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Dashboard" state="visible" r:id="rId5"/>
    <sheet sheetId="3" name="Figures" state="visible" r:id="rId6"/>
    <sheet sheetId="4" name="Methodology" state="visible" r:id="rId7"/>
    <sheet sheetId="5" name="Method figure" state="visible" r:id="rId8"/>
    <sheet sheetId="6" name="Concepts" state="visible" r:id="rId9"/>
    <sheet sheetId="7" name="FIGARO raw 2023" state="visible" r:id="rId10"/>
    <sheet sheetId="8" name="FIGARO raw 2022" state="visible" r:id="rId11"/>
    <sheet sheetId="9" name="FIGARO exports raw" state="visible" r:id="rId12"/>
    <sheet sheetId="10" name="IO model" state="visible" r:id="rId13"/>
    <sheet sheetId="11" name="Z total" state="visible" r:id="rId14"/>
    <sheet sheetId="12" name="Z domestic" state="visible" r:id="rId15"/>
    <sheet sheetId="13" name="Z imported" state="visible" r:id="rId16"/>
    <sheet sheetId="14" name="A domestic" state="visible" r:id="rId17"/>
    <sheet sheetId="15" name="A import" state="visible" r:id="rId18"/>
    <sheet sheetId="16" name="I minus A" state="visible" r:id="rId19"/>
    <sheet sheetId="17" name="Leontief inverse" state="visible" r:id="rId20"/>
    <sheet sheetId="18" name="Import requirements" state="visible" r:id="rId21"/>
    <sheet sheetId="19" name="Multipliers" state="visible" r:id="rId22"/>
    <sheet sheetId="20" name="Trade backbone" state="visible" r:id="rId23"/>
    <sheet sheetId="21" name="FIGARO partners" state="visible" r:id="rId24"/>
    <sheet sheetId="22" name="Foreign value added" state="visible" r:id="rId25"/>
    <sheet sheetId="23" name="Imported inputs" state="visible" r:id="rId26"/>
    <sheet sheetId="24" name="Critical materials" state="visible" r:id="rId27"/>
    <sheet sheetId="25" name="Product dependencies" state="visible" r:id="rId28"/>
    <sheet sheetId="26" name="Strategic dependencies" state="visible" r:id="rId29"/>
    <sheet sheetId="27" name="Energy dependency" state="visible" r:id="rId30"/>
    <sheet sheetId="28" name="Risk map" state="visible" r:id="rId31"/>
    <sheet sheetId="29" name="Critical inputs" state="visible" r:id="rId32"/>
    <sheet sheetId="30" name="Sources" state="visible" r:id="rId33"/>
    <sheet sheetId="31" name="Change log" state="visible" r:id="rId34"/>
  </sheets>
  <calcPr calcId="171027" fullCalcOnLoad="1"/>
</workbook>
</file>

<file path=xl/sharedStrings.xml><?xml version="1.0" encoding="utf-8"?>
<sst xmlns="http://schemas.openxmlformats.org/spreadsheetml/2006/main" count="19516" uniqueCount="1053">
  <si>
    <t>Trade flows — the input–output model of EU-27 manufacturing · IO-model masterfile v1</t>
  </si>
  <si>
    <t>Workbook</t>
  </si>
  <si>
    <t>Trade flows — IO-model masterfile v1 (EU-27 manufacturing input–output model, dashboard, underlying data and sources)</t>
  </si>
  <si>
    <t>Compiled</t>
  </si>
  <si>
    <t>2026-08-11</t>
  </si>
  <si>
    <t>Status</t>
  </si>
  <si>
    <t>AI-compiled — pending Secretariat verification. Every statistical value is fetched from the public Eurostat API by the scripts named below; every curated figure carries its source on its own sheet and in the Sources sheet.</t>
  </si>
  <si>
    <t>What this is</t>
  </si>
  <si>
    <t>The COMPLETE input–output modelling behind /beta/overview-industry/trade-flows, rebuilt inside one workbook: the FIGARO use matrices (total / domestic / imported), the technical and import coefficient matrices, the Leontief inverse, the import-requirements matrix, multipliers, the import and value-added content of final demand and of extra-EU exports — plus the dashboard, the Eurostat trade backbone, the published FIGARO layers and every curated dependency register. It is a superset of the in-page "handover workbook" download, which only carries the result tables.</t>
  </si>
  <si>
    <t>Live formulas</t>
  </si>
  <si>
    <t>Everything derived is an Excel formula: the coefficient sheets divide the Z sheets by output, the Leontief inverse is one MINVERSE array formula over (I − A), the import-requirements sheet is one MMULT array formula, and the Multipliers and Dashboard sheets are built from SUM / SUMPRODUCT / INDEX / MATCH / COUNTIF over the data sheets. Change any underlying cell (a Z-matrix value, a backbone flow, a curated register row) and every dependent figure — up to and including the Dashboard — recalculates. Full recalculation on open is switched on.</t>
  </si>
  <si>
    <t>How to make changes</t>
  </si>
  <si>
    <t>1) Edit the underlying cell (Z sheets, Trade backbone, or a curated register). 2) Let Excel recalculate (F9 / on open). 3) Record the edit in the Change log sheet (date, cell, old → new, reason, source). 4) For changes that should persist, carry them back to the repository — the canonical data lives in trade-data.ts / the generated extracts, and this file is regenerated from them; a hand-edited copy of this workbook is a working copy, not the source of truth.</t>
  </si>
  <si>
    <t>Model scope</t>
  </si>
  <si>
    <t>Reference year 2023; EU-27 treated as one economy ("imported" = from outside the EU). 64 A*64 industries (the whole economy, not only manufacturing — a manufacturing-only model would misstate the chains through energy, mining and services). € million, current basic prices. Matrices condensed from Eurostat FIGARO naio_10_fcp_ii4 (~11 M cells) by scripts/fetch-figaro-io-dataset.mjs; aggregation choices are documented in that script's header.</t>
  </si>
  <si>
    <t>Three data layers</t>
  </si>
  <si>
    <t>Layer 1 — trade backbone: ext_tec01, all 24 Section C divisions, 2023 + 2024, enterprise attribution. Layer 2 — input–output: the FIGARO matrices modelled here, plus the published application datasets (use-table input mixes, import origins, export destinations, foreign value added). Layer 3 — curated dependency registers: EC/JRC critical raw materials, SWD(2021) 352 strategic families, manufactured-product dependencies, energy dependency — "as reported by &lt;source&gt;", NOT derivable from official statistics and never arithmetically combined with the statistical layers.</t>
  </si>
  <si>
    <t>Raw data included</t>
  </si>
  <si>
    <t>The ENTIRE condensed FIGARO account is embedded: "FIGARO raw 2023" and "FIGARO raw 2022" hold every origin block (24 origins × 70 product/VA rows × 69 use columns per year, € million, zero cells blank), and "FIGARO exports raw" holds extra-EU exports by industry × destination (intermediate + final, both years). NOTHING between the raw sheets and the Dashboard is pre-computed outside Excel: the Z sheets are SUMs/references over the raw 2023 sheet (fixed 24-row stride per product row, EU27 origin first), the IO model reads the Z and exports-raw sheets, and everything above reads the IO model — edit one raw cell and the whole chain recalculates. 2022 is included for reference; to model it, repoint the Z-sheet formulas (same layout).</t>
  </si>
  <si>
    <t>Sheet map</t>
  </si>
  <si>
    <t>Dashboard → Figures (NATIVE Excel charts generated from the sheet data: trade balance, dependency map, import content — they recalculate with the sheets) → Methodology → Method figure (the model as one diagram) → Concepts (plain-language glossary: what an IO table is, what the Leontief inverse does, …) → FIGARO raw 2023 / FIGARO raw 2022 / FIGARO exports raw (the full embedded dataset) → IO model → Z total / Z domestic / Z imported (derived from the raw sheets by formula) → A domestic / A import → I minus A → Leontief inverse → Import requirements → Multipliers → Trade backbone → FIGARO partners → Foreign value added → Imported inputs → Critical materials → Product dependencies → Strategic dependencies → Energy dependency → Risk map → Critical inputs → Sources → Change log. The Methodology sheet states, for every derived sheet, the formula it implements and the exact cell references. Only the method diagram is an image; the data figures are real charts over live ranges.</t>
  </si>
  <si>
    <t>Reproducible</t>
  </si>
  <si>
    <t>node scripts/build-trade-flows-io-model-workbook.mjs rebuilds this file. Upstream: node scripts/fetch-figaro-io-dataset.mjs (FIGARO matrices), node scripts/fetch-trade-flows-io-data.mjs (backbone + published IO layers). Curated registers: beta/modules/overview-industry/trade-flows/trade-data.ts.</t>
  </si>
  <si>
    <t>Live module</t>
  </si>
  <si>
    <t>/beta/overview-industry/trade-flows on the MethodHub — same data, with the FIGARO table viewer and analysis dashboard at /trade-flows/figaro.</t>
  </si>
  <si>
    <t>Dashboard — every figure below is an Excel formula over the data sheets and recalculates when they are edited</t>
  </si>
  <si>
    <t>Headline — Section C manufacturing, reference year 2023 (Trade backbone, published IO layers, model)</t>
  </si>
  <si>
    <t>Extra-EU exports € bn (aggregate row)</t>
  </si>
  <si>
    <t>ext_tec01 Section C aggregate; enterprise attribution.</t>
  </si>
  <si>
    <t>Extra-EU imports € bn (aggregate row)</t>
  </si>
  <si>
    <t>Includes trade not allocable to a division.</t>
  </si>
  <si>
    <t>Extra-EU trade balance € bn</t>
  </si>
  <si>
    <t>A large surplus that masks acute input dependencies.</t>
  </si>
  <si>
    <t>Foreign value added in exports % (published)</t>
  </si>
  <si>
    <t>FIGARO naio_10_fgfoee, EU-27 as one economy.</t>
  </si>
  <si>
    <t>Imported share of intermediate inputs % (use table)</t>
  </si>
  <si>
    <t>EU-27 use table at basic prices.</t>
  </si>
  <si>
    <t>Model: import content of manufacturing exports % (export-weighted)</t>
  </si>
  <si>
    <t>This workbook's own Leontief derivation (Multipliers sheet), weighted by extra-EU exports across the C industries.</t>
  </si>
  <si>
    <t>Model health: worst accounting-identity error (pp)</t>
  </si>
  <si>
    <t>Import content + VA content − 100, worst industry. Near zero when the model is consistent; grows if an edit breaks the balance. Array-entered (Ctrl+Shift+Enter) in older Excel.</t>
  </si>
  <si>
    <t>Curated dependency registers — counts (COUNTIF over the register sheets)</t>
  </si>
  <si>
    <t>Critical raw materials tracked</t>
  </si>
  <si>
    <t>CRMA Annex I/II designations with EC/JRC reliance figures.</t>
  </si>
  <si>
    <t>— of which Strategic (CRMA Annex I)</t>
  </si>
  <si>
    <t/>
  </si>
  <si>
    <t>Manufactured-product dependencies tracked</t>
  </si>
  <si>
    <t>The "not just raw materials" register.</t>
  </si>
  <si>
    <t>Strategic product families (SWD(2021) 352)</t>
  </si>
  <si>
    <t>Dependencies with China as largest supplier (materials + products)</t>
  </si>
  <si>
    <t>Largest single supplier, as reported by each source.</t>
  </si>
  <si>
    <t>Materials with 100 % import reliance</t>
  </si>
  <si>
    <t>Overall EU energy import dependency %</t>
  </si>
  <si>
    <t>Live nrg_ind_id headline row.</t>
  </si>
  <si>
    <t>Dependencies by supplier country (COUNTIF across the three curated registers)</t>
  </si>
  <si>
    <t>Supplier (as recorded)</t>
  </si>
  <si>
    <t>Materials</t>
  </si>
  <si>
    <t>Products</t>
  </si>
  <si>
    <t>Strategic families</t>
  </si>
  <si>
    <t>Total</t>
  </si>
  <si>
    <t>Brazil</t>
  </si>
  <si>
    <t>Chile</t>
  </si>
  <si>
    <t>China</t>
  </si>
  <si>
    <t>China / India</t>
  </si>
  <si>
    <t>DR Congo (mining)</t>
  </si>
  <si>
    <t>South Africa</t>
  </si>
  <si>
    <t>South-East Asia</t>
  </si>
  <si>
    <t>Taiwan / East Asia</t>
  </si>
  <si>
    <t>Türkiye</t>
  </si>
  <si>
    <t>By NACE division — balance, input mix, dependency count (INDEX/MATCH + COUNTIF)</t>
  </si>
  <si>
    <t>Division</t>
  </si>
  <si>
    <t>Extra-EU balance 2023 €bn</t>
  </si>
  <si>
    <t>Imported-input share %</t>
  </si>
  <si>
    <t>Curated dependency mentions</t>
  </si>
  <si>
    <t>Label / note</t>
  </si>
  <si>
    <t>C10</t>
  </si>
  <si>
    <t>Food products — input mix is the C10-12 group figure</t>
  </si>
  <si>
    <t>C11</t>
  </si>
  <si>
    <t>Beverages — input mix is the C10-12 group figure</t>
  </si>
  <si>
    <t>C12</t>
  </si>
  <si>
    <t>Tobacco products — input mix is the C10-12 group figure</t>
  </si>
  <si>
    <t>C13</t>
  </si>
  <si>
    <t>Textiles — input mix is the C13-15 group figure</t>
  </si>
  <si>
    <t>C14</t>
  </si>
  <si>
    <t>Wearing apparel — input mix is the C13-15 group figure</t>
  </si>
  <si>
    <t>C15</t>
  </si>
  <si>
    <t>Leather &amp; footwear — input mix is the C13-15 group figure</t>
  </si>
  <si>
    <t>C16</t>
  </si>
  <si>
    <t>Wood &amp; cork products</t>
  </si>
  <si>
    <t>C17</t>
  </si>
  <si>
    <t>Paper &amp; paper products</t>
  </si>
  <si>
    <t>C18</t>
  </si>
  <si>
    <t>Printing &amp; recorded media</t>
  </si>
  <si>
    <t>C19</t>
  </si>
  <si>
    <t>Coke &amp; refined petroleum</t>
  </si>
  <si>
    <t>C20</t>
  </si>
  <si>
    <t>Chemicals &amp; chemical products</t>
  </si>
  <si>
    <t>C21</t>
  </si>
  <si>
    <t>Pharmaceuticals</t>
  </si>
  <si>
    <t>C22</t>
  </si>
  <si>
    <t>Rubber &amp; plastics</t>
  </si>
  <si>
    <t>C23</t>
  </si>
  <si>
    <t>Non-metallic minerals (cement, glass, ceramics)</t>
  </si>
  <si>
    <t>C24</t>
  </si>
  <si>
    <t>Basic metals</t>
  </si>
  <si>
    <t>C25</t>
  </si>
  <si>
    <t>Fabricated metal products</t>
  </si>
  <si>
    <t>C26</t>
  </si>
  <si>
    <t>Computer, electronic &amp; optical</t>
  </si>
  <si>
    <t>C27</t>
  </si>
  <si>
    <t>Electrical equipment</t>
  </si>
  <si>
    <t>C28</t>
  </si>
  <si>
    <t>Machinery &amp; equipment n.e.c.</t>
  </si>
  <si>
    <t>C29</t>
  </si>
  <si>
    <t>Motor vehicles &amp; parts</t>
  </si>
  <si>
    <t>C30</t>
  </si>
  <si>
    <t>Other transport equipment (aero, rail, ships)</t>
  </si>
  <si>
    <t>C31</t>
  </si>
  <si>
    <t>Furniture — input mix is the C31_32 group figure</t>
  </si>
  <si>
    <t>C32</t>
  </si>
  <si>
    <t>Other manufacturing (medical, instruments, jewellery) — input mix is the C31_32 group figure</t>
  </si>
  <si>
    <t>C33</t>
  </si>
  <si>
    <t>Repair &amp; installation of machinery</t>
  </si>
  <si>
    <t>Model top 10 — import content of final demand % (LARGE + INDEX/MATCH over the Multipliers sheet)</t>
  </si>
  <si>
    <t>Model top 10 — output multipliers (total output per € of final demand)</t>
  </si>
  <si>
    <t>Figures — NATIVE Excel charts, generated from the sheet data: each chart reads a live range (named in its caption), so editing the underlying sheets moves the charts. The chart-data blocks in columns N–V are formulas over the data sheets — do not delete them. Only the row ORDER of figures 1 and 3 is fixed at build time (Excel cannot re-sort a chart range); values, bar lengths, positions and the surplus/deficit colour routing are all live. Chart colours are colour-vision-deficiency checked (teal = surplus, red = deficit; blue = raw material, orange = product).</t>
  </si>
  <si>
    <t>Chart data — live formulas over the data sheets. The charts read these ranges; do not delete.</t>
  </si>
  <si>
    <t>Figure 1 · Extra-EU trade balance by division, 2023 — native chart over Figures!P5:Q28 (live formulas over the Trade backbone sheet)</t>
  </si>
  <si>
    <t>Surplus</t>
  </si>
  <si>
    <t>Deficit</t>
  </si>
  <si>
    <t>Code</t>
  </si>
  <si>
    <t>Industry</t>
  </si>
  <si>
    <t>Import content %</t>
  </si>
  <si>
    <t>C28 · Machinery &amp; equipment n.e.c.</t>
  </si>
  <si>
    <t>C29 · Motor vehicles &amp; parts</t>
  </si>
  <si>
    <t>C21 · Pharmaceuticals</t>
  </si>
  <si>
    <t>H50</t>
  </si>
  <si>
    <t>C20 · Chemicals &amp; chemical products</t>
  </si>
  <si>
    <t>C30 · Other transport equipment (aero, …</t>
  </si>
  <si>
    <t>H51</t>
  </si>
  <si>
    <t>C10 · Food products</t>
  </si>
  <si>
    <t>C25 · Fabricated metal products</t>
  </si>
  <si>
    <t>C32 · Other manufacturing (medical, ins…</t>
  </si>
  <si>
    <t>C27 · Electrical equipment</t>
  </si>
  <si>
    <t>C26 · Computer, electronic &amp; optical</t>
  </si>
  <si>
    <t>C22 · Rubber &amp; plastics</t>
  </si>
  <si>
    <t>C11 · Beverages</t>
  </si>
  <si>
    <t>C13-15</t>
  </si>
  <si>
    <t>C23 · Non-metallic minerals (cement, gl…</t>
  </si>
  <si>
    <t>C16 · Wood &amp; cork products</t>
  </si>
  <si>
    <t>C31 · Furniture</t>
  </si>
  <si>
    <t>C17 · Paper &amp; paper products</t>
  </si>
  <si>
    <t>C15 · Leather &amp; footwear</t>
  </si>
  <si>
    <t>C13 · Textiles</t>
  </si>
  <si>
    <t>C24 · Basic metals</t>
  </si>
  <si>
    <t>C18 · Printing &amp; recorded media</t>
  </si>
  <si>
    <t>C12 · Tobacco products</t>
  </si>
  <si>
    <t>C14 · Wearing apparel</t>
  </si>
  <si>
    <t>C33 · Repair &amp; installation of machinery</t>
  </si>
  <si>
    <t>C19 · Coke &amp; refined petroleum</t>
  </si>
  <si>
    <t>Figure 2 · The import-dependency map — native scatter over the Risk map sheet columns D:E; per-point details are in that sheet's table</t>
  </si>
  <si>
    <t>Figure 3 · Import content of final demand, top 12 industries — native chart over Figures!U5:V16 (live formulas over the Multipliers sheet)</t>
  </si>
  <si>
    <t>Methodology &amp; derivations — how every number in this workbook is computed</t>
  </si>
  <si>
    <t>1 · The accounting identity</t>
  </si>
  <si>
    <t>An input–output table reads each industry twice: each ROW is an industry as a seller, each COLUMN the same industry as a buyer. Reading a column down gives the industry's input recipe. Every euro of output is bought either as another industry's intermediate input or as final demand:   x = A·x + f   (output = intermediate demand + final demand). In this workbook the identity is checked per industry on the IO model sheet: column-based output (everything industry j buys, incl. value added — Z total column sums) against row-based output (everything EU industry i sells: its DOMESTIC deliveries to EU intermediate use and final demand — Z domestic rows, because the Z total rows additionally contain imported supply of the same products — plus extra-EU exports). The residual column should stay near zero (rounding and the FIGARO balancing item only) — if an edit breaks it, the edit broke the balance.</t>
  </si>
  <si>
    <t>2 · Technical coefficients (A domestic)</t>
  </si>
  <si>
    <t>a_ij = Z_domestic(i,j) / x_j — the euros of DOMESTIC (intra-EU) product i needed per euro of output of industry j. Sheet "A domestic", each cell an explicit division of the Z domestic sheet by output on the IO model sheet (e.g. cell C3 = 'Z domestic'!C3 / 'IO model'!$D$4). The import coefficients m_ij = Z_imported(i,j) / x_j are the same construction on sheet "A import" — the extra-EU input recipe.</t>
  </si>
  <si>
    <t>3 · Leontief inverse</t>
  </si>
  <si>
    <t>Solving x = A·x + f for output gives x = (I − A)⁻¹ · f. The matrix L = (I − A_domestic)⁻¹ (sheet "Leontief inverse", one MINVERSE array formula over the "I minus A" sheet) converts a bill of final demand into the TOTAL output every industry must produce — direct plus indirect: one euro of car demand pulls in steel, the steel pulls in iron ore and electricity, and so on; L sums the whole regress (I + A + A² + …). Column sums of L are the output multipliers on the Multipliers sheet.</t>
  </si>
  <si>
    <t>4 · Import requirements</t>
  </si>
  <si>
    <t>M = A_import · L (sheet "Import requirements", one MMULT array formula): cell (i,j) is the euros of extra-EU imports of product i required — directly and through all domestic supply chains — per euro of final demand for industry j's output. Column sums are the IMPORT CONTENT of final demand (Multipliers sheet): what one euro spent on industry j's output pulls in from outside the EU.</t>
  </si>
  <si>
    <t>5 · Value-added content and the model check</t>
  </si>
  <si>
    <t>v_j = (all six value-added and adjustment rows) / x_j on the IO model sheet. The value-added content of final demand is v′·L (SUMPRODUCT of the v vector with each L column). Accounting identity: import content + value-added content = 1 exactly (every euro of final demand is ultimately either extra-EU imports or EU value added, taxes included). The Multipliers sheet carries the check column; the Dashboard surfaces its worst deviation.</t>
  </si>
  <si>
    <t>6 · Imports embodied in exports</t>
  </si>
  <si>
    <t>Applying the same requirements to extra-EU exports e (IO model sheet, from the FIGARO inter-country accounts): imports embodied in industry j's exports = import content_j × e_j; the output needed economy-wide to produce the EU's exports is L·e (an MMULT column on the Multipliers sheet). This is the workbook's own derivation of what Eurostat publishes as "foreign value added in exports".</t>
  </si>
  <si>
    <t>7 · Cross-check vs the published FVA</t>
  </si>
  <si>
    <t>The Multipliers sheet compares the model's import content of exports with the PUBLISHED FIGARO foreign-value-added shares (naio_10_fgfoee, on the Foreign value added sheet). The two are close but conceptually distinct and are NOT expected to be identical: import content counts gross imported inputs (which contain the partner's own imported inputs, and re-imported EU value), while FVA counts only foreign value added, computed by Eurostat from the full 46-country inter-country model rather than this condensed EU-vs-rest account. Differences of a few percentage points are the method, not an error. OECD TiVA offers an independent series for level checks.</t>
  </si>
  <si>
    <t>8 · Enterprise vs product attribution</t>
  </si>
  <si>
    <t>"Imports of division X" is not one number. The Trade backbone (ext_tec01) books trade to the NACE code of the trading ENTERPRISE; the IO layer follows the PRODUCT. C19 is the worked example: refiners import ~€218 bn of crude (enterprise view, backbone sheet), but crude is a MINING product, so the product view (FIGARO partners sheet) shows only ~€62 bn of refined-product imports — and the crude reappears on the model sheets as imported intermediate input INTO refining (row B of the Z imported column for C19). All three lenses are kept, each labelled; each answers a different question: who imports (enterprise), what crosses the border (product), what does an industry depend on (input–output).</t>
  </si>
  <si>
    <t>9 · Grouped industries</t>
  </si>
  <si>
    <t>FIGARO and the use table publish some divisions only as groups: C10-12 (food, beverages &amp; tobacco), C13-15 (textiles, apparel &amp; leather), C31_32 (furniture &amp; other manufacturing). Those divisions inherit group-level figures. Known within-group skews: C14: Within C13–C15, finished-apparel imports are far more concentrated in China, Bangladesh, Türkiye and India than the group average. | C31: Within C31–C32, furniture imports are strongly China-weighted; C32 (medical devices, instruments) leans US/CH.</t>
  </si>
  <si>
    <t>10 · Curated-layer definitions</t>
  </si>
  <si>
    <t>Import reliance (critical materials, risk map x-axis): IR = (imports − exports) / (domestic production + imports − exports) — the EC criticality methodology; it nets out re-exports, so it differs from customs shares. Supplier concentration (y-axis): the largest single supplier's share of EU supply — a first-moment proxy for the HHI; it understates concentration when suppliers two and three are also non-diversified and says nothing about substitutability, stocks or recyclability. Product-dependency shares are customs-based ("largest supplier's share of extra-EU imports") unless the Share basis column says otherwise. All curated figures are quoted "as reported by &lt;source&gt;" and must not be arithmetically combined with the statistical layers.</t>
  </si>
  <si>
    <t>11 · Known limits</t>
  </si>
  <si>
    <t>Modelled statistics: FIGARO balances supply and use across countries and can differ from raw customs data (CIF/FOB, re-exports, balancing). Proportionality: every euro of an industry's output is assumed to use the same input recipe (no scale effects, no substitution). Current prices: year-on-year changes mix price and volume. Named partners: FIGARO names 23 partner areas — Taiwan is inside "Rest of the world", so the semiconductor dependency is invisible in the named-partner shares and appears only in the curated layer. The Section C aggregate of ext_tec01 does not equal the sum of its 24 divisions (non-allocable trade; both are shown on the Trade backbone sheet).</t>
  </si>
  <si>
    <t>12 · Where every derivation lives</t>
  </si>
  <si>
    <t xml:space="preserve">Z total C3 = SUM of the 24 origin rows of 'FIGARO raw 2023' for that product row × use column; Z domestic C3 = the EU27 origin row; Z imported C3 = SUM of the 23 partner rows (fixed 24-row stride per product row).
IO model: x_j = SUM of Z total column j (rows 3–72); exports = SUM of the industry's row in both 2023 blocks of 'FIGARO exports raw'; residual check per industry.
A domestic C3 = 'Z domestic'!C3/'IO model'!$D$4 (and so on cell by cell).
A import C3 = 'Z imported'!C3/'IO model'!$D$4.
I minus A C3 = 1−'A domestic'!C3 on the diagonal, else −'A domestic'!C3.
Leontief inverse: {=MINVERSE('I minus A'!C3:BN66)}.
Import requirements: {=MMULT('A import'!C3:BN66,'Leontief inverse'!C3:BN66)}.
Multipliers: output multiplier = SUM(L column); import content = SUM(Import requirements column); VA content = SUMPRODUCT(v vector, L column); check = import + VA content − 1; embodied imports = import content × exports; output for exports = {=MMULT(L, exports)}.
Dashboard: INDEX/MATCH on the backbone and published sheets; COUNTIF/SUMPRODUCT over the curated registers; LARGE/INDEX/MATCH for the top-10 tables.</t>
  </si>
  <si>
    <t>The method, as one picture — read with the Methodology and Concepts sheets. Every box names the workbook sheet that holds that step as live formulas.</t>
  </si>
  <si>
    <t>Method figure · From the FIGARO table to every derived number</t>
  </si>
  <si>
    <t>Term</t>
  </si>
  <si>
    <t>Plain-language explanation</t>
  </si>
  <si>
    <t>Where it lives in this workbook</t>
  </si>
  <si>
    <t>Input–output (IO) table</t>
  </si>
  <si>
    <t>A grid of the whole economy. Each ROW is an industry as a seller (who buys its product); each COLUMN is the same industry as a buyer (what it must purchase to produce). Reading a column down gives that industry's complete shopping list — its "recipe". Invented by Wassily Leontief in the 1930s (Nobel Prize 1973); today every EU national accounts system publishes one.</t>
  </si>
  <si>
    <t>Z total / Z domestic / Z imported</t>
  </si>
  <si>
    <t>Use table (at basic prices)</t>
  </si>
  <si>
    <t>The half of the IO framework used here: what each industry USES as inputs, valued at the prices producers actually receive (basic prices — before trade margins, transport margins and product taxes are stacked on top). Its counterpart, the supply table, records who makes what; Eurostat balances the two before publication.</t>
  </si>
  <si>
    <t>Z sheets; the published mixes on "Imported inputs"</t>
  </si>
  <si>
    <t>Intermediate consumption / intermediate demand</t>
  </si>
  <si>
    <t>Goods and services bought by one industry and USED UP making something else — crude oil into a refinery, steel into a car, electricity into a smelter. This is what the Z matrix contains. It is the opposite of final demand: intermediate purchases stay inside the production system.</t>
  </si>
  <si>
    <t>Z sheets; "IO model" columns E and K</t>
  </si>
  <si>
    <t>Final demand (f)</t>
  </si>
  <si>
    <t>Where output leaves the production system for good: household consumption, government consumption, non-profit consumption, investment (gross fixed capital formation) and inventory changes. In this EU-27 account, extra-EU exports are a sixth destination, held in their own column on the IO model sheet.</t>
  </si>
  <si>
    <t>Z sheets, last 5 columns; exports on "IO model" col M</t>
  </si>
  <si>
    <t>Gross output (x)</t>
  </si>
  <si>
    <t>Everything an industry produces in a year, in euros. Two ways to count it must agree: everything the industry PAYS FOR (all inputs + all value added — the column sum) and everything it SELLS (intermediate deliveries + final demand + exports — the row sum). The IO model sheet computes both and shows the residual; if an edit makes them disagree, the edit broke the accounting.</t>
  </si>
  <si>
    <t>"IO model" cols D and N, residual col O</t>
  </si>
  <si>
    <t>Value added (v)</t>
  </si>
  <si>
    <t>What is left of an industry's revenue after paying for inputs: wages (compensation of employees, D1), profits (gross operating surplus, B2A3G) and production taxes net of subsidies. Value added is what GDP sums. In the FIGARO account it occupies six extra rows under the 64 industry rows.</t>
  </si>
  <si>
    <t>"Z domestic" rows 67–72; "IO model" cols F–I</t>
  </si>
  <si>
    <t>Technical coefficient (a_ij)</t>
  </si>
  <si>
    <t>The recipe per euro: how many cents of product i industry j needs to produce one euro of its own output. Computed by dividing every cell of the domestic Z matrix by the buying industry's output. The full 64×64 grid of these is the A matrix — the economy's complete recipe book.</t>
  </si>
  <si>
    <t>"A domestic" (every cell a live division)</t>
  </si>
  <si>
    <t>Import coefficient (m_ij)</t>
  </si>
  <si>
    <t>The same recipe, but counting only inputs bought from OUTSIDE the EU: cents of imported product i per euro of industry j's output. Together, domestic coefficients + import coefficients + value added per euro sum to exactly 1 for every industry — every euro of output is fully accounted for.</t>
  </si>
  <si>
    <t>"A import"</t>
  </si>
  <si>
    <t>Leontief inverse (L = (I − A)⁻¹)</t>
  </si>
  <si>
    <t>THE central object of IO modelling. A alone only gives the DIRECT inputs. But the steel in a car needed iron ore; the ore needed mining machinery; the machinery needed steel again — an infinite ripple (I + A + A² + A³ + …). The Leontief inverse sums that entire infinite chain in one matrix operation: cell (i,j) says how much TOTAL output of industry i is needed, directly and indirectly, per euro of final demand for industry j. In this workbook it is one live MINVERSE formula, so it re-solves itself whenever A changes. ("Leontief reserve" is a common mishearing — the term is Leontief INVERSE, after Wassily Leontief.)</t>
  </si>
  <si>
    <t>"Leontief inverse" (one MINVERSE array formula)</t>
  </si>
  <si>
    <t>Output multiplier</t>
  </si>
  <si>
    <t>The column sum of the Leontief inverse: total euros of economy-wide output triggered by one euro of final demand for an industry's product. A multiplier of 1.6 means one euro of car demand generates €1.60 of production across the whole EU economy — the car itself plus €0.60 of upstream deliveries.</t>
  </si>
  <si>
    <t>"Multipliers" col D; top-10 on the Dashboard</t>
  </si>
  <si>
    <t>Import content of final demand</t>
  </si>
  <si>
    <t>The column sum of the import-requirements matrix M = A_import · L: cents of every euro of final demand that end up as extra-EU imports, counting both direct imports and imports hidden deep in the domestic supply chain. Refined petroleum is the extreme case — most of a euro spent on it leaks abroad as crude.</t>
  </si>
  <si>
    <t>"Import requirements", "Multipliers" col E</t>
  </si>
  <si>
    <t>Value-added content of final demand</t>
  </si>
  <si>
    <t>The mirror image: cents of every euro of final demand that become EU wages, profits and taxes (v′ · L). Import content + VA content = 100 % exactly, for every industry — the workbook carries this check and the Dashboard surfaces its worst deviation.</t>
  </si>
  <si>
    <t>"Multipliers" cols F–G</t>
  </si>
  <si>
    <t>Imports embodied in exports</t>
  </si>
  <si>
    <t>Applying the import content to extra-EU exports: how much of what the EU sells abroad was itself imported first. This is the workbook's own derivation of the idea behind "foreign value added in exports".</t>
  </si>
  <si>
    <t>"Multipliers" cols H–J</t>
  </si>
  <si>
    <t>Foreign value added (FVA)</t>
  </si>
  <si>
    <t>Eurostat's published measure of the same phenomenon: the euros of NON-EU value added embedded in EU exports, computed from the full 46-country FIGARO model. Close to, but not identical with, this workbook's import content: import content counts gross imported inputs (which contain the partners' own imports and even re-imported EU value), FVA counts only genuinely foreign value added. A few percentage points of difference is the method, not an error — e.g. refining: model 63.7 % vs published FVA 64.2 %.</t>
  </si>
  <si>
    <t>"Foreign value added" (published); comparison in "Multipliers" cols K–L</t>
  </si>
  <si>
    <t>EU-27 as one economy</t>
  </si>
  <si>
    <t>All 27 member states are merged into a single economy: intra-EU trade nets out, "imported" always means from OUTSIDE the EU, and the 23 named partner areas (plus a rest-of-world block) supply the imported layer. Taiwan is not separately named in FIGARO — which is why the semiconductor dependency appears only in the curated registers.</t>
  </si>
  <si>
    <t>All model sheets; caveat in Methodology §11</t>
  </si>
  <si>
    <t>Enterprise vs product attribution</t>
  </si>
  <si>
    <t>The trade backbone (ext_tec01) books a trade flow to the NACE code of the COMPANY that trades; the IO layer follows the PRODUCT. Refiners import crude, so division C19 shows ~€218 bn of imports in the enterprise view — but crude is a mining product, so the product view shows only ~€62 bn, and the crude reappears in the model as mining inputs INTO refining. Neither is wrong; they answer different questions.</t>
  </si>
  <si>
    <t>Methodology §8; "Trade backbone" vs "FIGARO partners"</t>
  </si>
  <si>
    <t>NACE / CPA / A*64</t>
  </si>
  <si>
    <t>NACE Rev. 2 classifies INDUSTRIES (C24 = basic metals); CPA classifies PRODUCTS on the same skeleton. A*64 is the 64-industry aggregation national accounts publish (some divisions only as groups: C10-12, C13-15, C31_32). Section letters: A agriculture, B mining, C manufacturing, D energy … — the model covers the whole economy because manufacturing's chains run through mining, energy and services.</t>
  </si>
  <si>
    <t>Row/column codes on every matrix sheet</t>
  </si>
  <si>
    <t>FIGARO</t>
  </si>
  <si>
    <t>Eurostat's "Full International and Global Accounts for Research in input–Output analysis": inter-country supply-use and IO tables linking the EU-27 and 22 partner economies plus rest-of-world, published annually (July, data to t−2). The Z matrices here are the EU-27 condensation of naio_10_fcp_ii4 (~11 million cells), rebuilt by scripts/fetch-figaro-io-dataset.mjs.</t>
  </si>
  <si>
    <t>Meta note on "Z total"; Sources sheet</t>
  </si>
  <si>
    <t>Import reliance (IR)</t>
  </si>
  <si>
    <t>The EC criticality-methodology measure used in the curated registers: IR = (imports − exports) ÷ (domestic production + imports − exports). It nets out re-exports, so it can differ from simple customs shares. 100 % means the EU produces essentially none of the material itself.</t>
  </si>
  <si>
    <t>"Critical materials", "Risk map" x-axis</t>
  </si>
  <si>
    <t>Supplier concentration</t>
  </si>
  <si>
    <t>The largest single supplier's share of EU supply of a material or product — the y-axis of the dependency map. A first-moment proxy for the Herfindahl-Hirschman index: it understates risk when suppliers two and three are also non-diversified, and says nothing about substitutability, stocks or recyclability.</t>
  </si>
  <si>
    <t>"Risk map" y-axis; Methodology §10</t>
  </si>
  <si>
    <t>Proportionality assumption</t>
  </si>
  <si>
    <t>The one strong assumption behind every IO result: each industry is assumed to use the same recipe for every euro of output — no economies of scale, no input substitution, one national recipe per industry. IO figures are therefore modelled statistics, not raw observations.</t>
  </si>
  <si>
    <t>Methodology §11</t>
  </si>
  <si>
    <t>Current prices</t>
  </si>
  <si>
    <t>All values are euros of the year they describe. Year-on-year changes mix price and volume effects: most of the 2023→2024 fall in the import bill is energy prices coming down, not fewer barrels.</t>
  </si>
  <si>
    <t>"Trade backbone" (2023 vs 2024)</t>
  </si>
  <si>
    <t>CBAM / CRMA</t>
  </si>
  <si>
    <t>The policy front lines this module feeds: the Carbon Border Adjustment Mechanism (imports of cement, steel, aluminium, fertilisers, electricity, hydrogen pay a carbon price at the border) and the Critical Raw Materials Act, Reg. (EU) 2024/1252 (34 critical materials, 17 of them strategic, with 2030 extraction/processing/recycling benchmarks). The dependency registers use the CRMA's legal Annex I/II designations, not editorial ratings.</t>
  </si>
  <si>
    <t>"Critical materials", "Strategic dependencies"</t>
  </si>
  <si>
    <t>FIGARO raw dataset — 2023, € million (naio_10_fcp_ii4, condensed to EU-27 as one economy; extract of 2026-07-07). One row per product row × origin, the 24 origins contiguous per product row: origin EU27 is intra-EU supply (and carries the six value-added rows); every other origin is that partner's exports into EU-27 use. Zero cells are left blank. The Z sheets derive from THIS sheet by formula (fixed 24-row stride) — edit a cell here and the whole model recalculates.</t>
  </si>
  <si>
    <t>Row code</t>
  </si>
  <si>
    <t>Row label</t>
  </si>
  <si>
    <t>Origin</t>
  </si>
  <si>
    <t>A01</t>
  </si>
  <si>
    <t>A02</t>
  </si>
  <si>
    <t>A03</t>
  </si>
  <si>
    <t>B</t>
  </si>
  <si>
    <t>C10-12</t>
  </si>
  <si>
    <t>C31_32</t>
  </si>
  <si>
    <t>D35</t>
  </si>
  <si>
    <t>E36</t>
  </si>
  <si>
    <t>E37-39</t>
  </si>
  <si>
    <t>F</t>
  </si>
  <si>
    <t>G45</t>
  </si>
  <si>
    <t>G46</t>
  </si>
  <si>
    <t>G47</t>
  </si>
  <si>
    <t>H49</t>
  </si>
  <si>
    <t>H52</t>
  </si>
  <si>
    <t>H53</t>
  </si>
  <si>
    <t>I</t>
  </si>
  <si>
    <t>J58</t>
  </si>
  <si>
    <t>J59_60</t>
  </si>
  <si>
    <t>J61</t>
  </si>
  <si>
    <t>J62_63</t>
  </si>
  <si>
    <t>K64</t>
  </si>
  <si>
    <t>K65</t>
  </si>
  <si>
    <t>K66</t>
  </si>
  <si>
    <t>L</t>
  </si>
  <si>
    <t>M69_70</t>
  </si>
  <si>
    <t>M71</t>
  </si>
  <si>
    <t>M72</t>
  </si>
  <si>
    <t>M73</t>
  </si>
  <si>
    <t>M74_75</t>
  </si>
  <si>
    <t>N77</t>
  </si>
  <si>
    <t>N78</t>
  </si>
  <si>
    <t>N79</t>
  </si>
  <si>
    <t>N80-82</t>
  </si>
  <si>
    <t>O84</t>
  </si>
  <si>
    <t>P85</t>
  </si>
  <si>
    <t>Q86</t>
  </si>
  <si>
    <t>Q87_88</t>
  </si>
  <si>
    <t>R90-92</t>
  </si>
  <si>
    <t>R93</t>
  </si>
  <si>
    <t>S94</t>
  </si>
  <si>
    <t>S95</t>
  </si>
  <si>
    <t>S96</t>
  </si>
  <si>
    <t>T</t>
  </si>
  <si>
    <t>U</t>
  </si>
  <si>
    <t>P3_S13</t>
  </si>
  <si>
    <t>P3_S14</t>
  </si>
  <si>
    <t>P3_S15</t>
  </si>
  <si>
    <t>P51G</t>
  </si>
  <si>
    <t>P5M</t>
  </si>
  <si>
    <t>Crop and animal production, hunting and related service activities</t>
  </si>
  <si>
    <t>Forestry and logging</t>
  </si>
  <si>
    <t>Fishing and aquaculture</t>
  </si>
  <si>
    <t>Mining and quarrying</t>
  </si>
  <si>
    <t>Manufacture of food products</t>
  </si>
  <si>
    <t>Manufacture of textiles, wearing apparel, leather and related products</t>
  </si>
  <si>
    <t>Manufacture of wood and of products of wood and cork, except furniture</t>
  </si>
  <si>
    <t>Manufacture of paper and paper products</t>
  </si>
  <si>
    <t>Printing and reproduction of recorded media</t>
  </si>
  <si>
    <t>Manufacture of coke and refined petroleum products</t>
  </si>
  <si>
    <t>Manufacture of chemicals and chemical products</t>
  </si>
  <si>
    <t>Manufacture of basic pharmaceutical products and pharmaceutical prepa…</t>
  </si>
  <si>
    <t>Manufacture of rubber and plastic products</t>
  </si>
  <si>
    <t>Manufacture of other non-metallic mineral products</t>
  </si>
  <si>
    <t>Manufacture of basic metals</t>
  </si>
  <si>
    <t>Manufacture of fabricated metal products, except machinery and equipm…</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</si>
  <si>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</si>
  <si>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</si>
  <si>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</si>
  <si>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</si>
  <si>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</si>
  <si>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t>
  </si>
  <si>
    <t>Repair and installation of machinery and equipment</t>
  </si>
  <si>
    <t>Electricity, gas, steam and air conditioning supply</t>
  </si>
  <si>
    <t>Water collection, treatment and supply</t>
  </si>
  <si>
    <t>Sewerage, waste management, remediation activities</t>
  </si>
  <si>
    <t>Construction</t>
  </si>
  <si>
    <t>Wholesale and retail trade and repair of motor vehicles and motorcycl…</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</si>
  <si>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</si>
  <si>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</si>
  <si>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</si>
  <si>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</si>
  <si>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</si>
  <si>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</si>
  <si>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</si>
  <si>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 and food service activities</t>
  </si>
  <si>
    <t>Publishing activities</t>
  </si>
  <si>
    <t>Motion picture, video, television programme production</t>
  </si>
  <si>
    <t>Telecommunications</t>
  </si>
  <si>
    <t>Computer programming, consultancy, and information service activities</t>
  </si>
  <si>
    <t>Financial service activities, except insurance and pension funding</t>
  </si>
  <si>
    <t>Insurance, reinsurance and pension funding, except compulsory social …</t>
  </si>
  <si>
    <t>Activities auxiliary to financial services and insurance activities</t>
  </si>
  <si>
    <t>Real estate activities</t>
  </si>
  <si>
    <t>Legal and accounting activities</t>
  </si>
  <si>
    <t>Architectural and engineering activities</t>
  </si>
  <si>
    <t>Scientific research and development</t>
  </si>
  <si>
    <t>Advertising and market research</t>
  </si>
  <si>
    <t>Other professional, scientific and technical activities</t>
  </si>
  <si>
    <t>Rental and leasing activities</t>
  </si>
  <si>
    <t>Employment activities</t>
  </si>
  <si>
    <t>Travel agency, tour operator reservation service and related activiti…</t>
  </si>
  <si>
    <t>Security and investigation, service and landscape, office administrat…</t>
  </si>
  <si>
    <t>Public administration and defence</t>
  </si>
  <si>
    <t>Education</t>
  </si>
  <si>
    <t>Human health activities</t>
  </si>
  <si>
    <t>Residential care activities and social work activities without accomm…</t>
  </si>
  <si>
    <t>Creative, arts and entertainment activities</t>
  </si>
  <si>
    <t>Sports activities and amusement and recreation activities</t>
  </si>
  <si>
    <t>Activities of membership organisations</t>
  </si>
  <si>
    <t>Repair of computers and personal and household goods</t>
  </si>
  <si>
    <t>Other personal service activities</t>
  </si>
  <si>
    <t>Activities of households as employers</t>
  </si>
  <si>
    <t>Activities of extraterritorial organisations and bodies</t>
  </si>
  <si>
    <t>Government consumption</t>
  </si>
  <si>
    <t>Household consumption</t>
  </si>
  <si>
    <t>NPISH consumption</t>
  </si>
  <si>
    <t>Gross fixed capital formation</t>
  </si>
  <si>
    <t>Changes in inventories &amp; valuables</t>
  </si>
  <si>
    <t>EU27</t>
  </si>
  <si>
    <t>NO</t>
  </si>
  <si>
    <t>CH</t>
  </si>
  <si>
    <t>UK</t>
  </si>
  <si>
    <t>ME</t>
  </si>
  <si>
    <t>MK</t>
  </si>
  <si>
    <t>AL</t>
  </si>
  <si>
    <t>RS</t>
  </si>
  <si>
    <t>TR</t>
  </si>
  <si>
    <t>RU</t>
  </si>
  <si>
    <t>ZA</t>
  </si>
  <si>
    <t>CA</t>
  </si>
  <si>
    <t>US</t>
  </si>
  <si>
    <t>MX</t>
  </si>
  <si>
    <t>AR</t>
  </si>
  <si>
    <t>BR</t>
  </si>
  <si>
    <t>CN</t>
  </si>
  <si>
    <t>JP</t>
  </si>
  <si>
    <t>KR</t>
  </si>
  <si>
    <t>IN</t>
  </si>
  <si>
    <t>ID</t>
  </si>
  <si>
    <t>SA</t>
  </si>
  <si>
    <t>AU</t>
  </si>
  <si>
    <t>WRL_REST</t>
  </si>
  <si>
    <t>B2A3G</t>
  </si>
  <si>
    <t>Gross operating surplus &amp; mixed income</t>
  </si>
  <si>
    <t>D1</t>
  </si>
  <si>
    <t>Compensation of employees</t>
  </si>
  <si>
    <t>D21X31</t>
  </si>
  <si>
    <t>Taxes less subsidies on products</t>
  </si>
  <si>
    <t>D29X39</t>
  </si>
  <si>
    <t>Other taxes less subsidies on production</t>
  </si>
  <si>
    <t>OP_RES</t>
  </si>
  <si>
    <t>Purchases by residents abroad</t>
  </si>
  <si>
    <t>OP_NRES</t>
  </si>
  <si>
    <t>Purchases by non-residents in the EU</t>
  </si>
  <si>
    <t>FIGARO raw dataset — 2022, € million (naio_10_fcp_ii4, condensed to EU-27 as one economy; extract of 2026-07-07). One row per product row × origin, the 24 origins contiguous per product row: origin EU27 is intra-EU supply (and carries the six value-added rows); every other origin is that partner's exports into EU-27 use. Zero cells are left blank. Reference year only — the model reads 2023. To model 2022 instead, repoint the Z-sheet formulas (same layout, same stride).</t>
  </si>
  <si>
    <t>FIGARO raw extra-EU exports — EU-27 exports by supplying industry × destination partner, € million, split into deliveries to the partners' intermediate use and to their final demand (figaro-global-flows.json, same naio_10_fcp_ii4 extract). The IO model sheet derives each industry's total extra-EU exports from the two 2023 blocks by formula.</t>
  </si>
  <si>
    <t>2023 · deliveries to partners' intermediate use</t>
  </si>
  <si>
    <t>Label</t>
  </si>
  <si>
    <t>2023 · deliveries to partners' final demand</t>
  </si>
  <si>
    <t>2022 · deliveries to partners' intermediate use</t>
  </si>
  <si>
    <t>2022 · deliveries to partners' final demand</t>
  </si>
  <si>
    <t>IO model — per-industry accounts, 2023, € million, EU-27 as one economy. Output, value added and intermediate totals are formulas over the Z sheets (themselves derived from the FIGARO raw sheet); extra-EU exports are formulas over the FIGARO exports raw sheet. The residual column checks column-based against row-based output — keep it near zero.</t>
  </si>
  <si>
    <t>NACE section</t>
  </si>
  <si>
    <t>Total output x (col sum incl. VA)</t>
  </si>
  <si>
    <t>Intermediate inputs (all origins)</t>
  </si>
  <si>
    <t>Value added + taxes + adj.</t>
  </si>
  <si>
    <t>of which: compensation (D1)</t>
  </si>
  <si>
    <t>of which: operating surplus (B2A3G)</t>
  </si>
  <si>
    <t>of which: taxes less subsidies</t>
  </si>
  <si>
    <t>VA coefficient v = VA/x</t>
  </si>
  <si>
    <t>Domestic deliveries to EU intermediate use (row sum)</t>
  </si>
  <si>
    <t>Domestic deliveries to EU final demand (row sum)</t>
  </si>
  <si>
    <t>Extra-EU exports (interm. + final)</t>
  </si>
  <si>
    <t>Row-based output</t>
  </si>
  <si>
    <t>Residual (row − col, % of x)</t>
  </si>
  <si>
    <t>A</t>
  </si>
  <si>
    <t>C</t>
  </si>
  <si>
    <t>D</t>
  </si>
  <si>
    <t>E</t>
  </si>
  <si>
    <t>G</t>
  </si>
  <si>
    <t>H</t>
  </si>
  <si>
    <t>J</t>
  </si>
  <si>
    <t>K</t>
  </si>
  <si>
    <t>M</t>
  </si>
  <si>
    <t>N</t>
  </si>
  <si>
    <t>O</t>
  </si>
  <si>
    <t>P</t>
  </si>
  <si>
    <t>Q</t>
  </si>
  <si>
    <t>R</t>
  </si>
  <si>
    <t>S</t>
  </si>
  <si>
    <t>Use matrix, ALL origins summed — 2023, € million. Rows: 64 industries + 6 VA/adjustment rows (a row is TOTAL supply of that product to EU-27 use, domestic + imported). Columns: 64 industries + 5 final-demand categories. DERIVED: each cell sums the 24 origin rows of the FIGARO raw 2023 sheet.</t>
  </si>
  <si>
    <t>Intra-EU (domestic) block, origin EU27 incl. value-added rows — 2023, € million. DERIVED: each cell references the EU27 origin row of the FIGARO raw 2023 sheet.</t>
  </si>
  <si>
    <t>Extra-EU (imported) block, 23 partner areas summed — 2023, € million. Value-added rows are zero by construction and omitted. DERIVED: each cell sums the 23 partner-origin rows of the FIGARO raw 2023 sheet.</t>
  </si>
  <si>
    <t>Technical coefficients a_ij = Z_domestic(i,j) / x_j — € of domestic product i per € of output of industry j. Every cell is a live division.</t>
  </si>
  <si>
    <t>Import coefficients m_ij = Z_imported(i,j) / x_j — € of extra-EU imports of product i per € of output of industry j.</t>
  </si>
  <si>
    <t>I − A_domestic — the matrix inverted by the Leontief sheet.</t>
  </si>
  <si>
    <t>L = (I − A_domestic)⁻¹ — one MINVERSE array formula. Cell (i,j): total output of industry i required per € of final demand for industry j (direct + indirect). Column sums = output multipliers.</t>
  </si>
  <si>
    <t>M = A_import · L — one MMULT array formula. Cell (i,j): € of extra-EU imports of product i required, directly and through all domestic chains, per € of final demand for industry j. Column sums = import content of final demand.</t>
  </si>
  <si>
    <t>Multipliers &amp; content of final demand — all formulas over the model sheets. Import content + VA content must sum to 100 % (check column). The published-FVA column is Eurostat naio_10_fgfoee (Foreign value added sheet): conceptually close to, but not identical with, the model's import content — see Methodology §7.</t>
  </si>
  <si>
    <t>Output multiplier (col sum of L)</t>
  </si>
  <si>
    <t>Import content of final demand %</t>
  </si>
  <si>
    <t>VA content of final demand %</t>
  </si>
  <si>
    <t>Check: import + VA − 100</t>
  </si>
  <si>
    <t>Extra-EU exports € m</t>
  </si>
  <si>
    <t>Imports embodied in exports € m</t>
  </si>
  <si>
    <t>Output required for EU exports € m (L·e)</t>
  </si>
  <si>
    <t>Published FVA % of exports (FIGARO)</t>
  </si>
  <si>
    <t>Model − published (pp)</t>
  </si>
  <si>
    <t>Branch</t>
  </si>
  <si>
    <t>2023 extra-EU imports €bn</t>
  </si>
  <si>
    <t>2023 extra-EU exports €bn</t>
  </si>
  <si>
    <t>2023 extra-EU balance €bn</t>
  </si>
  <si>
    <t>2023 intra-EU imports €bn</t>
  </si>
  <si>
    <t>2023 intra-EU exports €bn</t>
  </si>
  <si>
    <t>2024 extra-EU imports €bn</t>
  </si>
  <si>
    <t>2024 extra-EU exports €bn</t>
  </si>
  <si>
    <t>2024 extra-EU balance €bn</t>
  </si>
  <si>
    <t>2024 intra-EU imports €bn</t>
  </si>
  <si>
    <t>2024 intra-EU exports €bn</t>
  </si>
  <si>
    <t>Trade / dependency story</t>
  </si>
  <si>
    <t>Food products</t>
  </si>
  <si>
    <t>Consumer &amp; light manufacturing</t>
  </si>
  <si>
    <t>Large net exporter; imports are agri-commodities (cocoa, coffee, fish, oilseeds) the EU cannot grow.</t>
  </si>
  <si>
    <t>Beverages</t>
  </si>
  <si>
    <t>Strong surplus — wine &amp; spirits are premium EU exports; little import dependency.</t>
  </si>
  <si>
    <t>Tobacco products</t>
  </si>
  <si>
    <t>Small, roughly balanced; raw-leaf imports from Brazil, US, Africa.</t>
  </si>
  <si>
    <t>Textiles</t>
  </si>
  <si>
    <t>Import-exposed on yarn &amp; fabric; China and Turkey dominate extra-EU supply.</t>
  </si>
  <si>
    <t>Wearing apparel</t>
  </si>
  <si>
    <t>Net importer of finished garments — China, Bangladesh, Turkey; a classic offshored value chain.</t>
  </si>
  <si>
    <t>Leather &amp; footwear</t>
  </si>
  <si>
    <t>Finished footwear imported from Asia; EU keeps a luxury-goods export edge.</t>
  </si>
  <si>
    <t>Mostly intra-EU; net exporter, low extra-EU import reliance.</t>
  </si>
  <si>
    <t>Net exporter but dependent on imported market pulp (Brazil, US, Nordics) and recovered fibre.</t>
  </si>
  <si>
    <t>Small, service-like; overwhelmingly intra-EU.</t>
  </si>
  <si>
    <t>Chemicals, pharma &amp; refining</t>
  </si>
  <si>
    <t>Largest single import bill in manufacturing — refiners import crude &amp; fuels; the EU energy-dependency front line.</t>
  </si>
  <si>
    <t>Net exporter of specialty chemicals, but base-chemical feedstock (naphtha, gas, phosphate, potash) is imported.</t>
  </si>
  <si>
    <t>Manufacturing's biggest surplus — but active ingredients (APIs) and precursors lean heavily on India &amp; China.</t>
  </si>
  <si>
    <t>Net exporter; natural rubber fully imported (SE Asia), plastics resins partly imported.</t>
  </si>
  <si>
    <t>Non-metallic minerals</t>
  </si>
  <si>
    <t>Bulky, mostly local; but CBAM-exposed (cement) and reliant on imported magnesia, graphite, borates.</t>
  </si>
  <si>
    <t>Metals</t>
  </si>
  <si>
    <t>Roughly balanced trade but deeply input-dependent — iron ore, coking coal, ferro-alloys, primary aluminium; CBAM core.</t>
  </si>
  <si>
    <t>Net exporter; downstream of basic metals, so inherits their input risk.</t>
  </si>
  <si>
    <t>Electronics &amp; electrical</t>
  </si>
  <si>
    <t>Semiconductor &amp; electronics dependency — chips from Taiwan/Korea/China; a strategic-autonomy priority.</t>
  </si>
  <si>
    <t>Net exporter, but batteries and rare-earth permanent magnets are China-concentrated inputs.</t>
  </si>
  <si>
    <t>Machinery &amp; transport equipment</t>
  </si>
  <si>
    <t>Europe's export champion — a €165 bn extra-EU surplus in 2023; capital goods to the world.</t>
  </si>
  <si>
    <t>Huge two-way trade; strong surplus, but exposed on batteries, magnets and chips for the EV transition.</t>
  </si>
  <si>
    <t>Aerospace-led surplus; titanium and specialty inputs are the dependency.</t>
  </si>
  <si>
    <t>Furniture</t>
  </si>
  <si>
    <t>Net exporter; modest extra-EU import reliance (China for low-end).</t>
  </si>
  <si>
    <t>Other manufacturing (medical, instruments, jewellery)</t>
  </si>
  <si>
    <t>Includes medical devices (surplus) and jewellery; mixed dependency.</t>
  </si>
  <si>
    <t>Service-like; one of the few manufacturing divisions in extra-EU deficit.</t>
  </si>
  <si>
    <t>Section C aggregate row (incl. non-allocable trade)</t>
  </si>
  <si>
    <t>Source: Eurostat — Trade by NACE Rev. 2 activity and enterprise size class (ext_tec01) (2024) — enterprise-based attribution; € bn current prices. The aggregate does NOT equal the division sum below (non-allocable trade).</t>
  </si>
  <si>
    <t>Σ C10–C33</t>
  </si>
  <si>
    <t>Sum of the 24 published divisions (formula)</t>
  </si>
  <si>
    <t>Aggregation-gap check: compare with the aggregate row above. Recalculates if any division flow is edited.</t>
  </si>
  <si>
    <t>Flow</t>
  </si>
  <si>
    <t>Industry label</t>
  </si>
  <si>
    <t>Total €bn</t>
  </si>
  <si>
    <t>Intra-EU €bn</t>
  </si>
  <si>
    <t>Extra-EU €bn</t>
  </si>
  <si>
    <t>Partner</t>
  </si>
  <si>
    <t>Partner €bn</t>
  </si>
  <si>
    <t>% of extra-EU flow</t>
  </si>
  <si>
    <t>Import origins</t>
  </si>
  <si>
    <t>Section C — total manufacturing</t>
  </si>
  <si>
    <t>Rest of the world (WRL_REST)</t>
  </si>
  <si>
    <t>China (CN)</t>
  </si>
  <si>
    <t>United States (US)</t>
  </si>
  <si>
    <t>Switzerland (CH)</t>
  </si>
  <si>
    <t>United Kingdom (UK)</t>
  </si>
  <si>
    <t>Türkiye (TR)</t>
  </si>
  <si>
    <t>South Korea (KR)</t>
  </si>
  <si>
    <t>Japan (JP)</t>
  </si>
  <si>
    <t>India (IN)</t>
  </si>
  <si>
    <t>Mexico (MX)</t>
  </si>
  <si>
    <t>Norway (NO)</t>
  </si>
  <si>
    <t>Russia (RU)</t>
  </si>
  <si>
    <t>Canada (CA)</t>
  </si>
  <si>
    <t>Serbia (RS)</t>
  </si>
  <si>
    <t>Brazil (BR)</t>
  </si>
  <si>
    <t>Indonesia (ID)</t>
  </si>
  <si>
    <t>Saudi Arabia (SA)</t>
  </si>
  <si>
    <t>North Macedonia (MK)</t>
  </si>
  <si>
    <t>South Africa (ZA)</t>
  </si>
  <si>
    <t>Australia (AU)</t>
  </si>
  <si>
    <t>Argentina (AR)</t>
  </si>
  <si>
    <t>Albania (AL)</t>
  </si>
  <si>
    <t>Montenegro (ME)</t>
  </si>
  <si>
    <t>C10-C12</t>
  </si>
  <si>
    <t>C10–C12 · food, beverages &amp; tobacco</t>
  </si>
  <si>
    <t>C13-C15</t>
  </si>
  <si>
    <t>C13–C15 · textiles, apparel &amp; leather</t>
  </si>
  <si>
    <t>C31_C32</t>
  </si>
  <si>
    <t>C31–C32 · furniture &amp; other manufacturing</t>
  </si>
  <si>
    <t>Export destinations</t>
  </si>
  <si>
    <t>Gross extra-EU exports €bn</t>
  </si>
  <si>
    <t>Foreign value added €bn</t>
  </si>
  <si>
    <t>FVA % of exports</t>
  </si>
  <si>
    <t>Origin of the foreign value</t>
  </si>
  <si>
    <t>Origin €bn</t>
  </si>
  <si>
    <t>Origin % of exports</t>
  </si>
  <si>
    <t>Intermediate inputs €bn</t>
  </si>
  <si>
    <t>Imported inputs €bn</t>
  </si>
  <si>
    <t>Imported share %</t>
  </si>
  <si>
    <t>Top imported product (CPA)</t>
  </si>
  <si>
    <t>Product name</t>
  </si>
  <si>
    <t>Product €bn</t>
  </si>
  <si>
    <t>% of imported inputs</t>
  </si>
  <si>
    <t>Source: Eurostat — EU-27 use table at basic prices (naio_10_cp1610) (2023) — EU-27 use table at basic prices, 2023.</t>
  </si>
  <si>
    <t>CPA_G46</t>
  </si>
  <si>
    <t>Wholesale trade services, except of motor vehicles and motorcycles</t>
  </si>
  <si>
    <t>CPA_A01</t>
  </si>
  <si>
    <t>Products of agriculture, hunting and related services</t>
  </si>
  <si>
    <t>CPA_C10-12</t>
  </si>
  <si>
    <t>Food, beverages and tobacco products</t>
  </si>
  <si>
    <t>CPA_H49</t>
  </si>
  <si>
    <t>Land transport services and transport services via pipelines</t>
  </si>
  <si>
    <t>CPA_C22</t>
  </si>
  <si>
    <t>Rubber and plastic products</t>
  </si>
  <si>
    <t>CPA_A03</t>
  </si>
  <si>
    <t>Fish and other fishing products; aquaculture products; support services to fishing</t>
  </si>
  <si>
    <t>CPA_K64</t>
  </si>
  <si>
    <t>Financial services, except insurance and pension funding</t>
  </si>
  <si>
    <t>CPA_C13-15</t>
  </si>
  <si>
    <t>Textiles, wearing apparel, leather and related products</t>
  </si>
  <si>
    <t>CPA_C20</t>
  </si>
  <si>
    <t>Chemicals and chemical products</t>
  </si>
  <si>
    <t>CPA_G47</t>
  </si>
  <si>
    <t>Retail trade services, except of motor vehicles and motorcycles</t>
  </si>
  <si>
    <t>CPA_N80-82</t>
  </si>
  <si>
    <t>Security and investigation services; services to buildings and landscape; office administrative, office support and other business support services</t>
  </si>
  <si>
    <t>CPA_C16</t>
  </si>
  <si>
    <t>Wood and of products of wood and cork, except furniture; articles of straw and plaiting materials</t>
  </si>
  <si>
    <t>CPA_A02</t>
  </si>
  <si>
    <t>Products of forestry, logging and related services</t>
  </si>
  <si>
    <t>CPA_C25</t>
  </si>
  <si>
    <t>Fabricated metal products, except machinery and equipment</t>
  </si>
  <si>
    <t>CPA_C17</t>
  </si>
  <si>
    <t>Paper and paper products</t>
  </si>
  <si>
    <t>CPA_B</t>
  </si>
  <si>
    <t>CPA_C18</t>
  </si>
  <si>
    <t>Printing and recording services</t>
  </si>
  <si>
    <t>CPA_C19</t>
  </si>
  <si>
    <t>Coke and refined petroleum products</t>
  </si>
  <si>
    <t>CPA_H50</t>
  </si>
  <si>
    <t>Water transport services</t>
  </si>
  <si>
    <t>CPA_C21</t>
  </si>
  <si>
    <t>Basic pharmaceutical products and pharmaceutical preparations</t>
  </si>
  <si>
    <t>CPA_M69_70</t>
  </si>
  <si>
    <t>Legal and accounting services; services of head offices; management consultancy services</t>
  </si>
  <si>
    <t>CPA_J58</t>
  </si>
  <si>
    <t>Publishing services</t>
  </si>
  <si>
    <t>CPA_C23</t>
  </si>
  <si>
    <t>Other non-metallic mineral products</t>
  </si>
  <si>
    <t>CPA_C24</t>
  </si>
  <si>
    <t>CPA_E37-39</t>
  </si>
  <si>
    <t>Sewerage services; sewage sludge; waste collection, treatment and disposal services; materials recovery services; remediation services and other waste management services</t>
  </si>
  <si>
    <t>CPA_C28</t>
  </si>
  <si>
    <t>Machinery and equipment n.e.c.</t>
  </si>
  <si>
    <t>CPA_C27</t>
  </si>
  <si>
    <t>CPA_C26</t>
  </si>
  <si>
    <t>Computer, electronic and optical products</t>
  </si>
  <si>
    <t>CPA_C29</t>
  </si>
  <si>
    <t>Motor vehicles, trailers and semi-trailers</t>
  </si>
  <si>
    <t>CPA_C30</t>
  </si>
  <si>
    <t>Other transport equipment</t>
  </si>
  <si>
    <t>CPA_C31_32</t>
  </si>
  <si>
    <t>Furniture and other manufactured goods</t>
  </si>
  <si>
    <t>Material</t>
  </si>
  <si>
    <t>CRMA status</t>
  </si>
  <si>
    <t>EU import reliance %</t>
  </si>
  <si>
    <t>Top supplier</t>
  </si>
  <si>
    <t>Supplier share of EU supply %</t>
  </si>
  <si>
    <t>Used in</t>
  </si>
  <si>
    <t>Note</t>
  </si>
  <si>
    <t>Source</t>
  </si>
  <si>
    <t>Heavy rare earths (HREE)</t>
  </si>
  <si>
    <t>Strategic (Annex I)</t>
  </si>
  <si>
    <t>Permanent magnets — motors, wind, EVs (C27, C28, C29)</t>
  </si>
  <si>
    <t>China 100% of EU supply; no EU separation/magnet capacity at scale</t>
  </si>
  <si>
    <t>European Commission (DG GROW) — Critical raw materials (2023)</t>
  </si>
  <si>
    <t>Light rare earths (LREE)</t>
  </si>
  <si>
    <t>NdFeB magnets, catalysts (C27, C29)</t>
  </si>
  <si>
    <t>China ~85% of LREE sourcing; ~98% of EU rare-earth supply overall</t>
  </si>
  <si>
    <t>Magnesium (metal)</t>
  </si>
  <si>
    <t>Aluminium alloying, die-casting (C24, C29)</t>
  </si>
  <si>
    <t>EC ~93% (Eurostat trade 92%); negligible EU primary output</t>
  </si>
  <si>
    <t>European Commission — COM(2020) 474 — Critical Raw Materials Resilience (2020)</t>
  </si>
  <si>
    <t>Borate / boron</t>
  </si>
  <si>
    <t>Glass, ceramics, agrochemicals, magnets (C20, C23)</t>
  </si>
  <si>
    <t>Türkiye 98–99% of EU supply — the reserve base is Turkish</t>
  </si>
  <si>
    <t>Cobalt</t>
  </si>
  <si>
    <t>Batteries, superalloys (C27, C29, C20)</t>
  </si>
  <si>
    <t>DRC ~63% of global mine supply; ~60% refined in China</t>
  </si>
  <si>
    <t>Natural graphite</t>
  </si>
  <si>
    <t>Li-ion battery anodes, refractories (C27, C29)</t>
  </si>
  <si>
    <t>China ~43% of EU imports (2025 trade data); dominant in spherical/processed graphite</t>
  </si>
  <si>
    <t>Eurostat — International trade in critical raw materials (2026)</t>
  </si>
  <si>
    <t>Gallium</t>
  </si>
  <si>
    <t>Semiconductors, LEDs, GaN/RF chips (C26)</t>
  </si>
  <si>
    <t>China ~77% of EU imports (2025 trade data), ~80–90% of global refined; export-controlled since 2023</t>
  </si>
  <si>
    <t>Germanium</t>
  </si>
  <si>
    <t>Fibre optics, IR optics, semiconductors (C26, C27)</t>
  </si>
  <si>
    <t>China ~45% of EU imports, ~80% global; export-controlled since 2023</t>
  </si>
  <si>
    <t>Lithium</t>
  </si>
  <si>
    <t>EV / grid batteries (C27, C29)</t>
  </si>
  <si>
    <t>Chile ~70% of EU lithium carbonate imports; battery-grade refining in China</t>
  </si>
  <si>
    <t>Eurostat — International trade in critical raw materials (2025)</t>
  </si>
  <si>
    <t>Platinum-group metals</t>
  </si>
  <si>
    <t>Autocatalysts, electrolysers, glass (C20, C29)</t>
  </si>
  <si>
    <t>South Africa 71% of EU platinum; higher for Ir/Rh/Ru</t>
  </si>
  <si>
    <t>Tungsten</t>
  </si>
  <si>
    <t>n/a</t>
  </si>
  <si>
    <t>Cutting tools, hard metals, defence (C25, C28)</t>
  </si>
  <si>
    <t>China ~68% of EU ferro-tungsten; EU retains some primary/recycled capacity</t>
  </si>
  <si>
    <t>Niobium</t>
  </si>
  <si>
    <t>Critical (Annex II)</t>
  </si>
  <si>
    <t>HSLA-steel micro-alloying, superalloys (C24, C30)</t>
  </si>
  <si>
    <t>Brazil ~92% of global supply; no EU production</t>
  </si>
  <si>
    <t>Silicon metal</t>
  </si>
  <si>
    <t>Aluminium alloys, silicones, PV/semis (C20, C24, C26)</t>
  </si>
  <si>
    <t>China dominant globally; EU keeps some smelter capacity</t>
  </si>
  <si>
    <t>Scandium</t>
  </si>
  <si>
    <t>Al-Sc aerospace alloys, SOFCs (C24, C30)</t>
  </si>
  <si>
    <t>China ~66% of EU supply; very thin global market</t>
  </si>
  <si>
    <t>Product</t>
  </si>
  <si>
    <t>Category</t>
  </si>
  <si>
    <t>NACE division(s)</t>
  </si>
  <si>
    <t>Largest supplier</t>
  </si>
  <si>
    <t>Supplier share %</t>
  </si>
  <si>
    <t>Share basis</t>
  </si>
  <si>
    <t>Solar PV panels &amp; cells</t>
  </si>
  <si>
    <t>Clean-tech equipment</t>
  </si>
  <si>
    <t>C26/C27</t>
  </si>
  <si>
    <t>of extra-EU imports (2024)</t>
  </si>
  <si>
    <t>EU imported €11.1 bn of solar panels in 2024, 98% from China; EU domestic module manufacturing meets only a small share of demand — flagged a strategic dependency by the Commission</t>
  </si>
  <si>
    <t>Eurostat (Statistics Explained) — International trade in products related to green energy (2024)</t>
  </si>
  <si>
    <t>Lithium-ion battery cells &amp; packs</t>
  </si>
  <si>
    <t>C27/C29</t>
  </si>
  <si>
    <t>of EU battery imports by value (2024)</t>
  </si>
  <si>
    <t>EU imported ~€27 bn of batteries in 2024, ~87% from China; the finished-cell counterpart to the lithium/cobalt/graphite raw-material rows</t>
  </si>
  <si>
    <t>ACEA — Fact sheet — EU battery supply chain and import reliance (2024)</t>
  </si>
  <si>
    <t>Portable computers / laptops</t>
  </si>
  <si>
    <t>Electronics &amp; IT hardware</t>
  </si>
  <si>
    <t>of extra-EU imports (2019–2020)</t>
  </si>
  <si>
    <t>China supplied ~90% of extra-EU laptop imports; essentially no volume laptop assembly remains in the EU</t>
  </si>
  <si>
    <t>Eurostat — Imports of laptops at all-time high (2020)</t>
  </si>
  <si>
    <t>Smartphones &amp; telecom equipment</t>
  </si>
  <si>
    <t>largest supplier (import-based)</t>
  </si>
  <si>
    <t>Telecoms &amp; sound equipment was the EU’s 2nd-largest import category from China (€60.9 bn, 2024); China is the dominant extra-EU supplier of phones and network gear</t>
  </si>
  <si>
    <t>Eurostat (Statistics Explained) — EU trade with China — latest developments (2024)</t>
  </si>
  <si>
    <t>Semiconductors / advanced logic chips</t>
  </si>
  <si>
    <t>Taiwan share of global advanced-logic (≤10 nm) capacity</t>
  </si>
  <si>
    <t>Advanced-node fabrication is concentrated in Taiwan (~92% of leading-edge capacity); a critical digital-transition dependency the EU Chips Act targets. Already plotted on the import-dependency map via the strategic-dependency layer</t>
  </si>
  <si>
    <t>European Commission — SWD(2021) 352 — Strategic dependencies and capacities (2021)</t>
  </si>
  <si>
    <t>Active pharmaceutical ingredients &amp; generic medicines</t>
  </si>
  <si>
    <t>China share of imported pharma ingredients</t>
  </si>
  <si>
    <t>Up to ~80% of the chemical substances used in EU pharma are made outside the EU (China ~45%); ~90% of APIs for generics come from India &amp; China</t>
  </si>
  <si>
    <t>Pharmacia (peer-reviewed) — The EU's dependence on imports of active pharmaceutical ingredients from third countries (2025)</t>
  </si>
  <si>
    <t>Apparel &amp; clothing</t>
  </si>
  <si>
    <t>Textiles &amp; consumer goods</t>
  </si>
  <si>
    <t>of extra-EU clothing imports (2019)</t>
  </si>
  <si>
    <t>Extra-EU clothing imports: China 29%, Bangladesh 19%, Türkiye 11% — a classic offshored value chain; the EU retains only premium/quick-response production</t>
  </si>
  <si>
    <t>Eurostat — Where do our clothes come from? (2019)</t>
  </si>
  <si>
    <t>Natural rubber (tyre feedstock)</t>
  </si>
  <si>
    <t>South-East Asia share of EU natural-rubber imports</t>
  </si>
  <si>
    <t>The EU grows no natural rubber; South-East Asia supplies ~65% of imports, the top five origins (incl. Côte d’Ivoire) ~89%. Tyres are the main use</t>
  </si>
  <si>
    <t>SCRREEN / EC — Natural rubber CRM factsheet (2020)</t>
  </si>
  <si>
    <t>Heat pumps (air-source)</t>
  </si>
  <si>
    <t>China share of the EU air-source heat-pump market</t>
  </si>
  <si>
    <t>China is the leading supplier of air-source heat pumps to Europe (~60%); EU domestic manufacturing exists but import share is rising fast</t>
  </si>
  <si>
    <t>IEA — Is a turnaround in sight for heat pump markets? (2024)</t>
  </si>
  <si>
    <t>of extra-EU furniture imports (2016)</t>
  </si>
  <si>
    <t>China supplied ~57% of extra-EU furniture imports; the EU is a net exporter overall but imports the low-cost segment (figure is 2016 vintage)</t>
  </si>
  <si>
    <t>Eurostat — EU trade in furniture around the globe (2016)</t>
  </si>
  <si>
    <t>Medical protective equipment (PPE)</t>
  </si>
  <si>
    <t>Medical &amp; other manufacturing</t>
  </si>
  <si>
    <t>China share of extra-EU PPE imports (2018)</t>
  </si>
  <si>
    <t>China supplied ~50% of extra-EU PPE imports (71% of face masks) pre-COVID; the pandemic exposed the concentration when export volumes and prices spiked</t>
  </si>
  <si>
    <t>PIIE — COVID-19: China's exports of medical supplies (2020)</t>
  </si>
  <si>
    <t>Product family</t>
  </si>
  <si>
    <t>Ecosystem</t>
  </si>
  <si>
    <t>Vulnerability</t>
  </si>
  <si>
    <t>Rare-earth magnets (NdFeB)</t>
  </si>
  <si>
    <t>Energy-intensive / raw materials</t>
  </si>
  <si>
    <t>Heavy REE 100% from China, magnets ~98%; no EU magnet-making at scale, very low substitutability</t>
  </si>
  <si>
    <t>Energy-intensive industries</t>
  </si>
  <si>
    <t>Near-zero EU primary production; essential aluminium alloying agent; single-country concentration</t>
  </si>
  <si>
    <t>Active pharmaceutical ingredients (APIs)</t>
  </si>
  <si>
    <t>Health</t>
  </si>
  <si>
    <t>High offshore concentration of fine-chemical/API synthesis; flagged sensitive-ecosystem dependency (not per-product quantified in the SWD)</t>
  </si>
  <si>
    <t>Semiconductors / integrated circuits</t>
  </si>
  <si>
    <t>Digital</t>
  </si>
  <si>
    <t>Advanced-node fabrication concentrated in East Asia; critical digital-transition dependency</t>
  </si>
  <si>
    <t>Borates / boron</t>
  </si>
  <si>
    <t>C20/C23</t>
  </si>
  <si>
    <t>Turkey holds dominant global reserves; almost no EU alternative; glass, ceramics, agrochemicals</t>
  </si>
  <si>
    <t>C20/C29</t>
  </si>
  <si>
    <t>Energy-intensive / mobility</t>
  </si>
  <si>
    <t>South Africa 71% of EU platinum (more for Ir/Rh/Ru); catalysts, autocatalysts, electrolysers; no EU mining</t>
  </si>
  <si>
    <t>Item</t>
  </si>
  <si>
    <t>NACE relevance</t>
  </si>
  <si>
    <t>Import dependency %</t>
  </si>
  <si>
    <t>Year</t>
  </si>
  <si>
    <t>Overall net energy-import dependency</t>
  </si>
  <si>
    <t>All C (esp. C19, C20, C24)</t>
  </si>
  <si>
    <t>2024</t>
  </si>
  <si>
    <t>Peaked at 62.5% in 2022 (post-invasion shock); 58.3% in 2023</t>
  </si>
  <si>
    <t>Eurostat — Energy imports dependency (nrg_ind_id) (2024)</t>
  </si>
  <si>
    <t>Oil &amp; petroleum products (excl. biofuels)</t>
  </si>
  <si>
    <t>C19 (refining)</t>
  </si>
  <si>
    <t>EU domestic crude output is marginal; USA now the top crude supplier post-embargo</t>
  </si>
  <si>
    <t>Natural gas</t>
  </si>
  <si>
    <t>C20 (feedstock &amp; process heat)</t>
  </si>
  <si>
    <t>97.6% at the 2022 peak; Norway pipeline + US LNG replaced most Russian volumes</t>
  </si>
  <si>
    <t>Russian gas share of EU gas imports</t>
  </si>
  <si>
    <t>C20, C24</t>
  </si>
  <si>
    <t>2023</t>
  </si>
  <si>
    <t>Fell 45% (2021) → 24% (2022) → ~15% (2023) after the supply shock</t>
  </si>
  <si>
    <t>European Commission (DG ENER) — EU energy security and gas supplies (2024)</t>
  </si>
  <si>
    <t>Total (TOTAL)</t>
  </si>
  <si>
    <t>Full nrg_ind_id series</t>
  </si>
  <si>
    <t>2021</t>
  </si>
  <si>
    <t>Live Eurostat series behind the headline rows above.</t>
  </si>
  <si>
    <t>2022</t>
  </si>
  <si>
    <t>Natural gas (G3000)</t>
  </si>
  <si>
    <t>Oil and petroleum products (excluding biofuel portion) (O4000XBIO)</t>
  </si>
  <si>
    <t>Kind</t>
  </si>
  <si>
    <t>Dependency</t>
  </si>
  <si>
    <t>Import reliance %</t>
  </si>
  <si>
    <t>Supplier concentration %</t>
  </si>
  <si>
    <t>Dominant supplier</t>
  </si>
  <si>
    <t>Raw material</t>
  </si>
  <si>
    <t>Magnesium metal</t>
  </si>
  <si>
    <t>Niobium (steel micro-alloy)</t>
  </si>
  <si>
    <t>C20/C24/C26</t>
  </si>
  <si>
    <t>Gallium (chip feedstock)</t>
  </si>
  <si>
    <t>Lithium (battery)</t>
  </si>
  <si>
    <t>Cobalt (batteries)</t>
  </si>
  <si>
    <t>DR Congo (mine)</t>
  </si>
  <si>
    <t>Natural graphite (anodes)</t>
  </si>
  <si>
    <t>Semiconductors (advanced logic)</t>
  </si>
  <si>
    <t>Taiwan</t>
  </si>
  <si>
    <t>European Commission — SWD(2021) 352 — Strategic dependencies (2021)</t>
  </si>
  <si>
    <t>Titanium metal (aerospace)</t>
  </si>
  <si>
    <t>C30/C25</t>
  </si>
  <si>
    <t>China / mixed</t>
  </si>
  <si>
    <t>European Union — Critical Raw Materials Act — Regulation (EU) 2024/1252 (2024)</t>
  </si>
  <si>
    <t>Crude oil / refined feedstock</t>
  </si>
  <si>
    <t>USA (crude/products)</t>
  </si>
  <si>
    <t>Eurostat — Energy production and imports (2024)</t>
  </si>
  <si>
    <t>Natural gas (chemicals feedstock)</t>
  </si>
  <si>
    <t>Norway</t>
  </si>
  <si>
    <t>HOW TO READ</t>
  </si>
  <si>
    <t>Two 0–100 axes: import reliance × single-largest-supplier share. The top-right corner is where one foreign supplier can choke an EU value chain. EC criticality-methodology figures, "as reported by &lt;source&gt;" — not customs arithmetic (Methodology §10).</t>
  </si>
  <si>
    <t>Critical imported input</t>
  </si>
  <si>
    <t>Suppliers (as reported)</t>
  </si>
  <si>
    <t>Iron ore</t>
  </si>
  <si>
    <t>Brazil, Canada, South Africa, Ukraine (EU mines almost none)</t>
  </si>
  <si>
    <t>World's Top Exports — Iron-ore exports by country (2024)</t>
  </si>
  <si>
    <t>Coking / metallurgical coal</t>
  </si>
  <si>
    <t>Australia, USA, Canada, Mozambique, Colombia (Russia halted since Aug 2022)</t>
  </si>
  <si>
    <t>JRC (RMIS) — Coking coal — supply-security briefing (2022)</t>
  </si>
  <si>
    <t>Ferro-alloys / manganese ore</t>
  </si>
  <si>
    <t>South Africa, Gabon</t>
  </si>
  <si>
    <t>European Commission (RMIS) — Study on the Critical Raw Materials for the EU 2023 (2023)</t>
  </si>
  <si>
    <t>Nickel</t>
  </si>
  <si>
    <t>Indonesia, Russia, Philippines, Canada</t>
  </si>
  <si>
    <t>Primary aluminium</t>
  </si>
  <si>
    <t>Russia (~33%), Mozambique (~17%), Iceland (~14%)</t>
  </si>
  <si>
    <t>SCRREEN / EC — Aluminium and Bauxite CRM factsheet (2020)</t>
  </si>
  <si>
    <t>Bauxite / alumina</t>
  </si>
  <si>
    <t>Guinea (~70%), Brazil (~14%), Sierra Leone (~10%)</t>
  </si>
  <si>
    <t>Chemicals</t>
  </si>
  <si>
    <t>Natural gas (ammonia feedstock &amp; energy)</t>
  </si>
  <si>
    <t>Norway (pipeline), US LNG, Algeria</t>
  </si>
  <si>
    <t>Eurostat (Statistics Explained) — EU imports of energy products — latest developments (2024)</t>
  </si>
  <si>
    <t>Naphtha / crude-derived feedstock</t>
  </si>
  <si>
    <t>Derived from imported crude oil (see C19)</t>
  </si>
  <si>
    <t>Phosphate rock</t>
  </si>
  <si>
    <t>Morocco (~28%), Russia (~23%); EU imports ~68% of phosphate nutrient</t>
  </si>
  <si>
    <t>European Commission — Ensuring availability and affordability of fertilisers (COM/2022/590) (2022)</t>
  </si>
  <si>
    <t>Potash</t>
  </si>
  <si>
    <t>Russia + Belarus (~64% combined), Canada; EU imports ~85% of potash nutrient</t>
  </si>
  <si>
    <t>Crude oil</t>
  </si>
  <si>
    <t>USA (~18%), Norway (~14–16%), Kazakhstan (~9%), Saudi Arabia, Libya, Nigeria, Iraq (Russia embargoed Dec 2022)</t>
  </si>
  <si>
    <t>Other non-metallic minerals</t>
  </si>
  <si>
    <t>China (dominant supplier of EU imports)</t>
  </si>
  <si>
    <t>Magnesite / magnesia (refractories)</t>
  </si>
  <si>
    <t>China (~90%+ of supply)</t>
  </si>
  <si>
    <t>Borates</t>
  </si>
  <si>
    <t>Türkiye (~98%)</t>
  </si>
  <si>
    <t>Feldspar</t>
  </si>
  <si>
    <t>Türkiye (leading supplier)</t>
  </si>
  <si>
    <t>Semiconductors / chips</t>
  </si>
  <si>
    <t>Taiwan (&gt;60% of market; TSMC &gt;90% of high-end), South Korea, China, Malaysia (assembly/test)</t>
  </si>
  <si>
    <t>Istituto Affari Internazionali (IAI) — Beyond the European Chips Act — EU supply-chain dependencies (2023)</t>
  </si>
  <si>
    <t>Rare-earth elements</t>
  </si>
  <si>
    <t>China (~70% of EU imports; ~100% of heavy REEs)</t>
  </si>
  <si>
    <t>China (leading global producer)</t>
  </si>
  <si>
    <t>Permanent magnets / rare earths (NdFeB)</t>
  </si>
  <si>
    <t>China (~94% of magnet production)</t>
  </si>
  <si>
    <t>IEA — China's share in rare-earth magnet production, 2024 (2024)</t>
  </si>
  <si>
    <t>Semiconductors</t>
  </si>
  <si>
    <t>Taiwan, South Korea</t>
  </si>
  <si>
    <t>Copper (wiring / windings)</t>
  </si>
  <si>
    <t>Chile, Peru (concentrate); refined imports</t>
  </si>
  <si>
    <t>Motor vehicles</t>
  </si>
  <si>
    <t>Li-ion battery cells &amp; materials</t>
  </si>
  <si>
    <t>China (&gt;85% of EU battery imports, 2024), South Korea</t>
  </si>
  <si>
    <t>ACEA — EU battery supply chain and import reliance (2024)</t>
  </si>
  <si>
    <t>Permanent magnets / rare earths (traction motors)</t>
  </si>
  <si>
    <t>China (~94% of magnets)</t>
  </si>
  <si>
    <t>Automotive semiconductors</t>
  </si>
  <si>
    <t>Taiwan, plus EU/US designers</t>
  </si>
  <si>
    <t>Semiconductors / electronic controls</t>
  </si>
  <si>
    <t>Rare-earth magnets (motors)</t>
  </si>
  <si>
    <t>Basic &amp; fabricated metals</t>
  </si>
  <si>
    <t>Partly imported via C24 upstream</t>
  </si>
  <si>
    <t>Wood / pulp fibre</t>
  </si>
  <si>
    <t>~94% EU-grown; imported market pulp mainly Brazil, USA, Canada</t>
  </si>
  <si>
    <t>CEPI — Key Statistics 2023 — European pulp &amp; paper industry (2023)</t>
  </si>
  <si>
    <t>Recovered paper</t>
  </si>
  <si>
    <t>~96% sourced within the EU</t>
  </si>
  <si>
    <t>Oilseeds / protein feed (soy)</t>
  </si>
  <si>
    <t>Brazil, USA, Argentina</t>
  </si>
  <si>
    <t>European Commission (DG AGRI) — Agri-food trade statistical factsheet — extra-EU (2024)</t>
  </si>
  <si>
    <t>Tropical commodities (palm oil, coffee, cocoa)</t>
  </si>
  <si>
    <t>Indonesia/Malaysia (palm), West Africa &amp; Latin America (cocoa, coffee)</t>
  </si>
  <si>
    <t>Organisation</t>
  </si>
  <si>
    <t>Title</t>
  </si>
  <si>
    <t>Used for</t>
  </si>
  <si>
    <t>URL</t>
  </si>
  <si>
    <t>ACEA</t>
  </si>
  <si>
    <t>EU battery supply chain and import reliance</t>
  </si>
  <si>
    <t>Critical input: C29 Li-ion battery cells &amp; materials</t>
  </si>
  <si>
    <t>https://www.acea.auto/files/ACEA_Fact_sheet-EU_battery_supply_chain_and_import_reliance.pdf</t>
  </si>
  <si>
    <t>Fact sheet — EU battery supply chain and import reliance</t>
  </si>
  <si>
    <t>Product dependency: Lithium-ion battery cells &amp; packs</t>
  </si>
  <si>
    <t>https://www.acea.auto/fact/fact-sheet-eu-battery-supply-chain-and-import-reliance/</t>
  </si>
  <si>
    <t>CEPI</t>
  </si>
  <si>
    <t>Key Statistics 2023 — European pulp &amp; paper industry</t>
  </si>
  <si>
    <t>Critical input: C17 Wood / pulp fibre · Critical input: C17 Recovered paper</t>
  </si>
  <si>
    <t>https://www.cepi.org/wp-content/uploads/2024/09/Key-Statistics-2023-FINAL-2.pdf</t>
  </si>
  <si>
    <t>European Commission</t>
  </si>
  <si>
    <t>COM(2020) 474 — Critical Raw Materials Resilience</t>
  </si>
  <si>
    <t>2020</t>
  </si>
  <si>
    <t>Critical material: Magnesium (metal) · Risk hotspot: Magnesium metal</t>
  </si>
  <si>
    <t>https://eur-lex.europa.eu/legal-content/EN/TXT/?uri=CELEX:52020DC0474</t>
  </si>
  <si>
    <t>Ensuring availability and affordability of fertilisers (COM/2022/590)</t>
  </si>
  <si>
    <t>Critical input: C20 Phosphate rock · Critical input: C20 Potash</t>
  </si>
  <si>
    <t>https://eur-lex.europa.eu/legal-content/EN/TXT/HTML/?uri=CELEX:52022DC0590(01)</t>
  </si>
  <si>
    <t>SWD(2021) 352 — Strategic dependencies and capacities</t>
  </si>
  <si>
    <t>Strategic-dependency review · Product dependency: Semiconductors / advanced logic chips · Strategic dependency: Rare-earth magnets (NdFeB) · Strategic dependency: Magnesium (metal) · Strategic dependency: Active pharmaceutical ingredients (APIs) · Strategic dependency: Semiconductors / integrated circuits · +1 more</t>
  </si>
  <si>
    <t>https://eur-lex.europa.eu/legal-content/EN/TXT/?uri=celex%3A52021SC0352</t>
  </si>
  <si>
    <t>European Commission (DG AGRI)</t>
  </si>
  <si>
    <t>Agri-food trade statistical factsheet — extra-EU</t>
  </si>
  <si>
    <t>Critical input: C10 Oilseeds / protein feed (soy) · Critical input: C10 Tropical commodities (palm oil, coffee, cocoa)</t>
  </si>
  <si>
    <t>https://agriculture.ec.europa.eu/data-and-analysis/markets/trade/trade-statistics_en</t>
  </si>
  <si>
    <t>European Commission (DG ENER)</t>
  </si>
  <si>
    <t>EU energy security and gas supplies</t>
  </si>
  <si>
    <t>Energy dependency: Russian gas share of EU gas imports</t>
  </si>
  <si>
    <t>https://energy.ec.europa.eu/news/focus-eu-energy-security-and-gas-supplies-2024-02-15_en</t>
  </si>
  <si>
    <t>European Commission (DG GROW)</t>
  </si>
  <si>
    <t>Critical raw materials</t>
  </si>
  <si>
    <t>Critical material: Heavy rare earths (HREE) · Critical material: Light rare earths (LREE) · Critical material: Borate / boron · Critical material: Cobalt · Critical material: Germanium · Critical material: Platinum-group metals · +12 more</t>
  </si>
  <si>
    <t>https://single-market-economy.ec.europa.eu/sectors/raw-materials/areas-specific-interest/critical-raw-materials_en</t>
  </si>
  <si>
    <t>European Commission (RMIS)</t>
  </si>
  <si>
    <t>Study on the Critical Raw Materials for the EU 2023</t>
  </si>
  <si>
    <t>Critical input: C24 Ferro-alloys / manganese ore · Critical input: C24 Nickel · Critical input: C23 Natural graphite · Critical input: C23 Magnesite / magnesia (refractories) · Critical input: C23 Borates · Critical input: C23 Feldspar · +3 more</t>
  </si>
  <si>
    <t>https://rmis.jrc.ec.europa.eu/analysis/criticality/crm_list</t>
  </si>
  <si>
    <t>European Union</t>
  </si>
  <si>
    <t>Critical Raw Materials Act — Regulation (EU) 2024/1252</t>
  </si>
  <si>
    <t>Critical Raw Materials Act framing · Risk hotspot: Titanium metal (aerospace)</t>
  </si>
  <si>
    <t>https://eur-lex.europa.eu/legal-content/EN/TXT/?uri=CELEX:32024R1252</t>
  </si>
  <si>
    <t>Eurostat</t>
  </si>
  <si>
    <t>Energy imports dependency (nrg_ind_id)</t>
  </si>
  <si>
    <t>Energy import dependency (nrg_ind_id) · Energy dependency: Overall net energy-import dependency · Energy dependency: Oil &amp; petroleum products (excl. biofuels) · Energy dependency: Natural gas</t>
  </si>
  <si>
    <t>https://ec.europa.eu/eurostat/databrowser/view/nrg_ind_id/default/table?lang=en</t>
  </si>
  <si>
    <t>Energy production and imports</t>
  </si>
  <si>
    <t>Risk hotspot: Crude oil / refined feedstock · Risk hotspot: Natural gas (chemicals feedstock)</t>
  </si>
  <si>
    <t>https://ec.europa.eu/eurostat/statistics-explained/index.php/Energy_production_and_imports</t>
  </si>
  <si>
    <t>EU trade in furniture around the globe</t>
  </si>
  <si>
    <t>2016</t>
  </si>
  <si>
    <t>Product dependency: Furniture</t>
  </si>
  <si>
    <t>https://ec.europa.eu/eurostat/web/products-eurostat-news/-/ddn-20180124-1</t>
  </si>
  <si>
    <t>EU-27 use table at basic prices (naio_10_cp1610)</t>
  </si>
  <si>
    <t>Imported inputs (use table, 2023)</t>
  </si>
  <si>
    <t>https://ec.europa.eu/eurostat/databrowser/view/naio_10_cp1610/default/table?lang=en</t>
  </si>
  <si>
    <t>Imports of laptops at all-time high</t>
  </si>
  <si>
    <t>Product dependency: Portable computers / laptops</t>
  </si>
  <si>
    <t>https://ec.europa.eu/eurostat/web/products-eurostat-news/-/ddn-20201023-2</t>
  </si>
  <si>
    <t>International trade in critical raw materials</t>
  </si>
  <si>
    <t>2026</t>
  </si>
  <si>
    <t>Critical material: Natural graphite · Critical material: Gallium · Critical material: Lithium · Critical material: Tungsten · Risk hotspot: Gallium (chip feedstock) · Risk hotspot: Lithium (battery) · +1 more</t>
  </si>
  <si>
    <t>https://ec.europa.eu/eurostat/statistics-explained/index.php?title=International_trade_in_critical_raw_materials</t>
  </si>
  <si>
    <t>Trade by NACE Rev. 2 activity and enterprise size class (ext_tec01)</t>
  </si>
  <si>
    <t>Trade backbone (ext_tec01, 2023+2024)</t>
  </si>
  <si>
    <t>https://ec.europa.eu/eurostat/databrowser/view/ext_tec01/default/table?lang=en</t>
  </si>
  <si>
    <t>Where do our clothes come from?</t>
  </si>
  <si>
    <t>2019</t>
  </si>
  <si>
    <t>Product dependency: Apparel &amp; clothing</t>
  </si>
  <si>
    <t>https://ec.europa.eu/eurostat/web/products-eurostat-news/-/edn-20200424-1</t>
  </si>
  <si>
    <t>Eurostat (FIGARO)</t>
  </si>
  <si>
    <t>EU inter-country input–output table at basic prices, industry by industry (naio_10_fcp_ii4)</t>
  </si>
  <si>
    <t>Z matrices, IO model, coefficients, Leontief inverse, multipliers</t>
  </si>
  <si>
    <t>https://ec.europa.eu/eurostat/databrowser/view/naio_10_fcp_ii4/default/table?lang=en</t>
  </si>
  <si>
    <t>Exports by industry — FIGARO application (naio_10_fgte)</t>
  </si>
  <si>
    <t>FIGARO export destinations (2023)</t>
  </si>
  <si>
    <t>https://ec.europa.eu/eurostat/databrowser/view/naio_10_fgte/default/table?lang=en</t>
  </si>
  <si>
    <t>Foreign value added in exports by country of origin — FIGARO application (naio_10_fgfoee)</t>
  </si>
  <si>
    <t>Published foreign value added (2023); model cross-check</t>
  </si>
  <si>
    <t>https://ec.europa.eu/eurostat/databrowser/view/naio_10_fgfoee/default/table?lang=en</t>
  </si>
  <si>
    <t>Imports by industry — FIGARO application (naio_10_fgti)</t>
  </si>
  <si>
    <t>FIGARO import origins (2023)</t>
  </si>
  <si>
    <t>https://ec.europa.eu/eurostat/databrowser/view/naio_10_fgti/default/table?lang=en</t>
  </si>
  <si>
    <t>Eurostat (Statistics Explained)</t>
  </si>
  <si>
    <t>EU imports of energy products — latest developments</t>
  </si>
  <si>
    <t>Critical input: C20 Natural gas (ammonia feedstock &amp; energy) · Critical input: C20 Naphtha / crude-derived feedstock · Critical input: C19 Crude oil</t>
  </si>
  <si>
    <t>https://ec.europa.eu/eurostat/statistics-explained/index.php?title=EU_imports_of_energy_products_-_latest_developments</t>
  </si>
  <si>
    <t>EU trade with China — latest developments</t>
  </si>
  <si>
    <t>Product dependency: Smartphones &amp; telecom equipment</t>
  </si>
  <si>
    <t>https://ec.europa.eu/eurostat/statistics-explained/index.php?title=EU_trade_with_China_-_latest_developments</t>
  </si>
  <si>
    <t>International trade in products related to green energy</t>
  </si>
  <si>
    <t>Product dependency: Solar PV panels &amp; cells</t>
  </si>
  <si>
    <t>https://ec.europa.eu/eurostat/statistics-explained/index.php?title=International_trade_in_products_related_to_green_energy</t>
  </si>
  <si>
    <t>IEA</t>
  </si>
  <si>
    <t>China's share in rare-earth magnet production, 2024</t>
  </si>
  <si>
    <t>Critical input: C27 Permanent magnets / rare earths (NdFeB) · Critical input: C29 Permanent magnets / rare earths (traction motors) · Critical input: C28 Rare-earth magnets (motors)</t>
  </si>
  <si>
    <t>https://www.iea.org/data-and-statistics/charts/china-s-share-in-rare-earth-magnet-production-2024</t>
  </si>
  <si>
    <t>Is a turnaround in sight for heat pump markets?</t>
  </si>
  <si>
    <t>Product dependency: Heat pumps (air-source)</t>
  </si>
  <si>
    <t>https://www.iea.org/commentaries/is-a-turnaround-in-sight-for-heat-pump-markets</t>
  </si>
  <si>
    <t>Istituto Affari Internazionali (IAI)</t>
  </si>
  <si>
    <t>Beyond the European Chips Act — EU supply-chain dependencies</t>
  </si>
  <si>
    <t>Critical input: C26 Semiconductors / chips · Critical input: C27 Semiconductors · Critical input: C29 Automotive semiconductors · Critical input: C28 Semiconductors / electronic controls</t>
  </si>
  <si>
    <t>https://www.iai.it/en/publications/c41/beyond-european-chips-act-eu-supply-chain-dependencies-china-taiwan-and-united</t>
  </si>
  <si>
    <t>JRC (RMIS)</t>
  </si>
  <si>
    <t>Coking coal — supply-security briefing</t>
  </si>
  <si>
    <t>Critical input: C24 Coking / metallurgical coal</t>
  </si>
  <si>
    <t>https://rmis.jrc.ec.europa.eu/uploads/2200629_JRC129975_briefing_coking_coal.pdf</t>
  </si>
  <si>
    <t>OECD TiVA (2023 ed., ICIO)</t>
  </si>
  <si>
    <t>GVC indicators for the European Union (data year 2020)</t>
  </si>
  <si>
    <t>OECD TiVA cross-check of FVA levels</t>
  </si>
  <si>
    <t>https://www.oecd.org/content/dam/oecd/en/topics/policy-sub-issues/trade-in-value-added/tiva-2023-EU27_2020.pdf</t>
  </si>
  <si>
    <t>Pharmacia (peer-reviewed)</t>
  </si>
  <si>
    <t>The EU's dependence on imports of active pharmaceutical ingredients from third countries</t>
  </si>
  <si>
    <t>2025</t>
  </si>
  <si>
    <t>Product dependency: Active pharmaceutical ingredients &amp; generic medicines</t>
  </si>
  <si>
    <t>https://pharmacia.pensoft.net/article/172383/</t>
  </si>
  <si>
    <t>PIIE</t>
  </si>
  <si>
    <t>COVID-19: China's exports of medical supplies</t>
  </si>
  <si>
    <t>Product dependency: Medical protective equipment (PPE)</t>
  </si>
  <si>
    <t>https://www.piie.com/blogs/trade-and-investment-policy-watch/covid-19-chinas-exports-medical-supplies-provide-ray-hope</t>
  </si>
  <si>
    <t>SCRREEN / EC</t>
  </si>
  <si>
    <t>Aluminium and Bauxite CRM factsheet</t>
  </si>
  <si>
    <t>Critical input: C24 Primary aluminium · Critical input: C24 Bauxite / alumina · Critical input: C28 Basic &amp; fabricated metals</t>
  </si>
  <si>
    <t>https://scrreen.eu/wp-content/uploads/2023/01/ALUMINIUM-AND-BAUXITE_CRM_2020_Factsheets_critical_Final.pdf</t>
  </si>
  <si>
    <t>Natural rubber CRM factsheet</t>
  </si>
  <si>
    <t>Product dependency: Natural rubber (tyre feedstock)</t>
  </si>
  <si>
    <t>https://scrreen.eu/wp-content/uploads/2023/01/NATURAL-RUBBER_CRM_2020_Factsheets_critical_Final.pdf</t>
  </si>
  <si>
    <t>World's Top Exports</t>
  </si>
  <si>
    <t>Iron-ore exports by country</t>
  </si>
  <si>
    <t>Critical input: C24 Iron ore</t>
  </si>
  <si>
    <t>https://www.worldstopexports.com/iron-ore-exports-country/</t>
  </si>
  <si>
    <t>Date</t>
  </si>
  <si>
    <t>Sheet</t>
  </si>
  <si>
    <t>Cell / row</t>
  </si>
  <si>
    <t>Field</t>
  </si>
  <si>
    <t>Old value</t>
  </si>
  <si>
    <t>New value</t>
  </si>
  <si>
    <t>Reason</t>
  </si>
  <si>
    <t>Source for the new value (URL)</t>
  </si>
  <si>
    <t>Who</t>
  </si>
  <si>
    <t>(all)</t>
  </si>
  <si>
    <t>—</t>
  </si>
  <si>
    <t>Workbook generated from the repository data (IO-model masterfile v1). Record every subsequent manual edit here — one row per change — so edits can be carried back to the repository as tracked corrections.</t>
  </si>
  <si>
    <t>scripts/build-trade-flows-io-model-workbook.mjs</t>
  </si>
  <si>
    <t>build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</si>
</sst>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
    <numFmt numFmtId="166" formatCode="0.0000"/>
    <numFmt numFmtId="167" formatCode="0.000"/>
    <numFmt numFmtId="168" formatCode="0.00000"/>
  </numFmts>
  <fonts count="20" x14ac:knownFonts="1">
    <font>
      <color theme="1"/>
      <family val="2"/>
      <scheme val="minor"/>
      <sz val="11"/>
      <name val="Calibri"/>
    </font>
    <font>
      <b/>
      <color rgb="FF004B7F"/>
      <sz val="14"/>
    </font>
    <font>
      <b/>
      <color rgb="FF54728C"/>
      <sz val="10"/>
    </font>
    <font>
      <b/>
      <color rgb="FF007B6C"/>
      <sz val="13"/>
    </font>
    <font>
      <b/>
      <color rgb="FF004B7F"/>
      <sz val="11"/>
    </font>
    <font>
      <b/>
      <sz val="11"/>
    </font>
    <font>
      <color rgb="FF54728C"/>
      <sz val="9"/>
    </font>
    <font>
      <b/>
      <sz val="9"/>
    </font>
    <font>
      <b/>
      <color rgb="FF54728C"/>
      <sz val="9"/>
    </font>
    <font>
      <b/>
      <color rgb="FF004B7F"/>
      <sz val="13"/>
    </font>
    <font>
      <b/>
      <color rgb="FF004B7F"/>
      <sz val="10"/>
    </font>
    <font>
      <sz val="10"/>
    </font>
    <font>
      <b/>
      <color rgb="FFFFFFFF"/>
      <sz val="10"/>
    </font>
    <font>
      <b/>
      <color rgb="FFFFFFFF"/>
      <sz val="9"/>
    </font>
    <font>
      <color rgb="FF54728C"/>
      <sz val="8"/>
    </font>
    <font>
      <b/>
      <sz val="8"/>
    </font>
    <font>
      <sz val="8"/>
    </font>
    <font>
      <b/>
      <sz val="10"/>
    </font>
    <font>
      <i/>
      <sz val="10"/>
    </font>
    <font>
      <u/>
      <color rgb="FF0065A4"/>
      <sz val="10"/>
    </font>
  </fonts>
  <fills count="8">
    <fill>
      <patternFill patternType="none"/>
    </fill>
    <fill>
      <patternFill patternType="gray125"/>
    </fill>
    <fill>
      <patternFill patternType="solid">
        <fgColor rgb="FF004B7F"/>
      </patternFill>
    </fill>
    <fill>
      <patternFill patternType="solid">
        <fgColor rgb="FF54728C"/>
      </patternFill>
    </fill>
    <fill>
      <patternFill patternType="solid">
        <fgColor rgb="FF007B6C"/>
      </patternFill>
    </fill>
    <fill>
      <patternFill patternType="solid">
        <fgColor rgb="FF6667AB"/>
      </patternFill>
    </fill>
    <fill>
      <patternFill patternType="solid">
        <fgColor rgb="FFFF9933"/>
      </patternFill>
    </fill>
    <fill>
      <patternFill patternType="solid">
        <fgColor rgb="FFB83230"/>
      </patternFill>
    </fill>
  </fills>
  <borders count="1">
    <border>
      <left/>
      <right/>
      <top/>
      <bottom/>
      <diagonal/>
    </border>
  </borders>
  <cellStyleXfs count="1">
    <xf numFmtId="0" fontId="0" fillId="0" borderId="0"/>
  </cellStyleXfs>
  <cellXfs count="50">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4" fillId="0" borderId="0" xfId="0" applyFont="1" applyAlignment="1">
      <alignment vertical="top" wrapText="1"/>
    </xf>
    <xf numFmtId="164" fontId="5" fillId="0" borderId="0" xfId="0" applyNumberFormat="1" applyFont="1" applyAlignment="1">
      <alignment vertical="top" wrapText="1"/>
    </xf>
    <xf numFmtId="0" fontId="6" fillId="0" borderId="0" xfId="0" applyFont="1" applyAlignment="1">
      <alignment vertical="top" wrapText="1"/>
    </xf>
    <xf numFmtId="165" fontId="5" fillId="0" borderId="0" xfId="0" applyNumberFormat="1" applyFont="1" applyAlignment="1">
      <alignment vertical="top" wrapText="1"/>
    </xf>
    <xf numFmtId="166" fontId="5" fillId="0" borderId="0" xfId="0" applyNumberFormat="1" applyFont="1" applyAlignment="1">
      <alignment vertical="top" wrapText="1"/>
    </xf>
    <xf numFmtId="1" fontId="5" fillId="0" borderId="0" xfId="0" applyNumberFormat="1" applyFont="1" applyAlignment="1">
      <alignment vertical="top" wrapText="1"/>
    </xf>
    <xf numFmtId="0" fontId="7" fillId="0" borderId="0" xfId="0" applyFont="1"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167" fontId="0" fillId="0" borderId="0" xfId="0" applyNumberFormat="1" applyAlignment="1">
      <alignment vertical="top" wrapText="1"/>
    </xf>
    <xf numFmtId="0" fontId="6" fillId="0" borderId="0" xfId="0" applyFont="1" applyAlignment="1">
      <alignment wrapText="1"/>
    </xf>
    <xf numFmtId="0" fontId="8" fillId="0" borderId="0" xfId="0" applyFont="1"/>
    <xf numFmtId="0" fontId="4" fillId="0" borderId="0" xfId="0" applyFont="1"/>
    <xf numFmtId="0" fontId="9" fillId="0" borderId="0" xfId="0" applyFont="1"/>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center" wrapText="1"/>
    </xf>
    <xf numFmtId="0" fontId="12" fillId="2" borderId="0" xfId="0" applyFont="1" applyFill="1" applyAlignment="1">
      <alignment vertical="center" wrapText="1"/>
    </xf>
    <xf numFmtId="0" fontId="13" fillId="0" borderId="0" xfId="0" applyFont="1"/>
    <xf numFmtId="0" fontId="13" fillId="3" borderId="0" xfId="0" applyFont="1" applyFill="1"/>
    <xf numFmtId="0" fontId="14" fillId="0" borderId="0" xfId="0" applyFont="1" applyAlignment="1">
      <alignment vertical="top" wrapText="1"/>
    </xf>
    <xf numFmtId="0" fontId="15" fillId="0" borderId="0" xfId="0" applyFont="1"/>
    <xf numFmtId="0" fontId="14" fillId="0" borderId="0" xfId="0" applyFont="1"/>
    <xf numFmtId="0" fontId="16" fillId="0" borderId="0" xfId="0" applyFont="1"/>
    <xf numFmtId="0" fontId="10" fillId="0" borderId="0" xfId="0" applyFont="1"/>
    <xf numFmtId="0" fontId="12" fillId="4" borderId="0" xfId="0" applyFont="1" applyFill="1" applyAlignment="1">
      <alignment vertical="center" wrapText="1"/>
    </xf>
    <xf numFmtId="164" fontId="0" fillId="0" borderId="0" xfId="0" applyNumberFormat="1"/>
    <xf numFmtId="166" fontId="0" fillId="0" borderId="0" xfId="0" applyNumberFormat="1"/>
    <xf numFmtId="167" fontId="0" fillId="0" borderId="0" xfId="0" applyNumberFormat="1"/>
    <xf numFmtId="0" fontId="8" fillId="0" borderId="0" xfId="0" applyFont="1" applyAlignment="1">
      <alignment vertical="top" wrapText="1"/>
    </xf>
    <xf numFmtId="0" fontId="13" fillId="2" borderId="0" xfId="0" applyFont="1" applyFill="1"/>
    <xf numFmtId="0" fontId="7" fillId="0" borderId="0" xfId="0" applyFont="1"/>
    <xf numFmtId="0" fontId="13" fillId="5" borderId="0" xfId="0" applyFont="1" applyFill="1"/>
    <xf numFmtId="168" fontId="0" fillId="0" borderId="0" xfId="0" applyNumberFormat="1"/>
    <xf numFmtId="0" fontId="13" fillId="6" borderId="0" xfId="0" applyFont="1" applyFill="1"/>
    <xf numFmtId="0" fontId="12" fillId="6" borderId="0" xfId="0" applyFont="1" applyFill="1" applyAlignment="1">
      <alignment vertical="center" wrapText="1"/>
    </xf>
    <xf numFmtId="165" fontId="0" fillId="0" borderId="0" xfId="0" applyNumberFormat="1"/>
    <xf numFmtId="0" fontId="17" fillId="0" borderId="0" xfId="0" applyFont="1" applyAlignment="1">
      <alignment vertical="top" wrapText="1"/>
    </xf>
    <xf numFmtId="164" fontId="17" fillId="0" borderId="0" xfId="0" applyNumberFormat="1" applyFont="1" applyAlignment="1">
      <alignment vertical="top" wrapText="1"/>
    </xf>
    <xf numFmtId="0" fontId="18" fillId="0" borderId="0" xfId="0" applyFont="1" applyAlignment="1">
      <alignment vertical="top" wrapText="1"/>
    </xf>
    <xf numFmtId="164" fontId="18" fillId="0" borderId="0" xfId="0" applyNumberFormat="1" applyFont="1" applyAlignment="1">
      <alignment vertical="top" wrapText="1"/>
    </xf>
    <xf numFmtId="0" fontId="12" fillId="5" borderId="0" xfId="0" applyFont="1" applyFill="1" applyAlignment="1">
      <alignment vertical="center" wrapText="1"/>
    </xf>
    <xf numFmtId="0" fontId="12" fillId="7" borderId="0" xfId="0" applyFont="1" applyFill="1" applyAlignment="1">
      <alignment vertical="center" wrapText="1"/>
    </xf>
    <xf numFmtId="0" fontId="19" fillId="0" borderId="0" xfId="0" applyFont="1" applyAlignment="1">
      <alignment vertical="top" wrapText="1"/>
    </xf>
    <xf numFmtId="0" fontId="12"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autoTitleDeleted val="1"/>
    <c:plotArea>
      <c:layout/>
      <c:barChart>
        <c:barDir val="bar"/>
        <c:grouping val="clustered"/>
        <c:varyColors val="0"/>
        <c:ser>
          <c:idx val="0"/>
          <c:order val="0"/>
          <c:tx>
            <c:v>Surplus</c:v>
          </c:tx>
          <c:spPr>
            <a:solidFill>
              <a:srgbClr val="00846C"/>
            </a:solidFill>
            <a:ln>
              <a:noFill/>
            </a:ln>
          </c:spPr>
          <c:cat>
            <c:strRef>
              <c:f>Figures!$N$5:$N$28</c:f>
              <c:strCache>
                <c:ptCount val="24"/>
                <c:pt idx="0">
                  <c:v>C28 · Machinery &amp; equipment n.e.c.</c:v>
                </c:pt>
                <c:pt idx="1">
                  <c:v>C29 · Motor vehicles &amp; parts</c:v>
                </c:pt>
                <c:pt idx="2">
                  <c:v>C21 · Pharmaceuticals</c:v>
                </c:pt>
                <c:pt idx="3">
                  <c:v>C20 · Chemicals &amp; chemical products</c:v>
                </c:pt>
                <c:pt idx="4">
                  <c:v>C30 · Other transport equipment (aero, …</c:v>
                </c:pt>
                <c:pt idx="5">
                  <c:v>C10 · Food products</c:v>
                </c:pt>
                <c:pt idx="6">
                  <c:v>C25 · Fabricated metal products</c:v>
                </c:pt>
                <c:pt idx="7">
                  <c:v>C32 · Other manufacturing (medical, ins…</c:v>
                </c:pt>
                <c:pt idx="8">
                  <c:v>C27 · Electrical equipment</c:v>
                </c:pt>
                <c:pt idx="9">
                  <c:v>C26 · Computer, electronic &amp; optical</c:v>
                </c:pt>
                <c:pt idx="10">
                  <c:v>C22 · Rubber &amp; plastics</c:v>
                </c:pt>
                <c:pt idx="11">
                  <c:v>C11 · Beverages</c:v>
                </c:pt>
                <c:pt idx="12">
                  <c:v>C23 · Non-metallic minerals (cement, gl…</c:v>
                </c:pt>
                <c:pt idx="13">
                  <c:v>C16 · Wood &amp; cork products</c:v>
                </c:pt>
                <c:pt idx="14">
                  <c:v>C31 · Furniture</c:v>
                </c:pt>
                <c:pt idx="15">
                  <c:v>C17 · Paper &amp; paper products</c:v>
                </c:pt>
                <c:pt idx="16">
                  <c:v>C15 · Leather &amp; footwear</c:v>
                </c:pt>
                <c:pt idx="17">
                  <c:v>C13 · Textiles</c:v>
                </c:pt>
                <c:pt idx="18">
                  <c:v>C24 · Basic metals</c:v>
                </c:pt>
                <c:pt idx="19">
                  <c:v>C18 · Printing &amp; recorded media</c:v>
                </c:pt>
                <c:pt idx="20">
                  <c:v>C12 · Tobacco products</c:v>
                </c:pt>
                <c:pt idx="21">
                  <c:v>C14 · Wearing apparel</c:v>
                </c:pt>
                <c:pt idx="22">
                  <c:v>C33 · Repair &amp; installation of machinery</c:v>
                </c:pt>
                <c:pt idx="23">
                  <c:v>C19 · Coke &amp; refined petroleum</c:v>
                </c:pt>
              </c:strCache>
            </c:strRef>
          </c:cat>
          <c:val>
            <c:numRef>
              <c:f>Figures!$P$5:$P$28</c:f>
              <c:numCache>
                <c:formatCode>#,##0</c:formatCode>
                <c:ptCount val="24"/>
                <c:pt idx="0">
                  <c:v>165</c:v>
                </c:pt>
                <c:pt idx="1">
                  <c:v>160.1</c:v>
                </c:pt>
                <c:pt idx="2">
                  <c:v>110.8</c:v>
                </c:pt>
                <c:pt idx="3">
                  <c:v>73.9</c:v>
                </c:pt>
                <c:pt idx="4">
                  <c:v>63.1</c:v>
                </c:pt>
                <c:pt idx="5">
                  <c:v>53</c:v>
                </c:pt>
                <c:pt idx="6">
                  <c:v>28.7</c:v>
                </c:pt>
                <c:pt idx="7">
                  <c:v>25.2</c:v>
                </c:pt>
                <c:pt idx="8">
                  <c:v>23.6</c:v>
                </c:pt>
                <c:pt idx="9">
                  <c:v>22.2</c:v>
                </c:pt>
                <c:pt idx="10">
                  <c:v>19.6</c:v>
                </c:pt>
                <c:pt idx="11">
                  <c:v>18.6</c:v>
                </c:pt>
                <c:pt idx="12">
                  <c:v>15.1</c:v>
                </c:pt>
                <c:pt idx="13">
                  <c:v>9.7</c:v>
                </c:pt>
                <c:pt idx="14">
                  <c:v>9.5</c:v>
                </c:pt>
                <c:pt idx="15">
                  <c:v>9.1</c:v>
                </c:pt>
                <c:pt idx="16">
                  <c:v>4.3</c:v>
                </c:pt>
                <c:pt idx="17">
                  <c:v>4.1</c:v>
                </c:pt>
                <c:pt idx="18">
                  <c:v>4.1</c:v>
                </c:pt>
                <c:pt idx="19">
                  <c:v>1.4</c:v>
                </c:pt>
                <c:pt idx="20">
                  <c:v>0.6</c:v>
                </c:pt>
              </c:numCache>
            </c:numRef>
          </c:val>
        </c:ser>
        <c:ser>
          <c:idx val="1"/>
          <c:order val="1"/>
          <c:tx>
            <c:v>Deficit</c:v>
          </c:tx>
          <c:spPr>
            <a:solidFill>
              <a:srgbClr val="B83230"/>
            </a:solidFill>
            <a:ln>
              <a:noFill/>
            </a:ln>
          </c:spPr>
          <c:cat>
            <c:strRef>
              <c:f>Figures!$N$5:$N$28</c:f>
              <c:strCache>
                <c:ptCount val="24"/>
                <c:pt idx="0">
                  <c:v>C28 · Machinery &amp; equipment n.e.c.</c:v>
                </c:pt>
                <c:pt idx="1">
                  <c:v>C29 · Motor vehicles &amp; parts</c:v>
                </c:pt>
                <c:pt idx="2">
                  <c:v>C21 · Pharmaceuticals</c:v>
                </c:pt>
                <c:pt idx="3">
                  <c:v>C20 · Chemicals &amp; chemical products</c:v>
                </c:pt>
                <c:pt idx="4">
                  <c:v>C30 · Other transport equipment (aero, …</c:v>
                </c:pt>
                <c:pt idx="5">
                  <c:v>C10 · Food products</c:v>
                </c:pt>
                <c:pt idx="6">
                  <c:v>C25 · Fabricated metal products</c:v>
                </c:pt>
                <c:pt idx="7">
                  <c:v>C32 · Other manufacturing (medical, ins…</c:v>
                </c:pt>
                <c:pt idx="8">
                  <c:v>C27 · Electrical equipment</c:v>
                </c:pt>
                <c:pt idx="9">
                  <c:v>C26 · Computer, electronic &amp; optical</c:v>
                </c:pt>
                <c:pt idx="10">
                  <c:v>C22 · Rubber &amp; plastics</c:v>
                </c:pt>
                <c:pt idx="11">
                  <c:v>C11 · Beverages</c:v>
                </c:pt>
                <c:pt idx="12">
                  <c:v>C23 · Non-metallic minerals (cement, gl…</c:v>
                </c:pt>
                <c:pt idx="13">
                  <c:v>C16 · Wood &amp; cork products</c:v>
                </c:pt>
                <c:pt idx="14">
                  <c:v>C31 · Furniture</c:v>
                </c:pt>
                <c:pt idx="15">
                  <c:v>C17 · Paper &amp; paper products</c:v>
                </c:pt>
                <c:pt idx="16">
                  <c:v>C15 · Leather &amp; footwear</c:v>
                </c:pt>
                <c:pt idx="17">
                  <c:v>C13 · Textiles</c:v>
                </c:pt>
                <c:pt idx="18">
                  <c:v>C24 · Basic metals</c:v>
                </c:pt>
                <c:pt idx="19">
                  <c:v>C18 · Printing &amp; recorded media</c:v>
                </c:pt>
                <c:pt idx="20">
                  <c:v>C12 · Tobacco products</c:v>
                </c:pt>
                <c:pt idx="21">
                  <c:v>C14 · Wearing apparel</c:v>
                </c:pt>
                <c:pt idx="22">
                  <c:v>C33 · Repair &amp; installation of machinery</c:v>
                </c:pt>
                <c:pt idx="23">
                  <c:v>C19 · Coke &amp; refined petroleum</c:v>
                </c:pt>
              </c:strCache>
            </c:strRef>
          </c:cat>
          <c:val>
            <c:numRef>
              <c:f>Figures!$Q$5:$Q$28</c:f>
              <c:numCache>
                <c:formatCode>#,##0</c:formatCode>
                <c:ptCount val="24"/>
                <c:pt idx="21">
                  <c:v>-0.6</c:v>
                </c:pt>
                <c:pt idx="22">
                  <c:v>-6.1</c:v>
                </c:pt>
                <c:pt idx="23">
                  <c:v>-161.8</c:v>
                </c:pt>
              </c:numCache>
            </c:numRef>
          </c:val>
        </c:ser>
        <c:gapWidth val="50"/>
        <c:overlap val="100"/>
        <c:axId val="3001"/>
        <c:axId val="3002"/>
      </c:barChart>
      <c:catAx>
        <c:axId val="3001"/>
        <c:scaling>
          <c:orientation val="maxMin"/>
        </c:scaling>
        <c:delete val="0"/>
        <c:axPos val="l"/>
        <c:tickLblPos val="low"/>
        <c:crossAx val="3002"/>
      </c:catAx>
      <c:valAx>
        <c:axId val="3002"/>
        <c:scaling>
          <c:orientation val="minMax"/>
        </c:scaling>
        <c:delete val="0"/>
        <c:axPos val="b"/>
        <c:majorGridlines>
          <c:spPr>
            <a:ln w="9525">
              <a:solidFill>
                <a:srgbClr val="E3E9EE"/>
              </a:solidFill>
            </a:ln>
          </c:spPr>
        </c:majorGridlines>
        <c:numFmt formatCode="#,##0" sourceLinked="0"/>
        <c:tickLblPos val="nextTo"/>
        <c:crossAx val="3001"/>
      </c:valAx>
    </c:plotArea>
    <c:legend>
      <c:legendPos val="t"/>
      <c:overlay val="0"/>
    </c:legend>
    <c:plotVisOnly val="1"/>
    <c:dispBlanksAs val="gap"/>
  </c:chart>
</c:chartSpace>
</file>

<file path=xl/charts/chart2.xml><?xml version="1.0" encoding="utf-8"?>
<c:chartSpace xmlns:c="http://schemas.openxmlformats.org/drawingml/2006/chart" xmlns:a="http://schemas.openxmlformats.org/drawingml/2006/main" xmlns:r="http://schemas.openxmlformats.org/officeDocument/2006/relationships">
  <c:lang val="en-GB"/>
  <c:chart>
    <c:autoTitleDeleted val="1"/>
    <c:plotArea>
      <c:layout/>
      <c:scatterChart>
        <c:scatterStyle val="lineMarker"/>
        <c:varyColors val="0"/>
        <c:ser>
          <c:idx val="0"/>
          <c:order val="0"/>
          <c:tx>
            <c:v>Critical raw material</c:v>
          </c:tx>
          <c:spPr>
            <a:ln w="19050">
              <a:noFill/>
            </a:ln>
          </c:spPr>
          <c:marker>
            <c:symbol val="circle"/>
            <c:size val="8"/>
            <c:spPr>
              <a:solidFill>
                <a:srgbClr val="2B6E9F"/>
              </a:solidFill>
              <a:ln w="9525">
                <a:solidFill>
                  <a:srgbClr val="FFFFFF"/>
                </a:solidFill>
              </a:ln>
            </c:spPr>
          </c:marker>
          <c:xVal>
            <c:numRef>
              <c:f>'Risk map'!$D$2:$D$16</c:f>
              <c:numCache>
                <c:formatCode>General</c:formatCode>
                <c:ptCount val="15"/>
                <c:pt idx="0">
                  <c:v>100</c:v>
                </c:pt>
                <c:pt idx="1">
                  <c:v>100</c:v>
                </c:pt>
                <c:pt idx="2">
                  <c:v>100</c:v>
                </c:pt>
                <c:pt idx="3">
                  <c:v>100</c:v>
                </c:pt>
                <c:pt idx="4">
                  <c:v>63</c:v>
                </c:pt>
                <c:pt idx="5">
                  <c:v>100</c:v>
                </c:pt>
                <c:pt idx="6">
                  <c:v>100</c:v>
                </c:pt>
                <c:pt idx="7">
                  <c:v>100</c:v>
                </c:pt>
                <c:pt idx="8">
                  <c:v>76</c:v>
                </c:pt>
                <c:pt idx="9">
                  <c:v>100</c:v>
                </c:pt>
                <c:pt idx="10">
                  <c:v>100</c:v>
                </c:pt>
                <c:pt idx="11">
                  <c:v>90</c:v>
                </c:pt>
                <c:pt idx="12">
                  <c:v>100</c:v>
                </c:pt>
                <c:pt idx="13">
                  <c:v>97</c:v>
                </c:pt>
                <c:pt idx="14">
                  <c:v>90</c:v>
                </c:pt>
              </c:numCache>
            </c:numRef>
          </c:xVal>
          <c:yVal>
            <c:numRef>
              <c:f>'Risk map'!$E$2:$E$16</c:f>
              <c:numCache>
                <c:formatCode>General</c:formatCode>
                <c:ptCount val="15"/>
                <c:pt idx="0">
                  <c:v>100</c:v>
                </c:pt>
                <c:pt idx="1">
                  <c:v>93</c:v>
                </c:pt>
                <c:pt idx="2">
                  <c:v>98</c:v>
                </c:pt>
                <c:pt idx="3">
                  <c:v>92</c:v>
                </c:pt>
                <c:pt idx="4">
                  <c:v>76</c:v>
                </c:pt>
                <c:pt idx="5">
                  <c:v>77</c:v>
                </c:pt>
                <c:pt idx="6">
                  <c:v>71</c:v>
                </c:pt>
                <c:pt idx="7">
                  <c:v>70</c:v>
                </c:pt>
                <c:pt idx="8">
                  <c:v>63</c:v>
                </c:pt>
                <c:pt idx="9">
                  <c:v>43</c:v>
                </c:pt>
                <c:pt idx="10">
                  <c:v>45</c:v>
                </c:pt>
                <c:pt idx="11">
                  <c:v>60</c:v>
                </c:pt>
                <c:pt idx="12">
                  <c:v>50</c:v>
                </c:pt>
                <c:pt idx="13">
                  <c:v>16</c:v>
                </c:pt>
                <c:pt idx="14">
                  <c:v>30</c:v>
                </c:pt>
              </c:numCache>
            </c:numRef>
          </c:yVal>
          <c:smooth val="0"/>
        </c:ser>
        <c:ser>
          <c:idx val="1"/>
          <c:order val="1"/>
          <c:tx>
            <c:v>Manufactured product</c:v>
          </c:tx>
          <c:spPr>
            <a:ln w="19050">
              <a:noFill/>
            </a:ln>
          </c:spPr>
          <c:marker>
            <c:symbol val="circle"/>
            <c:size val="8"/>
            <c:spPr>
              <a:solidFill>
                <a:srgbClr val="D97A22"/>
              </a:solidFill>
              <a:ln w="9525">
                <a:solidFill>
                  <a:srgbClr val="FFFFFF"/>
                </a:solidFill>
              </a:ln>
            </c:spPr>
          </c:marker>
          <c:xVal>
            <c:numRef>
              <c:f>'Risk map'!$D$17:$D$20</c:f>
              <c:numCache>
                <c:formatCode>General</c:formatCode>
                <c:ptCount val="4"/>
                <c:pt idx="0">
                  <c:v>95</c:v>
                </c:pt>
                <c:pt idx="1">
                  <c:v>90</c:v>
                </c:pt>
                <c:pt idx="2">
                  <c:v>95</c:v>
                </c:pt>
                <c:pt idx="3">
                  <c:v>80</c:v>
                </c:pt>
              </c:numCache>
            </c:numRef>
          </c:xVal>
          <c:yVal>
            <c:numRef>
              <c:f>'Risk map'!$E$17:$E$20</c:f>
              <c:numCache>
                <c:formatCode>General</c:formatCode>
                <c:ptCount val="4"/>
                <c:pt idx="0">
                  <c:v>98</c:v>
                </c:pt>
                <c:pt idx="1">
                  <c:v>87</c:v>
                </c:pt>
                <c:pt idx="2">
                  <c:v>90</c:v>
                </c:pt>
                <c:pt idx="3">
                  <c:v>45</c:v>
                </c:pt>
              </c:numCache>
            </c:numRef>
          </c:yVal>
          <c:smooth val="0"/>
        </c:ser>
        <c:axId val="4001"/>
        <c:axId val="4002"/>
      </c:scatterChart>
      <c:valAx>
        <c:axId val="4001"/>
        <c:scaling>
          <c:orientation val="minMax"/>
          <c:max val="100"/>
          <c:min val="0"/>
        </c:scaling>
        <c:delete val="0"/>
        <c:axPos val="b"/>
        <c:majorGridlines>
          <c:spPr>
            <a:ln w="9525">
              <a:solidFill>
                <a:srgbClr val="E3E9EE"/>
              </a:solidFill>
            </a:ln>
          </c:spPr>
        </c:majorGridlines>
        <c:title>
          <c:tx>
            <c:rich>
              <a:bodyPr/>
              <a:lstStyle/>
              <a:p>
                <a:pPr>
                  <a:defRPr sz="1000" b="0"/>
                </a:pPr>
                <a:r>
                  <a:rPr lang="en-GB" sz="1000"/>
                  <a:t>Import reliance — share of EU demand met by imports (%)</a:t>
                </a:r>
              </a:p>
            </c:rich>
          </c:tx>
          <c:overlay val="0"/>
        </c:title>
        <c:numFmt formatCode="General" sourceLinked="0"/>
        <c:tickLblPos val="nextTo"/>
        <c:crossAx val="4002"/>
      </c:valAx>
      <c:valAx>
        <c:axId val="4002"/>
        <c:scaling>
          <c:orientation val="minMax"/>
          <c:max val="100"/>
          <c:min val="0"/>
        </c:scaling>
        <c:delete val="0"/>
        <c:axPos val="l"/>
        <c:majorGridlines>
          <c:spPr>
            <a:ln w="9525">
              <a:solidFill>
                <a:srgbClr val="E3E9EE"/>
              </a:solidFill>
            </a:ln>
          </c:spPr>
        </c:majorGridlines>
        <c:title>
          <c:tx>
            <c:rich>
              <a:bodyPr rot="-5400000" vert="horz"/>
              <a:lstStyle/>
              <a:p>
                <a:pPr>
                  <a:defRPr sz="1000" b="0"/>
                </a:pPr>
                <a:r>
                  <a:rPr lang="en-GB" sz="1000"/>
                  <a:t>Supplier concentration — largest supplier share (%)</a:t>
                </a:r>
              </a:p>
            </c:rich>
          </c:tx>
          <c:overlay val="0"/>
        </c:title>
        <c:numFmt formatCode="General" sourceLinked="0"/>
        <c:tickLblPos val="nextTo"/>
        <c:crossAx val="4001"/>
      </c:valAx>
    </c:plotArea>
    <c:legend>
      <c:legendPos val="t"/>
      <c:overlay val="0"/>
    </c:legend>
    <c:plotVisOnly val="1"/>
    <c:dispBlanksAs val="gap"/>
  </c:chart>
</c:chartSpace>
</file>

<file path=xl/charts/chart3.xml><?xml version="1.0" encoding="utf-8"?>
<c:chartSpace xmlns:c="http://schemas.openxmlformats.org/drawingml/2006/chart" xmlns:a="http://schemas.openxmlformats.org/drawingml/2006/main" xmlns:r="http://schemas.openxmlformats.org/officeDocument/2006/relationships">
  <c:lang val="en-GB"/>
  <c:chart>
    <c:autoTitleDeleted val="1"/>
    <c:plotArea>
      <c:layout/>
      <c:barChart>
        <c:barDir val="bar"/>
        <c:grouping val="clustered"/>
        <c:varyColors val="0"/>
        <c:ser>
          <c:idx val="0"/>
          <c:order val="0"/>
          <c:tx>
            <c:v>Import content of final demand %</c:v>
          </c:tx>
          <c:spPr>
            <a:solidFill>
              <a:srgbClr val="2B6E9F"/>
            </a:solidFill>
            <a:ln>
              <a:noFill/>
            </a:ln>
          </c:spPr>
          <c:cat>
            <c:strRef>
              <c:f>Figures!$U$5:$U$16</c:f>
              <c:strCache>
                <c:ptCount val="12"/>
                <c:pt idx="0">
                  <c:v>C19 · Manufacture of coke and refined petroleum products</c:v>
                </c:pt>
                <c:pt idx="1">
                  <c:v>C24 · Manufacture of basic metals</c:v>
                </c:pt>
                <c:pt idx="2">
                  <c:v>H50 · Water transport</c:v>
                </c:pt>
                <c:pt idx="3">
                  <c:v>C20 · Manufacture of chemicals and chemical products</c:v>
                </c:pt>
                <c:pt idx="4">
                  <c:v>H51 · Air transport</c:v>
                </c:pt>
                <c:pt idx="5">
                  <c:v>C30 · Manufacture of other transport equipment</c:v>
                </c:pt>
                <c:pt idx="6">
                  <c:v>C27 · Manufacture of electrical equipment</c:v>
                </c:pt>
                <c:pt idx="7">
                  <c:v>C22 · Manufacture of rubber and plastic products</c:v>
                </c:pt>
                <c:pt idx="8">
                  <c:v>C29 · Manufacture of motor vehicles, trailers and semi-trailers</c:v>
                </c:pt>
                <c:pt idx="9">
                  <c:v>C26 · Manufacture of computer, electronic and optical products</c:v>
                </c:pt>
                <c:pt idx="10">
                  <c:v>C21 · Manufacture of basic pharmaceutical products and pharmaceutical prepa…</c:v>
                </c:pt>
                <c:pt idx="11">
                  <c:v>C13-15 · Manufacture of textiles, wearing apparel, leather and related products</c:v>
                </c:pt>
              </c:strCache>
            </c:strRef>
          </c:cat>
          <c:val>
            <c:numRef>
              <c:f>Figures!$V$5:$V$16</c:f>
              <c:numCache>
                <c:formatCode>0.0</c:formatCode>
                <c:ptCount val="12"/>
                <c:pt idx="0">
                  <c:v>63.7</c:v>
                </c:pt>
                <c:pt idx="1">
                  <c:v>31.7</c:v>
                </c:pt>
                <c:pt idx="2">
                  <c:v>30.4</c:v>
                </c:pt>
                <c:pt idx="3">
                  <c:v>28.9</c:v>
                </c:pt>
                <c:pt idx="4">
                  <c:v>28.4</c:v>
                </c:pt>
                <c:pt idx="5">
                  <c:v>27.2</c:v>
                </c:pt>
                <c:pt idx="6">
                  <c:v>22.9</c:v>
                </c:pt>
                <c:pt idx="7">
                  <c:v>22.4</c:v>
                </c:pt>
                <c:pt idx="8">
                  <c:v>21.6</c:v>
                </c:pt>
                <c:pt idx="9">
                  <c:v>21.1</c:v>
                </c:pt>
                <c:pt idx="10">
                  <c:v>21</c:v>
                </c:pt>
                <c:pt idx="11">
                  <c:v>20.6</c:v>
                </c:pt>
              </c:numCache>
            </c:numRef>
          </c:val>
        </c:ser>
        <c:gapWidth val="50"/>
        <c:overlap val="100"/>
        <c:axId val="3001"/>
        <c:axId val="3002"/>
      </c:barChart>
      <c:catAx>
        <c:axId val="3001"/>
        <c:scaling>
          <c:orientation val="maxMin"/>
        </c:scaling>
        <c:delete val="0"/>
        <c:axPos val="l"/>
        <c:tickLblPos val="low"/>
        <c:crossAx val="3002"/>
      </c:catAx>
      <c:valAx>
        <c:axId val="3002"/>
        <c:scaling>
          <c:orientation val="minMax"/>
        </c:scaling>
        <c:delete val="0"/>
        <c:axPos val="b"/>
        <c:majorGridlines>
          <c:spPr>
            <a:ln w="9525">
              <a:solidFill>
                <a:srgbClr val="E3E9EE"/>
              </a:solidFill>
            </a:ln>
          </c:spPr>
        </c:majorGridlines>
        <c:numFmt formatCode="0.0" sourceLinked="0"/>
        <c:tickLblPos val="nextTo"/>
        <c:crossAx val="3001"/>
      </c:valAx>
    </c:plotArea>
    <c:plotVisOnly val="1"/>
    <c:dispBlanksAs val="gap"/>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4</xdr:row>
      <xdr:rowOff>0</xdr:rowOff>
    </xdr:from>
    <xdr:ext cx="14287500" cy="9429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0</xdr:rowOff>
    </xdr:from>
    <xdr:ext cx="8953500" cy="8382000"/>
    <xdr:graphicFrame macro="">
      <xdr:nvGraphicFramePr>
        <xdr:cNvPr id="10" name="Trade balance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49</xdr:row>
      <xdr:rowOff>0</xdr:rowOff>
    </xdr:from>
    <xdr:ext cx="8953500" cy="6286500"/>
    <xdr:graphicFrame macro="">
      <xdr:nvGraphicFramePr>
        <xdr:cNvPr id="11" name="Import-dependency map"/>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84</xdr:row>
      <xdr:rowOff>0</xdr:rowOff>
    </xdr:from>
    <xdr:ext cx="8953500" cy="4381500"/>
    <xdr:graphicFrame macro="">
      <xdr:nvGraphicFramePr>
        <xdr:cNvPr id="12" name="Import content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cea.auto/files/ACEA_Fact_sheet-EU_battery_supply_chain_and_import_reliance.pdf" TargetMode="External"/><Relationship Id="rId2" Type="http://schemas.openxmlformats.org/officeDocument/2006/relationships/hyperlink" Target="https://www.acea.auto/fact/fact-sheet-eu-battery-supply-chain-and-import-reliance/" TargetMode="External"/><Relationship Id="rId3" Type="http://schemas.openxmlformats.org/officeDocument/2006/relationships/hyperlink" Target="https://www.cepi.org/wp-content/uploads/2024/09/Key-Statistics-2023-FINAL-2.pdf" TargetMode="External"/><Relationship Id="rId4" Type="http://schemas.openxmlformats.org/officeDocument/2006/relationships/hyperlink" Target="https://eur-lex.europa.eu/legal-content/EN/TXT/?uri=CELEX:52020DC0474" TargetMode="External"/><Relationship Id="rId5" Type="http://schemas.openxmlformats.org/officeDocument/2006/relationships/hyperlink" Target="https://eur-lex.europa.eu/legal-content/EN/TXT/HTML/?uri=CELEX:52022DC0590(01)" TargetMode="External"/><Relationship Id="rId6" Type="http://schemas.openxmlformats.org/officeDocument/2006/relationships/hyperlink" Target="https://eur-lex.europa.eu/legal-content/EN/TXT/?uri=celex%3A52021SC0352" TargetMode="External"/><Relationship Id="rId7" Type="http://schemas.openxmlformats.org/officeDocument/2006/relationships/hyperlink" Target="https://agriculture.ec.europa.eu/data-and-analysis/markets/trade/trade-statistics_en" TargetMode="External"/><Relationship Id="rId8" Type="http://schemas.openxmlformats.org/officeDocument/2006/relationships/hyperlink" Target="https://energy.ec.europa.eu/news/focus-eu-energy-security-and-gas-supplies-2024-02-15_en" TargetMode="External"/><Relationship Id="rId9" Type="http://schemas.openxmlformats.org/officeDocument/2006/relationships/hyperlink" Target="https://single-market-economy.ec.europa.eu/sectors/raw-materials/areas-specific-interest/critical-raw-materials_en" TargetMode="External"/><Relationship Id="rId10" Type="http://schemas.openxmlformats.org/officeDocument/2006/relationships/hyperlink" Target="https://rmis.jrc.ec.europa.eu/analysis/criticality/crm_list" TargetMode="External"/><Relationship Id="rId11" Type="http://schemas.openxmlformats.org/officeDocument/2006/relationships/hyperlink" Target="https://eur-lex.europa.eu/legal-content/EN/TXT/?uri=CELEX:32024R1252" TargetMode="External"/><Relationship Id="rId12" Type="http://schemas.openxmlformats.org/officeDocument/2006/relationships/hyperlink" Target="https://ec.europa.eu/eurostat/databrowser/view/nrg_ind_id/default/table?lang=en" TargetMode="External"/><Relationship Id="rId13" Type="http://schemas.openxmlformats.org/officeDocument/2006/relationships/hyperlink" Target="https://ec.europa.eu/eurostat/statistics-explained/index.php/Energy_production_and_imports" TargetMode="External"/><Relationship Id="rId14" Type="http://schemas.openxmlformats.org/officeDocument/2006/relationships/hyperlink" Target="https://ec.europa.eu/eurostat/web/products-eurostat-news/-/ddn-20180124-1" TargetMode="External"/><Relationship Id="rId15" Type="http://schemas.openxmlformats.org/officeDocument/2006/relationships/hyperlink" Target="https://ec.europa.eu/eurostat/databrowser/view/naio_10_cp1610/default/table?lang=en" TargetMode="External"/><Relationship Id="rId16" Type="http://schemas.openxmlformats.org/officeDocument/2006/relationships/hyperlink" Target="https://ec.europa.eu/eurostat/web/products-eurostat-news/-/ddn-20201023-2" TargetMode="External"/><Relationship Id="rId17" Type="http://schemas.openxmlformats.org/officeDocument/2006/relationships/hyperlink" Target="https://ec.europa.eu/eurostat/statistics-explained/index.php?title=International_trade_in_critical_raw_materials" TargetMode="External"/><Relationship Id="rId18" Type="http://schemas.openxmlformats.org/officeDocument/2006/relationships/hyperlink" Target="https://ec.europa.eu/eurostat/databrowser/view/ext_tec01/default/table?lang=en" TargetMode="External"/><Relationship Id="rId19" Type="http://schemas.openxmlformats.org/officeDocument/2006/relationships/hyperlink" Target="https://ec.europa.eu/eurostat/web/products-eurostat-news/-/edn-20200424-1" TargetMode="External"/><Relationship Id="rId20" Type="http://schemas.openxmlformats.org/officeDocument/2006/relationships/hyperlink" Target="https://ec.europa.eu/eurostat/databrowser/view/naio_10_fcp_ii4/default/table?lang=en" TargetMode="External"/><Relationship Id="rId21" Type="http://schemas.openxmlformats.org/officeDocument/2006/relationships/hyperlink" Target="https://ec.europa.eu/eurostat/databrowser/view/naio_10_fgte/default/table?lang=en" TargetMode="External"/><Relationship Id="rId22" Type="http://schemas.openxmlformats.org/officeDocument/2006/relationships/hyperlink" Target="https://ec.europa.eu/eurostat/databrowser/view/naio_10_fgfoee/default/table?lang=en" TargetMode="External"/><Relationship Id="rId23" Type="http://schemas.openxmlformats.org/officeDocument/2006/relationships/hyperlink" Target="https://ec.europa.eu/eurostat/databrowser/view/naio_10_fgti/default/table?lang=en" TargetMode="External"/><Relationship Id="rId24" Type="http://schemas.openxmlformats.org/officeDocument/2006/relationships/hyperlink" Target="https://ec.europa.eu/eurostat/statistics-explained/index.php?title=EU_imports_of_energy_products_-_latest_developments" TargetMode="External"/><Relationship Id="rId25" Type="http://schemas.openxmlformats.org/officeDocument/2006/relationships/hyperlink" Target="https://ec.europa.eu/eurostat/statistics-explained/index.php?title=EU_trade_with_China_-_latest_developments" TargetMode="External"/><Relationship Id="rId26" Type="http://schemas.openxmlformats.org/officeDocument/2006/relationships/hyperlink" Target="https://ec.europa.eu/eurostat/statistics-explained/index.php?title=International_trade_in_products_related_to_green_energy" TargetMode="External"/><Relationship Id="rId27" Type="http://schemas.openxmlformats.org/officeDocument/2006/relationships/hyperlink" Target="https://www.iea.org/data-and-statistics/charts/china-s-share-in-rare-earth-magnet-production-2024" TargetMode="External"/><Relationship Id="rId28" Type="http://schemas.openxmlformats.org/officeDocument/2006/relationships/hyperlink" Target="https://www.iea.org/commentaries/is-a-turnaround-in-sight-for-heat-pump-markets" TargetMode="External"/><Relationship Id="rId29" Type="http://schemas.openxmlformats.org/officeDocument/2006/relationships/hyperlink" Target="https://www.iai.it/en/publications/c41/beyond-european-chips-act-eu-supply-chain-dependencies-china-taiwan-and-united" TargetMode="External"/><Relationship Id="rId30" Type="http://schemas.openxmlformats.org/officeDocument/2006/relationships/hyperlink" Target="https://rmis.jrc.ec.europa.eu/uploads/2200629_JRC129975_briefing_coking_coal.pdf" TargetMode="External"/><Relationship Id="rId31" Type="http://schemas.openxmlformats.org/officeDocument/2006/relationships/hyperlink" Target="https://www.oecd.org/content/dam/oecd/en/topics/policy-sub-issues/trade-in-value-added/tiva-2023-EU27_2020.pdf" TargetMode="External"/><Relationship Id="rId32" Type="http://schemas.openxmlformats.org/officeDocument/2006/relationships/hyperlink" Target="https://pharmacia.pensoft.net/article/172383/" TargetMode="External"/><Relationship Id="rId33" Type="http://schemas.openxmlformats.org/officeDocument/2006/relationships/hyperlink" Target="https://www.piie.com/blogs/trade-and-investment-policy-watch/covid-19-chinas-exports-medical-supplies-provide-ray-hope" TargetMode="External"/><Relationship Id="rId34" Type="http://schemas.openxmlformats.org/officeDocument/2006/relationships/hyperlink" Target="https://scrreen.eu/wp-content/uploads/2023/01/ALUMINIUM-AND-BAUXITE_CRM_2020_Factsheets_critical_Final.pdf" TargetMode="External"/><Relationship Id="rId35" Type="http://schemas.openxmlformats.org/officeDocument/2006/relationships/hyperlink" Target="https://scrreen.eu/wp-content/uploads/2023/01/NATURAL-RUBBER_CRM_2020_Factsheets_critical_Final.pdf" TargetMode="External"/><Relationship Id="rId36" Type="http://schemas.openxmlformats.org/officeDocument/2006/relationships/hyperlink" Target="https://www.worldstopexports.com/iron-ore-exports-coun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B13"/>
  <sheetFormatPr defaultRowHeight="15" outlineLevelRow="0" outlineLevelCol="0" x14ac:dyDescent="55"/>
  <cols>
    <col min="1" max="1" width="30" customWidth="1"/>
    <col min="2" max="2" width="118" customWidth="1"/>
  </cols>
  <sheetData>
    <row r="1" spans="1:2" x14ac:dyDescent="0.25">
      <c r="A1" s="1" t="s">
        <v>0</v>
      </c>
      <c r="B1" s="1"/>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3" t="s">
        <v>14</v>
      </c>
    </row>
    <row r="9" spans="1:2" x14ac:dyDescent="0.25">
      <c r="A9" s="2" t="s">
        <v>15</v>
      </c>
      <c r="B9" s="3" t="s">
        <v>16</v>
      </c>
    </row>
    <row r="10" spans="1:2" x14ac:dyDescent="0.25">
      <c r="A10" s="2" t="s">
        <v>17</v>
      </c>
      <c r="B10" s="3" t="s">
        <v>18</v>
      </c>
    </row>
    <row r="11" spans="1:2" x14ac:dyDescent="0.25">
      <c r="A11" s="2" t="s">
        <v>19</v>
      </c>
      <c r="B11" s="3" t="s">
        <v>20</v>
      </c>
    </row>
    <row r="12" spans="1:2" x14ac:dyDescent="0.25">
      <c r="A12" s="2" t="s">
        <v>21</v>
      </c>
      <c r="B12" s="3" t="s">
        <v>22</v>
      </c>
    </row>
    <row r="13" spans="1:2" x14ac:dyDescent="0.25">
      <c r="A13" s="2" t="s">
        <v>23</v>
      </c>
      <c r="B13" s="3" t="s">
        <v>24</v>
      </c>
    </row>
  </sheetData>
  <mergeCells count="1">
    <mergeCell ref="A1:B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B6C"/>
  </sheetPr>
  <dimension ref="A1:F82"/>
  <sheetFormatPr defaultRowHeight="15" outlineLevelRow="0" outlineLevelCol="0" x14ac:dyDescent="55"/>
  <cols>
    <col min="1" max="1" width="46" customWidth="1"/>
    <col min="2" max="5" width="16" customWidth="1"/>
    <col min="6" max="6" width="60" customWidth="1"/>
  </cols>
  <sheetData>
    <row r="1" spans="1:6" x14ac:dyDescent="0.25">
      <c r="A1" s="4" t="s">
        <v>25</v>
      </c>
      <c r="B1" s="4"/>
      <c r="C1" s="4"/>
      <c r="D1" s="4"/>
      <c r="E1" s="4"/>
      <c r="F1" s="4"/>
    </row>
    <row r="3" spans="1:1" s="3" customFormat="1" x14ac:dyDescent="0.25">
      <c r="A3" s="5" t="s">
        <v>26</v>
      </c>
    </row>
    <row r="4" spans="1:6" s="3" customFormat="1" x14ac:dyDescent="0.25">
      <c r="A4" s="3" t="s">
        <v>27</v>
      </c>
      <c r="B4" s="6">
        <f>INDEX('Trade backbone'!E:E,MATCH("C",'Trade backbone'!A:A,0))</f>
        <v>1649.9</v>
      </c>
      <c r="F4" s="7" t="s">
        <v>28</v>
      </c>
    </row>
    <row r="5" spans="1:6" s="3" customFormat="1" x14ac:dyDescent="0.25">
      <c r="A5" s="3" t="s">
        <v>29</v>
      </c>
      <c r="B5" s="6">
        <f>INDEX('Trade backbone'!D:D,MATCH("C",'Trade backbone'!A:A,0))</f>
        <v>975.7</v>
      </c>
      <c r="F5" s="7" t="s">
        <v>30</v>
      </c>
    </row>
    <row r="6" spans="1:6" s="3" customFormat="1" x14ac:dyDescent="0.25">
      <c r="A6" s="3" t="s">
        <v>31</v>
      </c>
      <c r="B6" s="6">
        <f>INDEX('Trade backbone'!E:E,MATCH("C",'Trade backbone'!A:A,0))-INDEX('Trade backbone'!D:D,MATCH("C",'Trade backbone'!A:A,0))</f>
        <v>674.2</v>
      </c>
      <c r="F6" s="7" t="s">
        <v>32</v>
      </c>
    </row>
    <row r="7" spans="1:6" s="3" customFormat="1" x14ac:dyDescent="0.25">
      <c r="A7" s="3" t="s">
        <v>33</v>
      </c>
      <c r="B7" s="8">
        <f>INDEX('Foreign value added'!E:E,MATCH("C",'Foreign value added'!A:A,0))</f>
        <v>22.4</v>
      </c>
      <c r="F7" s="7" t="s">
        <v>34</v>
      </c>
    </row>
    <row r="8" spans="1:6" s="3" customFormat="1" x14ac:dyDescent="0.25">
      <c r="A8" s="3" t="s">
        <v>35</v>
      </c>
      <c r="B8" s="8">
        <f>INDEX('Imported inputs'!E:E,MATCH("C",'Imported inputs'!A:A,0))</f>
        <v>19.2</v>
      </c>
      <c r="F8" s="7" t="s">
        <v>36</v>
      </c>
    </row>
    <row r="9" spans="1:6" s="3" customFormat="1" x14ac:dyDescent="0.25">
      <c r="A9" s="3" t="s">
        <v>37</v>
      </c>
      <c r="B9" s="8">
        <f>SUMPRODUCT(('Multipliers'!$C$3:$C$66="C")*'Multipliers'!$E$3:$E$66,'Multipliers'!$H$3:$H$66)/SUMPRODUCT(('Multipliers'!$C$3:$C$66="C")*1,'Multipliers'!$H$3:$H$66)</f>
        <v>23.91503016249013</v>
      </c>
      <c r="F9" s="7" t="s">
        <v>38</v>
      </c>
    </row>
    <row r="10" spans="1:6" s="3" customFormat="1" x14ac:dyDescent="0.25">
      <c r="A10" s="3" t="s">
        <v>39</v>
      </c>
      <c r="B10" s="9">
        <f>MAX(ABS('Multipliers'!G3:G66))</f>
        <v>8.881784197001252e-14</v>
      </c>
      <c r="F10" s="7" t="s">
        <v>40</v>
      </c>
    </row>
    <row r="12" spans="1:1" s="3" customFormat="1" x14ac:dyDescent="0.25">
      <c r="A12" s="5" t="s">
        <v>41</v>
      </c>
    </row>
    <row r="13" spans="1:6" s="3" customFormat="1" x14ac:dyDescent="0.25">
      <c r="A13" s="3" t="s">
        <v>42</v>
      </c>
      <c r="B13" s="10">
        <f>COUNTA('Critical materials'!A2:A15)</f>
        <v>14</v>
      </c>
      <c r="F13" s="7" t="s">
        <v>43</v>
      </c>
    </row>
    <row r="14" spans="1:6" s="3" customFormat="1" x14ac:dyDescent="0.25">
      <c r="A14" s="3" t="s">
        <v>44</v>
      </c>
      <c r="B14" s="10">
        <f>COUNTIF('Critical materials'!B2:B15,"Strategic*")</f>
        <v>12</v>
      </c>
      <c r="F14" s="7" t="s">
        <v>45</v>
      </c>
    </row>
    <row r="15" spans="1:6" s="3" customFormat="1" x14ac:dyDescent="0.25">
      <c r="A15" s="3" t="s">
        <v>46</v>
      </c>
      <c r="B15" s="10">
        <f>COUNTA('Product dependencies'!A2:A12)</f>
        <v>11</v>
      </c>
      <c r="F15" s="7" t="s">
        <v>47</v>
      </c>
    </row>
    <row r="16" spans="1:6" s="3" customFormat="1" x14ac:dyDescent="0.25">
      <c r="A16" s="3" t="s">
        <v>48</v>
      </c>
      <c r="B16" s="10">
        <f>COUNTA('Strategic dependencies'!A2:A7)</f>
        <v>6</v>
      </c>
      <c r="F16" s="7" t="s">
        <v>45</v>
      </c>
    </row>
    <row r="17" spans="1:6" s="3" customFormat="1" x14ac:dyDescent="0.25">
      <c r="A17" s="3" t="s">
        <v>49</v>
      </c>
      <c r="B17" s="10">
        <f>COUNTIF('Critical materials'!D2:D15,"*China*")+COUNTIF('Product dependencies'!E2:E12,"*China*")</f>
        <v>18</v>
      </c>
      <c r="F17" s="7" t="s">
        <v>50</v>
      </c>
    </row>
    <row r="18" spans="1:6" s="3" customFormat="1" x14ac:dyDescent="0.25">
      <c r="A18" s="3" t="s">
        <v>51</v>
      </c>
      <c r="B18" s="10">
        <f>COUNTIF('Critical materials'!C2:C15,100)</f>
        <v>11</v>
      </c>
      <c r="F18" s="7" t="s">
        <v>45</v>
      </c>
    </row>
    <row r="19" spans="1:6" s="3" customFormat="1" x14ac:dyDescent="0.25">
      <c r="A19" s="3" t="s">
        <v>52</v>
      </c>
      <c r="B19" s="8">
        <f>'Energy dependency'!C2</f>
        <v>57.3</v>
      </c>
      <c r="F19" s="7" t="s">
        <v>53</v>
      </c>
    </row>
    <row r="21" spans="1:1" s="3" customFormat="1" x14ac:dyDescent="0.25">
      <c r="A21" s="5" t="s">
        <v>54</v>
      </c>
    </row>
    <row r="22" spans="1:6" s="11" customFormat="1" x14ac:dyDescent="0.25">
      <c r="A22" s="11" t="s">
        <v>55</v>
      </c>
      <c r="B22" s="11" t="s">
        <v>56</v>
      </c>
      <c r="C22" s="11" t="s">
        <v>57</v>
      </c>
      <c r="D22" s="11" t="s">
        <v>58</v>
      </c>
      <c r="E22" s="11" t="s">
        <v>59</v>
      </c>
      <c r="F22" s="11" t="s">
        <v>45</v>
      </c>
    </row>
    <row r="23" spans="1:6" s="3" customFormat="1" x14ac:dyDescent="0.25">
      <c r="A23" s="3" t="s">
        <v>60</v>
      </c>
      <c r="B23" s="3">
        <f>COUNTIF('Critical materials'!D2:D15,"Brazil")</f>
        <v>1</v>
      </c>
      <c r="C23" s="3">
        <f>COUNTIF('Product dependencies'!E2:E12,"Brazil")</f>
        <v>0</v>
      </c>
      <c r="D23" s="3">
        <f>COUNTIF('Strategic dependencies'!E2:E7,"Brazil")</f>
        <v>0</v>
      </c>
      <c r="E23" s="3">
        <f>SUM(B23:D23)</f>
        <v>1</v>
      </c>
      <c r="F23" s="3" t="s">
        <v>45</v>
      </c>
    </row>
    <row r="24" spans="1:6" s="3" customFormat="1" x14ac:dyDescent="0.25">
      <c r="A24" s="3" t="s">
        <v>61</v>
      </c>
      <c r="B24" s="3">
        <f>COUNTIF('Critical materials'!D2:D15,"Chile")</f>
        <v>1</v>
      </c>
      <c r="C24" s="3">
        <f>COUNTIF('Product dependencies'!E2:E12,"Chile")</f>
        <v>0</v>
      </c>
      <c r="D24" s="3">
        <f>COUNTIF('Strategic dependencies'!E2:E7,"Chile")</f>
        <v>0</v>
      </c>
      <c r="E24" s="3">
        <f>SUM(B24:D24)</f>
        <v>1</v>
      </c>
      <c r="F24" s="3" t="s">
        <v>45</v>
      </c>
    </row>
    <row r="25" spans="1:6" s="3" customFormat="1" x14ac:dyDescent="0.25">
      <c r="A25" s="3" t="s">
        <v>62</v>
      </c>
      <c r="B25" s="3">
        <f>COUNTIF('Critical materials'!D2:D15,"China")</f>
        <v>9</v>
      </c>
      <c r="C25" s="3">
        <f>COUNTIF('Product dependencies'!E2:E12,"China")</f>
        <v>8</v>
      </c>
      <c r="D25" s="3">
        <f>COUNTIF('Strategic dependencies'!E2:E7,"China")</f>
        <v>2</v>
      </c>
      <c r="E25" s="3">
        <f>SUM(B25:D25)</f>
        <v>19</v>
      </c>
      <c r="F25" s="3" t="s">
        <v>45</v>
      </c>
    </row>
    <row r="26" spans="1:6" s="3" customFormat="1" x14ac:dyDescent="0.25">
      <c r="A26" s="3" t="s">
        <v>63</v>
      </c>
      <c r="B26" s="3">
        <f>COUNTIF('Critical materials'!D2:D15,"China / India")</f>
        <v>0</v>
      </c>
      <c r="C26" s="3">
        <f>COUNTIF('Product dependencies'!E2:E12,"China / India")</f>
        <v>1</v>
      </c>
      <c r="D26" s="3">
        <f>COUNTIF('Strategic dependencies'!E2:E7,"China / India")</f>
        <v>1</v>
      </c>
      <c r="E26" s="3">
        <f>SUM(B26:D26)</f>
        <v>2</v>
      </c>
      <c r="F26" s="3" t="s">
        <v>45</v>
      </c>
    </row>
    <row r="27" spans="1:6" s="3" customFormat="1" x14ac:dyDescent="0.25">
      <c r="A27" s="3" t="s">
        <v>64</v>
      </c>
      <c r="B27" s="3">
        <f>COUNTIF('Critical materials'!D2:D15,"DR Congo (mining)")</f>
        <v>1</v>
      </c>
      <c r="C27" s="3">
        <f>COUNTIF('Product dependencies'!E2:E12,"DR Congo (mining)")</f>
        <v>0</v>
      </c>
      <c r="D27" s="3">
        <f>COUNTIF('Strategic dependencies'!E2:E7,"DR Congo (mining)")</f>
        <v>0</v>
      </c>
      <c r="E27" s="3">
        <f>SUM(B27:D27)</f>
        <v>1</v>
      </c>
      <c r="F27" s="3" t="s">
        <v>45</v>
      </c>
    </row>
    <row r="28" spans="1:6" s="3" customFormat="1" x14ac:dyDescent="0.25">
      <c r="A28" s="3" t="s">
        <v>65</v>
      </c>
      <c r="B28" s="3">
        <f>COUNTIF('Critical materials'!D2:D15,"South Africa")</f>
        <v>1</v>
      </c>
      <c r="C28" s="3">
        <f>COUNTIF('Product dependencies'!E2:E12,"South Africa")</f>
        <v>0</v>
      </c>
      <c r="D28" s="3">
        <f>COUNTIF('Strategic dependencies'!E2:E7,"South Africa")</f>
        <v>1</v>
      </c>
      <c r="E28" s="3">
        <f>SUM(B28:D28)</f>
        <v>2</v>
      </c>
      <c r="F28" s="3" t="s">
        <v>45</v>
      </c>
    </row>
    <row r="29" spans="1:6" s="3" customFormat="1" x14ac:dyDescent="0.25">
      <c r="A29" s="3" t="s">
        <v>66</v>
      </c>
      <c r="B29" s="3">
        <f>COUNTIF('Critical materials'!D2:D15,"South-East Asia")</f>
        <v>0</v>
      </c>
      <c r="C29" s="3">
        <f>COUNTIF('Product dependencies'!E2:E12,"South-East Asia")</f>
        <v>1</v>
      </c>
      <c r="D29" s="3">
        <f>COUNTIF('Strategic dependencies'!E2:E7,"South-East Asia")</f>
        <v>0</v>
      </c>
      <c r="E29" s="3">
        <f>SUM(B29:D29)</f>
        <v>1</v>
      </c>
      <c r="F29" s="3" t="s">
        <v>45</v>
      </c>
    </row>
    <row r="30" spans="1:6" s="3" customFormat="1" x14ac:dyDescent="0.25">
      <c r="A30" s="3" t="s">
        <v>67</v>
      </c>
      <c r="B30" s="3">
        <f>COUNTIF('Critical materials'!D2:D15,"Taiwan / East Asia")</f>
        <v>0</v>
      </c>
      <c r="C30" s="3">
        <f>COUNTIF('Product dependencies'!E2:E12,"Taiwan / East Asia")</f>
        <v>1</v>
      </c>
      <c r="D30" s="3">
        <f>COUNTIF('Strategic dependencies'!E2:E7,"Taiwan / East Asia")</f>
        <v>1</v>
      </c>
      <c r="E30" s="3">
        <f>SUM(B30:D30)</f>
        <v>2</v>
      </c>
      <c r="F30" s="3" t="s">
        <v>45</v>
      </c>
    </row>
    <row r="31" spans="1:6" s="3" customFormat="1" x14ac:dyDescent="0.25">
      <c r="A31" s="3" t="s">
        <v>68</v>
      </c>
      <c r="B31" s="3">
        <f>COUNTIF('Critical materials'!D2:D15,"Türkiye")</f>
        <v>1</v>
      </c>
      <c r="C31" s="3">
        <f>COUNTIF('Product dependencies'!E2:E12,"Türkiye")</f>
        <v>0</v>
      </c>
      <c r="D31" s="3">
        <f>COUNTIF('Strategic dependencies'!E2:E7,"Türkiye")</f>
        <v>1</v>
      </c>
      <c r="E31" s="3">
        <f>SUM(B31:D31)</f>
        <v>2</v>
      </c>
      <c r="F31" s="3" t="s">
        <v>45</v>
      </c>
    </row>
    <row r="33" spans="1:1" s="3" customFormat="1" x14ac:dyDescent="0.25">
      <c r="A33" s="5" t="s">
        <v>69</v>
      </c>
    </row>
    <row r="34" spans="1:6" s="11" customFormat="1" x14ac:dyDescent="0.25">
      <c r="A34" s="11" t="s">
        <v>70</v>
      </c>
      <c r="B34" s="11" t="s">
        <v>71</v>
      </c>
      <c r="C34" s="11" t="s">
        <v>72</v>
      </c>
      <c r="D34" s="11" t="s">
        <v>73</v>
      </c>
      <c r="E34" s="11" t="s">
        <v>45</v>
      </c>
      <c r="F34" s="11" t="s">
        <v>74</v>
      </c>
    </row>
    <row r="35" spans="1:6" s="3" customFormat="1" x14ac:dyDescent="0.25">
      <c r="A35" s="3" t="s">
        <v>75</v>
      </c>
      <c r="B35" s="12">
        <f>INDEX('Trade backbone'!F:F,MATCH("C10",'Trade backbone'!A:A,0))</f>
        <v>53</v>
      </c>
      <c r="C35" s="13">
        <f>INDEX('Imported inputs'!E:E,MATCH("C10-12",'Imported inputs'!A:A,0))</f>
        <v>10.4</v>
      </c>
      <c r="D35" s="3">
        <f>COUNTIF('Critical materials'!F2:F15,"*C10*")+COUNTIF('Product dependencies'!C2:C12,"*C10*")+COUNTIF('Strategic dependencies'!B2:B7,"*C10*")+COUNTIF('Critical inputs'!A:A,"C10")</f>
        <v>2</v>
      </c>
      <c r="E35" s="3" t="s">
        <v>45</v>
      </c>
      <c r="F35" s="3" t="s">
        <v>76</v>
      </c>
    </row>
    <row r="36" spans="1:6" s="3" customFormat="1" x14ac:dyDescent="0.25">
      <c r="A36" s="3" t="s">
        <v>77</v>
      </c>
      <c r="B36" s="12">
        <f>INDEX('Trade backbone'!F:F,MATCH("C11",'Trade backbone'!A:A,0))</f>
        <v>18.6</v>
      </c>
      <c r="C36" s="13">
        <f>INDEX('Imported inputs'!E:E,MATCH("C10-12",'Imported inputs'!A:A,0))</f>
        <v>10.4</v>
      </c>
      <c r="D36" s="3">
        <f>COUNTIF('Critical materials'!F2:F15,"*C11*")+COUNTIF('Product dependencies'!C2:C12,"*C11*")+COUNTIF('Strategic dependencies'!B2:B7,"*C11*")+COUNTIF('Critical inputs'!A:A,"C11")</f>
        <v>0</v>
      </c>
      <c r="E36" s="3" t="s">
        <v>45</v>
      </c>
      <c r="F36" s="3" t="s">
        <v>78</v>
      </c>
    </row>
    <row r="37" spans="1:6" s="3" customFormat="1" x14ac:dyDescent="0.25">
      <c r="A37" s="3" t="s">
        <v>79</v>
      </c>
      <c r="B37" s="12">
        <f>INDEX('Trade backbone'!F:F,MATCH("C12",'Trade backbone'!A:A,0))</f>
        <v>0.6</v>
      </c>
      <c r="C37" s="13">
        <f>INDEX('Imported inputs'!E:E,MATCH("C10-12",'Imported inputs'!A:A,0))</f>
        <v>10.4</v>
      </c>
      <c r="D37" s="3">
        <f>COUNTIF('Critical materials'!F2:F15,"*C12*")+COUNTIF('Product dependencies'!C2:C12,"*C12*")+COUNTIF('Strategic dependencies'!B2:B7,"*C12*")+COUNTIF('Critical inputs'!A:A,"C12")</f>
        <v>0</v>
      </c>
      <c r="E37" s="3" t="s">
        <v>45</v>
      </c>
      <c r="F37" s="3" t="s">
        <v>80</v>
      </c>
    </row>
    <row r="38" spans="1:6" s="3" customFormat="1" x14ac:dyDescent="0.25">
      <c r="A38" s="3" t="s">
        <v>81</v>
      </c>
      <c r="B38" s="12">
        <f>INDEX('Trade backbone'!F:F,MATCH("C13",'Trade backbone'!A:A,0))</f>
        <v>4.1</v>
      </c>
      <c r="C38" s="13">
        <f>INDEX('Imported inputs'!E:E,MATCH("C13-15",'Imported inputs'!A:A,0))</f>
        <v>17.8</v>
      </c>
      <c r="D38" s="3">
        <f>COUNTIF('Critical materials'!F2:F15,"*C13*")+COUNTIF('Product dependencies'!C2:C12,"*C13*")+COUNTIF('Strategic dependencies'!B2:B7,"*C13*")+COUNTIF('Critical inputs'!A:A,"C13")</f>
        <v>0</v>
      </c>
      <c r="E38" s="3" t="s">
        <v>45</v>
      </c>
      <c r="F38" s="3" t="s">
        <v>82</v>
      </c>
    </row>
    <row r="39" spans="1:6" s="3" customFormat="1" x14ac:dyDescent="0.25">
      <c r="A39" s="3" t="s">
        <v>83</v>
      </c>
      <c r="B39" s="12">
        <f>INDEX('Trade backbone'!F:F,MATCH("C14",'Trade backbone'!A:A,0))</f>
        <v>-0.6</v>
      </c>
      <c r="C39" s="13">
        <f>INDEX('Imported inputs'!E:E,MATCH("C13-15",'Imported inputs'!A:A,0))</f>
        <v>17.8</v>
      </c>
      <c r="D39" s="3">
        <f>COUNTIF('Critical materials'!F2:F15,"*C14*")+COUNTIF('Product dependencies'!C2:C12,"*C14*")+COUNTIF('Strategic dependencies'!B2:B7,"*C14*")+COUNTIF('Critical inputs'!A:A,"C14")</f>
        <v>1</v>
      </c>
      <c r="E39" s="3" t="s">
        <v>45</v>
      </c>
      <c r="F39" s="3" t="s">
        <v>84</v>
      </c>
    </row>
    <row r="40" spans="1:6" s="3" customFormat="1" x14ac:dyDescent="0.25">
      <c r="A40" s="3" t="s">
        <v>85</v>
      </c>
      <c r="B40" s="12">
        <f>INDEX('Trade backbone'!F:F,MATCH("C15",'Trade backbone'!A:A,0))</f>
        <v>4.3</v>
      </c>
      <c r="C40" s="13">
        <f>INDEX('Imported inputs'!E:E,MATCH("C13-15",'Imported inputs'!A:A,0))</f>
        <v>17.8</v>
      </c>
      <c r="D40" s="3">
        <f>COUNTIF('Critical materials'!F2:F15,"*C15*")+COUNTIF('Product dependencies'!C2:C12,"*C15*")+COUNTIF('Strategic dependencies'!B2:B7,"*C15*")+COUNTIF('Critical inputs'!A:A,"C15")</f>
        <v>0</v>
      </c>
      <c r="E40" s="3" t="s">
        <v>45</v>
      </c>
      <c r="F40" s="3" t="s">
        <v>86</v>
      </c>
    </row>
    <row r="41" spans="1:6" s="3" customFormat="1" x14ac:dyDescent="0.25">
      <c r="A41" s="3" t="s">
        <v>87</v>
      </c>
      <c r="B41" s="12">
        <f>INDEX('Trade backbone'!F:F,MATCH("C16",'Trade backbone'!A:A,0))</f>
        <v>9.7</v>
      </c>
      <c r="C41" s="13">
        <f>INDEX('Imported inputs'!E:E,MATCH("C16",'Imported inputs'!A:A,0))</f>
        <v>9.6</v>
      </c>
      <c r="D41" s="3">
        <f>COUNTIF('Critical materials'!F2:F15,"*C16*")+COUNTIF('Product dependencies'!C2:C12,"*C16*")+COUNTIF('Strategic dependencies'!B2:B7,"*C16*")+COUNTIF('Critical inputs'!A:A,"C16")</f>
        <v>0</v>
      </c>
      <c r="E41" s="3" t="s">
        <v>45</v>
      </c>
      <c r="F41" s="3" t="s">
        <v>88</v>
      </c>
    </row>
    <row r="42" spans="1:6" s="3" customFormat="1" x14ac:dyDescent="0.25">
      <c r="A42" s="3" t="s">
        <v>89</v>
      </c>
      <c r="B42" s="12">
        <f>INDEX('Trade backbone'!F:F,MATCH("C17",'Trade backbone'!A:A,0))</f>
        <v>9.1</v>
      </c>
      <c r="C42" s="13">
        <f>INDEX('Imported inputs'!E:E,MATCH("C17",'Imported inputs'!A:A,0))</f>
        <v>11.7</v>
      </c>
      <c r="D42" s="3">
        <f>COUNTIF('Critical materials'!F2:F15,"*C17*")+COUNTIF('Product dependencies'!C2:C12,"*C17*")+COUNTIF('Strategic dependencies'!B2:B7,"*C17*")+COUNTIF('Critical inputs'!A:A,"C17")</f>
        <v>2</v>
      </c>
      <c r="E42" s="3" t="s">
        <v>45</v>
      </c>
      <c r="F42" s="3" t="s">
        <v>90</v>
      </c>
    </row>
    <row r="43" spans="1:6" s="3" customFormat="1" x14ac:dyDescent="0.25">
      <c r="A43" s="3" t="s">
        <v>91</v>
      </c>
      <c r="B43" s="12">
        <f>INDEX('Trade backbone'!F:F,MATCH("C18",'Trade backbone'!A:A,0))</f>
        <v>1.4</v>
      </c>
      <c r="C43" s="13">
        <f>INDEX('Imported inputs'!E:E,MATCH("C18",'Imported inputs'!A:A,0))</f>
        <v>12.4</v>
      </c>
      <c r="D43" s="3">
        <f>COUNTIF('Critical materials'!F2:F15,"*C18*")+COUNTIF('Product dependencies'!C2:C12,"*C18*")+COUNTIF('Strategic dependencies'!B2:B7,"*C18*")+COUNTIF('Critical inputs'!A:A,"C18")</f>
        <v>0</v>
      </c>
      <c r="E43" s="3" t="s">
        <v>45</v>
      </c>
      <c r="F43" s="3" t="s">
        <v>92</v>
      </c>
    </row>
    <row r="44" spans="1:6" s="3" customFormat="1" x14ac:dyDescent="0.25">
      <c r="A44" s="3" t="s">
        <v>93</v>
      </c>
      <c r="B44" s="12">
        <f>INDEX('Trade backbone'!F:F,MATCH("C19",'Trade backbone'!A:A,0))</f>
        <v>-161.8</v>
      </c>
      <c r="C44" s="13">
        <f>INDEX('Imported inputs'!E:E,MATCH("C19",'Imported inputs'!A:A,0))</f>
        <v>63.4</v>
      </c>
      <c r="D44" s="3">
        <f>COUNTIF('Critical materials'!F2:F15,"*C19*")+COUNTIF('Product dependencies'!C2:C12,"*C19*")+COUNTIF('Strategic dependencies'!B2:B7,"*C19*")+COUNTIF('Critical inputs'!A:A,"C19")</f>
        <v>1</v>
      </c>
      <c r="E44" s="3" t="s">
        <v>45</v>
      </c>
      <c r="F44" s="3" t="s">
        <v>94</v>
      </c>
    </row>
    <row r="45" spans="1:6" s="3" customFormat="1" x14ac:dyDescent="0.25">
      <c r="A45" s="3" t="s">
        <v>95</v>
      </c>
      <c r="B45" s="12">
        <f>INDEX('Trade backbone'!F:F,MATCH("C20",'Trade backbone'!A:A,0))</f>
        <v>73.9</v>
      </c>
      <c r="C45" s="13">
        <f>INDEX('Imported inputs'!E:E,MATCH("C20",'Imported inputs'!A:A,0))</f>
        <v>19.8</v>
      </c>
      <c r="D45" s="3">
        <f>COUNTIF('Critical materials'!F2:F15,"*C20*")+COUNTIF('Product dependencies'!C2:C12,"*C20*")+COUNTIF('Strategic dependencies'!B2:B7,"*C20*")+COUNTIF('Critical inputs'!A:A,"C20")</f>
        <v>10</v>
      </c>
      <c r="E45" s="3" t="s">
        <v>45</v>
      </c>
      <c r="F45" s="3" t="s">
        <v>96</v>
      </c>
    </row>
    <row r="46" spans="1:6" s="3" customFormat="1" x14ac:dyDescent="0.25">
      <c r="A46" s="3" t="s">
        <v>97</v>
      </c>
      <c r="B46" s="12">
        <f>INDEX('Trade backbone'!F:F,MATCH("C21",'Trade backbone'!A:A,0))</f>
        <v>110.8</v>
      </c>
      <c r="C46" s="13">
        <f>INDEX('Imported inputs'!E:E,MATCH("C21",'Imported inputs'!A:A,0))</f>
        <v>29.3</v>
      </c>
      <c r="D46" s="3">
        <f>COUNTIF('Critical materials'!F2:F15,"*C21*")+COUNTIF('Product dependencies'!C2:C12,"*C21*")+COUNTIF('Strategic dependencies'!B2:B7,"*C21*")+COUNTIF('Critical inputs'!A:A,"C21")</f>
        <v>2</v>
      </c>
      <c r="E46" s="3" t="s">
        <v>45</v>
      </c>
      <c r="F46" s="3" t="s">
        <v>98</v>
      </c>
    </row>
    <row r="47" spans="1:6" s="3" customFormat="1" x14ac:dyDescent="0.25">
      <c r="A47" s="3" t="s">
        <v>99</v>
      </c>
      <c r="B47" s="12">
        <f>INDEX('Trade backbone'!F:F,MATCH("C22",'Trade backbone'!A:A,0))</f>
        <v>19.6</v>
      </c>
      <c r="C47" s="13">
        <f>INDEX('Imported inputs'!E:E,MATCH("C22",'Imported inputs'!A:A,0))</f>
        <v>16.7</v>
      </c>
      <c r="D47" s="3">
        <f>COUNTIF('Critical materials'!F2:F15,"*C22*")+COUNTIF('Product dependencies'!C2:C12,"*C22*")+COUNTIF('Strategic dependencies'!B2:B7,"*C22*")+COUNTIF('Critical inputs'!A:A,"C22")</f>
        <v>1</v>
      </c>
      <c r="E47" s="3" t="s">
        <v>45</v>
      </c>
      <c r="F47" s="3" t="s">
        <v>100</v>
      </c>
    </row>
    <row r="48" spans="1:6" s="3" customFormat="1" x14ac:dyDescent="0.25">
      <c r="A48" s="3" t="s">
        <v>101</v>
      </c>
      <c r="B48" s="12">
        <f>INDEX('Trade backbone'!F:F,MATCH("C23",'Trade backbone'!A:A,0))</f>
        <v>15.1</v>
      </c>
      <c r="C48" s="13">
        <f>INDEX('Imported inputs'!E:E,MATCH("C23",'Imported inputs'!A:A,0))</f>
        <v>12.8</v>
      </c>
      <c r="D48" s="3">
        <f>COUNTIF('Critical materials'!F2:F15,"*C23*")+COUNTIF('Product dependencies'!C2:C12,"*C23*")+COUNTIF('Strategic dependencies'!B2:B7,"*C23*")+COUNTIF('Critical inputs'!A:A,"C23")</f>
        <v>6</v>
      </c>
      <c r="E48" s="3" t="s">
        <v>45</v>
      </c>
      <c r="F48" s="3" t="s">
        <v>102</v>
      </c>
    </row>
    <row r="49" spans="1:6" s="3" customFormat="1" x14ac:dyDescent="0.25">
      <c r="A49" s="3" t="s">
        <v>103</v>
      </c>
      <c r="B49" s="12">
        <f>INDEX('Trade backbone'!F:F,MATCH("C24",'Trade backbone'!A:A,0))</f>
        <v>4.1</v>
      </c>
      <c r="C49" s="13">
        <f>INDEX('Imported inputs'!E:E,MATCH("C24",'Imported inputs'!A:A,0))</f>
        <v>21.2</v>
      </c>
      <c r="D49" s="3">
        <f>COUNTIF('Critical materials'!F2:F15,"*C24*")+COUNTIF('Product dependencies'!C2:C12,"*C24*")+COUNTIF('Strategic dependencies'!B2:B7,"*C24*")+COUNTIF('Critical inputs'!A:A,"C24")</f>
        <v>11</v>
      </c>
      <c r="E49" s="3" t="s">
        <v>45</v>
      </c>
      <c r="F49" s="3" t="s">
        <v>104</v>
      </c>
    </row>
    <row r="50" spans="1:6" s="3" customFormat="1" x14ac:dyDescent="0.25">
      <c r="A50" s="3" t="s">
        <v>105</v>
      </c>
      <c r="B50" s="12">
        <f>INDEX('Trade backbone'!F:F,MATCH("C25",'Trade backbone'!A:A,0))</f>
        <v>28.7</v>
      </c>
      <c r="C50" s="13">
        <f>INDEX('Imported inputs'!E:E,MATCH("C25",'Imported inputs'!A:A,0))</f>
        <v>11.1</v>
      </c>
      <c r="D50" s="3">
        <f>COUNTIF('Critical materials'!F2:F15,"*C25*")+COUNTIF('Product dependencies'!C2:C12,"*C25*")+COUNTIF('Strategic dependencies'!B2:B7,"*C25*")+COUNTIF('Critical inputs'!A:A,"C25")</f>
        <v>1</v>
      </c>
      <c r="E50" s="3" t="s">
        <v>45</v>
      </c>
      <c r="F50" s="3" t="s">
        <v>106</v>
      </c>
    </row>
    <row r="51" spans="1:6" s="3" customFormat="1" x14ac:dyDescent="0.25">
      <c r="A51" s="3" t="s">
        <v>107</v>
      </c>
      <c r="B51" s="12">
        <f>INDEX('Trade backbone'!F:F,MATCH("C26",'Trade backbone'!A:A,0))</f>
        <v>22.2</v>
      </c>
      <c r="C51" s="13">
        <f>INDEX('Imported inputs'!E:E,MATCH("C26",'Imported inputs'!A:A,0))</f>
        <v>28.2</v>
      </c>
      <c r="D51" s="3">
        <f>COUNTIF('Critical materials'!F2:F15,"*C26*")+COUNTIF('Product dependencies'!C2:C12,"*C26*")+COUNTIF('Strategic dependencies'!B2:B7,"*C26*")+COUNTIF('Critical inputs'!A:A,"C26")</f>
        <v>11</v>
      </c>
      <c r="E51" s="3" t="s">
        <v>45</v>
      </c>
      <c r="F51" s="3" t="s">
        <v>108</v>
      </c>
    </row>
    <row r="52" spans="1:6" s="3" customFormat="1" x14ac:dyDescent="0.25">
      <c r="A52" s="3" t="s">
        <v>109</v>
      </c>
      <c r="B52" s="12">
        <f>INDEX('Trade backbone'!F:F,MATCH("C27",'Trade backbone'!A:A,0))</f>
        <v>23.6</v>
      </c>
      <c r="C52" s="13">
        <f>INDEX('Imported inputs'!E:E,MATCH("C27",'Imported inputs'!A:A,0))</f>
        <v>18.7</v>
      </c>
      <c r="D52" s="3">
        <f>COUNTIF('Critical materials'!F2:F15,"*C27*")+COUNTIF('Product dependencies'!C2:C12,"*C27*")+COUNTIF('Strategic dependencies'!B2:B7,"*C27*")+COUNTIF('Critical inputs'!A:A,"C27")</f>
        <v>12</v>
      </c>
      <c r="E52" s="3" t="s">
        <v>45</v>
      </c>
      <c r="F52" s="3" t="s">
        <v>110</v>
      </c>
    </row>
    <row r="53" spans="1:6" s="3" customFormat="1" x14ac:dyDescent="0.25">
      <c r="A53" s="3" t="s">
        <v>111</v>
      </c>
      <c r="B53" s="12">
        <f>INDEX('Trade backbone'!F:F,MATCH("C28",'Trade backbone'!A:A,0))</f>
        <v>165</v>
      </c>
      <c r="C53" s="13">
        <f>INDEX('Imported inputs'!E:E,MATCH("C28",'Imported inputs'!A:A,0))</f>
        <v>13.1</v>
      </c>
      <c r="D53" s="3">
        <f>COUNTIF('Critical materials'!F2:F15,"*C28*")+COUNTIF('Product dependencies'!C2:C12,"*C28*")+COUNTIF('Strategic dependencies'!B2:B7,"*C28*")+COUNTIF('Critical inputs'!A:A,"C28")</f>
        <v>6</v>
      </c>
      <c r="E53" s="3" t="s">
        <v>45</v>
      </c>
      <c r="F53" s="3" t="s">
        <v>112</v>
      </c>
    </row>
    <row r="54" spans="1:6" s="3" customFormat="1" x14ac:dyDescent="0.25">
      <c r="A54" s="3" t="s">
        <v>113</v>
      </c>
      <c r="B54" s="12">
        <f>INDEX('Trade backbone'!F:F,MATCH("C29",'Trade backbone'!A:A,0))</f>
        <v>160.1</v>
      </c>
      <c r="C54" s="13">
        <f>INDEX('Imported inputs'!E:E,MATCH("C29",'Imported inputs'!A:A,0))</f>
        <v>13.1</v>
      </c>
      <c r="D54" s="3">
        <f>COUNTIF('Critical materials'!F2:F15,"*C29*")+COUNTIF('Product dependencies'!C2:C12,"*C29*")+COUNTIF('Strategic dependencies'!B2:B7,"*C29*")+COUNTIF('Critical inputs'!A:A,"C29")</f>
        <v>13</v>
      </c>
      <c r="E54" s="3" t="s">
        <v>45</v>
      </c>
      <c r="F54" s="3" t="s">
        <v>114</v>
      </c>
    </row>
    <row r="55" spans="1:6" s="3" customFormat="1" x14ac:dyDescent="0.25">
      <c r="A55" s="3" t="s">
        <v>115</v>
      </c>
      <c r="B55" s="12">
        <f>INDEX('Trade backbone'!F:F,MATCH("C30",'Trade backbone'!A:A,0))</f>
        <v>63.1</v>
      </c>
      <c r="C55" s="13">
        <f>INDEX('Imported inputs'!E:E,MATCH("C30",'Imported inputs'!A:A,0))</f>
        <v>21.6</v>
      </c>
      <c r="D55" s="3">
        <f>COUNTIF('Critical materials'!F2:F15,"*C30*")+COUNTIF('Product dependencies'!C2:C12,"*C30*")+COUNTIF('Strategic dependencies'!B2:B7,"*C30*")+COUNTIF('Critical inputs'!A:A,"C30")</f>
        <v>2</v>
      </c>
      <c r="E55" s="3" t="s">
        <v>45</v>
      </c>
      <c r="F55" s="3" t="s">
        <v>116</v>
      </c>
    </row>
    <row r="56" spans="1:6" s="3" customFormat="1" x14ac:dyDescent="0.25">
      <c r="A56" s="3" t="s">
        <v>117</v>
      </c>
      <c r="B56" s="12">
        <f>INDEX('Trade backbone'!F:F,MATCH("C31",'Trade backbone'!A:A,0))</f>
        <v>9.5</v>
      </c>
      <c r="C56" s="13">
        <f>INDEX('Imported inputs'!E:E,MATCH("C31_32",'Imported inputs'!A:A,0))</f>
        <v>16.4</v>
      </c>
      <c r="D56" s="3">
        <f>COUNTIF('Critical materials'!F2:F15,"*C31*")+COUNTIF('Product dependencies'!C2:C12,"*C31*")+COUNTIF('Strategic dependencies'!B2:B7,"*C31*")+COUNTIF('Critical inputs'!A:A,"C31")</f>
        <v>1</v>
      </c>
      <c r="E56" s="3" t="s">
        <v>45</v>
      </c>
      <c r="F56" s="3" t="s">
        <v>118</v>
      </c>
    </row>
    <row r="57" spans="1:6" s="3" customFormat="1" x14ac:dyDescent="0.25">
      <c r="A57" s="3" t="s">
        <v>119</v>
      </c>
      <c r="B57" s="12">
        <f>INDEX('Trade backbone'!F:F,MATCH("C32",'Trade backbone'!A:A,0))</f>
        <v>25.2</v>
      </c>
      <c r="C57" s="13">
        <f>INDEX('Imported inputs'!E:E,MATCH("C31_32",'Imported inputs'!A:A,0))</f>
        <v>16.4</v>
      </c>
      <c r="D57" s="3">
        <f>COUNTIF('Critical materials'!F2:F15,"*C32*")+COUNTIF('Product dependencies'!C2:C12,"*C32*")+COUNTIF('Strategic dependencies'!B2:B7,"*C32*")+COUNTIF('Critical inputs'!A:A,"C32")</f>
        <v>1</v>
      </c>
      <c r="E57" s="3" t="s">
        <v>45</v>
      </c>
      <c r="F57" s="3" t="s">
        <v>120</v>
      </c>
    </row>
    <row r="58" spans="1:6" s="3" customFormat="1" x14ac:dyDescent="0.25">
      <c r="A58" s="3" t="s">
        <v>121</v>
      </c>
      <c r="B58" s="12">
        <f>INDEX('Trade backbone'!F:F,MATCH("C33",'Trade backbone'!A:A,0))</f>
        <v>-6.1</v>
      </c>
      <c r="C58" s="13">
        <f>INDEX('Imported inputs'!E:E,MATCH("C33",'Imported inputs'!A:A,0))</f>
        <v>13.5</v>
      </c>
      <c r="D58" s="3">
        <f>COUNTIF('Critical materials'!F2:F15,"*C33*")+COUNTIF('Product dependencies'!C2:C12,"*C33*")+COUNTIF('Strategic dependencies'!B2:B7,"*C33*")+COUNTIF('Critical inputs'!A:A,"C33")</f>
        <v>0</v>
      </c>
      <c r="E58" s="3" t="s">
        <v>45</v>
      </c>
      <c r="F58" s="3" t="s">
        <v>122</v>
      </c>
    </row>
    <row r="60" spans="1:1" s="3" customFormat="1" x14ac:dyDescent="0.25">
      <c r="A60" s="5" t="s">
        <v>123</v>
      </c>
    </row>
    <row r="61" spans="1:2" s="3" customFormat="1" x14ac:dyDescent="0.25">
      <c r="A61" s="3" t="str">
        <f>INDEX('Multipliers'!$B$3:$B$66,MATCH(LARGE('Multipliers'!$E$3:$E$66,1),'Multipliers'!$E$3:$E$66,0))</f>
        <v>Manufacture of coke and refined petroleum products</v>
      </c>
      <c r="B61" s="13">
        <f>LARGE('Multipliers'!$E$3:$E$66,1)</f>
        <v>63.66912011239146</v>
      </c>
    </row>
    <row r="62" spans="1:2" s="3" customFormat="1" x14ac:dyDescent="0.25">
      <c r="A62" s="3" t="str">
        <f>INDEX('Multipliers'!$B$3:$B$66,MATCH(LARGE('Multipliers'!$E$3:$E$66,2),'Multipliers'!$E$3:$E$66,0))</f>
        <v>Manufacture of basic metals</v>
      </c>
      <c r="B62" s="13">
        <f>LARGE('Multipliers'!$E$3:$E$66,2)</f>
        <v>31.71889922588947</v>
      </c>
    </row>
    <row r="63" spans="1:2" s="3" customFormat="1" x14ac:dyDescent="0.25">
      <c r="A63" s="3" t="str">
        <f>INDEX('Multipliers'!$B$3:$B$66,MATCH(LARGE('Multipliers'!$E$3:$E$66,3),'Multipliers'!$E$3:$E$66,0))</f>
        <v>Water transport</v>
      </c>
      <c r="B63" s="13">
        <f>LARGE('Multipliers'!$E$3:$E$66,3)</f>
        <v>30.443610225658645</v>
      </c>
    </row>
    <row r="64" spans="1:2" s="3" customFormat="1" x14ac:dyDescent="0.25">
      <c r="A64" s="3" t="str">
        <f>INDEX('Multipliers'!$B$3:$B$66,MATCH(LARGE('Multipliers'!$E$3:$E$66,4),'Multipliers'!$E$3:$E$66,0))</f>
        <v>Manufacture of chemicals and chemical products</v>
      </c>
      <c r="B64" s="13">
        <f>LARGE('Multipliers'!$E$3:$E$66,4)</f>
        <v>28.887715583236435</v>
      </c>
    </row>
    <row r="65" spans="1:2" s="3" customFormat="1" x14ac:dyDescent="0.25">
      <c r="A65" s="3" t="str">
        <f>INDEX('Multipliers'!$B$3:$B$66,MATCH(LARGE('Multipliers'!$E$3:$E$66,5),'Multipliers'!$E$3:$E$66,0))</f>
        <v>Air transport</v>
      </c>
      <c r="B65" s="13">
        <f>LARGE('Multipliers'!$E$3:$E$66,5)</f>
        <v>28.42209778209866</v>
      </c>
    </row>
    <row r="66" spans="1:2" s="3" customFormat="1" x14ac:dyDescent="0.25">
      <c r="A66" s="3" t="str">
        <f>INDEX('Multipliers'!$B$3:$B$66,MATCH(LARGE('Multipliers'!$E$3:$E$66,6),'Multipliers'!$E$3:$E$66,0))</f>
        <v>Manufacture of other transport equipment</v>
      </c>
      <c r="B66" s="13">
        <f>LARGE('Multipliers'!$E$3:$E$66,6)</f>
        <v>27.228614297712106</v>
      </c>
    </row>
    <row r="67" spans="1:2" s="3" customFormat="1" x14ac:dyDescent="0.25">
      <c r="A67" s="3" t="str">
        <f>INDEX('Multipliers'!$B$3:$B$66,MATCH(LARGE('Multipliers'!$E$3:$E$66,7),'Multipliers'!$E$3:$E$66,0))</f>
        <v>Manufacture of electrical equipment</v>
      </c>
      <c r="B67" s="13">
        <f>LARGE('Multipliers'!$E$3:$E$66,7)</f>
        <v>22.921232071660672</v>
      </c>
    </row>
    <row r="68" spans="1:2" s="3" customFormat="1" x14ac:dyDescent="0.25">
      <c r="A68" s="3" t="str">
        <f>INDEX('Multipliers'!$B$3:$B$66,MATCH(LARGE('Multipliers'!$E$3:$E$66,8),'Multipliers'!$E$3:$E$66,0))</f>
        <v>Manufacture of rubber and plastic products</v>
      </c>
      <c r="B68" s="13">
        <f>LARGE('Multipliers'!$E$3:$E$66,8)</f>
        <v>22.440508046687558</v>
      </c>
    </row>
    <row r="69" spans="1:2" s="3" customFormat="1" x14ac:dyDescent="0.25">
      <c r="A69" s="3" t="str">
        <f>INDEX('Multipliers'!$B$3:$B$66,MATCH(LARGE('Multipliers'!$E$3:$E$66,9),'Multipliers'!$E$3:$E$66,0))</f>
        <v>Manufacture of motor vehicles, trailers and semi-trailers</v>
      </c>
      <c r="B69" s="13">
        <f>LARGE('Multipliers'!$E$3:$E$66,9)</f>
        <v>21.560623159949227</v>
      </c>
    </row>
    <row r="70" spans="1:2" s="3" customFormat="1" x14ac:dyDescent="0.25">
      <c r="A70" s="3" t="str">
        <f>INDEX('Multipliers'!$B$3:$B$66,MATCH(LARGE('Multipliers'!$E$3:$E$66,10),'Multipliers'!$E$3:$E$66,0))</f>
        <v>Manufacture of computer, electronic and optical products</v>
      </c>
      <c r="B70" s="13">
        <f>LARGE('Multipliers'!$E$3:$E$66,10)</f>
        <v>21.0616370405279</v>
      </c>
    </row>
    <row r="72" spans="1:1" s="3" customFormat="1" x14ac:dyDescent="0.25">
      <c r="A72" s="5" t="s">
        <v>124</v>
      </c>
    </row>
    <row r="73" spans="1:2" s="3" customFormat="1" x14ac:dyDescent="0.25">
      <c r="A73" s="3" t="str">
        <f>INDEX('Multipliers'!$B$3:$B$66,MATCH(LARGE('Multipliers'!$D$3:$D$66,1),'Multipliers'!$D$3:$D$66,0))</f>
        <v>Manufacture of food products</v>
      </c>
      <c r="B73" s="14">
        <f>LARGE('Multipliers'!$D$3:$D$66,1)</f>
        <v>2.4421365072967265</v>
      </c>
    </row>
    <row r="74" spans="1:2" s="3" customFormat="1" x14ac:dyDescent="0.25">
      <c r="A74" s="3" t="str">
        <f>INDEX('Multipliers'!$B$3:$B$66,MATCH(LARGE('Multipliers'!$D$3:$D$66,2),'Multipliers'!$D$3:$D$66,0))</f>
        <v>Manufacture of basic metals</v>
      </c>
      <c r="B74" s="14">
        <f>LARGE('Multipliers'!$D$3:$D$66,2)</f>
        <v>2.3835028776367366</v>
      </c>
    </row>
    <row r="75" spans="1:2" s="3" customFormat="1" x14ac:dyDescent="0.25">
      <c r="A75" s="3" t="str">
        <f>INDEX('Multipliers'!$B$3:$B$66,MATCH(LARGE('Multipliers'!$D$3:$D$66,3),'Multipliers'!$D$3:$D$66,0))</f>
        <v>Manufacture of paper and paper products</v>
      </c>
      <c r="B75" s="14">
        <f>LARGE('Multipliers'!$D$3:$D$66,3)</f>
        <v>2.382027368894517</v>
      </c>
    </row>
    <row r="76" spans="1:2" s="3" customFormat="1" x14ac:dyDescent="0.25">
      <c r="A76" s="3" t="str">
        <f>INDEX('Multipliers'!$B$3:$B$66,MATCH(LARGE('Multipliers'!$D$3:$D$66,4),'Multipliers'!$D$3:$D$66,0))</f>
        <v>Manufacture of motor vehicles, trailers and semi-trailers</v>
      </c>
      <c r="B76" s="14">
        <f>LARGE('Multipliers'!$D$3:$D$66,4)</f>
        <v>2.37438954257715</v>
      </c>
    </row>
    <row r="77" spans="1:2" s="3" customFormat="1" x14ac:dyDescent="0.25">
      <c r="A77" s="3" t="str">
        <f>INDEX('Multipliers'!$B$3:$B$66,MATCH(LARGE('Multipliers'!$D$3:$D$66,5),'Multipliers'!$D$3:$D$66,0))</f>
        <v>Travel agency, tour operator reservation service and related activiti…</v>
      </c>
      <c r="B77" s="14">
        <f>LARGE('Multipliers'!$D$3:$D$66,5)</f>
        <v>2.362354805906544</v>
      </c>
    </row>
    <row r="78" spans="1:2" s="3" customFormat="1" x14ac:dyDescent="0.25">
      <c r="A78" s="3" t="str">
        <f>INDEX('Multipliers'!$B$3:$B$66,MATCH(LARGE('Multipliers'!$D$3:$D$66,6),'Multipliers'!$D$3:$D$66,0))</f>
        <v>Manufacture of wood and of products of wood and cork, except furniture</v>
      </c>
      <c r="B78" s="14">
        <f>LARGE('Multipliers'!$D$3:$D$66,6)</f>
        <v>2.2755152430649965</v>
      </c>
    </row>
    <row r="79" spans="1:2" s="3" customFormat="1" x14ac:dyDescent="0.25">
      <c r="A79" s="3" t="str">
        <f>INDEX('Multipliers'!$B$3:$B$66,MATCH(LARGE('Multipliers'!$D$3:$D$66,7),'Multipliers'!$D$3:$D$66,0))</f>
        <v>Manufacture of chemicals and chemical products</v>
      </c>
      <c r="B79" s="14">
        <f>LARGE('Multipliers'!$D$3:$D$66,7)</f>
        <v>2.2180475706573155</v>
      </c>
    </row>
    <row r="80" spans="1:2" s="3" customFormat="1" x14ac:dyDescent="0.25">
      <c r="A80" s="3" t="str">
        <f>INDEX('Multipliers'!$B$3:$B$66,MATCH(LARGE('Multipliers'!$D$3:$D$66,8),'Multipliers'!$D$3:$D$66,0))</f>
        <v>Manufacture of fabricated metal products, except machinery and equipm…</v>
      </c>
      <c r="B80" s="14">
        <f>LARGE('Multipliers'!$D$3:$D$66,8)</f>
        <v>2.203081349603938</v>
      </c>
    </row>
    <row r="81" spans="1:2" s="3" customFormat="1" x14ac:dyDescent="0.25">
      <c r="A81" s="3" t="str">
        <f>INDEX('Multipliers'!$B$3:$B$66,MATCH(LARGE('Multipliers'!$D$3:$D$66,9),'Multipliers'!$D$3:$D$66,0))</f>
        <v>Construction</v>
      </c>
      <c r="B81" s="14">
        <f>LARGE('Multipliers'!$D$3:$D$66,9)</f>
        <v>2.197692178411423</v>
      </c>
    </row>
    <row r="82" spans="1:2" s="3" customFormat="1" x14ac:dyDescent="0.25">
      <c r="A82" s="3" t="str">
        <f>INDEX('Multipliers'!$B$3:$B$66,MATCH(LARGE('Multipliers'!$D$3:$D$66,10),'Multipliers'!$D$3:$D$66,0))</f>
        <v>Manufacture of other transport equipment</v>
      </c>
      <c r="B82" s="14">
        <f>LARGE('Multipliers'!$D$3:$D$66,10)</f>
        <v>2.190007453898444</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B6C"/>
  </sheetPr>
  <dimension ref="A1:V84"/>
  <sheetFormatPr defaultRowHeight="15" outlineLevelRow="0" outlineLevelCol="0" x14ac:dyDescent="55"/>
  <cols>
    <col min="14" max="14" width="42" customWidth="1"/>
    <col min="15" max="17" width="13" customWidth="1"/>
    <col min="20" max="20" width="13" customWidth="1"/>
    <col min="21" max="21" width="42" customWidth="1"/>
    <col min="22" max="22" width="13" customWidth="1"/>
  </cols>
  <sheetData>
    <row r="1" ht="52" customHeight="1" spans="1:12" x14ac:dyDescent="0.25">
      <c r="A1" s="15" t="s">
        <v>125</v>
      </c>
      <c r="B1" s="15"/>
      <c r="C1" s="15"/>
      <c r="D1" s="15"/>
      <c r="E1" s="15"/>
      <c r="F1" s="15"/>
      <c r="G1" s="15"/>
      <c r="H1" s="15"/>
      <c r="I1" s="15"/>
      <c r="J1" s="15"/>
      <c r="K1" s="15"/>
      <c r="L1" s="15"/>
    </row>
    <row r="2" spans="14:14" x14ac:dyDescent="0.25">
      <c r="N2" s="16" t="s">
        <v>126</v>
      </c>
    </row>
    <row r="3" spans="1:1" x14ac:dyDescent="0.25">
      <c r="A3" s="17" t="s">
        <v>127</v>
      </c>
    </row>
    <row r="4" spans="14:22" x14ac:dyDescent="0.25">
      <c r="N4" t="s">
        <v>70</v>
      </c>
      <c r="O4" t="s">
        <v>71</v>
      </c>
      <c r="P4" t="s">
        <v>128</v>
      </c>
      <c r="Q4" t="s">
        <v>129</v>
      </c>
      <c r="T4" t="s">
        <v>130</v>
      </c>
      <c r="U4" t="s">
        <v>131</v>
      </c>
      <c r="V4" t="s">
        <v>132</v>
      </c>
    </row>
    <row r="5" spans="14:22" x14ac:dyDescent="0.25">
      <c r="N5" t="s">
        <v>133</v>
      </c>
      <c r="O5">
        <f>INDEX('Trade backbone'!$F:$F,MATCH("C28",'Trade backbone'!$A:$A,0))</f>
        <v>165</v>
      </c>
      <c r="P5">
        <f>IF(O5&gt;=0,O5,NA())</f>
        <v>165</v>
      </c>
      <c r="Q5" t="e">
        <f>IF(O5&lt;0,O5,NA())</f>
        <v>#N/A</v>
      </c>
      <c r="T5" t="s">
        <v>93</v>
      </c>
      <c r="U5" t="str">
        <f>$T5&amp;" · "&amp;INDEX('Multipliers'!$B:$B,MATCH($T5,'Multipliers'!$A:$A,0))</f>
        <v>C19 · Manufacture of coke and refined petroleum products</v>
      </c>
      <c r="V5">
        <f>INDEX('Multipliers'!$E:$E,MATCH($T5,'Multipliers'!$A:$A,0))</f>
        <v>63.7</v>
      </c>
    </row>
    <row r="6" spans="14:22" x14ac:dyDescent="0.25">
      <c r="N6" t="s">
        <v>134</v>
      </c>
      <c r="O6">
        <f>INDEX('Trade backbone'!$F:$F,MATCH("C29",'Trade backbone'!$A:$A,0))</f>
        <v>160.1</v>
      </c>
      <c r="P6">
        <f>IF(O6&gt;=0,O6,NA())</f>
        <v>160.1</v>
      </c>
      <c r="Q6" t="e">
        <f>IF(O6&lt;0,O6,NA())</f>
        <v>#N/A</v>
      </c>
      <c r="T6" t="s">
        <v>103</v>
      </c>
      <c r="U6" t="str">
        <f>$T6&amp;" · "&amp;INDEX('Multipliers'!$B:$B,MATCH($T6,'Multipliers'!$A:$A,0))</f>
        <v>C24 · Manufacture of basic metals</v>
      </c>
      <c r="V6">
        <f>INDEX('Multipliers'!$E:$E,MATCH($T6,'Multipliers'!$A:$A,0))</f>
        <v>31.7</v>
      </c>
    </row>
    <row r="7" spans="14:22" x14ac:dyDescent="0.25">
      <c r="N7" t="s">
        <v>135</v>
      </c>
      <c r="O7">
        <f>INDEX('Trade backbone'!$F:$F,MATCH("C21",'Trade backbone'!$A:$A,0))</f>
        <v>110.8</v>
      </c>
      <c r="P7">
        <f>IF(O7&gt;=0,O7,NA())</f>
        <v>110.8</v>
      </c>
      <c r="Q7" t="e">
        <f>IF(O7&lt;0,O7,NA())</f>
        <v>#N/A</v>
      </c>
      <c r="T7" t="s">
        <v>136</v>
      </c>
      <c r="U7" t="str">
        <f>$T7&amp;" · "&amp;INDEX('Multipliers'!$B:$B,MATCH($T7,'Multipliers'!$A:$A,0))</f>
        <v>H50 · Water transport</v>
      </c>
      <c r="V7">
        <f>INDEX('Multipliers'!$E:$E,MATCH($T7,'Multipliers'!$A:$A,0))</f>
        <v>30.4</v>
      </c>
    </row>
    <row r="8" spans="14:22" x14ac:dyDescent="0.25">
      <c r="N8" t="s">
        <v>137</v>
      </c>
      <c r="O8">
        <f>INDEX('Trade backbone'!$F:$F,MATCH("C20",'Trade backbone'!$A:$A,0))</f>
        <v>73.9</v>
      </c>
      <c r="P8">
        <f>IF(O8&gt;=0,O8,NA())</f>
        <v>73.9</v>
      </c>
      <c r="Q8" t="e">
        <f>IF(O8&lt;0,O8,NA())</f>
        <v>#N/A</v>
      </c>
      <c r="T8" t="s">
        <v>95</v>
      </c>
      <c r="U8" t="str">
        <f>$T8&amp;" · "&amp;INDEX('Multipliers'!$B:$B,MATCH($T8,'Multipliers'!$A:$A,0))</f>
        <v>C20 · Manufacture of chemicals and chemical products</v>
      </c>
      <c r="V8">
        <f>INDEX('Multipliers'!$E:$E,MATCH($T8,'Multipliers'!$A:$A,0))</f>
        <v>28.9</v>
      </c>
    </row>
    <row r="9" spans="14:22" x14ac:dyDescent="0.25">
      <c r="N9" t="s">
        <v>138</v>
      </c>
      <c r="O9">
        <f>INDEX('Trade backbone'!$F:$F,MATCH("C30",'Trade backbone'!$A:$A,0))</f>
        <v>63.1</v>
      </c>
      <c r="P9">
        <f>IF(O9&gt;=0,O9,NA())</f>
        <v>63.1</v>
      </c>
      <c r="Q9" t="e">
        <f>IF(O9&lt;0,O9,NA())</f>
        <v>#N/A</v>
      </c>
      <c r="T9" t="s">
        <v>139</v>
      </c>
      <c r="U9" t="str">
        <f>$T9&amp;" · "&amp;INDEX('Multipliers'!$B:$B,MATCH($T9,'Multipliers'!$A:$A,0))</f>
        <v>H51 · Air transport</v>
      </c>
      <c r="V9">
        <f>INDEX('Multipliers'!$E:$E,MATCH($T9,'Multipliers'!$A:$A,0))</f>
        <v>28.4</v>
      </c>
    </row>
    <row r="10" spans="14:22" x14ac:dyDescent="0.25">
      <c r="N10" t="s">
        <v>140</v>
      </c>
      <c r="O10">
        <f>INDEX('Trade backbone'!$F:$F,MATCH("C10",'Trade backbone'!$A:$A,0))</f>
        <v>53</v>
      </c>
      <c r="P10">
        <f>IF(O10&gt;=0,O10,NA())</f>
        <v>53</v>
      </c>
      <c r="Q10" t="e">
        <f>IF(O10&lt;0,O10,NA())</f>
        <v>#N/A</v>
      </c>
      <c r="T10" t="s">
        <v>115</v>
      </c>
      <c r="U10" t="str">
        <f>$T10&amp;" · "&amp;INDEX('Multipliers'!$B:$B,MATCH($T10,'Multipliers'!$A:$A,0))</f>
        <v>C30 · Manufacture of other transport equipment</v>
      </c>
      <c r="V10">
        <f>INDEX('Multipliers'!$E:$E,MATCH($T10,'Multipliers'!$A:$A,0))</f>
        <v>27.2</v>
      </c>
    </row>
    <row r="11" spans="14:22" x14ac:dyDescent="0.25">
      <c r="N11" t="s">
        <v>141</v>
      </c>
      <c r="O11">
        <f>INDEX('Trade backbone'!$F:$F,MATCH("C25",'Trade backbone'!$A:$A,0))</f>
        <v>28.7</v>
      </c>
      <c r="P11">
        <f>IF(O11&gt;=0,O11,NA())</f>
        <v>28.7</v>
      </c>
      <c r="Q11" t="e">
        <f>IF(O11&lt;0,O11,NA())</f>
        <v>#N/A</v>
      </c>
      <c r="T11" t="s">
        <v>109</v>
      </c>
      <c r="U11" t="str">
        <f>$T11&amp;" · "&amp;INDEX('Multipliers'!$B:$B,MATCH($T11,'Multipliers'!$A:$A,0))</f>
        <v>C27 · Manufacture of electrical equipment</v>
      </c>
      <c r="V11">
        <f>INDEX('Multipliers'!$E:$E,MATCH($T11,'Multipliers'!$A:$A,0))</f>
        <v>22.9</v>
      </c>
    </row>
    <row r="12" spans="14:22" x14ac:dyDescent="0.25">
      <c r="N12" t="s">
        <v>142</v>
      </c>
      <c r="O12">
        <f>INDEX('Trade backbone'!$F:$F,MATCH("C32",'Trade backbone'!$A:$A,0))</f>
        <v>25.2</v>
      </c>
      <c r="P12">
        <f>IF(O12&gt;=0,O12,NA())</f>
        <v>25.2</v>
      </c>
      <c r="Q12" t="e">
        <f>IF(O12&lt;0,O12,NA())</f>
        <v>#N/A</v>
      </c>
      <c r="T12" t="s">
        <v>99</v>
      </c>
      <c r="U12" t="str">
        <f>$T12&amp;" · "&amp;INDEX('Multipliers'!$B:$B,MATCH($T12,'Multipliers'!$A:$A,0))</f>
        <v>C22 · Manufacture of rubber and plastic products</v>
      </c>
      <c r="V12">
        <f>INDEX('Multipliers'!$E:$E,MATCH($T12,'Multipliers'!$A:$A,0))</f>
        <v>22.4</v>
      </c>
    </row>
    <row r="13" spans="14:22" x14ac:dyDescent="0.25">
      <c r="N13" t="s">
        <v>143</v>
      </c>
      <c r="O13">
        <f>INDEX('Trade backbone'!$F:$F,MATCH("C27",'Trade backbone'!$A:$A,0))</f>
        <v>23.6</v>
      </c>
      <c r="P13">
        <f>IF(O13&gt;=0,O13,NA())</f>
        <v>23.6</v>
      </c>
      <c r="Q13" t="e">
        <f>IF(O13&lt;0,O13,NA())</f>
        <v>#N/A</v>
      </c>
      <c r="T13" t="s">
        <v>113</v>
      </c>
      <c r="U13" t="str">
        <f>$T13&amp;" · "&amp;INDEX('Multipliers'!$B:$B,MATCH($T13,'Multipliers'!$A:$A,0))</f>
        <v>C29 · Manufacture of motor vehicles, trailers and semi-trailers</v>
      </c>
      <c r="V13">
        <f>INDEX('Multipliers'!$E:$E,MATCH($T13,'Multipliers'!$A:$A,0))</f>
        <v>21.6</v>
      </c>
    </row>
    <row r="14" spans="14:22" x14ac:dyDescent="0.25">
      <c r="N14" t="s">
        <v>144</v>
      </c>
      <c r="O14">
        <f>INDEX('Trade backbone'!$F:$F,MATCH("C26",'Trade backbone'!$A:$A,0))</f>
        <v>22.2</v>
      </c>
      <c r="P14">
        <f>IF(O14&gt;=0,O14,NA())</f>
        <v>22.2</v>
      </c>
      <c r="Q14" t="e">
        <f>IF(O14&lt;0,O14,NA())</f>
        <v>#N/A</v>
      </c>
      <c r="T14" t="s">
        <v>107</v>
      </c>
      <c r="U14" t="str">
        <f>$T14&amp;" · "&amp;INDEX('Multipliers'!$B:$B,MATCH($T14,'Multipliers'!$A:$A,0))</f>
        <v>C26 · Manufacture of computer, electronic and optical products</v>
      </c>
      <c r="V14">
        <f>INDEX('Multipliers'!$E:$E,MATCH($T14,'Multipliers'!$A:$A,0))</f>
        <v>21.1</v>
      </c>
    </row>
    <row r="15" spans="14:22" x14ac:dyDescent="0.25">
      <c r="N15" t="s">
        <v>145</v>
      </c>
      <c r="O15">
        <f>INDEX('Trade backbone'!$F:$F,MATCH("C22",'Trade backbone'!$A:$A,0))</f>
        <v>19.6</v>
      </c>
      <c r="P15">
        <f>IF(O15&gt;=0,O15,NA())</f>
        <v>19.6</v>
      </c>
      <c r="Q15" t="e">
        <f>IF(O15&lt;0,O15,NA())</f>
        <v>#N/A</v>
      </c>
      <c r="T15" t="s">
        <v>97</v>
      </c>
      <c r="U15" t="str">
        <f>$T15&amp;" · "&amp;INDEX('Multipliers'!$B:$B,MATCH($T15,'Multipliers'!$A:$A,0))</f>
        <v>C21 · Manufacture of basic pharmaceutical products and pharmaceutical prepa…</v>
      </c>
      <c r="V15">
        <f>INDEX('Multipliers'!$E:$E,MATCH($T15,'Multipliers'!$A:$A,0))</f>
        <v>21</v>
      </c>
    </row>
    <row r="16" spans="14:22" x14ac:dyDescent="0.25">
      <c r="N16" t="s">
        <v>146</v>
      </c>
      <c r="O16">
        <f>INDEX('Trade backbone'!$F:$F,MATCH("C11",'Trade backbone'!$A:$A,0))</f>
        <v>18.6</v>
      </c>
      <c r="P16">
        <f>IF(O16&gt;=0,O16,NA())</f>
        <v>18.6</v>
      </c>
      <c r="Q16" t="e">
        <f>IF(O16&lt;0,O16,NA())</f>
        <v>#N/A</v>
      </c>
      <c r="T16" t="s">
        <v>147</v>
      </c>
      <c r="U16" t="str">
        <f>$T16&amp;" · "&amp;INDEX('Multipliers'!$B:$B,MATCH($T16,'Multipliers'!$A:$A,0))</f>
        <v>C13-15 · Manufacture of textiles, wearing apparel, leather and related products</v>
      </c>
      <c r="V16">
        <f>INDEX('Multipliers'!$E:$E,MATCH($T16,'Multipliers'!$A:$A,0))</f>
        <v>20.6</v>
      </c>
    </row>
    <row r="17" spans="14:17" x14ac:dyDescent="0.25">
      <c r="N17" t="s">
        <v>148</v>
      </c>
      <c r="O17">
        <f>INDEX('Trade backbone'!$F:$F,MATCH("C23",'Trade backbone'!$A:$A,0))</f>
        <v>15.1</v>
      </c>
      <c r="P17">
        <f>IF(O17&gt;=0,O17,NA())</f>
        <v>15.1</v>
      </c>
      <c r="Q17" t="e">
        <f>IF(O17&lt;0,O17,NA())</f>
        <v>#N/A</v>
      </c>
    </row>
    <row r="18" spans="14:17" x14ac:dyDescent="0.25">
      <c r="N18" t="s">
        <v>149</v>
      </c>
      <c r="O18">
        <f>INDEX('Trade backbone'!$F:$F,MATCH("C16",'Trade backbone'!$A:$A,0))</f>
        <v>9.7</v>
      </c>
      <c r="P18">
        <f>IF(O18&gt;=0,O18,NA())</f>
        <v>9.7</v>
      </c>
      <c r="Q18" t="e">
        <f>IF(O18&lt;0,O18,NA())</f>
        <v>#N/A</v>
      </c>
    </row>
    <row r="19" spans="14:17" x14ac:dyDescent="0.25">
      <c r="N19" t="s">
        <v>150</v>
      </c>
      <c r="O19">
        <f>INDEX('Trade backbone'!$F:$F,MATCH("C31",'Trade backbone'!$A:$A,0))</f>
        <v>9.5</v>
      </c>
      <c r="P19">
        <f>IF(O19&gt;=0,O19,NA())</f>
        <v>9.5</v>
      </c>
      <c r="Q19" t="e">
        <f>IF(O19&lt;0,O19,NA())</f>
        <v>#N/A</v>
      </c>
    </row>
    <row r="20" spans="14:17" x14ac:dyDescent="0.25">
      <c r="N20" t="s">
        <v>151</v>
      </c>
      <c r="O20">
        <f>INDEX('Trade backbone'!$F:$F,MATCH("C17",'Trade backbone'!$A:$A,0))</f>
        <v>9.1</v>
      </c>
      <c r="P20">
        <f>IF(O20&gt;=0,O20,NA())</f>
        <v>9.1</v>
      </c>
      <c r="Q20" t="e">
        <f>IF(O20&lt;0,O20,NA())</f>
        <v>#N/A</v>
      </c>
    </row>
    <row r="21" spans="14:17" x14ac:dyDescent="0.25">
      <c r="N21" t="s">
        <v>152</v>
      </c>
      <c r="O21">
        <f>INDEX('Trade backbone'!$F:$F,MATCH("C15",'Trade backbone'!$A:$A,0))</f>
        <v>4.3</v>
      </c>
      <c r="P21">
        <f>IF(O21&gt;=0,O21,NA())</f>
        <v>4.3</v>
      </c>
      <c r="Q21" t="e">
        <f>IF(O21&lt;0,O21,NA())</f>
        <v>#N/A</v>
      </c>
    </row>
    <row r="22" spans="14:17" x14ac:dyDescent="0.25">
      <c r="N22" t="s">
        <v>153</v>
      </c>
      <c r="O22">
        <f>INDEX('Trade backbone'!$F:$F,MATCH("C13",'Trade backbone'!$A:$A,0))</f>
        <v>4.1</v>
      </c>
      <c r="P22">
        <f>IF(O22&gt;=0,O22,NA())</f>
        <v>4.1</v>
      </c>
      <c r="Q22" t="e">
        <f>IF(O22&lt;0,O22,NA())</f>
        <v>#N/A</v>
      </c>
    </row>
    <row r="23" spans="14:17" x14ac:dyDescent="0.25">
      <c r="N23" t="s">
        <v>154</v>
      </c>
      <c r="O23">
        <f>INDEX('Trade backbone'!$F:$F,MATCH("C24",'Trade backbone'!$A:$A,0))</f>
        <v>4.1</v>
      </c>
      <c r="P23">
        <f>IF(O23&gt;=0,O23,NA())</f>
        <v>4.1</v>
      </c>
      <c r="Q23" t="e">
        <f>IF(O23&lt;0,O23,NA())</f>
        <v>#N/A</v>
      </c>
    </row>
    <row r="24" spans="14:17" x14ac:dyDescent="0.25">
      <c r="N24" t="s">
        <v>155</v>
      </c>
      <c r="O24">
        <f>INDEX('Trade backbone'!$F:$F,MATCH("C18",'Trade backbone'!$A:$A,0))</f>
        <v>1.4</v>
      </c>
      <c r="P24">
        <f>IF(O24&gt;=0,O24,NA())</f>
        <v>1.4</v>
      </c>
      <c r="Q24" t="e">
        <f>IF(O24&lt;0,O24,NA())</f>
        <v>#N/A</v>
      </c>
    </row>
    <row r="25" spans="14:17" x14ac:dyDescent="0.25">
      <c r="N25" t="s">
        <v>156</v>
      </c>
      <c r="O25">
        <f>INDEX('Trade backbone'!$F:$F,MATCH("C12",'Trade backbone'!$A:$A,0))</f>
        <v>0.6</v>
      </c>
      <c r="P25">
        <f>IF(O25&gt;=0,O25,NA())</f>
        <v>0.6</v>
      </c>
      <c r="Q25" t="e">
        <f>IF(O25&lt;0,O25,NA())</f>
        <v>#N/A</v>
      </c>
    </row>
    <row r="26" spans="14:17" x14ac:dyDescent="0.25">
      <c r="N26" t="s">
        <v>157</v>
      </c>
      <c r="O26">
        <f>INDEX('Trade backbone'!$F:$F,MATCH("C14",'Trade backbone'!$A:$A,0))</f>
        <v>-0.6</v>
      </c>
      <c r="P26" t="e">
        <f>IF(O26&gt;=0,O26,NA())</f>
        <v>#N/A</v>
      </c>
      <c r="Q26">
        <f>IF(O26&lt;0,O26,NA())</f>
        <v>-0.6</v>
      </c>
    </row>
    <row r="27" spans="14:17" x14ac:dyDescent="0.25">
      <c r="N27" t="s">
        <v>158</v>
      </c>
      <c r="O27">
        <f>INDEX('Trade backbone'!$F:$F,MATCH("C33",'Trade backbone'!$A:$A,0))</f>
        <v>-6.1</v>
      </c>
      <c r="P27" t="e">
        <f>IF(O27&gt;=0,O27,NA())</f>
        <v>#N/A</v>
      </c>
      <c r="Q27">
        <f>IF(O27&lt;0,O27,NA())</f>
        <v>-6.1</v>
      </c>
    </row>
    <row r="28" spans="14:17" x14ac:dyDescent="0.25">
      <c r="N28" t="s">
        <v>159</v>
      </c>
      <c r="O28">
        <f>INDEX('Trade backbone'!$F:$F,MATCH("C19",'Trade backbone'!$A:$A,0))</f>
        <v>-161.8</v>
      </c>
      <c r="P28" t="e">
        <f>IF(O28&gt;=0,O28,NA())</f>
        <v>#N/A</v>
      </c>
      <c r="Q28">
        <f>IF(O28&lt;0,O28,NA())</f>
        <v>-161.8</v>
      </c>
    </row>
    <row r="49" spans="1:1" x14ac:dyDescent="0.25">
      <c r="A49" s="17" t="s">
        <v>160</v>
      </c>
    </row>
    <row r="84" spans="1:1" x14ac:dyDescent="0.25">
      <c r="A84" s="17" t="s">
        <v>161</v>
      </c>
    </row>
  </sheetData>
  <mergeCells count="1">
    <mergeCell ref="A1:L1"/>
  </mergeCells>
  <pageMargins left="0.7" right="0.7" top="0.75" bottom="0.75" header="0.3" footer="0.3"/>
  <pageSetup orientation="portrait" horizontalDpi="4294967295" verticalDpi="4294967295" scale="100" fitToWidth="1" fitToHeight="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B13"/>
  <sheetFormatPr defaultRowHeight="15" outlineLevelRow="0" outlineLevelCol="0" x14ac:dyDescent="55"/>
  <cols>
    <col min="1" max="1" width="34" customWidth="1"/>
    <col min="2" max="2" width="130" customWidth="1"/>
  </cols>
  <sheetData>
    <row r="1" spans="1:2" x14ac:dyDescent="0.25">
      <c r="A1" s="18" t="s">
        <v>162</v>
      </c>
      <c r="B1" s="18"/>
    </row>
    <row r="2" spans="1:2" x14ac:dyDescent="0.25">
      <c r="A2" s="19" t="s">
        <v>163</v>
      </c>
      <c r="B2" s="20" t="s">
        <v>164</v>
      </c>
    </row>
    <row r="3" spans="1:2" x14ac:dyDescent="0.25">
      <c r="A3" s="19" t="s">
        <v>165</v>
      </c>
      <c r="B3" s="20" t="s">
        <v>166</v>
      </c>
    </row>
    <row r="4" spans="1:2" x14ac:dyDescent="0.25">
      <c r="A4" s="19" t="s">
        <v>167</v>
      </c>
      <c r="B4" s="20" t="s">
        <v>168</v>
      </c>
    </row>
    <row r="5" spans="1:2" x14ac:dyDescent="0.25">
      <c r="A5" s="19" t="s">
        <v>169</v>
      </c>
      <c r="B5" s="20" t="s">
        <v>170</v>
      </c>
    </row>
    <row r="6" spans="1:2" x14ac:dyDescent="0.25">
      <c r="A6" s="19" t="s">
        <v>171</v>
      </c>
      <c r="B6" s="20" t="s">
        <v>172</v>
      </c>
    </row>
    <row r="7" spans="1:2" x14ac:dyDescent="0.25">
      <c r="A7" s="19" t="s">
        <v>173</v>
      </c>
      <c r="B7" s="20" t="s">
        <v>174</v>
      </c>
    </row>
    <row r="8" spans="1:2" x14ac:dyDescent="0.25">
      <c r="A8" s="19" t="s">
        <v>175</v>
      </c>
      <c r="B8" s="20" t="s">
        <v>176</v>
      </c>
    </row>
    <row r="9" spans="1:2" x14ac:dyDescent="0.25">
      <c r="A9" s="19" t="s">
        <v>177</v>
      </c>
      <c r="B9" s="20" t="s">
        <v>178</v>
      </c>
    </row>
    <row r="10" spans="1:2" x14ac:dyDescent="0.25">
      <c r="A10" s="19" t="s">
        <v>179</v>
      </c>
      <c r="B10" s="20" t="s">
        <v>180</v>
      </c>
    </row>
    <row r="11" spans="1:2" x14ac:dyDescent="0.25">
      <c r="A11" s="19" t="s">
        <v>181</v>
      </c>
      <c r="B11" s="20" t="s">
        <v>182</v>
      </c>
    </row>
    <row r="12" spans="1:2" x14ac:dyDescent="0.25">
      <c r="A12" s="19" t="s">
        <v>183</v>
      </c>
      <c r="B12" s="20" t="s">
        <v>184</v>
      </c>
    </row>
    <row r="13" spans="1:2" x14ac:dyDescent="0.25">
      <c r="A13" s="19" t="s">
        <v>185</v>
      </c>
      <c r="B13" s="20" t="s">
        <v>186</v>
      </c>
    </row>
  </sheetData>
  <mergeCells count="1">
    <mergeCell ref="A1:B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L3"/>
  <sheetFormatPr defaultRowHeight="15" outlineLevelRow="0" outlineLevelCol="0" x14ac:dyDescent="55"/>
  <sheetData>
    <row r="1" spans="1:12" x14ac:dyDescent="0.25">
      <c r="A1" s="15" t="s">
        <v>187</v>
      </c>
      <c r="B1" s="15"/>
      <c r="C1" s="15"/>
      <c r="D1" s="15"/>
      <c r="E1" s="15"/>
      <c r="F1" s="15"/>
      <c r="G1" s="15"/>
      <c r="H1" s="15"/>
      <c r="I1" s="15"/>
      <c r="J1" s="15"/>
      <c r="K1" s="15"/>
      <c r="L1" s="15"/>
    </row>
    <row r="3" spans="1:1" x14ac:dyDescent="0.25">
      <c r="A3" s="17" t="s">
        <v>188</v>
      </c>
    </row>
  </sheetData>
  <mergeCells count="1">
    <mergeCell ref="A1:L1"/>
  </mergeCells>
  <pageMargins left="0.7" right="0.7" top="0.75" bottom="0.75" header="0.3" footer="0.3"/>
  <pageSetup orientation="portrait" horizontalDpi="4294967295" verticalDpi="4294967295" scale="100" fitToWidth="1" fitToHeight="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C24"/>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0" customWidth="1"/>
    <col min="3" max="3" width="46" customWidth="1"/>
  </cols>
  <sheetData>
    <row r="1" ht="30" customHeight="1" spans="1:3" s="21" customFormat="1" x14ac:dyDescent="0.25">
      <c r="A1" s="22" t="s">
        <v>189</v>
      </c>
      <c r="B1" s="22" t="s">
        <v>190</v>
      </c>
      <c r="C1" s="22" t="s">
        <v>191</v>
      </c>
    </row>
    <row r="2" spans="1:3" s="3" customFormat="1" x14ac:dyDescent="0.25">
      <c r="A2" s="19" t="s">
        <v>192</v>
      </c>
      <c r="B2" s="3" t="s">
        <v>193</v>
      </c>
      <c r="C2" s="7" t="s">
        <v>194</v>
      </c>
    </row>
    <row r="3" spans="1:3" s="3" customFormat="1" x14ac:dyDescent="0.25">
      <c r="A3" s="19" t="s">
        <v>195</v>
      </c>
      <c r="B3" s="3" t="s">
        <v>196</v>
      </c>
      <c r="C3" s="7" t="s">
        <v>197</v>
      </c>
    </row>
    <row r="4" spans="1:3" s="3" customFormat="1" x14ac:dyDescent="0.25">
      <c r="A4" s="19" t="s">
        <v>198</v>
      </c>
      <c r="B4" s="3" t="s">
        <v>199</v>
      </c>
      <c r="C4" s="7" t="s">
        <v>200</v>
      </c>
    </row>
    <row r="5" spans="1:3" s="3" customFormat="1" x14ac:dyDescent="0.25">
      <c r="A5" s="19" t="s">
        <v>201</v>
      </c>
      <c r="B5" s="3" t="s">
        <v>202</v>
      </c>
      <c r="C5" s="7" t="s">
        <v>203</v>
      </c>
    </row>
    <row r="6" spans="1:3" s="3" customFormat="1" x14ac:dyDescent="0.25">
      <c r="A6" s="19" t="s">
        <v>204</v>
      </c>
      <c r="B6" s="3" t="s">
        <v>205</v>
      </c>
      <c r="C6" s="7" t="s">
        <v>206</v>
      </c>
    </row>
    <row r="7" spans="1:3" s="3" customFormat="1" x14ac:dyDescent="0.25">
      <c r="A7" s="19" t="s">
        <v>207</v>
      </c>
      <c r="B7" s="3" t="s">
        <v>208</v>
      </c>
      <c r="C7" s="7" t="s">
        <v>209</v>
      </c>
    </row>
    <row r="8" spans="1:3" s="3" customFormat="1" x14ac:dyDescent="0.25">
      <c r="A8" s="19" t="s">
        <v>210</v>
      </c>
      <c r="B8" s="3" t="s">
        <v>211</v>
      </c>
      <c r="C8" s="7" t="s">
        <v>212</v>
      </c>
    </row>
    <row r="9" spans="1:3" s="3" customFormat="1" x14ac:dyDescent="0.25">
      <c r="A9" s="19" t="s">
        <v>213</v>
      </c>
      <c r="B9" s="3" t="s">
        <v>214</v>
      </c>
      <c r="C9" s="7" t="s">
        <v>215</v>
      </c>
    </row>
    <row r="10" spans="1:3" s="3" customFormat="1" x14ac:dyDescent="0.25">
      <c r="A10" s="19" t="s">
        <v>216</v>
      </c>
      <c r="B10" s="3" t="s">
        <v>217</v>
      </c>
      <c r="C10" s="7" t="s">
        <v>218</v>
      </c>
    </row>
    <row r="11" spans="1:3" s="3" customFormat="1" x14ac:dyDescent="0.25">
      <c r="A11" s="19" t="s">
        <v>219</v>
      </c>
      <c r="B11" s="3" t="s">
        <v>220</v>
      </c>
      <c r="C11" s="7" t="s">
        <v>221</v>
      </c>
    </row>
    <row r="12" spans="1:3" s="3" customFormat="1" x14ac:dyDescent="0.25">
      <c r="A12" s="19" t="s">
        <v>222</v>
      </c>
      <c r="B12" s="3" t="s">
        <v>223</v>
      </c>
      <c r="C12" s="7" t="s">
        <v>224</v>
      </c>
    </row>
    <row r="13" spans="1:3" s="3" customFormat="1" x14ac:dyDescent="0.25">
      <c r="A13" s="19" t="s">
        <v>225</v>
      </c>
      <c r="B13" s="3" t="s">
        <v>226</v>
      </c>
      <c r="C13" s="7" t="s">
        <v>227</v>
      </c>
    </row>
    <row r="14" spans="1:3" s="3" customFormat="1" x14ac:dyDescent="0.25">
      <c r="A14" s="19" t="s">
        <v>228</v>
      </c>
      <c r="B14" s="3" t="s">
        <v>229</v>
      </c>
      <c r="C14" s="7" t="s">
        <v>230</v>
      </c>
    </row>
    <row r="15" spans="1:3" s="3" customFormat="1" x14ac:dyDescent="0.25">
      <c r="A15" s="19" t="s">
        <v>231</v>
      </c>
      <c r="B15" s="3" t="s">
        <v>232</v>
      </c>
      <c r="C15" s="7" t="s">
        <v>233</v>
      </c>
    </row>
    <row r="16" spans="1:3" s="3" customFormat="1" x14ac:dyDescent="0.25">
      <c r="A16" s="19" t="s">
        <v>234</v>
      </c>
      <c r="B16" s="3" t="s">
        <v>235</v>
      </c>
      <c r="C16" s="7" t="s">
        <v>236</v>
      </c>
    </row>
    <row r="17" spans="1:3" s="3" customFormat="1" x14ac:dyDescent="0.25">
      <c r="A17" s="19" t="s">
        <v>237</v>
      </c>
      <c r="B17" s="3" t="s">
        <v>238</v>
      </c>
      <c r="C17" s="7" t="s">
        <v>239</v>
      </c>
    </row>
    <row r="18" spans="1:3" s="3" customFormat="1" x14ac:dyDescent="0.25">
      <c r="A18" s="19" t="s">
        <v>240</v>
      </c>
      <c r="B18" s="3" t="s">
        <v>241</v>
      </c>
      <c r="C18" s="7" t="s">
        <v>242</v>
      </c>
    </row>
    <row r="19" spans="1:3" s="3" customFormat="1" x14ac:dyDescent="0.25">
      <c r="A19" s="19" t="s">
        <v>243</v>
      </c>
      <c r="B19" s="3" t="s">
        <v>244</v>
      </c>
      <c r="C19" s="7" t="s">
        <v>245</v>
      </c>
    </row>
    <row r="20" spans="1:3" s="3" customFormat="1" x14ac:dyDescent="0.25">
      <c r="A20" s="19" t="s">
        <v>246</v>
      </c>
      <c r="B20" s="3" t="s">
        <v>247</v>
      </c>
      <c r="C20" s="7" t="s">
        <v>248</v>
      </c>
    </row>
    <row r="21" spans="1:3" s="3" customFormat="1" x14ac:dyDescent="0.25">
      <c r="A21" s="19" t="s">
        <v>249</v>
      </c>
      <c r="B21" s="3" t="s">
        <v>250</v>
      </c>
      <c r="C21" s="7" t="s">
        <v>251</v>
      </c>
    </row>
    <row r="22" spans="1:3" s="3" customFormat="1" x14ac:dyDescent="0.25">
      <c r="A22" s="19" t="s">
        <v>252</v>
      </c>
      <c r="B22" s="3" t="s">
        <v>253</v>
      </c>
      <c r="C22" s="7" t="s">
        <v>254</v>
      </c>
    </row>
    <row r="23" spans="1:3" s="3" customFormat="1" x14ac:dyDescent="0.25">
      <c r="A23" s="19" t="s">
        <v>255</v>
      </c>
      <c r="B23" s="3" t="s">
        <v>256</v>
      </c>
      <c r="C23" s="7" t="s">
        <v>257</v>
      </c>
    </row>
    <row r="24" spans="1:3" s="3" customFormat="1" x14ac:dyDescent="0.25">
      <c r="A24" s="19" t="s">
        <v>258</v>
      </c>
      <c r="B24" s="3" t="s">
        <v>259</v>
      </c>
      <c r="C24" s="7" t="s">
        <v>260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728C"/>
  </sheetPr>
  <dimension ref="A1:BT1683"/>
  <sheetViews>
    <sheetView workbookViewId="0">
      <pane xSplit="3" ySplit="3" topLeftCell="D4" activePane="bottomRight" state="frozen"/>
      <selection pane="bottomRight"/>
    </sheetView>
  </sheetViews>
  <sheetFormatPr defaultRowHeight="15" outlineLevelRow="0" outlineLevelCol="0" x14ac:dyDescent="55"/>
  <cols>
    <col min="1" max="1" width="10" customWidth="1"/>
    <col min="2" max="2" width="32" customWidth="1"/>
    <col min="4" max="72" width="10" customWidth="1"/>
  </cols>
  <sheetData>
    <row r="1" ht="46" customHeight="1" spans="1:14" x14ac:dyDescent="0.25">
      <c r="A1" s="15" t="s">
        <v>261</v>
      </c>
      <c r="B1" s="15"/>
      <c r="C1" s="15"/>
      <c r="D1" s="15"/>
      <c r="E1" s="15"/>
      <c r="F1" s="15"/>
      <c r="G1" s="15"/>
      <c r="H1" s="15"/>
      <c r="I1" s="15"/>
      <c r="J1" s="15"/>
      <c r="K1" s="15"/>
      <c r="L1" s="15"/>
      <c r="M1" s="15"/>
      <c r="N1" s="15"/>
    </row>
    <row r="2" spans="1:72" s="23" customFormat="1" x14ac:dyDescent="0.25">
      <c r="A2" s="24" t="s">
        <v>262</v>
      </c>
      <c r="B2" s="24" t="s">
        <v>263</v>
      </c>
      <c r="C2" s="24" t="s">
        <v>264</v>
      </c>
      <c r="D2" s="24" t="s">
        <v>265</v>
      </c>
      <c r="E2" s="24" t="s">
        <v>266</v>
      </c>
      <c r="F2" s="24" t="s">
        <v>267</v>
      </c>
      <c r="G2" s="24" t="s">
        <v>268</v>
      </c>
      <c r="H2" s="24" t="s">
        <v>269</v>
      </c>
      <c r="I2" s="24" t="s">
        <v>147</v>
      </c>
      <c r="J2" s="24" t="s">
        <v>87</v>
      </c>
      <c r="K2" s="24" t="s">
        <v>89</v>
      </c>
      <c r="L2" s="24" t="s">
        <v>91</v>
      </c>
      <c r="M2" s="24" t="s">
        <v>93</v>
      </c>
      <c r="N2" s="24" t="s">
        <v>95</v>
      </c>
      <c r="O2" s="24" t="s">
        <v>97</v>
      </c>
      <c r="P2" s="24" t="s">
        <v>99</v>
      </c>
      <c r="Q2" s="24" t="s">
        <v>101</v>
      </c>
      <c r="R2" s="24" t="s">
        <v>103</v>
      </c>
      <c r="S2" s="24" t="s">
        <v>105</v>
      </c>
      <c r="T2" s="24" t="s">
        <v>107</v>
      </c>
      <c r="U2" s="24" t="s">
        <v>109</v>
      </c>
      <c r="V2" s="24" t="s">
        <v>111</v>
      </c>
      <c r="W2" s="24" t="s">
        <v>113</v>
      </c>
      <c r="X2" s="24" t="s">
        <v>115</v>
      </c>
      <c r="Y2" s="24" t="s">
        <v>270</v>
      </c>
      <c r="Z2" s="24" t="s">
        <v>121</v>
      </c>
      <c r="AA2" s="24" t="s">
        <v>271</v>
      </c>
      <c r="AB2" s="24" t="s">
        <v>272</v>
      </c>
      <c r="AC2" s="24" t="s">
        <v>273</v>
      </c>
      <c r="AD2" s="24" t="s">
        <v>274</v>
      </c>
      <c r="AE2" s="24" t="s">
        <v>275</v>
      </c>
      <c r="AF2" s="24" t="s">
        <v>276</v>
      </c>
      <c r="AG2" s="24" t="s">
        <v>277</v>
      </c>
      <c r="AH2" s="24" t="s">
        <v>278</v>
      </c>
      <c r="AI2" s="24" t="s">
        <v>136</v>
      </c>
      <c r="AJ2" s="24" t="s">
        <v>139</v>
      </c>
      <c r="AK2" s="24" t="s">
        <v>279</v>
      </c>
      <c r="AL2" s="24" t="s">
        <v>280</v>
      </c>
      <c r="AM2" s="24" t="s">
        <v>281</v>
      </c>
      <c r="AN2" s="24" t="s">
        <v>282</v>
      </c>
      <c r="AO2" s="24" t="s">
        <v>283</v>
      </c>
      <c r="AP2" s="24" t="s">
        <v>284</v>
      </c>
      <c r="AQ2" s="24" t="s">
        <v>285</v>
      </c>
      <c r="AR2" s="24" t="s">
        <v>286</v>
      </c>
      <c r="AS2" s="24" t="s">
        <v>287</v>
      </c>
      <c r="AT2" s="24" t="s">
        <v>288</v>
      </c>
      <c r="AU2" s="24" t="s">
        <v>289</v>
      </c>
      <c r="AV2" s="24" t="s">
        <v>290</v>
      </c>
      <c r="AW2" s="24" t="s">
        <v>291</v>
      </c>
      <c r="AX2" s="24" t="s">
        <v>292</v>
      </c>
      <c r="AY2" s="24" t="s">
        <v>293</v>
      </c>
      <c r="AZ2" s="24" t="s">
        <v>294</v>
      </c>
      <c r="BA2" s="24" t="s">
        <v>295</v>
      </c>
      <c r="BB2" s="24" t="s">
        <v>296</v>
      </c>
      <c r="BC2" s="24" t="s">
        <v>297</v>
      </c>
      <c r="BD2" s="24" t="s">
        <v>298</v>
      </c>
      <c r="BE2" s="24" t="s">
        <v>299</v>
      </c>
      <c r="BF2" s="24" t="s">
        <v>300</v>
      </c>
      <c r="BG2" s="24" t="s">
        <v>301</v>
      </c>
      <c r="BH2" s="24" t="s">
        <v>302</v>
      </c>
      <c r="BI2" s="24" t="s">
        <v>303</v>
      </c>
      <c r="BJ2" s="24" t="s">
        <v>304</v>
      </c>
      <c r="BK2" s="24" t="s">
        <v>305</v>
      </c>
      <c r="BL2" s="24" t="s">
        <v>306</v>
      </c>
      <c r="BM2" s="24" t="s">
        <v>307</v>
      </c>
      <c r="BN2" s="24" t="s">
        <v>308</v>
      </c>
      <c r="BO2" s="24" t="s">
        <v>309</v>
      </c>
      <c r="BP2" s="24" t="s">
        <v>310</v>
      </c>
      <c r="BQ2" s="24" t="s">
        <v>311</v>
      </c>
      <c r="BR2" s="24" t="s">
        <v>312</v>
      </c>
      <c r="BS2" s="24" t="s">
        <v>313</v>
      </c>
      <c r="BT2" s="24" t="s">
        <v>314</v>
      </c>
    </row>
    <row r="3" ht="40" customHeight="1" spans="1:72" s="25" customFormat="1" x14ac:dyDescent="0.25">
      <c r="A3" s="25" t="s">
        <v>45</v>
      </c>
      <c r="B3" s="25" t="s">
        <v>45</v>
      </c>
      <c r="C3" s="25" t="s">
        <v>45</v>
      </c>
      <c r="D3" s="25" t="s">
        <v>315</v>
      </c>
      <c r="E3" s="25" t="s">
        <v>316</v>
      </c>
      <c r="F3" s="25" t="s">
        <v>317</v>
      </c>
      <c r="G3" s="25" t="s">
        <v>318</v>
      </c>
      <c r="H3" s="25" t="s">
        <v>319</v>
      </c>
      <c r="I3" s="25" t="s">
        <v>320</v>
      </c>
      <c r="J3" s="25" t="s">
        <v>321</v>
      </c>
      <c r="K3" s="25" t="s">
        <v>322</v>
      </c>
      <c r="L3" s="25" t="s">
        <v>323</v>
      </c>
      <c r="M3" s="25" t="s">
        <v>324</v>
      </c>
      <c r="N3" s="25" t="s">
        <v>325</v>
      </c>
      <c r="O3" s="25" t="s">
        <v>326</v>
      </c>
      <c r="P3" s="25" t="s">
        <v>327</v>
      </c>
      <c r="Q3" s="25" t="s">
        <v>328</v>
      </c>
      <c r="R3" s="25" t="s">
        <v>329</v>
      </c>
      <c r="S3" s="25" t="s">
        <v>330</v>
      </c>
      <c r="T3" s="25" t="s">
        <v>331</v>
      </c>
      <c r="U3" s="25" t="s">
        <v>332</v>
      </c>
      <c r="V3" s="25" t="s">
        <v>333</v>
      </c>
      <c r="W3" s="25" t="s">
        <v>334</v>
      </c>
      <c r="X3" s="25" t="s">
        <v>335</v>
      </c>
      <c r="Y3" s="25" t="s">
        <v>336</v>
      </c>
      <c r="Z3" s="25" t="s">
        <v>337</v>
      </c>
      <c r="AA3" s="25" t="s">
        <v>338</v>
      </c>
      <c r="AB3" s="25" t="s">
        <v>339</v>
      </c>
      <c r="AC3" s="25" t="s">
        <v>340</v>
      </c>
      <c r="AD3" s="25" t="s">
        <v>341</v>
      </c>
      <c r="AE3" s="25" t="s">
        <v>342</v>
      </c>
      <c r="AF3" s="25" t="s">
        <v>343</v>
      </c>
      <c r="AG3" s="25" t="s">
        <v>344</v>
      </c>
      <c r="AH3" s="25" t="s">
        <v>345</v>
      </c>
      <c r="AI3" s="25" t="s">
        <v>346</v>
      </c>
      <c r="AJ3" s="25" t="s">
        <v>347</v>
      </c>
      <c r="AK3" s="25" t="s">
        <v>348</v>
      </c>
      <c r="AL3" s="25" t="s">
        <v>349</v>
      </c>
      <c r="AM3" s="25" t="s">
        <v>350</v>
      </c>
      <c r="AN3" s="25" t="s">
        <v>351</v>
      </c>
      <c r="AO3" s="25" t="s">
        <v>352</v>
      </c>
      <c r="AP3" s="25" t="s">
        <v>353</v>
      </c>
      <c r="AQ3" s="25" t="s">
        <v>354</v>
      </c>
      <c r="AR3" s="25" t="s">
        <v>355</v>
      </c>
      <c r="AS3" s="25" t="s">
        <v>356</v>
      </c>
      <c r="AT3" s="25" t="s">
        <v>357</v>
      </c>
      <c r="AU3" s="25" t="s">
        <v>358</v>
      </c>
      <c r="AV3" s="25" t="s">
        <v>359</v>
      </c>
      <c r="AW3" s="25" t="s">
        <v>360</v>
      </c>
      <c r="AX3" s="25" t="s">
        <v>361</v>
      </c>
      <c r="AY3" s="25" t="s">
        <v>362</v>
      </c>
      <c r="AZ3" s="25" t="s">
        <v>363</v>
      </c>
      <c r="BA3" s="25" t="s">
        <v>364</v>
      </c>
      <c r="BB3" s="25" t="s">
        <v>365</v>
      </c>
      <c r="BC3" s="25" t="s">
        <v>366</v>
      </c>
      <c r="BD3" s="25" t="s">
        <v>367</v>
      </c>
      <c r="BE3" s="25" t="s">
        <v>368</v>
      </c>
      <c r="BF3" s="25" t="s">
        <v>369</v>
      </c>
      <c r="BG3" s="25" t="s">
        <v>370</v>
      </c>
      <c r="BH3" s="25" t="s">
        <v>371</v>
      </c>
      <c r="BI3" s="25" t="s">
        <v>372</v>
      </c>
      <c r="BJ3" s="25" t="s">
        <v>373</v>
      </c>
      <c r="BK3" s="25" t="s">
        <v>374</v>
      </c>
      <c r="BL3" s="25" t="s">
        <v>375</v>
      </c>
      <c r="BM3" s="25" t="s">
        <v>376</v>
      </c>
      <c r="BN3" s="25" t="s">
        <v>377</v>
      </c>
      <c r="BO3" s="25" t="s">
        <v>378</v>
      </c>
      <c r="BP3" s="25" t="s">
        <v>379</v>
      </c>
      <c r="BQ3" s="25" t="s">
        <v>380</v>
      </c>
      <c r="BR3" s="25" t="s">
        <v>381</v>
      </c>
      <c r="BS3" s="25" t="s">
        <v>382</v>
      </c>
      <c r="BT3" s="25" t="s">
        <v>383</v>
      </c>
    </row>
    <row r="4" spans="1:72" x14ac:dyDescent="0.25">
      <c r="A4" s="26" t="s">
        <v>265</v>
      </c>
      <c r="B4" s="27" t="s">
        <v>315</v>
      </c>
      <c r="C4" s="26" t="s">
        <v>384</v>
      </c>
      <c r="D4">
        <v>67150.7</v>
      </c>
      <c r="E4">
        <v>614.2</v>
      </c>
      <c r="F4">
        <v>95.6</v>
      </c>
      <c r="G4">
        <v>86</v>
      </c>
      <c r="H4">
        <v>253682.6</v>
      </c>
      <c r="I4">
        <v>2698.5</v>
      </c>
      <c r="J4">
        <v>390.8</v>
      </c>
      <c r="K4">
        <v>262.2</v>
      </c>
      <c r="L4">
        <v>24.9</v>
      </c>
      <c r="M4">
        <v>120.2</v>
      </c>
      <c r="N4">
        <v>2182.4</v>
      </c>
      <c r="O4">
        <v>503.7</v>
      </c>
      <c r="P4">
        <v>1483</v>
      </c>
      <c r="Q4">
        <v>149.3</v>
      </c>
      <c r="R4">
        <v>212.6</v>
      </c>
      <c r="S4">
        <v>199.2</v>
      </c>
      <c r="T4">
        <v>184.8</v>
      </c>
      <c r="U4">
        <v>118.3</v>
      </c>
      <c r="V4">
        <v>250.5</v>
      </c>
      <c r="W4">
        <v>306.8</v>
      </c>
      <c r="X4">
        <v>97.9</v>
      </c>
      <c r="Y4">
        <v>250</v>
      </c>
      <c r="Z4">
        <v>77.4</v>
      </c>
      <c r="AA4">
        <v>1620.4</v>
      </c>
      <c r="AB4">
        <v>48.2</v>
      </c>
      <c r="AC4">
        <v>152</v>
      </c>
      <c r="AD4">
        <v>1405.8</v>
      </c>
      <c r="AE4">
        <v>130.6</v>
      </c>
      <c r="AF4">
        <v>7522.9</v>
      </c>
      <c r="AG4">
        <v>3588.9</v>
      </c>
      <c r="AH4">
        <v>354.6</v>
      </c>
      <c r="AI4">
        <v>115.1</v>
      </c>
      <c r="AJ4">
        <v>112.1</v>
      </c>
      <c r="AK4">
        <v>374.9</v>
      </c>
      <c r="AL4">
        <v>28.2</v>
      </c>
      <c r="AM4">
        <v>15037.7</v>
      </c>
      <c r="AN4">
        <v>46.8</v>
      </c>
      <c r="AO4">
        <v>89.2</v>
      </c>
      <c r="AP4">
        <v>96.6</v>
      </c>
      <c r="AQ4">
        <v>237.5</v>
      </c>
      <c r="AR4">
        <v>62.2</v>
      </c>
      <c r="AS4">
        <v>58.3</v>
      </c>
      <c r="AT4">
        <v>42.8</v>
      </c>
      <c r="AU4">
        <v>428.7</v>
      </c>
      <c r="AV4">
        <v>325.7</v>
      </c>
      <c r="AW4">
        <v>220.3</v>
      </c>
      <c r="AX4">
        <v>260.1</v>
      </c>
      <c r="AY4">
        <v>55</v>
      </c>
      <c r="AZ4">
        <v>151.3</v>
      </c>
      <c r="BA4">
        <v>115.6</v>
      </c>
      <c r="BB4">
        <v>54.1</v>
      </c>
      <c r="BC4">
        <v>102.1</v>
      </c>
      <c r="BD4">
        <v>3732.3</v>
      </c>
      <c r="BE4">
        <v>1535.3</v>
      </c>
      <c r="BF4">
        <v>749.5</v>
      </c>
      <c r="BG4">
        <v>1154</v>
      </c>
      <c r="BH4">
        <v>863.1</v>
      </c>
      <c r="BI4">
        <v>272.1</v>
      </c>
      <c r="BJ4">
        <v>343.6</v>
      </c>
      <c r="BK4">
        <v>149.3</v>
      </c>
      <c r="BL4">
        <v>11.9</v>
      </c>
      <c r="BM4">
        <v>188.8</v>
      </c>
      <c r="BP4">
        <v>1987.4</v>
      </c>
      <c r="BQ4">
        <v>143744.9</v>
      </c>
      <c r="BR4">
        <v>54.7</v>
      </c>
      <c r="BS4">
        <v>9052.5</v>
      </c>
      <c r="BT4">
        <v>5093.2</v>
      </c>
    </row>
    <row r="5" spans="1:72" x14ac:dyDescent="0.25">
      <c r="A5" s="28" t="s">
        <v>265</v>
      </c>
      <c r="B5" s="27" t="s">
        <v>315</v>
      </c>
      <c r="C5" s="28" t="s">
        <v>385</v>
      </c>
      <c r="D5">
        <v>1.7</v>
      </c>
      <c r="E5">
        <v>6.6</v>
      </c>
      <c r="H5">
        <v>9.3</v>
      </c>
      <c r="J5">
        <v>19.3</v>
      </c>
      <c r="K5">
        <v>5.7</v>
      </c>
      <c r="N5">
        <v>0.3</v>
      </c>
      <c r="O5">
        <v>0.4</v>
      </c>
      <c r="P5">
        <v>0.2</v>
      </c>
      <c r="S5">
        <v>0.1</v>
      </c>
      <c r="Y5">
        <v>0.8</v>
      </c>
      <c r="AA5">
        <v>0.2</v>
      </c>
      <c r="AD5">
        <v>0.5</v>
      </c>
      <c r="AF5">
        <v>0.1</v>
      </c>
      <c r="AM5">
        <v>0.7</v>
      </c>
      <c r="BD5">
        <v>0.2</v>
      </c>
      <c r="BE5">
        <v>0.1</v>
      </c>
      <c r="BG5">
        <v>0.2</v>
      </c>
      <c r="BH5">
        <v>0.1</v>
      </c>
      <c r="BM5">
        <v>0.1</v>
      </c>
      <c r="BP5">
        <v>0.2</v>
      </c>
      <c r="BQ5">
        <v>14.1</v>
      </c>
      <c r="BS5">
        <v>0.1</v>
      </c>
      <c r="BT5">
        <v>0.5</v>
      </c>
    </row>
    <row r="6" spans="1:72" x14ac:dyDescent="0.25">
      <c r="A6" s="28" t="s">
        <v>265</v>
      </c>
      <c r="B6" s="27" t="s">
        <v>315</v>
      </c>
      <c r="C6" s="28" t="s">
        <v>386</v>
      </c>
      <c r="D6">
        <v>16.2</v>
      </c>
      <c r="E6">
        <v>0.3</v>
      </c>
      <c r="F6">
        <v>0.1</v>
      </c>
      <c r="G6">
        <v>0.1</v>
      </c>
      <c r="H6">
        <v>97.4</v>
      </c>
      <c r="I6">
        <v>1.6</v>
      </c>
      <c r="J6">
        <v>0.2</v>
      </c>
      <c r="K6">
        <v>0.2</v>
      </c>
      <c r="L6">
        <v>0.1</v>
      </c>
      <c r="M6">
        <v>0.3</v>
      </c>
      <c r="N6">
        <v>1.8</v>
      </c>
      <c r="O6">
        <v>0.8</v>
      </c>
      <c r="P6">
        <v>3.4</v>
      </c>
      <c r="Q6">
        <v>0.3</v>
      </c>
      <c r="R6">
        <v>0.3</v>
      </c>
      <c r="S6">
        <v>0.3</v>
      </c>
      <c r="T6">
        <v>0.3</v>
      </c>
      <c r="U6">
        <v>0.3</v>
      </c>
      <c r="V6">
        <v>0.4</v>
      </c>
      <c r="W6">
        <v>0.4</v>
      </c>
      <c r="X6">
        <v>0.2</v>
      </c>
      <c r="Y6">
        <v>0.4</v>
      </c>
      <c r="Z6">
        <v>0.2</v>
      </c>
      <c r="AA6">
        <v>0.7</v>
      </c>
      <c r="AB6">
        <v>0.1</v>
      </c>
      <c r="AC6">
        <v>0.2</v>
      </c>
      <c r="AD6">
        <v>0.5</v>
      </c>
      <c r="AE6">
        <v>0.2</v>
      </c>
      <c r="AF6">
        <v>1.8</v>
      </c>
      <c r="AG6">
        <v>0.7</v>
      </c>
      <c r="AH6">
        <v>0.2</v>
      </c>
      <c r="AI6">
        <v>0.3</v>
      </c>
      <c r="AJ6">
        <v>0.2</v>
      </c>
      <c r="AK6">
        <v>0.2</v>
      </c>
      <c r="AL6">
        <v>0.1</v>
      </c>
      <c r="AM6">
        <v>5.8</v>
      </c>
      <c r="AN6">
        <v>0.2</v>
      </c>
      <c r="AO6">
        <v>0.3</v>
      </c>
      <c r="AP6">
        <v>0.2</v>
      </c>
      <c r="AQ6">
        <v>0.4</v>
      </c>
      <c r="AR6">
        <v>0.1</v>
      </c>
      <c r="AS6">
        <v>0.1</v>
      </c>
      <c r="AT6">
        <v>0.1</v>
      </c>
      <c r="AU6">
        <v>0.1</v>
      </c>
      <c r="AV6">
        <v>0.2</v>
      </c>
      <c r="AW6">
        <v>0.2</v>
      </c>
      <c r="AX6">
        <v>0.2</v>
      </c>
      <c r="AY6">
        <v>0.2</v>
      </c>
      <c r="AZ6">
        <v>0.2</v>
      </c>
      <c r="BA6">
        <v>0.2</v>
      </c>
      <c r="BB6">
        <v>0.1</v>
      </c>
      <c r="BC6">
        <v>0.2</v>
      </c>
      <c r="BD6">
        <v>1.1</v>
      </c>
      <c r="BE6">
        <v>0.6</v>
      </c>
      <c r="BF6">
        <v>0.4</v>
      </c>
      <c r="BG6">
        <v>0.7</v>
      </c>
      <c r="BH6">
        <v>0.6</v>
      </c>
      <c r="BI6">
        <v>0.3</v>
      </c>
      <c r="BJ6">
        <v>0.2</v>
      </c>
      <c r="BK6">
        <v>0.1</v>
      </c>
      <c r="BL6">
        <v>0.1</v>
      </c>
      <c r="BM6">
        <v>0.2</v>
      </c>
      <c r="BP6">
        <v>0.7</v>
      </c>
      <c r="BQ6">
        <v>79.2</v>
      </c>
      <c r="BS6">
        <v>2.3</v>
      </c>
      <c r="BT6">
        <v>5.4</v>
      </c>
    </row>
    <row r="7" spans="1:72" x14ac:dyDescent="0.25">
      <c r="A7" s="28" t="s">
        <v>265</v>
      </c>
      <c r="B7" s="27" t="s">
        <v>315</v>
      </c>
      <c r="C7" s="28" t="s">
        <v>387</v>
      </c>
      <c r="D7">
        <v>166.7</v>
      </c>
      <c r="E7">
        <v>0.7</v>
      </c>
      <c r="G7">
        <v>0.1</v>
      </c>
      <c r="H7">
        <v>982.3</v>
      </c>
      <c r="I7">
        <v>4.9</v>
      </c>
      <c r="J7">
        <v>0.2</v>
      </c>
      <c r="K7">
        <v>0.6</v>
      </c>
      <c r="L7">
        <v>0.1</v>
      </c>
      <c r="M7">
        <v>0.8</v>
      </c>
      <c r="N7">
        <v>14.2</v>
      </c>
      <c r="O7">
        <v>14.9</v>
      </c>
      <c r="P7">
        <v>7</v>
      </c>
      <c r="Q7">
        <v>0.4</v>
      </c>
      <c r="R7">
        <v>0.7</v>
      </c>
      <c r="S7">
        <v>0.7</v>
      </c>
      <c r="T7">
        <v>1.2</v>
      </c>
      <c r="U7">
        <v>0.6</v>
      </c>
      <c r="V7">
        <v>1.2</v>
      </c>
      <c r="W7">
        <v>1.5</v>
      </c>
      <c r="X7">
        <v>0.4</v>
      </c>
      <c r="Y7">
        <v>1</v>
      </c>
      <c r="Z7">
        <v>0.3</v>
      </c>
      <c r="AA7">
        <v>2</v>
      </c>
      <c r="AB7">
        <v>0.1</v>
      </c>
      <c r="AC7">
        <v>0.6</v>
      </c>
      <c r="AD7">
        <v>4.1</v>
      </c>
      <c r="AE7">
        <v>0.5</v>
      </c>
      <c r="AF7">
        <v>28.7</v>
      </c>
      <c r="AG7">
        <v>2.2</v>
      </c>
      <c r="AH7">
        <v>1</v>
      </c>
      <c r="AI7">
        <v>0.5</v>
      </c>
      <c r="AJ7">
        <v>0.6</v>
      </c>
      <c r="AK7">
        <v>1.1</v>
      </c>
      <c r="AL7">
        <v>0.2</v>
      </c>
      <c r="AM7">
        <v>24.3</v>
      </c>
      <c r="AN7">
        <v>1.1</v>
      </c>
      <c r="AO7">
        <v>0.7</v>
      </c>
      <c r="AP7">
        <v>0.7</v>
      </c>
      <c r="AQ7">
        <v>7</v>
      </c>
      <c r="AR7">
        <v>0.7</v>
      </c>
      <c r="AS7">
        <v>0.5</v>
      </c>
      <c r="AT7">
        <v>0.8</v>
      </c>
      <c r="AU7">
        <v>0.7</v>
      </c>
      <c r="AV7">
        <v>4.7</v>
      </c>
      <c r="AW7">
        <v>1.5</v>
      </c>
      <c r="AX7">
        <v>0.6</v>
      </c>
      <c r="AY7">
        <v>0.5</v>
      </c>
      <c r="AZ7">
        <v>0.5</v>
      </c>
      <c r="BA7">
        <v>1.1</v>
      </c>
      <c r="BB7">
        <v>0.2</v>
      </c>
      <c r="BC7">
        <v>0.7</v>
      </c>
      <c r="BD7">
        <v>6.2</v>
      </c>
      <c r="BE7">
        <v>2.7</v>
      </c>
      <c r="BF7">
        <v>1.4</v>
      </c>
      <c r="BG7">
        <v>7.8</v>
      </c>
      <c r="BH7">
        <v>4.1</v>
      </c>
      <c r="BI7">
        <v>0.7</v>
      </c>
      <c r="BJ7">
        <v>0.5</v>
      </c>
      <c r="BK7">
        <v>0.3</v>
      </c>
      <c r="BM7">
        <v>0.4</v>
      </c>
      <c r="BP7">
        <v>54</v>
      </c>
      <c r="BQ7">
        <v>562.4</v>
      </c>
      <c r="BS7">
        <v>28.6</v>
      </c>
      <c r="BT7">
        <v>34</v>
      </c>
    </row>
    <row r="8" spans="1:72" x14ac:dyDescent="0.25">
      <c r="A8" s="28" t="s">
        <v>265</v>
      </c>
      <c r="B8" s="27" t="s">
        <v>315</v>
      </c>
      <c r="C8" s="28" t="s">
        <v>388</v>
      </c>
      <c r="D8">
        <v>1</v>
      </c>
      <c r="H8">
        <v>6.2</v>
      </c>
      <c r="I8">
        <v>0.1</v>
      </c>
      <c r="J8">
        <v>0.3</v>
      </c>
      <c r="N8">
        <v>0.2</v>
      </c>
      <c r="P8">
        <v>0.1</v>
      </c>
      <c r="AF8">
        <v>0.3</v>
      </c>
      <c r="AM8">
        <v>0.6</v>
      </c>
      <c r="BD8">
        <v>0.1</v>
      </c>
      <c r="BE8">
        <v>0.1</v>
      </c>
      <c r="BG8">
        <v>0.1</v>
      </c>
      <c r="BH8">
        <v>0.1</v>
      </c>
      <c r="BP8">
        <v>0.1</v>
      </c>
      <c r="BQ8">
        <v>10.3</v>
      </c>
      <c r="BS8">
        <v>0.1</v>
      </c>
      <c r="BT8">
        <v>0.4</v>
      </c>
    </row>
    <row r="9" spans="1:72" x14ac:dyDescent="0.25">
      <c r="A9" s="28" t="s">
        <v>265</v>
      </c>
      <c r="B9" s="27" t="s">
        <v>315</v>
      </c>
      <c r="C9" s="28" t="s">
        <v>389</v>
      </c>
      <c r="D9">
        <v>28.7</v>
      </c>
      <c r="E9">
        <v>0.1</v>
      </c>
      <c r="H9">
        <v>65.6</v>
      </c>
      <c r="I9">
        <v>0.7</v>
      </c>
      <c r="N9">
        <v>1.5</v>
      </c>
      <c r="O9">
        <v>0.2</v>
      </c>
      <c r="P9">
        <v>1.5</v>
      </c>
      <c r="Q9">
        <v>0.1</v>
      </c>
      <c r="AA9">
        <v>0.8</v>
      </c>
      <c r="AD9">
        <v>0.5</v>
      </c>
      <c r="AF9">
        <v>2.3</v>
      </c>
      <c r="AG9">
        <v>0.3</v>
      </c>
      <c r="AH9">
        <v>0.1</v>
      </c>
      <c r="AI9">
        <v>0.1</v>
      </c>
      <c r="AM9">
        <v>4.2</v>
      </c>
      <c r="BA9">
        <v>0.1</v>
      </c>
      <c r="BD9">
        <v>0.6</v>
      </c>
      <c r="BE9">
        <v>0.4</v>
      </c>
      <c r="BF9">
        <v>0.2</v>
      </c>
      <c r="BG9">
        <v>0.6</v>
      </c>
      <c r="BH9">
        <v>0.3</v>
      </c>
      <c r="BI9">
        <v>0.1</v>
      </c>
      <c r="BP9">
        <v>0.5</v>
      </c>
      <c r="BQ9">
        <v>94.8</v>
      </c>
      <c r="BS9">
        <v>1.3</v>
      </c>
      <c r="BT9">
        <v>2.2</v>
      </c>
    </row>
    <row r="10" spans="1:72" x14ac:dyDescent="0.25">
      <c r="A10" s="28" t="s">
        <v>265</v>
      </c>
      <c r="B10" s="27" t="s">
        <v>315</v>
      </c>
      <c r="C10" s="28" t="s">
        <v>390</v>
      </c>
      <c r="D10">
        <v>8.2</v>
      </c>
      <c r="E10">
        <v>0.1</v>
      </c>
      <c r="F10">
        <v>0.1</v>
      </c>
      <c r="H10">
        <v>44.1</v>
      </c>
      <c r="I10">
        <v>1.1</v>
      </c>
      <c r="K10">
        <v>0.1</v>
      </c>
      <c r="M10">
        <v>0.1</v>
      </c>
      <c r="N10">
        <v>1.6</v>
      </c>
      <c r="O10">
        <v>0.5</v>
      </c>
      <c r="P10">
        <v>0.5</v>
      </c>
      <c r="Y10">
        <v>0.1</v>
      </c>
      <c r="AA10">
        <v>0.3</v>
      </c>
      <c r="AD10">
        <v>0.1</v>
      </c>
      <c r="AF10">
        <v>1.3</v>
      </c>
      <c r="AG10">
        <v>0.2</v>
      </c>
      <c r="AH10">
        <v>0.1</v>
      </c>
      <c r="AI10">
        <v>0.1</v>
      </c>
      <c r="AM10">
        <v>3.5</v>
      </c>
      <c r="BC10">
        <v>0.1</v>
      </c>
      <c r="BD10">
        <v>0.2</v>
      </c>
      <c r="BE10">
        <v>0.2</v>
      </c>
      <c r="BF10">
        <v>0.1</v>
      </c>
      <c r="BG10">
        <v>0.3</v>
      </c>
      <c r="BH10">
        <v>0.2</v>
      </c>
      <c r="BJ10">
        <v>0.1</v>
      </c>
      <c r="BP10">
        <v>0.4</v>
      </c>
      <c r="BQ10">
        <v>57.4</v>
      </c>
      <c r="BS10">
        <v>0.9</v>
      </c>
      <c r="BT10">
        <v>0.9</v>
      </c>
    </row>
    <row r="11" spans="1:72" x14ac:dyDescent="0.25">
      <c r="A11" s="28" t="s">
        <v>265</v>
      </c>
      <c r="B11" s="27" t="s">
        <v>315</v>
      </c>
      <c r="C11" s="28" t="s">
        <v>391</v>
      </c>
      <c r="D11">
        <v>60.9</v>
      </c>
      <c r="E11">
        <v>0.3</v>
      </c>
      <c r="H11">
        <v>379.1</v>
      </c>
      <c r="I11">
        <v>10.5</v>
      </c>
      <c r="J11">
        <v>0.2</v>
      </c>
      <c r="K11">
        <v>0.3</v>
      </c>
      <c r="M11">
        <v>0.1</v>
      </c>
      <c r="N11">
        <v>5.2</v>
      </c>
      <c r="O11">
        <v>1.2</v>
      </c>
      <c r="P11">
        <v>8.2</v>
      </c>
      <c r="Q11">
        <v>0.1</v>
      </c>
      <c r="R11">
        <v>0.1</v>
      </c>
      <c r="S11">
        <v>0.2</v>
      </c>
      <c r="T11">
        <v>0.2</v>
      </c>
      <c r="U11">
        <v>0.2</v>
      </c>
      <c r="V11">
        <v>0.3</v>
      </c>
      <c r="W11">
        <v>0.2</v>
      </c>
      <c r="Y11">
        <v>0.7</v>
      </c>
      <c r="AA11">
        <v>0.7</v>
      </c>
      <c r="AC11">
        <v>0.2</v>
      </c>
      <c r="AD11">
        <v>0.3</v>
      </c>
      <c r="AE11">
        <v>0.1</v>
      </c>
      <c r="AF11">
        <v>6.5</v>
      </c>
      <c r="AG11">
        <v>0.8</v>
      </c>
      <c r="AH11">
        <v>0.1</v>
      </c>
      <c r="AI11">
        <v>0.1</v>
      </c>
      <c r="AK11">
        <v>0.1</v>
      </c>
      <c r="AM11">
        <v>6.4</v>
      </c>
      <c r="AN11">
        <v>0.1</v>
      </c>
      <c r="AP11">
        <v>0.1</v>
      </c>
      <c r="AQ11">
        <v>0.8</v>
      </c>
      <c r="AU11">
        <v>0.1</v>
      </c>
      <c r="AV11">
        <v>0.3</v>
      </c>
      <c r="AX11">
        <v>0.1</v>
      </c>
      <c r="AY11">
        <v>0.1</v>
      </c>
      <c r="AZ11">
        <v>0.1</v>
      </c>
      <c r="BD11">
        <v>1.8</v>
      </c>
      <c r="BE11">
        <v>1</v>
      </c>
      <c r="BF11">
        <v>0.4</v>
      </c>
      <c r="BG11">
        <v>0.8</v>
      </c>
      <c r="BH11">
        <v>0.7</v>
      </c>
      <c r="BI11">
        <v>0.2</v>
      </c>
      <c r="BK11">
        <v>0.1</v>
      </c>
      <c r="BM11">
        <v>0.1</v>
      </c>
      <c r="BP11">
        <v>2.2</v>
      </c>
      <c r="BQ11">
        <v>254.4</v>
      </c>
      <c r="BS11">
        <v>6.7</v>
      </c>
      <c r="BT11">
        <v>12.9</v>
      </c>
    </row>
    <row r="12" spans="1:72" x14ac:dyDescent="0.25">
      <c r="A12" s="28" t="s">
        <v>265</v>
      </c>
      <c r="B12" s="27" t="s">
        <v>315</v>
      </c>
      <c r="C12" s="28" t="s">
        <v>392</v>
      </c>
      <c r="D12">
        <v>106</v>
      </c>
      <c r="E12">
        <v>0.6</v>
      </c>
      <c r="F12">
        <v>0.2</v>
      </c>
      <c r="H12">
        <v>409.8</v>
      </c>
      <c r="I12">
        <v>8.4</v>
      </c>
      <c r="J12">
        <v>0.1</v>
      </c>
      <c r="K12">
        <v>0.3</v>
      </c>
      <c r="M12">
        <v>0.2</v>
      </c>
      <c r="N12">
        <v>8.2</v>
      </c>
      <c r="O12">
        <v>1.6</v>
      </c>
      <c r="P12">
        <v>6.8</v>
      </c>
      <c r="Q12">
        <v>0.1</v>
      </c>
      <c r="U12">
        <v>0.1</v>
      </c>
      <c r="V12">
        <v>0.1</v>
      </c>
      <c r="Y12">
        <v>0.5</v>
      </c>
      <c r="AA12">
        <v>3.3</v>
      </c>
      <c r="AC12">
        <v>0.2</v>
      </c>
      <c r="AD12">
        <v>0.5</v>
      </c>
      <c r="AF12">
        <v>8.4</v>
      </c>
      <c r="AG12">
        <v>1.6</v>
      </c>
      <c r="AH12">
        <v>0.4</v>
      </c>
      <c r="AI12">
        <v>0.4</v>
      </c>
      <c r="AK12">
        <v>0.1</v>
      </c>
      <c r="AM12">
        <v>21.6</v>
      </c>
      <c r="AO12">
        <v>0.1</v>
      </c>
      <c r="AQ12">
        <v>0.1</v>
      </c>
      <c r="AU12">
        <v>0.2</v>
      </c>
      <c r="AV12">
        <v>0.2</v>
      </c>
      <c r="AX12">
        <v>0.2</v>
      </c>
      <c r="AY12">
        <v>0.1</v>
      </c>
      <c r="AZ12">
        <v>0.1</v>
      </c>
      <c r="BA12">
        <v>0.1</v>
      </c>
      <c r="BD12">
        <v>2.4</v>
      </c>
      <c r="BE12">
        <v>2.3</v>
      </c>
      <c r="BF12">
        <v>1.1</v>
      </c>
      <c r="BG12">
        <v>3.5</v>
      </c>
      <c r="BH12">
        <v>2</v>
      </c>
      <c r="BI12">
        <v>0.2</v>
      </c>
      <c r="BJ12">
        <v>0.3</v>
      </c>
      <c r="BK12">
        <v>0.2</v>
      </c>
      <c r="BM12">
        <v>0.2</v>
      </c>
      <c r="BP12">
        <v>0.8</v>
      </c>
      <c r="BQ12">
        <v>518.4</v>
      </c>
      <c r="BS12">
        <v>8.8</v>
      </c>
      <c r="BT12">
        <v>15.3</v>
      </c>
    </row>
    <row r="13" spans="1:72" x14ac:dyDescent="0.25">
      <c r="A13" s="28" t="s">
        <v>265</v>
      </c>
      <c r="B13" s="27" t="s">
        <v>315</v>
      </c>
      <c r="C13" s="28" t="s">
        <v>393</v>
      </c>
      <c r="D13">
        <v>35.4</v>
      </c>
      <c r="E13">
        <v>0.2</v>
      </c>
      <c r="H13">
        <v>207</v>
      </c>
      <c r="I13">
        <v>3.9</v>
      </c>
      <c r="J13">
        <v>0.1</v>
      </c>
      <c r="K13">
        <v>0.2</v>
      </c>
      <c r="M13">
        <v>1.3</v>
      </c>
      <c r="N13">
        <v>5.9</v>
      </c>
      <c r="O13">
        <v>0.7</v>
      </c>
      <c r="P13">
        <v>3.3</v>
      </c>
      <c r="Q13">
        <v>0.1</v>
      </c>
      <c r="R13">
        <v>0.5</v>
      </c>
      <c r="S13">
        <v>0.2</v>
      </c>
      <c r="T13">
        <v>0.1</v>
      </c>
      <c r="U13">
        <v>0.1</v>
      </c>
      <c r="V13">
        <v>0.2</v>
      </c>
      <c r="W13">
        <v>0.2</v>
      </c>
      <c r="Y13">
        <v>0.4</v>
      </c>
      <c r="AA13">
        <v>2.2</v>
      </c>
      <c r="AC13">
        <v>0.2</v>
      </c>
      <c r="AD13">
        <v>0.4</v>
      </c>
      <c r="AE13">
        <v>0.1</v>
      </c>
      <c r="AF13">
        <v>2.4</v>
      </c>
      <c r="AG13">
        <v>0.6</v>
      </c>
      <c r="AH13">
        <v>0.4</v>
      </c>
      <c r="AI13">
        <v>0.3</v>
      </c>
      <c r="AJ13">
        <v>0.1</v>
      </c>
      <c r="AK13">
        <v>0.5</v>
      </c>
      <c r="AM13">
        <v>5.8</v>
      </c>
      <c r="AN13">
        <v>0.1</v>
      </c>
      <c r="AP13">
        <v>0.1</v>
      </c>
      <c r="AQ13">
        <v>0.3</v>
      </c>
      <c r="AR13">
        <v>0.1</v>
      </c>
      <c r="AU13">
        <v>0.1</v>
      </c>
      <c r="AV13">
        <v>0.2</v>
      </c>
      <c r="AX13">
        <v>0.1</v>
      </c>
      <c r="AY13">
        <v>0.1</v>
      </c>
      <c r="BA13">
        <v>0.1</v>
      </c>
      <c r="BD13">
        <v>0.7</v>
      </c>
      <c r="BE13">
        <v>0.6</v>
      </c>
      <c r="BF13">
        <v>0.4</v>
      </c>
      <c r="BG13">
        <v>0.8</v>
      </c>
      <c r="BH13">
        <v>0.4</v>
      </c>
      <c r="BI13">
        <v>0.1</v>
      </c>
      <c r="BJ13">
        <v>0.1</v>
      </c>
      <c r="BK13">
        <v>0.1</v>
      </c>
      <c r="BM13">
        <v>0.1</v>
      </c>
      <c r="BP13">
        <v>0.1</v>
      </c>
      <c r="BQ13">
        <v>184.9</v>
      </c>
      <c r="BS13">
        <v>4.8</v>
      </c>
      <c r="BT13">
        <v>2.8</v>
      </c>
    </row>
    <row r="14" spans="1:72" x14ac:dyDescent="0.25">
      <c r="A14" s="28" t="s">
        <v>265</v>
      </c>
      <c r="B14" s="27" t="s">
        <v>315</v>
      </c>
      <c r="C14" s="28" t="s">
        <v>394</v>
      </c>
      <c r="D14">
        <v>53.1</v>
      </c>
      <c r="E14">
        <v>0.9</v>
      </c>
      <c r="H14">
        <v>435.2</v>
      </c>
      <c r="I14">
        <v>5.9</v>
      </c>
      <c r="J14">
        <v>0.2</v>
      </c>
      <c r="K14">
        <v>0.3</v>
      </c>
      <c r="M14">
        <v>0.1</v>
      </c>
      <c r="N14">
        <v>11.8</v>
      </c>
      <c r="O14">
        <v>1.5</v>
      </c>
      <c r="P14">
        <v>6.6</v>
      </c>
      <c r="Q14">
        <v>0.2</v>
      </c>
      <c r="S14">
        <v>0.1</v>
      </c>
      <c r="T14">
        <v>0.1</v>
      </c>
      <c r="U14">
        <v>0.1</v>
      </c>
      <c r="V14">
        <v>0.2</v>
      </c>
      <c r="W14">
        <v>0.4</v>
      </c>
      <c r="Y14">
        <v>0.5</v>
      </c>
      <c r="AA14">
        <v>1.3</v>
      </c>
      <c r="AC14">
        <v>0.2</v>
      </c>
      <c r="AD14">
        <v>0.4</v>
      </c>
      <c r="AE14">
        <v>0.1</v>
      </c>
      <c r="AF14">
        <v>2.7</v>
      </c>
      <c r="AG14">
        <v>0.7</v>
      </c>
      <c r="AH14">
        <v>0.2</v>
      </c>
      <c r="AI14">
        <v>0.4</v>
      </c>
      <c r="AJ14">
        <v>0.1</v>
      </c>
      <c r="AK14">
        <v>0.1</v>
      </c>
      <c r="AM14">
        <v>20.5</v>
      </c>
      <c r="AO14">
        <v>0.2</v>
      </c>
      <c r="AP14">
        <v>0.1</v>
      </c>
      <c r="AQ14">
        <v>0.4</v>
      </c>
      <c r="AU14">
        <v>0.1</v>
      </c>
      <c r="AV14">
        <v>0.2</v>
      </c>
      <c r="AW14">
        <v>0.1</v>
      </c>
      <c r="AX14">
        <v>0.1</v>
      </c>
      <c r="AY14">
        <v>0.1</v>
      </c>
      <c r="AZ14">
        <v>0.1</v>
      </c>
      <c r="BA14">
        <v>0.2</v>
      </c>
      <c r="BC14">
        <v>0.6</v>
      </c>
      <c r="BD14">
        <v>3.7</v>
      </c>
      <c r="BE14">
        <v>3.2</v>
      </c>
      <c r="BF14">
        <v>0.8</v>
      </c>
      <c r="BG14">
        <v>2.6</v>
      </c>
      <c r="BH14">
        <v>2.3</v>
      </c>
      <c r="BI14">
        <v>0.4</v>
      </c>
      <c r="BJ14">
        <v>0.4</v>
      </c>
      <c r="BK14">
        <v>0.2</v>
      </c>
      <c r="BM14">
        <v>0.3</v>
      </c>
      <c r="BP14">
        <v>1.4</v>
      </c>
      <c r="BQ14">
        <v>325.9</v>
      </c>
      <c r="BS14">
        <v>7.6</v>
      </c>
      <c r="BT14">
        <v>8.8</v>
      </c>
    </row>
    <row r="15" spans="1:72" x14ac:dyDescent="0.25">
      <c r="A15" s="28" t="s">
        <v>265</v>
      </c>
      <c r="B15" s="27" t="s">
        <v>315</v>
      </c>
      <c r="C15" s="28" t="s">
        <v>395</v>
      </c>
      <c r="D15">
        <v>75.6</v>
      </c>
      <c r="E15">
        <v>0.4</v>
      </c>
      <c r="F15">
        <v>0.1</v>
      </c>
      <c r="H15">
        <v>575</v>
      </c>
      <c r="I15">
        <v>14.9</v>
      </c>
      <c r="J15">
        <v>0.3</v>
      </c>
      <c r="K15">
        <v>0.7</v>
      </c>
      <c r="L15">
        <v>0.1</v>
      </c>
      <c r="M15">
        <v>2.2</v>
      </c>
      <c r="N15">
        <v>14.1</v>
      </c>
      <c r="O15">
        <v>4</v>
      </c>
      <c r="P15">
        <v>10.5</v>
      </c>
      <c r="Q15">
        <v>0.3</v>
      </c>
      <c r="R15">
        <v>1</v>
      </c>
      <c r="S15">
        <v>0.3</v>
      </c>
      <c r="T15">
        <v>0.2</v>
      </c>
      <c r="U15">
        <v>0.2</v>
      </c>
      <c r="V15">
        <v>0.3</v>
      </c>
      <c r="W15">
        <v>0.5</v>
      </c>
      <c r="X15">
        <v>0.3</v>
      </c>
      <c r="Y15">
        <v>1</v>
      </c>
      <c r="Z15">
        <v>0.1</v>
      </c>
      <c r="AA15">
        <v>1.1</v>
      </c>
      <c r="AC15">
        <v>0.3</v>
      </c>
      <c r="AD15">
        <v>0.9</v>
      </c>
      <c r="AE15">
        <v>0.1</v>
      </c>
      <c r="AF15">
        <v>7.4</v>
      </c>
      <c r="AG15">
        <v>0.6</v>
      </c>
      <c r="AH15">
        <v>0.7</v>
      </c>
      <c r="AI15">
        <v>0.1</v>
      </c>
      <c r="AK15">
        <v>0.5</v>
      </c>
      <c r="AM15">
        <v>12.2</v>
      </c>
      <c r="AN15">
        <v>0.1</v>
      </c>
      <c r="AO15">
        <v>0.1</v>
      </c>
      <c r="AQ15">
        <v>0.2</v>
      </c>
      <c r="AU15">
        <v>0.1</v>
      </c>
      <c r="AV15">
        <v>0.3</v>
      </c>
      <c r="AW15">
        <v>0.1</v>
      </c>
      <c r="AX15">
        <v>0.2</v>
      </c>
      <c r="AY15">
        <v>0.1</v>
      </c>
      <c r="AZ15">
        <v>0.1</v>
      </c>
      <c r="BA15">
        <v>0.1</v>
      </c>
      <c r="BD15">
        <v>1.5</v>
      </c>
      <c r="BE15">
        <v>1.1</v>
      </c>
      <c r="BF15">
        <v>0.7</v>
      </c>
      <c r="BG15">
        <v>2.3</v>
      </c>
      <c r="BH15">
        <v>1.3</v>
      </c>
      <c r="BI15">
        <v>0.1</v>
      </c>
      <c r="BJ15">
        <v>0.1</v>
      </c>
      <c r="BK15">
        <v>0.1</v>
      </c>
      <c r="BM15">
        <v>0.2</v>
      </c>
      <c r="BP15">
        <v>8.7</v>
      </c>
      <c r="BQ15">
        <v>316.7</v>
      </c>
      <c r="BS15">
        <v>12.3</v>
      </c>
      <c r="BT15">
        <v>19.6</v>
      </c>
    </row>
    <row r="16" spans="1:72" x14ac:dyDescent="0.25">
      <c r="A16" s="28" t="s">
        <v>265</v>
      </c>
      <c r="B16" s="27" t="s">
        <v>315</v>
      </c>
      <c r="C16" s="28" t="s">
        <v>396</v>
      </c>
      <c r="D16">
        <v>231</v>
      </c>
      <c r="E16">
        <v>3.7</v>
      </c>
      <c r="F16">
        <v>3.1</v>
      </c>
      <c r="H16">
        <v>2541.1</v>
      </c>
      <c r="I16">
        <v>28.3</v>
      </c>
      <c r="J16">
        <v>3.8</v>
      </c>
      <c r="K16">
        <v>1.7</v>
      </c>
      <c r="N16">
        <v>32.9</v>
      </c>
      <c r="O16">
        <v>5.4</v>
      </c>
      <c r="P16">
        <v>28.5</v>
      </c>
      <c r="Q16">
        <v>0.1</v>
      </c>
      <c r="S16">
        <v>0.1</v>
      </c>
      <c r="W16">
        <v>0.2</v>
      </c>
      <c r="Y16">
        <v>1.8</v>
      </c>
      <c r="AA16">
        <v>2.1</v>
      </c>
      <c r="AC16">
        <v>0.6</v>
      </c>
      <c r="AD16">
        <v>1</v>
      </c>
      <c r="AF16">
        <v>11.2</v>
      </c>
      <c r="AG16">
        <v>1.5</v>
      </c>
      <c r="AH16">
        <v>0.2</v>
      </c>
      <c r="AI16">
        <v>2</v>
      </c>
      <c r="AJ16">
        <v>0.1</v>
      </c>
      <c r="AK16">
        <v>0.2</v>
      </c>
      <c r="AM16">
        <v>73.8</v>
      </c>
      <c r="AO16">
        <v>0.4</v>
      </c>
      <c r="AR16">
        <v>0.1</v>
      </c>
      <c r="AU16">
        <v>0.2</v>
      </c>
      <c r="AV16">
        <v>0.5</v>
      </c>
      <c r="AX16">
        <v>0.4</v>
      </c>
      <c r="AY16">
        <v>0.1</v>
      </c>
      <c r="AZ16">
        <v>0.3</v>
      </c>
      <c r="BC16">
        <v>0.3</v>
      </c>
      <c r="BD16">
        <v>17.2</v>
      </c>
      <c r="BE16">
        <v>15.5</v>
      </c>
      <c r="BF16">
        <v>3.3</v>
      </c>
      <c r="BG16">
        <v>11.2</v>
      </c>
      <c r="BH16">
        <v>9.6</v>
      </c>
      <c r="BI16">
        <v>1.8</v>
      </c>
      <c r="BJ16">
        <v>0.3</v>
      </c>
      <c r="BK16">
        <v>0.7</v>
      </c>
      <c r="BM16">
        <v>1.1</v>
      </c>
      <c r="BP16">
        <v>8.9</v>
      </c>
      <c r="BQ16">
        <v>1735</v>
      </c>
      <c r="BS16">
        <v>53.2</v>
      </c>
      <c r="BT16">
        <v>88.9</v>
      </c>
    </row>
    <row r="17" spans="1:72" x14ac:dyDescent="0.25">
      <c r="A17" s="28" t="s">
        <v>265</v>
      </c>
      <c r="B17" s="27" t="s">
        <v>315</v>
      </c>
      <c r="C17" s="28" t="s">
        <v>397</v>
      </c>
      <c r="D17">
        <v>17.5</v>
      </c>
      <c r="E17">
        <v>0.2</v>
      </c>
      <c r="H17">
        <v>148.9</v>
      </c>
      <c r="I17">
        <v>1</v>
      </c>
      <c r="K17">
        <v>0.1</v>
      </c>
      <c r="M17">
        <v>0.1</v>
      </c>
      <c r="N17">
        <v>1.2</v>
      </c>
      <c r="O17">
        <v>0.2</v>
      </c>
      <c r="P17">
        <v>1.1</v>
      </c>
      <c r="Y17">
        <v>0.1</v>
      </c>
      <c r="AA17">
        <v>0.3</v>
      </c>
      <c r="AD17">
        <v>0.2</v>
      </c>
      <c r="AF17">
        <v>0.5</v>
      </c>
      <c r="AG17">
        <v>0.2</v>
      </c>
      <c r="AI17">
        <v>0.1</v>
      </c>
      <c r="AM17">
        <v>3.9</v>
      </c>
      <c r="BD17">
        <v>1</v>
      </c>
      <c r="BE17">
        <v>0.7</v>
      </c>
      <c r="BF17">
        <v>0.3</v>
      </c>
      <c r="BG17">
        <v>0.7</v>
      </c>
      <c r="BH17">
        <v>0.5</v>
      </c>
      <c r="BI17">
        <v>0.1</v>
      </c>
      <c r="BJ17">
        <v>0.1</v>
      </c>
      <c r="BM17">
        <v>0.1</v>
      </c>
      <c r="BP17">
        <v>0.2</v>
      </c>
      <c r="BQ17">
        <v>124.1</v>
      </c>
      <c r="BS17">
        <v>4.6</v>
      </c>
      <c r="BT17">
        <v>6.8</v>
      </c>
    </row>
    <row r="18" spans="1:72" x14ac:dyDescent="0.25">
      <c r="A18" s="28" t="s">
        <v>265</v>
      </c>
      <c r="B18" s="27" t="s">
        <v>315</v>
      </c>
      <c r="C18" s="28" t="s">
        <v>398</v>
      </c>
      <c r="D18">
        <v>19.4</v>
      </c>
      <c r="E18">
        <v>0.1</v>
      </c>
      <c r="H18">
        <v>136.3</v>
      </c>
      <c r="I18">
        <v>2.3</v>
      </c>
      <c r="K18">
        <v>0.1</v>
      </c>
      <c r="N18">
        <v>2.3</v>
      </c>
      <c r="O18">
        <v>0.4</v>
      </c>
      <c r="P18">
        <v>2.2</v>
      </c>
      <c r="Y18">
        <v>0.1</v>
      </c>
      <c r="AA18">
        <v>0.6</v>
      </c>
      <c r="AD18">
        <v>0.1</v>
      </c>
      <c r="AF18">
        <v>0.8</v>
      </c>
      <c r="AG18">
        <v>0.2</v>
      </c>
      <c r="AM18">
        <v>3.2</v>
      </c>
      <c r="BD18">
        <v>0.6</v>
      </c>
      <c r="BE18">
        <v>0.5</v>
      </c>
      <c r="BF18">
        <v>0.2</v>
      </c>
      <c r="BG18">
        <v>0.4</v>
      </c>
      <c r="BH18">
        <v>0.3</v>
      </c>
      <c r="BP18">
        <v>0.4</v>
      </c>
      <c r="BQ18">
        <v>104.6</v>
      </c>
      <c r="BS18">
        <v>4</v>
      </c>
      <c r="BT18">
        <v>5.7</v>
      </c>
    </row>
    <row r="19" spans="1:72" x14ac:dyDescent="0.25">
      <c r="A19" s="28" t="s">
        <v>265</v>
      </c>
      <c r="B19" s="27" t="s">
        <v>315</v>
      </c>
      <c r="C19" s="28" t="s">
        <v>399</v>
      </c>
      <c r="D19">
        <v>194.2</v>
      </c>
      <c r="E19">
        <v>1.9</v>
      </c>
      <c r="H19">
        <v>1687.8</v>
      </c>
      <c r="I19">
        <v>29.3</v>
      </c>
      <c r="J19">
        <v>13.6</v>
      </c>
      <c r="K19">
        <v>17.6</v>
      </c>
      <c r="M19">
        <v>4.2</v>
      </c>
      <c r="N19">
        <v>30.6</v>
      </c>
      <c r="O19">
        <v>3.5</v>
      </c>
      <c r="P19">
        <v>21.5</v>
      </c>
      <c r="Q19">
        <v>0.2</v>
      </c>
      <c r="R19">
        <v>0.5</v>
      </c>
      <c r="S19">
        <v>0.1</v>
      </c>
      <c r="V19">
        <v>0.1</v>
      </c>
      <c r="W19">
        <v>0.3</v>
      </c>
      <c r="Y19">
        <v>2</v>
      </c>
      <c r="Z19">
        <v>0.1</v>
      </c>
      <c r="AA19">
        <v>2.8</v>
      </c>
      <c r="AC19">
        <v>0.6</v>
      </c>
      <c r="AD19">
        <v>2.4</v>
      </c>
      <c r="AF19">
        <v>7.5</v>
      </c>
      <c r="AG19">
        <v>1.5</v>
      </c>
      <c r="AH19">
        <v>0.3</v>
      </c>
      <c r="AI19">
        <v>0.7</v>
      </c>
      <c r="AJ19">
        <v>0.1</v>
      </c>
      <c r="AK19">
        <v>0.2</v>
      </c>
      <c r="AM19">
        <v>43.4</v>
      </c>
      <c r="AO19">
        <v>0.1</v>
      </c>
      <c r="AQ19">
        <v>0.1</v>
      </c>
      <c r="AU19">
        <v>0.3</v>
      </c>
      <c r="AV19">
        <v>0.5</v>
      </c>
      <c r="AW19">
        <v>0.1</v>
      </c>
      <c r="AX19">
        <v>0.3</v>
      </c>
      <c r="AY19">
        <v>0.2</v>
      </c>
      <c r="AZ19">
        <v>0.2</v>
      </c>
      <c r="BC19">
        <v>0.1</v>
      </c>
      <c r="BD19">
        <v>8.1</v>
      </c>
      <c r="BE19">
        <v>6.2</v>
      </c>
      <c r="BF19">
        <v>2.6</v>
      </c>
      <c r="BG19">
        <v>6.2</v>
      </c>
      <c r="BH19">
        <v>5</v>
      </c>
      <c r="BI19">
        <v>0.6</v>
      </c>
      <c r="BJ19">
        <v>0.5</v>
      </c>
      <c r="BK19">
        <v>0.3</v>
      </c>
      <c r="BM19">
        <v>0.6</v>
      </c>
      <c r="BP19">
        <v>2.3</v>
      </c>
      <c r="BQ19">
        <v>1118</v>
      </c>
      <c r="BS19">
        <v>41.1</v>
      </c>
      <c r="BT19">
        <v>61.4</v>
      </c>
    </row>
    <row r="20" spans="1:72" x14ac:dyDescent="0.25">
      <c r="A20" s="28" t="s">
        <v>265</v>
      </c>
      <c r="B20" s="27" t="s">
        <v>315</v>
      </c>
      <c r="C20" s="28" t="s">
        <v>400</v>
      </c>
      <c r="D20">
        <v>70.5</v>
      </c>
      <c r="E20">
        <v>0.6</v>
      </c>
      <c r="H20">
        <v>575.6</v>
      </c>
      <c r="I20">
        <v>10.7</v>
      </c>
      <c r="J20">
        <v>0.1</v>
      </c>
      <c r="K20">
        <v>0.3</v>
      </c>
      <c r="N20">
        <v>5</v>
      </c>
      <c r="O20">
        <v>1.7</v>
      </c>
      <c r="P20">
        <v>8.3</v>
      </c>
      <c r="Q20">
        <v>0.1</v>
      </c>
      <c r="Y20">
        <v>0.7</v>
      </c>
      <c r="AA20">
        <v>1.7</v>
      </c>
      <c r="AC20">
        <v>0.2</v>
      </c>
      <c r="AD20">
        <v>0.2</v>
      </c>
      <c r="AF20">
        <v>3.6</v>
      </c>
      <c r="AG20">
        <v>0.6</v>
      </c>
      <c r="AH20">
        <v>0.1</v>
      </c>
      <c r="AI20">
        <v>0.2</v>
      </c>
      <c r="AK20">
        <v>0.1</v>
      </c>
      <c r="AM20">
        <v>12</v>
      </c>
      <c r="AU20">
        <v>0.1</v>
      </c>
      <c r="AV20">
        <v>0.2</v>
      </c>
      <c r="AX20">
        <v>0.1</v>
      </c>
      <c r="AZ20">
        <v>0.1</v>
      </c>
      <c r="BD20">
        <v>3.2</v>
      </c>
      <c r="BE20">
        <v>2.1</v>
      </c>
      <c r="BF20">
        <v>0.7</v>
      </c>
      <c r="BG20">
        <v>1.9</v>
      </c>
      <c r="BH20">
        <v>1.5</v>
      </c>
      <c r="BI20">
        <v>0.2</v>
      </c>
      <c r="BJ20">
        <v>0.1</v>
      </c>
      <c r="BK20">
        <v>0.1</v>
      </c>
      <c r="BM20">
        <v>0.2</v>
      </c>
      <c r="BP20">
        <v>1.7</v>
      </c>
      <c r="BQ20">
        <v>380.9</v>
      </c>
      <c r="BS20">
        <v>12.7</v>
      </c>
      <c r="BT20">
        <v>22</v>
      </c>
    </row>
    <row r="21" spans="1:72" x14ac:dyDescent="0.25">
      <c r="A21" s="28" t="s">
        <v>265</v>
      </c>
      <c r="B21" s="27" t="s">
        <v>315</v>
      </c>
      <c r="C21" s="28" t="s">
        <v>401</v>
      </c>
      <c r="D21">
        <v>1.2</v>
      </c>
      <c r="H21">
        <v>10.3</v>
      </c>
      <c r="I21">
        <v>0.1</v>
      </c>
      <c r="N21">
        <v>0.1</v>
      </c>
      <c r="P21">
        <v>0.1</v>
      </c>
      <c r="AF21">
        <v>0.1</v>
      </c>
      <c r="AM21">
        <v>0.5</v>
      </c>
      <c r="BD21">
        <v>0.1</v>
      </c>
      <c r="BG21">
        <v>0.1</v>
      </c>
      <c r="BH21">
        <v>0.1</v>
      </c>
      <c r="BP21">
        <v>0.1</v>
      </c>
      <c r="BQ21">
        <v>6.9</v>
      </c>
      <c r="BS21">
        <v>0.1</v>
      </c>
      <c r="BT21">
        <v>0.2</v>
      </c>
    </row>
    <row r="22" spans="1:72" x14ac:dyDescent="0.25">
      <c r="A22" s="28" t="s">
        <v>265</v>
      </c>
      <c r="B22" s="27" t="s">
        <v>315</v>
      </c>
      <c r="C22" s="28" t="s">
        <v>402</v>
      </c>
      <c r="D22">
        <v>0.8</v>
      </c>
      <c r="H22">
        <v>5.9</v>
      </c>
      <c r="N22">
        <v>0.1</v>
      </c>
      <c r="P22">
        <v>0.1</v>
      </c>
      <c r="AM22">
        <v>0.3</v>
      </c>
      <c r="BD22">
        <v>0.1</v>
      </c>
      <c r="BQ22">
        <v>4.7</v>
      </c>
      <c r="BS22">
        <v>0.1</v>
      </c>
      <c r="BT22">
        <v>0.2</v>
      </c>
    </row>
    <row r="23" spans="1:72" x14ac:dyDescent="0.25">
      <c r="A23" s="28" t="s">
        <v>265</v>
      </c>
      <c r="B23" s="27" t="s">
        <v>315</v>
      </c>
      <c r="C23" s="28" t="s">
        <v>403</v>
      </c>
      <c r="D23">
        <v>25.2</v>
      </c>
      <c r="E23">
        <v>0.3</v>
      </c>
      <c r="H23">
        <v>183.8</v>
      </c>
      <c r="I23">
        <v>3.2</v>
      </c>
      <c r="K23">
        <v>0.1</v>
      </c>
      <c r="N23">
        <v>1.9</v>
      </c>
      <c r="O23">
        <v>0.5</v>
      </c>
      <c r="P23">
        <v>3</v>
      </c>
      <c r="Y23">
        <v>0.2</v>
      </c>
      <c r="AA23">
        <v>0.6</v>
      </c>
      <c r="AD23">
        <v>0.1</v>
      </c>
      <c r="AF23">
        <v>1.2</v>
      </c>
      <c r="AG23">
        <v>0.3</v>
      </c>
      <c r="AI23">
        <v>0.1</v>
      </c>
      <c r="AM23">
        <v>5</v>
      </c>
      <c r="AX23">
        <v>0.1</v>
      </c>
      <c r="AY23">
        <v>0.1</v>
      </c>
      <c r="BD23">
        <v>1.3</v>
      </c>
      <c r="BE23">
        <v>1</v>
      </c>
      <c r="BF23">
        <v>0.3</v>
      </c>
      <c r="BG23">
        <v>0.7</v>
      </c>
      <c r="BH23">
        <v>0.6</v>
      </c>
      <c r="BI23">
        <v>0.1</v>
      </c>
      <c r="BJ23">
        <v>0.1</v>
      </c>
      <c r="BK23">
        <v>0.1</v>
      </c>
      <c r="BM23">
        <v>0.1</v>
      </c>
      <c r="BP23">
        <v>0.6</v>
      </c>
      <c r="BQ23">
        <v>138.1</v>
      </c>
      <c r="BS23">
        <v>3.2</v>
      </c>
      <c r="BT23">
        <v>7</v>
      </c>
    </row>
    <row r="24" spans="1:72" x14ac:dyDescent="0.25">
      <c r="A24" s="28" t="s">
        <v>265</v>
      </c>
      <c r="B24" s="27" t="s">
        <v>315</v>
      </c>
      <c r="C24" s="28" t="s">
        <v>404</v>
      </c>
      <c r="D24">
        <v>43.5</v>
      </c>
      <c r="E24">
        <v>0.3</v>
      </c>
      <c r="H24">
        <v>229.8</v>
      </c>
      <c r="I24">
        <v>3</v>
      </c>
      <c r="J24">
        <v>0.1</v>
      </c>
      <c r="K24">
        <v>0.1</v>
      </c>
      <c r="N24">
        <v>5.2</v>
      </c>
      <c r="O24">
        <v>0.5</v>
      </c>
      <c r="P24">
        <v>10.7</v>
      </c>
      <c r="Q24">
        <v>0.1</v>
      </c>
      <c r="Y24">
        <v>0.2</v>
      </c>
      <c r="AA24">
        <v>1.8</v>
      </c>
      <c r="AC24">
        <v>0.1</v>
      </c>
      <c r="AD24">
        <v>0.1</v>
      </c>
      <c r="AF24">
        <v>2.3</v>
      </c>
      <c r="AG24">
        <v>0.6</v>
      </c>
      <c r="AH24">
        <v>0.1</v>
      </c>
      <c r="AI24">
        <v>0.1</v>
      </c>
      <c r="AM24">
        <v>7.1</v>
      </c>
      <c r="AO24">
        <v>0.5</v>
      </c>
      <c r="AU24">
        <v>0.1</v>
      </c>
      <c r="AX24">
        <v>0.1</v>
      </c>
      <c r="BD24">
        <v>1.7</v>
      </c>
      <c r="BE24">
        <v>0.9</v>
      </c>
      <c r="BF24">
        <v>0.4</v>
      </c>
      <c r="BG24">
        <v>0.8</v>
      </c>
      <c r="BH24">
        <v>0.6</v>
      </c>
      <c r="BI24">
        <v>0.2</v>
      </c>
      <c r="BJ24">
        <v>0.1</v>
      </c>
      <c r="BK24">
        <v>0.1</v>
      </c>
      <c r="BM24">
        <v>0.1</v>
      </c>
      <c r="BP24">
        <v>0.1</v>
      </c>
      <c r="BQ24">
        <v>183.2</v>
      </c>
      <c r="BS24">
        <v>7.5</v>
      </c>
      <c r="BT24">
        <v>7.1</v>
      </c>
    </row>
    <row r="25" spans="1:72" x14ac:dyDescent="0.25">
      <c r="A25" s="28" t="s">
        <v>265</v>
      </c>
      <c r="B25" s="27" t="s">
        <v>315</v>
      </c>
      <c r="C25" s="28" t="s">
        <v>405</v>
      </c>
      <c r="D25">
        <v>0.2</v>
      </c>
      <c r="H25">
        <v>2.2</v>
      </c>
      <c r="AM25">
        <v>0.1</v>
      </c>
      <c r="BQ25">
        <v>1.8</v>
      </c>
      <c r="BT25">
        <v>-0.3</v>
      </c>
    </row>
    <row r="26" spans="1:72" x14ac:dyDescent="0.25">
      <c r="A26" s="28" t="s">
        <v>265</v>
      </c>
      <c r="B26" s="27" t="s">
        <v>315</v>
      </c>
      <c r="C26" s="28" t="s">
        <v>406</v>
      </c>
      <c r="D26">
        <v>30.2</v>
      </c>
      <c r="E26">
        <v>0.4</v>
      </c>
      <c r="H26">
        <v>211.7</v>
      </c>
      <c r="I26">
        <v>2.1</v>
      </c>
      <c r="M26">
        <v>0.3</v>
      </c>
      <c r="N26">
        <v>1.8</v>
      </c>
      <c r="O26">
        <v>0.3</v>
      </c>
      <c r="P26">
        <v>1.6</v>
      </c>
      <c r="R26">
        <v>0.1</v>
      </c>
      <c r="Y26">
        <v>0.1</v>
      </c>
      <c r="AA26">
        <v>0.2</v>
      </c>
      <c r="AD26">
        <v>0.1</v>
      </c>
      <c r="AF26">
        <v>0.9</v>
      </c>
      <c r="AG26">
        <v>0.1</v>
      </c>
      <c r="AH26">
        <v>0.1</v>
      </c>
      <c r="AI26">
        <v>0.7</v>
      </c>
      <c r="AJ26">
        <v>0.1</v>
      </c>
      <c r="AK26">
        <v>0.2</v>
      </c>
      <c r="AM26">
        <v>6.2</v>
      </c>
      <c r="BD26">
        <v>1.8</v>
      </c>
      <c r="BE26">
        <v>1.8</v>
      </c>
      <c r="BF26">
        <v>0.2</v>
      </c>
      <c r="BG26">
        <v>0.9</v>
      </c>
      <c r="BH26">
        <v>0.8</v>
      </c>
      <c r="BI26">
        <v>0.2</v>
      </c>
      <c r="BK26">
        <v>0.1</v>
      </c>
      <c r="BM26">
        <v>0.1</v>
      </c>
      <c r="BP26">
        <v>0.1</v>
      </c>
      <c r="BQ26">
        <v>227.6</v>
      </c>
      <c r="BS26">
        <v>4.4</v>
      </c>
      <c r="BT26">
        <v>18.2</v>
      </c>
    </row>
    <row r="27" spans="1:72" x14ac:dyDescent="0.25">
      <c r="A27" s="28" t="s">
        <v>265</v>
      </c>
      <c r="B27" s="27" t="s">
        <v>315</v>
      </c>
      <c r="C27" s="28" t="s">
        <v>407</v>
      </c>
      <c r="D27">
        <v>2233.2</v>
      </c>
      <c r="E27">
        <v>18.1</v>
      </c>
      <c r="F27">
        <v>0.6</v>
      </c>
      <c r="G27">
        <v>0.6</v>
      </c>
      <c r="H27">
        <v>15073.7</v>
      </c>
      <c r="I27">
        <v>176.5</v>
      </c>
      <c r="J27">
        <v>3.5</v>
      </c>
      <c r="K27">
        <v>9.2</v>
      </c>
      <c r="L27">
        <v>0.3</v>
      </c>
      <c r="M27">
        <v>6.1</v>
      </c>
      <c r="N27">
        <v>195.8</v>
      </c>
      <c r="O27">
        <v>29.4</v>
      </c>
      <c r="P27">
        <v>203.1</v>
      </c>
      <c r="Q27">
        <v>2.5</v>
      </c>
      <c r="R27">
        <v>1.3</v>
      </c>
      <c r="S27">
        <v>1.6</v>
      </c>
      <c r="T27">
        <v>0.6</v>
      </c>
      <c r="U27">
        <v>1.5</v>
      </c>
      <c r="V27">
        <v>1.9</v>
      </c>
      <c r="W27">
        <v>3.1</v>
      </c>
      <c r="X27">
        <v>0.4</v>
      </c>
      <c r="Y27">
        <v>12.9</v>
      </c>
      <c r="Z27">
        <v>0.5</v>
      </c>
      <c r="AA27">
        <v>48.6</v>
      </c>
      <c r="AB27">
        <v>0.3</v>
      </c>
      <c r="AC27">
        <v>4.7</v>
      </c>
      <c r="AD27">
        <v>11.1</v>
      </c>
      <c r="AE27">
        <v>0.6</v>
      </c>
      <c r="AF27">
        <v>101.8</v>
      </c>
      <c r="AG27">
        <v>21.6</v>
      </c>
      <c r="AH27">
        <v>4</v>
      </c>
      <c r="AI27">
        <v>6.7</v>
      </c>
      <c r="AJ27">
        <v>0.8</v>
      </c>
      <c r="AK27">
        <v>2.7</v>
      </c>
      <c r="AL27">
        <v>0.1</v>
      </c>
      <c r="AM27">
        <v>415.9</v>
      </c>
      <c r="AN27">
        <v>0.3</v>
      </c>
      <c r="AO27">
        <v>1.6</v>
      </c>
      <c r="AP27">
        <v>0.2</v>
      </c>
      <c r="AQ27">
        <v>1</v>
      </c>
      <c r="AR27">
        <v>0.3</v>
      </c>
      <c r="AS27">
        <v>0.2</v>
      </c>
      <c r="AT27">
        <v>0.2</v>
      </c>
      <c r="AU27">
        <v>3.2</v>
      </c>
      <c r="AV27">
        <v>3.8</v>
      </c>
      <c r="AW27">
        <v>0.5</v>
      </c>
      <c r="AX27">
        <v>4.1</v>
      </c>
      <c r="AY27">
        <v>2.3</v>
      </c>
      <c r="AZ27">
        <v>2.2</v>
      </c>
      <c r="BA27">
        <v>0.8</v>
      </c>
      <c r="BB27">
        <v>0.4</v>
      </c>
      <c r="BC27">
        <v>1.8</v>
      </c>
      <c r="BD27">
        <v>101.3</v>
      </c>
      <c r="BE27">
        <v>61.1</v>
      </c>
      <c r="BF27">
        <v>22.4</v>
      </c>
      <c r="BG27">
        <v>58.4</v>
      </c>
      <c r="BH27">
        <v>47.1</v>
      </c>
      <c r="BI27">
        <v>7</v>
      </c>
      <c r="BJ27">
        <v>3.5</v>
      </c>
      <c r="BK27">
        <v>3.5</v>
      </c>
      <c r="BM27">
        <v>6.1</v>
      </c>
      <c r="BP27">
        <v>24.2</v>
      </c>
      <c r="BQ27">
        <v>12127.6</v>
      </c>
      <c r="BS27">
        <v>403.5</v>
      </c>
      <c r="BT27">
        <v>631.6</v>
      </c>
    </row>
    <row r="28" spans="1:72" x14ac:dyDescent="0.25">
      <c r="A28" s="26" t="s">
        <v>266</v>
      </c>
      <c r="B28" s="27" t="s">
        <v>316</v>
      </c>
      <c r="C28" s="26" t="s">
        <v>384</v>
      </c>
      <c r="D28">
        <v>638.8</v>
      </c>
      <c r="E28">
        <v>15576.3</v>
      </c>
      <c r="F28">
        <v>38.5</v>
      </c>
      <c r="G28">
        <v>69.7</v>
      </c>
      <c r="H28">
        <v>526.2</v>
      </c>
      <c r="I28">
        <v>16.1</v>
      </c>
      <c r="J28">
        <v>16502.8</v>
      </c>
      <c r="K28">
        <v>6988.6</v>
      </c>
      <c r="L28">
        <v>9.9</v>
      </c>
      <c r="M28">
        <v>9.5</v>
      </c>
      <c r="N28">
        <v>269</v>
      </c>
      <c r="O28">
        <v>14.1</v>
      </c>
      <c r="P28">
        <v>75.2</v>
      </c>
      <c r="Q28">
        <v>34.2</v>
      </c>
      <c r="R28">
        <v>31.6</v>
      </c>
      <c r="S28">
        <v>32.8</v>
      </c>
      <c r="T28">
        <v>9.8</v>
      </c>
      <c r="U28">
        <v>17.5</v>
      </c>
      <c r="V28">
        <v>21.7</v>
      </c>
      <c r="W28">
        <v>47</v>
      </c>
      <c r="X28">
        <v>8.1</v>
      </c>
      <c r="Y28">
        <v>978.5</v>
      </c>
      <c r="Z28">
        <v>5.6</v>
      </c>
      <c r="AA28">
        <v>1218.5</v>
      </c>
      <c r="AB28">
        <v>5</v>
      </c>
      <c r="AC28">
        <v>20</v>
      </c>
      <c r="AD28">
        <v>731.7</v>
      </c>
      <c r="AE28">
        <v>13.2</v>
      </c>
      <c r="AF28">
        <v>273.8</v>
      </c>
      <c r="AG28">
        <v>49.2</v>
      </c>
      <c r="AH28">
        <v>57.1</v>
      </c>
      <c r="AI28">
        <v>2.1</v>
      </c>
      <c r="AJ28">
        <v>4.2</v>
      </c>
      <c r="AK28">
        <v>26.9</v>
      </c>
      <c r="AL28">
        <v>1.9</v>
      </c>
      <c r="AM28">
        <v>87.8</v>
      </c>
      <c r="AN28">
        <v>2.6</v>
      </c>
      <c r="AO28">
        <v>4.9</v>
      </c>
      <c r="AP28">
        <v>3.9</v>
      </c>
      <c r="AQ28">
        <v>14.4</v>
      </c>
      <c r="AR28">
        <v>5.2</v>
      </c>
      <c r="AS28">
        <v>1.2</v>
      </c>
      <c r="AT28">
        <v>2.1</v>
      </c>
      <c r="AU28">
        <v>41.2</v>
      </c>
      <c r="AV28">
        <v>14.1</v>
      </c>
      <c r="AW28">
        <v>46.6</v>
      </c>
      <c r="AX28">
        <v>11.1</v>
      </c>
      <c r="AY28">
        <v>4.7</v>
      </c>
      <c r="AZ28">
        <v>5.9</v>
      </c>
      <c r="BA28">
        <v>4</v>
      </c>
      <c r="BB28">
        <v>2.8</v>
      </c>
      <c r="BC28">
        <v>2.6</v>
      </c>
      <c r="BD28">
        <v>155.7</v>
      </c>
      <c r="BE28">
        <v>262.6</v>
      </c>
      <c r="BF28">
        <v>31.4</v>
      </c>
      <c r="BG28">
        <v>45</v>
      </c>
      <c r="BH28">
        <v>16</v>
      </c>
      <c r="BI28">
        <v>28.1</v>
      </c>
      <c r="BJ28">
        <v>21.4</v>
      </c>
      <c r="BK28">
        <v>16</v>
      </c>
      <c r="BL28">
        <v>7.4</v>
      </c>
      <c r="BM28">
        <v>21.6</v>
      </c>
      <c r="BP28">
        <v>1547.1</v>
      </c>
      <c r="BQ28">
        <v>11516.8</v>
      </c>
      <c r="BR28">
        <v>8.1</v>
      </c>
      <c r="BS28">
        <v>487.5</v>
      </c>
      <c r="BT28">
        <v>1141.6</v>
      </c>
    </row>
    <row r="29" spans="1:72" x14ac:dyDescent="0.25">
      <c r="A29" s="28" t="s">
        <v>266</v>
      </c>
      <c r="B29" s="27" t="s">
        <v>316</v>
      </c>
      <c r="C29" s="28" t="s">
        <v>385</v>
      </c>
      <c r="D29">
        <v>0.4</v>
      </c>
      <c r="E29">
        <v>36.8</v>
      </c>
      <c r="H29">
        <v>1</v>
      </c>
      <c r="I29">
        <v>0.1</v>
      </c>
      <c r="J29">
        <v>107.5</v>
      </c>
      <c r="K29">
        <v>31.6</v>
      </c>
      <c r="N29">
        <v>1</v>
      </c>
      <c r="O29">
        <v>0.6</v>
      </c>
      <c r="P29">
        <v>0.2</v>
      </c>
      <c r="Q29">
        <v>0.1</v>
      </c>
      <c r="S29">
        <v>0.3</v>
      </c>
      <c r="Y29">
        <v>4.4</v>
      </c>
      <c r="AA29">
        <v>1</v>
      </c>
      <c r="AD29">
        <v>2.7</v>
      </c>
      <c r="AF29">
        <v>0.1</v>
      </c>
      <c r="AH29">
        <v>0.1</v>
      </c>
      <c r="AM29">
        <v>0.6</v>
      </c>
      <c r="AW29">
        <v>0.1</v>
      </c>
      <c r="BD29">
        <v>0.6</v>
      </c>
      <c r="BE29">
        <v>0.4</v>
      </c>
      <c r="BG29">
        <v>0.2</v>
      </c>
      <c r="BH29">
        <v>0.2</v>
      </c>
      <c r="BI29">
        <v>0.1</v>
      </c>
      <c r="BK29">
        <v>0.2</v>
      </c>
      <c r="BM29">
        <v>0.3</v>
      </c>
      <c r="BQ29">
        <v>27.2</v>
      </c>
      <c r="BT29">
        <v>0.7</v>
      </c>
    </row>
    <row r="30" spans="1:72" x14ac:dyDescent="0.25">
      <c r="A30" s="28" t="s">
        <v>266</v>
      </c>
      <c r="B30" s="27" t="s">
        <v>316</v>
      </c>
      <c r="C30" s="28" t="s">
        <v>386</v>
      </c>
      <c r="D30">
        <v>0.4</v>
      </c>
      <c r="E30">
        <v>1.9</v>
      </c>
      <c r="H30">
        <v>2</v>
      </c>
      <c r="I30">
        <v>0.1</v>
      </c>
      <c r="J30">
        <v>32.1</v>
      </c>
      <c r="K30">
        <v>5.7</v>
      </c>
      <c r="N30">
        <v>1.8</v>
      </c>
      <c r="O30">
        <v>0.1</v>
      </c>
      <c r="P30">
        <v>0.2</v>
      </c>
      <c r="Q30">
        <v>0.1</v>
      </c>
      <c r="R30">
        <v>0.1</v>
      </c>
      <c r="S30">
        <v>0.1</v>
      </c>
      <c r="W30">
        <v>0.1</v>
      </c>
      <c r="Y30">
        <v>0.9</v>
      </c>
      <c r="AA30">
        <v>1.4</v>
      </c>
      <c r="AD30">
        <v>0.8</v>
      </c>
      <c r="AF30">
        <v>0.4</v>
      </c>
      <c r="AG30">
        <v>0.1</v>
      </c>
      <c r="AJ30">
        <v>0.1</v>
      </c>
      <c r="AM30">
        <v>0.3</v>
      </c>
      <c r="AQ30">
        <v>0.1</v>
      </c>
      <c r="AW30">
        <v>0.1</v>
      </c>
      <c r="BD30">
        <v>0.4</v>
      </c>
      <c r="BE30">
        <v>0.4</v>
      </c>
      <c r="BG30">
        <v>0.1</v>
      </c>
      <c r="BH30">
        <v>0.1</v>
      </c>
      <c r="BI30">
        <v>0.1</v>
      </c>
      <c r="BK30">
        <v>0.1</v>
      </c>
      <c r="BM30">
        <v>0.1</v>
      </c>
      <c r="BQ30">
        <v>19.2</v>
      </c>
      <c r="BT30">
        <v>1.7</v>
      </c>
    </row>
    <row r="31" spans="1:72" x14ac:dyDescent="0.25">
      <c r="A31" s="28" t="s">
        <v>266</v>
      </c>
      <c r="B31" s="27" t="s">
        <v>316</v>
      </c>
      <c r="C31" s="28" t="s">
        <v>387</v>
      </c>
      <c r="D31">
        <v>0.9</v>
      </c>
      <c r="E31">
        <v>1.7</v>
      </c>
      <c r="H31">
        <v>0.5</v>
      </c>
      <c r="J31">
        <v>11.8</v>
      </c>
      <c r="K31">
        <v>2</v>
      </c>
      <c r="N31">
        <v>0.3</v>
      </c>
      <c r="O31">
        <v>0.2</v>
      </c>
      <c r="P31">
        <v>0.1</v>
      </c>
      <c r="S31">
        <v>0.1</v>
      </c>
      <c r="T31">
        <v>0.1</v>
      </c>
      <c r="V31">
        <v>0.1</v>
      </c>
      <c r="W31">
        <v>0.1</v>
      </c>
      <c r="Y31">
        <v>0.5</v>
      </c>
      <c r="AA31">
        <v>0.4</v>
      </c>
      <c r="AD31">
        <v>1.7</v>
      </c>
      <c r="AF31">
        <v>0.5</v>
      </c>
      <c r="AG31">
        <v>0.1</v>
      </c>
      <c r="AH31">
        <v>0.1</v>
      </c>
      <c r="AJ31">
        <v>0.3</v>
      </c>
      <c r="AM31">
        <v>0.1</v>
      </c>
      <c r="AN31">
        <v>0.1</v>
      </c>
      <c r="AQ31">
        <v>0.5</v>
      </c>
      <c r="AV31">
        <v>0.1</v>
      </c>
      <c r="BA31">
        <v>0.1</v>
      </c>
      <c r="BC31">
        <v>0.1</v>
      </c>
      <c r="BD31">
        <v>0.1</v>
      </c>
      <c r="BE31">
        <v>0.5</v>
      </c>
      <c r="BG31">
        <v>0.1</v>
      </c>
      <c r="BI31">
        <v>0.2</v>
      </c>
      <c r="BQ31">
        <v>6.7</v>
      </c>
      <c r="BS31">
        <v>0.2</v>
      </c>
      <c r="BT31">
        <v>0.7</v>
      </c>
    </row>
    <row r="32" spans="1:72" x14ac:dyDescent="0.25">
      <c r="A32" s="28" t="s">
        <v>266</v>
      </c>
      <c r="B32" s="27" t="s">
        <v>316</v>
      </c>
      <c r="C32" s="28" t="s">
        <v>388</v>
      </c>
      <c r="H32">
        <v>0.1</v>
      </c>
      <c r="J32">
        <v>0.6</v>
      </c>
      <c r="Y32">
        <v>0.2</v>
      </c>
      <c r="AD32">
        <v>0.5</v>
      </c>
      <c r="BQ32">
        <v>0.2</v>
      </c>
      <c r="BS32">
        <v>0.1</v>
      </c>
      <c r="BT32">
        <v>0.1</v>
      </c>
    </row>
    <row r="33" spans="1:71" x14ac:dyDescent="0.25">
      <c r="A33" s="28" t="s">
        <v>266</v>
      </c>
      <c r="B33" s="27" t="s">
        <v>316</v>
      </c>
      <c r="C33" s="28" t="s">
        <v>389</v>
      </c>
      <c r="E33">
        <v>0.1</v>
      </c>
      <c r="J33">
        <v>0.9</v>
      </c>
      <c r="K33">
        <v>0.1</v>
      </c>
      <c r="BE33">
        <v>0.1</v>
      </c>
      <c r="BI33">
        <v>0.1</v>
      </c>
      <c r="BQ33">
        <v>0.2</v>
      </c>
      <c r="BS33">
        <v>0.1</v>
      </c>
    </row>
    <row r="34" spans="1:10" x14ac:dyDescent="0.25">
      <c r="A34" s="28" t="s">
        <v>266</v>
      </c>
      <c r="B34" s="27" t="s">
        <v>316</v>
      </c>
      <c r="C34" s="28" t="s">
        <v>390</v>
      </c>
      <c r="J34">
        <v>0.1</v>
      </c>
    </row>
    <row r="35" spans="1:72" x14ac:dyDescent="0.25">
      <c r="A35" s="28" t="s">
        <v>266</v>
      </c>
      <c r="B35" s="27" t="s">
        <v>316</v>
      </c>
      <c r="C35" s="28" t="s">
        <v>391</v>
      </c>
      <c r="D35">
        <v>0.1</v>
      </c>
      <c r="E35">
        <v>0.5</v>
      </c>
      <c r="H35">
        <v>0.2</v>
      </c>
      <c r="J35">
        <v>3.5</v>
      </c>
      <c r="K35">
        <v>0.7</v>
      </c>
      <c r="N35">
        <v>0.1</v>
      </c>
      <c r="Y35">
        <v>0.2</v>
      </c>
      <c r="AA35">
        <v>0.2</v>
      </c>
      <c r="AD35">
        <v>0.1</v>
      </c>
      <c r="AF35">
        <v>0.1</v>
      </c>
      <c r="BE35">
        <v>0.1</v>
      </c>
      <c r="BQ35">
        <v>1.6</v>
      </c>
      <c r="BT35">
        <v>0.4</v>
      </c>
    </row>
    <row r="36" spans="1:69" x14ac:dyDescent="0.25">
      <c r="A36" s="28" t="s">
        <v>266</v>
      </c>
      <c r="B36" s="27" t="s">
        <v>316</v>
      </c>
      <c r="C36" s="28" t="s">
        <v>392</v>
      </c>
      <c r="D36">
        <v>0.1</v>
      </c>
      <c r="E36">
        <v>0.2</v>
      </c>
      <c r="H36">
        <v>0.1</v>
      </c>
      <c r="J36">
        <v>1.7</v>
      </c>
      <c r="K36">
        <v>0.3</v>
      </c>
      <c r="Y36">
        <v>0.1</v>
      </c>
      <c r="AA36">
        <v>0.1</v>
      </c>
      <c r="AD36">
        <v>0.1</v>
      </c>
      <c r="BE36">
        <v>0.1</v>
      </c>
      <c r="BQ36">
        <v>1.2</v>
      </c>
    </row>
    <row r="37" spans="1:72" x14ac:dyDescent="0.25">
      <c r="A37" s="28" t="s">
        <v>266</v>
      </c>
      <c r="B37" s="27" t="s">
        <v>316</v>
      </c>
      <c r="C37" s="28" t="s">
        <v>393</v>
      </c>
      <c r="D37">
        <v>0.2</v>
      </c>
      <c r="E37">
        <v>0.6</v>
      </c>
      <c r="H37">
        <v>0.8</v>
      </c>
      <c r="J37">
        <v>3.7</v>
      </c>
      <c r="K37">
        <v>0.8</v>
      </c>
      <c r="M37">
        <v>1</v>
      </c>
      <c r="N37">
        <v>0.2</v>
      </c>
      <c r="P37">
        <v>0.1</v>
      </c>
      <c r="R37">
        <v>0.2</v>
      </c>
      <c r="V37">
        <v>0.1</v>
      </c>
      <c r="W37">
        <v>0.1</v>
      </c>
      <c r="Y37">
        <v>0.2</v>
      </c>
      <c r="AA37">
        <v>0.7</v>
      </c>
      <c r="AD37">
        <v>0.4</v>
      </c>
      <c r="AF37">
        <v>0.2</v>
      </c>
      <c r="AG37">
        <v>0.1</v>
      </c>
      <c r="AJ37">
        <v>0.1</v>
      </c>
      <c r="AK37">
        <v>0.1</v>
      </c>
      <c r="AM37">
        <v>0.1</v>
      </c>
      <c r="AQ37">
        <v>0.1</v>
      </c>
      <c r="BE37">
        <v>0.2</v>
      </c>
      <c r="BI37">
        <v>0.1</v>
      </c>
      <c r="BQ37">
        <v>3.2</v>
      </c>
      <c r="BS37">
        <v>0.1</v>
      </c>
      <c r="BT37">
        <v>0.4</v>
      </c>
    </row>
    <row r="38" spans="1:69" x14ac:dyDescent="0.25">
      <c r="A38" s="28" t="s">
        <v>266</v>
      </c>
      <c r="B38" s="27" t="s">
        <v>316</v>
      </c>
      <c r="C38" s="28" t="s">
        <v>394</v>
      </c>
      <c r="E38">
        <v>0.2</v>
      </c>
      <c r="J38">
        <v>2</v>
      </c>
      <c r="K38">
        <v>0.2</v>
      </c>
      <c r="P38">
        <v>0.1</v>
      </c>
      <c r="AA38">
        <v>0.1</v>
      </c>
      <c r="BE38">
        <v>0.2</v>
      </c>
      <c r="BI38">
        <v>0.1</v>
      </c>
      <c r="BQ38">
        <v>0.5</v>
      </c>
    </row>
    <row r="39" spans="1:72" x14ac:dyDescent="0.25">
      <c r="A39" s="28" t="s">
        <v>266</v>
      </c>
      <c r="B39" s="27" t="s">
        <v>316</v>
      </c>
      <c r="C39" s="28" t="s">
        <v>395</v>
      </c>
      <c r="D39">
        <v>8.4</v>
      </c>
      <c r="E39">
        <v>0.5</v>
      </c>
      <c r="H39">
        <v>63.4</v>
      </c>
      <c r="I39">
        <v>1.7</v>
      </c>
      <c r="J39">
        <v>5.4</v>
      </c>
      <c r="K39">
        <v>0.6</v>
      </c>
      <c r="N39">
        <v>1.1</v>
      </c>
      <c r="O39">
        <v>0.5</v>
      </c>
      <c r="P39">
        <v>1.2</v>
      </c>
      <c r="S39">
        <v>0.1</v>
      </c>
      <c r="T39">
        <v>0.1</v>
      </c>
      <c r="V39">
        <v>0.1</v>
      </c>
      <c r="W39">
        <v>0.1</v>
      </c>
      <c r="Y39">
        <v>0.3</v>
      </c>
      <c r="AA39">
        <v>0.1</v>
      </c>
      <c r="AD39">
        <v>0.7</v>
      </c>
      <c r="AF39">
        <v>1</v>
      </c>
      <c r="AG39">
        <v>0.1</v>
      </c>
      <c r="AJ39">
        <v>0.1</v>
      </c>
      <c r="AK39">
        <v>0.1</v>
      </c>
      <c r="AM39">
        <v>1.1</v>
      </c>
      <c r="AN39">
        <v>0.1</v>
      </c>
      <c r="AQ39">
        <v>0.4</v>
      </c>
      <c r="AV39">
        <v>0.2</v>
      </c>
      <c r="AX39">
        <v>0.1</v>
      </c>
      <c r="BA39">
        <v>0.1</v>
      </c>
      <c r="BD39">
        <v>0.4</v>
      </c>
      <c r="BE39">
        <v>0.8</v>
      </c>
      <c r="BF39">
        <v>0.1</v>
      </c>
      <c r="BG39">
        <v>0.2</v>
      </c>
      <c r="BH39">
        <v>0.2</v>
      </c>
      <c r="BI39">
        <v>0.4</v>
      </c>
      <c r="BP39">
        <v>1</v>
      </c>
      <c r="BQ39">
        <v>34.3</v>
      </c>
      <c r="BS39">
        <v>1.7</v>
      </c>
      <c r="BT39">
        <v>2.2</v>
      </c>
    </row>
    <row r="40" spans="1:72" x14ac:dyDescent="0.25">
      <c r="A40" s="28" t="s">
        <v>266</v>
      </c>
      <c r="B40" s="27" t="s">
        <v>316</v>
      </c>
      <c r="C40" s="28" t="s">
        <v>396</v>
      </c>
      <c r="D40">
        <v>3.4</v>
      </c>
      <c r="E40">
        <v>4.6</v>
      </c>
      <c r="H40">
        <v>1.9</v>
      </c>
      <c r="J40">
        <v>50.6</v>
      </c>
      <c r="K40">
        <v>10.9</v>
      </c>
      <c r="N40">
        <v>1.9</v>
      </c>
      <c r="O40">
        <v>0.4</v>
      </c>
      <c r="P40">
        <v>0.5</v>
      </c>
      <c r="Q40">
        <v>0.1</v>
      </c>
      <c r="S40">
        <v>0.2</v>
      </c>
      <c r="Y40">
        <v>2</v>
      </c>
      <c r="AA40">
        <v>1.4</v>
      </c>
      <c r="AD40">
        <v>6.2</v>
      </c>
      <c r="AF40">
        <v>0.3</v>
      </c>
      <c r="AG40">
        <v>0.1</v>
      </c>
      <c r="AH40">
        <v>0.1</v>
      </c>
      <c r="AJ40">
        <v>0.2</v>
      </c>
      <c r="AM40">
        <v>0.3</v>
      </c>
      <c r="AW40">
        <v>0.1</v>
      </c>
      <c r="BD40">
        <v>0.4</v>
      </c>
      <c r="BE40">
        <v>1.6</v>
      </c>
      <c r="BG40">
        <v>0.1</v>
      </c>
      <c r="BH40">
        <v>0.1</v>
      </c>
      <c r="BI40">
        <v>0.8</v>
      </c>
      <c r="BK40">
        <v>0.1</v>
      </c>
      <c r="BM40">
        <v>0.1</v>
      </c>
      <c r="BQ40">
        <v>22.7</v>
      </c>
      <c r="BT40">
        <v>4.8</v>
      </c>
    </row>
    <row r="41" spans="1:69" x14ac:dyDescent="0.25">
      <c r="A41" s="28" t="s">
        <v>266</v>
      </c>
      <c r="B41" s="27" t="s">
        <v>316</v>
      </c>
      <c r="C41" s="28" t="s">
        <v>397</v>
      </c>
      <c r="E41">
        <v>0.6</v>
      </c>
      <c r="H41">
        <v>0.1</v>
      </c>
      <c r="J41">
        <v>9.1</v>
      </c>
      <c r="K41">
        <v>0.5</v>
      </c>
      <c r="P41">
        <v>0.3</v>
      </c>
      <c r="AD41">
        <v>0.1</v>
      </c>
      <c r="BE41">
        <v>1.3</v>
      </c>
      <c r="BI41">
        <v>0.8</v>
      </c>
      <c r="BQ41">
        <v>0.6</v>
      </c>
    </row>
    <row r="42" spans="1:69" x14ac:dyDescent="0.25">
      <c r="A42" s="28" t="s">
        <v>266</v>
      </c>
      <c r="B42" s="27" t="s">
        <v>316</v>
      </c>
      <c r="C42" s="28" t="s">
        <v>398</v>
      </c>
      <c r="H42">
        <v>0.2</v>
      </c>
      <c r="J42">
        <v>0.2</v>
      </c>
      <c r="K42">
        <v>0.2</v>
      </c>
      <c r="BQ42">
        <v>0.2</v>
      </c>
    </row>
    <row r="43" spans="1:72" x14ac:dyDescent="0.25">
      <c r="A43" s="28" t="s">
        <v>266</v>
      </c>
      <c r="B43" s="27" t="s">
        <v>316</v>
      </c>
      <c r="C43" s="28" t="s">
        <v>399</v>
      </c>
      <c r="D43">
        <v>0.4</v>
      </c>
      <c r="E43">
        <v>0.9</v>
      </c>
      <c r="H43">
        <v>1.8</v>
      </c>
      <c r="J43">
        <v>96.8</v>
      </c>
      <c r="K43">
        <v>120.8</v>
      </c>
      <c r="M43">
        <v>0.1</v>
      </c>
      <c r="N43">
        <v>25</v>
      </c>
      <c r="P43">
        <v>0.1</v>
      </c>
      <c r="Y43">
        <v>2.4</v>
      </c>
      <c r="AA43">
        <v>0.6</v>
      </c>
      <c r="AD43">
        <v>0.7</v>
      </c>
      <c r="AF43">
        <v>0.4</v>
      </c>
      <c r="AG43">
        <v>1.3</v>
      </c>
      <c r="AJ43">
        <v>0.1</v>
      </c>
      <c r="AM43">
        <v>0.2</v>
      </c>
      <c r="BD43">
        <v>0.1</v>
      </c>
      <c r="BE43">
        <v>0.3</v>
      </c>
      <c r="BI43">
        <v>0.1</v>
      </c>
      <c r="BQ43">
        <v>8.8</v>
      </c>
      <c r="BT43">
        <v>0.5</v>
      </c>
    </row>
    <row r="44" spans="1:72" x14ac:dyDescent="0.25">
      <c r="A44" s="28" t="s">
        <v>266</v>
      </c>
      <c r="B44" s="27" t="s">
        <v>316</v>
      </c>
      <c r="C44" s="28" t="s">
        <v>400</v>
      </c>
      <c r="D44">
        <v>0.2</v>
      </c>
      <c r="E44">
        <v>1.5</v>
      </c>
      <c r="H44">
        <v>0.3</v>
      </c>
      <c r="J44">
        <v>7.6</v>
      </c>
      <c r="K44">
        <v>1.6</v>
      </c>
      <c r="N44">
        <v>0.2</v>
      </c>
      <c r="P44">
        <v>0.1</v>
      </c>
      <c r="Y44">
        <v>0.5</v>
      </c>
      <c r="AA44">
        <v>0.4</v>
      </c>
      <c r="AD44">
        <v>0.4</v>
      </c>
      <c r="AJ44">
        <v>0.1</v>
      </c>
      <c r="AM44">
        <v>0.1</v>
      </c>
      <c r="BD44">
        <v>0.1</v>
      </c>
      <c r="BE44">
        <v>0.3</v>
      </c>
      <c r="BI44">
        <v>0.1</v>
      </c>
      <c r="BQ44">
        <v>5.5</v>
      </c>
      <c r="BT44">
        <v>0.3</v>
      </c>
    </row>
    <row r="45" spans="1:72" x14ac:dyDescent="0.25">
      <c r="A45" s="28" t="s">
        <v>266</v>
      </c>
      <c r="B45" s="27" t="s">
        <v>316</v>
      </c>
      <c r="C45" s="28" t="s">
        <v>401</v>
      </c>
      <c r="E45">
        <v>0.2</v>
      </c>
      <c r="H45">
        <v>0.1</v>
      </c>
      <c r="J45">
        <v>1.2</v>
      </c>
      <c r="K45">
        <v>0.2</v>
      </c>
      <c r="Y45">
        <v>0.1</v>
      </c>
      <c r="AD45">
        <v>0.1</v>
      </c>
      <c r="BE45">
        <v>0.1</v>
      </c>
      <c r="BQ45">
        <v>0.9</v>
      </c>
      <c r="BT45">
        <v>-0.1</v>
      </c>
    </row>
    <row r="46" spans="1:72" x14ac:dyDescent="0.25">
      <c r="A46" s="28" t="s">
        <v>266</v>
      </c>
      <c r="B46" s="27" t="s">
        <v>316</v>
      </c>
      <c r="C46" s="28" t="s">
        <v>402</v>
      </c>
      <c r="D46">
        <v>0.2</v>
      </c>
      <c r="E46">
        <v>1.4</v>
      </c>
      <c r="H46">
        <v>0.3</v>
      </c>
      <c r="J46">
        <v>6.5</v>
      </c>
      <c r="K46">
        <v>1.4</v>
      </c>
      <c r="N46">
        <v>0.2</v>
      </c>
      <c r="P46">
        <v>0.1</v>
      </c>
      <c r="Y46">
        <v>0.4</v>
      </c>
      <c r="AA46">
        <v>0.5</v>
      </c>
      <c r="AD46">
        <v>0.4</v>
      </c>
      <c r="AF46">
        <v>0.1</v>
      </c>
      <c r="AJ46">
        <v>0.3</v>
      </c>
      <c r="AM46">
        <v>0.1</v>
      </c>
      <c r="BD46">
        <v>0.1</v>
      </c>
      <c r="BE46">
        <v>0.2</v>
      </c>
      <c r="BI46">
        <v>0.1</v>
      </c>
      <c r="BQ46">
        <v>4.5</v>
      </c>
      <c r="BT46">
        <v>0.5</v>
      </c>
    </row>
    <row r="47" spans="1:72" x14ac:dyDescent="0.25">
      <c r="A47" s="28" t="s">
        <v>266</v>
      </c>
      <c r="B47" s="27" t="s">
        <v>316</v>
      </c>
      <c r="C47" s="28" t="s">
        <v>403</v>
      </c>
      <c r="D47">
        <v>0.7</v>
      </c>
      <c r="E47">
        <v>3.1</v>
      </c>
      <c r="H47">
        <v>0.9</v>
      </c>
      <c r="J47">
        <v>21.9</v>
      </c>
      <c r="K47">
        <v>4</v>
      </c>
      <c r="N47">
        <v>0.7</v>
      </c>
      <c r="O47">
        <v>0.1</v>
      </c>
      <c r="P47">
        <v>0.2</v>
      </c>
      <c r="S47">
        <v>0.1</v>
      </c>
      <c r="Y47">
        <v>1.3</v>
      </c>
      <c r="AA47">
        <v>1</v>
      </c>
      <c r="AD47">
        <v>1.3</v>
      </c>
      <c r="AF47">
        <v>0.1</v>
      </c>
      <c r="AJ47">
        <v>0.3</v>
      </c>
      <c r="AM47">
        <v>0.2</v>
      </c>
      <c r="AW47">
        <v>0.1</v>
      </c>
      <c r="BD47">
        <v>0.3</v>
      </c>
      <c r="BE47">
        <v>0.9</v>
      </c>
      <c r="BG47">
        <v>0.1</v>
      </c>
      <c r="BH47">
        <v>0.1</v>
      </c>
      <c r="BI47">
        <v>0.4</v>
      </c>
      <c r="BK47">
        <v>0.1</v>
      </c>
      <c r="BM47">
        <v>0.1</v>
      </c>
      <c r="BQ47">
        <v>14.7</v>
      </c>
      <c r="BT47">
        <v>1.6</v>
      </c>
    </row>
    <row r="48" spans="1:72" x14ac:dyDescent="0.25">
      <c r="A48" s="28" t="s">
        <v>266</v>
      </c>
      <c r="B48" s="27" t="s">
        <v>316</v>
      </c>
      <c r="C48" s="28" t="s">
        <v>404</v>
      </c>
      <c r="E48">
        <v>0.5</v>
      </c>
      <c r="H48">
        <v>0.1</v>
      </c>
      <c r="J48">
        <v>1.7</v>
      </c>
      <c r="K48">
        <v>0.4</v>
      </c>
      <c r="N48">
        <v>0.1</v>
      </c>
      <c r="Y48">
        <v>0.2</v>
      </c>
      <c r="AA48">
        <v>0.3</v>
      </c>
      <c r="AD48">
        <v>0.1</v>
      </c>
      <c r="BQ48">
        <v>1.4</v>
      </c>
      <c r="BT48">
        <v>0.1</v>
      </c>
    </row>
    <row r="49" spans="1:72" x14ac:dyDescent="0.25">
      <c r="A49" s="28" t="s">
        <v>266</v>
      </c>
      <c r="B49" s="27" t="s">
        <v>316</v>
      </c>
      <c r="C49" s="28" t="s">
        <v>405</v>
      </c>
      <c r="BT49">
        <v>-0.3</v>
      </c>
    </row>
    <row r="50" spans="1:72" x14ac:dyDescent="0.25">
      <c r="A50" s="28" t="s">
        <v>266</v>
      </c>
      <c r="B50" s="27" t="s">
        <v>316</v>
      </c>
      <c r="C50" s="28" t="s">
        <v>406</v>
      </c>
      <c r="D50">
        <v>0.3</v>
      </c>
      <c r="E50">
        <v>0.5</v>
      </c>
      <c r="H50">
        <v>0.1</v>
      </c>
      <c r="J50">
        <v>4.2</v>
      </c>
      <c r="K50">
        <v>0.5</v>
      </c>
      <c r="N50">
        <v>0.1</v>
      </c>
      <c r="P50">
        <v>0.1</v>
      </c>
      <c r="Y50">
        <v>0.2</v>
      </c>
      <c r="AA50">
        <v>0.1</v>
      </c>
      <c r="AD50">
        <v>0.5</v>
      </c>
      <c r="BE50">
        <v>0.3</v>
      </c>
      <c r="BI50">
        <v>0.2</v>
      </c>
      <c r="BQ50">
        <v>1.6</v>
      </c>
      <c r="BT50">
        <v>0.4</v>
      </c>
    </row>
    <row r="51" spans="1:72" x14ac:dyDescent="0.25">
      <c r="A51" s="28" t="s">
        <v>266</v>
      </c>
      <c r="B51" s="27" t="s">
        <v>316</v>
      </c>
      <c r="C51" s="28" t="s">
        <v>407</v>
      </c>
      <c r="D51">
        <v>3.2</v>
      </c>
      <c r="E51">
        <v>23.4</v>
      </c>
      <c r="G51">
        <v>0.1</v>
      </c>
      <c r="H51">
        <v>8</v>
      </c>
      <c r="I51">
        <v>0.1</v>
      </c>
      <c r="J51">
        <v>137.5</v>
      </c>
      <c r="K51">
        <v>29.7</v>
      </c>
      <c r="L51">
        <v>0.1</v>
      </c>
      <c r="M51">
        <v>0.1</v>
      </c>
      <c r="N51">
        <v>5.5</v>
      </c>
      <c r="O51">
        <v>0.6</v>
      </c>
      <c r="P51">
        <v>1.4</v>
      </c>
      <c r="Q51">
        <v>0.2</v>
      </c>
      <c r="R51">
        <v>0.2</v>
      </c>
      <c r="S51">
        <v>0.4</v>
      </c>
      <c r="V51">
        <v>0.1</v>
      </c>
      <c r="W51">
        <v>0.1</v>
      </c>
      <c r="Y51">
        <v>8.3</v>
      </c>
      <c r="AA51">
        <v>4.5</v>
      </c>
      <c r="AB51">
        <v>0.1</v>
      </c>
      <c r="AC51">
        <v>0.1</v>
      </c>
      <c r="AD51">
        <v>8</v>
      </c>
      <c r="AF51">
        <v>1.2</v>
      </c>
      <c r="AG51">
        <v>0.3</v>
      </c>
      <c r="AH51">
        <v>0.5</v>
      </c>
      <c r="AI51">
        <v>0.1</v>
      </c>
      <c r="AJ51">
        <v>1.5</v>
      </c>
      <c r="AK51">
        <v>0.1</v>
      </c>
      <c r="AM51">
        <v>1.2</v>
      </c>
      <c r="AQ51">
        <v>0.1</v>
      </c>
      <c r="AU51">
        <v>0.1</v>
      </c>
      <c r="AV51">
        <v>0.1</v>
      </c>
      <c r="AW51">
        <v>0.4</v>
      </c>
      <c r="AX51">
        <v>0.1</v>
      </c>
      <c r="BD51">
        <v>1.2</v>
      </c>
      <c r="BE51">
        <v>6.6</v>
      </c>
      <c r="BF51">
        <v>0.2</v>
      </c>
      <c r="BG51">
        <v>0.4</v>
      </c>
      <c r="BH51">
        <v>0.3</v>
      </c>
      <c r="BI51">
        <v>2.7</v>
      </c>
      <c r="BJ51">
        <v>0.2</v>
      </c>
      <c r="BK51">
        <v>0.4</v>
      </c>
      <c r="BM51">
        <v>0.4</v>
      </c>
      <c r="BQ51">
        <v>121.3</v>
      </c>
      <c r="BS51">
        <v>0.3</v>
      </c>
      <c r="BT51">
        <v>20.9</v>
      </c>
    </row>
    <row r="52" spans="1:72" x14ac:dyDescent="0.25">
      <c r="A52" s="26" t="s">
        <v>267</v>
      </c>
      <c r="B52" s="27" t="s">
        <v>317</v>
      </c>
      <c r="C52" s="26" t="s">
        <v>384</v>
      </c>
      <c r="D52">
        <v>34.8</v>
      </c>
      <c r="E52">
        <v>2.3</v>
      </c>
      <c r="F52">
        <v>467.6</v>
      </c>
      <c r="G52">
        <v>0.8</v>
      </c>
      <c r="H52">
        <v>3021.8</v>
      </c>
      <c r="I52">
        <v>6.1</v>
      </c>
      <c r="J52">
        <v>1.8</v>
      </c>
      <c r="K52">
        <v>1.4</v>
      </c>
      <c r="L52">
        <v>0.5</v>
      </c>
      <c r="M52">
        <v>1.9</v>
      </c>
      <c r="N52">
        <v>17.2</v>
      </c>
      <c r="O52">
        <v>8.3</v>
      </c>
      <c r="P52">
        <v>1.7</v>
      </c>
      <c r="Q52">
        <v>1.7</v>
      </c>
      <c r="R52">
        <v>1.2</v>
      </c>
      <c r="S52">
        <v>2.9</v>
      </c>
      <c r="T52">
        <v>1.1</v>
      </c>
      <c r="U52">
        <v>1.7</v>
      </c>
      <c r="V52">
        <v>2.2</v>
      </c>
      <c r="W52">
        <v>2.3</v>
      </c>
      <c r="X52">
        <v>0.8</v>
      </c>
      <c r="Y52">
        <v>4.9</v>
      </c>
      <c r="Z52">
        <v>1.5</v>
      </c>
      <c r="AA52">
        <v>24.1</v>
      </c>
      <c r="AB52">
        <v>0.4</v>
      </c>
      <c r="AC52">
        <v>2.4</v>
      </c>
      <c r="AD52">
        <v>40.4</v>
      </c>
      <c r="AE52">
        <v>1.2</v>
      </c>
      <c r="AF52">
        <v>33.6</v>
      </c>
      <c r="AG52">
        <v>8.6</v>
      </c>
      <c r="AH52">
        <v>3.6</v>
      </c>
      <c r="AI52">
        <v>6.9</v>
      </c>
      <c r="AJ52">
        <v>1</v>
      </c>
      <c r="AK52">
        <v>4.8</v>
      </c>
      <c r="AL52">
        <v>0.3</v>
      </c>
      <c r="AM52">
        <v>1753.8</v>
      </c>
      <c r="AN52">
        <v>0.5</v>
      </c>
      <c r="AO52">
        <v>3</v>
      </c>
      <c r="AP52">
        <v>1.9</v>
      </c>
      <c r="AQ52">
        <v>5.4</v>
      </c>
      <c r="AR52">
        <v>2.2</v>
      </c>
      <c r="AS52">
        <v>0.9</v>
      </c>
      <c r="AT52">
        <v>0.5</v>
      </c>
      <c r="AU52">
        <v>3.8</v>
      </c>
      <c r="AV52">
        <v>4.4</v>
      </c>
      <c r="AW52">
        <v>2.1</v>
      </c>
      <c r="AX52">
        <v>1.8</v>
      </c>
      <c r="AY52">
        <v>1</v>
      </c>
      <c r="AZ52">
        <v>2.3</v>
      </c>
      <c r="BA52">
        <v>4</v>
      </c>
      <c r="BB52">
        <v>0.3</v>
      </c>
      <c r="BC52">
        <v>0.6</v>
      </c>
      <c r="BD52">
        <v>5.7</v>
      </c>
      <c r="BE52">
        <v>18.3</v>
      </c>
      <c r="BF52">
        <v>9.4</v>
      </c>
      <c r="BG52">
        <v>40.5</v>
      </c>
      <c r="BH52">
        <v>35.8</v>
      </c>
      <c r="BI52">
        <v>6.7</v>
      </c>
      <c r="BJ52">
        <v>9.6</v>
      </c>
      <c r="BK52">
        <v>35.1</v>
      </c>
      <c r="BL52">
        <v>0.2</v>
      </c>
      <c r="BM52">
        <v>1.3</v>
      </c>
      <c r="BP52">
        <v>18.5</v>
      </c>
      <c r="BQ52">
        <v>8139.5</v>
      </c>
      <c r="BR52">
        <v>2.5</v>
      </c>
      <c r="BS52">
        <v>77.4</v>
      </c>
      <c r="BT52">
        <v>-372.9</v>
      </c>
    </row>
    <row r="53" spans="1:72" x14ac:dyDescent="0.25">
      <c r="A53" s="28" t="s">
        <v>267</v>
      </c>
      <c r="B53" s="27" t="s">
        <v>317</v>
      </c>
      <c r="C53" s="28" t="s">
        <v>385</v>
      </c>
      <c r="D53">
        <v>7.4</v>
      </c>
      <c r="E53">
        <v>0.6</v>
      </c>
      <c r="F53">
        <v>16.6</v>
      </c>
      <c r="G53">
        <v>0.1</v>
      </c>
      <c r="H53">
        <v>2649.8</v>
      </c>
      <c r="I53">
        <v>0.1</v>
      </c>
      <c r="J53">
        <v>0.2</v>
      </c>
      <c r="N53">
        <v>15.9</v>
      </c>
      <c r="O53">
        <v>47.7</v>
      </c>
      <c r="T53">
        <v>0.1</v>
      </c>
      <c r="V53">
        <v>0.1</v>
      </c>
      <c r="W53">
        <v>0.1</v>
      </c>
      <c r="Y53">
        <v>0.5</v>
      </c>
      <c r="AA53">
        <v>0.2</v>
      </c>
      <c r="AB53">
        <v>0.1</v>
      </c>
      <c r="AC53">
        <v>0.2</v>
      </c>
      <c r="AD53">
        <v>3.6</v>
      </c>
      <c r="AE53">
        <v>0.3</v>
      </c>
      <c r="AF53">
        <v>7.2</v>
      </c>
      <c r="AG53">
        <v>16.3</v>
      </c>
      <c r="AH53">
        <v>1</v>
      </c>
      <c r="AI53">
        <v>1.3</v>
      </c>
      <c r="AK53">
        <v>6.2</v>
      </c>
      <c r="AM53">
        <v>628.9</v>
      </c>
      <c r="AO53">
        <v>0.1</v>
      </c>
      <c r="AP53">
        <v>0.8</v>
      </c>
      <c r="AQ53">
        <v>4.9</v>
      </c>
      <c r="AR53">
        <v>0.5</v>
      </c>
      <c r="AS53">
        <v>0.6</v>
      </c>
      <c r="AT53">
        <v>0.2</v>
      </c>
      <c r="AU53">
        <v>1.7</v>
      </c>
      <c r="AV53">
        <v>6.5</v>
      </c>
      <c r="AW53">
        <v>1.6</v>
      </c>
      <c r="AX53">
        <v>1.4</v>
      </c>
      <c r="AY53">
        <v>0.5</v>
      </c>
      <c r="AZ53">
        <v>0.7</v>
      </c>
      <c r="BA53">
        <v>6.6</v>
      </c>
      <c r="BB53">
        <v>0.1</v>
      </c>
      <c r="BC53">
        <v>0.2</v>
      </c>
      <c r="BD53">
        <v>11.4</v>
      </c>
      <c r="BE53">
        <v>3</v>
      </c>
      <c r="BF53">
        <v>6.5</v>
      </c>
      <c r="BG53">
        <v>16.6</v>
      </c>
      <c r="BH53">
        <v>24.5</v>
      </c>
      <c r="BI53">
        <v>12.2</v>
      </c>
      <c r="BJ53">
        <v>11.4</v>
      </c>
      <c r="BK53">
        <v>1.8</v>
      </c>
      <c r="BM53">
        <v>0.3</v>
      </c>
      <c r="BQ53">
        <v>1473.2</v>
      </c>
      <c r="BS53">
        <v>3.2</v>
      </c>
      <c r="BT53">
        <v>-53</v>
      </c>
    </row>
    <row r="54" spans="1:72" x14ac:dyDescent="0.25">
      <c r="A54" s="28" t="s">
        <v>267</v>
      </c>
      <c r="B54" s="27" t="s">
        <v>317</v>
      </c>
      <c r="C54" s="28" t="s">
        <v>386</v>
      </c>
      <c r="F54">
        <v>0.3</v>
      </c>
      <c r="H54">
        <v>7.5</v>
      </c>
      <c r="AM54">
        <v>2.6</v>
      </c>
      <c r="BG54">
        <v>0.2</v>
      </c>
      <c r="BH54">
        <v>0.2</v>
      </c>
      <c r="BQ54">
        <v>7.3</v>
      </c>
      <c r="BS54">
        <v>0.1</v>
      </c>
      <c r="BT54">
        <v>-5.4</v>
      </c>
    </row>
    <row r="55" spans="1:72" x14ac:dyDescent="0.25">
      <c r="A55" s="28" t="s">
        <v>267</v>
      </c>
      <c r="B55" s="27" t="s">
        <v>317</v>
      </c>
      <c r="C55" s="28" t="s">
        <v>387</v>
      </c>
      <c r="D55">
        <v>0.3</v>
      </c>
      <c r="E55">
        <v>0.1</v>
      </c>
      <c r="F55">
        <v>5.3</v>
      </c>
      <c r="H55">
        <v>206.2</v>
      </c>
      <c r="I55">
        <v>0.5</v>
      </c>
      <c r="M55">
        <v>0.3</v>
      </c>
      <c r="N55">
        <v>0.8</v>
      </c>
      <c r="O55">
        <v>0.2</v>
      </c>
      <c r="R55">
        <v>0.1</v>
      </c>
      <c r="T55">
        <v>0.1</v>
      </c>
      <c r="V55">
        <v>0.1</v>
      </c>
      <c r="W55">
        <v>0.1</v>
      </c>
      <c r="Y55">
        <v>0.1</v>
      </c>
      <c r="AA55">
        <v>1.5</v>
      </c>
      <c r="AC55">
        <v>0.1</v>
      </c>
      <c r="AD55">
        <v>3.9</v>
      </c>
      <c r="AF55">
        <v>0.5</v>
      </c>
      <c r="AG55">
        <v>0.1</v>
      </c>
      <c r="AH55">
        <v>0.1</v>
      </c>
      <c r="AI55">
        <v>1.4</v>
      </c>
      <c r="AK55">
        <v>0.2</v>
      </c>
      <c r="AM55">
        <v>90.9</v>
      </c>
      <c r="AN55">
        <v>0.1</v>
      </c>
      <c r="AO55">
        <v>0.3</v>
      </c>
      <c r="AP55">
        <v>0.1</v>
      </c>
      <c r="AQ55">
        <v>0.2</v>
      </c>
      <c r="AV55">
        <v>0.1</v>
      </c>
      <c r="AX55">
        <v>0.1</v>
      </c>
      <c r="BD55">
        <v>0.1</v>
      </c>
      <c r="BE55">
        <v>0.1</v>
      </c>
      <c r="BG55">
        <v>1</v>
      </c>
      <c r="BH55">
        <v>0.9</v>
      </c>
      <c r="BI55">
        <v>0.2</v>
      </c>
      <c r="BJ55">
        <v>0.7</v>
      </c>
      <c r="BK55">
        <v>2.6</v>
      </c>
      <c r="BQ55">
        <v>182.4</v>
      </c>
      <c r="BS55">
        <v>1.2</v>
      </c>
      <c r="BT55">
        <v>-12.7</v>
      </c>
    </row>
    <row r="56" spans="1:3" x14ac:dyDescent="0.25">
      <c r="A56" s="28" t="s">
        <v>267</v>
      </c>
      <c r="B56" s="27" t="s">
        <v>317</v>
      </c>
      <c r="C56" s="28" t="s">
        <v>388</v>
      </c>
    </row>
    <row r="57" spans="1:72" x14ac:dyDescent="0.25">
      <c r="A57" s="28" t="s">
        <v>267</v>
      </c>
      <c r="B57" s="27" t="s">
        <v>317</v>
      </c>
      <c r="C57" s="28" t="s">
        <v>389</v>
      </c>
      <c r="H57">
        <v>0.1</v>
      </c>
      <c r="AM57">
        <v>0.1</v>
      </c>
      <c r="BQ57">
        <v>0.2</v>
      </c>
      <c r="BT57">
        <v>-0.1</v>
      </c>
    </row>
    <row r="58" spans="1:71" x14ac:dyDescent="0.25">
      <c r="A58" s="28" t="s">
        <v>267</v>
      </c>
      <c r="B58" s="27" t="s">
        <v>317</v>
      </c>
      <c r="C58" s="28" t="s">
        <v>390</v>
      </c>
      <c r="H58">
        <v>2.4</v>
      </c>
      <c r="AF58">
        <v>0.1</v>
      </c>
      <c r="AM58">
        <v>0.2</v>
      </c>
      <c r="BQ58">
        <v>6.6</v>
      </c>
      <c r="BS58">
        <v>0.3</v>
      </c>
    </row>
    <row r="59" spans="1:72" x14ac:dyDescent="0.25">
      <c r="A59" s="28" t="s">
        <v>267</v>
      </c>
      <c r="B59" s="27" t="s">
        <v>317</v>
      </c>
      <c r="C59" s="28" t="s">
        <v>391</v>
      </c>
      <c r="H59">
        <v>0.8</v>
      </c>
      <c r="AM59">
        <v>0.3</v>
      </c>
      <c r="BQ59">
        <v>1</v>
      </c>
      <c r="BT59">
        <v>-0.6</v>
      </c>
    </row>
    <row r="60" spans="1:72" x14ac:dyDescent="0.25">
      <c r="A60" s="28" t="s">
        <v>267</v>
      </c>
      <c r="B60" s="27" t="s">
        <v>317</v>
      </c>
      <c r="C60" s="28" t="s">
        <v>392</v>
      </c>
      <c r="F60">
        <v>1.5</v>
      </c>
      <c r="H60">
        <v>21.3</v>
      </c>
      <c r="Y60">
        <v>0.1</v>
      </c>
      <c r="AF60">
        <v>0.3</v>
      </c>
      <c r="AM60">
        <v>7.2</v>
      </c>
      <c r="BG60">
        <v>0.3</v>
      </c>
      <c r="BH60">
        <v>0.3</v>
      </c>
      <c r="BK60">
        <v>0.1</v>
      </c>
      <c r="BQ60">
        <v>69.8</v>
      </c>
      <c r="BS60">
        <v>0.8</v>
      </c>
      <c r="BT60">
        <v>-3.2</v>
      </c>
    </row>
    <row r="61" spans="1:72" x14ac:dyDescent="0.25">
      <c r="A61" s="28" t="s">
        <v>267</v>
      </c>
      <c r="B61" s="27" t="s">
        <v>317</v>
      </c>
      <c r="C61" s="28" t="s">
        <v>393</v>
      </c>
      <c r="D61">
        <v>0.3</v>
      </c>
      <c r="F61">
        <v>0.1</v>
      </c>
      <c r="H61">
        <v>8.2</v>
      </c>
      <c r="I61">
        <v>0.1</v>
      </c>
      <c r="M61">
        <v>2.4</v>
      </c>
      <c r="N61">
        <v>0.5</v>
      </c>
      <c r="O61">
        <v>0.1</v>
      </c>
      <c r="P61">
        <v>0.1</v>
      </c>
      <c r="Q61">
        <v>0.1</v>
      </c>
      <c r="R61">
        <v>0.5</v>
      </c>
      <c r="S61">
        <v>0.1</v>
      </c>
      <c r="T61">
        <v>0.1</v>
      </c>
      <c r="U61">
        <v>0.1</v>
      </c>
      <c r="V61">
        <v>0.1</v>
      </c>
      <c r="W61">
        <v>0.1</v>
      </c>
      <c r="Y61">
        <v>0.1</v>
      </c>
      <c r="AA61">
        <v>0.3</v>
      </c>
      <c r="AD61">
        <v>0.1</v>
      </c>
      <c r="AF61">
        <v>0.5</v>
      </c>
      <c r="AG61">
        <v>0.1</v>
      </c>
      <c r="AH61">
        <v>0.1</v>
      </c>
      <c r="AI61">
        <v>0.8</v>
      </c>
      <c r="AJ61">
        <v>0.1</v>
      </c>
      <c r="AK61">
        <v>0.3</v>
      </c>
      <c r="AM61">
        <v>2.7</v>
      </c>
      <c r="AQ61">
        <v>0.1</v>
      </c>
      <c r="AV61">
        <v>0.1</v>
      </c>
      <c r="BE61">
        <v>0.1</v>
      </c>
      <c r="BG61">
        <v>0.3</v>
      </c>
      <c r="BH61">
        <v>0.2</v>
      </c>
      <c r="BQ61">
        <v>11.9</v>
      </c>
      <c r="BS61">
        <v>0.1</v>
      </c>
      <c r="BT61">
        <v>-5</v>
      </c>
    </row>
    <row r="62" spans="1:72" x14ac:dyDescent="0.25">
      <c r="A62" s="28" t="s">
        <v>267</v>
      </c>
      <c r="B62" s="27" t="s">
        <v>317</v>
      </c>
      <c r="C62" s="28" t="s">
        <v>394</v>
      </c>
      <c r="D62">
        <v>0.2</v>
      </c>
      <c r="H62">
        <v>2.9</v>
      </c>
      <c r="N62">
        <v>0.2</v>
      </c>
      <c r="AF62">
        <v>0.1</v>
      </c>
      <c r="AM62">
        <v>0.8</v>
      </c>
      <c r="BG62">
        <v>0.1</v>
      </c>
      <c r="BH62">
        <v>0.1</v>
      </c>
      <c r="BQ62">
        <v>7</v>
      </c>
      <c r="BT62">
        <v>-3.1</v>
      </c>
    </row>
    <row r="63" spans="1:72" x14ac:dyDescent="0.25">
      <c r="A63" s="28" t="s">
        <v>267</v>
      </c>
      <c r="B63" s="27" t="s">
        <v>317</v>
      </c>
      <c r="C63" s="28" t="s">
        <v>395</v>
      </c>
      <c r="F63">
        <v>0.2</v>
      </c>
      <c r="H63">
        <v>8.7</v>
      </c>
      <c r="AD63">
        <v>0.1</v>
      </c>
      <c r="AF63">
        <v>0.1</v>
      </c>
      <c r="AM63">
        <v>3.7</v>
      </c>
      <c r="BG63">
        <v>0.1</v>
      </c>
      <c r="BH63">
        <v>0.1</v>
      </c>
      <c r="BQ63">
        <v>26.4</v>
      </c>
      <c r="BS63">
        <v>0.3</v>
      </c>
      <c r="BT63">
        <v>-1.2</v>
      </c>
    </row>
    <row r="64" spans="1:72" x14ac:dyDescent="0.25">
      <c r="A64" s="28" t="s">
        <v>267</v>
      </c>
      <c r="B64" s="27" t="s">
        <v>317</v>
      </c>
      <c r="C64" s="28" t="s">
        <v>396</v>
      </c>
      <c r="D64">
        <v>0.4</v>
      </c>
      <c r="F64">
        <v>7.9</v>
      </c>
      <c r="H64">
        <v>161.9</v>
      </c>
      <c r="N64">
        <v>0.3</v>
      </c>
      <c r="O64">
        <v>0.3</v>
      </c>
      <c r="Y64">
        <v>0.2</v>
      </c>
      <c r="AA64">
        <v>0.1</v>
      </c>
      <c r="AD64">
        <v>0.4</v>
      </c>
      <c r="AF64">
        <v>0.6</v>
      </c>
      <c r="AG64">
        <v>0.1</v>
      </c>
      <c r="AI64">
        <v>0.4</v>
      </c>
      <c r="AM64">
        <v>32.6</v>
      </c>
      <c r="AR64">
        <v>0.1</v>
      </c>
      <c r="AV64">
        <v>0.1</v>
      </c>
      <c r="BA64">
        <v>0.1</v>
      </c>
      <c r="BD64">
        <v>0.1</v>
      </c>
      <c r="BE64">
        <v>0.1</v>
      </c>
      <c r="BF64">
        <v>0.1</v>
      </c>
      <c r="BG64">
        <v>2.5</v>
      </c>
      <c r="BH64">
        <v>2</v>
      </c>
      <c r="BI64">
        <v>0.4</v>
      </c>
      <c r="BJ64">
        <v>0.1</v>
      </c>
      <c r="BK64">
        <v>0.3</v>
      </c>
      <c r="BQ64">
        <v>146.3</v>
      </c>
      <c r="BS64">
        <v>2.9</v>
      </c>
      <c r="BT64">
        <v>-0.6</v>
      </c>
    </row>
    <row r="65" spans="1:72" x14ac:dyDescent="0.25">
      <c r="A65" s="28" t="s">
        <v>267</v>
      </c>
      <c r="B65" s="27" t="s">
        <v>317</v>
      </c>
      <c r="C65" s="28" t="s">
        <v>397</v>
      </c>
      <c r="H65">
        <v>0.5</v>
      </c>
      <c r="M65">
        <v>0.1</v>
      </c>
      <c r="AM65">
        <v>0.1</v>
      </c>
      <c r="BQ65">
        <v>0.5</v>
      </c>
      <c r="BS65">
        <v>0.1</v>
      </c>
      <c r="BT65">
        <v>-0.8</v>
      </c>
    </row>
    <row r="66" spans="1:72" x14ac:dyDescent="0.25">
      <c r="A66" s="28" t="s">
        <v>267</v>
      </c>
      <c r="B66" s="27" t="s">
        <v>317</v>
      </c>
      <c r="C66" s="28" t="s">
        <v>398</v>
      </c>
      <c r="D66">
        <v>0.1</v>
      </c>
      <c r="F66">
        <v>0.8</v>
      </c>
      <c r="H66">
        <v>24.2</v>
      </c>
      <c r="N66">
        <v>0.1</v>
      </c>
      <c r="AD66">
        <v>0.1</v>
      </c>
      <c r="AF66">
        <v>0.1</v>
      </c>
      <c r="AM66">
        <v>7.5</v>
      </c>
      <c r="BG66">
        <v>0.4</v>
      </c>
      <c r="BH66">
        <v>0.4</v>
      </c>
      <c r="BI66">
        <v>0.1</v>
      </c>
      <c r="BK66">
        <v>0.1</v>
      </c>
      <c r="BQ66">
        <v>331</v>
      </c>
      <c r="BS66">
        <v>0.1</v>
      </c>
      <c r="BT66">
        <v>3.6</v>
      </c>
    </row>
    <row r="67" spans="1:72" x14ac:dyDescent="0.25">
      <c r="A67" s="28" t="s">
        <v>267</v>
      </c>
      <c r="B67" s="27" t="s">
        <v>317</v>
      </c>
      <c r="C67" s="28" t="s">
        <v>399</v>
      </c>
      <c r="F67">
        <v>0.2</v>
      </c>
      <c r="H67">
        <v>5.5</v>
      </c>
      <c r="M67">
        <v>0.1</v>
      </c>
      <c r="AM67">
        <v>1.9</v>
      </c>
      <c r="BG67">
        <v>0.2</v>
      </c>
      <c r="BH67">
        <v>0.1</v>
      </c>
      <c r="BQ67">
        <v>5.9</v>
      </c>
      <c r="BT67">
        <v>-0.1</v>
      </c>
    </row>
    <row r="68" spans="1:72" x14ac:dyDescent="0.25">
      <c r="A68" s="28" t="s">
        <v>267</v>
      </c>
      <c r="B68" s="27" t="s">
        <v>317</v>
      </c>
      <c r="C68" s="28" t="s">
        <v>400</v>
      </c>
      <c r="F68">
        <v>0.7</v>
      </c>
      <c r="H68">
        <v>20.5</v>
      </c>
      <c r="N68">
        <v>0.1</v>
      </c>
      <c r="AD68">
        <v>0.1</v>
      </c>
      <c r="AF68">
        <v>0.1</v>
      </c>
      <c r="AM68">
        <v>6.1</v>
      </c>
      <c r="BG68">
        <v>0.4</v>
      </c>
      <c r="BH68">
        <v>0.3</v>
      </c>
      <c r="BI68">
        <v>0.1</v>
      </c>
      <c r="BK68">
        <v>0.1</v>
      </c>
      <c r="BQ68">
        <v>19.7</v>
      </c>
      <c r="BS68">
        <v>0.2</v>
      </c>
      <c r="BT68">
        <v>-3.8</v>
      </c>
    </row>
    <row r="69" spans="1:72" x14ac:dyDescent="0.25">
      <c r="A69" s="28" t="s">
        <v>267</v>
      </c>
      <c r="B69" s="27" t="s">
        <v>317</v>
      </c>
      <c r="C69" s="28" t="s">
        <v>401</v>
      </c>
      <c r="F69">
        <v>0.2</v>
      </c>
      <c r="H69">
        <v>4.1</v>
      </c>
      <c r="AM69">
        <v>1.3</v>
      </c>
      <c r="BG69">
        <v>0.1</v>
      </c>
      <c r="BH69">
        <v>0.1</v>
      </c>
      <c r="BQ69">
        <v>3.9</v>
      </c>
      <c r="BT69">
        <v>-8.4</v>
      </c>
    </row>
    <row r="70" spans="1:72" x14ac:dyDescent="0.25">
      <c r="A70" s="28" t="s">
        <v>267</v>
      </c>
      <c r="B70" s="27" t="s">
        <v>317</v>
      </c>
      <c r="C70" s="28" t="s">
        <v>402</v>
      </c>
      <c r="F70">
        <v>0.1</v>
      </c>
      <c r="H70">
        <v>2.8</v>
      </c>
      <c r="AM70">
        <v>1</v>
      </c>
      <c r="BG70">
        <v>0.1</v>
      </c>
      <c r="BQ70">
        <v>3.2</v>
      </c>
      <c r="BT70">
        <v>-2</v>
      </c>
    </row>
    <row r="71" spans="1:72" x14ac:dyDescent="0.25">
      <c r="A71" s="28" t="s">
        <v>267</v>
      </c>
      <c r="B71" s="27" t="s">
        <v>317</v>
      </c>
      <c r="C71" s="28" t="s">
        <v>403</v>
      </c>
      <c r="F71">
        <v>1</v>
      </c>
      <c r="H71">
        <v>21.9</v>
      </c>
      <c r="N71">
        <v>0.1</v>
      </c>
      <c r="O71">
        <v>0.1</v>
      </c>
      <c r="AD71">
        <v>0.1</v>
      </c>
      <c r="AF71">
        <v>0.1</v>
      </c>
      <c r="AI71">
        <v>0.1</v>
      </c>
      <c r="AM71">
        <v>6.5</v>
      </c>
      <c r="BG71">
        <v>0.5</v>
      </c>
      <c r="BH71">
        <v>0.4</v>
      </c>
      <c r="BI71">
        <v>0.1</v>
      </c>
      <c r="BK71">
        <v>0.1</v>
      </c>
      <c r="BQ71">
        <v>19.1</v>
      </c>
      <c r="BS71">
        <v>0.1</v>
      </c>
      <c r="BT71">
        <v>-0.8</v>
      </c>
    </row>
    <row r="72" spans="1:72" x14ac:dyDescent="0.25">
      <c r="A72" s="28" t="s">
        <v>267</v>
      </c>
      <c r="B72" s="27" t="s">
        <v>317</v>
      </c>
      <c r="C72" s="28" t="s">
        <v>404</v>
      </c>
      <c r="F72">
        <v>0.2</v>
      </c>
      <c r="H72">
        <v>4.9</v>
      </c>
      <c r="AM72">
        <v>1.6</v>
      </c>
      <c r="BG72">
        <v>0.1</v>
      </c>
      <c r="BH72">
        <v>0.1</v>
      </c>
      <c r="BQ72">
        <v>6.8</v>
      </c>
      <c r="BT72">
        <v>-1.1</v>
      </c>
    </row>
    <row r="73" spans="1:69" x14ac:dyDescent="0.25">
      <c r="A73" s="28" t="s">
        <v>267</v>
      </c>
      <c r="B73" s="27" t="s">
        <v>317</v>
      </c>
      <c r="C73" s="28" t="s">
        <v>405</v>
      </c>
      <c r="H73">
        <v>1.1</v>
      </c>
      <c r="AM73">
        <v>0.4</v>
      </c>
      <c r="BQ73">
        <v>0.7</v>
      </c>
    </row>
    <row r="74" spans="1:72" x14ac:dyDescent="0.25">
      <c r="A74" s="28" t="s">
        <v>267</v>
      </c>
      <c r="B74" s="27" t="s">
        <v>317</v>
      </c>
      <c r="C74" s="28" t="s">
        <v>406</v>
      </c>
      <c r="F74">
        <v>0.1</v>
      </c>
      <c r="H74">
        <v>2.2</v>
      </c>
      <c r="AM74">
        <v>0.6</v>
      </c>
      <c r="BQ74">
        <v>2.5</v>
      </c>
      <c r="BS74">
        <v>0.1</v>
      </c>
      <c r="BT74">
        <v>-1</v>
      </c>
    </row>
    <row r="75" spans="1:72" x14ac:dyDescent="0.25">
      <c r="A75" s="28" t="s">
        <v>267</v>
      </c>
      <c r="B75" s="27" t="s">
        <v>317</v>
      </c>
      <c r="C75" s="28" t="s">
        <v>407</v>
      </c>
      <c r="D75">
        <v>1.6</v>
      </c>
      <c r="F75">
        <v>30.8</v>
      </c>
      <c r="H75">
        <v>221.7</v>
      </c>
      <c r="I75">
        <v>0.3</v>
      </c>
      <c r="M75">
        <v>0.4</v>
      </c>
      <c r="N75">
        <v>1.4</v>
      </c>
      <c r="O75">
        <v>0.4</v>
      </c>
      <c r="R75">
        <v>0.1</v>
      </c>
      <c r="T75">
        <v>0.1</v>
      </c>
      <c r="V75">
        <v>0.1</v>
      </c>
      <c r="W75">
        <v>0.1</v>
      </c>
      <c r="Y75">
        <v>0.2</v>
      </c>
      <c r="AA75">
        <v>0.6</v>
      </c>
      <c r="AC75">
        <v>0.1</v>
      </c>
      <c r="AD75">
        <v>1.1</v>
      </c>
      <c r="AF75">
        <v>0.9</v>
      </c>
      <c r="AG75">
        <v>0.2</v>
      </c>
      <c r="AH75">
        <v>0.1</v>
      </c>
      <c r="AI75">
        <v>0.4</v>
      </c>
      <c r="AJ75">
        <v>0.1</v>
      </c>
      <c r="AK75">
        <v>0.1</v>
      </c>
      <c r="AM75">
        <v>66.7</v>
      </c>
      <c r="AO75">
        <v>0.1</v>
      </c>
      <c r="AP75">
        <v>0.1</v>
      </c>
      <c r="AQ75">
        <v>0.3</v>
      </c>
      <c r="AR75">
        <v>0.1</v>
      </c>
      <c r="AV75">
        <v>0.3</v>
      </c>
      <c r="AW75">
        <v>0.1</v>
      </c>
      <c r="AX75">
        <v>0.1</v>
      </c>
      <c r="BA75">
        <v>0.2</v>
      </c>
      <c r="BD75">
        <v>0.2</v>
      </c>
      <c r="BE75">
        <v>0.3</v>
      </c>
      <c r="BF75">
        <v>0.2</v>
      </c>
      <c r="BG75">
        <v>2.5</v>
      </c>
      <c r="BH75">
        <v>2.4</v>
      </c>
      <c r="BI75">
        <v>0.4</v>
      </c>
      <c r="BJ75">
        <v>0.2</v>
      </c>
      <c r="BK75">
        <v>0.9</v>
      </c>
      <c r="BM75">
        <v>0.1</v>
      </c>
      <c r="BQ75">
        <v>456.7</v>
      </c>
      <c r="BS75">
        <v>1.3</v>
      </c>
      <c r="BT75">
        <v>-6.3</v>
      </c>
    </row>
    <row r="76" spans="1:72" x14ac:dyDescent="0.25">
      <c r="A76" s="26" t="s">
        <v>268</v>
      </c>
      <c r="B76" s="27" t="s">
        <v>318</v>
      </c>
      <c r="C76" s="26" t="s">
        <v>384</v>
      </c>
      <c r="D76">
        <v>886.9</v>
      </c>
      <c r="E76">
        <v>70.7</v>
      </c>
      <c r="F76">
        <v>47.7</v>
      </c>
      <c r="G76">
        <v>5759.9</v>
      </c>
      <c r="H76">
        <v>1208.2</v>
      </c>
      <c r="I76">
        <v>133.7</v>
      </c>
      <c r="J76">
        <v>108</v>
      </c>
      <c r="K76">
        <v>559.8</v>
      </c>
      <c r="L76">
        <v>50.6</v>
      </c>
      <c r="M76">
        <v>22711.2</v>
      </c>
      <c r="N76">
        <v>4167.2</v>
      </c>
      <c r="O76">
        <v>183.6</v>
      </c>
      <c r="P76">
        <v>444.3</v>
      </c>
      <c r="Q76">
        <v>9430.4</v>
      </c>
      <c r="R76">
        <v>8992.9</v>
      </c>
      <c r="S76">
        <v>2073</v>
      </c>
      <c r="T76">
        <v>170.4</v>
      </c>
      <c r="U76">
        <v>823.4</v>
      </c>
      <c r="V76">
        <v>828.5</v>
      </c>
      <c r="W76">
        <v>887.4</v>
      </c>
      <c r="X76">
        <v>195.3</v>
      </c>
      <c r="Y76">
        <v>537.5</v>
      </c>
      <c r="Z76">
        <v>187.1</v>
      </c>
      <c r="AA76">
        <v>14663.7</v>
      </c>
      <c r="AB76">
        <v>124.9</v>
      </c>
      <c r="AC76">
        <v>509.4</v>
      </c>
      <c r="AD76">
        <v>13998.9</v>
      </c>
      <c r="AE76">
        <v>86.1</v>
      </c>
      <c r="AF76">
        <v>881.9</v>
      </c>
      <c r="AG76">
        <v>280.9</v>
      </c>
      <c r="AH76">
        <v>423.4</v>
      </c>
      <c r="AI76">
        <v>42.5</v>
      </c>
      <c r="AJ76">
        <v>33.2</v>
      </c>
      <c r="AK76">
        <v>453.8</v>
      </c>
      <c r="AL76">
        <v>20</v>
      </c>
      <c r="AM76">
        <v>265.5</v>
      </c>
      <c r="AN76">
        <v>20.3</v>
      </c>
      <c r="AO76">
        <v>21.8</v>
      </c>
      <c r="AP76">
        <v>56</v>
      </c>
      <c r="AQ76">
        <v>159.8</v>
      </c>
      <c r="AR76">
        <v>60.4</v>
      </c>
      <c r="AS76">
        <v>14.4</v>
      </c>
      <c r="AT76">
        <v>35.1</v>
      </c>
      <c r="AU76">
        <v>432.8</v>
      </c>
      <c r="AV76">
        <v>338.3</v>
      </c>
      <c r="AW76">
        <v>254.3</v>
      </c>
      <c r="AX76">
        <v>84</v>
      </c>
      <c r="AY76">
        <v>34.8</v>
      </c>
      <c r="AZ76">
        <v>63.8</v>
      </c>
      <c r="BA76">
        <v>43.2</v>
      </c>
      <c r="BB76">
        <v>49</v>
      </c>
      <c r="BC76">
        <v>13</v>
      </c>
      <c r="BD76">
        <v>556.9</v>
      </c>
      <c r="BE76">
        <v>833.5</v>
      </c>
      <c r="BF76">
        <v>161.9</v>
      </c>
      <c r="BG76">
        <v>371.5</v>
      </c>
      <c r="BH76">
        <v>140.5</v>
      </c>
      <c r="BI76">
        <v>48.8</v>
      </c>
      <c r="BJ76">
        <v>71</v>
      </c>
      <c r="BK76">
        <v>74.2</v>
      </c>
      <c r="BL76">
        <v>7.2</v>
      </c>
      <c r="BM76">
        <v>65.3</v>
      </c>
      <c r="BP76">
        <v>381</v>
      </c>
      <c r="BQ76">
        <v>5004.9</v>
      </c>
      <c r="BR76">
        <v>5.1</v>
      </c>
      <c r="BS76">
        <v>2139.6</v>
      </c>
      <c r="BT76">
        <v>-3004.5</v>
      </c>
    </row>
    <row r="77" spans="1:72" x14ac:dyDescent="0.25">
      <c r="A77" s="28" t="s">
        <v>268</v>
      </c>
      <c r="B77" s="27" t="s">
        <v>318</v>
      </c>
      <c r="C77" s="28" t="s">
        <v>385</v>
      </c>
      <c r="D77">
        <v>170.8</v>
      </c>
      <c r="E77">
        <v>2</v>
      </c>
      <c r="F77">
        <v>1.8</v>
      </c>
      <c r="G77">
        <v>404.2</v>
      </c>
      <c r="H77">
        <v>314.1</v>
      </c>
      <c r="I77">
        <v>31.3</v>
      </c>
      <c r="J77">
        <v>7.1</v>
      </c>
      <c r="K77">
        <v>369.8</v>
      </c>
      <c r="L77">
        <v>6.3</v>
      </c>
      <c r="M77">
        <v>46984.3</v>
      </c>
      <c r="N77">
        <v>3814.6</v>
      </c>
      <c r="O77">
        <v>37.8</v>
      </c>
      <c r="P77">
        <v>118.8</v>
      </c>
      <c r="Q77">
        <v>848.3</v>
      </c>
      <c r="R77">
        <v>6947.5</v>
      </c>
      <c r="S77">
        <v>146.6</v>
      </c>
      <c r="T77">
        <v>12.8</v>
      </c>
      <c r="U77">
        <v>52.7</v>
      </c>
      <c r="V77">
        <v>132.6</v>
      </c>
      <c r="W77">
        <v>44.1</v>
      </c>
      <c r="X77">
        <v>31.4</v>
      </c>
      <c r="Y77">
        <v>152.4</v>
      </c>
      <c r="Z77">
        <v>17</v>
      </c>
      <c r="AA77">
        <v>13092.6</v>
      </c>
      <c r="AB77">
        <v>5.1</v>
      </c>
      <c r="AC77">
        <v>25.9</v>
      </c>
      <c r="AD77">
        <v>1322.6</v>
      </c>
      <c r="AE77">
        <v>6.1</v>
      </c>
      <c r="AF77">
        <v>144.7</v>
      </c>
      <c r="AG77">
        <v>40.5</v>
      </c>
      <c r="AH77">
        <v>61.6</v>
      </c>
      <c r="AI77">
        <v>52</v>
      </c>
      <c r="AJ77">
        <v>37.2</v>
      </c>
      <c r="AK77">
        <v>56.6</v>
      </c>
      <c r="AL77">
        <v>3.9</v>
      </c>
      <c r="AM77">
        <v>62.9</v>
      </c>
      <c r="AN77">
        <v>2.4</v>
      </c>
      <c r="AO77">
        <v>2.2</v>
      </c>
      <c r="AP77">
        <v>5.4</v>
      </c>
      <c r="AQ77">
        <v>12.4</v>
      </c>
      <c r="AR77">
        <v>2</v>
      </c>
      <c r="AS77">
        <v>0.7</v>
      </c>
      <c r="AT77">
        <v>1.5</v>
      </c>
      <c r="AU77">
        <v>20</v>
      </c>
      <c r="AV77">
        <v>155.7</v>
      </c>
      <c r="AW77">
        <v>33.6</v>
      </c>
      <c r="AX77">
        <v>5.5</v>
      </c>
      <c r="AY77">
        <v>1.2</v>
      </c>
      <c r="AZ77">
        <v>1.4</v>
      </c>
      <c r="BA77">
        <v>10.1</v>
      </c>
      <c r="BB77">
        <v>2.6</v>
      </c>
      <c r="BC77">
        <v>0.5</v>
      </c>
      <c r="BD77">
        <v>54.2</v>
      </c>
      <c r="BE77">
        <v>89.3</v>
      </c>
      <c r="BF77">
        <v>16.2</v>
      </c>
      <c r="BG77">
        <v>59.3</v>
      </c>
      <c r="BH77">
        <v>37.1</v>
      </c>
      <c r="BI77">
        <v>5.3</v>
      </c>
      <c r="BJ77">
        <v>6.1</v>
      </c>
      <c r="BK77">
        <v>8.5</v>
      </c>
      <c r="BL77">
        <v>0.4</v>
      </c>
      <c r="BM77">
        <v>10.9</v>
      </c>
      <c r="BP77">
        <v>21.3</v>
      </c>
      <c r="BQ77">
        <v>2115</v>
      </c>
      <c r="BS77">
        <v>56.3</v>
      </c>
      <c r="BT77">
        <v>840.1</v>
      </c>
    </row>
    <row r="78" spans="1:72" x14ac:dyDescent="0.25">
      <c r="A78" s="28" t="s">
        <v>268</v>
      </c>
      <c r="B78" s="27" t="s">
        <v>318</v>
      </c>
      <c r="C78" s="28" t="s">
        <v>386</v>
      </c>
      <c r="D78">
        <v>0.1</v>
      </c>
      <c r="H78">
        <v>0.3</v>
      </c>
      <c r="K78">
        <v>0.1</v>
      </c>
      <c r="M78">
        <v>36</v>
      </c>
      <c r="N78">
        <v>1</v>
      </c>
      <c r="Q78">
        <v>0.5</v>
      </c>
      <c r="R78">
        <v>6.9</v>
      </c>
      <c r="S78">
        <v>0.1</v>
      </c>
      <c r="V78">
        <v>0.3</v>
      </c>
      <c r="W78">
        <v>0.1</v>
      </c>
      <c r="AA78">
        <v>8</v>
      </c>
      <c r="AD78">
        <v>0.2</v>
      </c>
      <c r="AF78">
        <v>0.1</v>
      </c>
      <c r="AG78">
        <v>0.1</v>
      </c>
      <c r="BE78">
        <v>0.1</v>
      </c>
      <c r="BG78">
        <v>0.1</v>
      </c>
      <c r="BH78">
        <v>0.1</v>
      </c>
      <c r="BP78">
        <v>0.1</v>
      </c>
      <c r="BQ78">
        <v>3.4</v>
      </c>
      <c r="BS78">
        <v>0.2</v>
      </c>
      <c r="BT78">
        <v>0.8</v>
      </c>
    </row>
    <row r="79" spans="1:72" x14ac:dyDescent="0.25">
      <c r="A79" s="28" t="s">
        <v>268</v>
      </c>
      <c r="B79" s="27" t="s">
        <v>318</v>
      </c>
      <c r="C79" s="28" t="s">
        <v>387</v>
      </c>
      <c r="D79">
        <v>183</v>
      </c>
      <c r="E79">
        <v>0.4</v>
      </c>
      <c r="F79">
        <v>0.3</v>
      </c>
      <c r="G79">
        <v>141.6</v>
      </c>
      <c r="H79">
        <v>279.5</v>
      </c>
      <c r="I79">
        <v>15.2</v>
      </c>
      <c r="J79">
        <v>6.6</v>
      </c>
      <c r="K79">
        <v>87.7</v>
      </c>
      <c r="L79">
        <v>2.6</v>
      </c>
      <c r="M79">
        <v>19402.2</v>
      </c>
      <c r="N79">
        <v>1062.9</v>
      </c>
      <c r="O79">
        <v>75.8</v>
      </c>
      <c r="P79">
        <v>25.9</v>
      </c>
      <c r="Q79">
        <v>294.9</v>
      </c>
      <c r="R79">
        <v>2889.3</v>
      </c>
      <c r="S79">
        <v>49.9</v>
      </c>
      <c r="T79">
        <v>14.4</v>
      </c>
      <c r="U79">
        <v>18.7</v>
      </c>
      <c r="V79">
        <v>83.1</v>
      </c>
      <c r="W79">
        <v>31.6</v>
      </c>
      <c r="X79">
        <v>34.9</v>
      </c>
      <c r="Y79">
        <v>117.5</v>
      </c>
      <c r="Z79">
        <v>6.8</v>
      </c>
      <c r="AA79">
        <v>4632.2</v>
      </c>
      <c r="AB79">
        <v>2.7</v>
      </c>
      <c r="AC79">
        <v>14.2</v>
      </c>
      <c r="AD79">
        <v>440</v>
      </c>
      <c r="AE79">
        <v>9.7</v>
      </c>
      <c r="AF79">
        <v>80.3</v>
      </c>
      <c r="AG79">
        <v>43.4</v>
      </c>
      <c r="AH79">
        <v>20.8</v>
      </c>
      <c r="AI79">
        <v>1.6</v>
      </c>
      <c r="AJ79">
        <v>3.3</v>
      </c>
      <c r="AK79">
        <v>23.6</v>
      </c>
      <c r="AL79">
        <v>5.1</v>
      </c>
      <c r="AM79">
        <v>65.1</v>
      </c>
      <c r="AN79">
        <v>7</v>
      </c>
      <c r="AO79">
        <v>2.3</v>
      </c>
      <c r="AP79">
        <v>12.1</v>
      </c>
      <c r="AQ79">
        <v>27.5</v>
      </c>
      <c r="AR79">
        <v>5.3</v>
      </c>
      <c r="AS79">
        <v>4</v>
      </c>
      <c r="AT79">
        <v>5.7</v>
      </c>
      <c r="AU79">
        <v>14.9</v>
      </c>
      <c r="AV79">
        <v>253.4</v>
      </c>
      <c r="AW79">
        <v>40.8</v>
      </c>
      <c r="AX79">
        <v>6.8</v>
      </c>
      <c r="AY79">
        <v>2.5</v>
      </c>
      <c r="AZ79">
        <v>2.1</v>
      </c>
      <c r="BA79">
        <v>8</v>
      </c>
      <c r="BB79">
        <v>2.7</v>
      </c>
      <c r="BC79">
        <v>1.7</v>
      </c>
      <c r="BD79">
        <v>33</v>
      </c>
      <c r="BE79">
        <v>78.1</v>
      </c>
      <c r="BF79">
        <v>22.4</v>
      </c>
      <c r="BG79">
        <v>49.5</v>
      </c>
      <c r="BH79">
        <v>39.1</v>
      </c>
      <c r="BI79">
        <v>7</v>
      </c>
      <c r="BJ79">
        <v>7.6</v>
      </c>
      <c r="BK79">
        <v>12</v>
      </c>
      <c r="BL79">
        <v>0.8</v>
      </c>
      <c r="BM79">
        <v>11.8</v>
      </c>
      <c r="BP79">
        <v>25.3</v>
      </c>
      <c r="BQ79">
        <v>1438.8</v>
      </c>
      <c r="BS79">
        <v>120.8</v>
      </c>
      <c r="BT79">
        <v>528.5</v>
      </c>
    </row>
    <row r="80" spans="1:72" x14ac:dyDescent="0.25">
      <c r="A80" s="28" t="s">
        <v>268</v>
      </c>
      <c r="B80" s="27" t="s">
        <v>318</v>
      </c>
      <c r="C80" s="28" t="s">
        <v>388</v>
      </c>
      <c r="G80">
        <v>0.1</v>
      </c>
      <c r="K80">
        <v>0.1</v>
      </c>
      <c r="M80">
        <v>13.7</v>
      </c>
      <c r="N80">
        <v>0.4</v>
      </c>
      <c r="Q80">
        <v>0.3</v>
      </c>
      <c r="R80">
        <v>2.1</v>
      </c>
      <c r="AA80">
        <v>2.5</v>
      </c>
      <c r="AD80">
        <v>0.4</v>
      </c>
      <c r="BQ80">
        <v>0.1</v>
      </c>
      <c r="BS80">
        <v>0.1</v>
      </c>
      <c r="BT80">
        <v>-0.7</v>
      </c>
    </row>
    <row r="81" spans="1:72" x14ac:dyDescent="0.25">
      <c r="A81" s="28" t="s">
        <v>268</v>
      </c>
      <c r="B81" s="27" t="s">
        <v>318</v>
      </c>
      <c r="C81" s="28" t="s">
        <v>389</v>
      </c>
      <c r="D81">
        <v>0.5</v>
      </c>
      <c r="G81">
        <v>0.2</v>
      </c>
      <c r="H81">
        <v>1.9</v>
      </c>
      <c r="I81">
        <v>0.2</v>
      </c>
      <c r="J81">
        <v>0.2</v>
      </c>
      <c r="K81">
        <v>0.9</v>
      </c>
      <c r="M81">
        <v>91</v>
      </c>
      <c r="N81">
        <v>5.7</v>
      </c>
      <c r="O81">
        <v>2.1</v>
      </c>
      <c r="P81">
        <v>0.2</v>
      </c>
      <c r="Q81">
        <v>4.8</v>
      </c>
      <c r="R81">
        <v>33.3</v>
      </c>
      <c r="S81">
        <v>0.8</v>
      </c>
      <c r="T81">
        <v>0.1</v>
      </c>
      <c r="U81">
        <v>0.5</v>
      </c>
      <c r="V81">
        <v>0.5</v>
      </c>
      <c r="W81">
        <v>0.4</v>
      </c>
      <c r="X81">
        <v>0.1</v>
      </c>
      <c r="Y81">
        <v>0.2</v>
      </c>
      <c r="AA81">
        <v>58.2</v>
      </c>
      <c r="AC81">
        <v>0.1</v>
      </c>
      <c r="AD81">
        <v>2.8</v>
      </c>
      <c r="AF81">
        <v>0.1</v>
      </c>
      <c r="AG81">
        <v>0.1</v>
      </c>
      <c r="AH81">
        <v>0.2</v>
      </c>
      <c r="AM81">
        <v>0.1</v>
      </c>
      <c r="AU81">
        <v>0.1</v>
      </c>
      <c r="BE81">
        <v>0.1</v>
      </c>
      <c r="BG81">
        <v>0.4</v>
      </c>
      <c r="BP81">
        <v>0.1</v>
      </c>
      <c r="BQ81">
        <v>1.9</v>
      </c>
      <c r="BS81">
        <v>0.4</v>
      </c>
      <c r="BT81">
        <v>5</v>
      </c>
    </row>
    <row r="82" spans="1:72" x14ac:dyDescent="0.25">
      <c r="A82" s="28" t="s">
        <v>268</v>
      </c>
      <c r="B82" s="27" t="s">
        <v>318</v>
      </c>
      <c r="C82" s="28" t="s">
        <v>390</v>
      </c>
      <c r="G82">
        <v>0.2</v>
      </c>
      <c r="H82">
        <v>0.3</v>
      </c>
      <c r="I82">
        <v>0.1</v>
      </c>
      <c r="K82">
        <v>0.1</v>
      </c>
      <c r="M82">
        <v>103.9</v>
      </c>
      <c r="N82">
        <v>0.9</v>
      </c>
      <c r="O82">
        <v>0.1</v>
      </c>
      <c r="P82">
        <v>0.1</v>
      </c>
      <c r="Q82">
        <v>3.8</v>
      </c>
      <c r="R82">
        <v>15.4</v>
      </c>
      <c r="S82">
        <v>0.1</v>
      </c>
      <c r="U82">
        <v>0.1</v>
      </c>
      <c r="V82">
        <v>0.1</v>
      </c>
      <c r="W82">
        <v>0.1</v>
      </c>
      <c r="X82">
        <v>0.1</v>
      </c>
      <c r="Y82">
        <v>0.1</v>
      </c>
      <c r="AA82">
        <v>25.4</v>
      </c>
      <c r="AD82">
        <v>0.9</v>
      </c>
      <c r="AF82">
        <v>0.2</v>
      </c>
      <c r="AH82">
        <v>0.1</v>
      </c>
      <c r="AM82">
        <v>0.1</v>
      </c>
      <c r="BE82">
        <v>0.1</v>
      </c>
      <c r="BQ82">
        <v>2</v>
      </c>
      <c r="BT82">
        <v>0.4</v>
      </c>
    </row>
    <row r="83" spans="1:72" x14ac:dyDescent="0.25">
      <c r="A83" s="28" t="s">
        <v>268</v>
      </c>
      <c r="B83" s="27" t="s">
        <v>318</v>
      </c>
      <c r="C83" s="28" t="s">
        <v>391</v>
      </c>
      <c r="D83">
        <v>0.2</v>
      </c>
      <c r="G83">
        <v>0.2</v>
      </c>
      <c r="H83">
        <v>0.8</v>
      </c>
      <c r="I83">
        <v>0.1</v>
      </c>
      <c r="J83">
        <v>0.1</v>
      </c>
      <c r="K83">
        <v>0.5</v>
      </c>
      <c r="M83">
        <v>54.5</v>
      </c>
      <c r="N83">
        <v>2.4</v>
      </c>
      <c r="O83">
        <v>0.9</v>
      </c>
      <c r="P83">
        <v>0.1</v>
      </c>
      <c r="Q83">
        <v>2.3</v>
      </c>
      <c r="R83">
        <v>13.4</v>
      </c>
      <c r="S83">
        <v>0.2</v>
      </c>
      <c r="T83">
        <v>0.1</v>
      </c>
      <c r="U83">
        <v>0.2</v>
      </c>
      <c r="V83">
        <v>0.2</v>
      </c>
      <c r="W83">
        <v>0.4</v>
      </c>
      <c r="Y83">
        <v>0.1</v>
      </c>
      <c r="AA83">
        <v>24.2</v>
      </c>
      <c r="AD83">
        <v>1.3</v>
      </c>
      <c r="AF83">
        <v>0.4</v>
      </c>
      <c r="AG83">
        <v>0.1</v>
      </c>
      <c r="AH83">
        <v>0.1</v>
      </c>
      <c r="AK83">
        <v>0.1</v>
      </c>
      <c r="AM83">
        <v>0.1</v>
      </c>
      <c r="AQ83">
        <v>0.3</v>
      </c>
      <c r="AV83">
        <v>0.2</v>
      </c>
      <c r="AW83">
        <v>0.1</v>
      </c>
      <c r="AX83">
        <v>0.7</v>
      </c>
      <c r="BE83">
        <v>0.1</v>
      </c>
      <c r="BF83">
        <v>0.1</v>
      </c>
      <c r="BG83">
        <v>0.1</v>
      </c>
      <c r="BP83">
        <v>0.2</v>
      </c>
      <c r="BQ83">
        <v>1</v>
      </c>
      <c r="BS83">
        <v>7</v>
      </c>
      <c r="BT83">
        <v>-5.3</v>
      </c>
    </row>
    <row r="84" spans="1:72" x14ac:dyDescent="0.25">
      <c r="A84" s="28" t="s">
        <v>268</v>
      </c>
      <c r="B84" s="27" t="s">
        <v>318</v>
      </c>
      <c r="C84" s="28" t="s">
        <v>392</v>
      </c>
      <c r="D84">
        <v>2</v>
      </c>
      <c r="F84">
        <v>0.3</v>
      </c>
      <c r="G84">
        <v>2.7</v>
      </c>
      <c r="H84">
        <v>21.6</v>
      </c>
      <c r="I84">
        <v>0.9</v>
      </c>
      <c r="J84">
        <v>0.5</v>
      </c>
      <c r="K84">
        <v>2.8</v>
      </c>
      <c r="L84">
        <v>0.1</v>
      </c>
      <c r="M84">
        <v>701.9</v>
      </c>
      <c r="N84">
        <v>17.7</v>
      </c>
      <c r="O84">
        <v>3.6</v>
      </c>
      <c r="P84">
        <v>1.5</v>
      </c>
      <c r="Q84">
        <v>18.8</v>
      </c>
      <c r="R84">
        <v>85.8</v>
      </c>
      <c r="S84">
        <v>2</v>
      </c>
      <c r="T84">
        <v>0.6</v>
      </c>
      <c r="U84">
        <v>1.2</v>
      </c>
      <c r="V84">
        <v>3</v>
      </c>
      <c r="W84">
        <v>2</v>
      </c>
      <c r="X84">
        <v>0.5</v>
      </c>
      <c r="Y84">
        <v>0.8</v>
      </c>
      <c r="Z84">
        <v>0.4</v>
      </c>
      <c r="AA84">
        <v>327.6</v>
      </c>
      <c r="AB84">
        <v>0.2</v>
      </c>
      <c r="AC84">
        <v>0.8</v>
      </c>
      <c r="AD84">
        <v>16.4</v>
      </c>
      <c r="AE84">
        <v>0.3</v>
      </c>
      <c r="AF84">
        <v>3</v>
      </c>
      <c r="AG84">
        <v>1.1</v>
      </c>
      <c r="AH84">
        <v>1.5</v>
      </c>
      <c r="AI84">
        <v>2.3</v>
      </c>
      <c r="AJ84">
        <v>0.2</v>
      </c>
      <c r="AK84">
        <v>3.7</v>
      </c>
      <c r="AL84">
        <v>0.1</v>
      </c>
      <c r="AM84">
        <v>1.3</v>
      </c>
      <c r="AN84">
        <v>0.2</v>
      </c>
      <c r="AO84">
        <v>0.1</v>
      </c>
      <c r="AP84">
        <v>0.3</v>
      </c>
      <c r="AQ84">
        <v>0.6</v>
      </c>
      <c r="AR84">
        <v>0.1</v>
      </c>
      <c r="AS84">
        <v>0.1</v>
      </c>
      <c r="AT84">
        <v>0.1</v>
      </c>
      <c r="AU84">
        <v>1</v>
      </c>
      <c r="AV84">
        <v>1.6</v>
      </c>
      <c r="AW84">
        <v>5.4</v>
      </c>
      <c r="AX84">
        <v>0.1</v>
      </c>
      <c r="AY84">
        <v>0.1</v>
      </c>
      <c r="AZ84">
        <v>0.1</v>
      </c>
      <c r="BA84">
        <v>0.2</v>
      </c>
      <c r="BC84">
        <v>0.1</v>
      </c>
      <c r="BD84">
        <v>0.6</v>
      </c>
      <c r="BE84">
        <v>1.1</v>
      </c>
      <c r="BF84">
        <v>0.3</v>
      </c>
      <c r="BG84">
        <v>1.6</v>
      </c>
      <c r="BH84">
        <v>0.4</v>
      </c>
      <c r="BI84">
        <v>0.1</v>
      </c>
      <c r="BJ84">
        <v>0.1</v>
      </c>
      <c r="BK84">
        <v>0.1</v>
      </c>
      <c r="BM84">
        <v>0.2</v>
      </c>
      <c r="BP84">
        <v>0.4</v>
      </c>
      <c r="BQ84">
        <v>31.9</v>
      </c>
      <c r="BS84">
        <v>4.5</v>
      </c>
      <c r="BT84">
        <v>7</v>
      </c>
    </row>
    <row r="85" spans="1:72" x14ac:dyDescent="0.25">
      <c r="A85" s="28" t="s">
        <v>268</v>
      </c>
      <c r="B85" s="27" t="s">
        <v>318</v>
      </c>
      <c r="C85" s="28" t="s">
        <v>393</v>
      </c>
      <c r="D85">
        <v>76.2</v>
      </c>
      <c r="E85">
        <v>1.2</v>
      </c>
      <c r="F85">
        <v>0.5</v>
      </c>
      <c r="G85">
        <v>22.2</v>
      </c>
      <c r="H85">
        <v>112.9</v>
      </c>
      <c r="I85">
        <v>13.1</v>
      </c>
      <c r="J85">
        <v>5.8</v>
      </c>
      <c r="K85">
        <v>49.1</v>
      </c>
      <c r="L85">
        <v>2.9</v>
      </c>
      <c r="M85">
        <v>8317.1</v>
      </c>
      <c r="N85">
        <v>695</v>
      </c>
      <c r="O85">
        <v>32.2</v>
      </c>
      <c r="P85">
        <v>36.6</v>
      </c>
      <c r="Q85">
        <v>237.7</v>
      </c>
      <c r="R85">
        <v>1333.6</v>
      </c>
      <c r="S85">
        <v>43</v>
      </c>
      <c r="T85">
        <v>10.7</v>
      </c>
      <c r="U85">
        <v>33.9</v>
      </c>
      <c r="V85">
        <v>28.5</v>
      </c>
      <c r="W85">
        <v>27.7</v>
      </c>
      <c r="X85">
        <v>8.4</v>
      </c>
      <c r="Y85">
        <v>17.4</v>
      </c>
      <c r="Z85">
        <v>2.8</v>
      </c>
      <c r="AA85">
        <v>4502.4</v>
      </c>
      <c r="AB85">
        <v>3.6</v>
      </c>
      <c r="AC85">
        <v>8.6</v>
      </c>
      <c r="AD85">
        <v>146.7</v>
      </c>
      <c r="AE85">
        <v>5.4</v>
      </c>
      <c r="AF85">
        <v>45.6</v>
      </c>
      <c r="AG85">
        <v>27.3</v>
      </c>
      <c r="AH85">
        <v>61.8</v>
      </c>
      <c r="AI85">
        <v>31.1</v>
      </c>
      <c r="AJ85">
        <v>13.9</v>
      </c>
      <c r="AK85">
        <v>20.5</v>
      </c>
      <c r="AL85">
        <v>1.8</v>
      </c>
      <c r="AM85">
        <v>16.9</v>
      </c>
      <c r="AN85">
        <v>0.7</v>
      </c>
      <c r="AO85">
        <v>3.9</v>
      </c>
      <c r="AP85">
        <v>2</v>
      </c>
      <c r="AQ85">
        <v>5.1</v>
      </c>
      <c r="AR85">
        <v>1</v>
      </c>
      <c r="AS85">
        <v>0.9</v>
      </c>
      <c r="AT85">
        <v>0.4</v>
      </c>
      <c r="AU85">
        <v>6.6</v>
      </c>
      <c r="AV85">
        <v>21</v>
      </c>
      <c r="AW85">
        <v>7.5</v>
      </c>
      <c r="AX85">
        <v>1.5</v>
      </c>
      <c r="AY85">
        <v>1</v>
      </c>
      <c r="AZ85">
        <v>1.3</v>
      </c>
      <c r="BA85">
        <v>2.4</v>
      </c>
      <c r="BB85">
        <v>1.2</v>
      </c>
      <c r="BC85">
        <v>0.3</v>
      </c>
      <c r="BD85">
        <v>9.8</v>
      </c>
      <c r="BE85">
        <v>28.8</v>
      </c>
      <c r="BF85">
        <v>15.9</v>
      </c>
      <c r="BG85">
        <v>16.6</v>
      </c>
      <c r="BH85">
        <v>3.9</v>
      </c>
      <c r="BI85">
        <v>2.1</v>
      </c>
      <c r="BJ85">
        <v>2.1</v>
      </c>
      <c r="BK85">
        <v>1.9</v>
      </c>
      <c r="BL85">
        <v>0.3</v>
      </c>
      <c r="BM85">
        <v>2.4</v>
      </c>
      <c r="BP85">
        <v>0.9</v>
      </c>
      <c r="BQ85">
        <v>722.7</v>
      </c>
      <c r="BS85">
        <v>4.4</v>
      </c>
      <c r="BT85">
        <v>130.4</v>
      </c>
    </row>
    <row r="86" spans="1:72" x14ac:dyDescent="0.25">
      <c r="A86" s="28" t="s">
        <v>268</v>
      </c>
      <c r="B86" s="27" t="s">
        <v>318</v>
      </c>
      <c r="C86" s="28" t="s">
        <v>394</v>
      </c>
      <c r="D86">
        <v>4.4</v>
      </c>
      <c r="G86">
        <v>7.7</v>
      </c>
      <c r="H86">
        <v>26.9</v>
      </c>
      <c r="I86">
        <v>2.2</v>
      </c>
      <c r="J86">
        <v>1.1</v>
      </c>
      <c r="K86">
        <v>11.9</v>
      </c>
      <c r="L86">
        <v>0.5</v>
      </c>
      <c r="M86">
        <v>2226.9</v>
      </c>
      <c r="N86">
        <v>116.7</v>
      </c>
      <c r="O86">
        <v>6.6</v>
      </c>
      <c r="P86">
        <v>15.5</v>
      </c>
      <c r="Q86">
        <v>40.6</v>
      </c>
      <c r="R86">
        <v>1244</v>
      </c>
      <c r="S86">
        <v>272.6</v>
      </c>
      <c r="T86">
        <v>15.2</v>
      </c>
      <c r="U86">
        <v>83.4</v>
      </c>
      <c r="V86">
        <v>151.7</v>
      </c>
      <c r="W86">
        <v>107.3</v>
      </c>
      <c r="X86">
        <v>16.2</v>
      </c>
      <c r="Y86">
        <v>48.4</v>
      </c>
      <c r="Z86">
        <v>12.7</v>
      </c>
      <c r="AA86">
        <v>498.7</v>
      </c>
      <c r="AB86">
        <v>0.5</v>
      </c>
      <c r="AC86">
        <v>5.6</v>
      </c>
      <c r="AD86">
        <v>77.1</v>
      </c>
      <c r="AE86">
        <v>0.7</v>
      </c>
      <c r="AF86">
        <v>8.1</v>
      </c>
      <c r="AG86">
        <v>6.4</v>
      </c>
      <c r="AH86">
        <v>3.3</v>
      </c>
      <c r="AJ86">
        <v>0.1</v>
      </c>
      <c r="AK86">
        <v>3.4</v>
      </c>
      <c r="AL86">
        <v>0.3</v>
      </c>
      <c r="AM86">
        <v>2</v>
      </c>
      <c r="AN86">
        <v>0.1</v>
      </c>
      <c r="AO86">
        <v>0.2</v>
      </c>
      <c r="AP86">
        <v>0.4</v>
      </c>
      <c r="AQ86">
        <v>0.3</v>
      </c>
      <c r="AR86">
        <v>0.1</v>
      </c>
      <c r="AT86">
        <v>0.1</v>
      </c>
      <c r="AU86">
        <v>0.8</v>
      </c>
      <c r="AV86">
        <v>1.7</v>
      </c>
      <c r="AW86">
        <v>2.9</v>
      </c>
      <c r="AX86">
        <v>0.3</v>
      </c>
      <c r="AY86">
        <v>0.3</v>
      </c>
      <c r="AZ86">
        <v>0.1</v>
      </c>
      <c r="BA86">
        <v>0.3</v>
      </c>
      <c r="BD86">
        <v>3.1</v>
      </c>
      <c r="BE86">
        <v>8.7</v>
      </c>
      <c r="BF86">
        <v>0.6</v>
      </c>
      <c r="BG86">
        <v>7.5</v>
      </c>
      <c r="BH86">
        <v>4.2</v>
      </c>
      <c r="BI86">
        <v>0.4</v>
      </c>
      <c r="BJ86">
        <v>0.2</v>
      </c>
      <c r="BK86">
        <v>0.1</v>
      </c>
      <c r="BL86">
        <v>0.1</v>
      </c>
      <c r="BM86">
        <v>0.5</v>
      </c>
      <c r="BP86">
        <v>3.9</v>
      </c>
      <c r="BQ86">
        <v>205.1</v>
      </c>
      <c r="BS86">
        <v>12.5</v>
      </c>
      <c r="BT86">
        <v>69.2</v>
      </c>
    </row>
    <row r="87" spans="1:72" x14ac:dyDescent="0.25">
      <c r="A87" s="28" t="s">
        <v>268</v>
      </c>
      <c r="B87" s="27" t="s">
        <v>318</v>
      </c>
      <c r="C87" s="28" t="s">
        <v>395</v>
      </c>
      <c r="D87">
        <v>16.6</v>
      </c>
      <c r="E87">
        <v>0.3</v>
      </c>
      <c r="F87">
        <v>0.2</v>
      </c>
      <c r="G87">
        <v>11.9</v>
      </c>
      <c r="H87">
        <v>23.9</v>
      </c>
      <c r="I87">
        <v>3</v>
      </c>
      <c r="J87">
        <v>1.1</v>
      </c>
      <c r="K87">
        <v>13.1</v>
      </c>
      <c r="L87">
        <v>0.6</v>
      </c>
      <c r="M87">
        <v>3375.3</v>
      </c>
      <c r="N87">
        <v>183.5</v>
      </c>
      <c r="O87">
        <v>8.3</v>
      </c>
      <c r="P87">
        <v>19.3</v>
      </c>
      <c r="Q87">
        <v>70.5</v>
      </c>
      <c r="R87">
        <v>629.2</v>
      </c>
      <c r="S87">
        <v>31.8</v>
      </c>
      <c r="T87">
        <v>3.7</v>
      </c>
      <c r="U87">
        <v>9</v>
      </c>
      <c r="V87">
        <v>25.3</v>
      </c>
      <c r="W87">
        <v>14.6</v>
      </c>
      <c r="X87">
        <v>4.6</v>
      </c>
      <c r="Y87">
        <v>18.5</v>
      </c>
      <c r="Z87">
        <v>2.7</v>
      </c>
      <c r="AA87">
        <v>762.3</v>
      </c>
      <c r="AB87">
        <v>0.2</v>
      </c>
      <c r="AC87">
        <v>2.6</v>
      </c>
      <c r="AD87">
        <v>50.8</v>
      </c>
      <c r="AE87">
        <v>1.4</v>
      </c>
      <c r="AF87">
        <v>13</v>
      </c>
      <c r="AG87">
        <v>5.8</v>
      </c>
      <c r="AH87">
        <v>6.3</v>
      </c>
      <c r="AI87">
        <v>11.6</v>
      </c>
      <c r="AJ87">
        <v>4.5</v>
      </c>
      <c r="AK87">
        <v>3.2</v>
      </c>
      <c r="AL87">
        <v>0.7</v>
      </c>
      <c r="AM87">
        <v>5</v>
      </c>
      <c r="AN87">
        <v>1.5</v>
      </c>
      <c r="AO87">
        <v>0.8</v>
      </c>
      <c r="AP87">
        <v>1</v>
      </c>
      <c r="AQ87">
        <v>6.3</v>
      </c>
      <c r="AR87">
        <v>1.1</v>
      </c>
      <c r="AS87">
        <v>0.9</v>
      </c>
      <c r="AT87">
        <v>0.9</v>
      </c>
      <c r="AU87">
        <v>2.2</v>
      </c>
      <c r="AV87">
        <v>20.8</v>
      </c>
      <c r="AW87">
        <v>4</v>
      </c>
      <c r="AX87">
        <v>1.9</v>
      </c>
      <c r="AY87">
        <v>0.5</v>
      </c>
      <c r="AZ87">
        <v>0.6</v>
      </c>
      <c r="BA87">
        <v>2.7</v>
      </c>
      <c r="BB87">
        <v>0.4</v>
      </c>
      <c r="BC87">
        <v>0.6</v>
      </c>
      <c r="BD87">
        <v>6.6</v>
      </c>
      <c r="BE87">
        <v>9.4</v>
      </c>
      <c r="BF87">
        <v>1.8</v>
      </c>
      <c r="BG87">
        <v>9</v>
      </c>
      <c r="BH87">
        <v>4.5</v>
      </c>
      <c r="BI87">
        <v>0.9</v>
      </c>
      <c r="BJ87">
        <v>0.6</v>
      </c>
      <c r="BK87">
        <v>1.1</v>
      </c>
      <c r="BL87">
        <v>0.1</v>
      </c>
      <c r="BM87">
        <v>1.8</v>
      </c>
      <c r="BP87">
        <v>2.9</v>
      </c>
      <c r="BQ87">
        <v>167.8</v>
      </c>
      <c r="BS87">
        <v>11</v>
      </c>
      <c r="BT87">
        <v>97.5</v>
      </c>
    </row>
    <row r="88" spans="1:72" x14ac:dyDescent="0.25">
      <c r="A88" s="28" t="s">
        <v>268</v>
      </c>
      <c r="B88" s="27" t="s">
        <v>318</v>
      </c>
      <c r="C88" s="28" t="s">
        <v>396</v>
      </c>
      <c r="D88">
        <v>178.2</v>
      </c>
      <c r="E88">
        <v>1</v>
      </c>
      <c r="F88">
        <v>1.5</v>
      </c>
      <c r="G88">
        <v>141.9</v>
      </c>
      <c r="H88">
        <v>222.4</v>
      </c>
      <c r="I88">
        <v>22.4</v>
      </c>
      <c r="J88">
        <v>4.1</v>
      </c>
      <c r="K88">
        <v>103.3</v>
      </c>
      <c r="L88">
        <v>4.8</v>
      </c>
      <c r="M88">
        <v>22236.7</v>
      </c>
      <c r="N88">
        <v>1079.3</v>
      </c>
      <c r="O88">
        <v>29.9</v>
      </c>
      <c r="P88">
        <v>30</v>
      </c>
      <c r="Q88">
        <v>420.4</v>
      </c>
      <c r="R88">
        <v>2862.1</v>
      </c>
      <c r="S88">
        <v>56.6</v>
      </c>
      <c r="T88">
        <v>10.7</v>
      </c>
      <c r="U88">
        <v>15.7</v>
      </c>
      <c r="V88">
        <v>72.4</v>
      </c>
      <c r="W88">
        <v>24.1</v>
      </c>
      <c r="X88">
        <v>34.2</v>
      </c>
      <c r="Y88">
        <v>24.6</v>
      </c>
      <c r="Z88">
        <v>6.3</v>
      </c>
      <c r="AA88">
        <v>5621.8</v>
      </c>
      <c r="AB88">
        <v>3.2</v>
      </c>
      <c r="AC88">
        <v>12.9</v>
      </c>
      <c r="AD88">
        <v>390.8</v>
      </c>
      <c r="AE88">
        <v>8.7</v>
      </c>
      <c r="AF88">
        <v>93.5</v>
      </c>
      <c r="AG88">
        <v>29.5</v>
      </c>
      <c r="AH88">
        <v>73.8</v>
      </c>
      <c r="AI88">
        <v>72.9</v>
      </c>
      <c r="AJ88">
        <v>55.1</v>
      </c>
      <c r="AK88">
        <v>31.7</v>
      </c>
      <c r="AL88">
        <v>5.6</v>
      </c>
      <c r="AM88">
        <v>67.5</v>
      </c>
      <c r="AN88">
        <v>7.9</v>
      </c>
      <c r="AO88">
        <v>1.3</v>
      </c>
      <c r="AP88">
        <v>4.1</v>
      </c>
      <c r="AQ88">
        <v>22.5</v>
      </c>
      <c r="AR88">
        <v>1.8</v>
      </c>
      <c r="AS88">
        <v>1.4</v>
      </c>
      <c r="AT88">
        <v>2</v>
      </c>
      <c r="AU88">
        <v>8.4</v>
      </c>
      <c r="AV88">
        <v>254.3</v>
      </c>
      <c r="AW88">
        <v>47.1</v>
      </c>
      <c r="AX88">
        <v>5.1</v>
      </c>
      <c r="AY88">
        <v>1.2</v>
      </c>
      <c r="AZ88">
        <v>1.2</v>
      </c>
      <c r="BA88">
        <v>7.2</v>
      </c>
      <c r="BB88">
        <v>2.1</v>
      </c>
      <c r="BC88">
        <v>0.3</v>
      </c>
      <c r="BD88">
        <v>26</v>
      </c>
      <c r="BE88">
        <v>63.4</v>
      </c>
      <c r="BF88">
        <v>19.3</v>
      </c>
      <c r="BG88">
        <v>44</v>
      </c>
      <c r="BH88">
        <v>33.5</v>
      </c>
      <c r="BI88">
        <v>5.3</v>
      </c>
      <c r="BJ88">
        <v>6.6</v>
      </c>
      <c r="BK88">
        <v>12.2</v>
      </c>
      <c r="BL88">
        <v>0.4</v>
      </c>
      <c r="BM88">
        <v>6.3</v>
      </c>
      <c r="BP88">
        <v>18.4</v>
      </c>
      <c r="BQ88">
        <v>1681.2</v>
      </c>
      <c r="BS88">
        <v>58.5</v>
      </c>
      <c r="BT88">
        <v>311.2</v>
      </c>
    </row>
    <row r="89" spans="1:72" x14ac:dyDescent="0.25">
      <c r="A89" s="28" t="s">
        <v>268</v>
      </c>
      <c r="B89" s="27" t="s">
        <v>318</v>
      </c>
      <c r="C89" s="28" t="s">
        <v>397</v>
      </c>
      <c r="D89">
        <v>0.7</v>
      </c>
      <c r="G89">
        <v>2.8</v>
      </c>
      <c r="H89">
        <v>4.1</v>
      </c>
      <c r="I89">
        <v>0.9</v>
      </c>
      <c r="J89">
        <v>0.1</v>
      </c>
      <c r="K89">
        <v>3.2</v>
      </c>
      <c r="L89">
        <v>0.2</v>
      </c>
      <c r="M89">
        <v>1624.9</v>
      </c>
      <c r="N89">
        <v>16.9</v>
      </c>
      <c r="O89">
        <v>0.9</v>
      </c>
      <c r="P89">
        <v>0.6</v>
      </c>
      <c r="Q89">
        <v>52.2</v>
      </c>
      <c r="R89">
        <v>253</v>
      </c>
      <c r="S89">
        <v>1.3</v>
      </c>
      <c r="T89">
        <v>0.2</v>
      </c>
      <c r="U89">
        <v>0.4</v>
      </c>
      <c r="V89">
        <v>2.3</v>
      </c>
      <c r="W89">
        <v>0.7</v>
      </c>
      <c r="X89">
        <v>0.2</v>
      </c>
      <c r="Y89">
        <v>0.7</v>
      </c>
      <c r="Z89">
        <v>0.1</v>
      </c>
      <c r="AA89">
        <v>387.8</v>
      </c>
      <c r="AB89">
        <v>0.1</v>
      </c>
      <c r="AC89">
        <v>0.4</v>
      </c>
      <c r="AD89">
        <v>6</v>
      </c>
      <c r="AE89">
        <v>0.1</v>
      </c>
      <c r="AF89">
        <v>3</v>
      </c>
      <c r="AG89">
        <v>0.7</v>
      </c>
      <c r="AH89">
        <v>1.1</v>
      </c>
      <c r="AK89">
        <v>0.5</v>
      </c>
      <c r="AM89">
        <v>0.7</v>
      </c>
      <c r="AQ89">
        <v>0.1</v>
      </c>
      <c r="AU89">
        <v>0.1</v>
      </c>
      <c r="AV89">
        <v>0.2</v>
      </c>
      <c r="AW89">
        <v>0.1</v>
      </c>
      <c r="AX89">
        <v>0.1</v>
      </c>
      <c r="BD89">
        <v>0.2</v>
      </c>
      <c r="BE89">
        <v>1.6</v>
      </c>
      <c r="BF89">
        <v>0.2</v>
      </c>
      <c r="BG89">
        <v>1.3</v>
      </c>
      <c r="BH89">
        <v>0.5</v>
      </c>
      <c r="BJ89">
        <v>0.1</v>
      </c>
      <c r="BM89">
        <v>0.1</v>
      </c>
      <c r="BP89">
        <v>0.4</v>
      </c>
      <c r="BQ89">
        <v>45.9</v>
      </c>
      <c r="BS89">
        <v>0.3</v>
      </c>
      <c r="BT89">
        <v>17.9</v>
      </c>
    </row>
    <row r="90" spans="1:72" x14ac:dyDescent="0.25">
      <c r="A90" s="28" t="s">
        <v>268</v>
      </c>
      <c r="B90" s="27" t="s">
        <v>318</v>
      </c>
      <c r="C90" s="28" t="s">
        <v>398</v>
      </c>
      <c r="D90">
        <v>1.2</v>
      </c>
      <c r="G90">
        <v>0.9</v>
      </c>
      <c r="H90">
        <v>1</v>
      </c>
      <c r="K90">
        <v>0.3</v>
      </c>
      <c r="M90">
        <v>73.9</v>
      </c>
      <c r="N90">
        <v>5.6</v>
      </c>
      <c r="Q90">
        <v>0.9</v>
      </c>
      <c r="R90">
        <v>9.4</v>
      </c>
      <c r="S90">
        <v>0.2</v>
      </c>
      <c r="V90">
        <v>0.2</v>
      </c>
      <c r="W90">
        <v>0.1</v>
      </c>
      <c r="X90">
        <v>0.3</v>
      </c>
      <c r="Y90">
        <v>0.5</v>
      </c>
      <c r="AA90">
        <v>7.3</v>
      </c>
      <c r="AD90">
        <v>2</v>
      </c>
      <c r="AF90">
        <v>0.3</v>
      </c>
      <c r="AG90">
        <v>0.1</v>
      </c>
      <c r="AK90">
        <v>0.1</v>
      </c>
      <c r="AM90">
        <v>0.4</v>
      </c>
      <c r="AQ90">
        <v>0.1</v>
      </c>
      <c r="AU90">
        <v>0.1</v>
      </c>
      <c r="AV90">
        <v>2.2</v>
      </c>
      <c r="AW90">
        <v>0.3</v>
      </c>
      <c r="BD90">
        <v>0.1</v>
      </c>
      <c r="BE90">
        <v>0.3</v>
      </c>
      <c r="BF90">
        <v>0.1</v>
      </c>
      <c r="BG90">
        <v>0.1</v>
      </c>
      <c r="BH90">
        <v>0.2</v>
      </c>
      <c r="BK90">
        <v>0.1</v>
      </c>
      <c r="BP90">
        <v>0.1</v>
      </c>
      <c r="BQ90">
        <v>5.6</v>
      </c>
      <c r="BS90">
        <v>0.5</v>
      </c>
      <c r="BT90">
        <v>1.3</v>
      </c>
    </row>
    <row r="91" spans="1:72" x14ac:dyDescent="0.25">
      <c r="A91" s="28" t="s">
        <v>268</v>
      </c>
      <c r="B91" s="27" t="s">
        <v>318</v>
      </c>
      <c r="C91" s="28" t="s">
        <v>399</v>
      </c>
      <c r="D91">
        <v>22.2</v>
      </c>
      <c r="E91">
        <v>0.1</v>
      </c>
      <c r="F91">
        <v>0.1</v>
      </c>
      <c r="G91">
        <v>27</v>
      </c>
      <c r="H91">
        <v>29.9</v>
      </c>
      <c r="I91">
        <v>2.9</v>
      </c>
      <c r="J91">
        <v>0.6</v>
      </c>
      <c r="K91">
        <v>18.4</v>
      </c>
      <c r="L91">
        <v>0.6</v>
      </c>
      <c r="M91">
        <v>6604.5</v>
      </c>
      <c r="N91">
        <v>167.2</v>
      </c>
      <c r="O91">
        <v>4.8</v>
      </c>
      <c r="P91">
        <v>3.2</v>
      </c>
      <c r="Q91">
        <v>128.5</v>
      </c>
      <c r="R91">
        <v>731.8</v>
      </c>
      <c r="S91">
        <v>10.6</v>
      </c>
      <c r="T91">
        <v>0.9</v>
      </c>
      <c r="U91">
        <v>3.4</v>
      </c>
      <c r="V91">
        <v>12.2</v>
      </c>
      <c r="W91">
        <v>3.6</v>
      </c>
      <c r="X91">
        <v>4.7</v>
      </c>
      <c r="Y91">
        <v>4.5</v>
      </c>
      <c r="Z91">
        <v>0.8</v>
      </c>
      <c r="AA91">
        <v>1594.5</v>
      </c>
      <c r="AB91">
        <v>0.4</v>
      </c>
      <c r="AC91">
        <v>1.6</v>
      </c>
      <c r="AD91">
        <v>68.1</v>
      </c>
      <c r="AE91">
        <v>0.8</v>
      </c>
      <c r="AF91">
        <v>10.3</v>
      </c>
      <c r="AG91">
        <v>3.8</v>
      </c>
      <c r="AH91">
        <v>3.6</v>
      </c>
      <c r="AI91">
        <v>0.5</v>
      </c>
      <c r="AJ91">
        <v>0.4</v>
      </c>
      <c r="AK91">
        <v>2.9</v>
      </c>
      <c r="AL91">
        <v>0.6</v>
      </c>
      <c r="AM91">
        <v>8.5</v>
      </c>
      <c r="AO91">
        <v>0.1</v>
      </c>
      <c r="AP91">
        <v>0.4</v>
      </c>
      <c r="AQ91">
        <v>0.2</v>
      </c>
      <c r="AR91">
        <v>0.2</v>
      </c>
      <c r="AS91">
        <v>0.2</v>
      </c>
      <c r="AT91">
        <v>0.2</v>
      </c>
      <c r="AU91">
        <v>1.5</v>
      </c>
      <c r="AV91">
        <v>34.3</v>
      </c>
      <c r="AW91">
        <v>5.1</v>
      </c>
      <c r="AX91">
        <v>0.5</v>
      </c>
      <c r="AY91">
        <v>0.1</v>
      </c>
      <c r="AZ91">
        <v>0.1</v>
      </c>
      <c r="BA91">
        <v>0.5</v>
      </c>
      <c r="BB91">
        <v>0.3</v>
      </c>
      <c r="BD91">
        <v>2.7</v>
      </c>
      <c r="BE91">
        <v>9.5</v>
      </c>
      <c r="BF91">
        <v>2.5</v>
      </c>
      <c r="BG91">
        <v>6.2</v>
      </c>
      <c r="BH91">
        <v>4.7</v>
      </c>
      <c r="BI91">
        <v>0.7</v>
      </c>
      <c r="BJ91">
        <v>0.8</v>
      </c>
      <c r="BK91">
        <v>1.6</v>
      </c>
      <c r="BM91">
        <v>0.8</v>
      </c>
      <c r="BP91">
        <v>2.5</v>
      </c>
      <c r="BQ91">
        <v>224.1</v>
      </c>
      <c r="BS91">
        <v>67.2</v>
      </c>
      <c r="BT91">
        <v>64.6</v>
      </c>
    </row>
    <row r="92" spans="1:72" x14ac:dyDescent="0.25">
      <c r="A92" s="28" t="s">
        <v>268</v>
      </c>
      <c r="B92" s="27" t="s">
        <v>318</v>
      </c>
      <c r="C92" s="28" t="s">
        <v>400</v>
      </c>
      <c r="D92">
        <v>0.4</v>
      </c>
      <c r="G92">
        <v>1.2</v>
      </c>
      <c r="H92">
        <v>1.5</v>
      </c>
      <c r="I92">
        <v>0.2</v>
      </c>
      <c r="K92">
        <v>1.2</v>
      </c>
      <c r="M92">
        <v>197</v>
      </c>
      <c r="N92">
        <v>9.9</v>
      </c>
      <c r="O92">
        <v>0.2</v>
      </c>
      <c r="P92">
        <v>0.3</v>
      </c>
      <c r="Q92">
        <v>4.5</v>
      </c>
      <c r="R92">
        <v>33.3</v>
      </c>
      <c r="S92">
        <v>0.5</v>
      </c>
      <c r="T92">
        <v>0.1</v>
      </c>
      <c r="U92">
        <v>0.3</v>
      </c>
      <c r="V92">
        <v>0.6</v>
      </c>
      <c r="W92">
        <v>0.2</v>
      </c>
      <c r="X92">
        <v>0.1</v>
      </c>
      <c r="Y92">
        <v>0.9</v>
      </c>
      <c r="AA92">
        <v>62.7</v>
      </c>
      <c r="AC92">
        <v>0.1</v>
      </c>
      <c r="AD92">
        <v>3.1</v>
      </c>
      <c r="AF92">
        <v>0.7</v>
      </c>
      <c r="AG92">
        <v>0.3</v>
      </c>
      <c r="AH92">
        <v>0.3</v>
      </c>
      <c r="AK92">
        <v>0.2</v>
      </c>
      <c r="AM92">
        <v>0.2</v>
      </c>
      <c r="AU92">
        <v>0.1</v>
      </c>
      <c r="AV92">
        <v>0.3</v>
      </c>
      <c r="AW92">
        <v>0.1</v>
      </c>
      <c r="BD92">
        <v>0.1</v>
      </c>
      <c r="BE92">
        <v>0.4</v>
      </c>
      <c r="BF92">
        <v>0.1</v>
      </c>
      <c r="BG92">
        <v>0.3</v>
      </c>
      <c r="BH92">
        <v>0.2</v>
      </c>
      <c r="BM92">
        <v>0.1</v>
      </c>
      <c r="BP92">
        <v>0.1</v>
      </c>
      <c r="BQ92">
        <v>10.9</v>
      </c>
      <c r="BS92">
        <v>0.4</v>
      </c>
      <c r="BT92">
        <v>-0.1</v>
      </c>
    </row>
    <row r="93" spans="1:72" x14ac:dyDescent="0.25">
      <c r="A93" s="28" t="s">
        <v>268</v>
      </c>
      <c r="B93" s="27" t="s">
        <v>318</v>
      </c>
      <c r="C93" s="28" t="s">
        <v>401</v>
      </c>
      <c r="D93">
        <v>0.1</v>
      </c>
      <c r="G93">
        <v>0.2</v>
      </c>
      <c r="H93">
        <v>0.1</v>
      </c>
      <c r="K93">
        <v>0.1</v>
      </c>
      <c r="M93">
        <v>15.9</v>
      </c>
      <c r="N93">
        <v>0.8</v>
      </c>
      <c r="Q93">
        <v>0.3</v>
      </c>
      <c r="R93">
        <v>1.7</v>
      </c>
      <c r="S93">
        <v>0.1</v>
      </c>
      <c r="U93">
        <v>0.1</v>
      </c>
      <c r="V93">
        <v>0.1</v>
      </c>
      <c r="AA93">
        <v>6.2</v>
      </c>
      <c r="AD93">
        <v>0.3</v>
      </c>
      <c r="BQ93">
        <v>1.2</v>
      </c>
      <c r="BS93">
        <v>0.1</v>
      </c>
      <c r="BT93">
        <v>-1.6</v>
      </c>
    </row>
    <row r="94" spans="1:72" x14ac:dyDescent="0.25">
      <c r="A94" s="28" t="s">
        <v>268</v>
      </c>
      <c r="B94" s="27" t="s">
        <v>318</v>
      </c>
      <c r="C94" s="28" t="s">
        <v>402</v>
      </c>
      <c r="D94">
        <v>0.1</v>
      </c>
      <c r="H94">
        <v>0.1</v>
      </c>
      <c r="M94">
        <v>1.8</v>
      </c>
      <c r="N94">
        <v>0.3</v>
      </c>
      <c r="P94">
        <v>0.1</v>
      </c>
      <c r="Q94">
        <v>0.2</v>
      </c>
      <c r="R94">
        <v>0.2</v>
      </c>
      <c r="U94">
        <v>0.1</v>
      </c>
      <c r="W94">
        <v>0.1</v>
      </c>
      <c r="AA94">
        <v>0.6</v>
      </c>
      <c r="AD94">
        <v>0.3</v>
      </c>
      <c r="AF94">
        <v>0.1</v>
      </c>
      <c r="AI94">
        <v>0.1</v>
      </c>
      <c r="AJ94">
        <v>0.1</v>
      </c>
      <c r="BQ94">
        <v>0.3</v>
      </c>
      <c r="BS94">
        <v>0.1</v>
      </c>
      <c r="BT94">
        <v>-1.3</v>
      </c>
    </row>
    <row r="95" spans="1:72" x14ac:dyDescent="0.25">
      <c r="A95" s="28" t="s">
        <v>268</v>
      </c>
      <c r="B95" s="27" t="s">
        <v>318</v>
      </c>
      <c r="C95" s="28" t="s">
        <v>403</v>
      </c>
      <c r="D95">
        <v>0.1</v>
      </c>
      <c r="G95">
        <v>0.2</v>
      </c>
      <c r="H95">
        <v>0.4</v>
      </c>
      <c r="I95">
        <v>0.1</v>
      </c>
      <c r="K95">
        <v>0.3</v>
      </c>
      <c r="M95">
        <v>31.5</v>
      </c>
      <c r="N95">
        <v>1.7</v>
      </c>
      <c r="O95">
        <v>0.1</v>
      </c>
      <c r="P95">
        <v>0.1</v>
      </c>
      <c r="Q95">
        <v>0.9</v>
      </c>
      <c r="R95">
        <v>5.2</v>
      </c>
      <c r="S95">
        <v>0.1</v>
      </c>
      <c r="V95">
        <v>0.1</v>
      </c>
      <c r="Y95">
        <v>0.3</v>
      </c>
      <c r="AA95">
        <v>10</v>
      </c>
      <c r="AD95">
        <v>0.6</v>
      </c>
      <c r="AF95">
        <v>0.3</v>
      </c>
      <c r="AH95">
        <v>0.1</v>
      </c>
      <c r="AM95">
        <v>0.1</v>
      </c>
      <c r="AV95">
        <v>0.1</v>
      </c>
      <c r="BE95">
        <v>0.1</v>
      </c>
      <c r="BG95">
        <v>0.1</v>
      </c>
      <c r="BQ95">
        <v>3.4</v>
      </c>
      <c r="BS95">
        <v>0.1</v>
      </c>
      <c r="BT95">
        <v>-2.8</v>
      </c>
    </row>
    <row r="96" spans="1:72" x14ac:dyDescent="0.25">
      <c r="A96" s="28" t="s">
        <v>268</v>
      </c>
      <c r="B96" s="27" t="s">
        <v>318</v>
      </c>
      <c r="C96" s="28" t="s">
        <v>404</v>
      </c>
      <c r="D96">
        <v>2.4</v>
      </c>
      <c r="E96">
        <v>0.1</v>
      </c>
      <c r="F96">
        <v>0.1</v>
      </c>
      <c r="G96">
        <v>5.1</v>
      </c>
      <c r="H96">
        <v>13.3</v>
      </c>
      <c r="I96">
        <v>1.6</v>
      </c>
      <c r="J96">
        <v>0.5</v>
      </c>
      <c r="K96">
        <v>6.7</v>
      </c>
      <c r="L96">
        <v>0.3</v>
      </c>
      <c r="M96">
        <v>1107.7</v>
      </c>
      <c r="N96">
        <v>36.5</v>
      </c>
      <c r="O96">
        <v>4.7</v>
      </c>
      <c r="P96">
        <v>1.7</v>
      </c>
      <c r="Q96">
        <v>38.5</v>
      </c>
      <c r="R96">
        <v>206.8</v>
      </c>
      <c r="S96">
        <v>3.3</v>
      </c>
      <c r="T96">
        <v>0.4</v>
      </c>
      <c r="U96">
        <v>1.6</v>
      </c>
      <c r="V96">
        <v>4.3</v>
      </c>
      <c r="W96">
        <v>1.3</v>
      </c>
      <c r="X96">
        <v>0.4</v>
      </c>
      <c r="Y96">
        <v>0.6</v>
      </c>
      <c r="Z96">
        <v>0.2</v>
      </c>
      <c r="AA96">
        <v>360.9</v>
      </c>
      <c r="AB96">
        <v>0.3</v>
      </c>
      <c r="AC96">
        <v>0.8</v>
      </c>
      <c r="AD96">
        <v>14.5</v>
      </c>
      <c r="AE96">
        <v>0.2</v>
      </c>
      <c r="AF96">
        <v>4.1</v>
      </c>
      <c r="AG96">
        <v>1.8</v>
      </c>
      <c r="AH96">
        <v>2.1</v>
      </c>
      <c r="AI96">
        <v>0.1</v>
      </c>
      <c r="AK96">
        <v>1.6</v>
      </c>
      <c r="AL96">
        <v>0.1</v>
      </c>
      <c r="AM96">
        <v>1.7</v>
      </c>
      <c r="AP96">
        <v>0.1</v>
      </c>
      <c r="AQ96">
        <v>0.1</v>
      </c>
      <c r="AR96">
        <v>0.1</v>
      </c>
      <c r="AU96">
        <v>0.5</v>
      </c>
      <c r="AV96">
        <v>1.3</v>
      </c>
      <c r="AW96">
        <v>2</v>
      </c>
      <c r="AX96">
        <v>0.1</v>
      </c>
      <c r="BD96">
        <v>0.5</v>
      </c>
      <c r="BE96">
        <v>2</v>
      </c>
      <c r="BF96">
        <v>0.7</v>
      </c>
      <c r="BG96">
        <v>2.5</v>
      </c>
      <c r="BH96">
        <v>0.9</v>
      </c>
      <c r="BI96">
        <v>0.1</v>
      </c>
      <c r="BJ96">
        <v>0.2</v>
      </c>
      <c r="BK96">
        <v>0.1</v>
      </c>
      <c r="BM96">
        <v>0.3</v>
      </c>
      <c r="BP96">
        <v>0.7</v>
      </c>
      <c r="BQ96">
        <v>69.2</v>
      </c>
      <c r="BS96">
        <v>0.2</v>
      </c>
      <c r="BT96">
        <v>24.2</v>
      </c>
    </row>
    <row r="97" spans="1:72" x14ac:dyDescent="0.25">
      <c r="A97" s="28" t="s">
        <v>268</v>
      </c>
      <c r="B97" s="27" t="s">
        <v>318</v>
      </c>
      <c r="C97" s="28" t="s">
        <v>405</v>
      </c>
      <c r="D97">
        <v>48.9</v>
      </c>
      <c r="E97">
        <v>0.8</v>
      </c>
      <c r="F97">
        <v>0.2</v>
      </c>
      <c r="G97">
        <v>129.1</v>
      </c>
      <c r="H97">
        <v>61.7</v>
      </c>
      <c r="I97">
        <v>12.4</v>
      </c>
      <c r="J97">
        <v>1.7</v>
      </c>
      <c r="K97">
        <v>42</v>
      </c>
      <c r="L97">
        <v>2.8</v>
      </c>
      <c r="M97">
        <v>11615.4</v>
      </c>
      <c r="N97">
        <v>457.4</v>
      </c>
      <c r="O97">
        <v>7.1</v>
      </c>
      <c r="P97">
        <v>12</v>
      </c>
      <c r="Q97">
        <v>257.1</v>
      </c>
      <c r="R97">
        <v>1168.6</v>
      </c>
      <c r="S97">
        <v>34.7</v>
      </c>
      <c r="T97">
        <v>2.2</v>
      </c>
      <c r="U97">
        <v>20.6</v>
      </c>
      <c r="V97">
        <v>21.6</v>
      </c>
      <c r="W97">
        <v>8.1</v>
      </c>
      <c r="X97">
        <v>6.2</v>
      </c>
      <c r="Y97">
        <v>4.5</v>
      </c>
      <c r="Z97">
        <v>2.3</v>
      </c>
      <c r="AA97">
        <v>3499.3</v>
      </c>
      <c r="AB97">
        <v>2.3</v>
      </c>
      <c r="AC97">
        <v>7</v>
      </c>
      <c r="AD97">
        <v>171</v>
      </c>
      <c r="AE97">
        <v>1.7</v>
      </c>
      <c r="AF97">
        <v>41.5</v>
      </c>
      <c r="AG97">
        <v>7</v>
      </c>
      <c r="AH97">
        <v>23.9</v>
      </c>
      <c r="AI97">
        <v>0.1</v>
      </c>
      <c r="AJ97">
        <v>0.4</v>
      </c>
      <c r="AK97">
        <v>7.5</v>
      </c>
      <c r="AL97">
        <v>0.7</v>
      </c>
      <c r="AM97">
        <v>18.7</v>
      </c>
      <c r="AN97">
        <v>0.1</v>
      </c>
      <c r="AO97">
        <v>0.1</v>
      </c>
      <c r="AP97">
        <v>0.8</v>
      </c>
      <c r="AQ97">
        <v>0.7</v>
      </c>
      <c r="AR97">
        <v>0.8</v>
      </c>
      <c r="AS97">
        <v>0.2</v>
      </c>
      <c r="AT97">
        <v>0.3</v>
      </c>
      <c r="AU97">
        <v>2.4</v>
      </c>
      <c r="AV97">
        <v>37.8</v>
      </c>
      <c r="AW97">
        <v>6.1</v>
      </c>
      <c r="AX97">
        <v>1.6</v>
      </c>
      <c r="AY97">
        <v>0.1</v>
      </c>
      <c r="AZ97">
        <v>0.3</v>
      </c>
      <c r="BA97">
        <v>1.2</v>
      </c>
      <c r="BB97">
        <v>0.4</v>
      </c>
      <c r="BC97">
        <v>0.1</v>
      </c>
      <c r="BD97">
        <v>13.8</v>
      </c>
      <c r="BE97">
        <v>17.3</v>
      </c>
      <c r="BF97">
        <v>5.2</v>
      </c>
      <c r="BG97">
        <v>13</v>
      </c>
      <c r="BH97">
        <v>6.2</v>
      </c>
      <c r="BI97">
        <v>1.1</v>
      </c>
      <c r="BJ97">
        <v>1.6</v>
      </c>
      <c r="BK97">
        <v>2.2</v>
      </c>
      <c r="BL97">
        <v>0.1</v>
      </c>
      <c r="BM97">
        <v>1.8</v>
      </c>
      <c r="BP97">
        <v>2.8</v>
      </c>
      <c r="BQ97">
        <v>712.2</v>
      </c>
      <c r="BS97">
        <v>4.5</v>
      </c>
      <c r="BT97">
        <v>29.5</v>
      </c>
    </row>
    <row r="98" spans="1:72" x14ac:dyDescent="0.25">
      <c r="A98" s="28" t="s">
        <v>268</v>
      </c>
      <c r="B98" s="27" t="s">
        <v>318</v>
      </c>
      <c r="C98" s="28" t="s">
        <v>406</v>
      </c>
      <c r="D98">
        <v>3.8</v>
      </c>
      <c r="E98">
        <v>0.1</v>
      </c>
      <c r="G98">
        <v>10</v>
      </c>
      <c r="H98">
        <v>16.9</v>
      </c>
      <c r="I98">
        <v>1.7</v>
      </c>
      <c r="J98">
        <v>0.3</v>
      </c>
      <c r="K98">
        <v>14.3</v>
      </c>
      <c r="L98">
        <v>0.3</v>
      </c>
      <c r="M98">
        <v>2668.1</v>
      </c>
      <c r="N98">
        <v>83.5</v>
      </c>
      <c r="O98">
        <v>1.2</v>
      </c>
      <c r="P98">
        <v>3.4</v>
      </c>
      <c r="Q98">
        <v>51.4</v>
      </c>
      <c r="R98">
        <v>480.1</v>
      </c>
      <c r="S98">
        <v>6.2</v>
      </c>
      <c r="T98">
        <v>1</v>
      </c>
      <c r="U98">
        <v>3.1</v>
      </c>
      <c r="V98">
        <v>14.6</v>
      </c>
      <c r="W98">
        <v>2.9</v>
      </c>
      <c r="X98">
        <v>0.8</v>
      </c>
      <c r="Y98">
        <v>4.9</v>
      </c>
      <c r="Z98">
        <v>0.7</v>
      </c>
      <c r="AA98">
        <v>708.1</v>
      </c>
      <c r="AB98">
        <v>0.4</v>
      </c>
      <c r="AC98">
        <v>1.2</v>
      </c>
      <c r="AD98">
        <v>26.9</v>
      </c>
      <c r="AE98">
        <v>0.3</v>
      </c>
      <c r="AF98">
        <v>6.4</v>
      </c>
      <c r="AG98">
        <v>5.7</v>
      </c>
      <c r="AH98">
        <v>2.3</v>
      </c>
      <c r="AI98">
        <v>1.9</v>
      </c>
      <c r="AJ98">
        <v>0.2</v>
      </c>
      <c r="AK98">
        <v>2.5</v>
      </c>
      <c r="AL98">
        <v>0.3</v>
      </c>
      <c r="AM98">
        <v>2.2</v>
      </c>
      <c r="AN98">
        <v>0.2</v>
      </c>
      <c r="AO98">
        <v>0.2</v>
      </c>
      <c r="AP98">
        <v>0.2</v>
      </c>
      <c r="AQ98">
        <v>0.8</v>
      </c>
      <c r="AR98">
        <v>0.1</v>
      </c>
      <c r="AT98">
        <v>0.1</v>
      </c>
      <c r="AU98">
        <v>0.7</v>
      </c>
      <c r="AV98">
        <v>1.4</v>
      </c>
      <c r="AW98">
        <v>1.2</v>
      </c>
      <c r="AX98">
        <v>0.2</v>
      </c>
      <c r="BA98">
        <v>0.1</v>
      </c>
      <c r="BB98">
        <v>0.1</v>
      </c>
      <c r="BD98">
        <v>1.8</v>
      </c>
      <c r="BE98">
        <v>6.9</v>
      </c>
      <c r="BF98">
        <v>1</v>
      </c>
      <c r="BG98">
        <v>5.6</v>
      </c>
      <c r="BH98">
        <v>3.2</v>
      </c>
      <c r="BI98">
        <v>0.4</v>
      </c>
      <c r="BJ98">
        <v>0.3</v>
      </c>
      <c r="BK98">
        <v>0.2</v>
      </c>
      <c r="BM98">
        <v>0.6</v>
      </c>
      <c r="BP98">
        <v>2.9</v>
      </c>
      <c r="BQ98">
        <v>158</v>
      </c>
      <c r="BS98">
        <v>0.7</v>
      </c>
      <c r="BT98">
        <v>97.3</v>
      </c>
    </row>
    <row r="99" spans="1:72" x14ac:dyDescent="0.25">
      <c r="A99" s="28" t="s">
        <v>268</v>
      </c>
      <c r="B99" s="27" t="s">
        <v>318</v>
      </c>
      <c r="C99" s="28" t="s">
        <v>407</v>
      </c>
      <c r="D99">
        <v>614.5</v>
      </c>
      <c r="E99">
        <v>2.4</v>
      </c>
      <c r="F99">
        <v>5.2</v>
      </c>
      <c r="G99">
        <v>637.4</v>
      </c>
      <c r="H99">
        <v>1332.2</v>
      </c>
      <c r="I99">
        <v>247.2</v>
      </c>
      <c r="J99">
        <v>35.1</v>
      </c>
      <c r="K99">
        <v>911.8</v>
      </c>
      <c r="L99">
        <v>63</v>
      </c>
      <c r="M99">
        <v>136625.9</v>
      </c>
      <c r="N99">
        <v>5837.5</v>
      </c>
      <c r="O99">
        <v>197.1</v>
      </c>
      <c r="P99">
        <v>199</v>
      </c>
      <c r="Q99">
        <v>3342.9</v>
      </c>
      <c r="R99">
        <v>17257</v>
      </c>
      <c r="S99">
        <v>466.3</v>
      </c>
      <c r="T99">
        <v>48.9</v>
      </c>
      <c r="U99">
        <v>138.7</v>
      </c>
      <c r="V99">
        <v>388.8</v>
      </c>
      <c r="W99">
        <v>167.6</v>
      </c>
      <c r="X99">
        <v>118.2</v>
      </c>
      <c r="Y99">
        <v>173.5</v>
      </c>
      <c r="Z99">
        <v>25.1</v>
      </c>
      <c r="AA99">
        <v>38837.7</v>
      </c>
      <c r="AB99">
        <v>43.2</v>
      </c>
      <c r="AC99">
        <v>87.9</v>
      </c>
      <c r="AD99">
        <v>1695.7</v>
      </c>
      <c r="AE99">
        <v>28.8</v>
      </c>
      <c r="AF99">
        <v>914.2</v>
      </c>
      <c r="AG99">
        <v>137.9</v>
      </c>
      <c r="AH99">
        <v>347.3</v>
      </c>
      <c r="AI99">
        <v>6</v>
      </c>
      <c r="AJ99">
        <v>11.5</v>
      </c>
      <c r="AK99">
        <v>194.3</v>
      </c>
      <c r="AL99">
        <v>14.7</v>
      </c>
      <c r="AM99">
        <v>344.2</v>
      </c>
      <c r="AN99">
        <v>1.5</v>
      </c>
      <c r="AO99">
        <v>3.9</v>
      </c>
      <c r="AP99">
        <v>19.4</v>
      </c>
      <c r="AQ99">
        <v>15.9</v>
      </c>
      <c r="AR99">
        <v>12.6</v>
      </c>
      <c r="AS99">
        <v>2.9</v>
      </c>
      <c r="AT99">
        <v>5.3</v>
      </c>
      <c r="AU99">
        <v>54.2</v>
      </c>
      <c r="AV99">
        <v>743</v>
      </c>
      <c r="AW99">
        <v>164.3</v>
      </c>
      <c r="AX99">
        <v>23.7</v>
      </c>
      <c r="AY99">
        <v>2.8</v>
      </c>
      <c r="AZ99">
        <v>5.8</v>
      </c>
      <c r="BA99">
        <v>11.5</v>
      </c>
      <c r="BB99">
        <v>6.9</v>
      </c>
      <c r="BC99">
        <v>1.3</v>
      </c>
      <c r="BD99">
        <v>93.2</v>
      </c>
      <c r="BE99">
        <v>260.4</v>
      </c>
      <c r="BF99">
        <v>111.1</v>
      </c>
      <c r="BG99">
        <v>273.8</v>
      </c>
      <c r="BH99">
        <v>120.3</v>
      </c>
      <c r="BI99">
        <v>19.3</v>
      </c>
      <c r="BJ99">
        <v>33.3</v>
      </c>
      <c r="BK99">
        <v>36.7</v>
      </c>
      <c r="BL99">
        <v>1.6</v>
      </c>
      <c r="BM99">
        <v>36.6</v>
      </c>
      <c r="BP99">
        <v>51</v>
      </c>
      <c r="BQ99">
        <v>12725.8</v>
      </c>
      <c r="BS99">
        <v>115</v>
      </c>
      <c r="BT99">
        <v>2367.9</v>
      </c>
    </row>
    <row r="100" spans="1:72" x14ac:dyDescent="0.25">
      <c r="A100" s="26" t="s">
        <v>269</v>
      </c>
      <c r="B100" s="27" t="s">
        <v>319</v>
      </c>
      <c r="C100" s="26" t="s">
        <v>384</v>
      </c>
      <c r="D100">
        <v>55773.3</v>
      </c>
      <c r="E100">
        <v>136.2</v>
      </c>
      <c r="F100">
        <v>611.3</v>
      </c>
      <c r="G100">
        <v>267.4</v>
      </c>
      <c r="H100">
        <v>223534.5</v>
      </c>
      <c r="I100">
        <v>2017.6</v>
      </c>
      <c r="J100">
        <v>376.1</v>
      </c>
      <c r="K100">
        <v>950.9</v>
      </c>
      <c r="L100">
        <v>153.4</v>
      </c>
      <c r="M100">
        <v>1237</v>
      </c>
      <c r="N100">
        <v>11528.5</v>
      </c>
      <c r="O100">
        <v>3351.8</v>
      </c>
      <c r="P100">
        <v>1437.6</v>
      </c>
      <c r="Q100">
        <v>769.6</v>
      </c>
      <c r="R100">
        <v>1198.6</v>
      </c>
      <c r="S100">
        <v>842.9</v>
      </c>
      <c r="T100">
        <v>635.8</v>
      </c>
      <c r="U100">
        <v>659.7</v>
      </c>
      <c r="V100">
        <v>1100.7</v>
      </c>
      <c r="W100">
        <v>1354.6</v>
      </c>
      <c r="X100">
        <v>334.8</v>
      </c>
      <c r="Y100">
        <v>1048.7</v>
      </c>
      <c r="Z100">
        <v>384.1</v>
      </c>
      <c r="AA100">
        <v>1962.2</v>
      </c>
      <c r="AB100">
        <v>124.2</v>
      </c>
      <c r="AC100">
        <v>1020.2</v>
      </c>
      <c r="AD100">
        <v>3779.2</v>
      </c>
      <c r="AE100">
        <v>807.1</v>
      </c>
      <c r="AF100">
        <v>14500.5</v>
      </c>
      <c r="AG100">
        <v>7322.1</v>
      </c>
      <c r="AH100">
        <v>1821.9</v>
      </c>
      <c r="AI100">
        <v>777.2</v>
      </c>
      <c r="AJ100">
        <v>513.2</v>
      </c>
      <c r="AK100">
        <v>1373.7</v>
      </c>
      <c r="AL100">
        <v>166.7</v>
      </c>
      <c r="AM100">
        <v>119151.6</v>
      </c>
      <c r="AN100">
        <v>474.8</v>
      </c>
      <c r="AO100">
        <v>622.1</v>
      </c>
      <c r="AP100">
        <v>698.1</v>
      </c>
      <c r="AQ100">
        <v>2095.6</v>
      </c>
      <c r="AR100">
        <v>543.1</v>
      </c>
      <c r="AS100">
        <v>239.3</v>
      </c>
      <c r="AT100">
        <v>351.5</v>
      </c>
      <c r="AU100">
        <v>955.9</v>
      </c>
      <c r="AV100">
        <v>2635.1</v>
      </c>
      <c r="AW100">
        <v>785.5</v>
      </c>
      <c r="AX100">
        <v>965.2</v>
      </c>
      <c r="AY100">
        <v>577.1</v>
      </c>
      <c r="AZ100">
        <v>683.6</v>
      </c>
      <c r="BA100">
        <v>966.8</v>
      </c>
      <c r="BB100">
        <v>264.5</v>
      </c>
      <c r="BC100">
        <v>418.7</v>
      </c>
      <c r="BD100">
        <v>2229.9</v>
      </c>
      <c r="BE100">
        <v>6802</v>
      </c>
      <c r="BF100">
        <v>6211</v>
      </c>
      <c r="BG100">
        <v>13493.2</v>
      </c>
      <c r="BH100">
        <v>8703.1</v>
      </c>
      <c r="BI100">
        <v>995.8</v>
      </c>
      <c r="BJ100">
        <v>2672.6</v>
      </c>
      <c r="BK100">
        <v>1402.8</v>
      </c>
      <c r="BL100">
        <v>107.1</v>
      </c>
      <c r="BM100">
        <v>507.7</v>
      </c>
      <c r="BP100">
        <v>2051.5</v>
      </c>
      <c r="BQ100">
        <v>632161.9</v>
      </c>
      <c r="BR100">
        <v>259.5</v>
      </c>
      <c r="BS100">
        <v>4327.8</v>
      </c>
      <c r="BT100">
        <v>19014.3</v>
      </c>
    </row>
    <row r="101" spans="1:72" x14ac:dyDescent="0.25">
      <c r="A101" s="28" t="s">
        <v>269</v>
      </c>
      <c r="B101" s="27" t="s">
        <v>319</v>
      </c>
      <c r="C101" s="28" t="s">
        <v>385</v>
      </c>
      <c r="D101">
        <v>63.8</v>
      </c>
      <c r="E101">
        <v>0.6</v>
      </c>
      <c r="F101">
        <v>0.8</v>
      </c>
      <c r="G101">
        <v>1.9</v>
      </c>
      <c r="H101">
        <v>452.9</v>
      </c>
      <c r="I101">
        <v>2.9</v>
      </c>
      <c r="J101">
        <v>1.3</v>
      </c>
      <c r="K101">
        <v>8</v>
      </c>
      <c r="L101">
        <v>0.5</v>
      </c>
      <c r="M101">
        <v>15.7</v>
      </c>
      <c r="N101">
        <v>54.3</v>
      </c>
      <c r="O101">
        <v>13.2</v>
      </c>
      <c r="P101">
        <v>3.2</v>
      </c>
      <c r="Q101">
        <v>2.3</v>
      </c>
      <c r="R101">
        <v>3.2</v>
      </c>
      <c r="S101">
        <v>4</v>
      </c>
      <c r="T101">
        <v>2.6</v>
      </c>
      <c r="U101">
        <v>3.2</v>
      </c>
      <c r="V101">
        <v>13.9</v>
      </c>
      <c r="W101">
        <v>6.3</v>
      </c>
      <c r="X101">
        <v>2.7</v>
      </c>
      <c r="Y101">
        <v>4.7</v>
      </c>
      <c r="Z101">
        <v>5.1</v>
      </c>
      <c r="AA101">
        <v>7.7</v>
      </c>
      <c r="AB101">
        <v>0.4</v>
      </c>
      <c r="AC101">
        <v>2.3</v>
      </c>
      <c r="AD101">
        <v>9.5</v>
      </c>
      <c r="AE101">
        <v>1.6</v>
      </c>
      <c r="AF101">
        <v>12.1</v>
      </c>
      <c r="AG101">
        <v>10.9</v>
      </c>
      <c r="AH101">
        <v>6.1</v>
      </c>
      <c r="AI101">
        <v>26.4</v>
      </c>
      <c r="AJ101">
        <v>19.2</v>
      </c>
      <c r="AK101">
        <v>5.8</v>
      </c>
      <c r="AL101">
        <v>0.5</v>
      </c>
      <c r="AM101">
        <v>137.4</v>
      </c>
      <c r="AN101">
        <v>1.3</v>
      </c>
      <c r="AO101">
        <v>1</v>
      </c>
      <c r="AP101">
        <v>2.1</v>
      </c>
      <c r="AQ101">
        <v>6.6</v>
      </c>
      <c r="AR101">
        <v>0.7</v>
      </c>
      <c r="AS101">
        <v>0.7</v>
      </c>
      <c r="AT101">
        <v>0.6</v>
      </c>
      <c r="AU101">
        <v>1.3</v>
      </c>
      <c r="AV101">
        <v>4.5</v>
      </c>
      <c r="AW101">
        <v>2.3</v>
      </c>
      <c r="AX101">
        <v>2.6</v>
      </c>
      <c r="AY101">
        <v>1.1</v>
      </c>
      <c r="AZ101">
        <v>1.4</v>
      </c>
      <c r="BA101">
        <v>5</v>
      </c>
      <c r="BB101">
        <v>0.7</v>
      </c>
      <c r="BC101">
        <v>0.8</v>
      </c>
      <c r="BD101">
        <v>3.3</v>
      </c>
      <c r="BE101">
        <v>12</v>
      </c>
      <c r="BF101">
        <v>5.2</v>
      </c>
      <c r="BG101">
        <v>13.3</v>
      </c>
      <c r="BH101">
        <v>11.2</v>
      </c>
      <c r="BI101">
        <v>1.7</v>
      </c>
      <c r="BJ101">
        <v>2.7</v>
      </c>
      <c r="BK101">
        <v>1.8</v>
      </c>
      <c r="BL101">
        <v>0.3</v>
      </c>
      <c r="BM101">
        <v>0.9</v>
      </c>
      <c r="BP101">
        <v>1.4</v>
      </c>
      <c r="BQ101">
        <v>1259.2</v>
      </c>
      <c r="BR101">
        <v>0.2</v>
      </c>
      <c r="BS101">
        <v>32.2</v>
      </c>
      <c r="BT101">
        <v>35.6</v>
      </c>
    </row>
    <row r="102" spans="1:72" x14ac:dyDescent="0.25">
      <c r="A102" s="28" t="s">
        <v>269</v>
      </c>
      <c r="B102" s="27" t="s">
        <v>319</v>
      </c>
      <c r="C102" s="28" t="s">
        <v>386</v>
      </c>
      <c r="D102">
        <v>104.5</v>
      </c>
      <c r="E102">
        <v>3.2</v>
      </c>
      <c r="F102">
        <v>5.1</v>
      </c>
      <c r="G102">
        <v>5.9</v>
      </c>
      <c r="H102">
        <v>1179.3</v>
      </c>
      <c r="I102">
        <v>29.5</v>
      </c>
      <c r="J102">
        <v>8.5</v>
      </c>
      <c r="K102">
        <v>14.1</v>
      </c>
      <c r="L102">
        <v>6.4</v>
      </c>
      <c r="M102">
        <v>17.4</v>
      </c>
      <c r="N102">
        <v>127.8</v>
      </c>
      <c r="O102">
        <v>37.1</v>
      </c>
      <c r="P102">
        <v>16.6</v>
      </c>
      <c r="Q102">
        <v>11</v>
      </c>
      <c r="R102">
        <v>15.4</v>
      </c>
      <c r="S102">
        <v>17.3</v>
      </c>
      <c r="T102">
        <v>17.5</v>
      </c>
      <c r="U102">
        <v>15.4</v>
      </c>
      <c r="V102">
        <v>41</v>
      </c>
      <c r="W102">
        <v>29.8</v>
      </c>
      <c r="X102">
        <v>23.4</v>
      </c>
      <c r="Y102">
        <v>16.9</v>
      </c>
      <c r="Z102">
        <v>14.4</v>
      </c>
      <c r="AA102">
        <v>18.8</v>
      </c>
      <c r="AB102">
        <v>4</v>
      </c>
      <c r="AC102">
        <v>12.7</v>
      </c>
      <c r="AD102">
        <v>24.8</v>
      </c>
      <c r="AE102">
        <v>10.9</v>
      </c>
      <c r="AF102">
        <v>100</v>
      </c>
      <c r="AG102">
        <v>54.2</v>
      </c>
      <c r="AH102">
        <v>14.9</v>
      </c>
      <c r="AI102">
        <v>19.9</v>
      </c>
      <c r="AJ102">
        <v>12.9</v>
      </c>
      <c r="AK102">
        <v>15.7</v>
      </c>
      <c r="AL102">
        <v>6</v>
      </c>
      <c r="AM102">
        <v>479.6</v>
      </c>
      <c r="AN102">
        <v>12.4</v>
      </c>
      <c r="AO102">
        <v>11.2</v>
      </c>
      <c r="AP102">
        <v>11.6</v>
      </c>
      <c r="AQ102">
        <v>29.2</v>
      </c>
      <c r="AR102">
        <v>4.9</v>
      </c>
      <c r="AS102">
        <v>7.5</v>
      </c>
      <c r="AT102">
        <v>7.7</v>
      </c>
      <c r="AU102">
        <v>6.7</v>
      </c>
      <c r="AV102">
        <v>15.6</v>
      </c>
      <c r="AW102">
        <v>10</v>
      </c>
      <c r="AX102">
        <v>13.4</v>
      </c>
      <c r="AY102">
        <v>9</v>
      </c>
      <c r="AZ102">
        <v>7.8</v>
      </c>
      <c r="BA102">
        <v>11.7</v>
      </c>
      <c r="BB102">
        <v>5.4</v>
      </c>
      <c r="BC102">
        <v>8.8</v>
      </c>
      <c r="BD102">
        <v>14.1</v>
      </c>
      <c r="BE102">
        <v>38.2</v>
      </c>
      <c r="BF102">
        <v>38.4</v>
      </c>
      <c r="BG102">
        <v>95.9</v>
      </c>
      <c r="BH102">
        <v>52.8</v>
      </c>
      <c r="BI102">
        <v>9.5</v>
      </c>
      <c r="BJ102">
        <v>19.4</v>
      </c>
      <c r="BK102">
        <v>10.2</v>
      </c>
      <c r="BL102">
        <v>4.5</v>
      </c>
      <c r="BM102">
        <v>7.6</v>
      </c>
      <c r="BP102">
        <v>17</v>
      </c>
      <c r="BQ102">
        <v>3903.4</v>
      </c>
      <c r="BR102">
        <v>2</v>
      </c>
      <c r="BS102">
        <v>74.3</v>
      </c>
      <c r="BT102">
        <v>232.2</v>
      </c>
    </row>
    <row r="103" spans="1:72" x14ac:dyDescent="0.25">
      <c r="A103" s="28" t="s">
        <v>269</v>
      </c>
      <c r="B103" s="27" t="s">
        <v>319</v>
      </c>
      <c r="C103" s="28" t="s">
        <v>387</v>
      </c>
      <c r="D103">
        <v>357</v>
      </c>
      <c r="E103">
        <v>0.8</v>
      </c>
      <c r="F103">
        <v>6.9</v>
      </c>
      <c r="G103">
        <v>1.3</v>
      </c>
      <c r="H103">
        <v>2351.1</v>
      </c>
      <c r="I103">
        <v>24.1</v>
      </c>
      <c r="J103">
        <v>5.2</v>
      </c>
      <c r="K103">
        <v>14.6</v>
      </c>
      <c r="L103">
        <v>1.9</v>
      </c>
      <c r="M103">
        <v>23</v>
      </c>
      <c r="N103">
        <v>294.5</v>
      </c>
      <c r="O103">
        <v>154.5</v>
      </c>
      <c r="P103">
        <v>48.6</v>
      </c>
      <c r="Q103">
        <v>10.3</v>
      </c>
      <c r="R103">
        <v>10.5</v>
      </c>
      <c r="S103">
        <v>13.8</v>
      </c>
      <c r="T103">
        <v>28.8</v>
      </c>
      <c r="U103">
        <v>12.6</v>
      </c>
      <c r="V103">
        <v>19.5</v>
      </c>
      <c r="W103">
        <v>20.9</v>
      </c>
      <c r="X103">
        <v>5.9</v>
      </c>
      <c r="Y103">
        <v>21.2</v>
      </c>
      <c r="Z103">
        <v>5.9</v>
      </c>
      <c r="AA103">
        <v>23.4</v>
      </c>
      <c r="AB103">
        <v>0.6</v>
      </c>
      <c r="AC103">
        <v>10.6</v>
      </c>
      <c r="AD103">
        <v>40.5</v>
      </c>
      <c r="AE103">
        <v>8</v>
      </c>
      <c r="AF103">
        <v>200.5</v>
      </c>
      <c r="AG103">
        <v>127.8</v>
      </c>
      <c r="AH103">
        <v>9.1</v>
      </c>
      <c r="AI103">
        <v>7.4</v>
      </c>
      <c r="AJ103">
        <v>13.6</v>
      </c>
      <c r="AK103">
        <v>12.3</v>
      </c>
      <c r="AL103">
        <v>2.4</v>
      </c>
      <c r="AM103">
        <v>698</v>
      </c>
      <c r="AN103">
        <v>29.8</v>
      </c>
      <c r="AO103">
        <v>5.8</v>
      </c>
      <c r="AP103">
        <v>7.9</v>
      </c>
      <c r="AQ103">
        <v>67</v>
      </c>
      <c r="AR103">
        <v>1.5</v>
      </c>
      <c r="AS103">
        <v>1.2</v>
      </c>
      <c r="AT103">
        <v>4.7</v>
      </c>
      <c r="AU103">
        <v>4.8</v>
      </c>
      <c r="AV103">
        <v>24.8</v>
      </c>
      <c r="AW103">
        <v>7.1</v>
      </c>
      <c r="AX103">
        <v>13.8</v>
      </c>
      <c r="AY103">
        <v>4.8</v>
      </c>
      <c r="AZ103">
        <v>4.6</v>
      </c>
      <c r="BA103">
        <v>9.8</v>
      </c>
      <c r="BB103">
        <v>4</v>
      </c>
      <c r="BC103">
        <v>2.6</v>
      </c>
      <c r="BD103">
        <v>22.5</v>
      </c>
      <c r="BE103">
        <v>30.9</v>
      </c>
      <c r="BF103">
        <v>44</v>
      </c>
      <c r="BG103">
        <v>112.3</v>
      </c>
      <c r="BH103">
        <v>61.6</v>
      </c>
      <c r="BI103">
        <v>5.4</v>
      </c>
      <c r="BJ103">
        <v>23.9</v>
      </c>
      <c r="BK103">
        <v>9.5</v>
      </c>
      <c r="BL103">
        <v>0.6</v>
      </c>
      <c r="BM103">
        <v>9.6</v>
      </c>
      <c r="BP103">
        <v>11</v>
      </c>
      <c r="BQ103">
        <v>5166.1</v>
      </c>
      <c r="BR103">
        <v>43.4</v>
      </c>
      <c r="BS103">
        <v>30.9</v>
      </c>
      <c r="BT103">
        <v>415.8</v>
      </c>
    </row>
    <row r="104" spans="1:72" x14ac:dyDescent="0.25">
      <c r="A104" s="28" t="s">
        <v>269</v>
      </c>
      <c r="B104" s="27" t="s">
        <v>319</v>
      </c>
      <c r="C104" s="28" t="s">
        <v>388</v>
      </c>
      <c r="D104">
        <v>0.4</v>
      </c>
      <c r="H104">
        <v>2.3</v>
      </c>
      <c r="J104">
        <v>0.4</v>
      </c>
      <c r="N104">
        <v>0.3</v>
      </c>
      <c r="Y104">
        <v>0.2</v>
      </c>
      <c r="AD104">
        <v>0.3</v>
      </c>
      <c r="AF104">
        <v>0.2</v>
      </c>
      <c r="AG104">
        <v>0.1</v>
      </c>
      <c r="AM104">
        <v>1.1</v>
      </c>
      <c r="BF104">
        <v>0.1</v>
      </c>
      <c r="BG104">
        <v>0.1</v>
      </c>
      <c r="BH104">
        <v>0.1</v>
      </c>
      <c r="BQ104">
        <v>10.8</v>
      </c>
      <c r="BS104">
        <v>0.1</v>
      </c>
      <c r="BT104">
        <v>0.4</v>
      </c>
    </row>
    <row r="105" spans="1:72" x14ac:dyDescent="0.25">
      <c r="A105" s="28" t="s">
        <v>269</v>
      </c>
      <c r="B105" s="27" t="s">
        <v>319</v>
      </c>
      <c r="C105" s="28" t="s">
        <v>389</v>
      </c>
      <c r="D105">
        <v>5.8</v>
      </c>
      <c r="F105">
        <v>0.1</v>
      </c>
      <c r="H105">
        <v>36.5</v>
      </c>
      <c r="I105">
        <v>0.8</v>
      </c>
      <c r="K105">
        <v>0.2</v>
      </c>
      <c r="M105">
        <v>0.4</v>
      </c>
      <c r="N105">
        <v>2.8</v>
      </c>
      <c r="O105">
        <v>0.7</v>
      </c>
      <c r="P105">
        <v>0.6</v>
      </c>
      <c r="Q105">
        <v>0.1</v>
      </c>
      <c r="R105">
        <v>0.1</v>
      </c>
      <c r="S105">
        <v>0.1</v>
      </c>
      <c r="U105">
        <v>0.1</v>
      </c>
      <c r="V105">
        <v>0.1</v>
      </c>
      <c r="W105">
        <v>0.2</v>
      </c>
      <c r="Y105">
        <v>0.1</v>
      </c>
      <c r="AA105">
        <v>0.2</v>
      </c>
      <c r="AC105">
        <v>0.1</v>
      </c>
      <c r="AD105">
        <v>0.5</v>
      </c>
      <c r="AE105">
        <v>0.1</v>
      </c>
      <c r="AF105">
        <v>3</v>
      </c>
      <c r="AG105">
        <v>0.6</v>
      </c>
      <c r="AH105">
        <v>0.2</v>
      </c>
      <c r="AI105">
        <v>0.2</v>
      </c>
      <c r="AK105">
        <v>0.1</v>
      </c>
      <c r="AM105">
        <v>17.2</v>
      </c>
      <c r="AQ105">
        <v>0.3</v>
      </c>
      <c r="AU105">
        <v>0.1</v>
      </c>
      <c r="AV105">
        <v>0.3</v>
      </c>
      <c r="AW105">
        <v>0.1</v>
      </c>
      <c r="AZ105">
        <v>0.1</v>
      </c>
      <c r="BA105">
        <v>0.4</v>
      </c>
      <c r="BD105">
        <v>0.2</v>
      </c>
      <c r="BE105">
        <v>0.6</v>
      </c>
      <c r="BF105">
        <v>0.7</v>
      </c>
      <c r="BG105">
        <v>2.2</v>
      </c>
      <c r="BH105">
        <v>0.8</v>
      </c>
      <c r="BI105">
        <v>0.2</v>
      </c>
      <c r="BJ105">
        <v>0.1</v>
      </c>
      <c r="BK105">
        <v>0.1</v>
      </c>
      <c r="BP105">
        <v>0.1</v>
      </c>
      <c r="BQ105">
        <v>134.1</v>
      </c>
      <c r="BS105">
        <v>0.2</v>
      </c>
      <c r="BT105">
        <v>4.4</v>
      </c>
    </row>
    <row r="106" spans="1:72" x14ac:dyDescent="0.25">
      <c r="A106" s="28" t="s">
        <v>269</v>
      </c>
      <c r="B106" s="27" t="s">
        <v>319</v>
      </c>
      <c r="C106" s="28" t="s">
        <v>390</v>
      </c>
      <c r="D106">
        <v>0.6</v>
      </c>
      <c r="F106">
        <v>0.1</v>
      </c>
      <c r="H106">
        <v>13.5</v>
      </c>
      <c r="I106">
        <v>0.4</v>
      </c>
      <c r="K106">
        <v>0.1</v>
      </c>
      <c r="M106">
        <v>0.1</v>
      </c>
      <c r="N106">
        <v>0.7</v>
      </c>
      <c r="O106">
        <v>0.3</v>
      </c>
      <c r="AA106">
        <v>0.1</v>
      </c>
      <c r="AF106">
        <v>0.3</v>
      </c>
      <c r="AG106">
        <v>0.1</v>
      </c>
      <c r="AH106">
        <v>0.1</v>
      </c>
      <c r="AM106">
        <v>1.9</v>
      </c>
      <c r="BF106">
        <v>0.1</v>
      </c>
      <c r="BG106">
        <v>0.1</v>
      </c>
      <c r="BH106">
        <v>0.1</v>
      </c>
      <c r="BQ106">
        <v>22.8</v>
      </c>
      <c r="BT106">
        <v>0.1</v>
      </c>
    </row>
    <row r="107" spans="1:72" x14ac:dyDescent="0.25">
      <c r="A107" s="28" t="s">
        <v>269</v>
      </c>
      <c r="B107" s="27" t="s">
        <v>319</v>
      </c>
      <c r="C107" s="28" t="s">
        <v>391</v>
      </c>
      <c r="D107">
        <v>33.6</v>
      </c>
      <c r="E107">
        <v>0.1</v>
      </c>
      <c r="F107">
        <v>0.5</v>
      </c>
      <c r="G107">
        <v>0.1</v>
      </c>
      <c r="H107">
        <v>241.6</v>
      </c>
      <c r="I107">
        <v>4.5</v>
      </c>
      <c r="J107">
        <v>0.3</v>
      </c>
      <c r="K107">
        <v>1</v>
      </c>
      <c r="M107">
        <v>1.5</v>
      </c>
      <c r="N107">
        <v>13.7</v>
      </c>
      <c r="O107">
        <v>4.2</v>
      </c>
      <c r="P107">
        <v>0.9</v>
      </c>
      <c r="Q107">
        <v>0.3</v>
      </c>
      <c r="R107">
        <v>0.4</v>
      </c>
      <c r="S107">
        <v>0.7</v>
      </c>
      <c r="T107">
        <v>0.6</v>
      </c>
      <c r="U107">
        <v>0.7</v>
      </c>
      <c r="V107">
        <v>1</v>
      </c>
      <c r="W107">
        <v>0.7</v>
      </c>
      <c r="X107">
        <v>0.1</v>
      </c>
      <c r="Y107">
        <v>1</v>
      </c>
      <c r="Z107">
        <v>0.2</v>
      </c>
      <c r="AA107">
        <v>1.4</v>
      </c>
      <c r="AC107">
        <v>0.6</v>
      </c>
      <c r="AD107">
        <v>1.6</v>
      </c>
      <c r="AE107">
        <v>0.5</v>
      </c>
      <c r="AF107">
        <v>17.2</v>
      </c>
      <c r="AG107">
        <v>4</v>
      </c>
      <c r="AH107">
        <v>1.1</v>
      </c>
      <c r="AI107">
        <v>1.3</v>
      </c>
      <c r="AJ107">
        <v>0.2</v>
      </c>
      <c r="AK107">
        <v>0.7</v>
      </c>
      <c r="AM107">
        <v>106.5</v>
      </c>
      <c r="AN107">
        <v>0.3</v>
      </c>
      <c r="AO107">
        <v>0.2</v>
      </c>
      <c r="AP107">
        <v>0.2</v>
      </c>
      <c r="AQ107">
        <v>1.6</v>
      </c>
      <c r="AR107">
        <v>0.1</v>
      </c>
      <c r="AS107">
        <v>0.2</v>
      </c>
      <c r="AT107">
        <v>0.1</v>
      </c>
      <c r="AU107">
        <v>0.3</v>
      </c>
      <c r="AV107">
        <v>1.3</v>
      </c>
      <c r="AW107">
        <v>0.3</v>
      </c>
      <c r="AX107">
        <v>0.3</v>
      </c>
      <c r="AY107">
        <v>0.3</v>
      </c>
      <c r="AZ107">
        <v>0.5</v>
      </c>
      <c r="BA107">
        <v>1.9</v>
      </c>
      <c r="BB107">
        <v>0.1</v>
      </c>
      <c r="BC107">
        <v>0.2</v>
      </c>
      <c r="BD107">
        <v>1.3</v>
      </c>
      <c r="BE107">
        <v>3.6</v>
      </c>
      <c r="BF107">
        <v>4.6</v>
      </c>
      <c r="BG107">
        <v>12.1</v>
      </c>
      <c r="BH107">
        <v>6.5</v>
      </c>
      <c r="BI107">
        <v>1.2</v>
      </c>
      <c r="BJ107">
        <v>1</v>
      </c>
      <c r="BK107">
        <v>0.6</v>
      </c>
      <c r="BM107">
        <v>0.2</v>
      </c>
      <c r="BP107">
        <v>0.5</v>
      </c>
      <c r="BQ107">
        <v>817.9</v>
      </c>
      <c r="BS107">
        <v>0.5</v>
      </c>
      <c r="BT107">
        <v>26.5</v>
      </c>
    </row>
    <row r="108" spans="1:72" x14ac:dyDescent="0.25">
      <c r="A108" s="28" t="s">
        <v>269</v>
      </c>
      <c r="B108" s="27" t="s">
        <v>319</v>
      </c>
      <c r="C108" s="28" t="s">
        <v>392</v>
      </c>
      <c r="D108">
        <v>39.6</v>
      </c>
      <c r="E108">
        <v>0.2</v>
      </c>
      <c r="F108">
        <v>1.3</v>
      </c>
      <c r="G108">
        <v>0.2</v>
      </c>
      <c r="H108">
        <v>530.9</v>
      </c>
      <c r="I108">
        <v>10.6</v>
      </c>
      <c r="J108">
        <v>0.7</v>
      </c>
      <c r="K108">
        <v>3</v>
      </c>
      <c r="L108">
        <v>0.4</v>
      </c>
      <c r="M108">
        <v>4.4</v>
      </c>
      <c r="N108">
        <v>44.8</v>
      </c>
      <c r="O108">
        <v>10.8</v>
      </c>
      <c r="P108">
        <v>7.1</v>
      </c>
      <c r="Q108">
        <v>1.4</v>
      </c>
      <c r="R108">
        <v>1.4</v>
      </c>
      <c r="S108">
        <v>1.9</v>
      </c>
      <c r="T108">
        <v>1.6</v>
      </c>
      <c r="U108">
        <v>1.8</v>
      </c>
      <c r="V108">
        <v>3.1</v>
      </c>
      <c r="W108">
        <v>2.9</v>
      </c>
      <c r="X108">
        <v>0.6</v>
      </c>
      <c r="Y108">
        <v>2.7</v>
      </c>
      <c r="Z108">
        <v>0.8</v>
      </c>
      <c r="AA108">
        <v>4.3</v>
      </c>
      <c r="AB108">
        <v>0.1</v>
      </c>
      <c r="AC108">
        <v>1.8</v>
      </c>
      <c r="AD108">
        <v>4.4</v>
      </c>
      <c r="AE108">
        <v>0.8</v>
      </c>
      <c r="AF108">
        <v>20.4</v>
      </c>
      <c r="AG108">
        <v>6.6</v>
      </c>
      <c r="AH108">
        <v>2.2</v>
      </c>
      <c r="AI108">
        <v>3</v>
      </c>
      <c r="AJ108">
        <v>0.8</v>
      </c>
      <c r="AK108">
        <v>1.4</v>
      </c>
      <c r="AL108">
        <v>0.1</v>
      </c>
      <c r="AM108">
        <v>145.6</v>
      </c>
      <c r="AN108">
        <v>0.9</v>
      </c>
      <c r="AO108">
        <v>0.5</v>
      </c>
      <c r="AP108">
        <v>0.7</v>
      </c>
      <c r="AQ108">
        <v>2.8</v>
      </c>
      <c r="AR108">
        <v>0.2</v>
      </c>
      <c r="AS108">
        <v>0.1</v>
      </c>
      <c r="AT108">
        <v>0.3</v>
      </c>
      <c r="AU108">
        <v>0.7</v>
      </c>
      <c r="AV108">
        <v>1.6</v>
      </c>
      <c r="AW108">
        <v>0.6</v>
      </c>
      <c r="AX108">
        <v>0.9</v>
      </c>
      <c r="AY108">
        <v>0.5</v>
      </c>
      <c r="AZ108">
        <v>0.4</v>
      </c>
      <c r="BA108">
        <v>0.9</v>
      </c>
      <c r="BB108">
        <v>0.1</v>
      </c>
      <c r="BC108">
        <v>0.4</v>
      </c>
      <c r="BD108">
        <v>1.8</v>
      </c>
      <c r="BE108">
        <v>8.8</v>
      </c>
      <c r="BF108">
        <v>5.5</v>
      </c>
      <c r="BG108">
        <v>23.6</v>
      </c>
      <c r="BH108">
        <v>12.6</v>
      </c>
      <c r="BI108">
        <v>0.9</v>
      </c>
      <c r="BJ108">
        <v>2</v>
      </c>
      <c r="BK108">
        <v>1.2</v>
      </c>
      <c r="BL108">
        <v>0.1</v>
      </c>
      <c r="BM108">
        <v>0.6</v>
      </c>
      <c r="BP108">
        <v>1.5</v>
      </c>
      <c r="BQ108">
        <v>1423</v>
      </c>
      <c r="BR108">
        <v>0.3</v>
      </c>
      <c r="BS108">
        <v>2.9</v>
      </c>
      <c r="BT108">
        <v>60.4</v>
      </c>
    </row>
    <row r="109" spans="1:72" x14ac:dyDescent="0.25">
      <c r="A109" s="28" t="s">
        <v>269</v>
      </c>
      <c r="B109" s="27" t="s">
        <v>319</v>
      </c>
      <c r="C109" s="28" t="s">
        <v>393</v>
      </c>
      <c r="D109">
        <v>11.3</v>
      </c>
      <c r="E109">
        <v>0.1</v>
      </c>
      <c r="F109">
        <v>0.2</v>
      </c>
      <c r="G109">
        <v>0.1</v>
      </c>
      <c r="H109">
        <v>101.1</v>
      </c>
      <c r="I109">
        <v>1.8</v>
      </c>
      <c r="J109">
        <v>0.9</v>
      </c>
      <c r="K109">
        <v>1.1</v>
      </c>
      <c r="L109">
        <v>0.1</v>
      </c>
      <c r="M109">
        <v>2.3</v>
      </c>
      <c r="N109">
        <v>9.4</v>
      </c>
      <c r="O109">
        <v>2.9</v>
      </c>
      <c r="P109">
        <v>2</v>
      </c>
      <c r="Q109">
        <v>0.8</v>
      </c>
      <c r="R109">
        <v>1.5</v>
      </c>
      <c r="S109">
        <v>1.6</v>
      </c>
      <c r="T109">
        <v>2.1</v>
      </c>
      <c r="U109">
        <v>1.7</v>
      </c>
      <c r="V109">
        <v>2.9</v>
      </c>
      <c r="W109">
        <v>2.7</v>
      </c>
      <c r="X109">
        <v>0.4</v>
      </c>
      <c r="Y109">
        <v>2</v>
      </c>
      <c r="Z109">
        <v>0.6</v>
      </c>
      <c r="AA109">
        <v>2.2</v>
      </c>
      <c r="AC109">
        <v>0.7</v>
      </c>
      <c r="AD109">
        <v>2.3</v>
      </c>
      <c r="AE109">
        <v>0.7</v>
      </c>
      <c r="AF109">
        <v>14.7</v>
      </c>
      <c r="AG109">
        <v>4.9</v>
      </c>
      <c r="AH109">
        <v>0.9</v>
      </c>
      <c r="AI109">
        <v>2.2</v>
      </c>
      <c r="AJ109">
        <v>0.7</v>
      </c>
      <c r="AK109">
        <v>5.2</v>
      </c>
      <c r="AL109">
        <v>0.1</v>
      </c>
      <c r="AM109">
        <v>31.3</v>
      </c>
      <c r="AN109">
        <v>1.3</v>
      </c>
      <c r="AO109">
        <v>0.3</v>
      </c>
      <c r="AP109">
        <v>0.5</v>
      </c>
      <c r="AQ109">
        <v>3.9</v>
      </c>
      <c r="AR109">
        <v>0.2</v>
      </c>
      <c r="AS109">
        <v>0.1</v>
      </c>
      <c r="AT109">
        <v>0.3</v>
      </c>
      <c r="AU109">
        <v>0.3</v>
      </c>
      <c r="AV109">
        <v>1.5</v>
      </c>
      <c r="AW109">
        <v>0.4</v>
      </c>
      <c r="AX109">
        <v>0.4</v>
      </c>
      <c r="AY109">
        <v>0.5</v>
      </c>
      <c r="AZ109">
        <v>0.2</v>
      </c>
      <c r="BA109">
        <v>0.5</v>
      </c>
      <c r="BB109">
        <v>0.1</v>
      </c>
      <c r="BC109">
        <v>0.3</v>
      </c>
      <c r="BD109">
        <v>0.9</v>
      </c>
      <c r="BE109">
        <v>1.7</v>
      </c>
      <c r="BF109">
        <v>1.5</v>
      </c>
      <c r="BG109">
        <v>4.4</v>
      </c>
      <c r="BH109">
        <v>2.7</v>
      </c>
      <c r="BI109">
        <v>0.3</v>
      </c>
      <c r="BJ109">
        <v>0.6</v>
      </c>
      <c r="BK109">
        <v>0.4</v>
      </c>
      <c r="BM109">
        <v>0.2</v>
      </c>
      <c r="BP109">
        <v>0.6</v>
      </c>
      <c r="BQ109">
        <v>292.6</v>
      </c>
      <c r="BR109">
        <v>0.2</v>
      </c>
      <c r="BS109">
        <v>0.6</v>
      </c>
      <c r="BT109">
        <v>8.4</v>
      </c>
    </row>
    <row r="110" spans="1:72" x14ac:dyDescent="0.25">
      <c r="A110" s="28" t="s">
        <v>269</v>
      </c>
      <c r="B110" s="27" t="s">
        <v>319</v>
      </c>
      <c r="C110" s="28" t="s">
        <v>394</v>
      </c>
      <c r="D110">
        <v>9.5</v>
      </c>
      <c r="F110">
        <v>0.2</v>
      </c>
      <c r="H110">
        <v>121</v>
      </c>
      <c r="I110">
        <v>1</v>
      </c>
      <c r="K110">
        <v>0.5</v>
      </c>
      <c r="M110">
        <v>0.8</v>
      </c>
      <c r="N110">
        <v>9.7</v>
      </c>
      <c r="O110">
        <v>1.9</v>
      </c>
      <c r="P110">
        <v>1.9</v>
      </c>
      <c r="Q110">
        <v>0.1</v>
      </c>
      <c r="R110">
        <v>8.5</v>
      </c>
      <c r="S110">
        <v>1.7</v>
      </c>
      <c r="T110">
        <v>0.1</v>
      </c>
      <c r="U110">
        <v>0.1</v>
      </c>
      <c r="V110">
        <v>0.2</v>
      </c>
      <c r="W110">
        <v>0.2</v>
      </c>
      <c r="Y110">
        <v>0.4</v>
      </c>
      <c r="AA110">
        <v>0.6</v>
      </c>
      <c r="AC110">
        <v>11.3</v>
      </c>
      <c r="AD110">
        <v>0.4</v>
      </c>
      <c r="AE110">
        <v>0.1</v>
      </c>
      <c r="AF110">
        <v>2.9</v>
      </c>
      <c r="AG110">
        <v>1.1</v>
      </c>
      <c r="AH110">
        <v>0.2</v>
      </c>
      <c r="AI110">
        <v>0.4</v>
      </c>
      <c r="AJ110">
        <v>0.1</v>
      </c>
      <c r="AK110">
        <v>0.2</v>
      </c>
      <c r="AM110">
        <v>32.6</v>
      </c>
      <c r="AO110">
        <v>0.1</v>
      </c>
      <c r="AP110">
        <v>0.1</v>
      </c>
      <c r="AQ110">
        <v>0.2</v>
      </c>
      <c r="AU110">
        <v>0.1</v>
      </c>
      <c r="AV110">
        <v>0.3</v>
      </c>
      <c r="AW110">
        <v>0.1</v>
      </c>
      <c r="AX110">
        <v>0.2</v>
      </c>
      <c r="AZ110">
        <v>0.1</v>
      </c>
      <c r="BA110">
        <v>0.2</v>
      </c>
      <c r="BD110">
        <v>0.3</v>
      </c>
      <c r="BE110">
        <v>1.5</v>
      </c>
      <c r="BF110">
        <v>1</v>
      </c>
      <c r="BG110">
        <v>4.1</v>
      </c>
      <c r="BH110">
        <v>2.5</v>
      </c>
      <c r="BI110">
        <v>0.2</v>
      </c>
      <c r="BJ110">
        <v>0.4</v>
      </c>
      <c r="BK110">
        <v>0.3</v>
      </c>
      <c r="BM110">
        <v>0.1</v>
      </c>
      <c r="BP110">
        <v>0.3</v>
      </c>
      <c r="BQ110">
        <v>283.3</v>
      </c>
      <c r="BR110">
        <v>0.1</v>
      </c>
      <c r="BS110">
        <v>0.2</v>
      </c>
      <c r="BT110">
        <v>8.8</v>
      </c>
    </row>
    <row r="111" spans="1:72" x14ac:dyDescent="0.25">
      <c r="A111" s="28" t="s">
        <v>269</v>
      </c>
      <c r="B111" s="27" t="s">
        <v>319</v>
      </c>
      <c r="C111" s="28" t="s">
        <v>395</v>
      </c>
      <c r="D111">
        <v>20.4</v>
      </c>
      <c r="E111">
        <v>0.2</v>
      </c>
      <c r="F111">
        <v>0.5</v>
      </c>
      <c r="G111">
        <v>0.6</v>
      </c>
      <c r="H111">
        <v>165.1</v>
      </c>
      <c r="I111">
        <v>3.2</v>
      </c>
      <c r="J111">
        <v>1</v>
      </c>
      <c r="K111">
        <v>1.8</v>
      </c>
      <c r="L111">
        <v>0.3</v>
      </c>
      <c r="M111">
        <v>2.3</v>
      </c>
      <c r="N111">
        <v>14.9</v>
      </c>
      <c r="O111">
        <v>7.9</v>
      </c>
      <c r="P111">
        <v>2.4</v>
      </c>
      <c r="Q111">
        <v>1.5</v>
      </c>
      <c r="R111">
        <v>2.4</v>
      </c>
      <c r="S111">
        <v>2.9</v>
      </c>
      <c r="T111">
        <v>3.9</v>
      </c>
      <c r="U111">
        <v>2.6</v>
      </c>
      <c r="V111">
        <v>5.1</v>
      </c>
      <c r="W111">
        <v>5</v>
      </c>
      <c r="X111">
        <v>1.9</v>
      </c>
      <c r="Y111">
        <v>3.2</v>
      </c>
      <c r="Z111">
        <v>2.8</v>
      </c>
      <c r="AA111">
        <v>5</v>
      </c>
      <c r="AB111">
        <v>0.2</v>
      </c>
      <c r="AC111">
        <v>1.9</v>
      </c>
      <c r="AD111">
        <v>7.2</v>
      </c>
      <c r="AE111">
        <v>1.7</v>
      </c>
      <c r="AF111">
        <v>22.8</v>
      </c>
      <c r="AG111">
        <v>7.4</v>
      </c>
      <c r="AH111">
        <v>3.2</v>
      </c>
      <c r="AI111">
        <v>11.1</v>
      </c>
      <c r="AJ111">
        <v>7.3</v>
      </c>
      <c r="AK111">
        <v>3.3</v>
      </c>
      <c r="AL111">
        <v>0.4</v>
      </c>
      <c r="AM111">
        <v>51.5</v>
      </c>
      <c r="AN111">
        <v>3.5</v>
      </c>
      <c r="AO111">
        <v>1.2</v>
      </c>
      <c r="AP111">
        <v>2</v>
      </c>
      <c r="AQ111">
        <v>14.1</v>
      </c>
      <c r="AR111">
        <v>1.3</v>
      </c>
      <c r="AS111">
        <v>1.1</v>
      </c>
      <c r="AT111">
        <v>1.2</v>
      </c>
      <c r="AU111">
        <v>1</v>
      </c>
      <c r="AV111">
        <v>7.5</v>
      </c>
      <c r="AW111">
        <v>2</v>
      </c>
      <c r="AX111">
        <v>1.8</v>
      </c>
      <c r="AY111">
        <v>1</v>
      </c>
      <c r="AZ111">
        <v>0.8</v>
      </c>
      <c r="BA111">
        <v>4.1</v>
      </c>
      <c r="BB111">
        <v>0.6</v>
      </c>
      <c r="BC111">
        <v>0.8</v>
      </c>
      <c r="BD111">
        <v>6</v>
      </c>
      <c r="BE111">
        <v>5.8</v>
      </c>
      <c r="BF111">
        <v>3.2</v>
      </c>
      <c r="BG111">
        <v>8.1</v>
      </c>
      <c r="BH111">
        <v>4.9</v>
      </c>
      <c r="BI111">
        <v>1</v>
      </c>
      <c r="BJ111">
        <v>1.5</v>
      </c>
      <c r="BK111">
        <v>0.9</v>
      </c>
      <c r="BL111">
        <v>0.2</v>
      </c>
      <c r="BM111">
        <v>0.6</v>
      </c>
      <c r="BP111">
        <v>1.1</v>
      </c>
      <c r="BQ111">
        <v>368.9</v>
      </c>
      <c r="BR111">
        <v>0.3</v>
      </c>
      <c r="BS111">
        <v>7.4</v>
      </c>
      <c r="BT111">
        <v>11.3</v>
      </c>
    </row>
    <row r="112" spans="1:72" x14ac:dyDescent="0.25">
      <c r="A112" s="28" t="s">
        <v>269</v>
      </c>
      <c r="B112" s="27" t="s">
        <v>319</v>
      </c>
      <c r="C112" s="28" t="s">
        <v>396</v>
      </c>
      <c r="D112">
        <v>132.5</v>
      </c>
      <c r="E112">
        <v>0.4</v>
      </c>
      <c r="F112">
        <v>3.3</v>
      </c>
      <c r="G112">
        <v>0.5</v>
      </c>
      <c r="H112">
        <v>1292.8</v>
      </c>
      <c r="I112">
        <v>21.6</v>
      </c>
      <c r="J112">
        <v>2.3</v>
      </c>
      <c r="K112">
        <v>6.7</v>
      </c>
      <c r="L112">
        <v>0.7</v>
      </c>
      <c r="M112">
        <v>10.3</v>
      </c>
      <c r="N112">
        <v>98.6</v>
      </c>
      <c r="O112">
        <v>117.1</v>
      </c>
      <c r="P112">
        <v>15</v>
      </c>
      <c r="Q112">
        <v>3.7</v>
      </c>
      <c r="R112">
        <v>4.9</v>
      </c>
      <c r="S112">
        <v>6.7</v>
      </c>
      <c r="T112">
        <v>22.4</v>
      </c>
      <c r="U112">
        <v>6.2</v>
      </c>
      <c r="V112">
        <v>12</v>
      </c>
      <c r="W112">
        <v>11.4</v>
      </c>
      <c r="X112">
        <v>2.2</v>
      </c>
      <c r="Y112">
        <v>14.9</v>
      </c>
      <c r="Z112">
        <v>2.7</v>
      </c>
      <c r="AA112">
        <v>12.8</v>
      </c>
      <c r="AB112">
        <v>0.2</v>
      </c>
      <c r="AC112">
        <v>5.9</v>
      </c>
      <c r="AD112">
        <v>18.5</v>
      </c>
      <c r="AE112">
        <v>3.5</v>
      </c>
      <c r="AF112">
        <v>97.1</v>
      </c>
      <c r="AG112">
        <v>41.1</v>
      </c>
      <c r="AH112">
        <v>5.2</v>
      </c>
      <c r="AI112">
        <v>4</v>
      </c>
      <c r="AJ112">
        <v>7</v>
      </c>
      <c r="AK112">
        <v>4.8</v>
      </c>
      <c r="AL112">
        <v>0.7</v>
      </c>
      <c r="AM112">
        <v>281.3</v>
      </c>
      <c r="AN112">
        <v>33.5</v>
      </c>
      <c r="AO112">
        <v>1.7</v>
      </c>
      <c r="AP112">
        <v>2.5</v>
      </c>
      <c r="AQ112">
        <v>99.6</v>
      </c>
      <c r="AR112">
        <v>0.5</v>
      </c>
      <c r="AS112">
        <v>0.4</v>
      </c>
      <c r="AT112">
        <v>1.9</v>
      </c>
      <c r="AU112">
        <v>1.4</v>
      </c>
      <c r="AV112">
        <v>9.1</v>
      </c>
      <c r="AW112">
        <v>2.4</v>
      </c>
      <c r="AX112">
        <v>5.6</v>
      </c>
      <c r="AY112">
        <v>1.5</v>
      </c>
      <c r="AZ112">
        <v>2.2</v>
      </c>
      <c r="BA112">
        <v>3</v>
      </c>
      <c r="BB112">
        <v>1.1</v>
      </c>
      <c r="BC112">
        <v>1.1</v>
      </c>
      <c r="BD112">
        <v>7.2</v>
      </c>
      <c r="BE112">
        <v>17.5</v>
      </c>
      <c r="BF112">
        <v>11.2</v>
      </c>
      <c r="BG112">
        <v>84.7</v>
      </c>
      <c r="BH112">
        <v>31</v>
      </c>
      <c r="BI112">
        <v>2</v>
      </c>
      <c r="BJ112">
        <v>5</v>
      </c>
      <c r="BK112">
        <v>3.3</v>
      </c>
      <c r="BL112">
        <v>0.2</v>
      </c>
      <c r="BM112">
        <v>2.8</v>
      </c>
      <c r="BP112">
        <v>68</v>
      </c>
      <c r="BQ112">
        <v>2533</v>
      </c>
      <c r="BR112">
        <v>12.1</v>
      </c>
      <c r="BS112">
        <v>40.6</v>
      </c>
      <c r="BT112">
        <v>205.5</v>
      </c>
    </row>
    <row r="113" spans="1:72" x14ac:dyDescent="0.25">
      <c r="A113" s="28" t="s">
        <v>269</v>
      </c>
      <c r="B113" s="27" t="s">
        <v>319</v>
      </c>
      <c r="C113" s="28" t="s">
        <v>397</v>
      </c>
      <c r="D113">
        <v>7.8</v>
      </c>
      <c r="E113">
        <v>0.2</v>
      </c>
      <c r="F113">
        <v>0.4</v>
      </c>
      <c r="G113">
        <v>0.3</v>
      </c>
      <c r="H113">
        <v>98.7</v>
      </c>
      <c r="I113">
        <v>2.2</v>
      </c>
      <c r="J113">
        <v>0.4</v>
      </c>
      <c r="K113">
        <v>0.8</v>
      </c>
      <c r="L113">
        <v>0.3</v>
      </c>
      <c r="M113">
        <v>1.1</v>
      </c>
      <c r="N113">
        <v>8.4</v>
      </c>
      <c r="O113">
        <v>3.2</v>
      </c>
      <c r="P113">
        <v>1.4</v>
      </c>
      <c r="Q113">
        <v>0.6</v>
      </c>
      <c r="R113">
        <v>2</v>
      </c>
      <c r="S113">
        <v>1.3</v>
      </c>
      <c r="T113">
        <v>1</v>
      </c>
      <c r="U113">
        <v>1</v>
      </c>
      <c r="V113">
        <v>1.5</v>
      </c>
      <c r="W113">
        <v>2</v>
      </c>
      <c r="X113">
        <v>0.7</v>
      </c>
      <c r="Y113">
        <v>1</v>
      </c>
      <c r="Z113">
        <v>0.6</v>
      </c>
      <c r="AA113">
        <v>1.3</v>
      </c>
      <c r="AB113">
        <v>0.2</v>
      </c>
      <c r="AC113">
        <v>0.7</v>
      </c>
      <c r="AD113">
        <v>1.6</v>
      </c>
      <c r="AE113">
        <v>0.6</v>
      </c>
      <c r="AF113">
        <v>4.1</v>
      </c>
      <c r="AG113">
        <v>1.7</v>
      </c>
      <c r="AH113">
        <v>0.8</v>
      </c>
      <c r="AI113">
        <v>0.9</v>
      </c>
      <c r="AJ113">
        <v>0.5</v>
      </c>
      <c r="AK113">
        <v>0.6</v>
      </c>
      <c r="AL113">
        <v>0.3</v>
      </c>
      <c r="AM113">
        <v>25.4</v>
      </c>
      <c r="AN113">
        <v>0.7</v>
      </c>
      <c r="AO113">
        <v>0.5</v>
      </c>
      <c r="AP113">
        <v>0.5</v>
      </c>
      <c r="AQ113">
        <v>1.2</v>
      </c>
      <c r="AR113">
        <v>0.2</v>
      </c>
      <c r="AS113">
        <v>0.3</v>
      </c>
      <c r="AT113">
        <v>0.3</v>
      </c>
      <c r="AU113">
        <v>0.3</v>
      </c>
      <c r="AV113">
        <v>0.7</v>
      </c>
      <c r="AW113">
        <v>0.5</v>
      </c>
      <c r="AX113">
        <v>0.6</v>
      </c>
      <c r="AY113">
        <v>0.4</v>
      </c>
      <c r="AZ113">
        <v>0.3</v>
      </c>
      <c r="BA113">
        <v>0.6</v>
      </c>
      <c r="BB113">
        <v>0.3</v>
      </c>
      <c r="BC113">
        <v>0.4</v>
      </c>
      <c r="BD113">
        <v>0.6</v>
      </c>
      <c r="BE113">
        <v>1.6</v>
      </c>
      <c r="BF113">
        <v>1.3</v>
      </c>
      <c r="BG113">
        <v>4.3</v>
      </c>
      <c r="BH113">
        <v>2.2</v>
      </c>
      <c r="BI113">
        <v>0.4</v>
      </c>
      <c r="BJ113">
        <v>0.7</v>
      </c>
      <c r="BK113">
        <v>0.5</v>
      </c>
      <c r="BL113">
        <v>0.2</v>
      </c>
      <c r="BM113">
        <v>0.4</v>
      </c>
      <c r="BP113">
        <v>1.2</v>
      </c>
      <c r="BQ113">
        <v>263.4</v>
      </c>
      <c r="BR113">
        <v>0.1</v>
      </c>
      <c r="BS113">
        <v>2.3</v>
      </c>
      <c r="BT113">
        <v>7.5</v>
      </c>
    </row>
    <row r="114" spans="1:72" x14ac:dyDescent="0.25">
      <c r="A114" s="28" t="s">
        <v>269</v>
      </c>
      <c r="B114" s="27" t="s">
        <v>319</v>
      </c>
      <c r="C114" s="28" t="s">
        <v>398</v>
      </c>
      <c r="D114">
        <v>35.1</v>
      </c>
      <c r="E114">
        <v>0.1</v>
      </c>
      <c r="F114">
        <v>1.3</v>
      </c>
      <c r="G114">
        <v>0.1</v>
      </c>
      <c r="H114">
        <v>513.5</v>
      </c>
      <c r="I114">
        <v>7.9</v>
      </c>
      <c r="J114">
        <v>0.2</v>
      </c>
      <c r="K114">
        <v>1.9</v>
      </c>
      <c r="L114">
        <v>0.1</v>
      </c>
      <c r="M114">
        <v>2.4</v>
      </c>
      <c r="N114">
        <v>23.6</v>
      </c>
      <c r="O114">
        <v>9.5</v>
      </c>
      <c r="P114">
        <v>2.6</v>
      </c>
      <c r="Q114">
        <v>0.4</v>
      </c>
      <c r="R114">
        <v>9.2</v>
      </c>
      <c r="S114">
        <v>1.6</v>
      </c>
      <c r="T114">
        <v>1.2</v>
      </c>
      <c r="U114">
        <v>0.8</v>
      </c>
      <c r="V114">
        <v>1.1</v>
      </c>
      <c r="W114">
        <v>0.8</v>
      </c>
      <c r="X114">
        <v>0.2</v>
      </c>
      <c r="Y114">
        <v>2.2</v>
      </c>
      <c r="Z114">
        <v>0.3</v>
      </c>
      <c r="AA114">
        <v>4.5</v>
      </c>
      <c r="AB114">
        <v>0.1</v>
      </c>
      <c r="AC114">
        <v>11.4</v>
      </c>
      <c r="AD114">
        <v>2</v>
      </c>
      <c r="AE114">
        <v>0.5</v>
      </c>
      <c r="AF114">
        <v>13.7</v>
      </c>
      <c r="AG114">
        <v>6.6</v>
      </c>
      <c r="AH114">
        <v>1.6</v>
      </c>
      <c r="AI114">
        <v>1.7</v>
      </c>
      <c r="AJ114">
        <v>0.6</v>
      </c>
      <c r="AK114">
        <v>0.7</v>
      </c>
      <c r="AL114">
        <v>0.1</v>
      </c>
      <c r="AM114">
        <v>104.4</v>
      </c>
      <c r="AN114">
        <v>1.1</v>
      </c>
      <c r="AO114">
        <v>0.3</v>
      </c>
      <c r="AP114">
        <v>0.4</v>
      </c>
      <c r="AQ114">
        <v>3.4</v>
      </c>
      <c r="AR114">
        <v>0.1</v>
      </c>
      <c r="AS114">
        <v>0.1</v>
      </c>
      <c r="AT114">
        <v>0.3</v>
      </c>
      <c r="AU114">
        <v>0.3</v>
      </c>
      <c r="AV114">
        <v>1.6</v>
      </c>
      <c r="AW114">
        <v>0.3</v>
      </c>
      <c r="AX114">
        <v>0.5</v>
      </c>
      <c r="AY114">
        <v>0.2</v>
      </c>
      <c r="AZ114">
        <v>0.2</v>
      </c>
      <c r="BA114">
        <v>0.4</v>
      </c>
      <c r="BB114">
        <v>0.2</v>
      </c>
      <c r="BC114">
        <v>0.3</v>
      </c>
      <c r="BD114">
        <v>1.2</v>
      </c>
      <c r="BE114">
        <v>3.7</v>
      </c>
      <c r="BF114">
        <v>2.6</v>
      </c>
      <c r="BG114">
        <v>9.9</v>
      </c>
      <c r="BH114">
        <v>6.9</v>
      </c>
      <c r="BI114">
        <v>0.5</v>
      </c>
      <c r="BJ114">
        <v>1.1</v>
      </c>
      <c r="BK114">
        <v>1.1</v>
      </c>
      <c r="BM114">
        <v>0.4</v>
      </c>
      <c r="BP114">
        <v>0.7</v>
      </c>
      <c r="BQ114">
        <v>1044</v>
      </c>
      <c r="BR114">
        <v>1.4</v>
      </c>
      <c r="BS114">
        <v>0.7</v>
      </c>
      <c r="BT114">
        <v>34.4</v>
      </c>
    </row>
    <row r="115" spans="1:72" x14ac:dyDescent="0.25">
      <c r="A115" s="28" t="s">
        <v>269</v>
      </c>
      <c r="B115" s="27" t="s">
        <v>319</v>
      </c>
      <c r="C115" s="28" t="s">
        <v>399</v>
      </c>
      <c r="D115">
        <v>80.4</v>
      </c>
      <c r="E115">
        <v>0.6</v>
      </c>
      <c r="F115">
        <v>2</v>
      </c>
      <c r="G115">
        <v>0.8</v>
      </c>
      <c r="H115">
        <v>958.7</v>
      </c>
      <c r="I115">
        <v>9.9</v>
      </c>
      <c r="J115">
        <v>4.2</v>
      </c>
      <c r="K115">
        <v>4.2</v>
      </c>
      <c r="L115">
        <v>0.9</v>
      </c>
      <c r="M115">
        <v>8.3</v>
      </c>
      <c r="N115">
        <v>75.6</v>
      </c>
      <c r="O115">
        <v>16.8</v>
      </c>
      <c r="P115">
        <v>10</v>
      </c>
      <c r="Q115">
        <v>1.9</v>
      </c>
      <c r="R115">
        <v>2.4</v>
      </c>
      <c r="S115">
        <v>2.6</v>
      </c>
      <c r="T115">
        <v>2.2</v>
      </c>
      <c r="U115">
        <v>2.1</v>
      </c>
      <c r="V115">
        <v>3.5</v>
      </c>
      <c r="W115">
        <v>3.1</v>
      </c>
      <c r="X115">
        <v>1.4</v>
      </c>
      <c r="Y115">
        <v>8</v>
      </c>
      <c r="Z115">
        <v>1.6</v>
      </c>
      <c r="AA115">
        <v>6.8</v>
      </c>
      <c r="AB115">
        <v>0.4</v>
      </c>
      <c r="AC115">
        <v>5.1</v>
      </c>
      <c r="AD115">
        <v>9</v>
      </c>
      <c r="AE115">
        <v>1.8</v>
      </c>
      <c r="AF115">
        <v>26.9</v>
      </c>
      <c r="AG115">
        <v>17</v>
      </c>
      <c r="AH115">
        <v>2.7</v>
      </c>
      <c r="AI115">
        <v>3.7</v>
      </c>
      <c r="AJ115">
        <v>1.6</v>
      </c>
      <c r="AK115">
        <v>2.5</v>
      </c>
      <c r="AL115">
        <v>0.7</v>
      </c>
      <c r="AM115">
        <v>270.2</v>
      </c>
      <c r="AN115">
        <v>1.4</v>
      </c>
      <c r="AO115">
        <v>1.8</v>
      </c>
      <c r="AP115">
        <v>1.7</v>
      </c>
      <c r="AQ115">
        <v>3.9</v>
      </c>
      <c r="AR115">
        <v>0.8</v>
      </c>
      <c r="AS115">
        <v>1</v>
      </c>
      <c r="AT115">
        <v>0.9</v>
      </c>
      <c r="AU115">
        <v>1.3</v>
      </c>
      <c r="AV115">
        <v>4</v>
      </c>
      <c r="AW115">
        <v>2</v>
      </c>
      <c r="AX115">
        <v>3.3</v>
      </c>
      <c r="AY115">
        <v>1.3</v>
      </c>
      <c r="AZ115">
        <v>1.3</v>
      </c>
      <c r="BA115">
        <v>2.5</v>
      </c>
      <c r="BB115">
        <v>0.9</v>
      </c>
      <c r="BC115">
        <v>1.3</v>
      </c>
      <c r="BD115">
        <v>3.4</v>
      </c>
      <c r="BE115">
        <v>12.2</v>
      </c>
      <c r="BF115">
        <v>11.1</v>
      </c>
      <c r="BG115">
        <v>34.4</v>
      </c>
      <c r="BH115">
        <v>22.6</v>
      </c>
      <c r="BI115">
        <v>1.9</v>
      </c>
      <c r="BJ115">
        <v>5.1</v>
      </c>
      <c r="BK115">
        <v>3.6</v>
      </c>
      <c r="BL115">
        <v>0.5</v>
      </c>
      <c r="BM115">
        <v>1.7</v>
      </c>
      <c r="BP115">
        <v>3.7</v>
      </c>
      <c r="BQ115">
        <v>2349</v>
      </c>
      <c r="BR115">
        <v>1</v>
      </c>
      <c r="BS115">
        <v>2.1</v>
      </c>
      <c r="BT115">
        <v>74.8</v>
      </c>
    </row>
    <row r="116" spans="1:72" x14ac:dyDescent="0.25">
      <c r="A116" s="28" t="s">
        <v>269</v>
      </c>
      <c r="B116" s="27" t="s">
        <v>319</v>
      </c>
      <c r="C116" s="28" t="s">
        <v>400</v>
      </c>
      <c r="D116">
        <v>93.4</v>
      </c>
      <c r="E116">
        <v>0.4</v>
      </c>
      <c r="F116">
        <v>2.5</v>
      </c>
      <c r="G116">
        <v>0.2</v>
      </c>
      <c r="H116">
        <v>1283</v>
      </c>
      <c r="I116">
        <v>12.7</v>
      </c>
      <c r="J116">
        <v>0.1</v>
      </c>
      <c r="K116">
        <v>3.5</v>
      </c>
      <c r="M116">
        <v>6.1</v>
      </c>
      <c r="N116">
        <v>71.3</v>
      </c>
      <c r="O116">
        <v>18.2</v>
      </c>
      <c r="P116">
        <v>1.9</v>
      </c>
      <c r="Q116">
        <v>0.3</v>
      </c>
      <c r="R116">
        <v>0.3</v>
      </c>
      <c r="S116">
        <v>0.4</v>
      </c>
      <c r="T116">
        <v>0.5</v>
      </c>
      <c r="U116">
        <v>0.3</v>
      </c>
      <c r="V116">
        <v>0.9</v>
      </c>
      <c r="W116">
        <v>0.2</v>
      </c>
      <c r="X116">
        <v>0.1</v>
      </c>
      <c r="Y116">
        <v>4.4</v>
      </c>
      <c r="Z116">
        <v>0.3</v>
      </c>
      <c r="AA116">
        <v>5.1</v>
      </c>
      <c r="AC116">
        <v>4.1</v>
      </c>
      <c r="AD116">
        <v>2</v>
      </c>
      <c r="AE116">
        <v>0.5</v>
      </c>
      <c r="AF116">
        <v>25.1</v>
      </c>
      <c r="AG116">
        <v>14.6</v>
      </c>
      <c r="AH116">
        <v>2.5</v>
      </c>
      <c r="AI116">
        <v>4.5</v>
      </c>
      <c r="AJ116">
        <v>1.1</v>
      </c>
      <c r="AK116">
        <v>1.4</v>
      </c>
      <c r="AL116">
        <v>0.1</v>
      </c>
      <c r="AM116">
        <v>347</v>
      </c>
      <c r="AN116">
        <v>0.4</v>
      </c>
      <c r="AO116">
        <v>0.8</v>
      </c>
      <c r="AP116">
        <v>0.7</v>
      </c>
      <c r="AQ116">
        <v>2</v>
      </c>
      <c r="AR116">
        <v>0.2</v>
      </c>
      <c r="AS116">
        <v>0.2</v>
      </c>
      <c r="AT116">
        <v>0.2</v>
      </c>
      <c r="AU116">
        <v>0.6</v>
      </c>
      <c r="AV116">
        <v>2.9</v>
      </c>
      <c r="AW116">
        <v>0.9</v>
      </c>
      <c r="AX116">
        <v>1.9</v>
      </c>
      <c r="AY116">
        <v>0.5</v>
      </c>
      <c r="AZ116">
        <v>0.7</v>
      </c>
      <c r="BA116">
        <v>1.3</v>
      </c>
      <c r="BB116">
        <v>0.4</v>
      </c>
      <c r="BC116">
        <v>0.5</v>
      </c>
      <c r="BD116">
        <v>2.8</v>
      </c>
      <c r="BE116">
        <v>18.4</v>
      </c>
      <c r="BF116">
        <v>12.5</v>
      </c>
      <c r="BG116">
        <v>45.8</v>
      </c>
      <c r="BH116">
        <v>30.6</v>
      </c>
      <c r="BI116">
        <v>1.5</v>
      </c>
      <c r="BJ116">
        <v>4.8</v>
      </c>
      <c r="BK116">
        <v>2.8</v>
      </c>
      <c r="BM116">
        <v>1</v>
      </c>
      <c r="BP116">
        <v>3.3</v>
      </c>
      <c r="BQ116">
        <v>3174.6</v>
      </c>
      <c r="BR116">
        <v>1.6</v>
      </c>
      <c r="BT116">
        <v>146.9</v>
      </c>
    </row>
    <row r="117" spans="1:72" x14ac:dyDescent="0.25">
      <c r="A117" s="28" t="s">
        <v>269</v>
      </c>
      <c r="B117" s="27" t="s">
        <v>319</v>
      </c>
      <c r="C117" s="28" t="s">
        <v>401</v>
      </c>
      <c r="D117">
        <v>6.7</v>
      </c>
      <c r="E117">
        <v>0.2</v>
      </c>
      <c r="F117">
        <v>0.3</v>
      </c>
      <c r="G117">
        <v>0.4</v>
      </c>
      <c r="H117">
        <v>62.8</v>
      </c>
      <c r="I117">
        <v>2</v>
      </c>
      <c r="J117">
        <v>0.9</v>
      </c>
      <c r="K117">
        <v>1.5</v>
      </c>
      <c r="L117">
        <v>0.5</v>
      </c>
      <c r="M117">
        <v>2.2</v>
      </c>
      <c r="N117">
        <v>17.1</v>
      </c>
      <c r="O117">
        <v>4.3</v>
      </c>
      <c r="P117">
        <v>8.1</v>
      </c>
      <c r="Q117">
        <v>1.4</v>
      </c>
      <c r="R117">
        <v>1.7</v>
      </c>
      <c r="S117">
        <v>2.2</v>
      </c>
      <c r="T117">
        <v>2.5</v>
      </c>
      <c r="U117">
        <v>2.1</v>
      </c>
      <c r="V117">
        <v>3.9</v>
      </c>
      <c r="W117">
        <v>5.3</v>
      </c>
      <c r="X117">
        <v>1.1</v>
      </c>
      <c r="Y117">
        <v>2.1</v>
      </c>
      <c r="Z117">
        <v>1.2</v>
      </c>
      <c r="AA117">
        <v>1.9</v>
      </c>
      <c r="AB117">
        <v>0.3</v>
      </c>
      <c r="AC117">
        <v>1.3</v>
      </c>
      <c r="AD117">
        <v>5.8</v>
      </c>
      <c r="AE117">
        <v>2</v>
      </c>
      <c r="AF117">
        <v>10.1</v>
      </c>
      <c r="AG117">
        <v>3.9</v>
      </c>
      <c r="AH117">
        <v>1.8</v>
      </c>
      <c r="AI117">
        <v>0.8</v>
      </c>
      <c r="AJ117">
        <v>0.8</v>
      </c>
      <c r="AK117">
        <v>1.5</v>
      </c>
      <c r="AL117">
        <v>0.7</v>
      </c>
      <c r="AM117">
        <v>18.2</v>
      </c>
      <c r="AN117">
        <v>1.5</v>
      </c>
      <c r="AO117">
        <v>0.7</v>
      </c>
      <c r="AP117">
        <v>0.8</v>
      </c>
      <c r="AQ117">
        <v>3.7</v>
      </c>
      <c r="AR117">
        <v>0.3</v>
      </c>
      <c r="AS117">
        <v>0.4</v>
      </c>
      <c r="AT117">
        <v>0.7</v>
      </c>
      <c r="AU117">
        <v>0.6</v>
      </c>
      <c r="AV117">
        <v>1.3</v>
      </c>
      <c r="AW117">
        <v>0.8</v>
      </c>
      <c r="AX117">
        <v>0.8</v>
      </c>
      <c r="AY117">
        <v>0.5</v>
      </c>
      <c r="AZ117">
        <v>0.5</v>
      </c>
      <c r="BA117">
        <v>1.1</v>
      </c>
      <c r="BB117">
        <v>0.3</v>
      </c>
      <c r="BC117">
        <v>0.5</v>
      </c>
      <c r="BD117">
        <v>1.2</v>
      </c>
      <c r="BE117">
        <v>1.4</v>
      </c>
      <c r="BF117">
        <v>1.4</v>
      </c>
      <c r="BG117">
        <v>4.5</v>
      </c>
      <c r="BH117">
        <v>2</v>
      </c>
      <c r="BI117">
        <v>0.5</v>
      </c>
      <c r="BJ117">
        <v>0.8</v>
      </c>
      <c r="BK117">
        <v>0.5</v>
      </c>
      <c r="BL117">
        <v>0.3</v>
      </c>
      <c r="BM117">
        <v>0.6</v>
      </c>
      <c r="BP117">
        <v>1.5</v>
      </c>
      <c r="BQ117">
        <v>133.5</v>
      </c>
      <c r="BR117">
        <v>0.2</v>
      </c>
      <c r="BS117">
        <v>4.4</v>
      </c>
      <c r="BT117">
        <v>4.3</v>
      </c>
    </row>
    <row r="118" spans="1:72" x14ac:dyDescent="0.25">
      <c r="A118" s="28" t="s">
        <v>269</v>
      </c>
      <c r="B118" s="27" t="s">
        <v>319</v>
      </c>
      <c r="C118" s="28" t="s">
        <v>402</v>
      </c>
      <c r="D118">
        <v>7</v>
      </c>
      <c r="F118">
        <v>0.2</v>
      </c>
      <c r="G118">
        <v>0.4</v>
      </c>
      <c r="H118">
        <v>77.3</v>
      </c>
      <c r="I118">
        <v>1.1</v>
      </c>
      <c r="J118">
        <v>0.2</v>
      </c>
      <c r="K118">
        <v>0.6</v>
      </c>
      <c r="L118">
        <v>0.1</v>
      </c>
      <c r="M118">
        <v>0.9</v>
      </c>
      <c r="N118">
        <v>6.6</v>
      </c>
      <c r="O118">
        <v>3.1</v>
      </c>
      <c r="P118">
        <v>1.3</v>
      </c>
      <c r="Q118">
        <v>0.4</v>
      </c>
      <c r="R118">
        <v>0.5</v>
      </c>
      <c r="S118">
        <v>0.7</v>
      </c>
      <c r="T118">
        <v>0.3</v>
      </c>
      <c r="U118">
        <v>0.9</v>
      </c>
      <c r="V118">
        <v>0.8</v>
      </c>
      <c r="W118">
        <v>0.7</v>
      </c>
      <c r="X118">
        <v>0.4</v>
      </c>
      <c r="Y118">
        <v>0.7</v>
      </c>
      <c r="Z118">
        <v>1.1</v>
      </c>
      <c r="AA118">
        <v>1.8</v>
      </c>
      <c r="AB118">
        <v>0.1</v>
      </c>
      <c r="AC118">
        <v>0.5</v>
      </c>
      <c r="AD118">
        <v>1.4</v>
      </c>
      <c r="AE118">
        <v>0.2</v>
      </c>
      <c r="AF118">
        <v>2.8</v>
      </c>
      <c r="AG118">
        <v>1.4</v>
      </c>
      <c r="AH118">
        <v>1.2</v>
      </c>
      <c r="AI118">
        <v>2.5</v>
      </c>
      <c r="AJ118">
        <v>4.5</v>
      </c>
      <c r="AK118">
        <v>0.6</v>
      </c>
      <c r="AM118">
        <v>22.5</v>
      </c>
      <c r="AN118">
        <v>0.1</v>
      </c>
      <c r="AO118">
        <v>0.1</v>
      </c>
      <c r="AP118">
        <v>0.3</v>
      </c>
      <c r="AQ118">
        <v>0.6</v>
      </c>
      <c r="AU118">
        <v>0.2</v>
      </c>
      <c r="AV118">
        <v>0.4</v>
      </c>
      <c r="AW118">
        <v>0.2</v>
      </c>
      <c r="AX118">
        <v>0.2</v>
      </c>
      <c r="AY118">
        <v>0.1</v>
      </c>
      <c r="AZ118">
        <v>0.2</v>
      </c>
      <c r="BA118">
        <v>0.4</v>
      </c>
      <c r="BB118">
        <v>0.1</v>
      </c>
      <c r="BC118">
        <v>0.1</v>
      </c>
      <c r="BD118">
        <v>0.4</v>
      </c>
      <c r="BE118">
        <v>2.1</v>
      </c>
      <c r="BF118">
        <v>1</v>
      </c>
      <c r="BG118">
        <v>6.1</v>
      </c>
      <c r="BH118">
        <v>2.2</v>
      </c>
      <c r="BI118">
        <v>0.2</v>
      </c>
      <c r="BJ118">
        <v>0.5</v>
      </c>
      <c r="BK118">
        <v>0.2</v>
      </c>
      <c r="BM118">
        <v>0.1</v>
      </c>
      <c r="BP118">
        <v>4.1</v>
      </c>
      <c r="BQ118">
        <v>188.8</v>
      </c>
      <c r="BR118">
        <v>0.1</v>
      </c>
      <c r="BS118">
        <v>2.2</v>
      </c>
      <c r="BT118">
        <v>8.7</v>
      </c>
    </row>
    <row r="119" spans="1:72" x14ac:dyDescent="0.25">
      <c r="A119" s="28" t="s">
        <v>269</v>
      </c>
      <c r="B119" s="27" t="s">
        <v>319</v>
      </c>
      <c r="C119" s="28" t="s">
        <v>403</v>
      </c>
      <c r="D119">
        <v>22.4</v>
      </c>
      <c r="E119">
        <v>0.1</v>
      </c>
      <c r="F119">
        <v>0.7</v>
      </c>
      <c r="G119">
        <v>0.2</v>
      </c>
      <c r="H119">
        <v>279.9</v>
      </c>
      <c r="I119">
        <v>5.7</v>
      </c>
      <c r="J119">
        <v>0.6</v>
      </c>
      <c r="K119">
        <v>2.7</v>
      </c>
      <c r="L119">
        <v>0.5</v>
      </c>
      <c r="M119">
        <v>4</v>
      </c>
      <c r="N119">
        <v>53.7</v>
      </c>
      <c r="O119">
        <v>10.7</v>
      </c>
      <c r="P119">
        <v>15</v>
      </c>
      <c r="Q119">
        <v>1.6</v>
      </c>
      <c r="R119">
        <v>1.5</v>
      </c>
      <c r="S119">
        <v>2.2</v>
      </c>
      <c r="T119">
        <v>1</v>
      </c>
      <c r="U119">
        <v>2.7</v>
      </c>
      <c r="V119">
        <v>1.8</v>
      </c>
      <c r="W119">
        <v>2.5</v>
      </c>
      <c r="X119">
        <v>0.7</v>
      </c>
      <c r="Y119">
        <v>2</v>
      </c>
      <c r="Z119">
        <v>0.8</v>
      </c>
      <c r="AA119">
        <v>4</v>
      </c>
      <c r="AB119">
        <v>0.1</v>
      </c>
      <c r="AC119">
        <v>1.2</v>
      </c>
      <c r="AD119">
        <v>5</v>
      </c>
      <c r="AE119">
        <v>0.7</v>
      </c>
      <c r="AF119">
        <v>8</v>
      </c>
      <c r="AG119">
        <v>3.7</v>
      </c>
      <c r="AH119">
        <v>1</v>
      </c>
      <c r="AI119">
        <v>1</v>
      </c>
      <c r="AJ119">
        <v>0.3</v>
      </c>
      <c r="AK119">
        <v>0.6</v>
      </c>
      <c r="AM119">
        <v>72.4</v>
      </c>
      <c r="AN119">
        <v>0.4</v>
      </c>
      <c r="AO119">
        <v>0.3</v>
      </c>
      <c r="AP119">
        <v>0.2</v>
      </c>
      <c r="AQ119">
        <v>0.6</v>
      </c>
      <c r="AR119">
        <v>0.1</v>
      </c>
      <c r="AS119">
        <v>0.1</v>
      </c>
      <c r="AT119">
        <v>0.1</v>
      </c>
      <c r="AU119">
        <v>0.5</v>
      </c>
      <c r="AV119">
        <v>0.9</v>
      </c>
      <c r="AW119">
        <v>0.5</v>
      </c>
      <c r="AX119">
        <v>0.8</v>
      </c>
      <c r="AY119">
        <v>0.2</v>
      </c>
      <c r="AZ119">
        <v>0.3</v>
      </c>
      <c r="BA119">
        <v>0.5</v>
      </c>
      <c r="BB119">
        <v>0.1</v>
      </c>
      <c r="BC119">
        <v>0.1</v>
      </c>
      <c r="BD119">
        <v>1.4</v>
      </c>
      <c r="BE119">
        <v>3.5</v>
      </c>
      <c r="BF119">
        <v>3.1</v>
      </c>
      <c r="BG119">
        <v>14.3</v>
      </c>
      <c r="BH119">
        <v>6.1</v>
      </c>
      <c r="BI119">
        <v>0.4</v>
      </c>
      <c r="BJ119">
        <v>1.3</v>
      </c>
      <c r="BK119">
        <v>0.7</v>
      </c>
      <c r="BM119">
        <v>0.7</v>
      </c>
      <c r="BP119">
        <v>4.6</v>
      </c>
      <c r="BQ119">
        <v>643.4</v>
      </c>
      <c r="BR119">
        <v>0.4</v>
      </c>
      <c r="BS119">
        <v>1.2</v>
      </c>
      <c r="BT119">
        <v>30.1</v>
      </c>
    </row>
    <row r="120" spans="1:72" x14ac:dyDescent="0.25">
      <c r="A120" s="28" t="s">
        <v>269</v>
      </c>
      <c r="B120" s="27" t="s">
        <v>319</v>
      </c>
      <c r="C120" s="28" t="s">
        <v>404</v>
      </c>
      <c r="D120">
        <v>33.1</v>
      </c>
      <c r="E120">
        <v>0.1</v>
      </c>
      <c r="F120">
        <v>2</v>
      </c>
      <c r="G120">
        <v>0.1</v>
      </c>
      <c r="H120">
        <v>685.1</v>
      </c>
      <c r="I120">
        <v>11.8</v>
      </c>
      <c r="K120">
        <v>2.2</v>
      </c>
      <c r="M120">
        <v>2.9</v>
      </c>
      <c r="N120">
        <v>32.4</v>
      </c>
      <c r="O120">
        <v>9.5</v>
      </c>
      <c r="P120">
        <v>1.5</v>
      </c>
      <c r="R120">
        <v>0.2</v>
      </c>
      <c r="S120">
        <v>0.1</v>
      </c>
      <c r="T120">
        <v>0.1</v>
      </c>
      <c r="U120">
        <v>0.1</v>
      </c>
      <c r="V120">
        <v>0.4</v>
      </c>
      <c r="W120">
        <v>0.1</v>
      </c>
      <c r="Y120">
        <v>1.3</v>
      </c>
      <c r="Z120">
        <v>0.1</v>
      </c>
      <c r="AA120">
        <v>3.7</v>
      </c>
      <c r="AC120">
        <v>1.8</v>
      </c>
      <c r="AD120">
        <v>0.6</v>
      </c>
      <c r="AE120">
        <v>0.1</v>
      </c>
      <c r="AF120">
        <v>9.9</v>
      </c>
      <c r="AG120">
        <v>3.2</v>
      </c>
      <c r="AH120">
        <v>2.2</v>
      </c>
      <c r="AI120">
        <v>1.6</v>
      </c>
      <c r="AJ120">
        <v>0.2</v>
      </c>
      <c r="AK120">
        <v>0.5</v>
      </c>
      <c r="AM120">
        <v>135.5</v>
      </c>
      <c r="AN120">
        <v>0.1</v>
      </c>
      <c r="AO120">
        <v>0.3</v>
      </c>
      <c r="AP120">
        <v>0.1</v>
      </c>
      <c r="AQ120">
        <v>0.4</v>
      </c>
      <c r="AR120">
        <v>0.1</v>
      </c>
      <c r="AU120">
        <v>0.2</v>
      </c>
      <c r="AV120">
        <v>1.4</v>
      </c>
      <c r="AW120">
        <v>0.2</v>
      </c>
      <c r="AX120">
        <v>0.4</v>
      </c>
      <c r="AY120">
        <v>0.1</v>
      </c>
      <c r="AZ120">
        <v>0.3</v>
      </c>
      <c r="BA120">
        <v>0.5</v>
      </c>
      <c r="BB120">
        <v>0.1</v>
      </c>
      <c r="BC120">
        <v>0.2</v>
      </c>
      <c r="BD120">
        <v>0.8</v>
      </c>
      <c r="BE120">
        <v>4.5</v>
      </c>
      <c r="BF120">
        <v>3.6</v>
      </c>
      <c r="BG120">
        <v>11.5</v>
      </c>
      <c r="BH120">
        <v>7.8</v>
      </c>
      <c r="BI120">
        <v>0.6</v>
      </c>
      <c r="BJ120">
        <v>1.3</v>
      </c>
      <c r="BK120">
        <v>0.8</v>
      </c>
      <c r="BM120">
        <v>0.3</v>
      </c>
      <c r="BP120">
        <v>0.6</v>
      </c>
      <c r="BQ120">
        <v>1375.5</v>
      </c>
      <c r="BR120">
        <v>0.3</v>
      </c>
      <c r="BT120">
        <v>26</v>
      </c>
    </row>
    <row r="121" spans="1:72" x14ac:dyDescent="0.25">
      <c r="A121" s="28" t="s">
        <v>269</v>
      </c>
      <c r="B121" s="27" t="s">
        <v>319</v>
      </c>
      <c r="C121" s="28" t="s">
        <v>405</v>
      </c>
      <c r="D121">
        <v>1.6</v>
      </c>
      <c r="F121">
        <v>0.1</v>
      </c>
      <c r="H121">
        <v>19.1</v>
      </c>
      <c r="I121">
        <v>0.2</v>
      </c>
      <c r="K121">
        <v>0.1</v>
      </c>
      <c r="M121">
        <v>0.1</v>
      </c>
      <c r="N121">
        <v>1.2</v>
      </c>
      <c r="O121">
        <v>0.4</v>
      </c>
      <c r="AA121">
        <v>0.1</v>
      </c>
      <c r="AF121">
        <v>0.5</v>
      </c>
      <c r="AG121">
        <v>0.3</v>
      </c>
      <c r="AH121">
        <v>0.1</v>
      </c>
      <c r="AI121">
        <v>0.1</v>
      </c>
      <c r="AM121">
        <v>5.1</v>
      </c>
      <c r="AQ121">
        <v>0.1</v>
      </c>
      <c r="AV121">
        <v>0.1</v>
      </c>
      <c r="BD121">
        <v>0.1</v>
      </c>
      <c r="BE121">
        <v>0.2</v>
      </c>
      <c r="BF121">
        <v>0.2</v>
      </c>
      <c r="BG121">
        <v>0.6</v>
      </c>
      <c r="BH121">
        <v>0.4</v>
      </c>
      <c r="BJ121">
        <v>0.1</v>
      </c>
      <c r="BQ121">
        <v>46</v>
      </c>
      <c r="BR121">
        <v>0.1</v>
      </c>
      <c r="BT121">
        <v>1.5</v>
      </c>
    </row>
    <row r="122" spans="1:72" x14ac:dyDescent="0.25">
      <c r="A122" s="28" t="s">
        <v>269</v>
      </c>
      <c r="B122" s="27" t="s">
        <v>319</v>
      </c>
      <c r="C122" s="28" t="s">
        <v>406</v>
      </c>
      <c r="D122">
        <v>7.1</v>
      </c>
      <c r="F122">
        <v>0.2</v>
      </c>
      <c r="G122">
        <v>0.1</v>
      </c>
      <c r="H122">
        <v>72.5</v>
      </c>
      <c r="I122">
        <v>1.8</v>
      </c>
      <c r="J122">
        <v>0.3</v>
      </c>
      <c r="K122">
        <v>0.6</v>
      </c>
      <c r="L122">
        <v>0.1</v>
      </c>
      <c r="M122">
        <v>1</v>
      </c>
      <c r="N122">
        <v>5.9</v>
      </c>
      <c r="O122">
        <v>3.3</v>
      </c>
      <c r="P122">
        <v>0.8</v>
      </c>
      <c r="Q122">
        <v>0.4</v>
      </c>
      <c r="R122">
        <v>0.6</v>
      </c>
      <c r="S122">
        <v>0.8</v>
      </c>
      <c r="T122">
        <v>2.1</v>
      </c>
      <c r="U122">
        <v>0.8</v>
      </c>
      <c r="V122">
        <v>1.5</v>
      </c>
      <c r="W122">
        <v>1.5</v>
      </c>
      <c r="X122">
        <v>0.3</v>
      </c>
      <c r="Y122">
        <v>1.3</v>
      </c>
      <c r="Z122">
        <v>0.4</v>
      </c>
      <c r="AA122">
        <v>1.3</v>
      </c>
      <c r="AC122">
        <v>0.5</v>
      </c>
      <c r="AD122">
        <v>1.7</v>
      </c>
      <c r="AE122">
        <v>0.4</v>
      </c>
      <c r="AF122">
        <v>8.3</v>
      </c>
      <c r="AG122">
        <v>2.5</v>
      </c>
      <c r="AH122">
        <v>0.4</v>
      </c>
      <c r="AI122">
        <v>0.4</v>
      </c>
      <c r="AJ122">
        <v>0.4</v>
      </c>
      <c r="AK122">
        <v>0.5</v>
      </c>
      <c r="AM122">
        <v>20.1</v>
      </c>
      <c r="AN122">
        <v>2.5</v>
      </c>
      <c r="AO122">
        <v>0.2</v>
      </c>
      <c r="AP122">
        <v>0.3</v>
      </c>
      <c r="AQ122">
        <v>7.5</v>
      </c>
      <c r="AT122">
        <v>0.1</v>
      </c>
      <c r="AU122">
        <v>0.1</v>
      </c>
      <c r="AV122">
        <v>0.8</v>
      </c>
      <c r="AW122">
        <v>0.3</v>
      </c>
      <c r="AX122">
        <v>0.3</v>
      </c>
      <c r="AY122">
        <v>0.2</v>
      </c>
      <c r="AZ122">
        <v>0.1</v>
      </c>
      <c r="BA122">
        <v>0.4</v>
      </c>
      <c r="BB122">
        <v>0.1</v>
      </c>
      <c r="BC122">
        <v>0.1</v>
      </c>
      <c r="BD122">
        <v>0.5</v>
      </c>
      <c r="BE122">
        <v>1.1</v>
      </c>
      <c r="BF122">
        <v>0.8</v>
      </c>
      <c r="BG122">
        <v>3</v>
      </c>
      <c r="BH122">
        <v>1.9</v>
      </c>
      <c r="BI122">
        <v>0.2</v>
      </c>
      <c r="BJ122">
        <v>0.4</v>
      </c>
      <c r="BK122">
        <v>0.2</v>
      </c>
      <c r="BM122">
        <v>0.1</v>
      </c>
      <c r="BP122">
        <v>0.6</v>
      </c>
      <c r="BQ122">
        <v>154.5</v>
      </c>
      <c r="BR122">
        <v>0.3</v>
      </c>
      <c r="BS122">
        <v>1.5</v>
      </c>
      <c r="BT122">
        <v>8.3</v>
      </c>
    </row>
    <row r="123" spans="1:72" x14ac:dyDescent="0.25">
      <c r="A123" s="28" t="s">
        <v>269</v>
      </c>
      <c r="B123" s="27" t="s">
        <v>319</v>
      </c>
      <c r="C123" s="28" t="s">
        <v>407</v>
      </c>
      <c r="D123">
        <v>721.8</v>
      </c>
      <c r="E123">
        <v>2.5</v>
      </c>
      <c r="F123">
        <v>21.7</v>
      </c>
      <c r="G123">
        <v>1.9</v>
      </c>
      <c r="H123">
        <v>9672.5</v>
      </c>
      <c r="I123">
        <v>117.1</v>
      </c>
      <c r="J123">
        <v>2.3</v>
      </c>
      <c r="K123">
        <v>27.7</v>
      </c>
      <c r="L123">
        <v>0.9</v>
      </c>
      <c r="M123">
        <v>56.6</v>
      </c>
      <c r="N123">
        <v>533.6</v>
      </c>
      <c r="O123">
        <v>152.6</v>
      </c>
      <c r="P123">
        <v>28.6</v>
      </c>
      <c r="Q123">
        <v>5.4</v>
      </c>
      <c r="R123">
        <v>7.1</v>
      </c>
      <c r="S123">
        <v>7.5</v>
      </c>
      <c r="T123">
        <v>7.5</v>
      </c>
      <c r="U123">
        <v>5.9</v>
      </c>
      <c r="V123">
        <v>14.7</v>
      </c>
      <c r="W123">
        <v>9</v>
      </c>
      <c r="X123">
        <v>2.9</v>
      </c>
      <c r="Y123">
        <v>38.5</v>
      </c>
      <c r="Z123">
        <v>4.9</v>
      </c>
      <c r="AA123">
        <v>52</v>
      </c>
      <c r="AB123">
        <v>0.3</v>
      </c>
      <c r="AC123">
        <v>34.2</v>
      </c>
      <c r="AD123">
        <v>29.3</v>
      </c>
      <c r="AE123">
        <v>6.4</v>
      </c>
      <c r="AF123">
        <v>251.1</v>
      </c>
      <c r="AG123">
        <v>117.7</v>
      </c>
      <c r="AH123">
        <v>24.4</v>
      </c>
      <c r="AI123">
        <v>27.5</v>
      </c>
      <c r="AJ123">
        <v>8.2</v>
      </c>
      <c r="AK123">
        <v>14.3</v>
      </c>
      <c r="AL123">
        <v>1.3</v>
      </c>
      <c r="AM123">
        <v>2461</v>
      </c>
      <c r="AN123">
        <v>6.1</v>
      </c>
      <c r="AO123">
        <v>8.3</v>
      </c>
      <c r="AP123">
        <v>7.7</v>
      </c>
      <c r="AQ123">
        <v>26.5</v>
      </c>
      <c r="AR123">
        <v>2.8</v>
      </c>
      <c r="AS123">
        <v>2.7</v>
      </c>
      <c r="AT123">
        <v>2.7</v>
      </c>
      <c r="AU123">
        <v>6</v>
      </c>
      <c r="AV123">
        <v>28.2</v>
      </c>
      <c r="AW123">
        <v>10.3</v>
      </c>
      <c r="AX123">
        <v>20.7</v>
      </c>
      <c r="AY123">
        <v>5.7</v>
      </c>
      <c r="AZ123">
        <v>7.3</v>
      </c>
      <c r="BA123">
        <v>13.9</v>
      </c>
      <c r="BB123">
        <v>3.4</v>
      </c>
      <c r="BC123">
        <v>5.1</v>
      </c>
      <c r="BD123">
        <v>25.9</v>
      </c>
      <c r="BE123">
        <v>93.2</v>
      </c>
      <c r="BF123">
        <v>94.1</v>
      </c>
      <c r="BG123">
        <v>270.6</v>
      </c>
      <c r="BH123">
        <v>178.2</v>
      </c>
      <c r="BI123">
        <v>12</v>
      </c>
      <c r="BJ123">
        <v>42.7</v>
      </c>
      <c r="BK123">
        <v>22.8</v>
      </c>
      <c r="BL123">
        <v>0.7</v>
      </c>
      <c r="BM123">
        <v>7.3</v>
      </c>
      <c r="BP123">
        <v>27.7</v>
      </c>
      <c r="BQ123">
        <v>22365.3</v>
      </c>
      <c r="BR123">
        <v>9</v>
      </c>
      <c r="BS123">
        <v>6.8</v>
      </c>
      <c r="BT123">
        <v>651</v>
      </c>
    </row>
    <row r="124" spans="1:72" x14ac:dyDescent="0.25">
      <c r="A124" s="26" t="s">
        <v>147</v>
      </c>
      <c r="B124" s="27" t="s">
        <v>320</v>
      </c>
      <c r="C124" s="26" t="s">
        <v>384</v>
      </c>
      <c r="D124">
        <v>635</v>
      </c>
      <c r="E124">
        <v>38.5</v>
      </c>
      <c r="F124">
        <v>89.7</v>
      </c>
      <c r="G124">
        <v>70.4</v>
      </c>
      <c r="H124">
        <v>1027.1</v>
      </c>
      <c r="I124">
        <v>40969.7</v>
      </c>
      <c r="J124">
        <v>887.8</v>
      </c>
      <c r="K124">
        <v>1160.4</v>
      </c>
      <c r="L124">
        <v>325.2</v>
      </c>
      <c r="M124">
        <v>175.5</v>
      </c>
      <c r="N124">
        <v>805</v>
      </c>
      <c r="O124">
        <v>366.3</v>
      </c>
      <c r="P124">
        <v>1843.8</v>
      </c>
      <c r="Q124">
        <v>485.5</v>
      </c>
      <c r="R124">
        <v>339.4</v>
      </c>
      <c r="S124">
        <v>705</v>
      </c>
      <c r="T124">
        <v>293.4</v>
      </c>
      <c r="U124">
        <v>427</v>
      </c>
      <c r="V124">
        <v>718.5</v>
      </c>
      <c r="W124">
        <v>3690.8</v>
      </c>
      <c r="X124">
        <v>550.8</v>
      </c>
      <c r="Y124">
        <v>3443.6</v>
      </c>
      <c r="Z124">
        <v>396</v>
      </c>
      <c r="AA124">
        <v>477.2</v>
      </c>
      <c r="AB124">
        <v>46.1</v>
      </c>
      <c r="AC124">
        <v>390.1</v>
      </c>
      <c r="AD124">
        <v>2698.3</v>
      </c>
      <c r="AE124">
        <v>469.7</v>
      </c>
      <c r="AF124">
        <v>3897.1</v>
      </c>
      <c r="AG124">
        <v>1750.3</v>
      </c>
      <c r="AH124">
        <v>508.5</v>
      </c>
      <c r="AI124">
        <v>100.8</v>
      </c>
      <c r="AJ124">
        <v>53.5</v>
      </c>
      <c r="AK124">
        <v>399.6</v>
      </c>
      <c r="AL124">
        <v>87.5</v>
      </c>
      <c r="AM124">
        <v>1348.5</v>
      </c>
      <c r="AN124">
        <v>110.1</v>
      </c>
      <c r="AO124">
        <v>489.1</v>
      </c>
      <c r="AP124">
        <v>244.3</v>
      </c>
      <c r="AQ124">
        <v>358.4</v>
      </c>
      <c r="AR124">
        <v>154.6</v>
      </c>
      <c r="AS124">
        <v>53.2</v>
      </c>
      <c r="AT124">
        <v>52.7</v>
      </c>
      <c r="AU124">
        <v>467</v>
      </c>
      <c r="AV124">
        <v>671.7</v>
      </c>
      <c r="AW124">
        <v>331.2</v>
      </c>
      <c r="AX124">
        <v>168.1</v>
      </c>
      <c r="AY124">
        <v>104.8</v>
      </c>
      <c r="AZ124">
        <v>432.8</v>
      </c>
      <c r="BA124">
        <v>283.1</v>
      </c>
      <c r="BB124">
        <v>130.5</v>
      </c>
      <c r="BC124">
        <v>77</v>
      </c>
      <c r="BD124">
        <v>1301.4</v>
      </c>
      <c r="BE124">
        <v>1196.2</v>
      </c>
      <c r="BF124">
        <v>382.7</v>
      </c>
      <c r="BG124">
        <v>2682.9</v>
      </c>
      <c r="BH124">
        <v>853.4</v>
      </c>
      <c r="BI124">
        <v>687.3</v>
      </c>
      <c r="BJ124">
        <v>472.1</v>
      </c>
      <c r="BK124">
        <v>143.6</v>
      </c>
      <c r="BL124">
        <v>204.1</v>
      </c>
      <c r="BM124">
        <v>580.1</v>
      </c>
      <c r="BP124">
        <v>679.3</v>
      </c>
      <c r="BQ124">
        <v>78583.1</v>
      </c>
      <c r="BR124">
        <v>23.3</v>
      </c>
      <c r="BS124">
        <v>2855.6</v>
      </c>
      <c r="BT124">
        <v>-719</v>
      </c>
    </row>
    <row r="125" spans="1:72" x14ac:dyDescent="0.25">
      <c r="A125" s="28" t="s">
        <v>147</v>
      </c>
      <c r="B125" s="27" t="s">
        <v>320</v>
      </c>
      <c r="C125" s="28" t="s">
        <v>385</v>
      </c>
      <c r="D125">
        <v>0.8</v>
      </c>
      <c r="E125">
        <v>0.1</v>
      </c>
      <c r="G125">
        <v>0.3</v>
      </c>
      <c r="H125">
        <v>3.2</v>
      </c>
      <c r="I125">
        <v>19.9</v>
      </c>
      <c r="J125">
        <v>0.7</v>
      </c>
      <c r="K125">
        <v>3.4</v>
      </c>
      <c r="L125">
        <v>0.3</v>
      </c>
      <c r="M125">
        <v>0.5</v>
      </c>
      <c r="N125">
        <v>3.7</v>
      </c>
      <c r="O125">
        <v>1.9</v>
      </c>
      <c r="P125">
        <v>5.3</v>
      </c>
      <c r="Q125">
        <v>1.2</v>
      </c>
      <c r="R125">
        <v>1.1</v>
      </c>
      <c r="S125">
        <v>3.4</v>
      </c>
      <c r="T125">
        <v>1</v>
      </c>
      <c r="U125">
        <v>1.1</v>
      </c>
      <c r="V125">
        <v>2.4</v>
      </c>
      <c r="W125">
        <v>7.1</v>
      </c>
      <c r="X125">
        <v>0.8</v>
      </c>
      <c r="Y125">
        <v>5</v>
      </c>
      <c r="Z125">
        <v>0.8</v>
      </c>
      <c r="AA125">
        <v>0.7</v>
      </c>
      <c r="AC125">
        <v>0.8</v>
      </c>
      <c r="AD125">
        <v>6.6</v>
      </c>
      <c r="AE125">
        <v>1.6</v>
      </c>
      <c r="AF125">
        <v>3.8</v>
      </c>
      <c r="AG125">
        <v>2.1</v>
      </c>
      <c r="AH125">
        <v>1.5</v>
      </c>
      <c r="AI125">
        <v>0.8</v>
      </c>
      <c r="AJ125">
        <v>0.4</v>
      </c>
      <c r="AK125">
        <v>1.3</v>
      </c>
      <c r="AL125">
        <v>0.2</v>
      </c>
      <c r="AM125">
        <v>2.9</v>
      </c>
      <c r="AN125">
        <v>0.2</v>
      </c>
      <c r="AO125">
        <v>0.5</v>
      </c>
      <c r="AP125">
        <v>0.3</v>
      </c>
      <c r="AQ125">
        <v>1.4</v>
      </c>
      <c r="AR125">
        <v>0.1</v>
      </c>
      <c r="AS125">
        <v>0.1</v>
      </c>
      <c r="AT125">
        <v>0.1</v>
      </c>
      <c r="AU125">
        <v>0.7</v>
      </c>
      <c r="AV125">
        <v>1.2</v>
      </c>
      <c r="AW125">
        <v>0.9</v>
      </c>
      <c r="AX125">
        <v>0.9</v>
      </c>
      <c r="AY125">
        <v>0.3</v>
      </c>
      <c r="AZ125">
        <v>0.6</v>
      </c>
      <c r="BA125">
        <v>0.9</v>
      </c>
      <c r="BB125">
        <v>0.3</v>
      </c>
      <c r="BC125">
        <v>0.1</v>
      </c>
      <c r="BD125">
        <v>1.8</v>
      </c>
      <c r="BE125">
        <v>2.5</v>
      </c>
      <c r="BF125">
        <v>0.8</v>
      </c>
      <c r="BG125">
        <v>8.5</v>
      </c>
      <c r="BH125">
        <v>1.8</v>
      </c>
      <c r="BI125">
        <v>0.5</v>
      </c>
      <c r="BJ125">
        <v>0.6</v>
      </c>
      <c r="BK125">
        <v>0.2</v>
      </c>
      <c r="BL125">
        <v>0.1</v>
      </c>
      <c r="BM125">
        <v>0.8</v>
      </c>
      <c r="BP125">
        <v>0.3</v>
      </c>
      <c r="BQ125">
        <v>168.3</v>
      </c>
      <c r="BR125">
        <v>0.1</v>
      </c>
      <c r="BS125">
        <v>2.1</v>
      </c>
      <c r="BT125">
        <v>19.5</v>
      </c>
    </row>
    <row r="126" spans="1:72" x14ac:dyDescent="0.25">
      <c r="A126" s="28" t="s">
        <v>147</v>
      </c>
      <c r="B126" s="27" t="s">
        <v>320</v>
      </c>
      <c r="C126" s="28" t="s">
        <v>386</v>
      </c>
      <c r="D126">
        <v>3.9</v>
      </c>
      <c r="E126">
        <v>0.1</v>
      </c>
      <c r="F126">
        <v>0.2</v>
      </c>
      <c r="G126">
        <v>0.2</v>
      </c>
      <c r="H126">
        <v>9.5</v>
      </c>
      <c r="I126">
        <v>335.2</v>
      </c>
      <c r="J126">
        <v>1</v>
      </c>
      <c r="K126">
        <v>11.2</v>
      </c>
      <c r="L126">
        <v>7.4</v>
      </c>
      <c r="M126">
        <v>2.1</v>
      </c>
      <c r="N126">
        <v>12</v>
      </c>
      <c r="O126">
        <v>3.7</v>
      </c>
      <c r="P126">
        <v>18.8</v>
      </c>
      <c r="Q126">
        <v>3</v>
      </c>
      <c r="R126">
        <v>1.6</v>
      </c>
      <c r="S126">
        <v>5.7</v>
      </c>
      <c r="T126">
        <v>2.6</v>
      </c>
      <c r="U126">
        <v>2.6</v>
      </c>
      <c r="V126">
        <v>5.2</v>
      </c>
      <c r="W126">
        <v>22.9</v>
      </c>
      <c r="X126">
        <v>9.6</v>
      </c>
      <c r="Y126">
        <v>27.3</v>
      </c>
      <c r="Z126">
        <v>6.6</v>
      </c>
      <c r="AA126">
        <v>7.1</v>
      </c>
      <c r="AB126">
        <v>0.1</v>
      </c>
      <c r="AC126">
        <v>2.4</v>
      </c>
      <c r="AD126">
        <v>22.7</v>
      </c>
      <c r="AE126">
        <v>5</v>
      </c>
      <c r="AF126">
        <v>34.5</v>
      </c>
      <c r="AG126">
        <v>19.6</v>
      </c>
      <c r="AH126">
        <v>3.3</v>
      </c>
      <c r="AI126">
        <v>2.1</v>
      </c>
      <c r="AJ126">
        <v>0.7</v>
      </c>
      <c r="AK126">
        <v>3.3</v>
      </c>
      <c r="AL126">
        <v>1</v>
      </c>
      <c r="AM126">
        <v>11.8</v>
      </c>
      <c r="AN126">
        <v>0.8</v>
      </c>
      <c r="AO126">
        <v>11.5</v>
      </c>
      <c r="AP126">
        <v>4.2</v>
      </c>
      <c r="AQ126">
        <v>1.9</v>
      </c>
      <c r="AR126">
        <v>0.5</v>
      </c>
      <c r="AS126">
        <v>0.4</v>
      </c>
      <c r="AT126">
        <v>0.4</v>
      </c>
      <c r="AU126">
        <v>1.1</v>
      </c>
      <c r="AV126">
        <v>5.9</v>
      </c>
      <c r="AW126">
        <v>1.4</v>
      </c>
      <c r="AX126">
        <v>1.4</v>
      </c>
      <c r="AY126">
        <v>0.2</v>
      </c>
      <c r="AZ126">
        <v>4.7</v>
      </c>
      <c r="BA126">
        <v>3.6</v>
      </c>
      <c r="BB126">
        <v>0.9</v>
      </c>
      <c r="BC126">
        <v>0.6</v>
      </c>
      <c r="BD126">
        <v>8.4</v>
      </c>
      <c r="BE126">
        <v>8</v>
      </c>
      <c r="BF126">
        <v>5.6</v>
      </c>
      <c r="BG126">
        <v>31.3</v>
      </c>
      <c r="BH126">
        <v>8.4</v>
      </c>
      <c r="BI126">
        <v>4.8</v>
      </c>
      <c r="BJ126">
        <v>3.6</v>
      </c>
      <c r="BK126">
        <v>1.1</v>
      </c>
      <c r="BL126">
        <v>1.8</v>
      </c>
      <c r="BM126">
        <v>1</v>
      </c>
      <c r="BP126">
        <v>2.5</v>
      </c>
      <c r="BQ126">
        <v>1359.9</v>
      </c>
      <c r="BR126">
        <v>0.5</v>
      </c>
      <c r="BS126">
        <v>12.5</v>
      </c>
      <c r="BT126">
        <v>185.1</v>
      </c>
    </row>
    <row r="127" spans="1:72" x14ac:dyDescent="0.25">
      <c r="A127" s="28" t="s">
        <v>147</v>
      </c>
      <c r="B127" s="27" t="s">
        <v>320</v>
      </c>
      <c r="C127" s="28" t="s">
        <v>387</v>
      </c>
      <c r="D127">
        <v>8.9</v>
      </c>
      <c r="E127">
        <v>0.5</v>
      </c>
      <c r="F127">
        <v>0.5</v>
      </c>
      <c r="G127">
        <v>1</v>
      </c>
      <c r="H127">
        <v>29.8</v>
      </c>
      <c r="I127">
        <v>296.6</v>
      </c>
      <c r="J127">
        <v>3.3</v>
      </c>
      <c r="K127">
        <v>25.8</v>
      </c>
      <c r="L127">
        <v>6.6</v>
      </c>
      <c r="M127">
        <v>4.1</v>
      </c>
      <c r="N127">
        <v>30.6</v>
      </c>
      <c r="O127">
        <v>23.5</v>
      </c>
      <c r="P127">
        <v>41.1</v>
      </c>
      <c r="Q127">
        <v>7.8</v>
      </c>
      <c r="R127">
        <v>5</v>
      </c>
      <c r="S127">
        <v>13.2</v>
      </c>
      <c r="T127">
        <v>9.3</v>
      </c>
      <c r="U127">
        <v>9</v>
      </c>
      <c r="V127">
        <v>16.6</v>
      </c>
      <c r="W127">
        <v>56.7</v>
      </c>
      <c r="X127">
        <v>10.1</v>
      </c>
      <c r="Y127">
        <v>57.4</v>
      </c>
      <c r="Z127">
        <v>7.8</v>
      </c>
      <c r="AA127">
        <v>9.8</v>
      </c>
      <c r="AB127">
        <v>0.4</v>
      </c>
      <c r="AC127">
        <v>5.2</v>
      </c>
      <c r="AD127">
        <v>58</v>
      </c>
      <c r="AE127">
        <v>9.9</v>
      </c>
      <c r="AF127">
        <v>96.4</v>
      </c>
      <c r="AG127">
        <v>30</v>
      </c>
      <c r="AH127">
        <v>7.9</v>
      </c>
      <c r="AI127">
        <v>3.1</v>
      </c>
      <c r="AJ127">
        <v>3.1</v>
      </c>
      <c r="AK127">
        <v>6.8</v>
      </c>
      <c r="AL127">
        <v>1.4</v>
      </c>
      <c r="AM127">
        <v>19.8</v>
      </c>
      <c r="AN127">
        <v>6.3</v>
      </c>
      <c r="AO127">
        <v>10.2</v>
      </c>
      <c r="AP127">
        <v>5.9</v>
      </c>
      <c r="AQ127">
        <v>21</v>
      </c>
      <c r="AR127">
        <v>1.1</v>
      </c>
      <c r="AS127">
        <v>0.7</v>
      </c>
      <c r="AT127">
        <v>1.7</v>
      </c>
      <c r="AU127">
        <v>4</v>
      </c>
      <c r="AV127">
        <v>17.6</v>
      </c>
      <c r="AW127">
        <v>3.8</v>
      </c>
      <c r="AX127">
        <v>3.4</v>
      </c>
      <c r="AY127">
        <v>1.5</v>
      </c>
      <c r="AZ127">
        <v>5.9</v>
      </c>
      <c r="BA127">
        <v>5.6</v>
      </c>
      <c r="BB127">
        <v>2.1</v>
      </c>
      <c r="BC127">
        <v>1.1</v>
      </c>
      <c r="BD127">
        <v>17.7</v>
      </c>
      <c r="BE127">
        <v>31</v>
      </c>
      <c r="BF127">
        <v>6.6</v>
      </c>
      <c r="BG127">
        <v>72.2</v>
      </c>
      <c r="BH127">
        <v>25.6</v>
      </c>
      <c r="BI127">
        <v>5.7</v>
      </c>
      <c r="BJ127">
        <v>5.3</v>
      </c>
      <c r="BK127">
        <v>1.8</v>
      </c>
      <c r="BL127">
        <v>2.6</v>
      </c>
      <c r="BM127">
        <v>6.3</v>
      </c>
      <c r="BP127">
        <v>4.4</v>
      </c>
      <c r="BQ127">
        <v>1852.7</v>
      </c>
      <c r="BR127">
        <v>12.4</v>
      </c>
      <c r="BS127">
        <v>42.1</v>
      </c>
      <c r="BT127">
        <v>350.8</v>
      </c>
    </row>
    <row r="128" spans="1:72" x14ac:dyDescent="0.25">
      <c r="A128" s="28" t="s">
        <v>147</v>
      </c>
      <c r="B128" s="27" t="s">
        <v>320</v>
      </c>
      <c r="C128" s="28" t="s">
        <v>388</v>
      </c>
      <c r="I128">
        <v>0.2</v>
      </c>
      <c r="BQ128">
        <v>1.7</v>
      </c>
      <c r="BT128">
        <v>0.2</v>
      </c>
    </row>
    <row r="129" spans="1:72" x14ac:dyDescent="0.25">
      <c r="A129" s="28" t="s">
        <v>147</v>
      </c>
      <c r="B129" s="27" t="s">
        <v>320</v>
      </c>
      <c r="C129" s="28" t="s">
        <v>389</v>
      </c>
      <c r="D129">
        <v>0.7</v>
      </c>
      <c r="E129">
        <v>0.1</v>
      </c>
      <c r="F129">
        <v>0.1</v>
      </c>
      <c r="G129">
        <v>0.1</v>
      </c>
      <c r="H129">
        <v>1.5</v>
      </c>
      <c r="I129">
        <v>29</v>
      </c>
      <c r="J129">
        <v>0.1</v>
      </c>
      <c r="K129">
        <v>1.1</v>
      </c>
      <c r="L129">
        <v>0.4</v>
      </c>
      <c r="M129">
        <v>0.1</v>
      </c>
      <c r="N129">
        <v>0.9</v>
      </c>
      <c r="O129">
        <v>0.4</v>
      </c>
      <c r="P129">
        <v>4.7</v>
      </c>
      <c r="Q129">
        <v>0.8</v>
      </c>
      <c r="R129">
        <v>0.5</v>
      </c>
      <c r="S129">
        <v>1.3</v>
      </c>
      <c r="T129">
        <v>0.4</v>
      </c>
      <c r="U129">
        <v>0.7</v>
      </c>
      <c r="V129">
        <v>1.4</v>
      </c>
      <c r="W129">
        <v>6.6</v>
      </c>
      <c r="X129">
        <v>0.5</v>
      </c>
      <c r="Y129">
        <v>4.6</v>
      </c>
      <c r="Z129">
        <v>0.3</v>
      </c>
      <c r="AA129">
        <v>0.4</v>
      </c>
      <c r="AC129">
        <v>0.4</v>
      </c>
      <c r="AD129">
        <v>2.6</v>
      </c>
      <c r="AE129">
        <v>0.5</v>
      </c>
      <c r="AF129">
        <v>3.5</v>
      </c>
      <c r="AG129">
        <v>2</v>
      </c>
      <c r="AH129">
        <v>0.9</v>
      </c>
      <c r="AI129">
        <v>0.1</v>
      </c>
      <c r="AJ129">
        <v>0.1</v>
      </c>
      <c r="AK129">
        <v>0.7</v>
      </c>
      <c r="AL129">
        <v>0.3</v>
      </c>
      <c r="AM129">
        <v>2.9</v>
      </c>
      <c r="AN129">
        <v>0.1</v>
      </c>
      <c r="AO129">
        <v>0.3</v>
      </c>
      <c r="AP129">
        <v>0.3</v>
      </c>
      <c r="AQ129">
        <v>0.6</v>
      </c>
      <c r="AR129">
        <v>0.2</v>
      </c>
      <c r="AS129">
        <v>0.1</v>
      </c>
      <c r="AT129">
        <v>0.1</v>
      </c>
      <c r="AU129">
        <v>0.8</v>
      </c>
      <c r="AV129">
        <v>1.1</v>
      </c>
      <c r="AW129">
        <v>0.4</v>
      </c>
      <c r="AX129">
        <v>0.2</v>
      </c>
      <c r="AY129">
        <v>0.1</v>
      </c>
      <c r="AZ129">
        <v>0.2</v>
      </c>
      <c r="BA129">
        <v>0.2</v>
      </c>
      <c r="BB129">
        <v>0.2</v>
      </c>
      <c r="BC129">
        <v>0.1</v>
      </c>
      <c r="BD129">
        <v>1.4</v>
      </c>
      <c r="BE129">
        <v>2.7</v>
      </c>
      <c r="BF129">
        <v>1.3</v>
      </c>
      <c r="BG129">
        <v>6.2</v>
      </c>
      <c r="BH129">
        <v>2.5</v>
      </c>
      <c r="BI129">
        <v>1</v>
      </c>
      <c r="BJ129">
        <v>0.4</v>
      </c>
      <c r="BK129">
        <v>0.4</v>
      </c>
      <c r="BL129">
        <v>0.1</v>
      </c>
      <c r="BM129">
        <v>0.5</v>
      </c>
      <c r="BP129">
        <v>0.2</v>
      </c>
      <c r="BQ129">
        <v>246.9</v>
      </c>
      <c r="BS129">
        <v>2.2</v>
      </c>
      <c r="BT129">
        <v>86.5</v>
      </c>
    </row>
    <row r="130" spans="1:72" x14ac:dyDescent="0.25">
      <c r="A130" s="28" t="s">
        <v>147</v>
      </c>
      <c r="B130" s="27" t="s">
        <v>320</v>
      </c>
      <c r="C130" s="28" t="s">
        <v>390</v>
      </c>
      <c r="D130">
        <v>0.2</v>
      </c>
      <c r="H130">
        <v>0.5</v>
      </c>
      <c r="I130">
        <v>50.6</v>
      </c>
      <c r="K130">
        <v>0.8</v>
      </c>
      <c r="L130">
        <v>1.4</v>
      </c>
      <c r="N130">
        <v>1.5</v>
      </c>
      <c r="O130">
        <v>0.1</v>
      </c>
      <c r="P130">
        <v>2.4</v>
      </c>
      <c r="Q130">
        <v>0.3</v>
      </c>
      <c r="R130">
        <v>0.1</v>
      </c>
      <c r="S130">
        <v>0.5</v>
      </c>
      <c r="T130">
        <v>0.1</v>
      </c>
      <c r="U130">
        <v>0.2</v>
      </c>
      <c r="V130">
        <v>0.4</v>
      </c>
      <c r="W130">
        <v>2.6</v>
      </c>
      <c r="X130">
        <v>0.3</v>
      </c>
      <c r="Y130">
        <v>3.6</v>
      </c>
      <c r="Z130">
        <v>0.1</v>
      </c>
      <c r="AA130">
        <v>0.1</v>
      </c>
      <c r="AC130">
        <v>0.1</v>
      </c>
      <c r="AD130">
        <v>0.7</v>
      </c>
      <c r="AE130">
        <v>0.1</v>
      </c>
      <c r="AF130">
        <v>1.4</v>
      </c>
      <c r="AG130">
        <v>0.6</v>
      </c>
      <c r="AH130">
        <v>0.2</v>
      </c>
      <c r="AK130">
        <v>0.1</v>
      </c>
      <c r="AL130">
        <v>0.1</v>
      </c>
      <c r="AM130">
        <v>0.6</v>
      </c>
      <c r="AO130">
        <v>0.1</v>
      </c>
      <c r="AP130">
        <v>0.1</v>
      </c>
      <c r="AQ130">
        <v>0.1</v>
      </c>
      <c r="AR130">
        <v>0.1</v>
      </c>
      <c r="AU130">
        <v>0.2</v>
      </c>
      <c r="AV130">
        <v>0.2</v>
      </c>
      <c r="AW130">
        <v>0.1</v>
      </c>
      <c r="AZ130">
        <v>0.1</v>
      </c>
      <c r="BA130">
        <v>0.1</v>
      </c>
      <c r="BB130">
        <v>0.1</v>
      </c>
      <c r="BD130">
        <v>0.2</v>
      </c>
      <c r="BE130">
        <v>0.4</v>
      </c>
      <c r="BF130">
        <v>0.2</v>
      </c>
      <c r="BG130">
        <v>1.7</v>
      </c>
      <c r="BH130">
        <v>0.4</v>
      </c>
      <c r="BI130">
        <v>0.2</v>
      </c>
      <c r="BJ130">
        <v>0.2</v>
      </c>
      <c r="BK130">
        <v>0.1</v>
      </c>
      <c r="BM130">
        <v>0.1</v>
      </c>
      <c r="BP130">
        <v>0.5</v>
      </c>
      <c r="BQ130">
        <v>134.4</v>
      </c>
      <c r="BS130">
        <v>1.9</v>
      </c>
      <c r="BT130">
        <v>11.9</v>
      </c>
    </row>
    <row r="131" spans="1:72" x14ac:dyDescent="0.25">
      <c r="A131" s="28" t="s">
        <v>147</v>
      </c>
      <c r="B131" s="27" t="s">
        <v>320</v>
      </c>
      <c r="C131" s="28" t="s">
        <v>391</v>
      </c>
      <c r="D131">
        <v>0.9</v>
      </c>
      <c r="E131">
        <v>0.1</v>
      </c>
      <c r="G131">
        <v>0.2</v>
      </c>
      <c r="H131">
        <v>2.3</v>
      </c>
      <c r="I131">
        <v>126.3</v>
      </c>
      <c r="J131">
        <v>0.3</v>
      </c>
      <c r="K131">
        <v>2.4</v>
      </c>
      <c r="L131">
        <v>2.7</v>
      </c>
      <c r="M131">
        <v>0.2</v>
      </c>
      <c r="N131">
        <v>3.7</v>
      </c>
      <c r="O131">
        <v>0.5</v>
      </c>
      <c r="P131">
        <v>10.3</v>
      </c>
      <c r="Q131">
        <v>2.5</v>
      </c>
      <c r="R131">
        <v>0.8</v>
      </c>
      <c r="S131">
        <v>2</v>
      </c>
      <c r="T131">
        <v>0.7</v>
      </c>
      <c r="U131">
        <v>1.2</v>
      </c>
      <c r="V131">
        <v>2.1</v>
      </c>
      <c r="W131">
        <v>11.5</v>
      </c>
      <c r="X131">
        <v>1.1</v>
      </c>
      <c r="Y131">
        <v>12</v>
      </c>
      <c r="Z131">
        <v>0.5</v>
      </c>
      <c r="AA131">
        <v>0.7</v>
      </c>
      <c r="AB131">
        <v>0.1</v>
      </c>
      <c r="AC131">
        <v>1.1</v>
      </c>
      <c r="AD131">
        <v>4.9</v>
      </c>
      <c r="AE131">
        <v>1</v>
      </c>
      <c r="AF131">
        <v>5.5</v>
      </c>
      <c r="AG131">
        <v>3.9</v>
      </c>
      <c r="AH131">
        <v>1.4</v>
      </c>
      <c r="AI131">
        <v>0.2</v>
      </c>
      <c r="AJ131">
        <v>0.1</v>
      </c>
      <c r="AK131">
        <v>1.2</v>
      </c>
      <c r="AL131">
        <v>0.4</v>
      </c>
      <c r="AM131">
        <v>3.3</v>
      </c>
      <c r="AN131">
        <v>0.1</v>
      </c>
      <c r="AO131">
        <v>0.8</v>
      </c>
      <c r="AP131">
        <v>0.5</v>
      </c>
      <c r="AQ131">
        <v>0.8</v>
      </c>
      <c r="AR131">
        <v>0.2</v>
      </c>
      <c r="AS131">
        <v>0.1</v>
      </c>
      <c r="AT131">
        <v>0.1</v>
      </c>
      <c r="AU131">
        <v>1.4</v>
      </c>
      <c r="AV131">
        <v>1.5</v>
      </c>
      <c r="AW131">
        <v>0.7</v>
      </c>
      <c r="AX131">
        <v>0.3</v>
      </c>
      <c r="AY131">
        <v>0.2</v>
      </c>
      <c r="AZ131">
        <v>0.5</v>
      </c>
      <c r="BA131">
        <v>0.5</v>
      </c>
      <c r="BB131">
        <v>0.2</v>
      </c>
      <c r="BC131">
        <v>0.1</v>
      </c>
      <c r="BD131">
        <v>1.6</v>
      </c>
      <c r="BE131">
        <v>5.8</v>
      </c>
      <c r="BF131">
        <v>1.4</v>
      </c>
      <c r="BG131">
        <v>9.6</v>
      </c>
      <c r="BH131">
        <v>2.1</v>
      </c>
      <c r="BI131">
        <v>1.1</v>
      </c>
      <c r="BJ131">
        <v>1.2</v>
      </c>
      <c r="BK131">
        <v>0.4</v>
      </c>
      <c r="BL131">
        <v>0.2</v>
      </c>
      <c r="BM131">
        <v>1</v>
      </c>
      <c r="BP131">
        <v>0.9</v>
      </c>
      <c r="BQ131">
        <v>477.1</v>
      </c>
      <c r="BS131">
        <v>4.6</v>
      </c>
      <c r="BT131">
        <v>70</v>
      </c>
    </row>
    <row r="132" spans="1:72" x14ac:dyDescent="0.25">
      <c r="A132" s="28" t="s">
        <v>147</v>
      </c>
      <c r="B132" s="27" t="s">
        <v>320</v>
      </c>
      <c r="C132" s="28" t="s">
        <v>392</v>
      </c>
      <c r="D132">
        <v>21.9</v>
      </c>
      <c r="E132">
        <v>2.1</v>
      </c>
      <c r="F132">
        <v>2.2</v>
      </c>
      <c r="G132">
        <v>3.8</v>
      </c>
      <c r="H132">
        <v>50.9</v>
      </c>
      <c r="I132">
        <v>1382.2</v>
      </c>
      <c r="J132">
        <v>7.1</v>
      </c>
      <c r="K132">
        <v>50.2</v>
      </c>
      <c r="L132">
        <v>20</v>
      </c>
      <c r="M132">
        <v>6.3</v>
      </c>
      <c r="N132">
        <v>49.4</v>
      </c>
      <c r="O132">
        <v>18.4</v>
      </c>
      <c r="P132">
        <v>165.8</v>
      </c>
      <c r="Q132">
        <v>24.1</v>
      </c>
      <c r="R132">
        <v>15</v>
      </c>
      <c r="S132">
        <v>39.3</v>
      </c>
      <c r="T132">
        <v>14.3</v>
      </c>
      <c r="U132">
        <v>21.6</v>
      </c>
      <c r="V132">
        <v>42.1</v>
      </c>
      <c r="W132">
        <v>226.2</v>
      </c>
      <c r="X132">
        <v>23.9</v>
      </c>
      <c r="Y132">
        <v>193.9</v>
      </c>
      <c r="Z132">
        <v>16.7</v>
      </c>
      <c r="AA132">
        <v>18.3</v>
      </c>
      <c r="AB132">
        <v>1.2</v>
      </c>
      <c r="AC132">
        <v>15.2</v>
      </c>
      <c r="AD132">
        <v>106.3</v>
      </c>
      <c r="AE132">
        <v>21.3</v>
      </c>
      <c r="AF132">
        <v>133.9</v>
      </c>
      <c r="AG132">
        <v>78.7</v>
      </c>
      <c r="AH132">
        <v>28.5</v>
      </c>
      <c r="AI132">
        <v>6.5</v>
      </c>
      <c r="AJ132">
        <v>3.1</v>
      </c>
      <c r="AK132">
        <v>23.9</v>
      </c>
      <c r="AL132">
        <v>8.3</v>
      </c>
      <c r="AM132">
        <v>76</v>
      </c>
      <c r="AN132">
        <v>3.2</v>
      </c>
      <c r="AO132">
        <v>23.6</v>
      </c>
      <c r="AP132">
        <v>11.1</v>
      </c>
      <c r="AQ132">
        <v>16.5</v>
      </c>
      <c r="AR132">
        <v>4.7</v>
      </c>
      <c r="AS132">
        <v>2</v>
      </c>
      <c r="AT132">
        <v>2.7</v>
      </c>
      <c r="AU132">
        <v>17.8</v>
      </c>
      <c r="AV132">
        <v>32.1</v>
      </c>
      <c r="AW132">
        <v>12.7</v>
      </c>
      <c r="AX132">
        <v>7.8</v>
      </c>
      <c r="AY132">
        <v>3.6</v>
      </c>
      <c r="AZ132">
        <v>13.3</v>
      </c>
      <c r="BA132">
        <v>12.5</v>
      </c>
      <c r="BB132">
        <v>5.9</v>
      </c>
      <c r="BC132">
        <v>3.8</v>
      </c>
      <c r="BD132">
        <v>44.3</v>
      </c>
      <c r="BE132">
        <v>75.1</v>
      </c>
      <c r="BF132">
        <v>32.1</v>
      </c>
      <c r="BG132">
        <v>195</v>
      </c>
      <c r="BH132">
        <v>60.3</v>
      </c>
      <c r="BI132">
        <v>28.8</v>
      </c>
      <c r="BJ132">
        <v>18.2</v>
      </c>
      <c r="BK132">
        <v>9.8</v>
      </c>
      <c r="BL132">
        <v>7.9</v>
      </c>
      <c r="BM132">
        <v>16.2</v>
      </c>
      <c r="BP132">
        <v>10.4</v>
      </c>
      <c r="BQ132">
        <v>8571.1</v>
      </c>
      <c r="BR132">
        <v>5</v>
      </c>
      <c r="BS132">
        <v>63.2</v>
      </c>
      <c r="BT132">
        <v>1785.3</v>
      </c>
    </row>
    <row r="133" spans="1:72" x14ac:dyDescent="0.25">
      <c r="A133" s="28" t="s">
        <v>147</v>
      </c>
      <c r="B133" s="27" t="s">
        <v>320</v>
      </c>
      <c r="C133" s="28" t="s">
        <v>393</v>
      </c>
      <c r="D133">
        <v>0.3</v>
      </c>
      <c r="H133">
        <v>0.9</v>
      </c>
      <c r="I133">
        <v>9.4</v>
      </c>
      <c r="J133">
        <v>0.2</v>
      </c>
      <c r="K133">
        <v>0.4</v>
      </c>
      <c r="L133">
        <v>0.2</v>
      </c>
      <c r="M133">
        <v>0.2</v>
      </c>
      <c r="N133">
        <v>0.7</v>
      </c>
      <c r="O133">
        <v>0.3</v>
      </c>
      <c r="P133">
        <v>1</v>
      </c>
      <c r="Q133">
        <v>0.4</v>
      </c>
      <c r="R133">
        <v>0.2</v>
      </c>
      <c r="S133">
        <v>0.4</v>
      </c>
      <c r="T133">
        <v>0.3</v>
      </c>
      <c r="U133">
        <v>0.4</v>
      </c>
      <c r="V133">
        <v>0.7</v>
      </c>
      <c r="W133">
        <v>1.9</v>
      </c>
      <c r="X133">
        <v>0.2</v>
      </c>
      <c r="Y133">
        <v>1.4</v>
      </c>
      <c r="Z133">
        <v>0.2</v>
      </c>
      <c r="AA133">
        <v>0.3</v>
      </c>
      <c r="AC133">
        <v>0.3</v>
      </c>
      <c r="AD133">
        <v>0.9</v>
      </c>
      <c r="AE133">
        <v>0.2</v>
      </c>
      <c r="AF133">
        <v>2.3</v>
      </c>
      <c r="AG133">
        <v>0.8</v>
      </c>
      <c r="AH133">
        <v>0.2</v>
      </c>
      <c r="AI133">
        <v>0.2</v>
      </c>
      <c r="AJ133">
        <v>0.1</v>
      </c>
      <c r="AK133">
        <v>0.8</v>
      </c>
      <c r="AM133">
        <v>0.6</v>
      </c>
      <c r="AN133">
        <v>0.2</v>
      </c>
      <c r="AO133">
        <v>0.2</v>
      </c>
      <c r="AP133">
        <v>0.1</v>
      </c>
      <c r="AQ133">
        <v>0.6</v>
      </c>
      <c r="AU133">
        <v>0.2</v>
      </c>
      <c r="AV133">
        <v>0.4</v>
      </c>
      <c r="AW133">
        <v>0.1</v>
      </c>
      <c r="AX133">
        <v>0.1</v>
      </c>
      <c r="AY133">
        <v>0.1</v>
      </c>
      <c r="AZ133">
        <v>0.1</v>
      </c>
      <c r="BA133">
        <v>0.3</v>
      </c>
      <c r="BB133">
        <v>0.1</v>
      </c>
      <c r="BD133">
        <v>0.3</v>
      </c>
      <c r="BE133">
        <v>0.7</v>
      </c>
      <c r="BF133">
        <v>0.2</v>
      </c>
      <c r="BG133">
        <v>1.2</v>
      </c>
      <c r="BH133">
        <v>0.3</v>
      </c>
      <c r="BI133">
        <v>0.2</v>
      </c>
      <c r="BJ133">
        <v>0.1</v>
      </c>
      <c r="BM133">
        <v>0.2</v>
      </c>
      <c r="BP133">
        <v>0.2</v>
      </c>
      <c r="BQ133">
        <v>46.6</v>
      </c>
      <c r="BS133">
        <v>0.4</v>
      </c>
      <c r="BT133">
        <v>5.5</v>
      </c>
    </row>
    <row r="134" spans="1:72" x14ac:dyDescent="0.25">
      <c r="A134" s="28" t="s">
        <v>147</v>
      </c>
      <c r="B134" s="27" t="s">
        <v>320</v>
      </c>
      <c r="C134" s="28" t="s">
        <v>394</v>
      </c>
      <c r="D134">
        <v>0.2</v>
      </c>
      <c r="H134">
        <v>0.7</v>
      </c>
      <c r="I134">
        <v>14</v>
      </c>
      <c r="J134">
        <v>0.1</v>
      </c>
      <c r="K134">
        <v>0.5</v>
      </c>
      <c r="L134">
        <v>0.2</v>
      </c>
      <c r="M134">
        <v>0.1</v>
      </c>
      <c r="N134">
        <v>0.5</v>
      </c>
      <c r="O134">
        <v>0.1</v>
      </c>
      <c r="P134">
        <v>2.2</v>
      </c>
      <c r="Q134">
        <v>0.2</v>
      </c>
      <c r="R134">
        <v>0.6</v>
      </c>
      <c r="S134">
        <v>0.4</v>
      </c>
      <c r="T134">
        <v>0.2</v>
      </c>
      <c r="U134">
        <v>0.3</v>
      </c>
      <c r="V134">
        <v>0.8</v>
      </c>
      <c r="W134">
        <v>5.2</v>
      </c>
      <c r="X134">
        <v>0.2</v>
      </c>
      <c r="Y134">
        <v>2.1</v>
      </c>
      <c r="Z134">
        <v>0.2</v>
      </c>
      <c r="AA134">
        <v>0.2</v>
      </c>
      <c r="AC134">
        <v>0.9</v>
      </c>
      <c r="AD134">
        <v>1.5</v>
      </c>
      <c r="AE134">
        <v>0.3</v>
      </c>
      <c r="AF134">
        <v>1</v>
      </c>
      <c r="AG134">
        <v>0.8</v>
      </c>
      <c r="AH134">
        <v>0.3</v>
      </c>
      <c r="AK134">
        <v>0.2</v>
      </c>
      <c r="AL134">
        <v>0.1</v>
      </c>
      <c r="AM134">
        <v>0.5</v>
      </c>
      <c r="AO134">
        <v>0.2</v>
      </c>
      <c r="AP134">
        <v>0.1</v>
      </c>
      <c r="AQ134">
        <v>0.1</v>
      </c>
      <c r="AU134">
        <v>0.2</v>
      </c>
      <c r="AV134">
        <v>0.2</v>
      </c>
      <c r="AW134">
        <v>0.1</v>
      </c>
      <c r="AX134">
        <v>0.1</v>
      </c>
      <c r="AZ134">
        <v>0.1</v>
      </c>
      <c r="BA134">
        <v>0.1</v>
      </c>
      <c r="BB134">
        <v>0.1</v>
      </c>
      <c r="BD134">
        <v>0.3</v>
      </c>
      <c r="BE134">
        <v>0.5</v>
      </c>
      <c r="BF134">
        <v>0.2</v>
      </c>
      <c r="BG134">
        <v>1.4</v>
      </c>
      <c r="BH134">
        <v>0.7</v>
      </c>
      <c r="BI134">
        <v>0.2</v>
      </c>
      <c r="BJ134">
        <v>0.9</v>
      </c>
      <c r="BK134">
        <v>0.1</v>
      </c>
      <c r="BL134">
        <v>0.1</v>
      </c>
      <c r="BM134">
        <v>0.5</v>
      </c>
      <c r="BP134">
        <v>0.1</v>
      </c>
      <c r="BQ134">
        <v>71.8</v>
      </c>
      <c r="BS134">
        <v>1.7</v>
      </c>
      <c r="BT134">
        <v>6.2</v>
      </c>
    </row>
    <row r="135" spans="1:72" x14ac:dyDescent="0.25">
      <c r="A135" s="28" t="s">
        <v>147</v>
      </c>
      <c r="B135" s="27" t="s">
        <v>320</v>
      </c>
      <c r="C135" s="28" t="s">
        <v>395</v>
      </c>
      <c r="D135">
        <v>1.1</v>
      </c>
      <c r="G135">
        <v>0.2</v>
      </c>
      <c r="H135">
        <v>2.4</v>
      </c>
      <c r="I135">
        <v>16.9</v>
      </c>
      <c r="J135">
        <v>0.3</v>
      </c>
      <c r="K135">
        <v>1.2</v>
      </c>
      <c r="L135">
        <v>0.4</v>
      </c>
      <c r="M135">
        <v>0.4</v>
      </c>
      <c r="N135">
        <v>1.9</v>
      </c>
      <c r="O135">
        <v>1</v>
      </c>
      <c r="P135">
        <v>2</v>
      </c>
      <c r="Q135">
        <v>0.7</v>
      </c>
      <c r="R135">
        <v>0.7</v>
      </c>
      <c r="S135">
        <v>1.1</v>
      </c>
      <c r="T135">
        <v>0.8</v>
      </c>
      <c r="U135">
        <v>0.8</v>
      </c>
      <c r="V135">
        <v>1.5</v>
      </c>
      <c r="W135">
        <v>2.7</v>
      </c>
      <c r="X135">
        <v>0.9</v>
      </c>
      <c r="Y135">
        <v>2.7</v>
      </c>
      <c r="Z135">
        <v>1.2</v>
      </c>
      <c r="AA135">
        <v>1.5</v>
      </c>
      <c r="AC135">
        <v>0.5</v>
      </c>
      <c r="AD135">
        <v>3.3</v>
      </c>
      <c r="AE135">
        <v>0.6</v>
      </c>
      <c r="AF135">
        <v>5.2</v>
      </c>
      <c r="AG135">
        <v>2</v>
      </c>
      <c r="AH135">
        <v>1.1</v>
      </c>
      <c r="AI135">
        <v>4.8</v>
      </c>
      <c r="AJ135">
        <v>3.1</v>
      </c>
      <c r="AK135">
        <v>0.9</v>
      </c>
      <c r="AL135">
        <v>0.1</v>
      </c>
      <c r="AM135">
        <v>1.5</v>
      </c>
      <c r="AN135">
        <v>0.5</v>
      </c>
      <c r="AO135">
        <v>0.7</v>
      </c>
      <c r="AP135">
        <v>0.6</v>
      </c>
      <c r="AQ135">
        <v>1.9</v>
      </c>
      <c r="AR135">
        <v>0.1</v>
      </c>
      <c r="AS135">
        <v>0.1</v>
      </c>
      <c r="AT135">
        <v>0.1</v>
      </c>
      <c r="AU135">
        <v>0.2</v>
      </c>
      <c r="AV135">
        <v>1.2</v>
      </c>
      <c r="AW135">
        <v>0.4</v>
      </c>
      <c r="AX135">
        <v>0.3</v>
      </c>
      <c r="AY135">
        <v>0.1</v>
      </c>
      <c r="AZ135">
        <v>0.4</v>
      </c>
      <c r="BA135">
        <v>0.8</v>
      </c>
      <c r="BB135">
        <v>0.1</v>
      </c>
      <c r="BC135">
        <v>0.1</v>
      </c>
      <c r="BD135">
        <v>1.2</v>
      </c>
      <c r="BE135">
        <v>2.2</v>
      </c>
      <c r="BF135">
        <v>0.6</v>
      </c>
      <c r="BG135">
        <v>3.8</v>
      </c>
      <c r="BH135">
        <v>1.4</v>
      </c>
      <c r="BI135">
        <v>0.5</v>
      </c>
      <c r="BJ135">
        <v>0.4</v>
      </c>
      <c r="BK135">
        <v>0.1</v>
      </c>
      <c r="BL135">
        <v>0.2</v>
      </c>
      <c r="BM135">
        <v>0.3</v>
      </c>
      <c r="BP135">
        <v>0.2</v>
      </c>
      <c r="BQ135">
        <v>108.9</v>
      </c>
      <c r="BR135">
        <v>0.2</v>
      </c>
      <c r="BS135">
        <v>3.7</v>
      </c>
      <c r="BT135">
        <v>21.6</v>
      </c>
    </row>
    <row r="136" spans="1:72" x14ac:dyDescent="0.25">
      <c r="A136" s="28" t="s">
        <v>147</v>
      </c>
      <c r="B136" s="27" t="s">
        <v>320</v>
      </c>
      <c r="C136" s="28" t="s">
        <v>396</v>
      </c>
      <c r="D136">
        <v>5.9</v>
      </c>
      <c r="E136">
        <v>0.2</v>
      </c>
      <c r="F136">
        <v>0.3</v>
      </c>
      <c r="G136">
        <v>0.4</v>
      </c>
      <c r="H136">
        <v>11.9</v>
      </c>
      <c r="I136">
        <v>164.3</v>
      </c>
      <c r="J136">
        <v>1.4</v>
      </c>
      <c r="K136">
        <v>9.4</v>
      </c>
      <c r="L136">
        <v>3.7</v>
      </c>
      <c r="M136">
        <v>3.5</v>
      </c>
      <c r="N136">
        <v>41.3</v>
      </c>
      <c r="O136">
        <v>16</v>
      </c>
      <c r="P136">
        <v>24.1</v>
      </c>
      <c r="Q136">
        <v>4</v>
      </c>
      <c r="R136">
        <v>2.9</v>
      </c>
      <c r="S136">
        <v>6.6</v>
      </c>
      <c r="T136">
        <v>5.7</v>
      </c>
      <c r="U136">
        <v>3.6</v>
      </c>
      <c r="V136">
        <v>7.2</v>
      </c>
      <c r="W136">
        <v>21.4</v>
      </c>
      <c r="X136">
        <v>4</v>
      </c>
      <c r="Y136">
        <v>31.7</v>
      </c>
      <c r="Z136">
        <v>3.1</v>
      </c>
      <c r="AA136">
        <v>4.7</v>
      </c>
      <c r="AB136">
        <v>0.2</v>
      </c>
      <c r="AC136">
        <v>2.4</v>
      </c>
      <c r="AD136">
        <v>26.8</v>
      </c>
      <c r="AE136">
        <v>4.3</v>
      </c>
      <c r="AF136">
        <v>61.6</v>
      </c>
      <c r="AG136">
        <v>14.2</v>
      </c>
      <c r="AH136">
        <v>2.9</v>
      </c>
      <c r="AI136">
        <v>1.2</v>
      </c>
      <c r="AJ136">
        <v>2</v>
      </c>
      <c r="AK136">
        <v>3.1</v>
      </c>
      <c r="AL136">
        <v>0.8</v>
      </c>
      <c r="AM136">
        <v>9</v>
      </c>
      <c r="AN136">
        <v>6.3</v>
      </c>
      <c r="AO136">
        <v>3.9</v>
      </c>
      <c r="AP136">
        <v>2.2</v>
      </c>
      <c r="AQ136">
        <v>19.2</v>
      </c>
      <c r="AR136">
        <v>0.5</v>
      </c>
      <c r="AS136">
        <v>0.3</v>
      </c>
      <c r="AT136">
        <v>0.8</v>
      </c>
      <c r="AU136">
        <v>1.6</v>
      </c>
      <c r="AV136">
        <v>8</v>
      </c>
      <c r="AW136">
        <v>1.7</v>
      </c>
      <c r="AX136">
        <v>1.8</v>
      </c>
      <c r="AY136">
        <v>0.6</v>
      </c>
      <c r="AZ136">
        <v>2.9</v>
      </c>
      <c r="BA136">
        <v>2.3</v>
      </c>
      <c r="BB136">
        <v>0.9</v>
      </c>
      <c r="BC136">
        <v>0.4</v>
      </c>
      <c r="BD136">
        <v>8.5</v>
      </c>
      <c r="BE136">
        <v>18.3</v>
      </c>
      <c r="BF136">
        <v>3.6</v>
      </c>
      <c r="BG136">
        <v>36.9</v>
      </c>
      <c r="BH136">
        <v>13.3</v>
      </c>
      <c r="BI136">
        <v>2.7</v>
      </c>
      <c r="BJ136">
        <v>2.4</v>
      </c>
      <c r="BK136">
        <v>1</v>
      </c>
      <c r="BL136">
        <v>1.1</v>
      </c>
      <c r="BM136">
        <v>4.2</v>
      </c>
      <c r="BP136">
        <v>2.1</v>
      </c>
      <c r="BQ136">
        <v>1007.3</v>
      </c>
      <c r="BR136">
        <v>10.9</v>
      </c>
      <c r="BS136">
        <v>26.7</v>
      </c>
      <c r="BT136">
        <v>280.9</v>
      </c>
    </row>
    <row r="137" spans="1:72" x14ac:dyDescent="0.25">
      <c r="A137" s="28" t="s">
        <v>147</v>
      </c>
      <c r="B137" s="27" t="s">
        <v>320</v>
      </c>
      <c r="C137" s="28" t="s">
        <v>397</v>
      </c>
      <c r="D137">
        <v>0.4</v>
      </c>
      <c r="E137">
        <v>0.1</v>
      </c>
      <c r="G137">
        <v>0.1</v>
      </c>
      <c r="H137">
        <v>1.1</v>
      </c>
      <c r="I137">
        <v>36.4</v>
      </c>
      <c r="J137">
        <v>0.1</v>
      </c>
      <c r="K137">
        <v>1.1</v>
      </c>
      <c r="L137">
        <v>0.5</v>
      </c>
      <c r="M137">
        <v>0.1</v>
      </c>
      <c r="N137">
        <v>0.9</v>
      </c>
      <c r="O137">
        <v>0.5</v>
      </c>
      <c r="P137">
        <v>3.3</v>
      </c>
      <c r="Q137">
        <v>1.3</v>
      </c>
      <c r="R137">
        <v>0.4</v>
      </c>
      <c r="S137">
        <v>0.8</v>
      </c>
      <c r="T137">
        <v>0.6</v>
      </c>
      <c r="U137">
        <v>0.7</v>
      </c>
      <c r="V137">
        <v>1.6</v>
      </c>
      <c r="W137">
        <v>12.1</v>
      </c>
      <c r="X137">
        <v>0.5</v>
      </c>
      <c r="Y137">
        <v>4.1</v>
      </c>
      <c r="Z137">
        <v>0.3</v>
      </c>
      <c r="AA137">
        <v>0.4</v>
      </c>
      <c r="AC137">
        <v>0.6</v>
      </c>
      <c r="AD137">
        <v>2.4</v>
      </c>
      <c r="AE137">
        <v>0.9</v>
      </c>
      <c r="AF137">
        <v>1.9</v>
      </c>
      <c r="AG137">
        <v>1.4</v>
      </c>
      <c r="AH137">
        <v>0.8</v>
      </c>
      <c r="AI137">
        <v>0.1</v>
      </c>
      <c r="AJ137">
        <v>0.1</v>
      </c>
      <c r="AK137">
        <v>0.5</v>
      </c>
      <c r="AL137">
        <v>0.1</v>
      </c>
      <c r="AM137">
        <v>1.5</v>
      </c>
      <c r="AN137">
        <v>0.1</v>
      </c>
      <c r="AO137">
        <v>0.3</v>
      </c>
      <c r="AP137">
        <v>0.3</v>
      </c>
      <c r="AQ137">
        <v>0.3</v>
      </c>
      <c r="AR137">
        <v>0.1</v>
      </c>
      <c r="AS137">
        <v>0.1</v>
      </c>
      <c r="AT137">
        <v>0.1</v>
      </c>
      <c r="AU137">
        <v>0.5</v>
      </c>
      <c r="AV137">
        <v>1.1</v>
      </c>
      <c r="AW137">
        <v>0.3</v>
      </c>
      <c r="AX137">
        <v>0.2</v>
      </c>
      <c r="AY137">
        <v>0.1</v>
      </c>
      <c r="AZ137">
        <v>0.2</v>
      </c>
      <c r="BA137">
        <v>0.3</v>
      </c>
      <c r="BB137">
        <v>0.2</v>
      </c>
      <c r="BC137">
        <v>0.1</v>
      </c>
      <c r="BD137">
        <v>1.2</v>
      </c>
      <c r="BE137">
        <v>3.4</v>
      </c>
      <c r="BF137">
        <v>0.5</v>
      </c>
      <c r="BG137">
        <v>4.8</v>
      </c>
      <c r="BH137">
        <v>2.2</v>
      </c>
      <c r="BI137">
        <v>0.5</v>
      </c>
      <c r="BJ137">
        <v>1</v>
      </c>
      <c r="BK137">
        <v>0.1</v>
      </c>
      <c r="BL137">
        <v>0.2</v>
      </c>
      <c r="BM137">
        <v>0.7</v>
      </c>
      <c r="BP137">
        <v>0.7</v>
      </c>
      <c r="BQ137">
        <v>178.3</v>
      </c>
      <c r="BR137">
        <v>0.1</v>
      </c>
      <c r="BS137">
        <v>9.6</v>
      </c>
      <c r="BT137">
        <v>21.4</v>
      </c>
    </row>
    <row r="138" spans="1:72" x14ac:dyDescent="0.25">
      <c r="A138" s="28" t="s">
        <v>147</v>
      </c>
      <c r="B138" s="27" t="s">
        <v>320</v>
      </c>
      <c r="C138" s="28" t="s">
        <v>398</v>
      </c>
      <c r="D138">
        <v>0.2</v>
      </c>
      <c r="H138">
        <v>0.9</v>
      </c>
      <c r="I138">
        <v>9</v>
      </c>
      <c r="K138">
        <v>0.3</v>
      </c>
      <c r="L138">
        <v>0.2</v>
      </c>
      <c r="M138">
        <v>0.1</v>
      </c>
      <c r="N138">
        <v>0.5</v>
      </c>
      <c r="O138">
        <v>0.2</v>
      </c>
      <c r="P138">
        <v>0.8</v>
      </c>
      <c r="Q138">
        <v>0.3</v>
      </c>
      <c r="R138">
        <v>0.7</v>
      </c>
      <c r="S138">
        <v>0.3</v>
      </c>
      <c r="T138">
        <v>0.2</v>
      </c>
      <c r="U138">
        <v>0.1</v>
      </c>
      <c r="V138">
        <v>0.3</v>
      </c>
      <c r="W138">
        <v>1.4</v>
      </c>
      <c r="X138">
        <v>0.1</v>
      </c>
      <c r="Y138">
        <v>0.9</v>
      </c>
      <c r="Z138">
        <v>0.1</v>
      </c>
      <c r="AA138">
        <v>0.2</v>
      </c>
      <c r="AC138">
        <v>0.7</v>
      </c>
      <c r="AD138">
        <v>0.6</v>
      </c>
      <c r="AE138">
        <v>0.1</v>
      </c>
      <c r="AF138">
        <v>0.9</v>
      </c>
      <c r="AG138">
        <v>0.4</v>
      </c>
      <c r="AH138">
        <v>0.1</v>
      </c>
      <c r="AK138">
        <v>0.1</v>
      </c>
      <c r="AM138">
        <v>0.4</v>
      </c>
      <c r="AN138">
        <v>0.1</v>
      </c>
      <c r="AO138">
        <v>0.1</v>
      </c>
      <c r="AQ138">
        <v>0.4</v>
      </c>
      <c r="AV138">
        <v>0.2</v>
      </c>
      <c r="AW138">
        <v>0.1</v>
      </c>
      <c r="AX138">
        <v>0.1</v>
      </c>
      <c r="AZ138">
        <v>0.1</v>
      </c>
      <c r="BA138">
        <v>0.1</v>
      </c>
      <c r="BD138">
        <v>0.2</v>
      </c>
      <c r="BE138">
        <v>0.3</v>
      </c>
      <c r="BF138">
        <v>0.1</v>
      </c>
      <c r="BG138">
        <v>0.7</v>
      </c>
      <c r="BH138">
        <v>0.3</v>
      </c>
      <c r="BI138">
        <v>0.1</v>
      </c>
      <c r="BJ138">
        <v>0.1</v>
      </c>
      <c r="BM138">
        <v>0.1</v>
      </c>
      <c r="BP138">
        <v>0.1</v>
      </c>
      <c r="BQ138">
        <v>47.2</v>
      </c>
      <c r="BS138">
        <v>0.7</v>
      </c>
      <c r="BT138">
        <v>4.7</v>
      </c>
    </row>
    <row r="139" spans="1:72" x14ac:dyDescent="0.25">
      <c r="A139" s="28" t="s">
        <v>147</v>
      </c>
      <c r="B139" s="27" t="s">
        <v>320</v>
      </c>
      <c r="C139" s="28" t="s">
        <v>399</v>
      </c>
      <c r="D139">
        <v>0.5</v>
      </c>
      <c r="E139">
        <v>0.1</v>
      </c>
      <c r="F139">
        <v>0.1</v>
      </c>
      <c r="G139">
        <v>0.1</v>
      </c>
      <c r="H139">
        <v>1.6</v>
      </c>
      <c r="I139">
        <v>47.7</v>
      </c>
      <c r="J139">
        <v>0.3</v>
      </c>
      <c r="K139">
        <v>1.4</v>
      </c>
      <c r="L139">
        <v>1</v>
      </c>
      <c r="M139">
        <v>0.3</v>
      </c>
      <c r="N139">
        <v>2</v>
      </c>
      <c r="O139">
        <v>0.5</v>
      </c>
      <c r="P139">
        <v>3.3</v>
      </c>
      <c r="Q139">
        <v>0.5</v>
      </c>
      <c r="R139">
        <v>0.5</v>
      </c>
      <c r="S139">
        <v>0.9</v>
      </c>
      <c r="T139">
        <v>0.4</v>
      </c>
      <c r="U139">
        <v>0.6</v>
      </c>
      <c r="V139">
        <v>1.1</v>
      </c>
      <c r="W139">
        <v>5</v>
      </c>
      <c r="X139">
        <v>0.8</v>
      </c>
      <c r="Y139">
        <v>4.4</v>
      </c>
      <c r="Z139">
        <v>0.6</v>
      </c>
      <c r="AA139">
        <v>0.7</v>
      </c>
      <c r="AB139">
        <v>0.1</v>
      </c>
      <c r="AC139">
        <v>0.4</v>
      </c>
      <c r="AD139">
        <v>2.7</v>
      </c>
      <c r="AE139">
        <v>0.5</v>
      </c>
      <c r="AF139">
        <v>3.2</v>
      </c>
      <c r="AG139">
        <v>1.9</v>
      </c>
      <c r="AH139">
        <v>0.5</v>
      </c>
      <c r="AI139">
        <v>0.3</v>
      </c>
      <c r="AJ139">
        <v>0.2</v>
      </c>
      <c r="AK139">
        <v>0.5</v>
      </c>
      <c r="AL139">
        <v>0.2</v>
      </c>
      <c r="AM139">
        <v>1.4</v>
      </c>
      <c r="AN139">
        <v>0.2</v>
      </c>
      <c r="AO139">
        <v>0.8</v>
      </c>
      <c r="AP139">
        <v>0.4</v>
      </c>
      <c r="AQ139">
        <v>0.4</v>
      </c>
      <c r="AR139">
        <v>0.1</v>
      </c>
      <c r="AS139">
        <v>0.1</v>
      </c>
      <c r="AT139">
        <v>0.1</v>
      </c>
      <c r="AU139">
        <v>0.2</v>
      </c>
      <c r="AV139">
        <v>0.8</v>
      </c>
      <c r="AW139">
        <v>0.3</v>
      </c>
      <c r="AX139">
        <v>0.2</v>
      </c>
      <c r="AY139">
        <v>0.1</v>
      </c>
      <c r="AZ139">
        <v>0.4</v>
      </c>
      <c r="BA139">
        <v>0.4</v>
      </c>
      <c r="BB139">
        <v>0.2</v>
      </c>
      <c r="BC139">
        <v>0.1</v>
      </c>
      <c r="BD139">
        <v>0.9</v>
      </c>
      <c r="BE139">
        <v>1.2</v>
      </c>
      <c r="BF139">
        <v>0.6</v>
      </c>
      <c r="BG139">
        <v>3.7</v>
      </c>
      <c r="BH139">
        <v>1.3</v>
      </c>
      <c r="BI139">
        <v>0.5</v>
      </c>
      <c r="BJ139">
        <v>0.7</v>
      </c>
      <c r="BK139">
        <v>0.2</v>
      </c>
      <c r="BL139">
        <v>0.2</v>
      </c>
      <c r="BM139">
        <v>0.4</v>
      </c>
      <c r="BP139">
        <v>0.4</v>
      </c>
      <c r="BQ139">
        <v>174.3</v>
      </c>
      <c r="BR139">
        <v>0.1</v>
      </c>
      <c r="BS139">
        <v>2</v>
      </c>
      <c r="BT139">
        <v>19</v>
      </c>
    </row>
    <row r="140" spans="1:72" x14ac:dyDescent="0.25">
      <c r="A140" s="28" t="s">
        <v>147</v>
      </c>
      <c r="B140" s="27" t="s">
        <v>320</v>
      </c>
      <c r="C140" s="28" t="s">
        <v>400</v>
      </c>
      <c r="D140">
        <v>82</v>
      </c>
      <c r="E140">
        <v>9.3</v>
      </c>
      <c r="F140">
        <v>8.8</v>
      </c>
      <c r="G140">
        <v>12.9</v>
      </c>
      <c r="H140">
        <v>180.1</v>
      </c>
      <c r="I140">
        <v>5996</v>
      </c>
      <c r="J140">
        <v>29.1</v>
      </c>
      <c r="K140">
        <v>235.1</v>
      </c>
      <c r="L140">
        <v>96.7</v>
      </c>
      <c r="M140">
        <v>27.1</v>
      </c>
      <c r="N140">
        <v>198.6</v>
      </c>
      <c r="O140">
        <v>87.7</v>
      </c>
      <c r="P140">
        <v>573.1</v>
      </c>
      <c r="Q140">
        <v>100.5</v>
      </c>
      <c r="R140">
        <v>61.4</v>
      </c>
      <c r="S140">
        <v>162.7</v>
      </c>
      <c r="T140">
        <v>59.1</v>
      </c>
      <c r="U140">
        <v>73.4</v>
      </c>
      <c r="V140">
        <v>155.3</v>
      </c>
      <c r="W140">
        <v>896.8</v>
      </c>
      <c r="X140">
        <v>122.5</v>
      </c>
      <c r="Y140">
        <v>768.8</v>
      </c>
      <c r="Z140">
        <v>88.2</v>
      </c>
      <c r="AA140">
        <v>87.9</v>
      </c>
      <c r="AB140">
        <v>6.2</v>
      </c>
      <c r="AC140">
        <v>66</v>
      </c>
      <c r="AD140">
        <v>455.3</v>
      </c>
      <c r="AE140">
        <v>93.5</v>
      </c>
      <c r="AF140">
        <v>577.7</v>
      </c>
      <c r="AG140">
        <v>335.8</v>
      </c>
      <c r="AH140">
        <v>99.2</v>
      </c>
      <c r="AI140">
        <v>31.4</v>
      </c>
      <c r="AJ140">
        <v>12.2</v>
      </c>
      <c r="AK140">
        <v>90.1</v>
      </c>
      <c r="AL140">
        <v>27.3</v>
      </c>
      <c r="AM140">
        <v>269.4</v>
      </c>
      <c r="AN140">
        <v>10.6</v>
      </c>
      <c r="AO140">
        <v>133.2</v>
      </c>
      <c r="AP140">
        <v>53.6</v>
      </c>
      <c r="AQ140">
        <v>55.1</v>
      </c>
      <c r="AR140">
        <v>16.9</v>
      </c>
      <c r="AS140">
        <v>8</v>
      </c>
      <c r="AT140">
        <v>9.1</v>
      </c>
      <c r="AU140">
        <v>49.6</v>
      </c>
      <c r="AV140">
        <v>123.2</v>
      </c>
      <c r="AW140">
        <v>48.1</v>
      </c>
      <c r="AX140">
        <v>36.3</v>
      </c>
      <c r="AY140">
        <v>13.9</v>
      </c>
      <c r="AZ140">
        <v>70.1</v>
      </c>
      <c r="BA140">
        <v>69.5</v>
      </c>
      <c r="BB140">
        <v>30.8</v>
      </c>
      <c r="BC140">
        <v>15.8</v>
      </c>
      <c r="BD140">
        <v>180.2</v>
      </c>
      <c r="BE140">
        <v>262.2</v>
      </c>
      <c r="BF140">
        <v>114.9</v>
      </c>
      <c r="BG140">
        <v>687</v>
      </c>
      <c r="BH140">
        <v>207.4</v>
      </c>
      <c r="BI140">
        <v>110.3</v>
      </c>
      <c r="BJ140">
        <v>78.4</v>
      </c>
      <c r="BK140">
        <v>34.3</v>
      </c>
      <c r="BL140">
        <v>38.3</v>
      </c>
      <c r="BM140">
        <v>64.5</v>
      </c>
      <c r="BP140">
        <v>61.2</v>
      </c>
      <c r="BQ140">
        <v>33929.1</v>
      </c>
      <c r="BR140">
        <v>33.3</v>
      </c>
      <c r="BS140">
        <v>292.5</v>
      </c>
      <c r="BT140">
        <v>5525.4</v>
      </c>
    </row>
    <row r="141" spans="1:72" x14ac:dyDescent="0.25">
      <c r="A141" s="28" t="s">
        <v>147</v>
      </c>
      <c r="B141" s="27" t="s">
        <v>320</v>
      </c>
      <c r="C141" s="28" t="s">
        <v>401</v>
      </c>
      <c r="D141">
        <v>1</v>
      </c>
      <c r="G141">
        <v>0.1</v>
      </c>
      <c r="H141">
        <v>1.7</v>
      </c>
      <c r="I141">
        <v>38.4</v>
      </c>
      <c r="J141">
        <v>0.2</v>
      </c>
      <c r="K141">
        <v>1.7</v>
      </c>
      <c r="L141">
        <v>0.9</v>
      </c>
      <c r="M141">
        <v>0.6</v>
      </c>
      <c r="N141">
        <v>5.7</v>
      </c>
      <c r="O141">
        <v>1.2</v>
      </c>
      <c r="P141">
        <v>4.9</v>
      </c>
      <c r="Q141">
        <v>0.7</v>
      </c>
      <c r="R141">
        <v>0.6</v>
      </c>
      <c r="S141">
        <v>1.3</v>
      </c>
      <c r="T141">
        <v>0.8</v>
      </c>
      <c r="U141">
        <v>1.1</v>
      </c>
      <c r="V141">
        <v>4.6</v>
      </c>
      <c r="W141">
        <v>5.8</v>
      </c>
      <c r="X141">
        <v>1.2</v>
      </c>
      <c r="Y141">
        <v>4.2</v>
      </c>
      <c r="Z141">
        <v>1</v>
      </c>
      <c r="AA141">
        <v>0.8</v>
      </c>
      <c r="AC141">
        <v>0.4</v>
      </c>
      <c r="AD141">
        <v>4.7</v>
      </c>
      <c r="AE141">
        <v>0.7</v>
      </c>
      <c r="AF141">
        <v>3.8</v>
      </c>
      <c r="AG141">
        <v>1.9</v>
      </c>
      <c r="AH141">
        <v>0.6</v>
      </c>
      <c r="AI141">
        <v>0.2</v>
      </c>
      <c r="AJ141">
        <v>0.1</v>
      </c>
      <c r="AK141">
        <v>0.5</v>
      </c>
      <c r="AL141">
        <v>0.1</v>
      </c>
      <c r="AM141">
        <v>1.3</v>
      </c>
      <c r="AN141">
        <v>0.1</v>
      </c>
      <c r="AO141">
        <v>0.9</v>
      </c>
      <c r="AP141">
        <v>0.4</v>
      </c>
      <c r="AQ141">
        <v>0.3</v>
      </c>
      <c r="AR141">
        <v>0.1</v>
      </c>
      <c r="AT141">
        <v>0.1</v>
      </c>
      <c r="AU141">
        <v>0.3</v>
      </c>
      <c r="AV141">
        <v>0.8</v>
      </c>
      <c r="AW141">
        <v>0.3</v>
      </c>
      <c r="AX141">
        <v>0.2</v>
      </c>
      <c r="AY141">
        <v>0.1</v>
      </c>
      <c r="AZ141">
        <v>0.4</v>
      </c>
      <c r="BA141">
        <v>0.5</v>
      </c>
      <c r="BB141">
        <v>0.1</v>
      </c>
      <c r="BC141">
        <v>0.1</v>
      </c>
      <c r="BD141">
        <v>1.1</v>
      </c>
      <c r="BE141">
        <v>1.4</v>
      </c>
      <c r="BF141">
        <v>0.5</v>
      </c>
      <c r="BG141">
        <v>4.9</v>
      </c>
      <c r="BH141">
        <v>1.2</v>
      </c>
      <c r="BI141">
        <v>0.5</v>
      </c>
      <c r="BJ141">
        <v>0.4</v>
      </c>
      <c r="BK141">
        <v>0.1</v>
      </c>
      <c r="BL141">
        <v>0.2</v>
      </c>
      <c r="BM141">
        <v>0.3</v>
      </c>
      <c r="BP141">
        <v>0.7</v>
      </c>
      <c r="BQ141">
        <v>166.9</v>
      </c>
      <c r="BR141">
        <v>0.2</v>
      </c>
      <c r="BS141">
        <v>10.8</v>
      </c>
      <c r="BT141">
        <v>21.9</v>
      </c>
    </row>
    <row r="142" spans="1:72" x14ac:dyDescent="0.25">
      <c r="A142" s="28" t="s">
        <v>147</v>
      </c>
      <c r="B142" s="27" t="s">
        <v>320</v>
      </c>
      <c r="C142" s="28" t="s">
        <v>402</v>
      </c>
      <c r="D142">
        <v>5.1</v>
      </c>
      <c r="E142">
        <v>0.3</v>
      </c>
      <c r="F142">
        <v>0.3</v>
      </c>
      <c r="G142">
        <v>1.1</v>
      </c>
      <c r="H142">
        <v>8</v>
      </c>
      <c r="I142">
        <v>206.9</v>
      </c>
      <c r="J142">
        <v>1.2</v>
      </c>
      <c r="K142">
        <v>8</v>
      </c>
      <c r="L142">
        <v>3.7</v>
      </c>
      <c r="M142">
        <v>2.1</v>
      </c>
      <c r="N142">
        <v>12.3</v>
      </c>
      <c r="O142">
        <v>3.2</v>
      </c>
      <c r="P142">
        <v>22.3</v>
      </c>
      <c r="Q142">
        <v>3.8</v>
      </c>
      <c r="R142">
        <v>2.4</v>
      </c>
      <c r="S142">
        <v>5.4</v>
      </c>
      <c r="T142">
        <v>2.3</v>
      </c>
      <c r="U142">
        <v>5.2</v>
      </c>
      <c r="V142">
        <v>6.6</v>
      </c>
      <c r="W142">
        <v>34.8</v>
      </c>
      <c r="X142">
        <v>4.4</v>
      </c>
      <c r="Y142">
        <v>25.7</v>
      </c>
      <c r="Z142">
        <v>4.5</v>
      </c>
      <c r="AA142">
        <v>5.5</v>
      </c>
      <c r="AB142">
        <v>0.3</v>
      </c>
      <c r="AC142">
        <v>2.6</v>
      </c>
      <c r="AD142">
        <v>17.2</v>
      </c>
      <c r="AE142">
        <v>3.2</v>
      </c>
      <c r="AF142">
        <v>18.7</v>
      </c>
      <c r="AG142">
        <v>11.4</v>
      </c>
      <c r="AH142">
        <v>5</v>
      </c>
      <c r="AI142">
        <v>4.7</v>
      </c>
      <c r="AJ142">
        <v>7.9</v>
      </c>
      <c r="AK142">
        <v>3.4</v>
      </c>
      <c r="AL142">
        <v>0.7</v>
      </c>
      <c r="AM142">
        <v>7.9</v>
      </c>
      <c r="AN142">
        <v>0.5</v>
      </c>
      <c r="AO142">
        <v>4.3</v>
      </c>
      <c r="AP142">
        <v>2.1</v>
      </c>
      <c r="AQ142">
        <v>2.8</v>
      </c>
      <c r="AR142">
        <v>0.5</v>
      </c>
      <c r="AS142">
        <v>0.2</v>
      </c>
      <c r="AT142">
        <v>0.3</v>
      </c>
      <c r="AU142">
        <v>2.1</v>
      </c>
      <c r="AV142">
        <v>4.7</v>
      </c>
      <c r="AW142">
        <v>1.7</v>
      </c>
      <c r="AX142">
        <v>1</v>
      </c>
      <c r="AY142">
        <v>0.6</v>
      </c>
      <c r="AZ142">
        <v>2.2</v>
      </c>
      <c r="BA142">
        <v>2.7</v>
      </c>
      <c r="BB142">
        <v>1</v>
      </c>
      <c r="BC142">
        <v>0.5</v>
      </c>
      <c r="BD142">
        <v>5.8</v>
      </c>
      <c r="BE142">
        <v>10.5</v>
      </c>
      <c r="BF142">
        <v>3.1</v>
      </c>
      <c r="BG142">
        <v>25.3</v>
      </c>
      <c r="BH142">
        <v>7</v>
      </c>
      <c r="BI142">
        <v>3.1</v>
      </c>
      <c r="BJ142">
        <v>2.6</v>
      </c>
      <c r="BK142">
        <v>0.8</v>
      </c>
      <c r="BL142">
        <v>1.1</v>
      </c>
      <c r="BM142">
        <v>2.2</v>
      </c>
      <c r="BP142">
        <v>2.3</v>
      </c>
      <c r="BQ142">
        <v>1019.1</v>
      </c>
      <c r="BR142">
        <v>0.6</v>
      </c>
      <c r="BS142">
        <v>12.3</v>
      </c>
      <c r="BT142">
        <v>124.1</v>
      </c>
    </row>
    <row r="143" spans="1:72" x14ac:dyDescent="0.25">
      <c r="A143" s="28" t="s">
        <v>147</v>
      </c>
      <c r="B143" s="27" t="s">
        <v>320</v>
      </c>
      <c r="C143" s="28" t="s">
        <v>403</v>
      </c>
      <c r="D143">
        <v>14.9</v>
      </c>
      <c r="E143">
        <v>0.9</v>
      </c>
      <c r="F143">
        <v>0.9</v>
      </c>
      <c r="G143">
        <v>1.5</v>
      </c>
      <c r="H143">
        <v>24.3</v>
      </c>
      <c r="I143">
        <v>743</v>
      </c>
      <c r="J143">
        <v>3.9</v>
      </c>
      <c r="K143">
        <v>29.5</v>
      </c>
      <c r="L143">
        <v>11.5</v>
      </c>
      <c r="M143">
        <v>7.2</v>
      </c>
      <c r="N143">
        <v>75.7</v>
      </c>
      <c r="O143">
        <v>16.7</v>
      </c>
      <c r="P143">
        <v>83.7</v>
      </c>
      <c r="Q143">
        <v>13.5</v>
      </c>
      <c r="R143">
        <v>7.3</v>
      </c>
      <c r="S143">
        <v>21</v>
      </c>
      <c r="T143">
        <v>7.4</v>
      </c>
      <c r="U143">
        <v>10.8</v>
      </c>
      <c r="V143">
        <v>19.5</v>
      </c>
      <c r="W143">
        <v>103.5</v>
      </c>
      <c r="X143">
        <v>15.7</v>
      </c>
      <c r="Y143">
        <v>86.6</v>
      </c>
      <c r="Z143">
        <v>11.5</v>
      </c>
      <c r="AA143">
        <v>14.5</v>
      </c>
      <c r="AB143">
        <v>0.7</v>
      </c>
      <c r="AC143">
        <v>7.7</v>
      </c>
      <c r="AD143">
        <v>58.5</v>
      </c>
      <c r="AE143">
        <v>11.9</v>
      </c>
      <c r="AF143">
        <v>68.5</v>
      </c>
      <c r="AG143">
        <v>39.8</v>
      </c>
      <c r="AH143">
        <v>11.6</v>
      </c>
      <c r="AI143">
        <v>4.1</v>
      </c>
      <c r="AJ143">
        <v>1.6</v>
      </c>
      <c r="AK143">
        <v>10.9</v>
      </c>
      <c r="AL143">
        <v>3.4</v>
      </c>
      <c r="AM143">
        <v>33.9</v>
      </c>
      <c r="AN143">
        <v>1.8</v>
      </c>
      <c r="AO143">
        <v>16.4</v>
      </c>
      <c r="AP143">
        <v>6.4</v>
      </c>
      <c r="AQ143">
        <v>6.4</v>
      </c>
      <c r="AR143">
        <v>1.8</v>
      </c>
      <c r="AS143">
        <v>1</v>
      </c>
      <c r="AT143">
        <v>1.2</v>
      </c>
      <c r="AU143">
        <v>5.5</v>
      </c>
      <c r="AV143">
        <v>14.6</v>
      </c>
      <c r="AW143">
        <v>5.9</v>
      </c>
      <c r="AX143">
        <v>4.9</v>
      </c>
      <c r="AY143">
        <v>1.5</v>
      </c>
      <c r="AZ143">
        <v>8.6</v>
      </c>
      <c r="BA143">
        <v>8</v>
      </c>
      <c r="BB143">
        <v>3.3</v>
      </c>
      <c r="BC143">
        <v>1.8</v>
      </c>
      <c r="BD143">
        <v>22.8</v>
      </c>
      <c r="BE143">
        <v>31.5</v>
      </c>
      <c r="BF143">
        <v>14.8</v>
      </c>
      <c r="BG143">
        <v>93.1</v>
      </c>
      <c r="BH143">
        <v>26.9</v>
      </c>
      <c r="BI143">
        <v>13.3</v>
      </c>
      <c r="BJ143">
        <v>9.1</v>
      </c>
      <c r="BK143">
        <v>4.1</v>
      </c>
      <c r="BL143">
        <v>4.4</v>
      </c>
      <c r="BM143">
        <v>7.9</v>
      </c>
      <c r="BP143">
        <v>6.5</v>
      </c>
      <c r="BQ143">
        <v>3977.7</v>
      </c>
      <c r="BR143">
        <v>3.9</v>
      </c>
      <c r="BS143">
        <v>32.4</v>
      </c>
      <c r="BT143">
        <v>709.9</v>
      </c>
    </row>
    <row r="144" spans="1:72" x14ac:dyDescent="0.25">
      <c r="A144" s="28" t="s">
        <v>147</v>
      </c>
      <c r="B144" s="27" t="s">
        <v>320</v>
      </c>
      <c r="C144" s="28" t="s">
        <v>404</v>
      </c>
      <c r="D144">
        <v>2.2</v>
      </c>
      <c r="E144">
        <v>0.3</v>
      </c>
      <c r="F144">
        <v>0.3</v>
      </c>
      <c r="G144">
        <v>0.4</v>
      </c>
      <c r="H144">
        <v>4.2</v>
      </c>
      <c r="I144">
        <v>161.4</v>
      </c>
      <c r="J144">
        <v>0.7</v>
      </c>
      <c r="K144">
        <v>6.2</v>
      </c>
      <c r="L144">
        <v>2.2</v>
      </c>
      <c r="M144">
        <v>0.4</v>
      </c>
      <c r="N144">
        <v>4.2</v>
      </c>
      <c r="O144">
        <v>2.3</v>
      </c>
      <c r="P144">
        <v>18.4</v>
      </c>
      <c r="Q144">
        <v>3.3</v>
      </c>
      <c r="R144">
        <v>1.3</v>
      </c>
      <c r="S144">
        <v>4.7</v>
      </c>
      <c r="T144">
        <v>1.5</v>
      </c>
      <c r="U144">
        <v>1.9</v>
      </c>
      <c r="V144">
        <v>5</v>
      </c>
      <c r="W144">
        <v>31.8</v>
      </c>
      <c r="X144">
        <v>2.2</v>
      </c>
      <c r="Y144">
        <v>24</v>
      </c>
      <c r="Z144">
        <v>1.6</v>
      </c>
      <c r="AA144">
        <v>1.4</v>
      </c>
      <c r="AB144">
        <v>0.2</v>
      </c>
      <c r="AC144">
        <v>1.8</v>
      </c>
      <c r="AD144">
        <v>11.3</v>
      </c>
      <c r="AE144">
        <v>2.1</v>
      </c>
      <c r="AF144">
        <v>11.5</v>
      </c>
      <c r="AG144">
        <v>7.7</v>
      </c>
      <c r="AH144">
        <v>3.1</v>
      </c>
      <c r="AI144">
        <v>0.6</v>
      </c>
      <c r="AJ144">
        <v>0.3</v>
      </c>
      <c r="AK144">
        <v>2.7</v>
      </c>
      <c r="AL144">
        <v>1</v>
      </c>
      <c r="AM144">
        <v>7.4</v>
      </c>
      <c r="AN144">
        <v>0.2</v>
      </c>
      <c r="AO144">
        <v>2</v>
      </c>
      <c r="AP144">
        <v>0.8</v>
      </c>
      <c r="AQ144">
        <v>1.5</v>
      </c>
      <c r="AR144">
        <v>0.5</v>
      </c>
      <c r="AS144">
        <v>0.3</v>
      </c>
      <c r="AT144">
        <v>0.3</v>
      </c>
      <c r="AU144">
        <v>1.5</v>
      </c>
      <c r="AV144">
        <v>3.6</v>
      </c>
      <c r="AW144">
        <v>1.3</v>
      </c>
      <c r="AX144">
        <v>1</v>
      </c>
      <c r="AY144">
        <v>0.4</v>
      </c>
      <c r="AZ144">
        <v>1.4</v>
      </c>
      <c r="BA144">
        <v>1.6</v>
      </c>
      <c r="BB144">
        <v>1</v>
      </c>
      <c r="BC144">
        <v>0.5</v>
      </c>
      <c r="BD144">
        <v>5.5</v>
      </c>
      <c r="BE144">
        <v>9.3</v>
      </c>
      <c r="BF144">
        <v>3.6</v>
      </c>
      <c r="BG144">
        <v>19.2</v>
      </c>
      <c r="BH144">
        <v>7.9</v>
      </c>
      <c r="BI144">
        <v>3.4</v>
      </c>
      <c r="BJ144">
        <v>2</v>
      </c>
      <c r="BK144">
        <v>1.2</v>
      </c>
      <c r="BL144">
        <v>1.1</v>
      </c>
      <c r="BM144">
        <v>2.4</v>
      </c>
      <c r="BP144">
        <v>1.6</v>
      </c>
      <c r="BQ144">
        <v>1085.6</v>
      </c>
      <c r="BR144">
        <v>1.3</v>
      </c>
      <c r="BS144">
        <v>8.9</v>
      </c>
      <c r="BT144">
        <v>221.5</v>
      </c>
    </row>
    <row r="145" spans="1:72" x14ac:dyDescent="0.25">
      <c r="A145" s="28" t="s">
        <v>147</v>
      </c>
      <c r="B145" s="27" t="s">
        <v>320</v>
      </c>
      <c r="C145" s="28" t="s">
        <v>405</v>
      </c>
      <c r="D145">
        <v>0.3</v>
      </c>
      <c r="H145">
        <v>0.7</v>
      </c>
      <c r="I145">
        <v>22.6</v>
      </c>
      <c r="J145">
        <v>0.1</v>
      </c>
      <c r="K145">
        <v>1</v>
      </c>
      <c r="L145">
        <v>0.4</v>
      </c>
      <c r="M145">
        <v>0.1</v>
      </c>
      <c r="N145">
        <v>0.7</v>
      </c>
      <c r="O145">
        <v>0.3</v>
      </c>
      <c r="P145">
        <v>1.9</v>
      </c>
      <c r="Q145">
        <v>0.4</v>
      </c>
      <c r="R145">
        <v>0.2</v>
      </c>
      <c r="S145">
        <v>0.6</v>
      </c>
      <c r="T145">
        <v>0.2</v>
      </c>
      <c r="U145">
        <v>0.3</v>
      </c>
      <c r="V145">
        <v>0.7</v>
      </c>
      <c r="W145">
        <v>2.6</v>
      </c>
      <c r="X145">
        <v>0.4</v>
      </c>
      <c r="Y145">
        <v>3</v>
      </c>
      <c r="Z145">
        <v>0.3</v>
      </c>
      <c r="AA145">
        <v>0.3</v>
      </c>
      <c r="AC145">
        <v>0.3</v>
      </c>
      <c r="AD145">
        <v>1.8</v>
      </c>
      <c r="AE145">
        <v>0.4</v>
      </c>
      <c r="AF145">
        <v>2.6</v>
      </c>
      <c r="AG145">
        <v>1.2</v>
      </c>
      <c r="AH145">
        <v>0.3</v>
      </c>
      <c r="AI145">
        <v>0.1</v>
      </c>
      <c r="AJ145">
        <v>0.1</v>
      </c>
      <c r="AK145">
        <v>0.4</v>
      </c>
      <c r="AL145">
        <v>0.1</v>
      </c>
      <c r="AM145">
        <v>1.2</v>
      </c>
      <c r="AO145">
        <v>0.5</v>
      </c>
      <c r="AP145">
        <v>0.2</v>
      </c>
      <c r="AQ145">
        <v>0.3</v>
      </c>
      <c r="AR145">
        <v>0.1</v>
      </c>
      <c r="AU145">
        <v>0.2</v>
      </c>
      <c r="AV145">
        <v>0.9</v>
      </c>
      <c r="AW145">
        <v>0.2</v>
      </c>
      <c r="AX145">
        <v>0.1</v>
      </c>
      <c r="AZ145">
        <v>0.3</v>
      </c>
      <c r="BA145">
        <v>0.2</v>
      </c>
      <c r="BB145">
        <v>0.1</v>
      </c>
      <c r="BD145">
        <v>1</v>
      </c>
      <c r="BE145">
        <v>1.6</v>
      </c>
      <c r="BF145">
        <v>0.4</v>
      </c>
      <c r="BG145">
        <v>3.8</v>
      </c>
      <c r="BH145">
        <v>1.6</v>
      </c>
      <c r="BI145">
        <v>0.4</v>
      </c>
      <c r="BJ145">
        <v>0.3</v>
      </c>
      <c r="BK145">
        <v>0.1</v>
      </c>
      <c r="BL145">
        <v>0.2</v>
      </c>
      <c r="BM145">
        <v>0.3</v>
      </c>
      <c r="BP145">
        <v>0.1</v>
      </c>
      <c r="BQ145">
        <v>146.7</v>
      </c>
      <c r="BR145">
        <v>0.3</v>
      </c>
      <c r="BS145">
        <v>1.3</v>
      </c>
      <c r="BT145">
        <v>23.4</v>
      </c>
    </row>
    <row r="146" spans="1:72" x14ac:dyDescent="0.25">
      <c r="A146" s="28" t="s">
        <v>147</v>
      </c>
      <c r="B146" s="27" t="s">
        <v>320</v>
      </c>
      <c r="C146" s="28" t="s">
        <v>406</v>
      </c>
      <c r="D146">
        <v>0.3</v>
      </c>
      <c r="H146">
        <v>1.2</v>
      </c>
      <c r="I146">
        <v>15.3</v>
      </c>
      <c r="J146">
        <v>0.1</v>
      </c>
      <c r="K146">
        <v>0.5</v>
      </c>
      <c r="L146">
        <v>0.4</v>
      </c>
      <c r="M146">
        <v>0.2</v>
      </c>
      <c r="N146">
        <v>1.1</v>
      </c>
      <c r="O146">
        <v>0.6</v>
      </c>
      <c r="P146">
        <v>1.2</v>
      </c>
      <c r="Q146">
        <v>0.3</v>
      </c>
      <c r="R146">
        <v>0.2</v>
      </c>
      <c r="S146">
        <v>0.6</v>
      </c>
      <c r="T146">
        <v>0.6</v>
      </c>
      <c r="U146">
        <v>0.4</v>
      </c>
      <c r="V146">
        <v>0.7</v>
      </c>
      <c r="W146">
        <v>1.7</v>
      </c>
      <c r="X146">
        <v>0.3</v>
      </c>
      <c r="Y146">
        <v>1.8</v>
      </c>
      <c r="Z146">
        <v>0.2</v>
      </c>
      <c r="AA146">
        <v>0.4</v>
      </c>
      <c r="AC146">
        <v>0.2</v>
      </c>
      <c r="AD146">
        <v>1.3</v>
      </c>
      <c r="AE146">
        <v>0.2</v>
      </c>
      <c r="AF146">
        <v>2.6</v>
      </c>
      <c r="AG146">
        <v>0.8</v>
      </c>
      <c r="AH146">
        <v>0.2</v>
      </c>
      <c r="AI146">
        <v>0.1</v>
      </c>
      <c r="AJ146">
        <v>0.1</v>
      </c>
      <c r="AK146">
        <v>0.2</v>
      </c>
      <c r="AM146">
        <v>0.6</v>
      </c>
      <c r="AN146">
        <v>0.6</v>
      </c>
      <c r="AO146">
        <v>0.2</v>
      </c>
      <c r="AP146">
        <v>0.1</v>
      </c>
      <c r="AQ146">
        <v>1.9</v>
      </c>
      <c r="AU146">
        <v>0.1</v>
      </c>
      <c r="AV146">
        <v>0.4</v>
      </c>
      <c r="AW146">
        <v>0.1</v>
      </c>
      <c r="AX146">
        <v>0.1</v>
      </c>
      <c r="AY146">
        <v>0.1</v>
      </c>
      <c r="AZ146">
        <v>0.1</v>
      </c>
      <c r="BA146">
        <v>0.2</v>
      </c>
      <c r="BD146">
        <v>0.4</v>
      </c>
      <c r="BE146">
        <v>0.6</v>
      </c>
      <c r="BF146">
        <v>0.2</v>
      </c>
      <c r="BG146">
        <v>1.6</v>
      </c>
      <c r="BH146">
        <v>0.5</v>
      </c>
      <c r="BI146">
        <v>0.2</v>
      </c>
      <c r="BJ146">
        <v>0.1</v>
      </c>
      <c r="BK146">
        <v>0.1</v>
      </c>
      <c r="BL146">
        <v>0.1</v>
      </c>
      <c r="BM146">
        <v>0.1</v>
      </c>
      <c r="BP146">
        <v>0.2</v>
      </c>
      <c r="BQ146">
        <v>61.2</v>
      </c>
      <c r="BR146">
        <v>0.1</v>
      </c>
      <c r="BS146">
        <v>1.1</v>
      </c>
      <c r="BT146">
        <v>7.8</v>
      </c>
    </row>
    <row r="147" spans="1:72" x14ac:dyDescent="0.25">
      <c r="A147" s="28" t="s">
        <v>147</v>
      </c>
      <c r="B147" s="27" t="s">
        <v>320</v>
      </c>
      <c r="C147" s="28" t="s">
        <v>407</v>
      </c>
      <c r="D147">
        <v>55.9</v>
      </c>
      <c r="E147">
        <v>6.6</v>
      </c>
      <c r="F147">
        <v>5.7</v>
      </c>
      <c r="G147">
        <v>8.7</v>
      </c>
      <c r="H147">
        <v>124.7</v>
      </c>
      <c r="I147">
        <v>4040.6</v>
      </c>
      <c r="J147">
        <v>18.8</v>
      </c>
      <c r="K147">
        <v>157.1</v>
      </c>
      <c r="L147">
        <v>64.3</v>
      </c>
      <c r="M147">
        <v>19.1</v>
      </c>
      <c r="N147">
        <v>124.7</v>
      </c>
      <c r="O147">
        <v>59.4</v>
      </c>
      <c r="P147">
        <v>401.8</v>
      </c>
      <c r="Q147">
        <v>70.7</v>
      </c>
      <c r="R147">
        <v>33.3</v>
      </c>
      <c r="S147">
        <v>108.5</v>
      </c>
      <c r="T147">
        <v>40.8</v>
      </c>
      <c r="U147">
        <v>48</v>
      </c>
      <c r="V147">
        <v>108.8</v>
      </c>
      <c r="W147">
        <v>654.1</v>
      </c>
      <c r="X147">
        <v>82</v>
      </c>
      <c r="Y147">
        <v>519.9</v>
      </c>
      <c r="Z147">
        <v>59.7</v>
      </c>
      <c r="AA147">
        <v>60.5</v>
      </c>
      <c r="AB147">
        <v>4.6</v>
      </c>
      <c r="AC147">
        <v>42.7</v>
      </c>
      <c r="AD147">
        <v>299.4</v>
      </c>
      <c r="AE147">
        <v>62.5</v>
      </c>
      <c r="AF147">
        <v>378</v>
      </c>
      <c r="AG147">
        <v>231.5</v>
      </c>
      <c r="AH147">
        <v>72.1</v>
      </c>
      <c r="AI147">
        <v>24.9</v>
      </c>
      <c r="AJ147">
        <v>10.4</v>
      </c>
      <c r="AK147">
        <v>67.2</v>
      </c>
      <c r="AL147">
        <v>22</v>
      </c>
      <c r="AM147">
        <v>183.5</v>
      </c>
      <c r="AN147">
        <v>11.5</v>
      </c>
      <c r="AO147">
        <v>89.2</v>
      </c>
      <c r="AP147">
        <v>34</v>
      </c>
      <c r="AQ147">
        <v>47</v>
      </c>
      <c r="AR147">
        <v>10.3</v>
      </c>
      <c r="AS147">
        <v>6.4</v>
      </c>
      <c r="AT147">
        <v>7.9</v>
      </c>
      <c r="AU147">
        <v>33.9</v>
      </c>
      <c r="AV147">
        <v>81.2</v>
      </c>
      <c r="AW147">
        <v>31.4</v>
      </c>
      <c r="AX147">
        <v>24.4</v>
      </c>
      <c r="AY147">
        <v>8.9</v>
      </c>
      <c r="AZ147">
        <v>47</v>
      </c>
      <c r="BA147">
        <v>45.7</v>
      </c>
      <c r="BB147">
        <v>21.6</v>
      </c>
      <c r="BC147">
        <v>12.5</v>
      </c>
      <c r="BD147">
        <v>128.8</v>
      </c>
      <c r="BE147">
        <v>190.8</v>
      </c>
      <c r="BF147">
        <v>88.2</v>
      </c>
      <c r="BG147">
        <v>456.4</v>
      </c>
      <c r="BH147">
        <v>151</v>
      </c>
      <c r="BI147">
        <v>83.7</v>
      </c>
      <c r="BJ147">
        <v>52.1</v>
      </c>
      <c r="BK147">
        <v>26.1</v>
      </c>
      <c r="BL147">
        <v>27.8</v>
      </c>
      <c r="BM147">
        <v>46.1</v>
      </c>
      <c r="BP147">
        <v>38.5</v>
      </c>
      <c r="BQ147">
        <v>24319.8</v>
      </c>
      <c r="BR147">
        <v>22.1</v>
      </c>
      <c r="BS147">
        <v>184.5</v>
      </c>
      <c r="BT147">
        <v>4544</v>
      </c>
    </row>
    <row r="148" spans="1:72" x14ac:dyDescent="0.25">
      <c r="A148" s="26" t="s">
        <v>87</v>
      </c>
      <c r="B148" s="27" t="s">
        <v>321</v>
      </c>
      <c r="C148" s="26" t="s">
        <v>384</v>
      </c>
      <c r="D148">
        <v>1443.6</v>
      </c>
      <c r="E148">
        <v>474</v>
      </c>
      <c r="F148">
        <v>71.3</v>
      </c>
      <c r="G148">
        <v>179.2</v>
      </c>
      <c r="H148">
        <v>3711.1</v>
      </c>
      <c r="I148">
        <v>269.3</v>
      </c>
      <c r="J148">
        <v>30231.2</v>
      </c>
      <c r="K148">
        <v>4536.6</v>
      </c>
      <c r="L148">
        <v>177.3</v>
      </c>
      <c r="M148">
        <v>131</v>
      </c>
      <c r="N148">
        <v>1116.2</v>
      </c>
      <c r="O148">
        <v>279</v>
      </c>
      <c r="P148">
        <v>852.3</v>
      </c>
      <c r="Q148">
        <v>1396</v>
      </c>
      <c r="R148">
        <v>824.6</v>
      </c>
      <c r="S148">
        <v>1842.5</v>
      </c>
      <c r="T148">
        <v>318.1</v>
      </c>
      <c r="U148">
        <v>645.9</v>
      </c>
      <c r="V148">
        <v>1206</v>
      </c>
      <c r="W148">
        <v>1435.6</v>
      </c>
      <c r="X148">
        <v>999</v>
      </c>
      <c r="Y148">
        <v>13730.7</v>
      </c>
      <c r="Z148">
        <v>435.3</v>
      </c>
      <c r="AA148">
        <v>2580.6</v>
      </c>
      <c r="AB148">
        <v>53.2</v>
      </c>
      <c r="AC148">
        <v>424.1</v>
      </c>
      <c r="AD148">
        <v>37367</v>
      </c>
      <c r="AE148">
        <v>277.2</v>
      </c>
      <c r="AF148">
        <v>2560.2</v>
      </c>
      <c r="AG148">
        <v>975.6</v>
      </c>
      <c r="AH148">
        <v>753.2</v>
      </c>
      <c r="AI148">
        <v>26.4</v>
      </c>
      <c r="AJ148">
        <v>24.7</v>
      </c>
      <c r="AK148">
        <v>724.9</v>
      </c>
      <c r="AL148">
        <v>41</v>
      </c>
      <c r="AM148">
        <v>706.2</v>
      </c>
      <c r="AN148">
        <v>111.3</v>
      </c>
      <c r="AO148">
        <v>441.5</v>
      </c>
      <c r="AP148">
        <v>187.1</v>
      </c>
      <c r="AQ148">
        <v>276</v>
      </c>
      <c r="AR148">
        <v>72.9</v>
      </c>
      <c r="AS148">
        <v>41.9</v>
      </c>
      <c r="AT148">
        <v>53.5</v>
      </c>
      <c r="AU148">
        <v>2085.5</v>
      </c>
      <c r="AV148">
        <v>396.8</v>
      </c>
      <c r="AW148">
        <v>256.2</v>
      </c>
      <c r="AX148">
        <v>79.9</v>
      </c>
      <c r="AY148">
        <v>166.1</v>
      </c>
      <c r="AZ148">
        <v>226.5</v>
      </c>
      <c r="BA148">
        <v>212.5</v>
      </c>
      <c r="BB148">
        <v>35.1</v>
      </c>
      <c r="BC148">
        <v>24.7</v>
      </c>
      <c r="BD148">
        <v>1495.1</v>
      </c>
      <c r="BE148">
        <v>398</v>
      </c>
      <c r="BF148">
        <v>337.9</v>
      </c>
      <c r="BG148">
        <v>711.3</v>
      </c>
      <c r="BH148">
        <v>219.1</v>
      </c>
      <c r="BI148">
        <v>410.4</v>
      </c>
      <c r="BJ148">
        <v>235.8</v>
      </c>
      <c r="BK148">
        <v>168.4</v>
      </c>
      <c r="BL148">
        <v>93.4</v>
      </c>
      <c r="BM148">
        <v>1102.7</v>
      </c>
      <c r="BP148">
        <v>213.6</v>
      </c>
      <c r="BQ148">
        <v>11846.7</v>
      </c>
      <c r="BR148">
        <v>15.9</v>
      </c>
      <c r="BS148">
        <v>10899.6</v>
      </c>
      <c r="BT148">
        <v>3726.8</v>
      </c>
    </row>
    <row r="149" spans="1:72" x14ac:dyDescent="0.25">
      <c r="A149" s="28" t="s">
        <v>87</v>
      </c>
      <c r="B149" s="27" t="s">
        <v>321</v>
      </c>
      <c r="C149" s="28" t="s">
        <v>385</v>
      </c>
      <c r="D149">
        <v>2.3</v>
      </c>
      <c r="E149">
        <v>0.8</v>
      </c>
      <c r="G149">
        <v>0.2</v>
      </c>
      <c r="H149">
        <v>4.7</v>
      </c>
      <c r="I149">
        <v>0.3</v>
      </c>
      <c r="J149">
        <v>65</v>
      </c>
      <c r="K149">
        <v>7.5</v>
      </c>
      <c r="L149">
        <v>0.3</v>
      </c>
      <c r="M149">
        <v>0.3</v>
      </c>
      <c r="N149">
        <v>4.2</v>
      </c>
      <c r="O149">
        <v>1.3</v>
      </c>
      <c r="P149">
        <v>2.9</v>
      </c>
      <c r="Q149">
        <v>2.8</v>
      </c>
      <c r="R149">
        <v>2.2</v>
      </c>
      <c r="S149">
        <v>6.1</v>
      </c>
      <c r="T149">
        <v>0.8</v>
      </c>
      <c r="U149">
        <v>1.4</v>
      </c>
      <c r="V149">
        <v>4.3</v>
      </c>
      <c r="W149">
        <v>4.3</v>
      </c>
      <c r="X149">
        <v>1.5</v>
      </c>
      <c r="Y149">
        <v>27.9</v>
      </c>
      <c r="Z149">
        <v>1</v>
      </c>
      <c r="AA149">
        <v>6.9</v>
      </c>
      <c r="AC149">
        <v>0.5</v>
      </c>
      <c r="AD149">
        <v>142.6</v>
      </c>
      <c r="AE149">
        <v>0.4</v>
      </c>
      <c r="AF149">
        <v>2.3</v>
      </c>
      <c r="AG149">
        <v>0.9</v>
      </c>
      <c r="AH149">
        <v>0.6</v>
      </c>
      <c r="AI149">
        <v>0.3</v>
      </c>
      <c r="AJ149">
        <v>0.2</v>
      </c>
      <c r="AK149">
        <v>0.8</v>
      </c>
      <c r="AM149">
        <v>0.9</v>
      </c>
      <c r="AN149">
        <v>0.2</v>
      </c>
      <c r="AO149">
        <v>0.4</v>
      </c>
      <c r="AP149">
        <v>0.2</v>
      </c>
      <c r="AQ149">
        <v>0.5</v>
      </c>
      <c r="AR149">
        <v>0.1</v>
      </c>
      <c r="AU149">
        <v>4</v>
      </c>
      <c r="AV149">
        <v>0.4</v>
      </c>
      <c r="AW149">
        <v>0.9</v>
      </c>
      <c r="AX149">
        <v>0.2</v>
      </c>
      <c r="AY149">
        <v>0.2</v>
      </c>
      <c r="AZ149">
        <v>0.3</v>
      </c>
      <c r="BA149">
        <v>2</v>
      </c>
      <c r="BD149">
        <v>2.1</v>
      </c>
      <c r="BE149">
        <v>0.5</v>
      </c>
      <c r="BF149">
        <v>0.7</v>
      </c>
      <c r="BG149">
        <v>0.8</v>
      </c>
      <c r="BH149">
        <v>0.6</v>
      </c>
      <c r="BI149">
        <v>0.4</v>
      </c>
      <c r="BJ149">
        <v>0.5</v>
      </c>
      <c r="BK149">
        <v>0.1</v>
      </c>
      <c r="BL149">
        <v>0.1</v>
      </c>
      <c r="BM149">
        <v>1.6</v>
      </c>
      <c r="BP149">
        <v>0.1</v>
      </c>
      <c r="BQ149">
        <v>27.1</v>
      </c>
      <c r="BS149">
        <v>9.4</v>
      </c>
      <c r="BT149">
        <v>2.4</v>
      </c>
    </row>
    <row r="150" spans="1:72" x14ac:dyDescent="0.25">
      <c r="A150" s="28" t="s">
        <v>87</v>
      </c>
      <c r="B150" s="27" t="s">
        <v>321</v>
      </c>
      <c r="C150" s="28" t="s">
        <v>386</v>
      </c>
      <c r="D150">
        <v>22</v>
      </c>
      <c r="E150">
        <v>0.7</v>
      </c>
      <c r="F150">
        <v>0.6</v>
      </c>
      <c r="G150">
        <v>1.1</v>
      </c>
      <c r="H150">
        <v>42.8</v>
      </c>
      <c r="I150">
        <v>2.5</v>
      </c>
      <c r="J150">
        <v>309</v>
      </c>
      <c r="K150">
        <v>21.3</v>
      </c>
      <c r="L150">
        <v>1.7</v>
      </c>
      <c r="M150">
        <v>1.1</v>
      </c>
      <c r="N150">
        <v>13.1</v>
      </c>
      <c r="O150">
        <v>2.9</v>
      </c>
      <c r="P150">
        <v>9.9</v>
      </c>
      <c r="Q150">
        <v>10.8</v>
      </c>
      <c r="R150">
        <v>8.7</v>
      </c>
      <c r="S150">
        <v>24.8</v>
      </c>
      <c r="T150">
        <v>4.2</v>
      </c>
      <c r="U150">
        <v>7.3</v>
      </c>
      <c r="V150">
        <v>13.4</v>
      </c>
      <c r="W150">
        <v>28.2</v>
      </c>
      <c r="X150">
        <v>13.3</v>
      </c>
      <c r="Y150">
        <v>134.4</v>
      </c>
      <c r="Z150">
        <v>6.6</v>
      </c>
      <c r="AA150">
        <v>16.3</v>
      </c>
      <c r="AB150">
        <v>0.2</v>
      </c>
      <c r="AC150">
        <v>3.7</v>
      </c>
      <c r="AD150">
        <v>369.3</v>
      </c>
      <c r="AE150">
        <v>2.4</v>
      </c>
      <c r="AF150">
        <v>21.3</v>
      </c>
      <c r="AG150">
        <v>7.2</v>
      </c>
      <c r="AH150">
        <v>3.2</v>
      </c>
      <c r="AI150">
        <v>0.6</v>
      </c>
      <c r="AJ150">
        <v>0.4</v>
      </c>
      <c r="AK150">
        <v>5.4</v>
      </c>
      <c r="AL150">
        <v>0.4</v>
      </c>
      <c r="AM150">
        <v>10</v>
      </c>
      <c r="AN150">
        <v>1.5</v>
      </c>
      <c r="AO150">
        <v>7</v>
      </c>
      <c r="AP150">
        <v>2.4</v>
      </c>
      <c r="AQ150">
        <v>3</v>
      </c>
      <c r="AR150">
        <v>0.3</v>
      </c>
      <c r="AS150">
        <v>0.3</v>
      </c>
      <c r="AT150">
        <v>0.4</v>
      </c>
      <c r="AU150">
        <v>6.3</v>
      </c>
      <c r="AV150">
        <v>1.9</v>
      </c>
      <c r="AW150">
        <v>3.2</v>
      </c>
      <c r="AX150">
        <v>0.6</v>
      </c>
      <c r="AY150">
        <v>1.7</v>
      </c>
      <c r="AZ150">
        <v>1.3</v>
      </c>
      <c r="BA150">
        <v>2.5</v>
      </c>
      <c r="BB150">
        <v>0.2</v>
      </c>
      <c r="BC150">
        <v>0.2</v>
      </c>
      <c r="BD150">
        <v>15.4</v>
      </c>
      <c r="BE150">
        <v>2.9</v>
      </c>
      <c r="BF150">
        <v>4.9</v>
      </c>
      <c r="BG150">
        <v>2.7</v>
      </c>
      <c r="BH150">
        <v>1.7</v>
      </c>
      <c r="BI150">
        <v>3.2</v>
      </c>
      <c r="BJ150">
        <v>1.6</v>
      </c>
      <c r="BK150">
        <v>1.4</v>
      </c>
      <c r="BL150">
        <v>0.7</v>
      </c>
      <c r="BM150">
        <v>4.8</v>
      </c>
      <c r="BP150">
        <v>0.5</v>
      </c>
      <c r="BQ150">
        <v>180</v>
      </c>
      <c r="BS150">
        <v>75.7</v>
      </c>
      <c r="BT150">
        <v>21.9</v>
      </c>
    </row>
    <row r="151" spans="1:72" x14ac:dyDescent="0.25">
      <c r="A151" s="28" t="s">
        <v>87</v>
      </c>
      <c r="B151" s="27" t="s">
        <v>321</v>
      </c>
      <c r="C151" s="28" t="s">
        <v>387</v>
      </c>
      <c r="D151">
        <v>6.3</v>
      </c>
      <c r="E151">
        <v>0.5</v>
      </c>
      <c r="F151">
        <v>0.2</v>
      </c>
      <c r="G151">
        <v>0.4</v>
      </c>
      <c r="H151">
        <v>16.7</v>
      </c>
      <c r="I151">
        <v>1.5</v>
      </c>
      <c r="J151">
        <v>100.5</v>
      </c>
      <c r="K151">
        <v>9</v>
      </c>
      <c r="L151">
        <v>0.8</v>
      </c>
      <c r="M151">
        <v>0.6</v>
      </c>
      <c r="N151">
        <v>5</v>
      </c>
      <c r="O151">
        <v>3.6</v>
      </c>
      <c r="P151">
        <v>3.8</v>
      </c>
      <c r="Q151">
        <v>4.5</v>
      </c>
      <c r="R151">
        <v>3.1</v>
      </c>
      <c r="S151">
        <v>8.1</v>
      </c>
      <c r="T151">
        <v>2.6</v>
      </c>
      <c r="U151">
        <v>3</v>
      </c>
      <c r="V151">
        <v>4.9</v>
      </c>
      <c r="W151">
        <v>7.3</v>
      </c>
      <c r="X151">
        <v>3.5</v>
      </c>
      <c r="Y151">
        <v>55.7</v>
      </c>
      <c r="Z151">
        <v>2.1</v>
      </c>
      <c r="AA151">
        <v>11.6</v>
      </c>
      <c r="AB151">
        <v>0.1</v>
      </c>
      <c r="AC151">
        <v>1.5</v>
      </c>
      <c r="AD151">
        <v>171.7</v>
      </c>
      <c r="AE151">
        <v>1.2</v>
      </c>
      <c r="AF151">
        <v>11.6</v>
      </c>
      <c r="AG151">
        <v>4</v>
      </c>
      <c r="AH151">
        <v>2</v>
      </c>
      <c r="AI151">
        <v>0.4</v>
      </c>
      <c r="AJ151">
        <v>0.5</v>
      </c>
      <c r="AK151">
        <v>2.6</v>
      </c>
      <c r="AL151">
        <v>0.2</v>
      </c>
      <c r="AM151">
        <v>4</v>
      </c>
      <c r="AN151">
        <v>1.7</v>
      </c>
      <c r="AO151">
        <v>2.2</v>
      </c>
      <c r="AP151">
        <v>1.1</v>
      </c>
      <c r="AQ151">
        <v>6.9</v>
      </c>
      <c r="AR151">
        <v>0.4</v>
      </c>
      <c r="AS151">
        <v>0.3</v>
      </c>
      <c r="AT151">
        <v>0.6</v>
      </c>
      <c r="AU151">
        <v>4.3</v>
      </c>
      <c r="AV151">
        <v>2.6</v>
      </c>
      <c r="AW151">
        <v>1.2</v>
      </c>
      <c r="AX151">
        <v>0.5</v>
      </c>
      <c r="AY151">
        <v>0.7</v>
      </c>
      <c r="AZ151">
        <v>0.8</v>
      </c>
      <c r="BA151">
        <v>1.8</v>
      </c>
      <c r="BB151">
        <v>0.2</v>
      </c>
      <c r="BC151">
        <v>0.3</v>
      </c>
      <c r="BD151">
        <v>6.5</v>
      </c>
      <c r="BE151">
        <v>1.8</v>
      </c>
      <c r="BF151">
        <v>1.4</v>
      </c>
      <c r="BG151">
        <v>6.9</v>
      </c>
      <c r="BH151">
        <v>1.3</v>
      </c>
      <c r="BI151">
        <v>1.2</v>
      </c>
      <c r="BJ151">
        <v>0.7</v>
      </c>
      <c r="BK151">
        <v>0.5</v>
      </c>
      <c r="BL151">
        <v>0.3</v>
      </c>
      <c r="BM151">
        <v>1.4</v>
      </c>
      <c r="BP151">
        <v>2.9</v>
      </c>
      <c r="BQ151">
        <v>70.6</v>
      </c>
      <c r="BS151">
        <v>21.6</v>
      </c>
      <c r="BT151">
        <v>3.4</v>
      </c>
    </row>
    <row r="152" spans="1:72" x14ac:dyDescent="0.25">
      <c r="A152" s="28" t="s">
        <v>87</v>
      </c>
      <c r="B152" s="27" t="s">
        <v>321</v>
      </c>
      <c r="C152" s="28" t="s">
        <v>388</v>
      </c>
      <c r="D152">
        <v>0.1</v>
      </c>
      <c r="H152">
        <v>0.4</v>
      </c>
      <c r="J152">
        <v>2.8</v>
      </c>
      <c r="K152">
        <v>0.2</v>
      </c>
      <c r="N152">
        <v>0.1</v>
      </c>
      <c r="P152">
        <v>0.1</v>
      </c>
      <c r="Q152">
        <v>0.1</v>
      </c>
      <c r="R152">
        <v>0.1</v>
      </c>
      <c r="S152">
        <v>0.2</v>
      </c>
      <c r="U152">
        <v>0.1</v>
      </c>
      <c r="V152">
        <v>0.1</v>
      </c>
      <c r="W152">
        <v>0.2</v>
      </c>
      <c r="X152">
        <v>0.1</v>
      </c>
      <c r="Y152">
        <v>1.2</v>
      </c>
      <c r="Z152">
        <v>0.1</v>
      </c>
      <c r="AA152">
        <v>0.2</v>
      </c>
      <c r="AD152">
        <v>2.5</v>
      </c>
      <c r="AF152">
        <v>0.2</v>
      </c>
      <c r="AG152">
        <v>0.1</v>
      </c>
      <c r="AH152">
        <v>0.1</v>
      </c>
      <c r="AK152">
        <v>0.1</v>
      </c>
      <c r="AM152">
        <v>0.1</v>
      </c>
      <c r="AU152">
        <v>0.1</v>
      </c>
      <c r="BD152">
        <v>0.1</v>
      </c>
      <c r="BG152">
        <v>0.1</v>
      </c>
      <c r="BP152">
        <v>0.1</v>
      </c>
      <c r="BQ152">
        <v>1.6</v>
      </c>
      <c r="BS152">
        <v>0.6</v>
      </c>
      <c r="BT152">
        <v>0.6</v>
      </c>
    </row>
    <row r="153" spans="1:72" x14ac:dyDescent="0.25">
      <c r="A153" s="28" t="s">
        <v>87</v>
      </c>
      <c r="B153" s="27" t="s">
        <v>321</v>
      </c>
      <c r="C153" s="28" t="s">
        <v>389</v>
      </c>
      <c r="D153">
        <v>0.1</v>
      </c>
      <c r="H153">
        <v>0.5</v>
      </c>
      <c r="J153">
        <v>2.4</v>
      </c>
      <c r="K153">
        <v>0.1</v>
      </c>
      <c r="N153">
        <v>0.1</v>
      </c>
      <c r="P153">
        <v>0.1</v>
      </c>
      <c r="Q153">
        <v>0.1</v>
      </c>
      <c r="R153">
        <v>0.1</v>
      </c>
      <c r="S153">
        <v>0.2</v>
      </c>
      <c r="U153">
        <v>0.1</v>
      </c>
      <c r="V153">
        <v>0.1</v>
      </c>
      <c r="W153">
        <v>0.2</v>
      </c>
      <c r="X153">
        <v>0.1</v>
      </c>
      <c r="Y153">
        <v>1.6</v>
      </c>
      <c r="AA153">
        <v>0.3</v>
      </c>
      <c r="AD153">
        <v>2.6</v>
      </c>
      <c r="AF153">
        <v>0.1</v>
      </c>
      <c r="AG153">
        <v>0.1</v>
      </c>
      <c r="AK153">
        <v>0.1</v>
      </c>
      <c r="AM153">
        <v>0.1</v>
      </c>
      <c r="AU153">
        <v>0.1</v>
      </c>
      <c r="BD153">
        <v>0.1</v>
      </c>
      <c r="BG153">
        <v>0.1</v>
      </c>
      <c r="BQ153">
        <v>1.8</v>
      </c>
      <c r="BS153">
        <v>0.5</v>
      </c>
      <c r="BT153">
        <v>0.5</v>
      </c>
    </row>
    <row r="154" spans="1:72" x14ac:dyDescent="0.25">
      <c r="A154" s="28" t="s">
        <v>87</v>
      </c>
      <c r="B154" s="27" t="s">
        <v>321</v>
      </c>
      <c r="C154" s="28" t="s">
        <v>390</v>
      </c>
      <c r="D154">
        <v>0.2</v>
      </c>
      <c r="H154">
        <v>0.8</v>
      </c>
      <c r="I154">
        <v>0.1</v>
      </c>
      <c r="J154">
        <v>3.6</v>
      </c>
      <c r="K154">
        <v>0.2</v>
      </c>
      <c r="N154">
        <v>0.2</v>
      </c>
      <c r="O154">
        <v>0.1</v>
      </c>
      <c r="P154">
        <v>0.1</v>
      </c>
      <c r="Q154">
        <v>0.1</v>
      </c>
      <c r="R154">
        <v>0.1</v>
      </c>
      <c r="S154">
        <v>0.2</v>
      </c>
      <c r="U154">
        <v>0.1</v>
      </c>
      <c r="V154">
        <v>0.1</v>
      </c>
      <c r="W154">
        <v>0.2</v>
      </c>
      <c r="X154">
        <v>0.1</v>
      </c>
      <c r="Y154">
        <v>1.5</v>
      </c>
      <c r="Z154">
        <v>0.1</v>
      </c>
      <c r="AA154">
        <v>0.2</v>
      </c>
      <c r="AD154">
        <v>2.2</v>
      </c>
      <c r="AF154">
        <v>0.2</v>
      </c>
      <c r="AM154">
        <v>0.1</v>
      </c>
      <c r="BD154">
        <v>0.1</v>
      </c>
      <c r="BG154">
        <v>0.4</v>
      </c>
      <c r="BP154">
        <v>0.1</v>
      </c>
      <c r="BQ154">
        <v>2.8</v>
      </c>
      <c r="BS154">
        <v>0.9</v>
      </c>
      <c r="BT154">
        <v>0.1</v>
      </c>
    </row>
    <row r="155" spans="1:72" x14ac:dyDescent="0.25">
      <c r="A155" s="28" t="s">
        <v>87</v>
      </c>
      <c r="B155" s="27" t="s">
        <v>321</v>
      </c>
      <c r="C155" s="28" t="s">
        <v>391</v>
      </c>
      <c r="D155">
        <v>2.4</v>
      </c>
      <c r="E155">
        <v>0.2</v>
      </c>
      <c r="F155">
        <v>0.1</v>
      </c>
      <c r="G155">
        <v>0.2</v>
      </c>
      <c r="H155">
        <v>6.7</v>
      </c>
      <c r="I155">
        <v>0.4</v>
      </c>
      <c r="J155">
        <v>60.4</v>
      </c>
      <c r="K155">
        <v>2.8</v>
      </c>
      <c r="L155">
        <v>0.2</v>
      </c>
      <c r="M155">
        <v>0.1</v>
      </c>
      <c r="N155">
        <v>1.4</v>
      </c>
      <c r="O155">
        <v>0.3</v>
      </c>
      <c r="P155">
        <v>1.3</v>
      </c>
      <c r="Q155">
        <v>1.7</v>
      </c>
      <c r="R155">
        <v>1.2</v>
      </c>
      <c r="S155">
        <v>4.2</v>
      </c>
      <c r="T155">
        <v>0.4</v>
      </c>
      <c r="U155">
        <v>1.4</v>
      </c>
      <c r="V155">
        <v>1.5</v>
      </c>
      <c r="W155">
        <v>2.6</v>
      </c>
      <c r="X155">
        <v>1.2</v>
      </c>
      <c r="Y155">
        <v>23.7</v>
      </c>
      <c r="Z155">
        <v>0.7</v>
      </c>
      <c r="AA155">
        <v>4.1</v>
      </c>
      <c r="AC155">
        <v>0.4</v>
      </c>
      <c r="AD155">
        <v>48.2</v>
      </c>
      <c r="AE155">
        <v>0.3</v>
      </c>
      <c r="AF155">
        <v>3.3</v>
      </c>
      <c r="AG155">
        <v>1.6</v>
      </c>
      <c r="AH155">
        <v>1.2</v>
      </c>
      <c r="AK155">
        <v>1</v>
      </c>
      <c r="AM155">
        <v>1</v>
      </c>
      <c r="AN155">
        <v>0.1</v>
      </c>
      <c r="AO155">
        <v>0.6</v>
      </c>
      <c r="AP155">
        <v>0.2</v>
      </c>
      <c r="AQ155">
        <v>0.3</v>
      </c>
      <c r="AU155">
        <v>2.1</v>
      </c>
      <c r="AV155">
        <v>0.4</v>
      </c>
      <c r="AW155">
        <v>0.4</v>
      </c>
      <c r="AY155">
        <v>0.1</v>
      </c>
      <c r="AZ155">
        <v>0.2</v>
      </c>
      <c r="BA155">
        <v>0.3</v>
      </c>
      <c r="BD155">
        <v>1.5</v>
      </c>
      <c r="BE155">
        <v>0.4</v>
      </c>
      <c r="BF155">
        <v>0.4</v>
      </c>
      <c r="BG155">
        <v>0.2</v>
      </c>
      <c r="BH155">
        <v>0.2</v>
      </c>
      <c r="BI155">
        <v>0.3</v>
      </c>
      <c r="BJ155">
        <v>0.3</v>
      </c>
      <c r="BK155">
        <v>0.1</v>
      </c>
      <c r="BL155">
        <v>0.1</v>
      </c>
      <c r="BM155">
        <v>0.5</v>
      </c>
      <c r="BQ155">
        <v>23.1</v>
      </c>
      <c r="BS155">
        <v>5.9</v>
      </c>
      <c r="BT155">
        <v>18.4</v>
      </c>
    </row>
    <row r="156" spans="1:72" x14ac:dyDescent="0.25">
      <c r="A156" s="28" t="s">
        <v>87</v>
      </c>
      <c r="B156" s="27" t="s">
        <v>321</v>
      </c>
      <c r="C156" s="28" t="s">
        <v>392</v>
      </c>
      <c r="D156">
        <v>3.4</v>
      </c>
      <c r="E156">
        <v>0.4</v>
      </c>
      <c r="F156">
        <v>0.1</v>
      </c>
      <c r="G156">
        <v>0.2</v>
      </c>
      <c r="H156">
        <v>8.6</v>
      </c>
      <c r="I156">
        <v>0.8</v>
      </c>
      <c r="J156">
        <v>53.6</v>
      </c>
      <c r="K156">
        <v>4.1</v>
      </c>
      <c r="L156">
        <v>0.4</v>
      </c>
      <c r="M156">
        <v>0.5</v>
      </c>
      <c r="N156">
        <v>5.3</v>
      </c>
      <c r="O156">
        <v>1</v>
      </c>
      <c r="P156">
        <v>2.9</v>
      </c>
      <c r="Q156">
        <v>2.4</v>
      </c>
      <c r="R156">
        <v>2</v>
      </c>
      <c r="S156">
        <v>4.1</v>
      </c>
      <c r="T156">
        <v>0.9</v>
      </c>
      <c r="U156">
        <v>1.8</v>
      </c>
      <c r="V156">
        <v>2.2</v>
      </c>
      <c r="W156">
        <v>4.6</v>
      </c>
      <c r="X156">
        <v>1.6</v>
      </c>
      <c r="Y156">
        <v>34.7</v>
      </c>
      <c r="Z156">
        <v>1</v>
      </c>
      <c r="AA156">
        <v>3.9</v>
      </c>
      <c r="AC156">
        <v>0.5</v>
      </c>
      <c r="AD156">
        <v>66.8</v>
      </c>
      <c r="AE156">
        <v>0.8</v>
      </c>
      <c r="AF156">
        <v>4.9</v>
      </c>
      <c r="AG156">
        <v>3.2</v>
      </c>
      <c r="AH156">
        <v>1.5</v>
      </c>
      <c r="AI156">
        <v>0.1</v>
      </c>
      <c r="AJ156">
        <v>0.1</v>
      </c>
      <c r="AK156">
        <v>1.4</v>
      </c>
      <c r="AL156">
        <v>0.1</v>
      </c>
      <c r="AM156">
        <v>2.1</v>
      </c>
      <c r="AN156">
        <v>0.2</v>
      </c>
      <c r="AO156">
        <v>0.6</v>
      </c>
      <c r="AP156">
        <v>0.3</v>
      </c>
      <c r="AQ156">
        <v>0.8</v>
      </c>
      <c r="AR156">
        <v>0.1</v>
      </c>
      <c r="AT156">
        <v>0.1</v>
      </c>
      <c r="AU156">
        <v>2.3</v>
      </c>
      <c r="AV156">
        <v>0.5</v>
      </c>
      <c r="AW156">
        <v>0.6</v>
      </c>
      <c r="AX156">
        <v>0.1</v>
      </c>
      <c r="AY156">
        <v>0.3</v>
      </c>
      <c r="AZ156">
        <v>0.3</v>
      </c>
      <c r="BA156">
        <v>0.4</v>
      </c>
      <c r="BC156">
        <v>0.1</v>
      </c>
      <c r="BD156">
        <v>2.1</v>
      </c>
      <c r="BE156">
        <v>0.5</v>
      </c>
      <c r="BF156">
        <v>0.6</v>
      </c>
      <c r="BG156">
        <v>2.4</v>
      </c>
      <c r="BH156">
        <v>0.3</v>
      </c>
      <c r="BI156">
        <v>0.5</v>
      </c>
      <c r="BJ156">
        <v>0.2</v>
      </c>
      <c r="BK156">
        <v>0.2</v>
      </c>
      <c r="BL156">
        <v>0.1</v>
      </c>
      <c r="BM156">
        <v>0.7</v>
      </c>
      <c r="BP156">
        <v>0.6</v>
      </c>
      <c r="BQ156">
        <v>45</v>
      </c>
      <c r="BS156">
        <v>10.6</v>
      </c>
      <c r="BT156">
        <v>5</v>
      </c>
    </row>
    <row r="157" spans="1:72" x14ac:dyDescent="0.25">
      <c r="A157" s="28" t="s">
        <v>87</v>
      </c>
      <c r="B157" s="27" t="s">
        <v>321</v>
      </c>
      <c r="C157" s="28" t="s">
        <v>393</v>
      </c>
      <c r="D157">
        <v>0.5</v>
      </c>
      <c r="E157">
        <v>0.2</v>
      </c>
      <c r="G157">
        <v>0.1</v>
      </c>
      <c r="H157">
        <v>1.3</v>
      </c>
      <c r="I157">
        <v>0.1</v>
      </c>
      <c r="J157">
        <v>12.7</v>
      </c>
      <c r="K157">
        <v>1.2</v>
      </c>
      <c r="M157">
        <v>0.2</v>
      </c>
      <c r="N157">
        <v>0.5</v>
      </c>
      <c r="O157">
        <v>0.1</v>
      </c>
      <c r="P157">
        <v>0.3</v>
      </c>
      <c r="Q157">
        <v>0.4</v>
      </c>
      <c r="R157">
        <v>0.4</v>
      </c>
      <c r="S157">
        <v>0.7</v>
      </c>
      <c r="T157">
        <v>0.2</v>
      </c>
      <c r="U157">
        <v>0.3</v>
      </c>
      <c r="V157">
        <v>0.4</v>
      </c>
      <c r="W157">
        <v>0.6</v>
      </c>
      <c r="X157">
        <v>0.3</v>
      </c>
      <c r="Y157">
        <v>5.2</v>
      </c>
      <c r="Z157">
        <v>0.1</v>
      </c>
      <c r="AA157">
        <v>0.9</v>
      </c>
      <c r="AC157">
        <v>0.1</v>
      </c>
      <c r="AD157">
        <v>11.9</v>
      </c>
      <c r="AE157">
        <v>0.1</v>
      </c>
      <c r="AF157">
        <v>1</v>
      </c>
      <c r="AG157">
        <v>0.4</v>
      </c>
      <c r="AH157">
        <v>0.2</v>
      </c>
      <c r="AI157">
        <v>0.1</v>
      </c>
      <c r="AJ157">
        <v>0.1</v>
      </c>
      <c r="AK157">
        <v>0.4</v>
      </c>
      <c r="AM157">
        <v>0.8</v>
      </c>
      <c r="AN157">
        <v>0.1</v>
      </c>
      <c r="AO157">
        <v>0.1</v>
      </c>
      <c r="AP157">
        <v>0.1</v>
      </c>
      <c r="AQ157">
        <v>0.2</v>
      </c>
      <c r="AU157">
        <v>0.4</v>
      </c>
      <c r="AV157">
        <v>0.2</v>
      </c>
      <c r="AW157">
        <v>0.1</v>
      </c>
      <c r="AY157">
        <v>0.1</v>
      </c>
      <c r="AZ157">
        <v>0.1</v>
      </c>
      <c r="BA157">
        <v>0.1</v>
      </c>
      <c r="BD157">
        <v>0.4</v>
      </c>
      <c r="BE157">
        <v>0.1</v>
      </c>
      <c r="BF157">
        <v>0.1</v>
      </c>
      <c r="BG157">
        <v>0.2</v>
      </c>
      <c r="BI157">
        <v>0.1</v>
      </c>
      <c r="BM157">
        <v>0.1</v>
      </c>
      <c r="BQ157">
        <v>4.7</v>
      </c>
      <c r="BS157">
        <v>1.7</v>
      </c>
      <c r="BT157">
        <v>1.3</v>
      </c>
    </row>
    <row r="158" spans="1:72" x14ac:dyDescent="0.25">
      <c r="A158" s="28" t="s">
        <v>87</v>
      </c>
      <c r="B158" s="27" t="s">
        <v>321</v>
      </c>
      <c r="C158" s="28" t="s">
        <v>394</v>
      </c>
      <c r="D158">
        <v>0.4</v>
      </c>
      <c r="H158">
        <v>1.1</v>
      </c>
      <c r="I158">
        <v>0.1</v>
      </c>
      <c r="J158">
        <v>6.2</v>
      </c>
      <c r="K158">
        <v>0.5</v>
      </c>
      <c r="M158">
        <v>0.1</v>
      </c>
      <c r="N158">
        <v>1.5</v>
      </c>
      <c r="O158">
        <v>0.2</v>
      </c>
      <c r="P158">
        <v>0.6</v>
      </c>
      <c r="Q158">
        <v>0.3</v>
      </c>
      <c r="R158">
        <v>0.2</v>
      </c>
      <c r="S158">
        <v>0.6</v>
      </c>
      <c r="T158">
        <v>0.1</v>
      </c>
      <c r="U158">
        <v>0.2</v>
      </c>
      <c r="V158">
        <v>0.3</v>
      </c>
      <c r="W158">
        <v>0.6</v>
      </c>
      <c r="X158">
        <v>0.2</v>
      </c>
      <c r="Y158">
        <v>2.4</v>
      </c>
      <c r="Z158">
        <v>0.1</v>
      </c>
      <c r="AA158">
        <v>0.4</v>
      </c>
      <c r="AC158">
        <v>0.1</v>
      </c>
      <c r="AD158">
        <v>6.8</v>
      </c>
      <c r="AF158">
        <v>0.4</v>
      </c>
      <c r="AG158">
        <v>0.1</v>
      </c>
      <c r="AH158">
        <v>0.1</v>
      </c>
      <c r="AK158">
        <v>0.1</v>
      </c>
      <c r="AM158">
        <v>0.2</v>
      </c>
      <c r="AO158">
        <v>0.1</v>
      </c>
      <c r="AU158">
        <v>0.2</v>
      </c>
      <c r="BA158">
        <v>0.1</v>
      </c>
      <c r="BD158">
        <v>0.3</v>
      </c>
      <c r="BE158">
        <v>0.1</v>
      </c>
      <c r="BF158">
        <v>0.1</v>
      </c>
      <c r="BG158">
        <v>0.1</v>
      </c>
      <c r="BI158">
        <v>0.1</v>
      </c>
      <c r="BM158">
        <v>0.1</v>
      </c>
      <c r="BQ158">
        <v>3.8</v>
      </c>
      <c r="BS158">
        <v>1</v>
      </c>
      <c r="BT158">
        <v>0.1</v>
      </c>
    </row>
    <row r="159" spans="1:72" x14ac:dyDescent="0.25">
      <c r="A159" s="28" t="s">
        <v>87</v>
      </c>
      <c r="B159" s="27" t="s">
        <v>321</v>
      </c>
      <c r="C159" s="28" t="s">
        <v>395</v>
      </c>
      <c r="D159">
        <v>7.7</v>
      </c>
      <c r="E159">
        <v>0.3</v>
      </c>
      <c r="F159">
        <v>0.2</v>
      </c>
      <c r="G159">
        <v>0.7</v>
      </c>
      <c r="H159">
        <v>12.1</v>
      </c>
      <c r="I159">
        <v>0.7</v>
      </c>
      <c r="J159">
        <v>71.2</v>
      </c>
      <c r="K159">
        <v>5.6</v>
      </c>
      <c r="L159">
        <v>0.5</v>
      </c>
      <c r="M159">
        <v>0.9</v>
      </c>
      <c r="N159">
        <v>3.7</v>
      </c>
      <c r="O159">
        <v>1.7</v>
      </c>
      <c r="P159">
        <v>2.1</v>
      </c>
      <c r="Q159">
        <v>3.5</v>
      </c>
      <c r="R159">
        <v>2.8</v>
      </c>
      <c r="S159">
        <v>5.9</v>
      </c>
      <c r="T159">
        <v>1.5</v>
      </c>
      <c r="U159">
        <v>2.2</v>
      </c>
      <c r="V159">
        <v>3.9</v>
      </c>
      <c r="W159">
        <v>5.4</v>
      </c>
      <c r="X159">
        <v>3.8</v>
      </c>
      <c r="Y159">
        <v>32.2</v>
      </c>
      <c r="Z159">
        <v>3.2</v>
      </c>
      <c r="AA159">
        <v>9.7</v>
      </c>
      <c r="AB159">
        <v>0.1</v>
      </c>
      <c r="AC159">
        <v>1.6</v>
      </c>
      <c r="AD159">
        <v>116</v>
      </c>
      <c r="AE159">
        <v>1</v>
      </c>
      <c r="AF159">
        <v>8.6</v>
      </c>
      <c r="AG159">
        <v>2.6</v>
      </c>
      <c r="AH159">
        <v>2.9</v>
      </c>
      <c r="AI159">
        <v>11</v>
      </c>
      <c r="AJ159">
        <v>6.9</v>
      </c>
      <c r="AK159">
        <v>3</v>
      </c>
      <c r="AL159">
        <v>0.2</v>
      </c>
      <c r="AM159">
        <v>3.1</v>
      </c>
      <c r="AN159">
        <v>0.9</v>
      </c>
      <c r="AO159">
        <v>2.5</v>
      </c>
      <c r="AP159">
        <v>1.5</v>
      </c>
      <c r="AQ159">
        <v>4</v>
      </c>
      <c r="AR159">
        <v>0.4</v>
      </c>
      <c r="AS159">
        <v>0.3</v>
      </c>
      <c r="AT159">
        <v>0.4</v>
      </c>
      <c r="AU159">
        <v>3</v>
      </c>
      <c r="AV159">
        <v>2.4</v>
      </c>
      <c r="AW159">
        <v>1</v>
      </c>
      <c r="AX159">
        <v>0.5</v>
      </c>
      <c r="AY159">
        <v>0.5</v>
      </c>
      <c r="AZ159">
        <v>0.6</v>
      </c>
      <c r="BA159">
        <v>2.3</v>
      </c>
      <c r="BB159">
        <v>0.2</v>
      </c>
      <c r="BC159">
        <v>0.2</v>
      </c>
      <c r="BD159">
        <v>5.6</v>
      </c>
      <c r="BE159">
        <v>3.1</v>
      </c>
      <c r="BF159">
        <v>1.1</v>
      </c>
      <c r="BG159">
        <v>1.5</v>
      </c>
      <c r="BH159">
        <v>0.9</v>
      </c>
      <c r="BI159">
        <v>1</v>
      </c>
      <c r="BJ159">
        <v>0.7</v>
      </c>
      <c r="BK159">
        <v>0.5</v>
      </c>
      <c r="BL159">
        <v>0.3</v>
      </c>
      <c r="BM159">
        <v>1</v>
      </c>
      <c r="BP159">
        <v>0.2</v>
      </c>
      <c r="BQ159">
        <v>36.9</v>
      </c>
      <c r="BS159">
        <v>15.6</v>
      </c>
      <c r="BT159">
        <v>5.2</v>
      </c>
    </row>
    <row r="160" spans="1:72" x14ac:dyDescent="0.25">
      <c r="A160" s="28" t="s">
        <v>87</v>
      </c>
      <c r="B160" s="27" t="s">
        <v>321</v>
      </c>
      <c r="C160" s="28" t="s">
        <v>396</v>
      </c>
      <c r="D160">
        <v>12.3</v>
      </c>
      <c r="E160">
        <v>0.6</v>
      </c>
      <c r="F160">
        <v>0.3</v>
      </c>
      <c r="G160">
        <v>0.7</v>
      </c>
      <c r="H160">
        <v>34.2</v>
      </c>
      <c r="I160">
        <v>2</v>
      </c>
      <c r="J160">
        <v>256.5</v>
      </c>
      <c r="K160">
        <v>13.6</v>
      </c>
      <c r="L160">
        <v>0.8</v>
      </c>
      <c r="M160">
        <v>0.9</v>
      </c>
      <c r="N160">
        <v>9.2</v>
      </c>
      <c r="O160">
        <v>7.8</v>
      </c>
      <c r="P160">
        <v>5.9</v>
      </c>
      <c r="Q160">
        <v>7.6</v>
      </c>
      <c r="R160">
        <v>6.1</v>
      </c>
      <c r="S160">
        <v>15.8</v>
      </c>
      <c r="T160">
        <v>6</v>
      </c>
      <c r="U160">
        <v>4.6</v>
      </c>
      <c r="V160">
        <v>9.7</v>
      </c>
      <c r="W160">
        <v>12.9</v>
      </c>
      <c r="X160">
        <v>7.7</v>
      </c>
      <c r="Y160">
        <v>141.9</v>
      </c>
      <c r="Z160">
        <v>3.8</v>
      </c>
      <c r="AA160">
        <v>28</v>
      </c>
      <c r="AB160">
        <v>0.3</v>
      </c>
      <c r="AC160">
        <v>3</v>
      </c>
      <c r="AD160">
        <v>439.2</v>
      </c>
      <c r="AE160">
        <v>1.4</v>
      </c>
      <c r="AF160">
        <v>20.3</v>
      </c>
      <c r="AG160">
        <v>6</v>
      </c>
      <c r="AH160">
        <v>3</v>
      </c>
      <c r="AI160">
        <v>0.3</v>
      </c>
      <c r="AJ160">
        <v>1</v>
      </c>
      <c r="AK160">
        <v>5.1</v>
      </c>
      <c r="AL160">
        <v>0.4</v>
      </c>
      <c r="AM160">
        <v>6.5</v>
      </c>
      <c r="AN160">
        <v>6.5</v>
      </c>
      <c r="AO160">
        <v>3.5</v>
      </c>
      <c r="AP160">
        <v>1.7</v>
      </c>
      <c r="AQ160">
        <v>23.8</v>
      </c>
      <c r="AR160">
        <v>0.2</v>
      </c>
      <c r="AS160">
        <v>0.2</v>
      </c>
      <c r="AT160">
        <v>1</v>
      </c>
      <c r="AU160">
        <v>8</v>
      </c>
      <c r="AV160">
        <v>2.6</v>
      </c>
      <c r="AW160">
        <v>1.5</v>
      </c>
      <c r="AX160">
        <v>0.6</v>
      </c>
      <c r="AY160">
        <v>1</v>
      </c>
      <c r="AZ160">
        <v>1.3</v>
      </c>
      <c r="BA160">
        <v>2.6</v>
      </c>
      <c r="BB160">
        <v>0.1</v>
      </c>
      <c r="BC160">
        <v>0.1</v>
      </c>
      <c r="BD160">
        <v>17.3</v>
      </c>
      <c r="BE160">
        <v>2.8</v>
      </c>
      <c r="BF160">
        <v>2.8</v>
      </c>
      <c r="BG160">
        <v>12.3</v>
      </c>
      <c r="BH160">
        <v>2.7</v>
      </c>
      <c r="BI160">
        <v>2.1</v>
      </c>
      <c r="BJ160">
        <v>1</v>
      </c>
      <c r="BK160">
        <v>0.8</v>
      </c>
      <c r="BL160">
        <v>0.6</v>
      </c>
      <c r="BM160">
        <v>3</v>
      </c>
      <c r="BP160">
        <v>4.7</v>
      </c>
      <c r="BQ160">
        <v>156.6</v>
      </c>
      <c r="BR160">
        <v>0.1</v>
      </c>
      <c r="BS160">
        <v>50.1</v>
      </c>
      <c r="BT160">
        <v>10</v>
      </c>
    </row>
    <row r="161" spans="1:72" x14ac:dyDescent="0.25">
      <c r="A161" s="28" t="s">
        <v>87</v>
      </c>
      <c r="B161" s="27" t="s">
        <v>321</v>
      </c>
      <c r="C161" s="28" t="s">
        <v>397</v>
      </c>
      <c r="D161">
        <v>0.3</v>
      </c>
      <c r="H161">
        <v>0.8</v>
      </c>
      <c r="I161">
        <v>0.1</v>
      </c>
      <c r="J161">
        <v>7.1</v>
      </c>
      <c r="K161">
        <v>0.5</v>
      </c>
      <c r="N161">
        <v>0.3</v>
      </c>
      <c r="O161">
        <v>0.1</v>
      </c>
      <c r="P161">
        <v>0.2</v>
      </c>
      <c r="Q161">
        <v>0.3</v>
      </c>
      <c r="R161">
        <v>0.2</v>
      </c>
      <c r="S161">
        <v>0.5</v>
      </c>
      <c r="T161">
        <v>0.1</v>
      </c>
      <c r="U161">
        <v>0.2</v>
      </c>
      <c r="V161">
        <v>0.3</v>
      </c>
      <c r="W161">
        <v>0.4</v>
      </c>
      <c r="X161">
        <v>0.2</v>
      </c>
      <c r="Y161">
        <v>2.9</v>
      </c>
      <c r="Z161">
        <v>0.1</v>
      </c>
      <c r="AA161">
        <v>0.4</v>
      </c>
      <c r="AC161">
        <v>0.1</v>
      </c>
      <c r="AD161">
        <v>7.1</v>
      </c>
      <c r="AF161">
        <v>0.3</v>
      </c>
      <c r="AG161">
        <v>0.1</v>
      </c>
      <c r="AH161">
        <v>0.1</v>
      </c>
      <c r="AK161">
        <v>0.1</v>
      </c>
      <c r="AM161">
        <v>0.2</v>
      </c>
      <c r="AO161">
        <v>0.1</v>
      </c>
      <c r="AQ161">
        <v>0.1</v>
      </c>
      <c r="AU161">
        <v>0.2</v>
      </c>
      <c r="AW161">
        <v>0.1</v>
      </c>
      <c r="BA161">
        <v>0.1</v>
      </c>
      <c r="BD161">
        <v>0.3</v>
      </c>
      <c r="BE161">
        <v>0.1</v>
      </c>
      <c r="BF161">
        <v>0.1</v>
      </c>
      <c r="BG161">
        <v>0.7</v>
      </c>
      <c r="BH161">
        <v>0.1</v>
      </c>
      <c r="BI161">
        <v>0.1</v>
      </c>
      <c r="BM161">
        <v>0.1</v>
      </c>
      <c r="BP161">
        <v>0.3</v>
      </c>
      <c r="BQ161">
        <v>5.5</v>
      </c>
      <c r="BS161">
        <v>1.7</v>
      </c>
      <c r="BT161">
        <v>0.4</v>
      </c>
    </row>
    <row r="162" spans="1:72" x14ac:dyDescent="0.25">
      <c r="A162" s="28" t="s">
        <v>87</v>
      </c>
      <c r="B162" s="27" t="s">
        <v>321</v>
      </c>
      <c r="C162" s="28" t="s">
        <v>398</v>
      </c>
      <c r="D162">
        <v>0.2</v>
      </c>
      <c r="H162">
        <v>0.8</v>
      </c>
      <c r="I162">
        <v>0.1</v>
      </c>
      <c r="J162">
        <v>5</v>
      </c>
      <c r="K162">
        <v>0.3</v>
      </c>
      <c r="N162">
        <v>0.2</v>
      </c>
      <c r="O162">
        <v>0.1</v>
      </c>
      <c r="P162">
        <v>0.1</v>
      </c>
      <c r="Q162">
        <v>0.2</v>
      </c>
      <c r="R162">
        <v>0.2</v>
      </c>
      <c r="S162">
        <v>0.4</v>
      </c>
      <c r="T162">
        <v>0.1</v>
      </c>
      <c r="U162">
        <v>0.1</v>
      </c>
      <c r="V162">
        <v>0.1</v>
      </c>
      <c r="W162">
        <v>0.2</v>
      </c>
      <c r="X162">
        <v>0.1</v>
      </c>
      <c r="Y162">
        <v>1.4</v>
      </c>
      <c r="Z162">
        <v>0.1</v>
      </c>
      <c r="AA162">
        <v>0.2</v>
      </c>
      <c r="AC162">
        <v>0.2</v>
      </c>
      <c r="AD162">
        <v>3.5</v>
      </c>
      <c r="AF162">
        <v>0.4</v>
      </c>
      <c r="AG162">
        <v>0.1</v>
      </c>
      <c r="AH162">
        <v>0.1</v>
      </c>
      <c r="AK162">
        <v>0.1</v>
      </c>
      <c r="AM162">
        <v>0.1</v>
      </c>
      <c r="AN162">
        <v>0.1</v>
      </c>
      <c r="AO162">
        <v>0.1</v>
      </c>
      <c r="AQ162">
        <v>0.2</v>
      </c>
      <c r="AU162">
        <v>0.1</v>
      </c>
      <c r="BD162">
        <v>0.1</v>
      </c>
      <c r="BI162">
        <v>0.1</v>
      </c>
      <c r="BQ162">
        <v>2.5</v>
      </c>
      <c r="BS162">
        <v>0.3</v>
      </c>
      <c r="BT162">
        <v>0.1</v>
      </c>
    </row>
    <row r="163" spans="1:72" x14ac:dyDescent="0.25">
      <c r="A163" s="28" t="s">
        <v>87</v>
      </c>
      <c r="B163" s="27" t="s">
        <v>321</v>
      </c>
      <c r="C163" s="28" t="s">
        <v>399</v>
      </c>
      <c r="D163">
        <v>7.5</v>
      </c>
      <c r="E163">
        <v>0.4</v>
      </c>
      <c r="F163">
        <v>0.2</v>
      </c>
      <c r="G163">
        <v>0.3</v>
      </c>
      <c r="H163">
        <v>15.4</v>
      </c>
      <c r="I163">
        <v>0.8</v>
      </c>
      <c r="J163">
        <v>164.2</v>
      </c>
      <c r="K163">
        <v>8.9</v>
      </c>
      <c r="L163">
        <v>0.5</v>
      </c>
      <c r="M163">
        <v>0.1</v>
      </c>
      <c r="N163">
        <v>3.3</v>
      </c>
      <c r="O163">
        <v>0.8</v>
      </c>
      <c r="P163">
        <v>2.8</v>
      </c>
      <c r="Q163">
        <v>5</v>
      </c>
      <c r="R163">
        <v>2.4</v>
      </c>
      <c r="S163">
        <v>9.1</v>
      </c>
      <c r="T163">
        <v>0.7</v>
      </c>
      <c r="U163">
        <v>2.2</v>
      </c>
      <c r="V163">
        <v>3.1</v>
      </c>
      <c r="W163">
        <v>5.7</v>
      </c>
      <c r="X163">
        <v>3.7</v>
      </c>
      <c r="Y163">
        <v>58</v>
      </c>
      <c r="Z163">
        <v>2.1</v>
      </c>
      <c r="AA163">
        <v>12.3</v>
      </c>
      <c r="AC163">
        <v>1.2</v>
      </c>
      <c r="AD163">
        <v>162.2</v>
      </c>
      <c r="AE163">
        <v>0.5</v>
      </c>
      <c r="AF163">
        <v>7.5</v>
      </c>
      <c r="AG163">
        <v>1.7</v>
      </c>
      <c r="AH163">
        <v>1.4</v>
      </c>
      <c r="AI163">
        <v>0.1</v>
      </c>
      <c r="AJ163">
        <v>0.1</v>
      </c>
      <c r="AK163">
        <v>2</v>
      </c>
      <c r="AL163">
        <v>0.1</v>
      </c>
      <c r="AM163">
        <v>2.9</v>
      </c>
      <c r="AN163">
        <v>0.4</v>
      </c>
      <c r="AO163">
        <v>2.4</v>
      </c>
      <c r="AP163">
        <v>0.7</v>
      </c>
      <c r="AQ163">
        <v>0.8</v>
      </c>
      <c r="AR163">
        <v>0.1</v>
      </c>
      <c r="AT163">
        <v>0.1</v>
      </c>
      <c r="AU163">
        <v>3.8</v>
      </c>
      <c r="AV163">
        <v>0.6</v>
      </c>
      <c r="AW163">
        <v>0.5</v>
      </c>
      <c r="AX163">
        <v>0.1</v>
      </c>
      <c r="AY163">
        <v>0.4</v>
      </c>
      <c r="AZ163">
        <v>0.6</v>
      </c>
      <c r="BA163">
        <v>1.3</v>
      </c>
      <c r="BD163">
        <v>5.2</v>
      </c>
      <c r="BE163">
        <v>0.6</v>
      </c>
      <c r="BF163">
        <v>0.9</v>
      </c>
      <c r="BG163">
        <v>0.3</v>
      </c>
      <c r="BH163">
        <v>0.6</v>
      </c>
      <c r="BI163">
        <v>1.1</v>
      </c>
      <c r="BJ163">
        <v>0.5</v>
      </c>
      <c r="BK163">
        <v>0.4</v>
      </c>
      <c r="BL163">
        <v>0.3</v>
      </c>
      <c r="BM163">
        <v>1</v>
      </c>
      <c r="BQ163">
        <v>58.2</v>
      </c>
      <c r="BS163">
        <v>12.4</v>
      </c>
      <c r="BT163">
        <v>5.2</v>
      </c>
    </row>
    <row r="164" spans="1:72" x14ac:dyDescent="0.25">
      <c r="A164" s="28" t="s">
        <v>87</v>
      </c>
      <c r="B164" s="27" t="s">
        <v>321</v>
      </c>
      <c r="C164" s="28" t="s">
        <v>400</v>
      </c>
      <c r="D164">
        <v>54</v>
      </c>
      <c r="E164">
        <v>4.7</v>
      </c>
      <c r="F164">
        <v>1.6</v>
      </c>
      <c r="G164">
        <v>3.2</v>
      </c>
      <c r="H164">
        <v>139.7</v>
      </c>
      <c r="I164">
        <v>11.3</v>
      </c>
      <c r="J164">
        <v>981.4</v>
      </c>
      <c r="K164">
        <v>71.2</v>
      </c>
      <c r="L164">
        <v>3.9</v>
      </c>
      <c r="M164">
        <v>2</v>
      </c>
      <c r="N164">
        <v>37.5</v>
      </c>
      <c r="O164">
        <v>11.7</v>
      </c>
      <c r="P164">
        <v>23.6</v>
      </c>
      <c r="Q164">
        <v>38.2</v>
      </c>
      <c r="R164">
        <v>27.1</v>
      </c>
      <c r="S164">
        <v>75.1</v>
      </c>
      <c r="T164">
        <v>17.9</v>
      </c>
      <c r="U164">
        <v>27.8</v>
      </c>
      <c r="V164">
        <v>36.7</v>
      </c>
      <c r="W164">
        <v>64.1</v>
      </c>
      <c r="X164">
        <v>31.3</v>
      </c>
      <c r="Y164">
        <v>458.5</v>
      </c>
      <c r="Z164">
        <v>17.4</v>
      </c>
      <c r="AA164">
        <v>62.6</v>
      </c>
      <c r="AB164">
        <v>0.4</v>
      </c>
      <c r="AC164">
        <v>8.6</v>
      </c>
      <c r="AD164">
        <v>1064.9</v>
      </c>
      <c r="AE164">
        <v>6.5</v>
      </c>
      <c r="AF164">
        <v>52.8</v>
      </c>
      <c r="AG164">
        <v>24.4</v>
      </c>
      <c r="AH164">
        <v>14.7</v>
      </c>
      <c r="AI164">
        <v>1</v>
      </c>
      <c r="AJ164">
        <v>0.5</v>
      </c>
      <c r="AK164">
        <v>16.6</v>
      </c>
      <c r="AL164">
        <v>0.8</v>
      </c>
      <c r="AM164">
        <v>27.4</v>
      </c>
      <c r="AN164">
        <v>2.9</v>
      </c>
      <c r="AO164">
        <v>17</v>
      </c>
      <c r="AP164">
        <v>6.4</v>
      </c>
      <c r="AQ164">
        <v>7.8</v>
      </c>
      <c r="AR164">
        <v>0.9</v>
      </c>
      <c r="AS164">
        <v>0.5</v>
      </c>
      <c r="AT164">
        <v>0.7</v>
      </c>
      <c r="AU164">
        <v>36.6</v>
      </c>
      <c r="AV164">
        <v>6.2</v>
      </c>
      <c r="AW164">
        <v>8.6</v>
      </c>
      <c r="AX164">
        <v>1.7</v>
      </c>
      <c r="AY164">
        <v>4.2</v>
      </c>
      <c r="AZ164">
        <v>5.1</v>
      </c>
      <c r="BA164">
        <v>8.4</v>
      </c>
      <c r="BB164">
        <v>0.5</v>
      </c>
      <c r="BC164">
        <v>0.3</v>
      </c>
      <c r="BD164">
        <v>41.6</v>
      </c>
      <c r="BE164">
        <v>9.5</v>
      </c>
      <c r="BF164">
        <v>11.8</v>
      </c>
      <c r="BG164">
        <v>56.1</v>
      </c>
      <c r="BH164">
        <v>7</v>
      </c>
      <c r="BI164">
        <v>9.9</v>
      </c>
      <c r="BJ164">
        <v>5.1</v>
      </c>
      <c r="BK164">
        <v>3.9</v>
      </c>
      <c r="BL164">
        <v>2.2</v>
      </c>
      <c r="BM164">
        <v>12.1</v>
      </c>
      <c r="BP164">
        <v>17.8</v>
      </c>
      <c r="BQ164">
        <v>705</v>
      </c>
      <c r="BR164">
        <v>0.1</v>
      </c>
      <c r="BS164">
        <v>232.6</v>
      </c>
      <c r="BT164">
        <v>100.3</v>
      </c>
    </row>
    <row r="165" spans="1:72" x14ac:dyDescent="0.25">
      <c r="A165" s="28" t="s">
        <v>87</v>
      </c>
      <c r="B165" s="27" t="s">
        <v>321</v>
      </c>
      <c r="C165" s="28" t="s">
        <v>401</v>
      </c>
      <c r="D165">
        <v>1.6</v>
      </c>
      <c r="E165">
        <v>0.1</v>
      </c>
      <c r="G165">
        <v>0.1</v>
      </c>
      <c r="H165">
        <v>2.9</v>
      </c>
      <c r="I165">
        <v>0.1</v>
      </c>
      <c r="J165">
        <v>21.9</v>
      </c>
      <c r="K165">
        <v>1.7</v>
      </c>
      <c r="L165">
        <v>0.1</v>
      </c>
      <c r="N165">
        <v>0.6</v>
      </c>
      <c r="O165">
        <v>0.2</v>
      </c>
      <c r="P165">
        <v>0.5</v>
      </c>
      <c r="Q165">
        <v>0.9</v>
      </c>
      <c r="R165">
        <v>0.6</v>
      </c>
      <c r="S165">
        <v>1.4</v>
      </c>
      <c r="T165">
        <v>0.2</v>
      </c>
      <c r="U165">
        <v>0.4</v>
      </c>
      <c r="V165">
        <v>0.7</v>
      </c>
      <c r="W165">
        <v>1.2</v>
      </c>
      <c r="X165">
        <v>0.8</v>
      </c>
      <c r="Y165">
        <v>10.3</v>
      </c>
      <c r="Z165">
        <v>0.4</v>
      </c>
      <c r="AA165">
        <v>1.8</v>
      </c>
      <c r="AC165">
        <v>0.3</v>
      </c>
      <c r="AD165">
        <v>31.5</v>
      </c>
      <c r="AE165">
        <v>0.1</v>
      </c>
      <c r="AF165">
        <v>1.5</v>
      </c>
      <c r="AG165">
        <v>0.5</v>
      </c>
      <c r="AH165">
        <v>0.3</v>
      </c>
      <c r="AK165">
        <v>0.4</v>
      </c>
      <c r="AM165">
        <v>0.7</v>
      </c>
      <c r="AN165">
        <v>0.1</v>
      </c>
      <c r="AO165">
        <v>0.6</v>
      </c>
      <c r="AP165">
        <v>0.2</v>
      </c>
      <c r="AQ165">
        <v>0.2</v>
      </c>
      <c r="AU165">
        <v>0.8</v>
      </c>
      <c r="AV165">
        <v>0.1</v>
      </c>
      <c r="AW165">
        <v>0.2</v>
      </c>
      <c r="AY165">
        <v>0.1</v>
      </c>
      <c r="AZ165">
        <v>0.1</v>
      </c>
      <c r="BA165">
        <v>0.2</v>
      </c>
      <c r="BD165">
        <v>1</v>
      </c>
      <c r="BE165">
        <v>0.2</v>
      </c>
      <c r="BF165">
        <v>0.2</v>
      </c>
      <c r="BG165">
        <v>0.1</v>
      </c>
      <c r="BH165">
        <v>0.1</v>
      </c>
      <c r="BI165">
        <v>0.2</v>
      </c>
      <c r="BJ165">
        <v>0.1</v>
      </c>
      <c r="BK165">
        <v>0.1</v>
      </c>
      <c r="BL165">
        <v>0.1</v>
      </c>
      <c r="BM165">
        <v>0.2</v>
      </c>
      <c r="BQ165">
        <v>9.8</v>
      </c>
      <c r="BS165">
        <v>2.8</v>
      </c>
      <c r="BT165">
        <v>-0.6</v>
      </c>
    </row>
    <row r="166" spans="1:72" x14ac:dyDescent="0.25">
      <c r="A166" s="28" t="s">
        <v>87</v>
      </c>
      <c r="B166" s="27" t="s">
        <v>321</v>
      </c>
      <c r="C166" s="28" t="s">
        <v>402</v>
      </c>
      <c r="D166">
        <v>0.3</v>
      </c>
      <c r="H166">
        <v>0.6</v>
      </c>
      <c r="I166">
        <v>0.1</v>
      </c>
      <c r="J166">
        <v>4.3</v>
      </c>
      <c r="K166">
        <v>0.3</v>
      </c>
      <c r="N166">
        <v>0.3</v>
      </c>
      <c r="O166">
        <v>0.1</v>
      </c>
      <c r="P166">
        <v>0.4</v>
      </c>
      <c r="Q166">
        <v>0.2</v>
      </c>
      <c r="R166">
        <v>0.2</v>
      </c>
      <c r="S166">
        <v>0.5</v>
      </c>
      <c r="T166">
        <v>0.1</v>
      </c>
      <c r="U166">
        <v>0.3</v>
      </c>
      <c r="V166">
        <v>0.3</v>
      </c>
      <c r="W166">
        <v>0.7</v>
      </c>
      <c r="X166">
        <v>0.2</v>
      </c>
      <c r="Y166">
        <v>2.3</v>
      </c>
      <c r="Z166">
        <v>0.2</v>
      </c>
      <c r="AA166">
        <v>0.5</v>
      </c>
      <c r="AC166">
        <v>0.1</v>
      </c>
      <c r="AD166">
        <v>5.4</v>
      </c>
      <c r="AE166">
        <v>0.1</v>
      </c>
      <c r="AF166">
        <v>0.3</v>
      </c>
      <c r="AG166">
        <v>0.2</v>
      </c>
      <c r="AH166">
        <v>0.2</v>
      </c>
      <c r="AI166">
        <v>0.1</v>
      </c>
      <c r="AJ166">
        <v>0.3</v>
      </c>
      <c r="AK166">
        <v>0.1</v>
      </c>
      <c r="AM166">
        <v>0.1</v>
      </c>
      <c r="AO166">
        <v>0.1</v>
      </c>
      <c r="AQ166">
        <v>0.1</v>
      </c>
      <c r="AU166">
        <v>0.2</v>
      </c>
      <c r="AW166">
        <v>0.1</v>
      </c>
      <c r="BA166">
        <v>0.1</v>
      </c>
      <c r="BD166">
        <v>0.2</v>
      </c>
      <c r="BE166">
        <v>0.1</v>
      </c>
      <c r="BF166">
        <v>0.1</v>
      </c>
      <c r="BG166">
        <v>0.1</v>
      </c>
      <c r="BM166">
        <v>0.1</v>
      </c>
      <c r="BQ166">
        <v>2.8</v>
      </c>
      <c r="BS166">
        <v>1.2</v>
      </c>
      <c r="BT166">
        <v>0.2</v>
      </c>
    </row>
    <row r="167" spans="1:72" x14ac:dyDescent="0.25">
      <c r="A167" s="28" t="s">
        <v>87</v>
      </c>
      <c r="B167" s="27" t="s">
        <v>321</v>
      </c>
      <c r="C167" s="28" t="s">
        <v>403</v>
      </c>
      <c r="D167">
        <v>0.9</v>
      </c>
      <c r="E167">
        <v>0.1</v>
      </c>
      <c r="G167">
        <v>0.1</v>
      </c>
      <c r="H167">
        <v>2.5</v>
      </c>
      <c r="I167">
        <v>1.3</v>
      </c>
      <c r="J167">
        <v>17.8</v>
      </c>
      <c r="K167">
        <v>1.7</v>
      </c>
      <c r="L167">
        <v>0.2</v>
      </c>
      <c r="M167">
        <v>0.1</v>
      </c>
      <c r="N167">
        <v>1</v>
      </c>
      <c r="O167">
        <v>0.6</v>
      </c>
      <c r="P167">
        <v>0.7</v>
      </c>
      <c r="Q167">
        <v>0.7</v>
      </c>
      <c r="R167">
        <v>1</v>
      </c>
      <c r="S167">
        <v>1.6</v>
      </c>
      <c r="T167">
        <v>0.4</v>
      </c>
      <c r="U167">
        <v>0.7</v>
      </c>
      <c r="V167">
        <v>1.3</v>
      </c>
      <c r="W167">
        <v>1.9</v>
      </c>
      <c r="X167">
        <v>0.8</v>
      </c>
      <c r="Y167">
        <v>8.9</v>
      </c>
      <c r="Z167">
        <v>0.5</v>
      </c>
      <c r="AA167">
        <v>1.2</v>
      </c>
      <c r="AC167">
        <v>0.2</v>
      </c>
      <c r="AD167">
        <v>21.2</v>
      </c>
      <c r="AE167">
        <v>0.2</v>
      </c>
      <c r="AF167">
        <v>1.2</v>
      </c>
      <c r="AG167">
        <v>0.6</v>
      </c>
      <c r="AH167">
        <v>0.3</v>
      </c>
      <c r="AK167">
        <v>0.4</v>
      </c>
      <c r="AM167">
        <v>0.8</v>
      </c>
      <c r="AN167">
        <v>0.1</v>
      </c>
      <c r="AO167">
        <v>0.4</v>
      </c>
      <c r="AP167">
        <v>0.2</v>
      </c>
      <c r="AQ167">
        <v>0.2</v>
      </c>
      <c r="AU167">
        <v>0.7</v>
      </c>
      <c r="AV167">
        <v>0.2</v>
      </c>
      <c r="AW167">
        <v>0.2</v>
      </c>
      <c r="AX167">
        <v>0.2</v>
      </c>
      <c r="AY167">
        <v>0.1</v>
      </c>
      <c r="AZ167">
        <v>0.2</v>
      </c>
      <c r="BA167">
        <v>0.3</v>
      </c>
      <c r="BD167">
        <v>1.1</v>
      </c>
      <c r="BE167">
        <v>0.3</v>
      </c>
      <c r="BF167">
        <v>0.3</v>
      </c>
      <c r="BG167">
        <v>5</v>
      </c>
      <c r="BH167">
        <v>0.5</v>
      </c>
      <c r="BI167">
        <v>0.3</v>
      </c>
      <c r="BJ167">
        <v>0.3</v>
      </c>
      <c r="BK167">
        <v>0.1</v>
      </c>
      <c r="BL167">
        <v>0.1</v>
      </c>
      <c r="BM167">
        <v>0.3</v>
      </c>
      <c r="BP167">
        <v>1.5</v>
      </c>
      <c r="BQ167">
        <v>34.4</v>
      </c>
      <c r="BS167">
        <v>11.4</v>
      </c>
      <c r="BT167">
        <v>3.5</v>
      </c>
    </row>
    <row r="168" spans="1:72" x14ac:dyDescent="0.25">
      <c r="A168" s="28" t="s">
        <v>87</v>
      </c>
      <c r="B168" s="27" t="s">
        <v>321</v>
      </c>
      <c r="C168" s="28" t="s">
        <v>404</v>
      </c>
      <c r="D168">
        <v>3.9</v>
      </c>
      <c r="E168">
        <v>0.2</v>
      </c>
      <c r="F168">
        <v>0.1</v>
      </c>
      <c r="G168">
        <v>0.3</v>
      </c>
      <c r="H168">
        <v>10.7</v>
      </c>
      <c r="I168">
        <v>0.4</v>
      </c>
      <c r="J168">
        <v>98.2</v>
      </c>
      <c r="K168">
        <v>4.9</v>
      </c>
      <c r="L168">
        <v>0.2</v>
      </c>
      <c r="M168">
        <v>0.1</v>
      </c>
      <c r="N168">
        <v>2.9</v>
      </c>
      <c r="O168">
        <v>1.3</v>
      </c>
      <c r="P168">
        <v>1.5</v>
      </c>
      <c r="Q168">
        <v>2.3</v>
      </c>
      <c r="R168">
        <v>2.4</v>
      </c>
      <c r="S168">
        <v>5.6</v>
      </c>
      <c r="T168">
        <v>0.6</v>
      </c>
      <c r="U168">
        <v>1.3</v>
      </c>
      <c r="V168">
        <v>3.4</v>
      </c>
      <c r="W168">
        <v>4.9</v>
      </c>
      <c r="X168">
        <v>3.2</v>
      </c>
      <c r="Y168">
        <v>34.6</v>
      </c>
      <c r="Z168">
        <v>1.2</v>
      </c>
      <c r="AA168">
        <v>6.1</v>
      </c>
      <c r="AC168">
        <v>0.6</v>
      </c>
      <c r="AD168">
        <v>101.1</v>
      </c>
      <c r="AE168">
        <v>0.3</v>
      </c>
      <c r="AF168">
        <v>3.8</v>
      </c>
      <c r="AG168">
        <v>1.4</v>
      </c>
      <c r="AH168">
        <v>1</v>
      </c>
      <c r="AJ168">
        <v>0.1</v>
      </c>
      <c r="AK168">
        <v>1.7</v>
      </c>
      <c r="AL168">
        <v>0.2</v>
      </c>
      <c r="AM168">
        <v>2.3</v>
      </c>
      <c r="AN168">
        <v>0.3</v>
      </c>
      <c r="AO168">
        <v>1.1</v>
      </c>
      <c r="AP168">
        <v>0.5</v>
      </c>
      <c r="AQ168">
        <v>0.7</v>
      </c>
      <c r="AR168">
        <v>0.1</v>
      </c>
      <c r="AS168">
        <v>0.1</v>
      </c>
      <c r="AT168">
        <v>0.1</v>
      </c>
      <c r="AU168">
        <v>3.8</v>
      </c>
      <c r="AV168">
        <v>0.7</v>
      </c>
      <c r="AW168">
        <v>0.6</v>
      </c>
      <c r="AX168">
        <v>0.1</v>
      </c>
      <c r="AY168">
        <v>0.4</v>
      </c>
      <c r="AZ168">
        <v>0.5</v>
      </c>
      <c r="BA168">
        <v>0.7</v>
      </c>
      <c r="BD168">
        <v>7.8</v>
      </c>
      <c r="BE168">
        <v>0.5</v>
      </c>
      <c r="BF168">
        <v>1.2</v>
      </c>
      <c r="BG168">
        <v>0.3</v>
      </c>
      <c r="BH168">
        <v>0.8</v>
      </c>
      <c r="BI168">
        <v>0.6</v>
      </c>
      <c r="BJ168">
        <v>0.2</v>
      </c>
      <c r="BK168">
        <v>0.2</v>
      </c>
      <c r="BL168">
        <v>0.2</v>
      </c>
      <c r="BM168">
        <v>1.3</v>
      </c>
      <c r="BQ168">
        <v>44.7</v>
      </c>
      <c r="BS168">
        <v>14.7</v>
      </c>
      <c r="BT168">
        <v>5.9</v>
      </c>
    </row>
    <row r="169" spans="1:72" x14ac:dyDescent="0.25">
      <c r="A169" s="28" t="s">
        <v>87</v>
      </c>
      <c r="B169" s="27" t="s">
        <v>321</v>
      </c>
      <c r="C169" s="28" t="s">
        <v>405</v>
      </c>
      <c r="D169">
        <v>0.2</v>
      </c>
      <c r="H169">
        <v>0.5</v>
      </c>
      <c r="J169">
        <v>3.9</v>
      </c>
      <c r="K169">
        <v>0.3</v>
      </c>
      <c r="N169">
        <v>0.1</v>
      </c>
      <c r="P169">
        <v>0.1</v>
      </c>
      <c r="Q169">
        <v>0.1</v>
      </c>
      <c r="R169">
        <v>0.1</v>
      </c>
      <c r="S169">
        <v>0.3</v>
      </c>
      <c r="U169">
        <v>0.1</v>
      </c>
      <c r="V169">
        <v>0.1</v>
      </c>
      <c r="W169">
        <v>0.2</v>
      </c>
      <c r="X169">
        <v>0.1</v>
      </c>
      <c r="Y169">
        <v>1.7</v>
      </c>
      <c r="Z169">
        <v>0.1</v>
      </c>
      <c r="AA169">
        <v>0.3</v>
      </c>
      <c r="AD169">
        <v>4.9</v>
      </c>
      <c r="AF169">
        <v>0.2</v>
      </c>
      <c r="AG169">
        <v>0.1</v>
      </c>
      <c r="AK169">
        <v>0.1</v>
      </c>
      <c r="AM169">
        <v>0.1</v>
      </c>
      <c r="AO169">
        <v>0.1</v>
      </c>
      <c r="AU169">
        <v>0.1</v>
      </c>
      <c r="BD169">
        <v>0.2</v>
      </c>
      <c r="BQ169">
        <v>1.9</v>
      </c>
      <c r="BS169">
        <v>0.5</v>
      </c>
      <c r="BT169">
        <v>-1.8</v>
      </c>
    </row>
    <row r="170" spans="1:72" x14ac:dyDescent="0.25">
      <c r="A170" s="28" t="s">
        <v>87</v>
      </c>
      <c r="B170" s="27" t="s">
        <v>321</v>
      </c>
      <c r="C170" s="28" t="s">
        <v>406</v>
      </c>
      <c r="D170">
        <v>0.7</v>
      </c>
      <c r="E170">
        <v>0.1</v>
      </c>
      <c r="G170">
        <v>0.1</v>
      </c>
      <c r="H170">
        <v>2.2</v>
      </c>
      <c r="I170">
        <v>0.2</v>
      </c>
      <c r="J170">
        <v>11.5</v>
      </c>
      <c r="K170">
        <v>1.1</v>
      </c>
      <c r="L170">
        <v>0.1</v>
      </c>
      <c r="M170">
        <v>0.2</v>
      </c>
      <c r="N170">
        <v>0.7</v>
      </c>
      <c r="O170">
        <v>0.5</v>
      </c>
      <c r="P170">
        <v>0.4</v>
      </c>
      <c r="Q170">
        <v>0.5</v>
      </c>
      <c r="R170">
        <v>0.5</v>
      </c>
      <c r="S170">
        <v>1.2</v>
      </c>
      <c r="T170">
        <v>0.7</v>
      </c>
      <c r="U170">
        <v>0.5</v>
      </c>
      <c r="V170">
        <v>0.8</v>
      </c>
      <c r="W170">
        <v>1.1</v>
      </c>
      <c r="X170">
        <v>0.4</v>
      </c>
      <c r="Y170">
        <v>5.5</v>
      </c>
      <c r="Z170">
        <v>0.3</v>
      </c>
      <c r="AA170">
        <v>1.1</v>
      </c>
      <c r="AC170">
        <v>0.2</v>
      </c>
      <c r="AD170">
        <v>14.5</v>
      </c>
      <c r="AE170">
        <v>0.2</v>
      </c>
      <c r="AF170">
        <v>2.3</v>
      </c>
      <c r="AG170">
        <v>0.6</v>
      </c>
      <c r="AH170">
        <v>0.2</v>
      </c>
      <c r="AJ170">
        <v>0.1</v>
      </c>
      <c r="AK170">
        <v>0.3</v>
      </c>
      <c r="AM170">
        <v>0.4</v>
      </c>
      <c r="AN170">
        <v>0.7</v>
      </c>
      <c r="AO170">
        <v>0.2</v>
      </c>
      <c r="AP170">
        <v>0.1</v>
      </c>
      <c r="AQ170">
        <v>2</v>
      </c>
      <c r="AU170">
        <v>0.5</v>
      </c>
      <c r="AV170">
        <v>0.2</v>
      </c>
      <c r="AW170">
        <v>0.1</v>
      </c>
      <c r="AX170">
        <v>0.1</v>
      </c>
      <c r="AY170">
        <v>0.1</v>
      </c>
      <c r="AZ170">
        <v>0.1</v>
      </c>
      <c r="BA170">
        <v>0.2</v>
      </c>
      <c r="BD170">
        <v>0.5</v>
      </c>
      <c r="BE170">
        <v>0.2</v>
      </c>
      <c r="BF170">
        <v>0.2</v>
      </c>
      <c r="BG170">
        <v>0.8</v>
      </c>
      <c r="BH170">
        <v>0.1</v>
      </c>
      <c r="BI170">
        <v>0.1</v>
      </c>
      <c r="BJ170">
        <v>0.1</v>
      </c>
      <c r="BK170">
        <v>0.1</v>
      </c>
      <c r="BM170">
        <v>0.2</v>
      </c>
      <c r="BP170">
        <v>0.2</v>
      </c>
      <c r="BQ170">
        <v>9</v>
      </c>
      <c r="BS170">
        <v>3.5</v>
      </c>
      <c r="BT170">
        <v>1.9</v>
      </c>
    </row>
    <row r="171" spans="1:72" x14ac:dyDescent="0.25">
      <c r="A171" s="28" t="s">
        <v>87</v>
      </c>
      <c r="B171" s="27" t="s">
        <v>321</v>
      </c>
      <c r="C171" s="28" t="s">
        <v>407</v>
      </c>
      <c r="D171">
        <v>85.6</v>
      </c>
      <c r="E171">
        <v>11</v>
      </c>
      <c r="F171">
        <v>2</v>
      </c>
      <c r="G171">
        <v>6.1</v>
      </c>
      <c r="H171">
        <v>182.8</v>
      </c>
      <c r="I171">
        <v>12</v>
      </c>
      <c r="J171">
        <v>1721.2</v>
      </c>
      <c r="K171">
        <v>131.5</v>
      </c>
      <c r="L171">
        <v>5.6</v>
      </c>
      <c r="M171">
        <v>3</v>
      </c>
      <c r="N171">
        <v>45.1</v>
      </c>
      <c r="O171">
        <v>11.4</v>
      </c>
      <c r="P171">
        <v>40</v>
      </c>
      <c r="Q171">
        <v>62.2</v>
      </c>
      <c r="R171">
        <v>35</v>
      </c>
      <c r="S171">
        <v>108</v>
      </c>
      <c r="T171">
        <v>10.2</v>
      </c>
      <c r="U171">
        <v>33.4</v>
      </c>
      <c r="V171">
        <v>43.1</v>
      </c>
      <c r="W171">
        <v>68.8</v>
      </c>
      <c r="X171">
        <v>40.5</v>
      </c>
      <c r="Y171">
        <v>807.3</v>
      </c>
      <c r="Z171">
        <v>21.1</v>
      </c>
      <c r="AA171">
        <v>124.5</v>
      </c>
      <c r="AB171">
        <v>0.6</v>
      </c>
      <c r="AC171">
        <v>12.2</v>
      </c>
      <c r="AD171">
        <v>1727</v>
      </c>
      <c r="AE171">
        <v>9.4</v>
      </c>
      <c r="AF171">
        <v>84.5</v>
      </c>
      <c r="AG171">
        <v>39.2</v>
      </c>
      <c r="AH171">
        <v>27.9</v>
      </c>
      <c r="AI171">
        <v>1.4</v>
      </c>
      <c r="AJ171">
        <v>1</v>
      </c>
      <c r="AK171">
        <v>28.6</v>
      </c>
      <c r="AL171">
        <v>1.1</v>
      </c>
      <c r="AM171">
        <v>37.5</v>
      </c>
      <c r="AN171">
        <v>4.2</v>
      </c>
      <c r="AO171">
        <v>22.5</v>
      </c>
      <c r="AP171">
        <v>7.6</v>
      </c>
      <c r="AQ171">
        <v>11.4</v>
      </c>
      <c r="AR171">
        <v>1.1</v>
      </c>
      <c r="AS171">
        <v>0.6</v>
      </c>
      <c r="AT171">
        <v>1.1</v>
      </c>
      <c r="AU171">
        <v>67.8</v>
      </c>
      <c r="AV171">
        <v>9.7</v>
      </c>
      <c r="AW171">
        <v>9.8</v>
      </c>
      <c r="AX171">
        <v>1.6</v>
      </c>
      <c r="AY171">
        <v>5.6</v>
      </c>
      <c r="AZ171">
        <v>7.8</v>
      </c>
      <c r="BA171">
        <v>11.8</v>
      </c>
      <c r="BB171">
        <v>0.6</v>
      </c>
      <c r="BC171">
        <v>0.5</v>
      </c>
      <c r="BD171">
        <v>60.1</v>
      </c>
      <c r="BE171">
        <v>11.7</v>
      </c>
      <c r="BF171">
        <v>12.2</v>
      </c>
      <c r="BG171">
        <v>6.2</v>
      </c>
      <c r="BH171">
        <v>6.4</v>
      </c>
      <c r="BI171">
        <v>11.2</v>
      </c>
      <c r="BJ171">
        <v>6.3</v>
      </c>
      <c r="BK171">
        <v>5.4</v>
      </c>
      <c r="BL171">
        <v>3.4</v>
      </c>
      <c r="BM171">
        <v>16.4</v>
      </c>
      <c r="BP171">
        <v>0.5</v>
      </c>
      <c r="BQ171">
        <v>698.4</v>
      </c>
      <c r="BS171">
        <v>157.8</v>
      </c>
      <c r="BT171">
        <v>118.1</v>
      </c>
    </row>
    <row r="172" spans="1:72" x14ac:dyDescent="0.25">
      <c r="A172" s="26" t="s">
        <v>89</v>
      </c>
      <c r="B172" s="27" t="s">
        <v>322</v>
      </c>
      <c r="C172" s="26" t="s">
        <v>384</v>
      </c>
      <c r="D172">
        <v>774.9</v>
      </c>
      <c r="E172">
        <v>270</v>
      </c>
      <c r="F172">
        <v>35</v>
      </c>
      <c r="G172">
        <v>157.4</v>
      </c>
      <c r="H172">
        <v>18348.1</v>
      </c>
      <c r="I172">
        <v>1133.2</v>
      </c>
      <c r="J172">
        <v>2082.1</v>
      </c>
      <c r="K172">
        <v>43715.4</v>
      </c>
      <c r="L172">
        <v>7878.3</v>
      </c>
      <c r="M172">
        <v>245.7</v>
      </c>
      <c r="N172">
        <v>4579.8</v>
      </c>
      <c r="O172">
        <v>2427.5</v>
      </c>
      <c r="P172">
        <v>2818.9</v>
      </c>
      <c r="Q172">
        <v>1446.4</v>
      </c>
      <c r="R172">
        <v>965.2</v>
      </c>
      <c r="S172">
        <v>1546.6</v>
      </c>
      <c r="T172">
        <v>983.2</v>
      </c>
      <c r="U172">
        <v>1824.7</v>
      </c>
      <c r="V172">
        <v>1717.3</v>
      </c>
      <c r="W172">
        <v>1142.7</v>
      </c>
      <c r="X172">
        <v>267.3</v>
      </c>
      <c r="Y172">
        <v>2366.5</v>
      </c>
      <c r="Z172">
        <v>391.3</v>
      </c>
      <c r="AA172">
        <v>1442.5</v>
      </c>
      <c r="AB172">
        <v>99.2</v>
      </c>
      <c r="AC172">
        <v>1343.1</v>
      </c>
      <c r="AD172">
        <v>2557.7</v>
      </c>
      <c r="AE172">
        <v>593.4</v>
      </c>
      <c r="AF172">
        <v>6695</v>
      </c>
      <c r="AG172">
        <v>3712.1</v>
      </c>
      <c r="AH172">
        <v>1005.2</v>
      </c>
      <c r="AI172">
        <v>100.6</v>
      </c>
      <c r="AJ172">
        <v>72.2</v>
      </c>
      <c r="AK172">
        <v>1220.5</v>
      </c>
      <c r="AL172">
        <v>206.5</v>
      </c>
      <c r="AM172">
        <v>2889.2</v>
      </c>
      <c r="AN172">
        <v>2946.1</v>
      </c>
      <c r="AO172">
        <v>635.2</v>
      </c>
      <c r="AP172">
        <v>273.8</v>
      </c>
      <c r="AQ172">
        <v>1033.7</v>
      </c>
      <c r="AR172">
        <v>1011.5</v>
      </c>
      <c r="AS172">
        <v>432.8</v>
      </c>
      <c r="AT172">
        <v>863.5</v>
      </c>
      <c r="AU172">
        <v>771.2</v>
      </c>
      <c r="AV172">
        <v>2981.8</v>
      </c>
      <c r="AW172">
        <v>1830.8</v>
      </c>
      <c r="AX172">
        <v>359.3</v>
      </c>
      <c r="AY172">
        <v>1310.6</v>
      </c>
      <c r="AZ172">
        <v>1289.9</v>
      </c>
      <c r="BA172">
        <v>429.3</v>
      </c>
      <c r="BB172">
        <v>144.6</v>
      </c>
      <c r="BC172">
        <v>390.6</v>
      </c>
      <c r="BD172">
        <v>4274</v>
      </c>
      <c r="BE172">
        <v>2119.5</v>
      </c>
      <c r="BF172">
        <v>1286.1</v>
      </c>
      <c r="BG172">
        <v>1459.3</v>
      </c>
      <c r="BH172">
        <v>1010.6</v>
      </c>
      <c r="BI172">
        <v>1192.3</v>
      </c>
      <c r="BJ172">
        <v>371.4</v>
      </c>
      <c r="BK172">
        <v>396.4</v>
      </c>
      <c r="BL172">
        <v>70.9</v>
      </c>
      <c r="BM172">
        <v>234.9</v>
      </c>
      <c r="BP172">
        <v>415.8</v>
      </c>
      <c r="BQ172">
        <v>33142.3</v>
      </c>
      <c r="BR172">
        <v>6.5</v>
      </c>
      <c r="BS172">
        <v>1330.2</v>
      </c>
      <c r="BT172">
        <v>-3558.2</v>
      </c>
    </row>
    <row r="173" spans="1:72" x14ac:dyDescent="0.25">
      <c r="A173" s="28" t="s">
        <v>89</v>
      </c>
      <c r="B173" s="27" t="s">
        <v>322</v>
      </c>
      <c r="C173" s="28" t="s">
        <v>385</v>
      </c>
      <c r="D173">
        <v>2.6</v>
      </c>
      <c r="E173">
        <v>6.2</v>
      </c>
      <c r="G173">
        <v>0.4</v>
      </c>
      <c r="H173">
        <v>67.5</v>
      </c>
      <c r="I173">
        <v>1.9</v>
      </c>
      <c r="J173">
        <v>7.5</v>
      </c>
      <c r="K173">
        <v>296.5</v>
      </c>
      <c r="L173">
        <v>35.9</v>
      </c>
      <c r="M173">
        <v>0.4</v>
      </c>
      <c r="N173">
        <v>15.4</v>
      </c>
      <c r="O173">
        <v>14.6</v>
      </c>
      <c r="P173">
        <v>17</v>
      </c>
      <c r="Q173">
        <v>5.4</v>
      </c>
      <c r="R173">
        <v>2.8</v>
      </c>
      <c r="S173">
        <v>6.1</v>
      </c>
      <c r="T173">
        <v>3.1</v>
      </c>
      <c r="U173">
        <v>3.6</v>
      </c>
      <c r="V173">
        <v>7</v>
      </c>
      <c r="W173">
        <v>4.8</v>
      </c>
      <c r="X173">
        <v>0.8</v>
      </c>
      <c r="Y173">
        <v>11</v>
      </c>
      <c r="Z173">
        <v>1</v>
      </c>
      <c r="AA173">
        <v>2.5</v>
      </c>
      <c r="AC173">
        <v>3.5</v>
      </c>
      <c r="AD173">
        <v>9.4</v>
      </c>
      <c r="AE173">
        <v>2.1</v>
      </c>
      <c r="AF173">
        <v>9.1</v>
      </c>
      <c r="AG173">
        <v>7.2</v>
      </c>
      <c r="AH173">
        <v>1.7</v>
      </c>
      <c r="AI173">
        <v>0.5</v>
      </c>
      <c r="AJ173">
        <v>0.3</v>
      </c>
      <c r="AK173">
        <v>2.8</v>
      </c>
      <c r="AL173">
        <v>0.4</v>
      </c>
      <c r="AM173">
        <v>4</v>
      </c>
      <c r="AN173">
        <v>9.6</v>
      </c>
      <c r="AO173">
        <v>0.9</v>
      </c>
      <c r="AP173">
        <v>1</v>
      </c>
      <c r="AQ173">
        <v>4.7</v>
      </c>
      <c r="AR173">
        <v>1.9</v>
      </c>
      <c r="AS173">
        <v>0.7</v>
      </c>
      <c r="AT173">
        <v>0.6</v>
      </c>
      <c r="AU173">
        <v>5</v>
      </c>
      <c r="AV173">
        <v>5.6</v>
      </c>
      <c r="AW173">
        <v>1.9</v>
      </c>
      <c r="AX173">
        <v>2</v>
      </c>
      <c r="AY173">
        <v>1.7</v>
      </c>
      <c r="AZ173">
        <v>1.5</v>
      </c>
      <c r="BA173">
        <v>1.6</v>
      </c>
      <c r="BB173">
        <v>0.4</v>
      </c>
      <c r="BC173">
        <v>0.5</v>
      </c>
      <c r="BD173">
        <v>6.4</v>
      </c>
      <c r="BE173">
        <v>7.3</v>
      </c>
      <c r="BF173">
        <v>4.8</v>
      </c>
      <c r="BG173">
        <v>17.8</v>
      </c>
      <c r="BH173">
        <v>7.5</v>
      </c>
      <c r="BI173">
        <v>0.8</v>
      </c>
      <c r="BJ173">
        <v>3.8</v>
      </c>
      <c r="BK173">
        <v>2.5</v>
      </c>
      <c r="BL173">
        <v>0.1</v>
      </c>
      <c r="BM173">
        <v>0.7</v>
      </c>
      <c r="BP173">
        <v>10.4</v>
      </c>
      <c r="BQ173">
        <v>104.1</v>
      </c>
      <c r="BS173">
        <v>6.2</v>
      </c>
      <c r="BT173">
        <v>-0.9</v>
      </c>
    </row>
    <row r="174" spans="1:72" x14ac:dyDescent="0.25">
      <c r="A174" s="28" t="s">
        <v>89</v>
      </c>
      <c r="B174" s="27" t="s">
        <v>322</v>
      </c>
      <c r="C174" s="28" t="s">
        <v>386</v>
      </c>
      <c r="D174">
        <v>3.7</v>
      </c>
      <c r="E174">
        <v>0.4</v>
      </c>
      <c r="F174">
        <v>0.1</v>
      </c>
      <c r="G174">
        <v>1</v>
      </c>
      <c r="H174">
        <v>129.4</v>
      </c>
      <c r="I174">
        <v>6.3</v>
      </c>
      <c r="J174">
        <v>16.5</v>
      </c>
      <c r="K174">
        <v>735.7</v>
      </c>
      <c r="L174">
        <v>131.9</v>
      </c>
      <c r="M174">
        <v>1.2</v>
      </c>
      <c r="N174">
        <v>47.8</v>
      </c>
      <c r="O174">
        <v>19.9</v>
      </c>
      <c r="P174">
        <v>29.6</v>
      </c>
      <c r="Q174">
        <v>11</v>
      </c>
      <c r="R174">
        <v>3.5</v>
      </c>
      <c r="S174">
        <v>9.9</v>
      </c>
      <c r="T174">
        <v>5.9</v>
      </c>
      <c r="U174">
        <v>10.1</v>
      </c>
      <c r="V174">
        <v>6.9</v>
      </c>
      <c r="W174">
        <v>9.7</v>
      </c>
      <c r="X174">
        <v>1.3</v>
      </c>
      <c r="Y174">
        <v>20.6</v>
      </c>
      <c r="Z174">
        <v>2.6</v>
      </c>
      <c r="AA174">
        <v>9.5</v>
      </c>
      <c r="AB174">
        <v>0.1</v>
      </c>
      <c r="AC174">
        <v>4.3</v>
      </c>
      <c r="AD174">
        <v>26.8</v>
      </c>
      <c r="AE174">
        <v>2.6</v>
      </c>
      <c r="AF174">
        <v>28.7</v>
      </c>
      <c r="AG174">
        <v>22.6</v>
      </c>
      <c r="AH174">
        <v>4.3</v>
      </c>
      <c r="AI174">
        <v>0.3</v>
      </c>
      <c r="AJ174">
        <v>0.3</v>
      </c>
      <c r="AK174">
        <v>3.8</v>
      </c>
      <c r="AL174">
        <v>0.9</v>
      </c>
      <c r="AM174">
        <v>12.2</v>
      </c>
      <c r="AN174">
        <v>29.7</v>
      </c>
      <c r="AO174">
        <v>5.7</v>
      </c>
      <c r="AP174">
        <v>1</v>
      </c>
      <c r="AQ174">
        <v>14.6</v>
      </c>
      <c r="AR174">
        <v>3.9</v>
      </c>
      <c r="AS174">
        <v>2.8</v>
      </c>
      <c r="AT174">
        <v>4</v>
      </c>
      <c r="AU174">
        <v>3</v>
      </c>
      <c r="AV174">
        <v>14.6</v>
      </c>
      <c r="AW174">
        <v>5.7</v>
      </c>
      <c r="AX174">
        <v>2</v>
      </c>
      <c r="AY174">
        <v>8.1</v>
      </c>
      <c r="AZ174">
        <v>4.4</v>
      </c>
      <c r="BA174">
        <v>4.5</v>
      </c>
      <c r="BB174">
        <v>0.6</v>
      </c>
      <c r="BC174">
        <v>1.7</v>
      </c>
      <c r="BD174">
        <v>15.1</v>
      </c>
      <c r="BE174">
        <v>12.3</v>
      </c>
      <c r="BF174">
        <v>5.3</v>
      </c>
      <c r="BG174">
        <v>18.7</v>
      </c>
      <c r="BH174">
        <v>9.1</v>
      </c>
      <c r="BI174">
        <v>2</v>
      </c>
      <c r="BJ174">
        <v>1.3</v>
      </c>
      <c r="BK174">
        <v>2.5</v>
      </c>
      <c r="BL174">
        <v>0.2</v>
      </c>
      <c r="BM174">
        <v>1.9</v>
      </c>
      <c r="BP174">
        <v>0.9</v>
      </c>
      <c r="BQ174">
        <v>289.5</v>
      </c>
      <c r="BT174">
        <v>4.6</v>
      </c>
    </row>
    <row r="175" spans="1:72" x14ac:dyDescent="0.25">
      <c r="A175" s="28" t="s">
        <v>89</v>
      </c>
      <c r="B175" s="27" t="s">
        <v>322</v>
      </c>
      <c r="C175" s="28" t="s">
        <v>387</v>
      </c>
      <c r="D175">
        <v>5.8</v>
      </c>
      <c r="E175">
        <v>1.2</v>
      </c>
      <c r="F175">
        <v>0.1</v>
      </c>
      <c r="G175">
        <v>0.6</v>
      </c>
      <c r="H175">
        <v>153.3</v>
      </c>
      <c r="I175">
        <v>8.1</v>
      </c>
      <c r="J175">
        <v>11.8</v>
      </c>
      <c r="K175">
        <v>418.9</v>
      </c>
      <c r="L175">
        <v>82.5</v>
      </c>
      <c r="M175">
        <v>1.9</v>
      </c>
      <c r="N175">
        <v>35</v>
      </c>
      <c r="O175">
        <v>52.2</v>
      </c>
      <c r="P175">
        <v>28.6</v>
      </c>
      <c r="Q175">
        <v>10.2</v>
      </c>
      <c r="R175">
        <v>4.1</v>
      </c>
      <c r="S175">
        <v>9.7</v>
      </c>
      <c r="T175">
        <v>10.4</v>
      </c>
      <c r="U175">
        <v>9.6</v>
      </c>
      <c r="V175">
        <v>10.1</v>
      </c>
      <c r="W175">
        <v>11.7</v>
      </c>
      <c r="X175">
        <v>2.1</v>
      </c>
      <c r="Y175">
        <v>25.5</v>
      </c>
      <c r="Z175">
        <v>3.5</v>
      </c>
      <c r="AA175">
        <v>11.9</v>
      </c>
      <c r="AB175">
        <v>0.4</v>
      </c>
      <c r="AC175">
        <v>6.6</v>
      </c>
      <c r="AD175">
        <v>28.8</v>
      </c>
      <c r="AE175">
        <v>4.8</v>
      </c>
      <c r="AF175">
        <v>52.9</v>
      </c>
      <c r="AG175">
        <v>22.2</v>
      </c>
      <c r="AH175">
        <v>6.5</v>
      </c>
      <c r="AI175">
        <v>0.6</v>
      </c>
      <c r="AJ175">
        <v>1.7</v>
      </c>
      <c r="AK175">
        <v>6.8</v>
      </c>
      <c r="AL175">
        <v>1.3</v>
      </c>
      <c r="AM175">
        <v>11.6</v>
      </c>
      <c r="AN175">
        <v>56</v>
      </c>
      <c r="AO175">
        <v>6.6</v>
      </c>
      <c r="AP175">
        <v>2.7</v>
      </c>
      <c r="AQ175">
        <v>73.7</v>
      </c>
      <c r="AR175">
        <v>7.4</v>
      </c>
      <c r="AS175">
        <v>5.8</v>
      </c>
      <c r="AT175">
        <v>8.5</v>
      </c>
      <c r="AU175">
        <v>3.8</v>
      </c>
      <c r="AV175">
        <v>37</v>
      </c>
      <c r="AW175">
        <v>5.6</v>
      </c>
      <c r="AX175">
        <v>2.5</v>
      </c>
      <c r="AY175">
        <v>7.8</v>
      </c>
      <c r="AZ175">
        <v>5.1</v>
      </c>
      <c r="BA175">
        <v>6.3</v>
      </c>
      <c r="BB175">
        <v>2.1</v>
      </c>
      <c r="BC175">
        <v>2.3</v>
      </c>
      <c r="BD175">
        <v>18.8</v>
      </c>
      <c r="BE175">
        <v>20.8</v>
      </c>
      <c r="BF175">
        <v>8.5</v>
      </c>
      <c r="BG175">
        <v>38.2</v>
      </c>
      <c r="BH175">
        <v>10.2</v>
      </c>
      <c r="BI175">
        <v>2.3</v>
      </c>
      <c r="BJ175">
        <v>2.3</v>
      </c>
      <c r="BK175">
        <v>3</v>
      </c>
      <c r="BL175">
        <v>0.2</v>
      </c>
      <c r="BM175">
        <v>6.7</v>
      </c>
      <c r="BP175">
        <v>3.2</v>
      </c>
      <c r="BQ175">
        <v>245.6</v>
      </c>
      <c r="BR175">
        <v>0.1</v>
      </c>
      <c r="BS175">
        <v>9.6</v>
      </c>
      <c r="BT175">
        <v>-12.5</v>
      </c>
    </row>
    <row r="176" spans="1:69" x14ac:dyDescent="0.25">
      <c r="A176" s="28" t="s">
        <v>89</v>
      </c>
      <c r="B176" s="27" t="s">
        <v>322</v>
      </c>
      <c r="C176" s="28" t="s">
        <v>388</v>
      </c>
      <c r="H176">
        <v>0.3</v>
      </c>
      <c r="K176">
        <v>0.9</v>
      </c>
      <c r="L176">
        <v>0.2</v>
      </c>
      <c r="N176">
        <v>0.1</v>
      </c>
      <c r="AF176">
        <v>0.1</v>
      </c>
      <c r="AG176">
        <v>0.1</v>
      </c>
      <c r="AN176">
        <v>0.1</v>
      </c>
      <c r="BQ176">
        <v>0.6</v>
      </c>
    </row>
    <row r="177" spans="1:72" x14ac:dyDescent="0.25">
      <c r="A177" s="28" t="s">
        <v>89</v>
      </c>
      <c r="B177" s="27" t="s">
        <v>322</v>
      </c>
      <c r="C177" s="28" t="s">
        <v>389</v>
      </c>
      <c r="H177">
        <v>1</v>
      </c>
      <c r="I177">
        <v>0.1</v>
      </c>
      <c r="J177">
        <v>0.2</v>
      </c>
      <c r="K177">
        <v>4.9</v>
      </c>
      <c r="L177">
        <v>0.8</v>
      </c>
      <c r="N177">
        <v>0.3</v>
      </c>
      <c r="O177">
        <v>0.1</v>
      </c>
      <c r="P177">
        <v>0.2</v>
      </c>
      <c r="Q177">
        <v>0.1</v>
      </c>
      <c r="S177">
        <v>0.1</v>
      </c>
      <c r="T177">
        <v>0.1</v>
      </c>
      <c r="U177">
        <v>0.1</v>
      </c>
      <c r="V177">
        <v>0.1</v>
      </c>
      <c r="W177">
        <v>0.1</v>
      </c>
      <c r="Y177">
        <v>0.2</v>
      </c>
      <c r="AD177">
        <v>0.3</v>
      </c>
      <c r="AF177">
        <v>0.5</v>
      </c>
      <c r="AG177">
        <v>0.2</v>
      </c>
      <c r="AM177">
        <v>0.2</v>
      </c>
      <c r="AN177">
        <v>0.2</v>
      </c>
      <c r="AQ177">
        <v>0.2</v>
      </c>
      <c r="AR177">
        <v>0.1</v>
      </c>
      <c r="AV177">
        <v>0.1</v>
      </c>
      <c r="AW177">
        <v>0.1</v>
      </c>
      <c r="BD177">
        <v>0.1</v>
      </c>
      <c r="BE177">
        <v>0.1</v>
      </c>
      <c r="BG177">
        <v>0.2</v>
      </c>
      <c r="BH177">
        <v>0.1</v>
      </c>
      <c r="BQ177">
        <v>2.8</v>
      </c>
      <c r="BT177">
        <v>0.1</v>
      </c>
    </row>
    <row r="178" spans="1:72" x14ac:dyDescent="0.25">
      <c r="A178" s="28" t="s">
        <v>89</v>
      </c>
      <c r="B178" s="27" t="s">
        <v>322</v>
      </c>
      <c r="C178" s="28" t="s">
        <v>390</v>
      </c>
      <c r="H178">
        <v>0.5</v>
      </c>
      <c r="J178">
        <v>0.1</v>
      </c>
      <c r="K178">
        <v>4.7</v>
      </c>
      <c r="L178">
        <v>0.7</v>
      </c>
      <c r="N178">
        <v>0.2</v>
      </c>
      <c r="P178">
        <v>0.4</v>
      </c>
      <c r="W178">
        <v>0.1</v>
      </c>
      <c r="Y178">
        <v>0.2</v>
      </c>
      <c r="AF178">
        <v>0.3</v>
      </c>
      <c r="AG178">
        <v>0.1</v>
      </c>
      <c r="AM178">
        <v>0.1</v>
      </c>
      <c r="AN178">
        <v>0.1</v>
      </c>
      <c r="AQ178">
        <v>0.1</v>
      </c>
      <c r="BQ178">
        <v>1.5</v>
      </c>
      <c r="BT178">
        <v>-1.2</v>
      </c>
    </row>
    <row r="179" spans="1:72" x14ac:dyDescent="0.25">
      <c r="A179" s="28" t="s">
        <v>89</v>
      </c>
      <c r="B179" s="27" t="s">
        <v>322</v>
      </c>
      <c r="C179" s="28" t="s">
        <v>391</v>
      </c>
      <c r="D179">
        <v>1.1</v>
      </c>
      <c r="E179">
        <v>0.1</v>
      </c>
      <c r="G179">
        <v>0.1</v>
      </c>
      <c r="H179">
        <v>25</v>
      </c>
      <c r="I179">
        <v>1.5</v>
      </c>
      <c r="J179">
        <v>4.3</v>
      </c>
      <c r="K179">
        <v>101</v>
      </c>
      <c r="L179">
        <v>18.7</v>
      </c>
      <c r="M179">
        <v>0.4</v>
      </c>
      <c r="N179">
        <v>6.8</v>
      </c>
      <c r="O179">
        <v>2.7</v>
      </c>
      <c r="P179">
        <v>6.4</v>
      </c>
      <c r="Q179">
        <v>3.1</v>
      </c>
      <c r="R179">
        <v>0.9</v>
      </c>
      <c r="S179">
        <v>2.5</v>
      </c>
      <c r="T179">
        <v>1.1</v>
      </c>
      <c r="U179">
        <v>3.8</v>
      </c>
      <c r="V179">
        <v>1.7</v>
      </c>
      <c r="W179">
        <v>3.1</v>
      </c>
      <c r="X179">
        <v>0.2</v>
      </c>
      <c r="Y179">
        <v>5.1</v>
      </c>
      <c r="Z179">
        <v>0.4</v>
      </c>
      <c r="AA179">
        <v>0.9</v>
      </c>
      <c r="AC179">
        <v>0.8</v>
      </c>
      <c r="AD179">
        <v>4.1</v>
      </c>
      <c r="AE179">
        <v>1.1</v>
      </c>
      <c r="AF179">
        <v>10.6</v>
      </c>
      <c r="AG179">
        <v>8.1</v>
      </c>
      <c r="AH179">
        <v>1</v>
      </c>
      <c r="AI179">
        <v>0.1</v>
      </c>
      <c r="AK179">
        <v>0.8</v>
      </c>
      <c r="AL179">
        <v>0.2</v>
      </c>
      <c r="AM179">
        <v>5.4</v>
      </c>
      <c r="AN179">
        <v>6.2</v>
      </c>
      <c r="AO179">
        <v>0.5</v>
      </c>
      <c r="AP179">
        <v>0.5</v>
      </c>
      <c r="AQ179">
        <v>2.8</v>
      </c>
      <c r="AR179">
        <v>1.4</v>
      </c>
      <c r="AS179">
        <v>0.6</v>
      </c>
      <c r="AT179">
        <v>0.4</v>
      </c>
      <c r="AU179">
        <v>1.1</v>
      </c>
      <c r="AV179">
        <v>2</v>
      </c>
      <c r="AW179">
        <v>2</v>
      </c>
      <c r="AX179">
        <v>0.3</v>
      </c>
      <c r="AY179">
        <v>1.4</v>
      </c>
      <c r="AZ179">
        <v>1.1</v>
      </c>
      <c r="BA179">
        <v>0.4</v>
      </c>
      <c r="BB179">
        <v>0.1</v>
      </c>
      <c r="BC179">
        <v>0.3</v>
      </c>
      <c r="BD179">
        <v>3.4</v>
      </c>
      <c r="BE179">
        <v>3</v>
      </c>
      <c r="BF179">
        <v>1.6</v>
      </c>
      <c r="BG179">
        <v>2.7</v>
      </c>
      <c r="BH179">
        <v>0.7</v>
      </c>
      <c r="BI179">
        <v>0.9</v>
      </c>
      <c r="BJ179">
        <v>0.3</v>
      </c>
      <c r="BK179">
        <v>0.6</v>
      </c>
      <c r="BL179">
        <v>0.1</v>
      </c>
      <c r="BM179">
        <v>0.3</v>
      </c>
      <c r="BP179">
        <v>0.3</v>
      </c>
      <c r="BQ179">
        <v>78.7</v>
      </c>
      <c r="BT179">
        <v>-5.7</v>
      </c>
    </row>
    <row r="180" spans="1:72" x14ac:dyDescent="0.25">
      <c r="A180" s="28" t="s">
        <v>89</v>
      </c>
      <c r="B180" s="27" t="s">
        <v>322</v>
      </c>
      <c r="C180" s="28" t="s">
        <v>392</v>
      </c>
      <c r="D180">
        <v>4.6</v>
      </c>
      <c r="E180">
        <v>0.4</v>
      </c>
      <c r="F180">
        <v>0.1</v>
      </c>
      <c r="G180">
        <v>0.3</v>
      </c>
      <c r="H180">
        <v>47.6</v>
      </c>
      <c r="I180">
        <v>4.1</v>
      </c>
      <c r="J180">
        <v>6.2</v>
      </c>
      <c r="K180">
        <v>191.7</v>
      </c>
      <c r="L180">
        <v>34.6</v>
      </c>
      <c r="M180">
        <v>2.4</v>
      </c>
      <c r="N180">
        <v>26.6</v>
      </c>
      <c r="O180">
        <v>9.5</v>
      </c>
      <c r="P180">
        <v>16.9</v>
      </c>
      <c r="Q180">
        <v>6.3</v>
      </c>
      <c r="R180">
        <v>2.2</v>
      </c>
      <c r="S180">
        <v>5.2</v>
      </c>
      <c r="T180">
        <v>3.1</v>
      </c>
      <c r="U180">
        <v>7.1</v>
      </c>
      <c r="V180">
        <v>3.8</v>
      </c>
      <c r="W180">
        <v>6.5</v>
      </c>
      <c r="X180">
        <v>0.8</v>
      </c>
      <c r="Y180">
        <v>9.5</v>
      </c>
      <c r="Z180">
        <v>1.2</v>
      </c>
      <c r="AA180">
        <v>3.5</v>
      </c>
      <c r="AB180">
        <v>0.1</v>
      </c>
      <c r="AC180">
        <v>2.1</v>
      </c>
      <c r="AD180">
        <v>14.7</v>
      </c>
      <c r="AE180">
        <v>2.3</v>
      </c>
      <c r="AF180">
        <v>22.8</v>
      </c>
      <c r="AG180">
        <v>14.8</v>
      </c>
      <c r="AH180">
        <v>2.5</v>
      </c>
      <c r="AI180">
        <v>0.2</v>
      </c>
      <c r="AJ180">
        <v>0.2</v>
      </c>
      <c r="AK180">
        <v>2.2</v>
      </c>
      <c r="AL180">
        <v>0.4</v>
      </c>
      <c r="AM180">
        <v>7.8</v>
      </c>
      <c r="AN180">
        <v>13.8</v>
      </c>
      <c r="AO180">
        <v>1.7</v>
      </c>
      <c r="AP180">
        <v>1.1</v>
      </c>
      <c r="AQ180">
        <v>8.9</v>
      </c>
      <c r="AR180">
        <v>2.3</v>
      </c>
      <c r="AS180">
        <v>1</v>
      </c>
      <c r="AT180">
        <v>1.3</v>
      </c>
      <c r="AU180">
        <v>1.7</v>
      </c>
      <c r="AV180">
        <v>5.3</v>
      </c>
      <c r="AW180">
        <v>3.1</v>
      </c>
      <c r="AX180">
        <v>0.7</v>
      </c>
      <c r="AY180">
        <v>2.5</v>
      </c>
      <c r="AZ180">
        <v>1.5</v>
      </c>
      <c r="BA180">
        <v>1.4</v>
      </c>
      <c r="BB180">
        <v>0.3</v>
      </c>
      <c r="BC180">
        <v>0.7</v>
      </c>
      <c r="BD180">
        <v>5.5</v>
      </c>
      <c r="BE180">
        <v>5.7</v>
      </c>
      <c r="BF180">
        <v>2.6</v>
      </c>
      <c r="BG180">
        <v>9.5</v>
      </c>
      <c r="BH180">
        <v>2.5</v>
      </c>
      <c r="BI180">
        <v>1.1</v>
      </c>
      <c r="BJ180">
        <v>0.6</v>
      </c>
      <c r="BK180">
        <v>0.9</v>
      </c>
      <c r="BL180">
        <v>0.1</v>
      </c>
      <c r="BM180">
        <v>0.9</v>
      </c>
      <c r="BP180">
        <v>1.3</v>
      </c>
      <c r="BQ180">
        <v>136.8</v>
      </c>
      <c r="BS180">
        <v>0.8</v>
      </c>
      <c r="BT180">
        <v>-6.1</v>
      </c>
    </row>
    <row r="181" spans="1:72" x14ac:dyDescent="0.25">
      <c r="A181" s="28" t="s">
        <v>89</v>
      </c>
      <c r="B181" s="27" t="s">
        <v>322</v>
      </c>
      <c r="C181" s="28" t="s">
        <v>393</v>
      </c>
      <c r="D181">
        <v>0.6</v>
      </c>
      <c r="E181">
        <v>0.1</v>
      </c>
      <c r="H181">
        <v>4</v>
      </c>
      <c r="I181">
        <v>0.4</v>
      </c>
      <c r="J181">
        <v>0.8</v>
      </c>
      <c r="K181">
        <v>12.7</v>
      </c>
      <c r="L181">
        <v>3.2</v>
      </c>
      <c r="M181">
        <v>0.6</v>
      </c>
      <c r="N181">
        <v>2.5</v>
      </c>
      <c r="O181">
        <v>0.7</v>
      </c>
      <c r="P181">
        <v>1.6</v>
      </c>
      <c r="Q181">
        <v>0.5</v>
      </c>
      <c r="R181">
        <v>0.4</v>
      </c>
      <c r="S181">
        <v>0.6</v>
      </c>
      <c r="T181">
        <v>0.4</v>
      </c>
      <c r="U181">
        <v>0.7</v>
      </c>
      <c r="V181">
        <v>0.6</v>
      </c>
      <c r="W181">
        <v>0.7</v>
      </c>
      <c r="X181">
        <v>0.1</v>
      </c>
      <c r="Y181">
        <v>0.9</v>
      </c>
      <c r="Z181">
        <v>0.1</v>
      </c>
      <c r="AA181">
        <v>0.6</v>
      </c>
      <c r="AC181">
        <v>0.3</v>
      </c>
      <c r="AD181">
        <v>1</v>
      </c>
      <c r="AE181">
        <v>0.2</v>
      </c>
      <c r="AF181">
        <v>2.5</v>
      </c>
      <c r="AG181">
        <v>1.1</v>
      </c>
      <c r="AH181">
        <v>0.3</v>
      </c>
      <c r="AI181">
        <v>0.3</v>
      </c>
      <c r="AJ181">
        <v>0.1</v>
      </c>
      <c r="AK181">
        <v>0.9</v>
      </c>
      <c r="AM181">
        <v>0.5</v>
      </c>
      <c r="AN181">
        <v>1.1</v>
      </c>
      <c r="AO181">
        <v>0.1</v>
      </c>
      <c r="AP181">
        <v>0.1</v>
      </c>
      <c r="AQ181">
        <v>1.2</v>
      </c>
      <c r="AR181">
        <v>0.2</v>
      </c>
      <c r="AS181">
        <v>0.1</v>
      </c>
      <c r="AT181">
        <v>0.1</v>
      </c>
      <c r="AU181">
        <v>0.2</v>
      </c>
      <c r="AV181">
        <v>0.5</v>
      </c>
      <c r="AW181">
        <v>0.2</v>
      </c>
      <c r="AX181">
        <v>0.1</v>
      </c>
      <c r="AY181">
        <v>0.3</v>
      </c>
      <c r="AZ181">
        <v>0.2</v>
      </c>
      <c r="BA181">
        <v>0.2</v>
      </c>
      <c r="BC181">
        <v>0.1</v>
      </c>
      <c r="BD181">
        <v>0.5</v>
      </c>
      <c r="BE181">
        <v>0.4</v>
      </c>
      <c r="BF181">
        <v>0.4</v>
      </c>
      <c r="BG181">
        <v>0.7</v>
      </c>
      <c r="BH181">
        <v>0.2</v>
      </c>
      <c r="BI181">
        <v>0.1</v>
      </c>
      <c r="BJ181">
        <v>0.1</v>
      </c>
      <c r="BK181">
        <v>0.1</v>
      </c>
      <c r="BM181">
        <v>0.1</v>
      </c>
      <c r="BP181">
        <v>0.1</v>
      </c>
      <c r="BQ181">
        <v>7.5</v>
      </c>
      <c r="BS181">
        <v>0.1</v>
      </c>
      <c r="BT181">
        <v>0.2</v>
      </c>
    </row>
    <row r="182" spans="1:72" x14ac:dyDescent="0.25">
      <c r="A182" s="28" t="s">
        <v>89</v>
      </c>
      <c r="B182" s="27" t="s">
        <v>322</v>
      </c>
      <c r="C182" s="28" t="s">
        <v>394</v>
      </c>
      <c r="D182">
        <v>0.1</v>
      </c>
      <c r="H182">
        <v>2.8</v>
      </c>
      <c r="I182">
        <v>0.1</v>
      </c>
      <c r="J182">
        <v>0.3</v>
      </c>
      <c r="K182">
        <v>12.1</v>
      </c>
      <c r="L182">
        <v>2</v>
      </c>
      <c r="N182">
        <v>0.9</v>
      </c>
      <c r="O182">
        <v>0.8</v>
      </c>
      <c r="P182">
        <v>1</v>
      </c>
      <c r="Q182">
        <v>0.2</v>
      </c>
      <c r="R182">
        <v>1.9</v>
      </c>
      <c r="S182">
        <v>0.7</v>
      </c>
      <c r="T182">
        <v>0.2</v>
      </c>
      <c r="U182">
        <v>0.3</v>
      </c>
      <c r="V182">
        <v>0.4</v>
      </c>
      <c r="W182">
        <v>0.6</v>
      </c>
      <c r="X182">
        <v>0.1</v>
      </c>
      <c r="Y182">
        <v>0.6</v>
      </c>
      <c r="Z182">
        <v>0.1</v>
      </c>
      <c r="AA182">
        <v>0.1</v>
      </c>
      <c r="AC182">
        <v>0.3</v>
      </c>
      <c r="AD182">
        <v>0.7</v>
      </c>
      <c r="AE182">
        <v>0.1</v>
      </c>
      <c r="AF182">
        <v>0.8</v>
      </c>
      <c r="AG182">
        <v>0.3</v>
      </c>
      <c r="AH182">
        <v>0.1</v>
      </c>
      <c r="AK182">
        <v>0.1</v>
      </c>
      <c r="AM182">
        <v>0.2</v>
      </c>
      <c r="AN182">
        <v>0.8</v>
      </c>
      <c r="AO182">
        <v>0.1</v>
      </c>
      <c r="AQ182">
        <v>1</v>
      </c>
      <c r="AR182">
        <v>0.1</v>
      </c>
      <c r="AS182">
        <v>0.1</v>
      </c>
      <c r="AT182">
        <v>0.1</v>
      </c>
      <c r="AV182">
        <v>0.5</v>
      </c>
      <c r="AW182">
        <v>0.1</v>
      </c>
      <c r="AY182">
        <v>0.1</v>
      </c>
      <c r="AZ182">
        <v>0.1</v>
      </c>
      <c r="BA182">
        <v>0.1</v>
      </c>
      <c r="BD182">
        <v>0.3</v>
      </c>
      <c r="BE182">
        <v>0.3</v>
      </c>
      <c r="BF182">
        <v>0.1</v>
      </c>
      <c r="BG182">
        <v>0.7</v>
      </c>
      <c r="BH182">
        <v>0.2</v>
      </c>
      <c r="BM182">
        <v>0.1</v>
      </c>
      <c r="BP182">
        <v>0.1</v>
      </c>
      <c r="BQ182">
        <v>4.5</v>
      </c>
      <c r="BS182">
        <v>0.3</v>
      </c>
      <c r="BT182">
        <v>-0.3</v>
      </c>
    </row>
    <row r="183" spans="1:72" x14ac:dyDescent="0.25">
      <c r="A183" s="28" t="s">
        <v>89</v>
      </c>
      <c r="B183" s="27" t="s">
        <v>322</v>
      </c>
      <c r="C183" s="28" t="s">
        <v>395</v>
      </c>
      <c r="D183">
        <v>1.5</v>
      </c>
      <c r="E183">
        <v>0.1</v>
      </c>
      <c r="G183">
        <v>0.3</v>
      </c>
      <c r="H183">
        <v>27.2</v>
      </c>
      <c r="I183">
        <v>1.6</v>
      </c>
      <c r="J183">
        <v>3.2</v>
      </c>
      <c r="K183">
        <v>115.8</v>
      </c>
      <c r="L183">
        <v>20.1</v>
      </c>
      <c r="M183">
        <v>0.7</v>
      </c>
      <c r="N183">
        <v>9.7</v>
      </c>
      <c r="O183">
        <v>5.9</v>
      </c>
      <c r="P183">
        <v>6.6</v>
      </c>
      <c r="Q183">
        <v>2</v>
      </c>
      <c r="R183">
        <v>1.4</v>
      </c>
      <c r="S183">
        <v>2.3</v>
      </c>
      <c r="T183">
        <v>2</v>
      </c>
      <c r="U183">
        <v>2.3</v>
      </c>
      <c r="V183">
        <v>3.2</v>
      </c>
      <c r="W183">
        <v>3</v>
      </c>
      <c r="X183">
        <v>0.9</v>
      </c>
      <c r="Y183">
        <v>4.1</v>
      </c>
      <c r="Z183">
        <v>1.3</v>
      </c>
      <c r="AA183">
        <v>3.4</v>
      </c>
      <c r="AB183">
        <v>0.1</v>
      </c>
      <c r="AC183">
        <v>1.9</v>
      </c>
      <c r="AD183">
        <v>6.2</v>
      </c>
      <c r="AE183">
        <v>1.1</v>
      </c>
      <c r="AF183">
        <v>10.1</v>
      </c>
      <c r="AG183">
        <v>4.9</v>
      </c>
      <c r="AH183">
        <v>1.8</v>
      </c>
      <c r="AI183">
        <v>3.1</v>
      </c>
      <c r="AJ183">
        <v>2.1</v>
      </c>
      <c r="AK183">
        <v>1.8</v>
      </c>
      <c r="AL183">
        <v>0.3</v>
      </c>
      <c r="AM183">
        <v>3.5</v>
      </c>
      <c r="AN183">
        <v>7.3</v>
      </c>
      <c r="AO183">
        <v>1.6</v>
      </c>
      <c r="AP183">
        <v>0.9</v>
      </c>
      <c r="AQ183">
        <v>7.9</v>
      </c>
      <c r="AR183">
        <v>2</v>
      </c>
      <c r="AS183">
        <v>1</v>
      </c>
      <c r="AT183">
        <v>1.5</v>
      </c>
      <c r="AU183">
        <v>0.8</v>
      </c>
      <c r="AV183">
        <v>6.6</v>
      </c>
      <c r="AW183">
        <v>2.1</v>
      </c>
      <c r="AX183">
        <v>1</v>
      </c>
      <c r="AY183">
        <v>2.3</v>
      </c>
      <c r="AZ183">
        <v>1</v>
      </c>
      <c r="BA183">
        <v>2.4</v>
      </c>
      <c r="BB183">
        <v>0.4</v>
      </c>
      <c r="BC183">
        <v>0.6</v>
      </c>
      <c r="BD183">
        <v>5.1</v>
      </c>
      <c r="BE183">
        <v>4.1</v>
      </c>
      <c r="BF183">
        <v>1.5</v>
      </c>
      <c r="BG183">
        <v>4.9</v>
      </c>
      <c r="BH183">
        <v>2</v>
      </c>
      <c r="BI183">
        <v>0.7</v>
      </c>
      <c r="BJ183">
        <v>0.5</v>
      </c>
      <c r="BK183">
        <v>0.5</v>
      </c>
      <c r="BL183">
        <v>0.1</v>
      </c>
      <c r="BM183">
        <v>0.7</v>
      </c>
      <c r="BP183">
        <v>0.4</v>
      </c>
      <c r="BQ183">
        <v>57</v>
      </c>
      <c r="BS183">
        <v>6.1</v>
      </c>
      <c r="BT183">
        <v>2.1</v>
      </c>
    </row>
    <row r="184" spans="1:72" x14ac:dyDescent="0.25">
      <c r="A184" s="28" t="s">
        <v>89</v>
      </c>
      <c r="B184" s="27" t="s">
        <v>322</v>
      </c>
      <c r="C184" s="28" t="s">
        <v>396</v>
      </c>
      <c r="D184">
        <v>7.7</v>
      </c>
      <c r="E184">
        <v>1.3</v>
      </c>
      <c r="F184">
        <v>0.2</v>
      </c>
      <c r="G184">
        <v>1</v>
      </c>
      <c r="H184">
        <v>291.6</v>
      </c>
      <c r="I184">
        <v>11.3</v>
      </c>
      <c r="J184">
        <v>28.7</v>
      </c>
      <c r="K184">
        <v>972.6</v>
      </c>
      <c r="L184">
        <v>178.9</v>
      </c>
      <c r="M184">
        <v>2.5</v>
      </c>
      <c r="N184">
        <v>71.2</v>
      </c>
      <c r="O184">
        <v>96.7</v>
      </c>
      <c r="P184">
        <v>59</v>
      </c>
      <c r="Q184">
        <v>19.6</v>
      </c>
      <c r="R184">
        <v>7.8</v>
      </c>
      <c r="S184">
        <v>15.8</v>
      </c>
      <c r="T184">
        <v>20.3</v>
      </c>
      <c r="U184">
        <v>15.1</v>
      </c>
      <c r="V184">
        <v>15</v>
      </c>
      <c r="W184">
        <v>18.8</v>
      </c>
      <c r="X184">
        <v>2.1</v>
      </c>
      <c r="Y184">
        <v>52.7</v>
      </c>
      <c r="Z184">
        <v>3.8</v>
      </c>
      <c r="AA184">
        <v>11.9</v>
      </c>
      <c r="AB184">
        <v>0.7</v>
      </c>
      <c r="AC184">
        <v>10.7</v>
      </c>
      <c r="AD184">
        <v>36.5</v>
      </c>
      <c r="AE184">
        <v>5.8</v>
      </c>
      <c r="AF184">
        <v>91.5</v>
      </c>
      <c r="AG184">
        <v>31.8</v>
      </c>
      <c r="AH184">
        <v>7.2</v>
      </c>
      <c r="AI184">
        <v>0.7</v>
      </c>
      <c r="AJ184">
        <v>3.4</v>
      </c>
      <c r="AK184">
        <v>10.6</v>
      </c>
      <c r="AL184">
        <v>2.6</v>
      </c>
      <c r="AM184">
        <v>19.3</v>
      </c>
      <c r="AN184">
        <v>105.5</v>
      </c>
      <c r="AO184">
        <v>6.2</v>
      </c>
      <c r="AP184">
        <v>4.1</v>
      </c>
      <c r="AQ184">
        <v>150.7</v>
      </c>
      <c r="AR184">
        <v>13.1</v>
      </c>
      <c r="AS184">
        <v>10.3</v>
      </c>
      <c r="AT184">
        <v>13</v>
      </c>
      <c r="AU184">
        <v>6.1</v>
      </c>
      <c r="AV184">
        <v>61.5</v>
      </c>
      <c r="AW184">
        <v>10.3</v>
      </c>
      <c r="AX184">
        <v>3.7</v>
      </c>
      <c r="AY184">
        <v>12</v>
      </c>
      <c r="AZ184">
        <v>10.8</v>
      </c>
      <c r="BA184">
        <v>6.6</v>
      </c>
      <c r="BB184">
        <v>3.9</v>
      </c>
      <c r="BC184">
        <v>2.8</v>
      </c>
      <c r="BD184">
        <v>32.9</v>
      </c>
      <c r="BE184">
        <v>33.3</v>
      </c>
      <c r="BF184">
        <v>14.8</v>
      </c>
      <c r="BG184">
        <v>65.1</v>
      </c>
      <c r="BH184">
        <v>19.1</v>
      </c>
      <c r="BI184">
        <v>4.1</v>
      </c>
      <c r="BJ184">
        <v>2.9</v>
      </c>
      <c r="BK184">
        <v>5.6</v>
      </c>
      <c r="BL184">
        <v>0.3</v>
      </c>
      <c r="BM184">
        <v>12.3</v>
      </c>
      <c r="BP184">
        <v>4.7</v>
      </c>
      <c r="BQ184">
        <v>378.1</v>
      </c>
      <c r="BR184">
        <v>0.1</v>
      </c>
      <c r="BS184">
        <v>8.5</v>
      </c>
      <c r="BT184">
        <v>0.2</v>
      </c>
    </row>
    <row r="185" spans="1:72" x14ac:dyDescent="0.25">
      <c r="A185" s="28" t="s">
        <v>89</v>
      </c>
      <c r="B185" s="27" t="s">
        <v>322</v>
      </c>
      <c r="C185" s="28" t="s">
        <v>397</v>
      </c>
      <c r="D185">
        <v>0.2</v>
      </c>
      <c r="G185">
        <v>0.1</v>
      </c>
      <c r="H185">
        <v>4.7</v>
      </c>
      <c r="I185">
        <v>0.8</v>
      </c>
      <c r="J185">
        <v>0.5</v>
      </c>
      <c r="K185">
        <v>20.1</v>
      </c>
      <c r="L185">
        <v>3.5</v>
      </c>
      <c r="M185">
        <v>0.1</v>
      </c>
      <c r="N185">
        <v>1.6</v>
      </c>
      <c r="O185">
        <v>1.3</v>
      </c>
      <c r="P185">
        <v>1.3</v>
      </c>
      <c r="Q185">
        <v>0.4</v>
      </c>
      <c r="R185">
        <v>0.2</v>
      </c>
      <c r="S185">
        <v>0.5</v>
      </c>
      <c r="T185">
        <v>2.5</v>
      </c>
      <c r="U185">
        <v>0.9</v>
      </c>
      <c r="V185">
        <v>0.8</v>
      </c>
      <c r="W185">
        <v>4.2</v>
      </c>
      <c r="X185">
        <v>0.3</v>
      </c>
      <c r="Y185">
        <v>1.1</v>
      </c>
      <c r="Z185">
        <v>0.3</v>
      </c>
      <c r="AA185">
        <v>0.3</v>
      </c>
      <c r="AC185">
        <v>0.3</v>
      </c>
      <c r="AD185">
        <v>1.3</v>
      </c>
      <c r="AE185">
        <v>0.5</v>
      </c>
      <c r="AF185">
        <v>1.5</v>
      </c>
      <c r="AG185">
        <v>0.8</v>
      </c>
      <c r="AH185">
        <v>0.3</v>
      </c>
      <c r="AI185">
        <v>0.1</v>
      </c>
      <c r="AJ185">
        <v>0.1</v>
      </c>
      <c r="AK185">
        <v>0.2</v>
      </c>
      <c r="AL185">
        <v>0.1</v>
      </c>
      <c r="AM185">
        <v>0.4</v>
      </c>
      <c r="AN185">
        <v>1.1</v>
      </c>
      <c r="AO185">
        <v>0.2</v>
      </c>
      <c r="AP185">
        <v>0.4</v>
      </c>
      <c r="AQ185">
        <v>1.2</v>
      </c>
      <c r="AR185">
        <v>0.2</v>
      </c>
      <c r="AS185">
        <v>0.1</v>
      </c>
      <c r="AT185">
        <v>0.2</v>
      </c>
      <c r="AU185">
        <v>0.1</v>
      </c>
      <c r="AV185">
        <v>0.6</v>
      </c>
      <c r="AW185">
        <v>0.4</v>
      </c>
      <c r="AX185">
        <v>0.2</v>
      </c>
      <c r="AY185">
        <v>0.3</v>
      </c>
      <c r="AZ185">
        <v>0.2</v>
      </c>
      <c r="BA185">
        <v>0.2</v>
      </c>
      <c r="BB185">
        <v>0.1</v>
      </c>
      <c r="BC185">
        <v>0.1</v>
      </c>
      <c r="BD185">
        <v>0.6</v>
      </c>
      <c r="BE185">
        <v>0.6</v>
      </c>
      <c r="BF185">
        <v>0.3</v>
      </c>
      <c r="BG185">
        <v>1.8</v>
      </c>
      <c r="BH185">
        <v>0.5</v>
      </c>
      <c r="BI185">
        <v>0.2</v>
      </c>
      <c r="BJ185">
        <v>0.1</v>
      </c>
      <c r="BK185">
        <v>0.1</v>
      </c>
      <c r="BL185">
        <v>0.1</v>
      </c>
      <c r="BM185">
        <v>0.1</v>
      </c>
      <c r="BP185">
        <v>0.6</v>
      </c>
      <c r="BQ185">
        <v>18.5</v>
      </c>
      <c r="BS185">
        <v>7.9</v>
      </c>
      <c r="BT185">
        <v>0.7</v>
      </c>
    </row>
    <row r="186" spans="1:72" x14ac:dyDescent="0.25">
      <c r="A186" s="28" t="s">
        <v>89</v>
      </c>
      <c r="B186" s="27" t="s">
        <v>322</v>
      </c>
      <c r="C186" s="28" t="s">
        <v>398</v>
      </c>
      <c r="H186">
        <v>1.2</v>
      </c>
      <c r="I186">
        <v>0.1</v>
      </c>
      <c r="J186">
        <v>0.2</v>
      </c>
      <c r="K186">
        <v>6.4</v>
      </c>
      <c r="L186">
        <v>1</v>
      </c>
      <c r="N186">
        <v>0.4</v>
      </c>
      <c r="O186">
        <v>0.3</v>
      </c>
      <c r="P186">
        <v>0.5</v>
      </c>
      <c r="Q186">
        <v>0.1</v>
      </c>
      <c r="R186">
        <v>0.3</v>
      </c>
      <c r="S186">
        <v>0.1</v>
      </c>
      <c r="T186">
        <v>0.1</v>
      </c>
      <c r="U186">
        <v>0.1</v>
      </c>
      <c r="V186">
        <v>0.1</v>
      </c>
      <c r="W186">
        <v>0.1</v>
      </c>
      <c r="Y186">
        <v>0.2</v>
      </c>
      <c r="AA186">
        <v>0.2</v>
      </c>
      <c r="AC186">
        <v>0.4</v>
      </c>
      <c r="AD186">
        <v>0.2</v>
      </c>
      <c r="AF186">
        <v>0.4</v>
      </c>
      <c r="AG186">
        <v>0.2</v>
      </c>
      <c r="AH186">
        <v>0.1</v>
      </c>
      <c r="AM186">
        <v>0.1</v>
      </c>
      <c r="AN186">
        <v>0.4</v>
      </c>
      <c r="AO186">
        <v>0.1</v>
      </c>
      <c r="AQ186">
        <v>0.2</v>
      </c>
      <c r="AT186">
        <v>0.1</v>
      </c>
      <c r="AV186">
        <v>0.2</v>
      </c>
      <c r="AW186">
        <v>0.1</v>
      </c>
      <c r="AY186">
        <v>0.1</v>
      </c>
      <c r="BA186">
        <v>0.1</v>
      </c>
      <c r="BD186">
        <v>0.2</v>
      </c>
      <c r="BE186">
        <v>0.1</v>
      </c>
      <c r="BF186">
        <v>0.1</v>
      </c>
      <c r="BG186">
        <v>0.1</v>
      </c>
      <c r="BH186">
        <v>0.1</v>
      </c>
      <c r="BQ186">
        <v>3</v>
      </c>
      <c r="BS186">
        <v>0.1</v>
      </c>
      <c r="BT186">
        <v>-0.1</v>
      </c>
    </row>
    <row r="187" spans="1:72" x14ac:dyDescent="0.25">
      <c r="A187" s="28" t="s">
        <v>89</v>
      </c>
      <c r="B187" s="27" t="s">
        <v>322</v>
      </c>
      <c r="C187" s="28" t="s">
        <v>399</v>
      </c>
      <c r="D187">
        <v>1.6</v>
      </c>
      <c r="E187">
        <v>0.5</v>
      </c>
      <c r="G187">
        <v>0.4</v>
      </c>
      <c r="H187">
        <v>60.2</v>
      </c>
      <c r="I187">
        <v>4.2</v>
      </c>
      <c r="J187">
        <v>12.4</v>
      </c>
      <c r="K187">
        <v>466.6</v>
      </c>
      <c r="L187">
        <v>68.6</v>
      </c>
      <c r="M187">
        <v>0.5</v>
      </c>
      <c r="N187">
        <v>24.6</v>
      </c>
      <c r="O187">
        <v>6.2</v>
      </c>
      <c r="P187">
        <v>30.1</v>
      </c>
      <c r="Q187">
        <v>5.6</v>
      </c>
      <c r="R187">
        <v>3.7</v>
      </c>
      <c r="S187">
        <v>4.3</v>
      </c>
      <c r="T187">
        <v>1.8</v>
      </c>
      <c r="U187">
        <v>4.3</v>
      </c>
      <c r="V187">
        <v>2.5</v>
      </c>
      <c r="W187">
        <v>9.9</v>
      </c>
      <c r="X187">
        <v>0.5</v>
      </c>
      <c r="Y187">
        <v>17</v>
      </c>
      <c r="Z187">
        <v>1.1</v>
      </c>
      <c r="AA187">
        <v>3.7</v>
      </c>
      <c r="AC187">
        <v>2.7</v>
      </c>
      <c r="AD187">
        <v>9.3</v>
      </c>
      <c r="AE187">
        <v>1.6</v>
      </c>
      <c r="AF187">
        <v>16.4</v>
      </c>
      <c r="AG187">
        <v>8.5</v>
      </c>
      <c r="AH187">
        <v>2.1</v>
      </c>
      <c r="AI187">
        <v>0.2</v>
      </c>
      <c r="AJ187">
        <v>0.2</v>
      </c>
      <c r="AK187">
        <v>1.7</v>
      </c>
      <c r="AL187">
        <v>0.4</v>
      </c>
      <c r="AM187">
        <v>4.7</v>
      </c>
      <c r="AN187">
        <v>15.1</v>
      </c>
      <c r="AO187">
        <v>2.5</v>
      </c>
      <c r="AP187">
        <v>0.5</v>
      </c>
      <c r="AQ187">
        <v>6.7</v>
      </c>
      <c r="AR187">
        <v>1</v>
      </c>
      <c r="AS187">
        <v>1</v>
      </c>
      <c r="AT187">
        <v>1.2</v>
      </c>
      <c r="AU187">
        <v>1.3</v>
      </c>
      <c r="AV187">
        <v>4.7</v>
      </c>
      <c r="AW187">
        <v>2.6</v>
      </c>
      <c r="AX187">
        <v>0.7</v>
      </c>
      <c r="AY187">
        <v>2.6</v>
      </c>
      <c r="AZ187">
        <v>1.3</v>
      </c>
      <c r="BA187">
        <v>2.3</v>
      </c>
      <c r="BB187">
        <v>0.2</v>
      </c>
      <c r="BC187">
        <v>0.6</v>
      </c>
      <c r="BD187">
        <v>5.4</v>
      </c>
      <c r="BE187">
        <v>4</v>
      </c>
      <c r="BF187">
        <v>2.1</v>
      </c>
      <c r="BG187">
        <v>5.2</v>
      </c>
      <c r="BH187">
        <v>2.7</v>
      </c>
      <c r="BI187">
        <v>0.9</v>
      </c>
      <c r="BJ187">
        <v>0.7</v>
      </c>
      <c r="BK187">
        <v>1.2</v>
      </c>
      <c r="BL187">
        <v>0.1</v>
      </c>
      <c r="BM187">
        <v>0.4</v>
      </c>
      <c r="BP187">
        <v>0.7</v>
      </c>
      <c r="BQ187">
        <v>128.7</v>
      </c>
      <c r="BS187">
        <v>0.2</v>
      </c>
      <c r="BT187">
        <v>8.4</v>
      </c>
    </row>
    <row r="188" spans="1:72" x14ac:dyDescent="0.25">
      <c r="A188" s="28" t="s">
        <v>89</v>
      </c>
      <c r="B188" s="27" t="s">
        <v>322</v>
      </c>
      <c r="C188" s="28" t="s">
        <v>400</v>
      </c>
      <c r="D188">
        <v>5.1</v>
      </c>
      <c r="E188">
        <v>1</v>
      </c>
      <c r="F188">
        <v>0.2</v>
      </c>
      <c r="G188">
        <v>0.6</v>
      </c>
      <c r="H188">
        <v>151.3</v>
      </c>
      <c r="I188">
        <v>7.7</v>
      </c>
      <c r="J188">
        <v>19.9</v>
      </c>
      <c r="K188">
        <v>697.9</v>
      </c>
      <c r="L188">
        <v>121.1</v>
      </c>
      <c r="M188">
        <v>1.3</v>
      </c>
      <c r="N188">
        <v>41.5</v>
      </c>
      <c r="O188">
        <v>26</v>
      </c>
      <c r="P188">
        <v>37.3</v>
      </c>
      <c r="Q188">
        <v>12.6</v>
      </c>
      <c r="R188">
        <v>4.3</v>
      </c>
      <c r="S188">
        <v>9.3</v>
      </c>
      <c r="T188">
        <v>5.5</v>
      </c>
      <c r="U188">
        <v>13.6</v>
      </c>
      <c r="V188">
        <v>6.9</v>
      </c>
      <c r="W188">
        <v>12.4</v>
      </c>
      <c r="X188">
        <v>1.2</v>
      </c>
      <c r="Y188">
        <v>26.4</v>
      </c>
      <c r="Z188">
        <v>2.4</v>
      </c>
      <c r="AA188">
        <v>9.7</v>
      </c>
      <c r="AB188">
        <v>0.2</v>
      </c>
      <c r="AC188">
        <v>7.3</v>
      </c>
      <c r="AD188">
        <v>19.8</v>
      </c>
      <c r="AE188">
        <v>4.1</v>
      </c>
      <c r="AF188">
        <v>48.1</v>
      </c>
      <c r="AG188">
        <v>27.2</v>
      </c>
      <c r="AH188">
        <v>5.3</v>
      </c>
      <c r="AI188">
        <v>0.3</v>
      </c>
      <c r="AJ188">
        <v>0.4</v>
      </c>
      <c r="AK188">
        <v>4.9</v>
      </c>
      <c r="AL188">
        <v>1</v>
      </c>
      <c r="AM188">
        <v>23.1</v>
      </c>
      <c r="AN188">
        <v>39.5</v>
      </c>
      <c r="AO188">
        <v>5.4</v>
      </c>
      <c r="AP188">
        <v>2.6</v>
      </c>
      <c r="AQ188">
        <v>24.5</v>
      </c>
      <c r="AR188">
        <v>5.4</v>
      </c>
      <c r="AS188">
        <v>3.6</v>
      </c>
      <c r="AT188">
        <v>4.3</v>
      </c>
      <c r="AU188">
        <v>4.3</v>
      </c>
      <c r="AV188">
        <v>19</v>
      </c>
      <c r="AW188">
        <v>10.6</v>
      </c>
      <c r="AX188">
        <v>1.9</v>
      </c>
      <c r="AY188">
        <v>8.5</v>
      </c>
      <c r="AZ188">
        <v>4.9</v>
      </c>
      <c r="BA188">
        <v>4.5</v>
      </c>
      <c r="BB188">
        <v>1</v>
      </c>
      <c r="BC188">
        <v>2.2</v>
      </c>
      <c r="BD188">
        <v>18.1</v>
      </c>
      <c r="BE188">
        <v>14.6</v>
      </c>
      <c r="BF188">
        <v>7.5</v>
      </c>
      <c r="BG188">
        <v>19.1</v>
      </c>
      <c r="BH188">
        <v>7.1</v>
      </c>
      <c r="BI188">
        <v>2.8</v>
      </c>
      <c r="BJ188">
        <v>1.8</v>
      </c>
      <c r="BK188">
        <v>3.5</v>
      </c>
      <c r="BL188">
        <v>0.3</v>
      </c>
      <c r="BM188">
        <v>2.4</v>
      </c>
      <c r="BP188">
        <v>2.2</v>
      </c>
      <c r="BQ188">
        <v>392.2</v>
      </c>
      <c r="BT188">
        <v>-3.4</v>
      </c>
    </row>
    <row r="189" spans="1:72" x14ac:dyDescent="0.25">
      <c r="A189" s="28" t="s">
        <v>89</v>
      </c>
      <c r="B189" s="27" t="s">
        <v>322</v>
      </c>
      <c r="C189" s="28" t="s">
        <v>401</v>
      </c>
      <c r="D189">
        <v>1.6</v>
      </c>
      <c r="E189">
        <v>0.2</v>
      </c>
      <c r="G189">
        <v>0.2</v>
      </c>
      <c r="H189">
        <v>37.7</v>
      </c>
      <c r="I189">
        <v>1.9</v>
      </c>
      <c r="J189">
        <v>4.4</v>
      </c>
      <c r="K189">
        <v>151</v>
      </c>
      <c r="L189">
        <v>28.9</v>
      </c>
      <c r="M189">
        <v>0.6</v>
      </c>
      <c r="N189">
        <v>12.2</v>
      </c>
      <c r="O189">
        <v>7.7</v>
      </c>
      <c r="P189">
        <v>9.3</v>
      </c>
      <c r="Q189">
        <v>3.3</v>
      </c>
      <c r="R189">
        <v>1.2</v>
      </c>
      <c r="S189">
        <v>2.6</v>
      </c>
      <c r="T189">
        <v>1.7</v>
      </c>
      <c r="U189">
        <v>3</v>
      </c>
      <c r="V189">
        <v>2.3</v>
      </c>
      <c r="W189">
        <v>3.1</v>
      </c>
      <c r="X189">
        <v>0.5</v>
      </c>
      <c r="Y189">
        <v>6.6</v>
      </c>
      <c r="Z189">
        <v>0.8</v>
      </c>
      <c r="AA189">
        <v>3.2</v>
      </c>
      <c r="AB189">
        <v>0.1</v>
      </c>
      <c r="AC189">
        <v>1.6</v>
      </c>
      <c r="AD189">
        <v>6.9</v>
      </c>
      <c r="AE189">
        <v>1.2</v>
      </c>
      <c r="AF189">
        <v>10.6</v>
      </c>
      <c r="AG189">
        <v>6.9</v>
      </c>
      <c r="AH189">
        <v>2</v>
      </c>
      <c r="AI189">
        <v>0.1</v>
      </c>
      <c r="AJ189">
        <v>0.2</v>
      </c>
      <c r="AK189">
        <v>1.5</v>
      </c>
      <c r="AL189">
        <v>0.3</v>
      </c>
      <c r="AM189">
        <v>3.4</v>
      </c>
      <c r="AN189">
        <v>11.2</v>
      </c>
      <c r="AO189">
        <v>2.1</v>
      </c>
      <c r="AP189">
        <v>0.6</v>
      </c>
      <c r="AQ189">
        <v>8.1</v>
      </c>
      <c r="AR189">
        <v>3.1</v>
      </c>
      <c r="AS189">
        <v>1.1</v>
      </c>
      <c r="AT189">
        <v>2</v>
      </c>
      <c r="AU189">
        <v>1</v>
      </c>
      <c r="AV189">
        <v>7</v>
      </c>
      <c r="AW189">
        <v>1.6</v>
      </c>
      <c r="AX189">
        <v>0.6</v>
      </c>
      <c r="AY189">
        <v>2.3</v>
      </c>
      <c r="AZ189">
        <v>1.3</v>
      </c>
      <c r="BA189">
        <v>1.8</v>
      </c>
      <c r="BB189">
        <v>0.3</v>
      </c>
      <c r="BC189">
        <v>0.6</v>
      </c>
      <c r="BD189">
        <v>4.6</v>
      </c>
      <c r="BE189">
        <v>4.8</v>
      </c>
      <c r="BF189">
        <v>2.2</v>
      </c>
      <c r="BG189">
        <v>6.5</v>
      </c>
      <c r="BH189">
        <v>2.4</v>
      </c>
      <c r="BI189">
        <v>0.6</v>
      </c>
      <c r="BJ189">
        <v>0.5</v>
      </c>
      <c r="BK189">
        <v>0.7</v>
      </c>
      <c r="BL189">
        <v>0.1</v>
      </c>
      <c r="BM189">
        <v>0.8</v>
      </c>
      <c r="BP189">
        <v>0.7</v>
      </c>
      <c r="BQ189">
        <v>78</v>
      </c>
      <c r="BS189">
        <v>1.2</v>
      </c>
      <c r="BT189">
        <v>0.7</v>
      </c>
    </row>
    <row r="190" spans="1:72" x14ac:dyDescent="0.25">
      <c r="A190" s="28" t="s">
        <v>89</v>
      </c>
      <c r="B190" s="27" t="s">
        <v>322</v>
      </c>
      <c r="C190" s="28" t="s">
        <v>402</v>
      </c>
      <c r="D190">
        <v>0.8</v>
      </c>
      <c r="E190">
        <v>0.2</v>
      </c>
      <c r="G190">
        <v>0.1</v>
      </c>
      <c r="H190">
        <v>13.1</v>
      </c>
      <c r="I190">
        <v>1</v>
      </c>
      <c r="J190">
        <v>2</v>
      </c>
      <c r="K190">
        <v>60.9</v>
      </c>
      <c r="L190">
        <v>10.2</v>
      </c>
      <c r="M190">
        <v>0.2</v>
      </c>
      <c r="N190">
        <v>4.1</v>
      </c>
      <c r="O190">
        <v>2.3</v>
      </c>
      <c r="P190">
        <v>4.5</v>
      </c>
      <c r="Q190">
        <v>1.3</v>
      </c>
      <c r="R190">
        <v>0.6</v>
      </c>
      <c r="S190">
        <v>1.2</v>
      </c>
      <c r="T190">
        <v>0.6</v>
      </c>
      <c r="U190">
        <v>1.5</v>
      </c>
      <c r="V190">
        <v>1</v>
      </c>
      <c r="W190">
        <v>1.9</v>
      </c>
      <c r="X190">
        <v>0.2</v>
      </c>
      <c r="Y190">
        <v>2.6</v>
      </c>
      <c r="Z190">
        <v>0.5</v>
      </c>
      <c r="AA190">
        <v>0.9</v>
      </c>
      <c r="AC190">
        <v>0.7</v>
      </c>
      <c r="AD190">
        <v>2.4</v>
      </c>
      <c r="AE190">
        <v>0.4</v>
      </c>
      <c r="AF190">
        <v>3.8</v>
      </c>
      <c r="AG190">
        <v>2.3</v>
      </c>
      <c r="AH190">
        <v>0.7</v>
      </c>
      <c r="AI190">
        <v>0.5</v>
      </c>
      <c r="AJ190">
        <v>1.1</v>
      </c>
      <c r="AK190">
        <v>0.6</v>
      </c>
      <c r="AL190">
        <v>0.1</v>
      </c>
      <c r="AM190">
        <v>1.5</v>
      </c>
      <c r="AN190">
        <v>3.3</v>
      </c>
      <c r="AO190">
        <v>0.4</v>
      </c>
      <c r="AP190">
        <v>0.2</v>
      </c>
      <c r="AQ190">
        <v>2.4</v>
      </c>
      <c r="AR190">
        <v>0.4</v>
      </c>
      <c r="AS190">
        <v>0.3</v>
      </c>
      <c r="AT190">
        <v>0.3</v>
      </c>
      <c r="AU190">
        <v>0.5</v>
      </c>
      <c r="AV190">
        <v>1.5</v>
      </c>
      <c r="AW190">
        <v>0.7</v>
      </c>
      <c r="AX190">
        <v>0.2</v>
      </c>
      <c r="AY190">
        <v>0.6</v>
      </c>
      <c r="AZ190">
        <v>0.4</v>
      </c>
      <c r="BA190">
        <v>0.4</v>
      </c>
      <c r="BB190">
        <v>0.1</v>
      </c>
      <c r="BC190">
        <v>0.1</v>
      </c>
      <c r="BD190">
        <v>1.7</v>
      </c>
      <c r="BE190">
        <v>1.5</v>
      </c>
      <c r="BF190">
        <v>0.7</v>
      </c>
      <c r="BG190">
        <v>2</v>
      </c>
      <c r="BH190">
        <v>0.6</v>
      </c>
      <c r="BI190">
        <v>0.3</v>
      </c>
      <c r="BJ190">
        <v>0.2</v>
      </c>
      <c r="BK190">
        <v>0.3</v>
      </c>
      <c r="BM190">
        <v>0.2</v>
      </c>
      <c r="BP190">
        <v>0.3</v>
      </c>
      <c r="BQ190">
        <v>29.8</v>
      </c>
      <c r="BS190">
        <v>1.1</v>
      </c>
      <c r="BT190">
        <v>-0.2</v>
      </c>
    </row>
    <row r="191" spans="1:72" x14ac:dyDescent="0.25">
      <c r="A191" s="28" t="s">
        <v>89</v>
      </c>
      <c r="B191" s="27" t="s">
        <v>322</v>
      </c>
      <c r="C191" s="28" t="s">
        <v>403</v>
      </c>
      <c r="D191">
        <v>0.3</v>
      </c>
      <c r="E191">
        <v>0.1</v>
      </c>
      <c r="G191">
        <v>0.1</v>
      </c>
      <c r="H191">
        <v>8.3</v>
      </c>
      <c r="I191">
        <v>0.5</v>
      </c>
      <c r="J191">
        <v>0.9</v>
      </c>
      <c r="K191">
        <v>32.7</v>
      </c>
      <c r="L191">
        <v>7.8</v>
      </c>
      <c r="M191">
        <v>0.2</v>
      </c>
      <c r="N191">
        <v>2.8</v>
      </c>
      <c r="O191">
        <v>2.1</v>
      </c>
      <c r="P191">
        <v>3</v>
      </c>
      <c r="Q191">
        <v>0.6</v>
      </c>
      <c r="R191">
        <v>0.4</v>
      </c>
      <c r="S191">
        <v>1</v>
      </c>
      <c r="T191">
        <v>0.5</v>
      </c>
      <c r="U191">
        <v>0.7</v>
      </c>
      <c r="V191">
        <v>1.2</v>
      </c>
      <c r="W191">
        <v>1.2</v>
      </c>
      <c r="X191">
        <v>0.2</v>
      </c>
      <c r="Y191">
        <v>1.5</v>
      </c>
      <c r="Z191">
        <v>0.2</v>
      </c>
      <c r="AA191">
        <v>0.8</v>
      </c>
      <c r="AC191">
        <v>0.6</v>
      </c>
      <c r="AD191">
        <v>1.8</v>
      </c>
      <c r="AE191">
        <v>0.6</v>
      </c>
      <c r="AF191">
        <v>3.9</v>
      </c>
      <c r="AG191">
        <v>2.5</v>
      </c>
      <c r="AH191">
        <v>1.2</v>
      </c>
      <c r="AI191">
        <v>0.1</v>
      </c>
      <c r="AJ191">
        <v>0.1</v>
      </c>
      <c r="AK191">
        <v>0.5</v>
      </c>
      <c r="AL191">
        <v>0.4</v>
      </c>
      <c r="AM191">
        <v>1.3</v>
      </c>
      <c r="AN191">
        <v>7.3</v>
      </c>
      <c r="AO191">
        <v>1</v>
      </c>
      <c r="AP191">
        <v>0.6</v>
      </c>
      <c r="AQ191">
        <v>3.3</v>
      </c>
      <c r="AR191">
        <v>1.2</v>
      </c>
      <c r="AS191">
        <v>0.7</v>
      </c>
      <c r="AT191">
        <v>0.9</v>
      </c>
      <c r="AU191">
        <v>0.3</v>
      </c>
      <c r="AV191">
        <v>2.8</v>
      </c>
      <c r="AW191">
        <v>1</v>
      </c>
      <c r="AX191">
        <v>0.6</v>
      </c>
      <c r="AY191">
        <v>1.9</v>
      </c>
      <c r="AZ191">
        <v>0.5</v>
      </c>
      <c r="BA191">
        <v>0.5</v>
      </c>
      <c r="BB191">
        <v>0.2</v>
      </c>
      <c r="BC191">
        <v>0.4</v>
      </c>
      <c r="BD191">
        <v>1.7</v>
      </c>
      <c r="BE191">
        <v>2.6</v>
      </c>
      <c r="BF191">
        <v>2.5</v>
      </c>
      <c r="BG191">
        <v>2.4</v>
      </c>
      <c r="BH191">
        <v>1</v>
      </c>
      <c r="BI191">
        <v>1.1</v>
      </c>
      <c r="BJ191">
        <v>0.4</v>
      </c>
      <c r="BK191">
        <v>0.7</v>
      </c>
      <c r="BM191">
        <v>0.2</v>
      </c>
      <c r="BP191">
        <v>0.3</v>
      </c>
      <c r="BQ191">
        <v>29.8</v>
      </c>
      <c r="BS191">
        <v>5.8</v>
      </c>
      <c r="BT191">
        <v>-12.2</v>
      </c>
    </row>
    <row r="192" spans="1:72" x14ac:dyDescent="0.25">
      <c r="A192" s="28" t="s">
        <v>89</v>
      </c>
      <c r="B192" s="27" t="s">
        <v>322</v>
      </c>
      <c r="C192" s="28" t="s">
        <v>404</v>
      </c>
      <c r="D192">
        <v>0.3</v>
      </c>
      <c r="H192">
        <v>11</v>
      </c>
      <c r="I192">
        <v>0.7</v>
      </c>
      <c r="J192">
        <v>1.7</v>
      </c>
      <c r="K192">
        <v>60</v>
      </c>
      <c r="L192">
        <v>9.6</v>
      </c>
      <c r="M192">
        <v>0.1</v>
      </c>
      <c r="N192">
        <v>3.1</v>
      </c>
      <c r="O192">
        <v>1.7</v>
      </c>
      <c r="P192">
        <v>3.6</v>
      </c>
      <c r="Q192">
        <v>0.9</v>
      </c>
      <c r="R192">
        <v>0.4</v>
      </c>
      <c r="S192">
        <v>0.7</v>
      </c>
      <c r="T192">
        <v>0.3</v>
      </c>
      <c r="U192">
        <v>0.9</v>
      </c>
      <c r="V192">
        <v>0.4</v>
      </c>
      <c r="W192">
        <v>1.1</v>
      </c>
      <c r="X192">
        <v>0.1</v>
      </c>
      <c r="Y192">
        <v>2.2</v>
      </c>
      <c r="Z192">
        <v>0.1</v>
      </c>
      <c r="AA192">
        <v>0.5</v>
      </c>
      <c r="AC192">
        <v>0.6</v>
      </c>
      <c r="AD192">
        <v>1.3</v>
      </c>
      <c r="AE192">
        <v>0.3</v>
      </c>
      <c r="AF192">
        <v>4.3</v>
      </c>
      <c r="AG192">
        <v>2.2</v>
      </c>
      <c r="AH192">
        <v>0.3</v>
      </c>
      <c r="AK192">
        <v>0.3</v>
      </c>
      <c r="AL192">
        <v>0.1</v>
      </c>
      <c r="AM192">
        <v>2.1</v>
      </c>
      <c r="AN192">
        <v>3.1</v>
      </c>
      <c r="AO192">
        <v>0.2</v>
      </c>
      <c r="AP192">
        <v>0.2</v>
      </c>
      <c r="AQ192">
        <v>1.9</v>
      </c>
      <c r="AR192">
        <v>0.5</v>
      </c>
      <c r="AS192">
        <v>0.2</v>
      </c>
      <c r="AT192">
        <v>0.2</v>
      </c>
      <c r="AU192">
        <v>0.2</v>
      </c>
      <c r="AV192">
        <v>1.2</v>
      </c>
      <c r="AW192">
        <v>0.9</v>
      </c>
      <c r="AX192">
        <v>0.1</v>
      </c>
      <c r="AY192">
        <v>0.6</v>
      </c>
      <c r="AZ192">
        <v>0.3</v>
      </c>
      <c r="BA192">
        <v>0.2</v>
      </c>
      <c r="BB192">
        <v>0.1</v>
      </c>
      <c r="BC192">
        <v>0.1</v>
      </c>
      <c r="BD192">
        <v>1.2</v>
      </c>
      <c r="BE192">
        <v>1</v>
      </c>
      <c r="BF192">
        <v>0.5</v>
      </c>
      <c r="BG192">
        <v>1.2</v>
      </c>
      <c r="BH192">
        <v>0.4</v>
      </c>
      <c r="BI192">
        <v>0.3</v>
      </c>
      <c r="BJ192">
        <v>0.1</v>
      </c>
      <c r="BK192">
        <v>0.2</v>
      </c>
      <c r="BM192">
        <v>0.1</v>
      </c>
      <c r="BP192">
        <v>0.1</v>
      </c>
      <c r="BQ192">
        <v>32.1</v>
      </c>
      <c r="BT192">
        <v>0.7</v>
      </c>
    </row>
    <row r="193" spans="1:72" x14ac:dyDescent="0.25">
      <c r="A193" s="28" t="s">
        <v>89</v>
      </c>
      <c r="B193" s="27" t="s">
        <v>322</v>
      </c>
      <c r="C193" s="28" t="s">
        <v>405</v>
      </c>
      <c r="D193">
        <v>0.3</v>
      </c>
      <c r="E193">
        <v>0.1</v>
      </c>
      <c r="H193">
        <v>9.2</v>
      </c>
      <c r="I193">
        <v>0.4</v>
      </c>
      <c r="J193">
        <v>1</v>
      </c>
      <c r="K193">
        <v>39.3</v>
      </c>
      <c r="L193">
        <v>6.9</v>
      </c>
      <c r="M193">
        <v>0.1</v>
      </c>
      <c r="N193">
        <v>2.5</v>
      </c>
      <c r="O193">
        <v>2</v>
      </c>
      <c r="P193">
        <v>2.1</v>
      </c>
      <c r="Q193">
        <v>0.7</v>
      </c>
      <c r="R193">
        <v>0.3</v>
      </c>
      <c r="S193">
        <v>0.6</v>
      </c>
      <c r="T193">
        <v>0.4</v>
      </c>
      <c r="U193">
        <v>0.6</v>
      </c>
      <c r="V193">
        <v>0.4</v>
      </c>
      <c r="W193">
        <v>0.6</v>
      </c>
      <c r="X193">
        <v>0.1</v>
      </c>
      <c r="Y193">
        <v>1.5</v>
      </c>
      <c r="Z193">
        <v>0.2</v>
      </c>
      <c r="AA193">
        <v>0.6</v>
      </c>
      <c r="AC193">
        <v>0.5</v>
      </c>
      <c r="AD193">
        <v>1.4</v>
      </c>
      <c r="AE193">
        <v>0.3</v>
      </c>
      <c r="AF193">
        <v>2.5</v>
      </c>
      <c r="AG193">
        <v>1.5</v>
      </c>
      <c r="AH193">
        <v>0.3</v>
      </c>
      <c r="AK193">
        <v>0.3</v>
      </c>
      <c r="AL193">
        <v>0.1</v>
      </c>
      <c r="AM193">
        <v>0.9</v>
      </c>
      <c r="AN193">
        <v>2.5</v>
      </c>
      <c r="AO193">
        <v>0.4</v>
      </c>
      <c r="AP193">
        <v>0.1</v>
      </c>
      <c r="AQ193">
        <v>2</v>
      </c>
      <c r="AR193">
        <v>0.4</v>
      </c>
      <c r="AS193">
        <v>0.2</v>
      </c>
      <c r="AT193">
        <v>0.3</v>
      </c>
      <c r="AU193">
        <v>0.3</v>
      </c>
      <c r="AV193">
        <v>1.4</v>
      </c>
      <c r="AW193">
        <v>0.4</v>
      </c>
      <c r="AX193">
        <v>0.1</v>
      </c>
      <c r="AY193">
        <v>0.5</v>
      </c>
      <c r="AZ193">
        <v>0.3</v>
      </c>
      <c r="BA193">
        <v>0.4</v>
      </c>
      <c r="BB193">
        <v>0.1</v>
      </c>
      <c r="BC193">
        <v>0.1</v>
      </c>
      <c r="BD193">
        <v>1.1</v>
      </c>
      <c r="BE193">
        <v>1</v>
      </c>
      <c r="BF193">
        <v>0.5</v>
      </c>
      <c r="BG193">
        <v>1.5</v>
      </c>
      <c r="BH193">
        <v>0.6</v>
      </c>
      <c r="BI193">
        <v>0.2</v>
      </c>
      <c r="BJ193">
        <v>0.1</v>
      </c>
      <c r="BK193">
        <v>0.2</v>
      </c>
      <c r="BM193">
        <v>0.2</v>
      </c>
      <c r="BP193">
        <v>0.2</v>
      </c>
      <c r="BQ193">
        <v>19.3</v>
      </c>
      <c r="BT193">
        <v>-0.4</v>
      </c>
    </row>
    <row r="194" spans="1:72" x14ac:dyDescent="0.25">
      <c r="A194" s="28" t="s">
        <v>89</v>
      </c>
      <c r="B194" s="27" t="s">
        <v>322</v>
      </c>
      <c r="C194" s="28" t="s">
        <v>406</v>
      </c>
      <c r="D194">
        <v>0.2</v>
      </c>
      <c r="H194">
        <v>6.5</v>
      </c>
      <c r="I194">
        <v>0.9</v>
      </c>
      <c r="J194">
        <v>1.2</v>
      </c>
      <c r="K194">
        <v>25.2</v>
      </c>
      <c r="L194">
        <v>6.2</v>
      </c>
      <c r="M194">
        <v>0.1</v>
      </c>
      <c r="N194">
        <v>2</v>
      </c>
      <c r="O194">
        <v>1.1</v>
      </c>
      <c r="P194">
        <v>2.1</v>
      </c>
      <c r="Q194">
        <v>0.7</v>
      </c>
      <c r="R194">
        <v>0.3</v>
      </c>
      <c r="S194">
        <v>0.7</v>
      </c>
      <c r="T194">
        <v>0.3</v>
      </c>
      <c r="U194">
        <v>0.6</v>
      </c>
      <c r="V194">
        <v>0.7</v>
      </c>
      <c r="W194">
        <v>0.8</v>
      </c>
      <c r="X194">
        <v>0.1</v>
      </c>
      <c r="Y194">
        <v>1.3</v>
      </c>
      <c r="Z194">
        <v>0.2</v>
      </c>
      <c r="AA194">
        <v>0.4</v>
      </c>
      <c r="AC194">
        <v>0.3</v>
      </c>
      <c r="AD194">
        <v>1.1</v>
      </c>
      <c r="AE194">
        <v>0.3</v>
      </c>
      <c r="AF194">
        <v>2.5</v>
      </c>
      <c r="AG194">
        <v>1.4</v>
      </c>
      <c r="AH194">
        <v>0.7</v>
      </c>
      <c r="AK194">
        <v>0.3</v>
      </c>
      <c r="AL194">
        <v>0.2</v>
      </c>
      <c r="AM194">
        <v>0.6</v>
      </c>
      <c r="AN194">
        <v>2.8</v>
      </c>
      <c r="AO194">
        <v>0.6</v>
      </c>
      <c r="AP194">
        <v>0.2</v>
      </c>
      <c r="AQ194">
        <v>1.7</v>
      </c>
      <c r="AR194">
        <v>0.5</v>
      </c>
      <c r="AS194">
        <v>0.4</v>
      </c>
      <c r="AT194">
        <v>0.4</v>
      </c>
      <c r="AU194">
        <v>0.2</v>
      </c>
      <c r="AV194">
        <v>1.2</v>
      </c>
      <c r="AW194">
        <v>0.3</v>
      </c>
      <c r="AX194">
        <v>0.2</v>
      </c>
      <c r="AY194">
        <v>0.9</v>
      </c>
      <c r="AZ194">
        <v>0.3</v>
      </c>
      <c r="BA194">
        <v>0.3</v>
      </c>
      <c r="BB194">
        <v>0.1</v>
      </c>
      <c r="BC194">
        <v>0.1</v>
      </c>
      <c r="BD194">
        <v>1.1</v>
      </c>
      <c r="BE194">
        <v>1.3</v>
      </c>
      <c r="BF194">
        <v>0.6</v>
      </c>
      <c r="BG194">
        <v>0.9</v>
      </c>
      <c r="BH194">
        <v>0.4</v>
      </c>
      <c r="BI194">
        <v>0.2</v>
      </c>
      <c r="BJ194">
        <v>0.2</v>
      </c>
      <c r="BK194">
        <v>0.4</v>
      </c>
      <c r="BM194">
        <v>0.1</v>
      </c>
      <c r="BP194">
        <v>0.1</v>
      </c>
      <c r="BQ194">
        <v>11.1</v>
      </c>
      <c r="BS194">
        <v>0.2</v>
      </c>
      <c r="BT194">
        <v>-0.3</v>
      </c>
    </row>
    <row r="195" spans="1:72" x14ac:dyDescent="0.25">
      <c r="A195" s="28" t="s">
        <v>89</v>
      </c>
      <c r="B195" s="27" t="s">
        <v>322</v>
      </c>
      <c r="C195" s="28" t="s">
        <v>407</v>
      </c>
      <c r="D195">
        <v>13.8</v>
      </c>
      <c r="E195">
        <v>2.1</v>
      </c>
      <c r="F195">
        <v>0.3</v>
      </c>
      <c r="G195">
        <v>1.7</v>
      </c>
      <c r="H195">
        <v>384.6</v>
      </c>
      <c r="I195">
        <v>20.3</v>
      </c>
      <c r="J195">
        <v>56.9</v>
      </c>
      <c r="K195">
        <v>1690.4</v>
      </c>
      <c r="L195">
        <v>302.5</v>
      </c>
      <c r="M195">
        <v>4.1</v>
      </c>
      <c r="N195">
        <v>110.3</v>
      </c>
      <c r="O195">
        <v>70.4</v>
      </c>
      <c r="P195">
        <v>96.9</v>
      </c>
      <c r="Q195">
        <v>32.2</v>
      </c>
      <c r="R195">
        <v>11.9</v>
      </c>
      <c r="S195">
        <v>26.6</v>
      </c>
      <c r="T195">
        <v>14.8</v>
      </c>
      <c r="U195">
        <v>29.1</v>
      </c>
      <c r="V195">
        <v>19.6</v>
      </c>
      <c r="W195">
        <v>30.9</v>
      </c>
      <c r="X195">
        <v>3.7</v>
      </c>
      <c r="Y195">
        <v>69.7</v>
      </c>
      <c r="Z195">
        <v>6.8</v>
      </c>
      <c r="AA195">
        <v>26.6</v>
      </c>
      <c r="AB195">
        <v>0.5</v>
      </c>
      <c r="AC195">
        <v>18.6</v>
      </c>
      <c r="AD195">
        <v>59.9</v>
      </c>
      <c r="AE195">
        <v>10.9</v>
      </c>
      <c r="AF195">
        <v>108.2</v>
      </c>
      <c r="AG195">
        <v>68.6</v>
      </c>
      <c r="AH195">
        <v>14.3</v>
      </c>
      <c r="AI195">
        <v>1.2</v>
      </c>
      <c r="AJ195">
        <v>1.5</v>
      </c>
      <c r="AK195">
        <v>13.8</v>
      </c>
      <c r="AL195">
        <v>2.9</v>
      </c>
      <c r="AM195">
        <v>41.5</v>
      </c>
      <c r="AN195">
        <v>102.1</v>
      </c>
      <c r="AO195">
        <v>15.3</v>
      </c>
      <c r="AP195">
        <v>4.7</v>
      </c>
      <c r="AQ195">
        <v>68.1</v>
      </c>
      <c r="AR195">
        <v>15.3</v>
      </c>
      <c r="AS195">
        <v>9.1</v>
      </c>
      <c r="AT195">
        <v>12.8</v>
      </c>
      <c r="AU195">
        <v>9.9</v>
      </c>
      <c r="AV195">
        <v>47.8</v>
      </c>
      <c r="AW195">
        <v>19.7</v>
      </c>
      <c r="AX195">
        <v>5.6</v>
      </c>
      <c r="AY195">
        <v>23.3</v>
      </c>
      <c r="AZ195">
        <v>13.1</v>
      </c>
      <c r="BA195">
        <v>13.2</v>
      </c>
      <c r="BB195">
        <v>2.6</v>
      </c>
      <c r="BC195">
        <v>5</v>
      </c>
      <c r="BD195">
        <v>45.5</v>
      </c>
      <c r="BE195">
        <v>41.9</v>
      </c>
      <c r="BF195">
        <v>20.9</v>
      </c>
      <c r="BG195">
        <v>55.4</v>
      </c>
      <c r="BH195">
        <v>19.9</v>
      </c>
      <c r="BI195">
        <v>8.1</v>
      </c>
      <c r="BJ195">
        <v>4.7</v>
      </c>
      <c r="BK195">
        <v>6.9</v>
      </c>
      <c r="BL195">
        <v>0.7</v>
      </c>
      <c r="BM195">
        <v>7</v>
      </c>
      <c r="BP195">
        <v>5.7</v>
      </c>
      <c r="BQ195">
        <v>831.7</v>
      </c>
      <c r="BS195">
        <v>2.3</v>
      </c>
      <c r="BT195">
        <v>33.7</v>
      </c>
    </row>
    <row r="196" spans="1:72" x14ac:dyDescent="0.25">
      <c r="A196" s="26" t="s">
        <v>91</v>
      </c>
      <c r="B196" s="27" t="s">
        <v>323</v>
      </c>
      <c r="C196" s="26" t="s">
        <v>384</v>
      </c>
      <c r="D196">
        <v>120.8</v>
      </c>
      <c r="E196">
        <v>12.6</v>
      </c>
      <c r="F196">
        <v>10.2</v>
      </c>
      <c r="G196">
        <v>31.9</v>
      </c>
      <c r="H196">
        <v>1755.9</v>
      </c>
      <c r="I196">
        <v>323.5</v>
      </c>
      <c r="J196">
        <v>487.1</v>
      </c>
      <c r="K196">
        <v>2522.3</v>
      </c>
      <c r="L196">
        <v>4295.9</v>
      </c>
      <c r="M196">
        <v>91.2</v>
      </c>
      <c r="N196">
        <v>610.8</v>
      </c>
      <c r="O196">
        <v>428.1</v>
      </c>
      <c r="P196">
        <v>511.5</v>
      </c>
      <c r="Q196">
        <v>185.6</v>
      </c>
      <c r="R196">
        <v>230.4</v>
      </c>
      <c r="S196">
        <v>435.2</v>
      </c>
      <c r="T196">
        <v>227</v>
      </c>
      <c r="U196">
        <v>330.8</v>
      </c>
      <c r="V196">
        <v>610.2</v>
      </c>
      <c r="W196">
        <v>777.8</v>
      </c>
      <c r="X196">
        <v>109.8</v>
      </c>
      <c r="Y196">
        <v>451.8</v>
      </c>
      <c r="Z196">
        <v>103.2</v>
      </c>
      <c r="AA196">
        <v>458.5</v>
      </c>
      <c r="AB196">
        <v>53.8</v>
      </c>
      <c r="AC196">
        <v>333.1</v>
      </c>
      <c r="AD196">
        <v>824.9</v>
      </c>
      <c r="AE196">
        <v>714.8</v>
      </c>
      <c r="AF196">
        <v>2938.8</v>
      </c>
      <c r="AG196">
        <v>3483</v>
      </c>
      <c r="AH196">
        <v>652.5</v>
      </c>
      <c r="AI196">
        <v>33.9</v>
      </c>
      <c r="AJ196">
        <v>63.1</v>
      </c>
      <c r="AK196">
        <v>525.2</v>
      </c>
      <c r="AL196">
        <v>480</v>
      </c>
      <c r="AM196">
        <v>1047.3</v>
      </c>
      <c r="AN196">
        <v>6320.3</v>
      </c>
      <c r="AO196">
        <v>1506.6</v>
      </c>
      <c r="AP196">
        <v>847.8</v>
      </c>
      <c r="AQ196">
        <v>1248.7</v>
      </c>
      <c r="AR196">
        <v>1500.8</v>
      </c>
      <c r="AS196">
        <v>852.4</v>
      </c>
      <c r="AT196">
        <v>1277.3</v>
      </c>
      <c r="AU196">
        <v>620.6</v>
      </c>
      <c r="AV196">
        <v>2112.8</v>
      </c>
      <c r="AW196">
        <v>1356.4</v>
      </c>
      <c r="AX196">
        <v>585.5</v>
      </c>
      <c r="AY196">
        <v>1700.4</v>
      </c>
      <c r="AZ196">
        <v>1116.8</v>
      </c>
      <c r="BA196">
        <v>361.3</v>
      </c>
      <c r="BB196">
        <v>245.2</v>
      </c>
      <c r="BC196">
        <v>615.1</v>
      </c>
      <c r="BD196">
        <v>3062.8</v>
      </c>
      <c r="BE196">
        <v>2045.9</v>
      </c>
      <c r="BF196">
        <v>1569.7</v>
      </c>
      <c r="BG196">
        <v>654.5</v>
      </c>
      <c r="BH196">
        <v>929.4</v>
      </c>
      <c r="BI196">
        <v>1530.9</v>
      </c>
      <c r="BJ196">
        <v>686.1</v>
      </c>
      <c r="BK196">
        <v>845.6</v>
      </c>
      <c r="BL196">
        <v>46</v>
      </c>
      <c r="BM196">
        <v>203.7</v>
      </c>
      <c r="BP196">
        <v>87</v>
      </c>
      <c r="BQ196">
        <v>7353</v>
      </c>
      <c r="BR196">
        <v>30.5</v>
      </c>
      <c r="BS196">
        <v>1103.3</v>
      </c>
      <c r="BT196">
        <v>-3052.8</v>
      </c>
    </row>
    <row r="197" spans="1:72" x14ac:dyDescent="0.25">
      <c r="A197" s="28" t="s">
        <v>91</v>
      </c>
      <c r="B197" s="27" t="s">
        <v>323</v>
      </c>
      <c r="C197" s="28" t="s">
        <v>385</v>
      </c>
      <c r="D197">
        <v>0.1</v>
      </c>
      <c r="E197">
        <v>0.1</v>
      </c>
      <c r="H197">
        <v>1.6</v>
      </c>
      <c r="I197">
        <v>0.2</v>
      </c>
      <c r="J197">
        <v>0.2</v>
      </c>
      <c r="K197">
        <v>7</v>
      </c>
      <c r="L197">
        <v>4.3</v>
      </c>
      <c r="N197">
        <v>0.9</v>
      </c>
      <c r="O197">
        <v>0.4</v>
      </c>
      <c r="P197">
        <v>1.4</v>
      </c>
      <c r="Q197">
        <v>0.2</v>
      </c>
      <c r="R197">
        <v>0.2</v>
      </c>
      <c r="S197">
        <v>0.6</v>
      </c>
      <c r="T197">
        <v>0.2</v>
      </c>
      <c r="U197">
        <v>0.2</v>
      </c>
      <c r="V197">
        <v>1.3</v>
      </c>
      <c r="W197">
        <v>0.5</v>
      </c>
      <c r="X197">
        <v>0.1</v>
      </c>
      <c r="Y197">
        <v>0.3</v>
      </c>
      <c r="Z197">
        <v>0.1</v>
      </c>
      <c r="AA197">
        <v>0.2</v>
      </c>
      <c r="AC197">
        <v>0.1</v>
      </c>
      <c r="AD197">
        <v>0.9</v>
      </c>
      <c r="AE197">
        <v>0.4</v>
      </c>
      <c r="AF197">
        <v>1.6</v>
      </c>
      <c r="AG197">
        <v>1.6</v>
      </c>
      <c r="AH197">
        <v>0.9</v>
      </c>
      <c r="AI197">
        <v>0.1</v>
      </c>
      <c r="AJ197">
        <v>0.1</v>
      </c>
      <c r="AK197">
        <v>0.1</v>
      </c>
      <c r="AL197">
        <v>0.5</v>
      </c>
      <c r="AM197">
        <v>0.3</v>
      </c>
      <c r="AN197">
        <v>2.6</v>
      </c>
      <c r="AO197">
        <v>0.9</v>
      </c>
      <c r="AP197">
        <v>0.4</v>
      </c>
      <c r="AQ197">
        <v>1.2</v>
      </c>
      <c r="AR197">
        <v>0.8</v>
      </c>
      <c r="AS197">
        <v>0.4</v>
      </c>
      <c r="AT197">
        <v>0.3</v>
      </c>
      <c r="AU197">
        <v>0.4</v>
      </c>
      <c r="AV197">
        <v>1.4</v>
      </c>
      <c r="AW197">
        <v>0.3</v>
      </c>
      <c r="AX197">
        <v>0.3</v>
      </c>
      <c r="AY197">
        <v>1.5</v>
      </c>
      <c r="AZ197">
        <v>0.3</v>
      </c>
      <c r="BA197">
        <v>0.2</v>
      </c>
      <c r="BB197">
        <v>0.1</v>
      </c>
      <c r="BC197">
        <v>0.1</v>
      </c>
      <c r="BD197">
        <v>0.9</v>
      </c>
      <c r="BE197">
        <v>1.5</v>
      </c>
      <c r="BF197">
        <v>1.2</v>
      </c>
      <c r="BG197">
        <v>0.8</v>
      </c>
      <c r="BH197">
        <v>0.3</v>
      </c>
      <c r="BI197">
        <v>0.3</v>
      </c>
      <c r="BJ197">
        <v>0.3</v>
      </c>
      <c r="BK197">
        <v>0.3</v>
      </c>
      <c r="BP197">
        <v>0.2</v>
      </c>
      <c r="BQ197">
        <v>2.5</v>
      </c>
      <c r="BS197">
        <v>0.3</v>
      </c>
      <c r="BT197">
        <v>-34.8</v>
      </c>
    </row>
    <row r="198" spans="1:72" x14ac:dyDescent="0.25">
      <c r="A198" s="28" t="s">
        <v>91</v>
      </c>
      <c r="B198" s="27" t="s">
        <v>323</v>
      </c>
      <c r="C198" s="28" t="s">
        <v>386</v>
      </c>
      <c r="D198">
        <v>0.7</v>
      </c>
      <c r="E198">
        <v>0.1</v>
      </c>
      <c r="F198">
        <v>0.1</v>
      </c>
      <c r="G198">
        <v>0.1</v>
      </c>
      <c r="H198">
        <v>10.8</v>
      </c>
      <c r="I198">
        <v>2.5</v>
      </c>
      <c r="J198">
        <v>1.2</v>
      </c>
      <c r="K198">
        <v>39.7</v>
      </c>
      <c r="L198">
        <v>68.2</v>
      </c>
      <c r="M198">
        <v>0.4</v>
      </c>
      <c r="N198">
        <v>21.7</v>
      </c>
      <c r="O198">
        <v>4.2</v>
      </c>
      <c r="P198">
        <v>32.8</v>
      </c>
      <c r="Q198">
        <v>1.5</v>
      </c>
      <c r="R198">
        <v>3.5</v>
      </c>
      <c r="S198">
        <v>7.6</v>
      </c>
      <c r="T198">
        <v>3.3</v>
      </c>
      <c r="U198">
        <v>2.6</v>
      </c>
      <c r="V198">
        <v>20.3</v>
      </c>
      <c r="W198">
        <v>8.3</v>
      </c>
      <c r="X198">
        <v>1.1</v>
      </c>
      <c r="Y198">
        <v>3.3</v>
      </c>
      <c r="Z198">
        <v>1.4</v>
      </c>
      <c r="AA198">
        <v>4.3</v>
      </c>
      <c r="AB198">
        <v>0.1</v>
      </c>
      <c r="AC198">
        <v>1.6</v>
      </c>
      <c r="AD198">
        <v>6.1</v>
      </c>
      <c r="AE198">
        <v>6.2</v>
      </c>
      <c r="AF198">
        <v>32.5</v>
      </c>
      <c r="AG198">
        <v>28.4</v>
      </c>
      <c r="AH198">
        <v>9</v>
      </c>
      <c r="AI198">
        <v>0.2</v>
      </c>
      <c r="AJ198">
        <v>0.5</v>
      </c>
      <c r="AK198">
        <v>2.3</v>
      </c>
      <c r="AL198">
        <v>11.6</v>
      </c>
      <c r="AM198">
        <v>4</v>
      </c>
      <c r="AN198">
        <v>37.5</v>
      </c>
      <c r="AO198">
        <v>17.5</v>
      </c>
      <c r="AP198">
        <v>5.5</v>
      </c>
      <c r="AQ198">
        <v>16.3</v>
      </c>
      <c r="AR198">
        <v>11.5</v>
      </c>
      <c r="AS198">
        <v>8.3</v>
      </c>
      <c r="AT198">
        <v>9.7</v>
      </c>
      <c r="AU198">
        <v>2.1</v>
      </c>
      <c r="AV198">
        <v>27.5</v>
      </c>
      <c r="AW198">
        <v>8</v>
      </c>
      <c r="AX198">
        <v>4.9</v>
      </c>
      <c r="AY198">
        <v>19.9</v>
      </c>
      <c r="AZ198">
        <v>6.8</v>
      </c>
      <c r="BA198">
        <v>4.8</v>
      </c>
      <c r="BB198">
        <v>3.2</v>
      </c>
      <c r="BC198">
        <v>2.7</v>
      </c>
      <c r="BD198">
        <v>18.8</v>
      </c>
      <c r="BE198">
        <v>24.9</v>
      </c>
      <c r="BF198">
        <v>11.8</v>
      </c>
      <c r="BG198">
        <v>5.2</v>
      </c>
      <c r="BH198">
        <v>3.7</v>
      </c>
      <c r="BI198">
        <v>4.5</v>
      </c>
      <c r="BJ198">
        <v>4.3</v>
      </c>
      <c r="BK198">
        <v>5</v>
      </c>
      <c r="BL198">
        <v>0.2</v>
      </c>
      <c r="BM198">
        <v>0.7</v>
      </c>
      <c r="BP198">
        <v>0.2</v>
      </c>
      <c r="BQ198">
        <v>25.6</v>
      </c>
      <c r="BS198">
        <v>3.5</v>
      </c>
      <c r="BT198">
        <v>-46.2</v>
      </c>
    </row>
    <row r="199" spans="1:72" x14ac:dyDescent="0.25">
      <c r="A199" s="28" t="s">
        <v>91</v>
      </c>
      <c r="B199" s="27" t="s">
        <v>323</v>
      </c>
      <c r="C199" s="28" t="s">
        <v>387</v>
      </c>
      <c r="D199">
        <v>1.2</v>
      </c>
      <c r="E199">
        <v>0.2</v>
      </c>
      <c r="F199">
        <v>0.1</v>
      </c>
      <c r="G199">
        <v>0.2</v>
      </c>
      <c r="H199">
        <v>23.5</v>
      </c>
      <c r="I199">
        <v>3.6</v>
      </c>
      <c r="J199">
        <v>1.9</v>
      </c>
      <c r="K199">
        <v>66.2</v>
      </c>
      <c r="L199">
        <v>39.5</v>
      </c>
      <c r="M199">
        <v>0.6</v>
      </c>
      <c r="N199">
        <v>12.2</v>
      </c>
      <c r="O199">
        <v>11.1</v>
      </c>
      <c r="P199">
        <v>17.5</v>
      </c>
      <c r="Q199">
        <v>2</v>
      </c>
      <c r="R199">
        <v>1.8</v>
      </c>
      <c r="S199">
        <v>6.4</v>
      </c>
      <c r="T199">
        <v>3.9</v>
      </c>
      <c r="U199">
        <v>2.7</v>
      </c>
      <c r="V199">
        <v>10.5</v>
      </c>
      <c r="W199">
        <v>6.6</v>
      </c>
      <c r="X199">
        <v>1.1</v>
      </c>
      <c r="Y199">
        <v>9.1</v>
      </c>
      <c r="Z199">
        <v>1.6</v>
      </c>
      <c r="AA199">
        <v>3.5</v>
      </c>
      <c r="AB199">
        <v>0.2</v>
      </c>
      <c r="AC199">
        <v>1.7</v>
      </c>
      <c r="AD199">
        <v>12.6</v>
      </c>
      <c r="AE199">
        <v>3.4</v>
      </c>
      <c r="AF199">
        <v>25</v>
      </c>
      <c r="AG199">
        <v>14.2</v>
      </c>
      <c r="AH199">
        <v>10</v>
      </c>
      <c r="AI199">
        <v>0.3</v>
      </c>
      <c r="AJ199">
        <v>0.8</v>
      </c>
      <c r="AK199">
        <v>2.2</v>
      </c>
      <c r="AL199">
        <v>3.3</v>
      </c>
      <c r="AM199">
        <v>4.4</v>
      </c>
      <c r="AN199">
        <v>27.8</v>
      </c>
      <c r="AO199">
        <v>7.3</v>
      </c>
      <c r="AP199">
        <v>3.3</v>
      </c>
      <c r="AQ199">
        <v>21.8</v>
      </c>
      <c r="AR199">
        <v>8.6</v>
      </c>
      <c r="AS199">
        <v>4.8</v>
      </c>
      <c r="AT199">
        <v>7.6</v>
      </c>
      <c r="AU199">
        <v>2.3</v>
      </c>
      <c r="AV199">
        <v>21</v>
      </c>
      <c r="AW199">
        <v>3.7</v>
      </c>
      <c r="AX199">
        <v>2.7</v>
      </c>
      <c r="AY199">
        <v>15.6</v>
      </c>
      <c r="AZ199">
        <v>3.3</v>
      </c>
      <c r="BA199">
        <v>2.9</v>
      </c>
      <c r="BB199">
        <v>1.3</v>
      </c>
      <c r="BC199">
        <v>1.6</v>
      </c>
      <c r="BD199">
        <v>8.9</v>
      </c>
      <c r="BE199">
        <v>14.6</v>
      </c>
      <c r="BF199">
        <v>7.8</v>
      </c>
      <c r="BG199">
        <v>18.8</v>
      </c>
      <c r="BH199">
        <v>3.9</v>
      </c>
      <c r="BI199">
        <v>2.9</v>
      </c>
      <c r="BJ199">
        <v>2.4</v>
      </c>
      <c r="BK199">
        <v>2.7</v>
      </c>
      <c r="BL199">
        <v>0.2</v>
      </c>
      <c r="BM199">
        <v>1.2</v>
      </c>
      <c r="BP199">
        <v>5.9</v>
      </c>
      <c r="BQ199">
        <v>85.3</v>
      </c>
      <c r="BR199">
        <v>0.1</v>
      </c>
      <c r="BS199">
        <v>22.7</v>
      </c>
      <c r="BT199">
        <v>-276.8</v>
      </c>
    </row>
    <row r="200" spans="1:72" x14ac:dyDescent="0.25">
      <c r="A200" s="28" t="s">
        <v>91</v>
      </c>
      <c r="B200" s="27" t="s">
        <v>323</v>
      </c>
      <c r="C200" s="28" t="s">
        <v>388</v>
      </c>
      <c r="K200">
        <v>0.1</v>
      </c>
      <c r="L200">
        <v>0.2</v>
      </c>
      <c r="AF200">
        <v>0.1</v>
      </c>
      <c r="AG200">
        <v>0.1</v>
      </c>
      <c r="AN200">
        <v>0.1</v>
      </c>
      <c r="AQ200">
        <v>0.1</v>
      </c>
      <c r="AV200">
        <v>0.1</v>
      </c>
      <c r="AY200">
        <v>0.1</v>
      </c>
      <c r="BE200">
        <v>0.1</v>
      </c>
      <c r="BQ200">
        <v>0.1</v>
      </c>
      <c r="BT200">
        <v>-1.3</v>
      </c>
    </row>
    <row r="201" spans="1:72" x14ac:dyDescent="0.25">
      <c r="A201" s="28" t="s">
        <v>91</v>
      </c>
      <c r="B201" s="27" t="s">
        <v>323</v>
      </c>
      <c r="C201" s="28" t="s">
        <v>389</v>
      </c>
      <c r="H201">
        <v>0.2</v>
      </c>
      <c r="K201">
        <v>0.8</v>
      </c>
      <c r="L201">
        <v>0.4</v>
      </c>
      <c r="N201">
        <v>0.1</v>
      </c>
      <c r="P201">
        <v>0.1</v>
      </c>
      <c r="V201">
        <v>0.1</v>
      </c>
      <c r="W201">
        <v>0.1</v>
      </c>
      <c r="AD201">
        <v>0.1</v>
      </c>
      <c r="AF201">
        <v>0.2</v>
      </c>
      <c r="AG201">
        <v>0.2</v>
      </c>
      <c r="AL201">
        <v>0.1</v>
      </c>
      <c r="AM201">
        <v>0.1</v>
      </c>
      <c r="AN201">
        <v>0.2</v>
      </c>
      <c r="AO201">
        <v>0.1</v>
      </c>
      <c r="AQ201">
        <v>0.1</v>
      </c>
      <c r="AR201">
        <v>0.1</v>
      </c>
      <c r="AV201">
        <v>0.1</v>
      </c>
      <c r="AY201">
        <v>0.1</v>
      </c>
      <c r="BD201">
        <v>0.1</v>
      </c>
      <c r="BE201">
        <v>0.1</v>
      </c>
      <c r="BF201">
        <v>0.1</v>
      </c>
      <c r="BG201">
        <v>0.1</v>
      </c>
      <c r="BQ201">
        <v>0.6</v>
      </c>
      <c r="BS201">
        <v>0.1</v>
      </c>
      <c r="BT201">
        <v>-2.3</v>
      </c>
    </row>
    <row r="202" spans="1:72" x14ac:dyDescent="0.25">
      <c r="A202" s="28" t="s">
        <v>91</v>
      </c>
      <c r="B202" s="27" t="s">
        <v>323</v>
      </c>
      <c r="C202" s="28" t="s">
        <v>390</v>
      </c>
      <c r="H202">
        <v>0.2</v>
      </c>
      <c r="K202">
        <v>0.8</v>
      </c>
      <c r="L202">
        <v>0.8</v>
      </c>
      <c r="N202">
        <v>0.6</v>
      </c>
      <c r="P202">
        <v>0.9</v>
      </c>
      <c r="V202">
        <v>0.4</v>
      </c>
      <c r="W202">
        <v>0.1</v>
      </c>
      <c r="AF202">
        <v>0.3</v>
      </c>
      <c r="AG202">
        <v>0.1</v>
      </c>
      <c r="AH202">
        <v>0.1</v>
      </c>
      <c r="AL202">
        <v>0.1</v>
      </c>
      <c r="AM202">
        <v>0.3</v>
      </c>
      <c r="AN202">
        <v>0.2</v>
      </c>
      <c r="AO202">
        <v>0.1</v>
      </c>
      <c r="AQ202">
        <v>0.1</v>
      </c>
      <c r="AR202">
        <v>0.1</v>
      </c>
      <c r="AV202">
        <v>0.1</v>
      </c>
      <c r="AY202">
        <v>0.1</v>
      </c>
      <c r="BD202">
        <v>0.1</v>
      </c>
      <c r="BE202">
        <v>0.1</v>
      </c>
      <c r="BF202">
        <v>0.1</v>
      </c>
      <c r="BQ202">
        <v>0.3</v>
      </c>
      <c r="BT202">
        <v>-5.5</v>
      </c>
    </row>
    <row r="203" spans="1:72" x14ac:dyDescent="0.25">
      <c r="A203" s="28" t="s">
        <v>91</v>
      </c>
      <c r="B203" s="27" t="s">
        <v>323</v>
      </c>
      <c r="C203" s="28" t="s">
        <v>391</v>
      </c>
      <c r="H203">
        <v>0.4</v>
      </c>
      <c r="I203">
        <v>0.1</v>
      </c>
      <c r="K203">
        <v>0.6</v>
      </c>
      <c r="L203">
        <v>1.3</v>
      </c>
      <c r="N203">
        <v>0.3</v>
      </c>
      <c r="O203">
        <v>0.1</v>
      </c>
      <c r="P203">
        <v>0.5</v>
      </c>
      <c r="Q203">
        <v>0.1</v>
      </c>
      <c r="R203">
        <v>0.1</v>
      </c>
      <c r="S203">
        <v>0.1</v>
      </c>
      <c r="T203">
        <v>0.1</v>
      </c>
      <c r="U203">
        <v>0.1</v>
      </c>
      <c r="V203">
        <v>0.3</v>
      </c>
      <c r="W203">
        <v>0.1</v>
      </c>
      <c r="Y203">
        <v>0.1</v>
      </c>
      <c r="AA203">
        <v>0.1</v>
      </c>
      <c r="AD203">
        <v>0.1</v>
      </c>
      <c r="AE203">
        <v>0.1</v>
      </c>
      <c r="AF203">
        <v>0.5</v>
      </c>
      <c r="AG203">
        <v>0.3</v>
      </c>
      <c r="AH203">
        <v>0.1</v>
      </c>
      <c r="AK203">
        <v>0.1</v>
      </c>
      <c r="AL203">
        <v>0.1</v>
      </c>
      <c r="AM203">
        <v>0.2</v>
      </c>
      <c r="AN203">
        <v>0.9</v>
      </c>
      <c r="AO203">
        <v>0.1</v>
      </c>
      <c r="AP203">
        <v>0.1</v>
      </c>
      <c r="AQ203">
        <v>0.3</v>
      </c>
      <c r="AR203">
        <v>0.1</v>
      </c>
      <c r="AS203">
        <v>0.1</v>
      </c>
      <c r="AT203">
        <v>0.1</v>
      </c>
      <c r="AU203">
        <v>0.1</v>
      </c>
      <c r="AV203">
        <v>0.3</v>
      </c>
      <c r="AW203">
        <v>0.1</v>
      </c>
      <c r="AY203">
        <v>0.3</v>
      </c>
      <c r="AZ203">
        <v>0.1</v>
      </c>
      <c r="BD203">
        <v>0.2</v>
      </c>
      <c r="BE203">
        <v>0.3</v>
      </c>
      <c r="BF203">
        <v>0.1</v>
      </c>
      <c r="BG203">
        <v>0.1</v>
      </c>
      <c r="BI203">
        <v>0.1</v>
      </c>
      <c r="BQ203">
        <v>0.7</v>
      </c>
      <c r="BS203">
        <v>0.1</v>
      </c>
      <c r="BT203">
        <v>-6.6</v>
      </c>
    </row>
    <row r="204" spans="1:72" x14ac:dyDescent="0.25">
      <c r="A204" s="28" t="s">
        <v>91</v>
      </c>
      <c r="B204" s="27" t="s">
        <v>323</v>
      </c>
      <c r="C204" s="28" t="s">
        <v>392</v>
      </c>
      <c r="D204">
        <v>0.4</v>
      </c>
      <c r="G204">
        <v>0.1</v>
      </c>
      <c r="H204">
        <v>4</v>
      </c>
      <c r="I204">
        <v>0.8</v>
      </c>
      <c r="J204">
        <v>0.4</v>
      </c>
      <c r="K204">
        <v>11.1</v>
      </c>
      <c r="L204">
        <v>10.3</v>
      </c>
      <c r="M204">
        <v>0.2</v>
      </c>
      <c r="N204">
        <v>3.4</v>
      </c>
      <c r="O204">
        <v>1.1</v>
      </c>
      <c r="P204">
        <v>6.5</v>
      </c>
      <c r="Q204">
        <v>0.6</v>
      </c>
      <c r="R204">
        <v>0.7</v>
      </c>
      <c r="S204">
        <v>1.8</v>
      </c>
      <c r="T204">
        <v>0.9</v>
      </c>
      <c r="U204">
        <v>1.4</v>
      </c>
      <c r="V204">
        <v>3.3</v>
      </c>
      <c r="W204">
        <v>2.9</v>
      </c>
      <c r="X204">
        <v>0.3</v>
      </c>
      <c r="Y204">
        <v>1.2</v>
      </c>
      <c r="Z204">
        <v>0.3</v>
      </c>
      <c r="AA204">
        <v>0.7</v>
      </c>
      <c r="AC204">
        <v>0.3</v>
      </c>
      <c r="AD204">
        <v>3.8</v>
      </c>
      <c r="AE204">
        <v>1.1</v>
      </c>
      <c r="AF204">
        <v>4.4</v>
      </c>
      <c r="AG204">
        <v>4</v>
      </c>
      <c r="AH204">
        <v>1.8</v>
      </c>
      <c r="AI204">
        <v>0.1</v>
      </c>
      <c r="AJ204">
        <v>0.1</v>
      </c>
      <c r="AK204">
        <v>0.5</v>
      </c>
      <c r="AL204">
        <v>1.4</v>
      </c>
      <c r="AM204">
        <v>1.4</v>
      </c>
      <c r="AN204">
        <v>4.9</v>
      </c>
      <c r="AO204">
        <v>1.5</v>
      </c>
      <c r="AP204">
        <v>0.8</v>
      </c>
      <c r="AQ204">
        <v>2.6</v>
      </c>
      <c r="AR204">
        <v>1.5</v>
      </c>
      <c r="AS204">
        <v>0.9</v>
      </c>
      <c r="AT204">
        <v>0.7</v>
      </c>
      <c r="AU204">
        <v>0.5</v>
      </c>
      <c r="AV204">
        <v>2.9</v>
      </c>
      <c r="AW204">
        <v>1</v>
      </c>
      <c r="AX204">
        <v>0.4</v>
      </c>
      <c r="AY204">
        <v>2.6</v>
      </c>
      <c r="AZ204">
        <v>0.9</v>
      </c>
      <c r="BA204">
        <v>0.4</v>
      </c>
      <c r="BB204">
        <v>0.4</v>
      </c>
      <c r="BC204">
        <v>0.4</v>
      </c>
      <c r="BD204">
        <v>2.3</v>
      </c>
      <c r="BE204">
        <v>3</v>
      </c>
      <c r="BF204">
        <v>1.5</v>
      </c>
      <c r="BG204">
        <v>1.3</v>
      </c>
      <c r="BH204">
        <v>0.4</v>
      </c>
      <c r="BI204">
        <v>0.6</v>
      </c>
      <c r="BJ204">
        <v>0.3</v>
      </c>
      <c r="BK204">
        <v>0.5</v>
      </c>
      <c r="BL204">
        <v>0.1</v>
      </c>
      <c r="BM204">
        <v>0.1</v>
      </c>
      <c r="BP204">
        <v>0.2</v>
      </c>
      <c r="BQ204">
        <v>13.7</v>
      </c>
      <c r="BS204">
        <v>1.9</v>
      </c>
      <c r="BT204">
        <v>-64</v>
      </c>
    </row>
    <row r="205" spans="1:72" x14ac:dyDescent="0.25">
      <c r="A205" s="28" t="s">
        <v>91</v>
      </c>
      <c r="B205" s="27" t="s">
        <v>323</v>
      </c>
      <c r="C205" s="28" t="s">
        <v>393</v>
      </c>
      <c r="H205">
        <v>0.5</v>
      </c>
      <c r="I205">
        <v>0.3</v>
      </c>
      <c r="K205">
        <v>1.4</v>
      </c>
      <c r="L205">
        <v>2.6</v>
      </c>
      <c r="N205">
        <v>0.6</v>
      </c>
      <c r="O205">
        <v>0.2</v>
      </c>
      <c r="P205">
        <v>1</v>
      </c>
      <c r="Q205">
        <v>0.1</v>
      </c>
      <c r="R205">
        <v>0.1</v>
      </c>
      <c r="S205">
        <v>0.2</v>
      </c>
      <c r="T205">
        <v>0.1</v>
      </c>
      <c r="U205">
        <v>0.1</v>
      </c>
      <c r="V205">
        <v>0.7</v>
      </c>
      <c r="W205">
        <v>0.3</v>
      </c>
      <c r="Y205">
        <v>0.1</v>
      </c>
      <c r="AA205">
        <v>0.1</v>
      </c>
      <c r="AD205">
        <v>0.3</v>
      </c>
      <c r="AE205">
        <v>0.2</v>
      </c>
      <c r="AF205">
        <v>1</v>
      </c>
      <c r="AG205">
        <v>0.9</v>
      </c>
      <c r="AH205">
        <v>0.5</v>
      </c>
      <c r="AK205">
        <v>0.1</v>
      </c>
      <c r="AL205">
        <v>0.3</v>
      </c>
      <c r="AM205">
        <v>0.2</v>
      </c>
      <c r="AN205">
        <v>1.7</v>
      </c>
      <c r="AO205">
        <v>0.6</v>
      </c>
      <c r="AP205">
        <v>0.3</v>
      </c>
      <c r="AQ205">
        <v>1.6</v>
      </c>
      <c r="AR205">
        <v>0.5</v>
      </c>
      <c r="AS205">
        <v>0.2</v>
      </c>
      <c r="AT205">
        <v>0.3</v>
      </c>
      <c r="AU205">
        <v>0.2</v>
      </c>
      <c r="AV205">
        <v>0.9</v>
      </c>
      <c r="AW205">
        <v>0.2</v>
      </c>
      <c r="AX205">
        <v>0.2</v>
      </c>
      <c r="AY205">
        <v>1.1</v>
      </c>
      <c r="AZ205">
        <v>0.3</v>
      </c>
      <c r="BA205">
        <v>0.1</v>
      </c>
      <c r="BB205">
        <v>0.1</v>
      </c>
      <c r="BC205">
        <v>0.1</v>
      </c>
      <c r="BD205">
        <v>0.5</v>
      </c>
      <c r="BE205">
        <v>0.8</v>
      </c>
      <c r="BF205">
        <v>0.5</v>
      </c>
      <c r="BG205">
        <v>0.3</v>
      </c>
      <c r="BH205">
        <v>0.1</v>
      </c>
      <c r="BI205">
        <v>0.2</v>
      </c>
      <c r="BJ205">
        <v>0.2</v>
      </c>
      <c r="BK205">
        <v>0.1</v>
      </c>
      <c r="BQ205">
        <v>3.7</v>
      </c>
      <c r="BS205">
        <v>0.3</v>
      </c>
      <c r="BT205">
        <v>-6.9</v>
      </c>
    </row>
    <row r="206" spans="1:72" x14ac:dyDescent="0.25">
      <c r="A206" s="28" t="s">
        <v>91</v>
      </c>
      <c r="B206" s="27" t="s">
        <v>323</v>
      </c>
      <c r="C206" s="28" t="s">
        <v>394</v>
      </c>
      <c r="H206">
        <v>0.6</v>
      </c>
      <c r="I206">
        <v>0.1</v>
      </c>
      <c r="J206">
        <v>0.1</v>
      </c>
      <c r="K206">
        <v>3</v>
      </c>
      <c r="L206">
        <v>4.2</v>
      </c>
      <c r="N206">
        <v>1</v>
      </c>
      <c r="O206">
        <v>0.3</v>
      </c>
      <c r="P206">
        <v>1.8</v>
      </c>
      <c r="Q206">
        <v>0.1</v>
      </c>
      <c r="R206">
        <v>0.2</v>
      </c>
      <c r="S206">
        <v>0.7</v>
      </c>
      <c r="T206">
        <v>0.3</v>
      </c>
      <c r="U206">
        <v>0.2</v>
      </c>
      <c r="V206">
        <v>1.1</v>
      </c>
      <c r="W206">
        <v>0.6</v>
      </c>
      <c r="X206">
        <v>0.1</v>
      </c>
      <c r="Y206">
        <v>0.2</v>
      </c>
      <c r="Z206">
        <v>0.1</v>
      </c>
      <c r="AA206">
        <v>0.2</v>
      </c>
      <c r="AC206">
        <v>0.1</v>
      </c>
      <c r="AD206">
        <v>0.4</v>
      </c>
      <c r="AE206">
        <v>0.4</v>
      </c>
      <c r="AF206">
        <v>1.7</v>
      </c>
      <c r="AG206">
        <v>1.7</v>
      </c>
      <c r="AH206">
        <v>1</v>
      </c>
      <c r="AK206">
        <v>0.1</v>
      </c>
      <c r="AL206">
        <v>0.7</v>
      </c>
      <c r="AM206">
        <v>0.2</v>
      </c>
      <c r="AN206">
        <v>2.2</v>
      </c>
      <c r="AO206">
        <v>0.8</v>
      </c>
      <c r="AP206">
        <v>0.3</v>
      </c>
      <c r="AQ206">
        <v>1.2</v>
      </c>
      <c r="AR206">
        <v>0.8</v>
      </c>
      <c r="AS206">
        <v>0.5</v>
      </c>
      <c r="AT206">
        <v>0.5</v>
      </c>
      <c r="AU206">
        <v>0.2</v>
      </c>
      <c r="AV206">
        <v>1.7</v>
      </c>
      <c r="AW206">
        <v>0.4</v>
      </c>
      <c r="AX206">
        <v>0.2</v>
      </c>
      <c r="AY206">
        <v>1.6</v>
      </c>
      <c r="AZ206">
        <v>0.4</v>
      </c>
      <c r="BA206">
        <v>0.2</v>
      </c>
      <c r="BB206">
        <v>0.2</v>
      </c>
      <c r="BC206">
        <v>0.2</v>
      </c>
      <c r="BD206">
        <v>1.1</v>
      </c>
      <c r="BE206">
        <v>1.4</v>
      </c>
      <c r="BF206">
        <v>0.7</v>
      </c>
      <c r="BG206">
        <v>0.3</v>
      </c>
      <c r="BH206">
        <v>0.2</v>
      </c>
      <c r="BI206">
        <v>0.2</v>
      </c>
      <c r="BJ206">
        <v>0.2</v>
      </c>
      <c r="BK206">
        <v>0.2</v>
      </c>
      <c r="BQ206">
        <v>1.2</v>
      </c>
      <c r="BS206">
        <v>0.2</v>
      </c>
      <c r="BT206">
        <v>-4.3</v>
      </c>
    </row>
    <row r="207" spans="1:72" x14ac:dyDescent="0.25">
      <c r="A207" s="28" t="s">
        <v>91</v>
      </c>
      <c r="B207" s="27" t="s">
        <v>323</v>
      </c>
      <c r="C207" s="28" t="s">
        <v>395</v>
      </c>
      <c r="D207">
        <v>0.5</v>
      </c>
      <c r="E207">
        <v>0.1</v>
      </c>
      <c r="F207">
        <v>0.1</v>
      </c>
      <c r="G207">
        <v>0.1</v>
      </c>
      <c r="H207">
        <v>6.4</v>
      </c>
      <c r="I207">
        <v>2.1</v>
      </c>
      <c r="J207">
        <v>0.5</v>
      </c>
      <c r="K207">
        <v>24</v>
      </c>
      <c r="L207">
        <v>41.5</v>
      </c>
      <c r="M207">
        <v>0.3</v>
      </c>
      <c r="N207">
        <v>8.7</v>
      </c>
      <c r="O207">
        <v>2.8</v>
      </c>
      <c r="P207">
        <v>13.6</v>
      </c>
      <c r="Q207">
        <v>0.8</v>
      </c>
      <c r="R207">
        <v>1.6</v>
      </c>
      <c r="S207">
        <v>4.2</v>
      </c>
      <c r="T207">
        <v>1.8</v>
      </c>
      <c r="U207">
        <v>1.4</v>
      </c>
      <c r="V207">
        <v>9.5</v>
      </c>
      <c r="W207">
        <v>3.9</v>
      </c>
      <c r="X207">
        <v>0.6</v>
      </c>
      <c r="Y207">
        <v>1.8</v>
      </c>
      <c r="Z207">
        <v>0.8</v>
      </c>
      <c r="AA207">
        <v>3.4</v>
      </c>
      <c r="AB207">
        <v>0.1</v>
      </c>
      <c r="AC207">
        <v>1.2</v>
      </c>
      <c r="AD207">
        <v>5.5</v>
      </c>
      <c r="AE207">
        <v>3.6</v>
      </c>
      <c r="AF207">
        <v>24.2</v>
      </c>
      <c r="AG207">
        <v>16.2</v>
      </c>
      <c r="AH207">
        <v>9.5</v>
      </c>
      <c r="AI207">
        <v>0.2</v>
      </c>
      <c r="AJ207">
        <v>0.4</v>
      </c>
      <c r="AK207">
        <v>1.8</v>
      </c>
      <c r="AL207">
        <v>5</v>
      </c>
      <c r="AM207">
        <v>3.3</v>
      </c>
      <c r="AN207">
        <v>27.9</v>
      </c>
      <c r="AO207">
        <v>13.7</v>
      </c>
      <c r="AP207">
        <v>4.7</v>
      </c>
      <c r="AQ207">
        <v>14.2</v>
      </c>
      <c r="AR207">
        <v>8.6</v>
      </c>
      <c r="AS207">
        <v>5.7</v>
      </c>
      <c r="AT207">
        <v>8.2</v>
      </c>
      <c r="AU207">
        <v>2.5</v>
      </c>
      <c r="AV207">
        <v>20.1</v>
      </c>
      <c r="AW207">
        <v>5.2</v>
      </c>
      <c r="AX207">
        <v>4.2</v>
      </c>
      <c r="AY207">
        <v>18</v>
      </c>
      <c r="AZ207">
        <v>4</v>
      </c>
      <c r="BA207">
        <v>4</v>
      </c>
      <c r="BB207">
        <v>1.5</v>
      </c>
      <c r="BC207">
        <v>1.6</v>
      </c>
      <c r="BD207">
        <v>11.1</v>
      </c>
      <c r="BE207">
        <v>17.5</v>
      </c>
      <c r="BF207">
        <v>9.7</v>
      </c>
      <c r="BG207">
        <v>4.8</v>
      </c>
      <c r="BH207">
        <v>2.9</v>
      </c>
      <c r="BI207">
        <v>3.8</v>
      </c>
      <c r="BJ207">
        <v>4.2</v>
      </c>
      <c r="BK207">
        <v>4.5</v>
      </c>
      <c r="BL207">
        <v>0.1</v>
      </c>
      <c r="BM207">
        <v>0.6</v>
      </c>
      <c r="BP207">
        <v>0.2</v>
      </c>
      <c r="BQ207">
        <v>11.8</v>
      </c>
      <c r="BS207">
        <v>1.7</v>
      </c>
      <c r="BT207">
        <v>-0.3</v>
      </c>
    </row>
    <row r="208" spans="1:72" x14ac:dyDescent="0.25">
      <c r="A208" s="28" t="s">
        <v>91</v>
      </c>
      <c r="B208" s="27" t="s">
        <v>323</v>
      </c>
      <c r="C208" s="28" t="s">
        <v>396</v>
      </c>
      <c r="D208">
        <v>1.8</v>
      </c>
      <c r="E208">
        <v>0.1</v>
      </c>
      <c r="F208">
        <v>0.4</v>
      </c>
      <c r="G208">
        <v>0.2</v>
      </c>
      <c r="H208">
        <v>28.2</v>
      </c>
      <c r="I208">
        <v>6.1</v>
      </c>
      <c r="J208">
        <v>1.8</v>
      </c>
      <c r="K208">
        <v>110.5</v>
      </c>
      <c r="L208">
        <v>179.1</v>
      </c>
      <c r="M208">
        <v>1.3</v>
      </c>
      <c r="N208">
        <v>46.7</v>
      </c>
      <c r="O208">
        <v>39.3</v>
      </c>
      <c r="P208">
        <v>58.9</v>
      </c>
      <c r="Q208">
        <v>3.1</v>
      </c>
      <c r="R208">
        <v>5.9</v>
      </c>
      <c r="S208">
        <v>18.8</v>
      </c>
      <c r="T208">
        <v>10.8</v>
      </c>
      <c r="U208">
        <v>4.6</v>
      </c>
      <c r="V208">
        <v>39.3</v>
      </c>
      <c r="W208">
        <v>15.8</v>
      </c>
      <c r="X208">
        <v>1.8</v>
      </c>
      <c r="Y208">
        <v>9.9</v>
      </c>
      <c r="Z208">
        <v>2.5</v>
      </c>
      <c r="AA208">
        <v>8.4</v>
      </c>
      <c r="AB208">
        <v>0.8</v>
      </c>
      <c r="AC208">
        <v>5.3</v>
      </c>
      <c r="AD208">
        <v>23.4</v>
      </c>
      <c r="AE208">
        <v>15.4</v>
      </c>
      <c r="AF208">
        <v>178.7</v>
      </c>
      <c r="AG208">
        <v>82.8</v>
      </c>
      <c r="AH208">
        <v>53.2</v>
      </c>
      <c r="AI208">
        <v>0.4</v>
      </c>
      <c r="AJ208">
        <v>2.6</v>
      </c>
      <c r="AK208">
        <v>6.4</v>
      </c>
      <c r="AL208">
        <v>18.7</v>
      </c>
      <c r="AM208">
        <v>9</v>
      </c>
      <c r="AN208">
        <v>191</v>
      </c>
      <c r="AO208">
        <v>28.9</v>
      </c>
      <c r="AP208">
        <v>18</v>
      </c>
      <c r="AQ208">
        <v>142.7</v>
      </c>
      <c r="AR208">
        <v>45.7</v>
      </c>
      <c r="AS208">
        <v>42.3</v>
      </c>
      <c r="AT208">
        <v>45.5</v>
      </c>
      <c r="AU208">
        <v>10.4</v>
      </c>
      <c r="AV208">
        <v>156.6</v>
      </c>
      <c r="AW208">
        <v>12.5</v>
      </c>
      <c r="AX208">
        <v>8.1</v>
      </c>
      <c r="AY208">
        <v>78.8</v>
      </c>
      <c r="AZ208">
        <v>13</v>
      </c>
      <c r="BA208">
        <v>7.5</v>
      </c>
      <c r="BB208">
        <v>6.6</v>
      </c>
      <c r="BC208">
        <v>10.5</v>
      </c>
      <c r="BD208">
        <v>32.1</v>
      </c>
      <c r="BE208">
        <v>97.1</v>
      </c>
      <c r="BF208">
        <v>38.6</v>
      </c>
      <c r="BG208">
        <v>12.2</v>
      </c>
      <c r="BH208">
        <v>13.8</v>
      </c>
      <c r="BI208">
        <v>10.7</v>
      </c>
      <c r="BJ208">
        <v>10.6</v>
      </c>
      <c r="BK208">
        <v>10.3</v>
      </c>
      <c r="BL208">
        <v>0.5</v>
      </c>
      <c r="BM208">
        <v>2</v>
      </c>
      <c r="BP208">
        <v>0.7</v>
      </c>
      <c r="BQ208">
        <v>43.9</v>
      </c>
      <c r="BR208">
        <v>0.2</v>
      </c>
      <c r="BS208">
        <v>27.5</v>
      </c>
      <c r="BT208">
        <v>-107.5</v>
      </c>
    </row>
    <row r="209" spans="1:72" x14ac:dyDescent="0.25">
      <c r="A209" s="28" t="s">
        <v>91</v>
      </c>
      <c r="B209" s="27" t="s">
        <v>323</v>
      </c>
      <c r="C209" s="28" t="s">
        <v>397</v>
      </c>
      <c r="D209">
        <v>0.1</v>
      </c>
      <c r="H209">
        <v>1.1</v>
      </c>
      <c r="I209">
        <v>0.3</v>
      </c>
      <c r="J209">
        <v>0.1</v>
      </c>
      <c r="K209">
        <v>5.1</v>
      </c>
      <c r="L209">
        <v>9.5</v>
      </c>
      <c r="N209">
        <v>2.1</v>
      </c>
      <c r="O209">
        <v>0.5</v>
      </c>
      <c r="P209">
        <v>4.4</v>
      </c>
      <c r="Q209">
        <v>0.2</v>
      </c>
      <c r="R209">
        <v>0.4</v>
      </c>
      <c r="S209">
        <v>2.7</v>
      </c>
      <c r="T209">
        <v>0.6</v>
      </c>
      <c r="U209">
        <v>0.3</v>
      </c>
      <c r="V209">
        <v>3</v>
      </c>
      <c r="W209">
        <v>1.1</v>
      </c>
      <c r="X209">
        <v>0.1</v>
      </c>
      <c r="Y209">
        <v>0.4</v>
      </c>
      <c r="Z209">
        <v>0.1</v>
      </c>
      <c r="AA209">
        <v>0.5</v>
      </c>
      <c r="AC209">
        <v>0.2</v>
      </c>
      <c r="AD209">
        <v>0.8</v>
      </c>
      <c r="AE209">
        <v>0.7</v>
      </c>
      <c r="AF209">
        <v>2.9</v>
      </c>
      <c r="AG209">
        <v>2.9</v>
      </c>
      <c r="AH209">
        <v>1.8</v>
      </c>
      <c r="AK209">
        <v>0.2</v>
      </c>
      <c r="AL209">
        <v>1.2</v>
      </c>
      <c r="AM209">
        <v>0.5</v>
      </c>
      <c r="AN209">
        <v>3.6</v>
      </c>
      <c r="AO209">
        <v>1.6</v>
      </c>
      <c r="AP209">
        <v>0.6</v>
      </c>
      <c r="AQ209">
        <v>1.4</v>
      </c>
      <c r="AR209">
        <v>1.4</v>
      </c>
      <c r="AS209">
        <v>0.8</v>
      </c>
      <c r="AT209">
        <v>0.8</v>
      </c>
      <c r="AU209">
        <v>0.3</v>
      </c>
      <c r="AV209">
        <v>2.5</v>
      </c>
      <c r="AW209">
        <v>1</v>
      </c>
      <c r="AX209">
        <v>0.4</v>
      </c>
      <c r="AY209">
        <v>2.8</v>
      </c>
      <c r="AZ209">
        <v>0.7</v>
      </c>
      <c r="BA209">
        <v>0.4</v>
      </c>
      <c r="BB209">
        <v>0.3</v>
      </c>
      <c r="BC209">
        <v>0.3</v>
      </c>
      <c r="BD209">
        <v>1.8</v>
      </c>
      <c r="BE209">
        <v>2.4</v>
      </c>
      <c r="BF209">
        <v>1.2</v>
      </c>
      <c r="BG209">
        <v>0.7</v>
      </c>
      <c r="BH209">
        <v>0.3</v>
      </c>
      <c r="BI209">
        <v>0.4</v>
      </c>
      <c r="BJ209">
        <v>0.4</v>
      </c>
      <c r="BK209">
        <v>0.4</v>
      </c>
      <c r="BL209">
        <v>0.1</v>
      </c>
      <c r="BM209">
        <v>0.1</v>
      </c>
      <c r="BP209">
        <v>0.1</v>
      </c>
      <c r="BQ209">
        <v>2.3</v>
      </c>
      <c r="BS209">
        <v>0.7</v>
      </c>
      <c r="BT209">
        <v>-4.7</v>
      </c>
    </row>
    <row r="210" spans="1:72" x14ac:dyDescent="0.25">
      <c r="A210" s="28" t="s">
        <v>91</v>
      </c>
      <c r="B210" s="27" t="s">
        <v>323</v>
      </c>
      <c r="C210" s="28" t="s">
        <v>398</v>
      </c>
      <c r="D210">
        <v>0.1</v>
      </c>
      <c r="H210">
        <v>0.8</v>
      </c>
      <c r="I210">
        <v>0.1</v>
      </c>
      <c r="J210">
        <v>0.1</v>
      </c>
      <c r="K210">
        <v>2.2</v>
      </c>
      <c r="L210">
        <v>3</v>
      </c>
      <c r="M210">
        <v>0.1</v>
      </c>
      <c r="N210">
        <v>1.1</v>
      </c>
      <c r="O210">
        <v>0.7</v>
      </c>
      <c r="P210">
        <v>1.8</v>
      </c>
      <c r="Q210">
        <v>0.1</v>
      </c>
      <c r="R210">
        <v>1.6</v>
      </c>
      <c r="S210">
        <v>1.2</v>
      </c>
      <c r="T210">
        <v>0.2</v>
      </c>
      <c r="U210">
        <v>0.1</v>
      </c>
      <c r="V210">
        <v>1.1</v>
      </c>
      <c r="W210">
        <v>0.3</v>
      </c>
      <c r="X210">
        <v>0.1</v>
      </c>
      <c r="Y210">
        <v>0.2</v>
      </c>
      <c r="Z210">
        <v>0.1</v>
      </c>
      <c r="AA210">
        <v>0.5</v>
      </c>
      <c r="AC210">
        <v>1.8</v>
      </c>
      <c r="AD210">
        <v>0.5</v>
      </c>
      <c r="AE210">
        <v>0.2</v>
      </c>
      <c r="AF210">
        <v>1.6</v>
      </c>
      <c r="AG210">
        <v>0.8</v>
      </c>
      <c r="AH210">
        <v>0.6</v>
      </c>
      <c r="AJ210">
        <v>0.1</v>
      </c>
      <c r="AK210">
        <v>0.2</v>
      </c>
      <c r="AL210">
        <v>0.2</v>
      </c>
      <c r="AM210">
        <v>0.3</v>
      </c>
      <c r="AN210">
        <v>3</v>
      </c>
      <c r="AO210">
        <v>0.5</v>
      </c>
      <c r="AP210">
        <v>0.3</v>
      </c>
      <c r="AQ210">
        <v>1.1</v>
      </c>
      <c r="AR210">
        <v>0.5</v>
      </c>
      <c r="AS210">
        <v>0.3</v>
      </c>
      <c r="AT210">
        <v>0.7</v>
      </c>
      <c r="AU210">
        <v>0.1</v>
      </c>
      <c r="AV210">
        <v>1.2</v>
      </c>
      <c r="AW210">
        <v>0.4</v>
      </c>
      <c r="AX210">
        <v>0.2</v>
      </c>
      <c r="AY210">
        <v>1.2</v>
      </c>
      <c r="AZ210">
        <v>0.2</v>
      </c>
      <c r="BA210">
        <v>0.2</v>
      </c>
      <c r="BB210">
        <v>0.1</v>
      </c>
      <c r="BC210">
        <v>0.2</v>
      </c>
      <c r="BD210">
        <v>0.6</v>
      </c>
      <c r="BE210">
        <v>1.1</v>
      </c>
      <c r="BF210">
        <v>1.2</v>
      </c>
      <c r="BG210">
        <v>0.6</v>
      </c>
      <c r="BH210">
        <v>0.3</v>
      </c>
      <c r="BI210">
        <v>0.4</v>
      </c>
      <c r="BJ210">
        <v>0.2</v>
      </c>
      <c r="BK210">
        <v>0.4</v>
      </c>
      <c r="BM210">
        <v>0.1</v>
      </c>
      <c r="BQ210">
        <v>6.4</v>
      </c>
      <c r="BS210">
        <v>3.5</v>
      </c>
      <c r="BT210">
        <v>-1</v>
      </c>
    </row>
    <row r="211" spans="1:72" x14ac:dyDescent="0.25">
      <c r="A211" s="28" t="s">
        <v>91</v>
      </c>
      <c r="B211" s="27" t="s">
        <v>323</v>
      </c>
      <c r="C211" s="28" t="s">
        <v>399</v>
      </c>
      <c r="D211">
        <v>0.1</v>
      </c>
      <c r="H211">
        <v>0.6</v>
      </c>
      <c r="I211">
        <v>0.2</v>
      </c>
      <c r="J211">
        <v>0.1</v>
      </c>
      <c r="K211">
        <v>3.4</v>
      </c>
      <c r="L211">
        <v>3.2</v>
      </c>
      <c r="N211">
        <v>1</v>
      </c>
      <c r="O211">
        <v>0.2</v>
      </c>
      <c r="P211">
        <v>1.6</v>
      </c>
      <c r="Q211">
        <v>0.1</v>
      </c>
      <c r="R211">
        <v>0.2</v>
      </c>
      <c r="S211">
        <v>0.4</v>
      </c>
      <c r="T211">
        <v>0.1</v>
      </c>
      <c r="U211">
        <v>0.1</v>
      </c>
      <c r="V211">
        <v>0.9</v>
      </c>
      <c r="W211">
        <v>0.3</v>
      </c>
      <c r="Y211">
        <v>0.2</v>
      </c>
      <c r="Z211">
        <v>0.1</v>
      </c>
      <c r="AA211">
        <v>0.2</v>
      </c>
      <c r="AC211">
        <v>0.1</v>
      </c>
      <c r="AD211">
        <v>0.3</v>
      </c>
      <c r="AE211">
        <v>0.2</v>
      </c>
      <c r="AF211">
        <v>1.1</v>
      </c>
      <c r="AG211">
        <v>0.8</v>
      </c>
      <c r="AH211">
        <v>0.5</v>
      </c>
      <c r="AK211">
        <v>0.1</v>
      </c>
      <c r="AL211">
        <v>0.3</v>
      </c>
      <c r="AM211">
        <v>0.2</v>
      </c>
      <c r="AN211">
        <v>1.4</v>
      </c>
      <c r="AO211">
        <v>0.5</v>
      </c>
      <c r="AP211">
        <v>0.2</v>
      </c>
      <c r="AQ211">
        <v>0.5</v>
      </c>
      <c r="AR211">
        <v>0.4</v>
      </c>
      <c r="AS211">
        <v>0.2</v>
      </c>
      <c r="AT211">
        <v>0.3</v>
      </c>
      <c r="AU211">
        <v>0.2</v>
      </c>
      <c r="AV211">
        <v>0.8</v>
      </c>
      <c r="AW211">
        <v>0.2</v>
      </c>
      <c r="AX211">
        <v>0.1</v>
      </c>
      <c r="AY211">
        <v>0.9</v>
      </c>
      <c r="AZ211">
        <v>0.2</v>
      </c>
      <c r="BA211">
        <v>0.1</v>
      </c>
      <c r="BB211">
        <v>0.1</v>
      </c>
      <c r="BC211">
        <v>0.1</v>
      </c>
      <c r="BD211">
        <v>0.5</v>
      </c>
      <c r="BE211">
        <v>0.7</v>
      </c>
      <c r="BF211">
        <v>0.4</v>
      </c>
      <c r="BG211">
        <v>0.3</v>
      </c>
      <c r="BH211">
        <v>0.1</v>
      </c>
      <c r="BI211">
        <v>0.1</v>
      </c>
      <c r="BJ211">
        <v>0.1</v>
      </c>
      <c r="BK211">
        <v>0.2</v>
      </c>
      <c r="BQ211">
        <v>1.6</v>
      </c>
      <c r="BS211">
        <v>0.2</v>
      </c>
      <c r="BT211">
        <v>-10.9</v>
      </c>
    </row>
    <row r="212" spans="1:72" x14ac:dyDescent="0.25">
      <c r="A212" s="28" t="s">
        <v>91</v>
      </c>
      <c r="B212" s="27" t="s">
        <v>323</v>
      </c>
      <c r="C212" s="28" t="s">
        <v>400</v>
      </c>
      <c r="D212">
        <v>0.4</v>
      </c>
      <c r="G212">
        <v>0.1</v>
      </c>
      <c r="H212">
        <v>5.8</v>
      </c>
      <c r="I212">
        <v>1.5</v>
      </c>
      <c r="J212">
        <v>0.5</v>
      </c>
      <c r="K212">
        <v>27.1</v>
      </c>
      <c r="L212">
        <v>48.4</v>
      </c>
      <c r="M212">
        <v>0.1</v>
      </c>
      <c r="N212">
        <v>11.9</v>
      </c>
      <c r="O212">
        <v>2.7</v>
      </c>
      <c r="P212">
        <v>19.8</v>
      </c>
      <c r="Q212">
        <v>0.9</v>
      </c>
      <c r="R212">
        <v>2.1</v>
      </c>
      <c r="S212">
        <v>6.2</v>
      </c>
      <c r="T212">
        <v>2</v>
      </c>
      <c r="U212">
        <v>1.4</v>
      </c>
      <c r="V212">
        <v>13.7</v>
      </c>
      <c r="W212">
        <v>5.1</v>
      </c>
      <c r="X212">
        <v>0.6</v>
      </c>
      <c r="Y212">
        <v>1.8</v>
      </c>
      <c r="Z212">
        <v>0.7</v>
      </c>
      <c r="AA212">
        <v>2.5</v>
      </c>
      <c r="AB212">
        <v>0.1</v>
      </c>
      <c r="AC212">
        <v>0.9</v>
      </c>
      <c r="AD212">
        <v>5.4</v>
      </c>
      <c r="AE212">
        <v>4.3</v>
      </c>
      <c r="AF212">
        <v>20.2</v>
      </c>
      <c r="AG212">
        <v>18.8</v>
      </c>
      <c r="AH212">
        <v>11.6</v>
      </c>
      <c r="AI212">
        <v>0.1</v>
      </c>
      <c r="AJ212">
        <v>0.3</v>
      </c>
      <c r="AK212">
        <v>1.2</v>
      </c>
      <c r="AL212">
        <v>7.3</v>
      </c>
      <c r="AM212">
        <v>4.5</v>
      </c>
      <c r="AN212">
        <v>28.9</v>
      </c>
      <c r="AO212">
        <v>11</v>
      </c>
      <c r="AP212">
        <v>4.3</v>
      </c>
      <c r="AQ212">
        <v>12.2</v>
      </c>
      <c r="AR212">
        <v>10.2</v>
      </c>
      <c r="AS212">
        <v>5.7</v>
      </c>
      <c r="AT212">
        <v>6.2</v>
      </c>
      <c r="AU212">
        <v>2.5</v>
      </c>
      <c r="AV212">
        <v>19.2</v>
      </c>
      <c r="AW212">
        <v>4.6</v>
      </c>
      <c r="AX212">
        <v>3</v>
      </c>
      <c r="AY212">
        <v>18.6</v>
      </c>
      <c r="AZ212">
        <v>5</v>
      </c>
      <c r="BA212">
        <v>2.3</v>
      </c>
      <c r="BB212">
        <v>2</v>
      </c>
      <c r="BC212">
        <v>1.7</v>
      </c>
      <c r="BD212">
        <v>11.2</v>
      </c>
      <c r="BE212">
        <v>17.2</v>
      </c>
      <c r="BF212">
        <v>9.7</v>
      </c>
      <c r="BG212">
        <v>4</v>
      </c>
      <c r="BH212">
        <v>2.1</v>
      </c>
      <c r="BI212">
        <v>2.8</v>
      </c>
      <c r="BJ212">
        <v>2.8</v>
      </c>
      <c r="BK212">
        <v>3</v>
      </c>
      <c r="BL212">
        <v>0.2</v>
      </c>
      <c r="BM212">
        <v>0.3</v>
      </c>
      <c r="BP212">
        <v>0.1</v>
      </c>
      <c r="BQ212">
        <v>12.8</v>
      </c>
      <c r="BS212">
        <v>1</v>
      </c>
      <c r="BT212">
        <v>-14.2</v>
      </c>
    </row>
    <row r="213" spans="1:72" x14ac:dyDescent="0.25">
      <c r="A213" s="28" t="s">
        <v>91</v>
      </c>
      <c r="B213" s="27" t="s">
        <v>323</v>
      </c>
      <c r="C213" s="28" t="s">
        <v>401</v>
      </c>
      <c r="D213">
        <v>0.2</v>
      </c>
      <c r="H213">
        <v>1.5</v>
      </c>
      <c r="I213">
        <v>0.4</v>
      </c>
      <c r="J213">
        <v>0.1</v>
      </c>
      <c r="K213">
        <v>6.1</v>
      </c>
      <c r="L213">
        <v>8.3</v>
      </c>
      <c r="M213">
        <v>0.1</v>
      </c>
      <c r="N213">
        <v>2.7</v>
      </c>
      <c r="O213">
        <v>0.6</v>
      </c>
      <c r="P213">
        <v>3.6</v>
      </c>
      <c r="Q213">
        <v>0.2</v>
      </c>
      <c r="R213">
        <v>0.4</v>
      </c>
      <c r="S213">
        <v>0.8</v>
      </c>
      <c r="T213">
        <v>0.4</v>
      </c>
      <c r="U213">
        <v>0.3</v>
      </c>
      <c r="V213">
        <v>1.9</v>
      </c>
      <c r="W213">
        <v>0.9</v>
      </c>
      <c r="X213">
        <v>0.1</v>
      </c>
      <c r="Y213">
        <v>0.4</v>
      </c>
      <c r="Z213">
        <v>0.2</v>
      </c>
      <c r="AA213">
        <v>0.6</v>
      </c>
      <c r="AC213">
        <v>0.2</v>
      </c>
      <c r="AD213">
        <v>1.2</v>
      </c>
      <c r="AE213">
        <v>0.7</v>
      </c>
      <c r="AF213">
        <v>4.3</v>
      </c>
      <c r="AG213">
        <v>3.1</v>
      </c>
      <c r="AH213">
        <v>2.3</v>
      </c>
      <c r="AJ213">
        <v>0.1</v>
      </c>
      <c r="AK213">
        <v>0.3</v>
      </c>
      <c r="AL213">
        <v>1</v>
      </c>
      <c r="AM213">
        <v>0.7</v>
      </c>
      <c r="AN213">
        <v>5.5</v>
      </c>
      <c r="AO213">
        <v>2.3</v>
      </c>
      <c r="AP213">
        <v>0.8</v>
      </c>
      <c r="AQ213">
        <v>2.5</v>
      </c>
      <c r="AR213">
        <v>2.1</v>
      </c>
      <c r="AS213">
        <v>1.1</v>
      </c>
      <c r="AT213">
        <v>2</v>
      </c>
      <c r="AU213">
        <v>0.4</v>
      </c>
      <c r="AV213">
        <v>4</v>
      </c>
      <c r="AW213">
        <v>0.9</v>
      </c>
      <c r="AX213">
        <v>0.6</v>
      </c>
      <c r="AY213">
        <v>3.4</v>
      </c>
      <c r="AZ213">
        <v>1</v>
      </c>
      <c r="BA213">
        <v>0.6</v>
      </c>
      <c r="BB213">
        <v>0.3</v>
      </c>
      <c r="BC213">
        <v>0.3</v>
      </c>
      <c r="BD213">
        <v>2.1</v>
      </c>
      <c r="BE213">
        <v>3.1</v>
      </c>
      <c r="BF213">
        <v>1.5</v>
      </c>
      <c r="BG213">
        <v>0.9</v>
      </c>
      <c r="BH213">
        <v>0.5</v>
      </c>
      <c r="BI213">
        <v>0.6</v>
      </c>
      <c r="BJ213">
        <v>0.6</v>
      </c>
      <c r="BK213">
        <v>0.7</v>
      </c>
      <c r="BM213">
        <v>0.1</v>
      </c>
      <c r="BP213">
        <v>0.1</v>
      </c>
      <c r="BQ213">
        <v>4</v>
      </c>
      <c r="BS213">
        <v>0.6</v>
      </c>
      <c r="BT213">
        <v>-42.2</v>
      </c>
    </row>
    <row r="214" spans="1:72" x14ac:dyDescent="0.25">
      <c r="A214" s="28" t="s">
        <v>91</v>
      </c>
      <c r="B214" s="27" t="s">
        <v>323</v>
      </c>
      <c r="C214" s="28" t="s">
        <v>402</v>
      </c>
      <c r="D214">
        <v>0.2</v>
      </c>
      <c r="H214">
        <v>2.8</v>
      </c>
      <c r="I214">
        <v>0.8</v>
      </c>
      <c r="J214">
        <v>0.3</v>
      </c>
      <c r="K214">
        <v>11.3</v>
      </c>
      <c r="L214">
        <v>25.8</v>
      </c>
      <c r="M214">
        <v>0.1</v>
      </c>
      <c r="N214">
        <v>5.5</v>
      </c>
      <c r="O214">
        <v>1.4</v>
      </c>
      <c r="P214">
        <v>8.9</v>
      </c>
      <c r="Q214">
        <v>0.5</v>
      </c>
      <c r="R214">
        <v>1.1</v>
      </c>
      <c r="S214">
        <v>2.5</v>
      </c>
      <c r="T214">
        <v>1.1</v>
      </c>
      <c r="U214">
        <v>0.8</v>
      </c>
      <c r="V214">
        <v>5.9</v>
      </c>
      <c r="W214">
        <v>2.7</v>
      </c>
      <c r="X214">
        <v>0.3</v>
      </c>
      <c r="Y214">
        <v>1</v>
      </c>
      <c r="Z214">
        <v>0.4</v>
      </c>
      <c r="AA214">
        <v>1.2</v>
      </c>
      <c r="AC214">
        <v>0.4</v>
      </c>
      <c r="AD214">
        <v>2.3</v>
      </c>
      <c r="AE214">
        <v>2</v>
      </c>
      <c r="AF214">
        <v>10.1</v>
      </c>
      <c r="AG214">
        <v>9.5</v>
      </c>
      <c r="AH214">
        <v>4.6</v>
      </c>
      <c r="AJ214">
        <v>0.3</v>
      </c>
      <c r="AK214">
        <v>0.6</v>
      </c>
      <c r="AL214">
        <v>3.6</v>
      </c>
      <c r="AM214">
        <v>2</v>
      </c>
      <c r="AN214">
        <v>18.4</v>
      </c>
      <c r="AO214">
        <v>4.8</v>
      </c>
      <c r="AP214">
        <v>1.8</v>
      </c>
      <c r="AQ214">
        <v>5.9</v>
      </c>
      <c r="AR214">
        <v>4.4</v>
      </c>
      <c r="AS214">
        <v>3.1</v>
      </c>
      <c r="AT214">
        <v>2.6</v>
      </c>
      <c r="AU214">
        <v>1.2</v>
      </c>
      <c r="AV214">
        <v>9.1</v>
      </c>
      <c r="AW214">
        <v>2.1</v>
      </c>
      <c r="AX214">
        <v>1.4</v>
      </c>
      <c r="AY214">
        <v>9.5</v>
      </c>
      <c r="AZ214">
        <v>4</v>
      </c>
      <c r="BA214">
        <v>1</v>
      </c>
      <c r="BB214">
        <v>1</v>
      </c>
      <c r="BC214">
        <v>0.8</v>
      </c>
      <c r="BD214">
        <v>5.6</v>
      </c>
      <c r="BE214">
        <v>8.5</v>
      </c>
      <c r="BF214">
        <v>4.6</v>
      </c>
      <c r="BG214">
        <v>1.7</v>
      </c>
      <c r="BH214">
        <v>1</v>
      </c>
      <c r="BI214">
        <v>1.5</v>
      </c>
      <c r="BJ214">
        <v>1.1</v>
      </c>
      <c r="BK214">
        <v>1.4</v>
      </c>
      <c r="BL214">
        <v>0.1</v>
      </c>
      <c r="BM214">
        <v>0.2</v>
      </c>
      <c r="BP214">
        <v>0.1</v>
      </c>
      <c r="BQ214">
        <v>11.1</v>
      </c>
      <c r="BS214">
        <v>0.7</v>
      </c>
      <c r="BT214">
        <v>-1.3</v>
      </c>
    </row>
    <row r="215" spans="1:72" x14ac:dyDescent="0.25">
      <c r="A215" s="28" t="s">
        <v>91</v>
      </c>
      <c r="B215" s="27" t="s">
        <v>323</v>
      </c>
      <c r="C215" s="28" t="s">
        <v>403</v>
      </c>
      <c r="D215">
        <v>0.1</v>
      </c>
      <c r="H215">
        <v>2.1</v>
      </c>
      <c r="I215">
        <v>0.4</v>
      </c>
      <c r="J215">
        <v>0.2</v>
      </c>
      <c r="K215">
        <v>8.7</v>
      </c>
      <c r="L215">
        <v>10</v>
      </c>
      <c r="M215">
        <v>0.1</v>
      </c>
      <c r="N215">
        <v>2.6</v>
      </c>
      <c r="O215">
        <v>1</v>
      </c>
      <c r="P215">
        <v>4.6</v>
      </c>
      <c r="Q215">
        <v>0.3</v>
      </c>
      <c r="R215">
        <v>0.5</v>
      </c>
      <c r="S215">
        <v>1.4</v>
      </c>
      <c r="T215">
        <v>0.5</v>
      </c>
      <c r="U215">
        <v>0.5</v>
      </c>
      <c r="V215">
        <v>2.7</v>
      </c>
      <c r="W215">
        <v>1.5</v>
      </c>
      <c r="X215">
        <v>0.2</v>
      </c>
      <c r="Y215">
        <v>0.7</v>
      </c>
      <c r="Z215">
        <v>0.2</v>
      </c>
      <c r="AA215">
        <v>0.6</v>
      </c>
      <c r="AC215">
        <v>0.3</v>
      </c>
      <c r="AD215">
        <v>2.1</v>
      </c>
      <c r="AE215">
        <v>1</v>
      </c>
      <c r="AF215">
        <v>5.1</v>
      </c>
      <c r="AG215">
        <v>3.9</v>
      </c>
      <c r="AH215">
        <v>3.4</v>
      </c>
      <c r="AJ215">
        <v>0.1</v>
      </c>
      <c r="AK215">
        <v>0.3</v>
      </c>
      <c r="AL215">
        <v>1.4</v>
      </c>
      <c r="AM215">
        <v>0.9</v>
      </c>
      <c r="AN215">
        <v>6.8</v>
      </c>
      <c r="AO215">
        <v>2.3</v>
      </c>
      <c r="AP215">
        <v>1</v>
      </c>
      <c r="AQ215">
        <v>3.2</v>
      </c>
      <c r="AR215">
        <v>2.3</v>
      </c>
      <c r="AS215">
        <v>1.3</v>
      </c>
      <c r="AT215">
        <v>1.4</v>
      </c>
      <c r="AU215">
        <v>0.5</v>
      </c>
      <c r="AV215">
        <v>4.5</v>
      </c>
      <c r="AW215">
        <v>1</v>
      </c>
      <c r="AX215">
        <v>0.7</v>
      </c>
      <c r="AY215">
        <v>4.8</v>
      </c>
      <c r="AZ215">
        <v>0.9</v>
      </c>
      <c r="BA215">
        <v>0.5</v>
      </c>
      <c r="BB215">
        <v>0.4</v>
      </c>
      <c r="BC215">
        <v>0.4</v>
      </c>
      <c r="BD215">
        <v>2.3</v>
      </c>
      <c r="BE215">
        <v>3.8</v>
      </c>
      <c r="BF215">
        <v>2.2</v>
      </c>
      <c r="BG215">
        <v>1.3</v>
      </c>
      <c r="BH215">
        <v>0.6</v>
      </c>
      <c r="BI215">
        <v>0.7</v>
      </c>
      <c r="BJ215">
        <v>0.7</v>
      </c>
      <c r="BK215">
        <v>0.7</v>
      </c>
      <c r="BM215">
        <v>0.1</v>
      </c>
      <c r="BP215">
        <v>0.1</v>
      </c>
      <c r="BQ215">
        <v>7.5</v>
      </c>
      <c r="BS215">
        <v>1.6</v>
      </c>
      <c r="BT215">
        <v>-37</v>
      </c>
    </row>
    <row r="216" spans="1:72" x14ac:dyDescent="0.25">
      <c r="A216" s="28" t="s">
        <v>91</v>
      </c>
      <c r="B216" s="27" t="s">
        <v>323</v>
      </c>
      <c r="C216" s="28" t="s">
        <v>404</v>
      </c>
      <c r="H216">
        <v>0.5</v>
      </c>
      <c r="I216">
        <v>0.1</v>
      </c>
      <c r="K216">
        <v>3.1</v>
      </c>
      <c r="L216">
        <v>4.9</v>
      </c>
      <c r="N216">
        <v>1.5</v>
      </c>
      <c r="O216">
        <v>0.2</v>
      </c>
      <c r="P216">
        <v>2.9</v>
      </c>
      <c r="Q216">
        <v>0.1</v>
      </c>
      <c r="R216">
        <v>0.2</v>
      </c>
      <c r="S216">
        <v>1.1</v>
      </c>
      <c r="T216">
        <v>0.2</v>
      </c>
      <c r="U216">
        <v>0.1</v>
      </c>
      <c r="V216">
        <v>1.7</v>
      </c>
      <c r="W216">
        <v>0.4</v>
      </c>
      <c r="Y216">
        <v>0.1</v>
      </c>
      <c r="Z216">
        <v>0.1</v>
      </c>
      <c r="AA216">
        <v>0.2</v>
      </c>
      <c r="AC216">
        <v>0.1</v>
      </c>
      <c r="AD216">
        <v>0.4</v>
      </c>
      <c r="AE216">
        <v>0.3</v>
      </c>
      <c r="AF216">
        <v>1.5</v>
      </c>
      <c r="AG216">
        <v>1.3</v>
      </c>
      <c r="AH216">
        <v>1.2</v>
      </c>
      <c r="AK216">
        <v>0.1</v>
      </c>
      <c r="AL216">
        <v>0.6</v>
      </c>
      <c r="AM216">
        <v>0.3</v>
      </c>
      <c r="AN216">
        <v>1.7</v>
      </c>
      <c r="AO216">
        <v>0.8</v>
      </c>
      <c r="AP216">
        <v>0.3</v>
      </c>
      <c r="AQ216">
        <v>0.8</v>
      </c>
      <c r="AR216">
        <v>0.8</v>
      </c>
      <c r="AS216">
        <v>0.3</v>
      </c>
      <c r="AT216">
        <v>0.4</v>
      </c>
      <c r="AU216">
        <v>0.2</v>
      </c>
      <c r="AV216">
        <v>1.2</v>
      </c>
      <c r="AW216">
        <v>0.4</v>
      </c>
      <c r="AX216">
        <v>0.2</v>
      </c>
      <c r="AY216">
        <v>1.7</v>
      </c>
      <c r="AZ216">
        <v>0.3</v>
      </c>
      <c r="BA216">
        <v>0.2</v>
      </c>
      <c r="BB216">
        <v>0.1</v>
      </c>
      <c r="BC216">
        <v>0.1</v>
      </c>
      <c r="BD216">
        <v>0.8</v>
      </c>
      <c r="BE216">
        <v>1.1</v>
      </c>
      <c r="BF216">
        <v>0.6</v>
      </c>
      <c r="BG216">
        <v>0.3</v>
      </c>
      <c r="BH216">
        <v>0.1</v>
      </c>
      <c r="BI216">
        <v>0.2</v>
      </c>
      <c r="BJ216">
        <v>0.2</v>
      </c>
      <c r="BK216">
        <v>0.2</v>
      </c>
      <c r="BQ216">
        <v>0.9</v>
      </c>
      <c r="BT216">
        <v>-3.9</v>
      </c>
    </row>
    <row r="217" spans="1:72" x14ac:dyDescent="0.25">
      <c r="A217" s="28" t="s">
        <v>91</v>
      </c>
      <c r="B217" s="27" t="s">
        <v>323</v>
      </c>
      <c r="C217" s="28" t="s">
        <v>405</v>
      </c>
      <c r="H217">
        <v>0.5</v>
      </c>
      <c r="I217">
        <v>0.1</v>
      </c>
      <c r="K217">
        <v>1.5</v>
      </c>
      <c r="L217">
        <v>3.6</v>
      </c>
      <c r="N217">
        <v>1</v>
      </c>
      <c r="O217">
        <v>0.2</v>
      </c>
      <c r="P217">
        <v>1.7</v>
      </c>
      <c r="Q217">
        <v>0.1</v>
      </c>
      <c r="R217">
        <v>0.1</v>
      </c>
      <c r="S217">
        <v>0.5</v>
      </c>
      <c r="T217">
        <v>0.1</v>
      </c>
      <c r="U217">
        <v>0.1</v>
      </c>
      <c r="V217">
        <v>1</v>
      </c>
      <c r="W217">
        <v>0.3</v>
      </c>
      <c r="Y217">
        <v>0.1</v>
      </c>
      <c r="AA217">
        <v>0.2</v>
      </c>
      <c r="AC217">
        <v>0.1</v>
      </c>
      <c r="AD217">
        <v>0.3</v>
      </c>
      <c r="AE217">
        <v>0.2</v>
      </c>
      <c r="AF217">
        <v>1.4</v>
      </c>
      <c r="AG217">
        <v>1.1</v>
      </c>
      <c r="AH217">
        <v>0.5</v>
      </c>
      <c r="AK217">
        <v>0.1</v>
      </c>
      <c r="AL217">
        <v>0.4</v>
      </c>
      <c r="AM217">
        <v>0.4</v>
      </c>
      <c r="AN217">
        <v>1.9</v>
      </c>
      <c r="AO217">
        <v>0.7</v>
      </c>
      <c r="AP217">
        <v>0.3</v>
      </c>
      <c r="AQ217">
        <v>0.8</v>
      </c>
      <c r="AR217">
        <v>0.5</v>
      </c>
      <c r="AS217">
        <v>0.3</v>
      </c>
      <c r="AT217">
        <v>0.4</v>
      </c>
      <c r="AU217">
        <v>0.2</v>
      </c>
      <c r="AV217">
        <v>1.1</v>
      </c>
      <c r="AW217">
        <v>0.3</v>
      </c>
      <c r="AX217">
        <v>0.2</v>
      </c>
      <c r="AY217">
        <v>1</v>
      </c>
      <c r="AZ217">
        <v>0.3</v>
      </c>
      <c r="BA217">
        <v>0.2</v>
      </c>
      <c r="BB217">
        <v>0.1</v>
      </c>
      <c r="BC217">
        <v>0.1</v>
      </c>
      <c r="BD217">
        <v>0.7</v>
      </c>
      <c r="BE217">
        <v>1.1</v>
      </c>
      <c r="BF217">
        <v>0.6</v>
      </c>
      <c r="BG217">
        <v>0.3</v>
      </c>
      <c r="BH217">
        <v>0.1</v>
      </c>
      <c r="BI217">
        <v>0.2</v>
      </c>
      <c r="BJ217">
        <v>0.2</v>
      </c>
      <c r="BK217">
        <v>0.2</v>
      </c>
      <c r="BQ217">
        <v>1.1</v>
      </c>
      <c r="BS217">
        <v>0.1</v>
      </c>
      <c r="BT217">
        <v>-20.5</v>
      </c>
    </row>
    <row r="218" spans="1:71" x14ac:dyDescent="0.25">
      <c r="A218" s="28" t="s">
        <v>91</v>
      </c>
      <c r="B218" s="27" t="s">
        <v>323</v>
      </c>
      <c r="C218" s="28" t="s">
        <v>406</v>
      </c>
      <c r="D218">
        <v>0.2</v>
      </c>
      <c r="H218">
        <v>2.5</v>
      </c>
      <c r="I218">
        <v>0.5</v>
      </c>
      <c r="J218">
        <v>0.3</v>
      </c>
      <c r="K218">
        <v>5.6</v>
      </c>
      <c r="L218">
        <v>4.1</v>
      </c>
      <c r="M218">
        <v>0.5</v>
      </c>
      <c r="N218">
        <v>1.4</v>
      </c>
      <c r="O218">
        <v>0.9</v>
      </c>
      <c r="P218">
        <v>1.7</v>
      </c>
      <c r="Q218">
        <v>0.3</v>
      </c>
      <c r="R218">
        <v>0.5</v>
      </c>
      <c r="S218">
        <v>0.8</v>
      </c>
      <c r="T218">
        <v>1.6</v>
      </c>
      <c r="U218">
        <v>0.6</v>
      </c>
      <c r="V218">
        <v>1.4</v>
      </c>
      <c r="W218">
        <v>1</v>
      </c>
      <c r="X218">
        <v>0.2</v>
      </c>
      <c r="Y218">
        <v>0.7</v>
      </c>
      <c r="Z218">
        <v>0.2</v>
      </c>
      <c r="AA218">
        <v>0.6</v>
      </c>
      <c r="AC218">
        <v>0.2</v>
      </c>
      <c r="AD218">
        <v>1.1</v>
      </c>
      <c r="AE218">
        <v>0.4</v>
      </c>
      <c r="AF218">
        <v>4</v>
      </c>
      <c r="AG218">
        <v>1.7</v>
      </c>
      <c r="AH218">
        <v>0.9</v>
      </c>
      <c r="AJ218">
        <v>0.1</v>
      </c>
      <c r="AK218">
        <v>0.3</v>
      </c>
      <c r="AL218">
        <v>0.4</v>
      </c>
      <c r="AM218">
        <v>0.4</v>
      </c>
      <c r="AN218">
        <v>3.2</v>
      </c>
      <c r="AO218">
        <v>0.8</v>
      </c>
      <c r="AP218">
        <v>0.5</v>
      </c>
      <c r="AQ218">
        <v>3.6</v>
      </c>
      <c r="AR218">
        <v>0.6</v>
      </c>
      <c r="AS218">
        <v>0.5</v>
      </c>
      <c r="AT218">
        <v>0.5</v>
      </c>
      <c r="AU218">
        <v>0.2</v>
      </c>
      <c r="AV218">
        <v>1.6</v>
      </c>
      <c r="AW218">
        <v>0.4</v>
      </c>
      <c r="AX218">
        <v>0.3</v>
      </c>
      <c r="AY218">
        <v>1.3</v>
      </c>
      <c r="AZ218">
        <v>0.3</v>
      </c>
      <c r="BA218">
        <v>0.3</v>
      </c>
      <c r="BB218">
        <v>0.1</v>
      </c>
      <c r="BC218">
        <v>0.1</v>
      </c>
      <c r="BD218">
        <v>0.9</v>
      </c>
      <c r="BE218">
        <v>1.4</v>
      </c>
      <c r="BF218">
        <v>0.7</v>
      </c>
      <c r="BG218">
        <v>0.7</v>
      </c>
      <c r="BH218">
        <v>0.3</v>
      </c>
      <c r="BI218">
        <v>0.3</v>
      </c>
      <c r="BJ218">
        <v>0.3</v>
      </c>
      <c r="BK218">
        <v>0.3</v>
      </c>
      <c r="BM218">
        <v>0.1</v>
      </c>
      <c r="BP218">
        <v>0.2</v>
      </c>
      <c r="BQ218">
        <v>5.5</v>
      </c>
      <c r="BS218">
        <v>2.7</v>
      </c>
    </row>
    <row r="219" spans="1:72" x14ac:dyDescent="0.25">
      <c r="A219" s="28" t="s">
        <v>91</v>
      </c>
      <c r="B219" s="27" t="s">
        <v>323</v>
      </c>
      <c r="C219" s="28" t="s">
        <v>407</v>
      </c>
      <c r="D219">
        <v>1.7</v>
      </c>
      <c r="E219">
        <v>0.2</v>
      </c>
      <c r="F219">
        <v>0.2</v>
      </c>
      <c r="G219">
        <v>0.3</v>
      </c>
      <c r="H219">
        <v>25.1</v>
      </c>
      <c r="I219">
        <v>6.4</v>
      </c>
      <c r="J219">
        <v>1.7</v>
      </c>
      <c r="K219">
        <v>85.9</v>
      </c>
      <c r="L219">
        <v>162.7</v>
      </c>
      <c r="M219">
        <v>0.8</v>
      </c>
      <c r="N219">
        <v>39.2</v>
      </c>
      <c r="O219">
        <v>9.5</v>
      </c>
      <c r="P219">
        <v>70.5</v>
      </c>
      <c r="Q219">
        <v>3</v>
      </c>
      <c r="R219">
        <v>5.9</v>
      </c>
      <c r="S219">
        <v>27.7</v>
      </c>
      <c r="T219">
        <v>5.8</v>
      </c>
      <c r="U219">
        <v>4.5</v>
      </c>
      <c r="V219">
        <v>43.8</v>
      </c>
      <c r="W219">
        <v>14.3</v>
      </c>
      <c r="X219">
        <v>2</v>
      </c>
      <c r="Y219">
        <v>6.2</v>
      </c>
      <c r="Z219">
        <v>2.5</v>
      </c>
      <c r="AA219">
        <v>10.4</v>
      </c>
      <c r="AB219">
        <v>0.4</v>
      </c>
      <c r="AC219">
        <v>3.5</v>
      </c>
      <c r="AD219">
        <v>16.3</v>
      </c>
      <c r="AE219">
        <v>11.1</v>
      </c>
      <c r="AF219">
        <v>73.1</v>
      </c>
      <c r="AG219">
        <v>50.1</v>
      </c>
      <c r="AH219">
        <v>32.1</v>
      </c>
      <c r="AI219">
        <v>0.7</v>
      </c>
      <c r="AJ219">
        <v>1.9</v>
      </c>
      <c r="AK219">
        <v>4.9</v>
      </c>
      <c r="AL219">
        <v>17.2</v>
      </c>
      <c r="AM219">
        <v>21.3</v>
      </c>
      <c r="AN219">
        <v>90.7</v>
      </c>
      <c r="AO219">
        <v>35</v>
      </c>
      <c r="AP219">
        <v>12.4</v>
      </c>
      <c r="AQ219">
        <v>42.5</v>
      </c>
      <c r="AR219">
        <v>27.9</v>
      </c>
      <c r="AS219">
        <v>17.3</v>
      </c>
      <c r="AT219">
        <v>24.6</v>
      </c>
      <c r="AU219">
        <v>7.1</v>
      </c>
      <c r="AV219">
        <v>59.8</v>
      </c>
      <c r="AW219">
        <v>16</v>
      </c>
      <c r="AX219">
        <v>9.8</v>
      </c>
      <c r="AY219">
        <v>56.5</v>
      </c>
      <c r="AZ219">
        <v>13</v>
      </c>
      <c r="BA219">
        <v>9.6</v>
      </c>
      <c r="BB219">
        <v>5</v>
      </c>
      <c r="BC219">
        <v>5.9</v>
      </c>
      <c r="BD219">
        <v>32.9</v>
      </c>
      <c r="BE219">
        <v>53.6</v>
      </c>
      <c r="BF219">
        <v>26.3</v>
      </c>
      <c r="BG219">
        <v>12</v>
      </c>
      <c r="BH219">
        <v>7.6</v>
      </c>
      <c r="BI219">
        <v>10.5</v>
      </c>
      <c r="BJ219">
        <v>10.1</v>
      </c>
      <c r="BK219">
        <v>11.5</v>
      </c>
      <c r="BL219">
        <v>0.7</v>
      </c>
      <c r="BM219">
        <v>1.5</v>
      </c>
      <c r="BP219">
        <v>0.5</v>
      </c>
      <c r="BQ219">
        <v>52.7</v>
      </c>
      <c r="BS219">
        <v>6</v>
      </c>
      <c r="BT219">
        <v>-165.5</v>
      </c>
    </row>
    <row r="220" spans="1:72" x14ac:dyDescent="0.25">
      <c r="A220" s="26" t="s">
        <v>93</v>
      </c>
      <c r="B220" s="27" t="s">
        <v>324</v>
      </c>
      <c r="C220" s="26" t="s">
        <v>384</v>
      </c>
      <c r="D220">
        <v>12686.7</v>
      </c>
      <c r="E220">
        <v>1123.4</v>
      </c>
      <c r="F220">
        <v>620.1</v>
      </c>
      <c r="G220">
        <v>1987.9</v>
      </c>
      <c r="H220">
        <v>4620.6</v>
      </c>
      <c r="I220">
        <v>957</v>
      </c>
      <c r="J220">
        <v>970.9</v>
      </c>
      <c r="K220">
        <v>1191.2</v>
      </c>
      <c r="L220">
        <v>316.8</v>
      </c>
      <c r="M220">
        <v>38881.8</v>
      </c>
      <c r="N220">
        <v>35963.2</v>
      </c>
      <c r="O220">
        <v>1303.3</v>
      </c>
      <c r="P220">
        <v>3157.8</v>
      </c>
      <c r="Q220">
        <v>5138.7</v>
      </c>
      <c r="R220">
        <v>6337</v>
      </c>
      <c r="S220">
        <v>1991.2</v>
      </c>
      <c r="T220">
        <v>614.6</v>
      </c>
      <c r="U220">
        <v>1249.3</v>
      </c>
      <c r="V220">
        <v>1743</v>
      </c>
      <c r="W220">
        <v>2959.6</v>
      </c>
      <c r="X220">
        <v>523.3</v>
      </c>
      <c r="Y220">
        <v>1188.3</v>
      </c>
      <c r="Z220">
        <v>1019.4</v>
      </c>
      <c r="AA220">
        <v>10870.3</v>
      </c>
      <c r="AB220">
        <v>263</v>
      </c>
      <c r="AC220">
        <v>2960.5</v>
      </c>
      <c r="AD220">
        <v>22567.9</v>
      </c>
      <c r="AE220">
        <v>2723.4</v>
      </c>
      <c r="AF220">
        <v>9648.9</v>
      </c>
      <c r="AG220">
        <v>3328.1</v>
      </c>
      <c r="AH220">
        <v>40229.1</v>
      </c>
      <c r="AI220">
        <v>16709</v>
      </c>
      <c r="AJ220">
        <v>16667.8</v>
      </c>
      <c r="AK220">
        <v>7017.8</v>
      </c>
      <c r="AL220">
        <v>1677.8</v>
      </c>
      <c r="AM220">
        <v>2353.9</v>
      </c>
      <c r="AN220">
        <v>255.8</v>
      </c>
      <c r="AO220">
        <v>591</v>
      </c>
      <c r="AP220">
        <v>501.9</v>
      </c>
      <c r="AQ220">
        <v>1229.8</v>
      </c>
      <c r="AR220">
        <v>601.2</v>
      </c>
      <c r="AS220">
        <v>693.1</v>
      </c>
      <c r="AT220">
        <v>1675.1</v>
      </c>
      <c r="AU220">
        <v>1187.3</v>
      </c>
      <c r="AV220">
        <v>2696.7</v>
      </c>
      <c r="AW220">
        <v>1256.2</v>
      </c>
      <c r="AX220">
        <v>548.7</v>
      </c>
      <c r="AY220">
        <v>406.8</v>
      </c>
      <c r="AZ220">
        <v>588.9</v>
      </c>
      <c r="BA220">
        <v>2795.2</v>
      </c>
      <c r="BB220">
        <v>299.6</v>
      </c>
      <c r="BC220">
        <v>291</v>
      </c>
      <c r="BD220">
        <v>3130.4</v>
      </c>
      <c r="BE220">
        <v>5232.7</v>
      </c>
      <c r="BF220">
        <v>1637.3</v>
      </c>
      <c r="BG220">
        <v>2661.4</v>
      </c>
      <c r="BH220">
        <v>1332.7</v>
      </c>
      <c r="BI220">
        <v>709.9</v>
      </c>
      <c r="BJ220">
        <v>789.2</v>
      </c>
      <c r="BK220">
        <v>710</v>
      </c>
      <c r="BL220">
        <v>123.9</v>
      </c>
      <c r="BM220">
        <v>1094</v>
      </c>
      <c r="BP220">
        <v>926.4</v>
      </c>
      <c r="BQ220">
        <v>146131.5</v>
      </c>
      <c r="BR220">
        <v>15.1</v>
      </c>
      <c r="BS220">
        <v>1788.7</v>
      </c>
      <c r="BT220">
        <v>-8659.8</v>
      </c>
    </row>
    <row r="221" spans="1:72" x14ac:dyDescent="0.25">
      <c r="A221" s="28" t="s">
        <v>93</v>
      </c>
      <c r="B221" s="27" t="s">
        <v>324</v>
      </c>
      <c r="C221" s="28" t="s">
        <v>385</v>
      </c>
      <c r="D221">
        <v>37</v>
      </c>
      <c r="E221">
        <v>10.3</v>
      </c>
      <c r="F221">
        <v>0.7</v>
      </c>
      <c r="G221">
        <v>14.1</v>
      </c>
      <c r="H221">
        <v>13.4</v>
      </c>
      <c r="I221">
        <v>0.7</v>
      </c>
      <c r="J221">
        <v>5.2</v>
      </c>
      <c r="K221">
        <v>6.2</v>
      </c>
      <c r="L221">
        <v>0.2</v>
      </c>
      <c r="M221">
        <v>541.6</v>
      </c>
      <c r="N221">
        <v>187.6</v>
      </c>
      <c r="O221">
        <v>1.8</v>
      </c>
      <c r="P221">
        <v>2.4</v>
      </c>
      <c r="Q221">
        <v>23.7</v>
      </c>
      <c r="R221">
        <v>86</v>
      </c>
      <c r="S221">
        <v>4.5</v>
      </c>
      <c r="T221">
        <v>0.4</v>
      </c>
      <c r="U221">
        <v>4.4</v>
      </c>
      <c r="V221">
        <v>3.8</v>
      </c>
      <c r="W221">
        <v>7.1</v>
      </c>
      <c r="X221">
        <v>1.2</v>
      </c>
      <c r="Y221">
        <v>4.2</v>
      </c>
      <c r="Z221">
        <v>1.6</v>
      </c>
      <c r="AA221">
        <v>112.2</v>
      </c>
      <c r="AB221">
        <v>0.2</v>
      </c>
      <c r="AC221">
        <v>19.2</v>
      </c>
      <c r="AD221">
        <v>111</v>
      </c>
      <c r="AE221">
        <v>5.5</v>
      </c>
      <c r="AF221">
        <v>12</v>
      </c>
      <c r="AG221">
        <v>3.3</v>
      </c>
      <c r="AH221">
        <v>248.4</v>
      </c>
      <c r="AI221">
        <v>217.6</v>
      </c>
      <c r="AJ221">
        <v>117.6</v>
      </c>
      <c r="AK221">
        <v>30.1</v>
      </c>
      <c r="AL221">
        <v>3.6</v>
      </c>
      <c r="AM221">
        <v>3</v>
      </c>
      <c r="AN221">
        <v>0.2</v>
      </c>
      <c r="AO221">
        <v>0.7</v>
      </c>
      <c r="AP221">
        <v>0.7</v>
      </c>
      <c r="AQ221">
        <v>1.1</v>
      </c>
      <c r="AR221">
        <v>0.5</v>
      </c>
      <c r="AS221">
        <v>0.7</v>
      </c>
      <c r="AT221">
        <v>0.6</v>
      </c>
      <c r="AU221">
        <v>1.9</v>
      </c>
      <c r="AV221">
        <v>3.6</v>
      </c>
      <c r="AW221">
        <v>2.8</v>
      </c>
      <c r="AX221">
        <v>1.1</v>
      </c>
      <c r="AY221">
        <v>0.3</v>
      </c>
      <c r="AZ221">
        <v>0.6</v>
      </c>
      <c r="BA221">
        <v>5.4</v>
      </c>
      <c r="BB221">
        <v>0.3</v>
      </c>
      <c r="BC221">
        <v>0.2</v>
      </c>
      <c r="BD221">
        <v>7.4</v>
      </c>
      <c r="BE221">
        <v>12.7</v>
      </c>
      <c r="BF221">
        <v>2.7</v>
      </c>
      <c r="BG221">
        <v>4.6</v>
      </c>
      <c r="BH221">
        <v>3</v>
      </c>
      <c r="BI221">
        <v>0.7</v>
      </c>
      <c r="BJ221">
        <v>1.4</v>
      </c>
      <c r="BK221">
        <v>0.8</v>
      </c>
      <c r="BL221">
        <v>0.1</v>
      </c>
      <c r="BM221">
        <v>1.3</v>
      </c>
      <c r="BP221">
        <v>0.2</v>
      </c>
      <c r="BQ221">
        <v>266.1</v>
      </c>
      <c r="BS221">
        <v>0.2</v>
      </c>
      <c r="BT221">
        <v>-58.9</v>
      </c>
    </row>
    <row r="222" spans="1:72" x14ac:dyDescent="0.25">
      <c r="A222" s="28" t="s">
        <v>93</v>
      </c>
      <c r="B222" s="27" t="s">
        <v>324</v>
      </c>
      <c r="C222" s="28" t="s">
        <v>386</v>
      </c>
      <c r="D222">
        <v>1.8</v>
      </c>
      <c r="E222">
        <v>0.1</v>
      </c>
      <c r="G222">
        <v>0.1</v>
      </c>
      <c r="H222">
        <v>1</v>
      </c>
      <c r="I222">
        <v>0.3</v>
      </c>
      <c r="J222">
        <v>0.2</v>
      </c>
      <c r="K222">
        <v>0.4</v>
      </c>
      <c r="L222">
        <v>0.1</v>
      </c>
      <c r="M222">
        <v>6.8</v>
      </c>
      <c r="N222">
        <v>12.3</v>
      </c>
      <c r="O222">
        <v>3</v>
      </c>
      <c r="P222">
        <v>2.5</v>
      </c>
      <c r="Q222">
        <v>0.9</v>
      </c>
      <c r="R222">
        <v>1.5</v>
      </c>
      <c r="S222">
        <v>0.6</v>
      </c>
      <c r="T222">
        <v>0.5</v>
      </c>
      <c r="U222">
        <v>0.4</v>
      </c>
      <c r="V222">
        <v>0.7</v>
      </c>
      <c r="W222">
        <v>0.9</v>
      </c>
      <c r="X222">
        <v>0.2</v>
      </c>
      <c r="Y222">
        <v>0.4</v>
      </c>
      <c r="Z222">
        <v>0.3</v>
      </c>
      <c r="AA222">
        <v>1.7</v>
      </c>
      <c r="AC222">
        <v>0.4</v>
      </c>
      <c r="AD222">
        <v>2.8</v>
      </c>
      <c r="AE222">
        <v>0.4</v>
      </c>
      <c r="AF222">
        <v>1.2</v>
      </c>
      <c r="AG222">
        <v>0.5</v>
      </c>
      <c r="AH222">
        <v>5.3</v>
      </c>
      <c r="AI222">
        <v>4.2</v>
      </c>
      <c r="AJ222">
        <v>5.4</v>
      </c>
      <c r="AK222">
        <v>1</v>
      </c>
      <c r="AL222">
        <v>0.2</v>
      </c>
      <c r="AM222">
        <v>0.3</v>
      </c>
      <c r="AN222">
        <v>0.6</v>
      </c>
      <c r="AO222">
        <v>0.1</v>
      </c>
      <c r="AP222">
        <v>0.1</v>
      </c>
      <c r="AQ222">
        <v>0.3</v>
      </c>
      <c r="AU222">
        <v>0.1</v>
      </c>
      <c r="AV222">
        <v>0.2</v>
      </c>
      <c r="AW222">
        <v>0.2</v>
      </c>
      <c r="AX222">
        <v>0.1</v>
      </c>
      <c r="AY222">
        <v>0.1</v>
      </c>
      <c r="AZ222">
        <v>0.1</v>
      </c>
      <c r="BA222">
        <v>0.4</v>
      </c>
      <c r="BD222">
        <v>0.5</v>
      </c>
      <c r="BE222">
        <v>0.6</v>
      </c>
      <c r="BF222">
        <v>0.2</v>
      </c>
      <c r="BG222">
        <v>0.6</v>
      </c>
      <c r="BH222">
        <v>0.2</v>
      </c>
      <c r="BI222">
        <v>0.1</v>
      </c>
      <c r="BJ222">
        <v>0.1</v>
      </c>
      <c r="BK222">
        <v>0.1</v>
      </c>
      <c r="BM222">
        <v>0.2</v>
      </c>
      <c r="BP222">
        <v>0.1</v>
      </c>
      <c r="BQ222">
        <v>16.1</v>
      </c>
      <c r="BS222">
        <v>0.8</v>
      </c>
      <c r="BT222">
        <v>-84.7</v>
      </c>
    </row>
    <row r="223" spans="1:72" x14ac:dyDescent="0.25">
      <c r="A223" s="28" t="s">
        <v>93</v>
      </c>
      <c r="B223" s="27" t="s">
        <v>324</v>
      </c>
      <c r="C223" s="28" t="s">
        <v>387</v>
      </c>
      <c r="D223">
        <v>124.2</v>
      </c>
      <c r="E223">
        <v>6.6</v>
      </c>
      <c r="F223">
        <v>3.5</v>
      </c>
      <c r="G223">
        <v>10</v>
      </c>
      <c r="H223">
        <v>58.9</v>
      </c>
      <c r="I223">
        <v>2.4</v>
      </c>
      <c r="J223">
        <v>5.5</v>
      </c>
      <c r="K223">
        <v>4.6</v>
      </c>
      <c r="L223">
        <v>1.2</v>
      </c>
      <c r="M223">
        <v>719.5</v>
      </c>
      <c r="N223">
        <v>968.1</v>
      </c>
      <c r="O223">
        <v>8.8</v>
      </c>
      <c r="P223">
        <v>6.2</v>
      </c>
      <c r="Q223">
        <v>85.7</v>
      </c>
      <c r="R223">
        <v>72.7</v>
      </c>
      <c r="S223">
        <v>24.8</v>
      </c>
      <c r="T223">
        <v>1.6</v>
      </c>
      <c r="U223">
        <v>37.1</v>
      </c>
      <c r="V223">
        <v>13</v>
      </c>
      <c r="W223">
        <v>10.1</v>
      </c>
      <c r="X223">
        <v>3.3</v>
      </c>
      <c r="Y223">
        <v>29.2</v>
      </c>
      <c r="Z223">
        <v>8.9</v>
      </c>
      <c r="AA223">
        <v>216.3</v>
      </c>
      <c r="AB223">
        <v>4</v>
      </c>
      <c r="AC223">
        <v>39.2</v>
      </c>
      <c r="AD223">
        <v>203.8</v>
      </c>
      <c r="AE223">
        <v>24.7</v>
      </c>
      <c r="AF223">
        <v>89.9</v>
      </c>
      <c r="AG223">
        <v>38.1</v>
      </c>
      <c r="AH223">
        <v>598.2</v>
      </c>
      <c r="AI223">
        <v>775.1</v>
      </c>
      <c r="AJ223">
        <v>954</v>
      </c>
      <c r="AK223">
        <v>110.7</v>
      </c>
      <c r="AL223">
        <v>12.8</v>
      </c>
      <c r="AM223">
        <v>22.4</v>
      </c>
      <c r="AN223">
        <v>1</v>
      </c>
      <c r="AO223">
        <v>4</v>
      </c>
      <c r="AP223">
        <v>6</v>
      </c>
      <c r="AQ223">
        <v>12.2</v>
      </c>
      <c r="AR223">
        <v>2.8</v>
      </c>
      <c r="AS223">
        <v>4.3</v>
      </c>
      <c r="AT223">
        <v>4.6</v>
      </c>
      <c r="AU223">
        <v>5.6</v>
      </c>
      <c r="AV223">
        <v>20.1</v>
      </c>
      <c r="AW223">
        <v>13.8</v>
      </c>
      <c r="AX223">
        <v>5.1</v>
      </c>
      <c r="AY223">
        <v>2.4</v>
      </c>
      <c r="AZ223">
        <v>3.6</v>
      </c>
      <c r="BA223">
        <v>48</v>
      </c>
      <c r="BB223">
        <v>3.7</v>
      </c>
      <c r="BC223">
        <v>1.8</v>
      </c>
      <c r="BD223">
        <v>25.5</v>
      </c>
      <c r="BE223">
        <v>68.1</v>
      </c>
      <c r="BF223">
        <v>12.2</v>
      </c>
      <c r="BG223">
        <v>29.1</v>
      </c>
      <c r="BH223">
        <v>14.3</v>
      </c>
      <c r="BI223">
        <v>3.1</v>
      </c>
      <c r="BJ223">
        <v>4.5</v>
      </c>
      <c r="BK223">
        <v>4</v>
      </c>
      <c r="BL223">
        <v>0.5</v>
      </c>
      <c r="BM223">
        <v>4.9</v>
      </c>
      <c r="BP223">
        <v>96.2</v>
      </c>
      <c r="BQ223">
        <v>1151.3</v>
      </c>
      <c r="BS223">
        <v>6.1</v>
      </c>
      <c r="BT223">
        <v>446.7</v>
      </c>
    </row>
    <row r="224" spans="1:3" x14ac:dyDescent="0.25">
      <c r="A224" s="28" t="s">
        <v>93</v>
      </c>
      <c r="B224" s="27" t="s">
        <v>324</v>
      </c>
      <c r="C224" s="28" t="s">
        <v>388</v>
      </c>
    </row>
    <row r="225" spans="1:72" x14ac:dyDescent="0.25">
      <c r="A225" s="28" t="s">
        <v>93</v>
      </c>
      <c r="B225" s="27" t="s">
        <v>324</v>
      </c>
      <c r="C225" s="28" t="s">
        <v>389</v>
      </c>
      <c r="D225">
        <v>1</v>
      </c>
      <c r="E225">
        <v>0.1</v>
      </c>
      <c r="G225">
        <v>0.1</v>
      </c>
      <c r="H225">
        <v>0.3</v>
      </c>
      <c r="J225">
        <v>0.1</v>
      </c>
      <c r="M225">
        <v>3.7</v>
      </c>
      <c r="N225">
        <v>2.9</v>
      </c>
      <c r="O225">
        <v>0.1</v>
      </c>
      <c r="P225">
        <v>0.1</v>
      </c>
      <c r="Q225">
        <v>0.4</v>
      </c>
      <c r="R225">
        <v>0.7</v>
      </c>
      <c r="S225">
        <v>0.1</v>
      </c>
      <c r="U225">
        <v>0.1</v>
      </c>
      <c r="V225">
        <v>0.1</v>
      </c>
      <c r="W225">
        <v>0.2</v>
      </c>
      <c r="AA225">
        <v>1</v>
      </c>
      <c r="AC225">
        <v>0.2</v>
      </c>
      <c r="AD225">
        <v>1.4</v>
      </c>
      <c r="AE225">
        <v>0.2</v>
      </c>
      <c r="AF225">
        <v>0.4</v>
      </c>
      <c r="AG225">
        <v>0.4</v>
      </c>
      <c r="AH225">
        <v>4.1</v>
      </c>
      <c r="AI225">
        <v>3.4</v>
      </c>
      <c r="AJ225">
        <v>6.5</v>
      </c>
      <c r="AK225">
        <v>0.7</v>
      </c>
      <c r="AL225">
        <v>0.1</v>
      </c>
      <c r="AM225">
        <v>0.1</v>
      </c>
      <c r="AU225">
        <v>0.1</v>
      </c>
      <c r="AV225">
        <v>0.1</v>
      </c>
      <c r="AW225">
        <v>0.1</v>
      </c>
      <c r="BA225">
        <v>0.1</v>
      </c>
      <c r="BD225">
        <v>0.2</v>
      </c>
      <c r="BE225">
        <v>0.3</v>
      </c>
      <c r="BF225">
        <v>0.1</v>
      </c>
      <c r="BG225">
        <v>0.1</v>
      </c>
      <c r="BH225">
        <v>0.1</v>
      </c>
      <c r="BQ225">
        <v>8.6</v>
      </c>
      <c r="BT225">
        <v>-0.2</v>
      </c>
    </row>
    <row r="226" spans="1:72" x14ac:dyDescent="0.25">
      <c r="A226" s="28" t="s">
        <v>93</v>
      </c>
      <c r="B226" s="27" t="s">
        <v>324</v>
      </c>
      <c r="C226" s="28" t="s">
        <v>390</v>
      </c>
      <c r="D226">
        <v>0.4</v>
      </c>
      <c r="H226">
        <v>0.1</v>
      </c>
      <c r="M226">
        <v>1.1</v>
      </c>
      <c r="N226">
        <v>0.7</v>
      </c>
      <c r="Q226">
        <v>0.1</v>
      </c>
      <c r="R226">
        <v>0.3</v>
      </c>
      <c r="S226">
        <v>0.1</v>
      </c>
      <c r="V226">
        <v>0.1</v>
      </c>
      <c r="AA226">
        <v>1</v>
      </c>
      <c r="AC226">
        <v>0.1</v>
      </c>
      <c r="AD226">
        <v>0.6</v>
      </c>
      <c r="AE226">
        <v>0.1</v>
      </c>
      <c r="AF226">
        <v>0.3</v>
      </c>
      <c r="AG226">
        <v>0.1</v>
      </c>
      <c r="AH226">
        <v>1.7</v>
      </c>
      <c r="AI226">
        <v>1.6</v>
      </c>
      <c r="AJ226">
        <v>0.5</v>
      </c>
      <c r="AK226">
        <v>0.2</v>
      </c>
      <c r="AM226">
        <v>0.1</v>
      </c>
      <c r="BE226">
        <v>0.1</v>
      </c>
      <c r="BQ226">
        <v>4.7</v>
      </c>
      <c r="BT226">
        <v>-15.1</v>
      </c>
    </row>
    <row r="227" spans="1:72" x14ac:dyDescent="0.25">
      <c r="A227" s="28" t="s">
        <v>93</v>
      </c>
      <c r="B227" s="27" t="s">
        <v>324</v>
      </c>
      <c r="C227" s="28" t="s">
        <v>391</v>
      </c>
      <c r="D227">
        <v>4</v>
      </c>
      <c r="E227">
        <v>0.1</v>
      </c>
      <c r="G227">
        <v>0.6</v>
      </c>
      <c r="H227">
        <v>1.4</v>
      </c>
      <c r="I227">
        <v>0.1</v>
      </c>
      <c r="J227">
        <v>0.2</v>
      </c>
      <c r="K227">
        <v>0.1</v>
      </c>
      <c r="M227">
        <v>5.2</v>
      </c>
      <c r="N227">
        <v>3.1</v>
      </c>
      <c r="O227">
        <v>0.1</v>
      </c>
      <c r="P227">
        <v>0.2</v>
      </c>
      <c r="Q227">
        <v>0.9</v>
      </c>
      <c r="R227">
        <v>1.8</v>
      </c>
      <c r="S227">
        <v>0.6</v>
      </c>
      <c r="T227">
        <v>0.1</v>
      </c>
      <c r="U227">
        <v>0.2</v>
      </c>
      <c r="V227">
        <v>0.3</v>
      </c>
      <c r="W227">
        <v>0.3</v>
      </c>
      <c r="X227">
        <v>0.1</v>
      </c>
      <c r="Y227">
        <v>0.2</v>
      </c>
      <c r="Z227">
        <v>0.1</v>
      </c>
      <c r="AA227">
        <v>6.1</v>
      </c>
      <c r="AC227">
        <v>0.5</v>
      </c>
      <c r="AD227">
        <v>5.4</v>
      </c>
      <c r="AE227">
        <v>0.6</v>
      </c>
      <c r="AF227">
        <v>2.9</v>
      </c>
      <c r="AG227">
        <v>1.6</v>
      </c>
      <c r="AH227">
        <v>14.3</v>
      </c>
      <c r="AI227">
        <v>5.3</v>
      </c>
      <c r="AJ227">
        <v>9.6</v>
      </c>
      <c r="AK227">
        <v>1.3</v>
      </c>
      <c r="AL227">
        <v>0.2</v>
      </c>
      <c r="AM227">
        <v>0.3</v>
      </c>
      <c r="AP227">
        <v>0.1</v>
      </c>
      <c r="AQ227">
        <v>0.2</v>
      </c>
      <c r="AU227">
        <v>0.4</v>
      </c>
      <c r="AV227">
        <v>0.2</v>
      </c>
      <c r="AW227">
        <v>0.1</v>
      </c>
      <c r="BA227">
        <v>0.1</v>
      </c>
      <c r="BD227">
        <v>0.3</v>
      </c>
      <c r="BE227">
        <v>0.8</v>
      </c>
      <c r="BF227">
        <v>0.2</v>
      </c>
      <c r="BG227">
        <v>0.4</v>
      </c>
      <c r="BH227">
        <v>0.1</v>
      </c>
      <c r="BI227">
        <v>0.1</v>
      </c>
      <c r="BJ227">
        <v>0.1</v>
      </c>
      <c r="BM227">
        <v>0.1</v>
      </c>
      <c r="BP227">
        <v>0.1</v>
      </c>
      <c r="BQ227">
        <v>29.5</v>
      </c>
      <c r="BT227">
        <v>-2.6</v>
      </c>
    </row>
    <row r="228" spans="1:72" x14ac:dyDescent="0.25">
      <c r="A228" s="28" t="s">
        <v>93</v>
      </c>
      <c r="B228" s="27" t="s">
        <v>324</v>
      </c>
      <c r="C228" s="28" t="s">
        <v>392</v>
      </c>
      <c r="D228">
        <v>84.7</v>
      </c>
      <c r="E228">
        <v>3.3</v>
      </c>
      <c r="F228">
        <v>2.5</v>
      </c>
      <c r="G228">
        <v>7.7</v>
      </c>
      <c r="H228">
        <v>31.2</v>
      </c>
      <c r="I228">
        <v>3.2</v>
      </c>
      <c r="J228">
        <v>4.1</v>
      </c>
      <c r="K228">
        <v>3.5</v>
      </c>
      <c r="L228">
        <v>0.7</v>
      </c>
      <c r="M228">
        <v>299.8</v>
      </c>
      <c r="N228">
        <v>307</v>
      </c>
      <c r="O228">
        <v>3.9</v>
      </c>
      <c r="P228">
        <v>11.3</v>
      </c>
      <c r="Q228">
        <v>45.4</v>
      </c>
      <c r="R228">
        <v>71.9</v>
      </c>
      <c r="S228">
        <v>14.1</v>
      </c>
      <c r="T228">
        <v>1.2</v>
      </c>
      <c r="U228">
        <v>6.9</v>
      </c>
      <c r="V228">
        <v>12.9</v>
      </c>
      <c r="W228">
        <v>10.5</v>
      </c>
      <c r="X228">
        <v>1.6</v>
      </c>
      <c r="Y228">
        <v>5</v>
      </c>
      <c r="Z228">
        <v>4.1</v>
      </c>
      <c r="AA228">
        <v>190.8</v>
      </c>
      <c r="AB228">
        <v>1</v>
      </c>
      <c r="AC228">
        <v>15.1</v>
      </c>
      <c r="AD228">
        <v>114</v>
      </c>
      <c r="AE228">
        <v>20.4</v>
      </c>
      <c r="AF228">
        <v>63.6</v>
      </c>
      <c r="AG228">
        <v>48.3</v>
      </c>
      <c r="AH228">
        <v>259.7</v>
      </c>
      <c r="AI228">
        <v>290.8</v>
      </c>
      <c r="AJ228">
        <v>136.2</v>
      </c>
      <c r="AK228">
        <v>31.3</v>
      </c>
      <c r="AL228">
        <v>4.4</v>
      </c>
      <c r="AM228">
        <v>14.1</v>
      </c>
      <c r="AN228">
        <v>2.1</v>
      </c>
      <c r="AO228">
        <v>1.2</v>
      </c>
      <c r="AP228">
        <v>2.1</v>
      </c>
      <c r="AQ228">
        <v>5.6</v>
      </c>
      <c r="AR228">
        <v>2.6</v>
      </c>
      <c r="AS228">
        <v>2.5</v>
      </c>
      <c r="AT228">
        <v>1.6</v>
      </c>
      <c r="AU228">
        <v>2.8</v>
      </c>
      <c r="AV228">
        <v>5.6</v>
      </c>
      <c r="AW228">
        <v>5.4</v>
      </c>
      <c r="AX228">
        <v>1.2</v>
      </c>
      <c r="AY228">
        <v>1.6</v>
      </c>
      <c r="AZ228">
        <v>1.7</v>
      </c>
      <c r="BA228">
        <v>9.1</v>
      </c>
      <c r="BB228">
        <v>0.5</v>
      </c>
      <c r="BC228">
        <v>0.9</v>
      </c>
      <c r="BD228">
        <v>8.9</v>
      </c>
      <c r="BE228">
        <v>24.7</v>
      </c>
      <c r="BF228">
        <v>6.3</v>
      </c>
      <c r="BG228">
        <v>11.1</v>
      </c>
      <c r="BH228">
        <v>2.8</v>
      </c>
      <c r="BI228">
        <v>1.8</v>
      </c>
      <c r="BJ228">
        <v>1.8</v>
      </c>
      <c r="BK228">
        <v>1.9</v>
      </c>
      <c r="BL228">
        <v>0.6</v>
      </c>
      <c r="BM228">
        <v>3.1</v>
      </c>
      <c r="BP228">
        <v>1.1</v>
      </c>
      <c r="BQ228">
        <v>938.7</v>
      </c>
      <c r="BS228">
        <v>0.5</v>
      </c>
      <c r="BT228">
        <v>24.2</v>
      </c>
    </row>
    <row r="229" spans="1:72" x14ac:dyDescent="0.25">
      <c r="A229" s="28" t="s">
        <v>93</v>
      </c>
      <c r="B229" s="27" t="s">
        <v>324</v>
      </c>
      <c r="C229" s="28" t="s">
        <v>393</v>
      </c>
      <c r="D229">
        <v>117.3</v>
      </c>
      <c r="E229">
        <v>7.2</v>
      </c>
      <c r="F229">
        <v>1.7</v>
      </c>
      <c r="G229">
        <v>13.4</v>
      </c>
      <c r="H229">
        <v>58.2</v>
      </c>
      <c r="I229">
        <v>8.7</v>
      </c>
      <c r="J229">
        <v>9</v>
      </c>
      <c r="K229">
        <v>14.6</v>
      </c>
      <c r="L229">
        <v>1.6</v>
      </c>
      <c r="M229">
        <v>1199.5</v>
      </c>
      <c r="N229">
        <v>338.7</v>
      </c>
      <c r="O229">
        <v>13.1</v>
      </c>
      <c r="P229">
        <v>41.2</v>
      </c>
      <c r="Q229">
        <v>64.8</v>
      </c>
      <c r="R229">
        <v>203.3</v>
      </c>
      <c r="S229">
        <v>23.5</v>
      </c>
      <c r="T229">
        <v>6.1</v>
      </c>
      <c r="U229">
        <v>17.3</v>
      </c>
      <c r="V229">
        <v>14.8</v>
      </c>
      <c r="W229">
        <v>17.3</v>
      </c>
      <c r="X229">
        <v>3.8</v>
      </c>
      <c r="Y229">
        <v>13.9</v>
      </c>
      <c r="Z229">
        <v>4.4</v>
      </c>
      <c r="AA229">
        <v>577.8</v>
      </c>
      <c r="AB229">
        <v>1.3</v>
      </c>
      <c r="AC229">
        <v>19.3</v>
      </c>
      <c r="AD229">
        <v>138.7</v>
      </c>
      <c r="AE229">
        <v>16.7</v>
      </c>
      <c r="AF229">
        <v>78.6</v>
      </c>
      <c r="AG229">
        <v>30.5</v>
      </c>
      <c r="AH229">
        <v>326.8</v>
      </c>
      <c r="AI229">
        <v>316.3</v>
      </c>
      <c r="AJ229">
        <v>138.3</v>
      </c>
      <c r="AK229">
        <v>52.9</v>
      </c>
      <c r="AL229">
        <v>6.6</v>
      </c>
      <c r="AM229">
        <v>14.9</v>
      </c>
      <c r="AN229">
        <v>2.6</v>
      </c>
      <c r="AO229">
        <v>1.7</v>
      </c>
      <c r="AP229">
        <v>3.3</v>
      </c>
      <c r="AQ229">
        <v>10</v>
      </c>
      <c r="AR229">
        <v>1.4</v>
      </c>
      <c r="AS229">
        <v>6.4</v>
      </c>
      <c r="AT229">
        <v>1.2</v>
      </c>
      <c r="AU229">
        <v>6.2</v>
      </c>
      <c r="AV229">
        <v>9.1</v>
      </c>
      <c r="AW229">
        <v>5.8</v>
      </c>
      <c r="AX229">
        <v>2.3</v>
      </c>
      <c r="AY229">
        <v>2.3</v>
      </c>
      <c r="AZ229">
        <v>1.9</v>
      </c>
      <c r="BA229">
        <v>6.9</v>
      </c>
      <c r="BB229">
        <v>0.9</v>
      </c>
      <c r="BC229">
        <v>1.4</v>
      </c>
      <c r="BD229">
        <v>13.4</v>
      </c>
      <c r="BE229">
        <v>28.9</v>
      </c>
      <c r="BF229">
        <v>7.6</v>
      </c>
      <c r="BG229">
        <v>17.3</v>
      </c>
      <c r="BH229">
        <v>4.1</v>
      </c>
      <c r="BI229">
        <v>2</v>
      </c>
      <c r="BJ229">
        <v>2</v>
      </c>
      <c r="BK229">
        <v>2.5</v>
      </c>
      <c r="BL229">
        <v>0.4</v>
      </c>
      <c r="BM229">
        <v>3.7</v>
      </c>
      <c r="BP229">
        <v>0.5</v>
      </c>
      <c r="BQ229">
        <v>814.4</v>
      </c>
      <c r="BS229">
        <v>1.5</v>
      </c>
      <c r="BT229">
        <v>17.3</v>
      </c>
    </row>
    <row r="230" spans="1:72" x14ac:dyDescent="0.25">
      <c r="A230" s="28" t="s">
        <v>93</v>
      </c>
      <c r="B230" s="27" t="s">
        <v>324</v>
      </c>
      <c r="C230" s="28" t="s">
        <v>394</v>
      </c>
      <c r="D230">
        <v>1.1</v>
      </c>
      <c r="G230">
        <v>0.1</v>
      </c>
      <c r="H230">
        <v>0.5</v>
      </c>
      <c r="I230">
        <v>0.1</v>
      </c>
      <c r="J230">
        <v>0.1</v>
      </c>
      <c r="K230">
        <v>0.1</v>
      </c>
      <c r="M230">
        <v>8.6</v>
      </c>
      <c r="N230">
        <v>8.5</v>
      </c>
      <c r="O230">
        <v>0.3</v>
      </c>
      <c r="P230">
        <v>0.9</v>
      </c>
      <c r="Q230">
        <v>1.2</v>
      </c>
      <c r="R230">
        <v>1.2</v>
      </c>
      <c r="S230">
        <v>0.3</v>
      </c>
      <c r="T230">
        <v>0.1</v>
      </c>
      <c r="U230">
        <v>0.2</v>
      </c>
      <c r="V230">
        <v>0.2</v>
      </c>
      <c r="W230">
        <v>0.4</v>
      </c>
      <c r="X230">
        <v>0.1</v>
      </c>
      <c r="Y230">
        <v>0.2</v>
      </c>
      <c r="Z230">
        <v>0.1</v>
      </c>
      <c r="AA230">
        <v>1.8</v>
      </c>
      <c r="AC230">
        <v>0.3</v>
      </c>
      <c r="AD230">
        <v>2.8</v>
      </c>
      <c r="AE230">
        <v>0.4</v>
      </c>
      <c r="AF230">
        <v>0.6</v>
      </c>
      <c r="AG230">
        <v>0.2</v>
      </c>
      <c r="AH230">
        <v>3.6</v>
      </c>
      <c r="AI230">
        <v>22.9</v>
      </c>
      <c r="AJ230">
        <v>6.5</v>
      </c>
      <c r="AK230">
        <v>1</v>
      </c>
      <c r="AL230">
        <v>0.2</v>
      </c>
      <c r="AM230">
        <v>0.2</v>
      </c>
      <c r="AQ230">
        <v>0.1</v>
      </c>
      <c r="AU230">
        <v>0.1</v>
      </c>
      <c r="AV230">
        <v>0.1</v>
      </c>
      <c r="AW230">
        <v>0.1</v>
      </c>
      <c r="AX230">
        <v>0.1</v>
      </c>
      <c r="BA230">
        <v>0.2</v>
      </c>
      <c r="BD230">
        <v>0.3</v>
      </c>
      <c r="BE230">
        <v>0.6</v>
      </c>
      <c r="BF230">
        <v>0.2</v>
      </c>
      <c r="BG230">
        <v>0.4</v>
      </c>
      <c r="BH230">
        <v>0.2</v>
      </c>
      <c r="BK230">
        <v>0.1</v>
      </c>
      <c r="BM230">
        <v>0.1</v>
      </c>
      <c r="BQ230">
        <v>11.3</v>
      </c>
      <c r="BT230">
        <v>-16.6</v>
      </c>
    </row>
    <row r="231" spans="1:72" x14ac:dyDescent="0.25">
      <c r="A231" s="28" t="s">
        <v>93</v>
      </c>
      <c r="B231" s="27" t="s">
        <v>324</v>
      </c>
      <c r="C231" s="28" t="s">
        <v>395</v>
      </c>
      <c r="D231">
        <v>13.2</v>
      </c>
      <c r="E231">
        <v>1</v>
      </c>
      <c r="F231">
        <v>0.3</v>
      </c>
      <c r="G231">
        <v>1.3</v>
      </c>
      <c r="H231">
        <v>7.1</v>
      </c>
      <c r="I231">
        <v>1</v>
      </c>
      <c r="J231">
        <v>1</v>
      </c>
      <c r="K231">
        <v>1.1</v>
      </c>
      <c r="L231">
        <v>0.2</v>
      </c>
      <c r="M231">
        <v>40.6</v>
      </c>
      <c r="N231">
        <v>49.6</v>
      </c>
      <c r="O231">
        <v>3</v>
      </c>
      <c r="P231">
        <v>4.5</v>
      </c>
      <c r="Q231">
        <v>8.2</v>
      </c>
      <c r="R231">
        <v>7</v>
      </c>
      <c r="S231">
        <v>2.9</v>
      </c>
      <c r="T231">
        <v>1.5</v>
      </c>
      <c r="U231">
        <v>2.6</v>
      </c>
      <c r="V231">
        <v>2.5</v>
      </c>
      <c r="W231">
        <v>4.4</v>
      </c>
      <c r="X231">
        <v>1.3</v>
      </c>
      <c r="Y231">
        <v>2</v>
      </c>
      <c r="Z231">
        <v>1.7</v>
      </c>
      <c r="AA231">
        <v>11</v>
      </c>
      <c r="AB231">
        <v>0.1</v>
      </c>
      <c r="AC231">
        <v>3</v>
      </c>
      <c r="AD231">
        <v>33</v>
      </c>
      <c r="AE231">
        <v>2.7</v>
      </c>
      <c r="AF231">
        <v>11.4</v>
      </c>
      <c r="AG231">
        <v>3.8</v>
      </c>
      <c r="AH231">
        <v>45.1</v>
      </c>
      <c r="AI231">
        <v>113.4</v>
      </c>
      <c r="AJ231">
        <v>41.8</v>
      </c>
      <c r="AK231">
        <v>7.2</v>
      </c>
      <c r="AL231">
        <v>0.9</v>
      </c>
      <c r="AM231">
        <v>2.1</v>
      </c>
      <c r="AN231">
        <v>1.1</v>
      </c>
      <c r="AO231">
        <v>1.1</v>
      </c>
      <c r="AP231">
        <v>0.8</v>
      </c>
      <c r="AQ231">
        <v>3.4</v>
      </c>
      <c r="AR231">
        <v>0.5</v>
      </c>
      <c r="AS231">
        <v>0.4</v>
      </c>
      <c r="AT231">
        <v>0.3</v>
      </c>
      <c r="AU231">
        <v>1</v>
      </c>
      <c r="AV231">
        <v>2.1</v>
      </c>
      <c r="AW231">
        <v>1.4</v>
      </c>
      <c r="AX231">
        <v>0.8</v>
      </c>
      <c r="AY231">
        <v>0.4</v>
      </c>
      <c r="AZ231">
        <v>0.6</v>
      </c>
      <c r="BA231">
        <v>6.3</v>
      </c>
      <c r="BB231">
        <v>0.2</v>
      </c>
      <c r="BC231">
        <v>0.2</v>
      </c>
      <c r="BD231">
        <v>3.1</v>
      </c>
      <c r="BE231">
        <v>4.7</v>
      </c>
      <c r="BF231">
        <v>1.3</v>
      </c>
      <c r="BG231">
        <v>2.7</v>
      </c>
      <c r="BH231">
        <v>0.9</v>
      </c>
      <c r="BI231">
        <v>0.6</v>
      </c>
      <c r="BJ231">
        <v>0.7</v>
      </c>
      <c r="BK231">
        <v>0.6</v>
      </c>
      <c r="BL231">
        <v>0.1</v>
      </c>
      <c r="BM231">
        <v>0.6</v>
      </c>
      <c r="BP231">
        <v>0.8</v>
      </c>
      <c r="BQ231">
        <v>147.7</v>
      </c>
      <c r="BS231">
        <v>1.4</v>
      </c>
      <c r="BT231">
        <v>0.6</v>
      </c>
    </row>
    <row r="232" spans="1:72" x14ac:dyDescent="0.25">
      <c r="A232" s="28" t="s">
        <v>93</v>
      </c>
      <c r="B232" s="27" t="s">
        <v>324</v>
      </c>
      <c r="C232" s="28" t="s">
        <v>396</v>
      </c>
      <c r="D232">
        <v>222.6</v>
      </c>
      <c r="E232">
        <v>12.7</v>
      </c>
      <c r="F232">
        <v>7</v>
      </c>
      <c r="G232">
        <v>20.3</v>
      </c>
      <c r="H232">
        <v>106.8</v>
      </c>
      <c r="I232">
        <v>21.4</v>
      </c>
      <c r="J232">
        <v>16.7</v>
      </c>
      <c r="K232">
        <v>29.5</v>
      </c>
      <c r="L232">
        <v>5</v>
      </c>
      <c r="M232">
        <v>1159.9</v>
      </c>
      <c r="N232">
        <v>1567.7</v>
      </c>
      <c r="O232">
        <v>117.4</v>
      </c>
      <c r="P232">
        <v>149.5</v>
      </c>
      <c r="Q232">
        <v>140.5</v>
      </c>
      <c r="R232">
        <v>178.2</v>
      </c>
      <c r="S232">
        <v>48.4</v>
      </c>
      <c r="T232">
        <v>25.7</v>
      </c>
      <c r="U232">
        <v>38.1</v>
      </c>
      <c r="V232">
        <v>38</v>
      </c>
      <c r="W232">
        <v>44.1</v>
      </c>
      <c r="X232">
        <v>11.9</v>
      </c>
      <c r="Y232">
        <v>36.7</v>
      </c>
      <c r="Z232">
        <v>20.3</v>
      </c>
      <c r="AA232">
        <v>263.4</v>
      </c>
      <c r="AB232">
        <v>3.9</v>
      </c>
      <c r="AC232">
        <v>62.7</v>
      </c>
      <c r="AD232">
        <v>334.6</v>
      </c>
      <c r="AE232">
        <v>49.9</v>
      </c>
      <c r="AF232">
        <v>152.1</v>
      </c>
      <c r="AG232">
        <v>51.5</v>
      </c>
      <c r="AH232">
        <v>761.8</v>
      </c>
      <c r="AI232">
        <v>1252.7</v>
      </c>
      <c r="AJ232">
        <v>954.3</v>
      </c>
      <c r="AK232">
        <v>154.7</v>
      </c>
      <c r="AL232">
        <v>24</v>
      </c>
      <c r="AM232">
        <v>32.4</v>
      </c>
      <c r="AN232">
        <v>34</v>
      </c>
      <c r="AO232">
        <v>9.3</v>
      </c>
      <c r="AP232">
        <v>9.2</v>
      </c>
      <c r="AQ232">
        <v>67.8</v>
      </c>
      <c r="AR232">
        <v>4.2</v>
      </c>
      <c r="AS232">
        <v>8.1</v>
      </c>
      <c r="AT232">
        <v>4.3</v>
      </c>
      <c r="AU232">
        <v>9.4</v>
      </c>
      <c r="AV232">
        <v>23.3</v>
      </c>
      <c r="AW232">
        <v>19.5</v>
      </c>
      <c r="AX232">
        <v>12.6</v>
      </c>
      <c r="AY232">
        <v>4.4</v>
      </c>
      <c r="AZ232">
        <v>7.6</v>
      </c>
      <c r="BA232">
        <v>58.5</v>
      </c>
      <c r="BB232">
        <v>3.1</v>
      </c>
      <c r="BC232">
        <v>2.5</v>
      </c>
      <c r="BD232">
        <v>51.5</v>
      </c>
      <c r="BE232">
        <v>90</v>
      </c>
      <c r="BF232">
        <v>22.9</v>
      </c>
      <c r="BG232">
        <v>61.3</v>
      </c>
      <c r="BH232">
        <v>20.2</v>
      </c>
      <c r="BI232">
        <v>7.3</v>
      </c>
      <c r="BJ232">
        <v>8.4</v>
      </c>
      <c r="BK232">
        <v>8.2</v>
      </c>
      <c r="BL232">
        <v>1</v>
      </c>
      <c r="BM232">
        <v>14.1</v>
      </c>
      <c r="BP232">
        <v>44.9</v>
      </c>
      <c r="BQ232">
        <v>2008.7</v>
      </c>
      <c r="BR232">
        <v>0.1</v>
      </c>
      <c r="BS232">
        <v>15.9</v>
      </c>
      <c r="BT232">
        <v>43</v>
      </c>
    </row>
    <row r="233" spans="1:72" x14ac:dyDescent="0.25">
      <c r="A233" s="28" t="s">
        <v>93</v>
      </c>
      <c r="B233" s="27" t="s">
        <v>324</v>
      </c>
      <c r="C233" s="28" t="s">
        <v>397</v>
      </c>
      <c r="D233">
        <v>1.1</v>
      </c>
      <c r="E233">
        <v>0.1</v>
      </c>
      <c r="F233">
        <v>0.1</v>
      </c>
      <c r="G233">
        <v>0.2</v>
      </c>
      <c r="H233">
        <v>0.6</v>
      </c>
      <c r="I233">
        <v>0.1</v>
      </c>
      <c r="J233">
        <v>0.1</v>
      </c>
      <c r="K233">
        <v>0.1</v>
      </c>
      <c r="L233">
        <v>0.1</v>
      </c>
      <c r="M233">
        <v>9.8</v>
      </c>
      <c r="N233">
        <v>10.1</v>
      </c>
      <c r="O233">
        <v>0.4</v>
      </c>
      <c r="P233">
        <v>0.2</v>
      </c>
      <c r="Q233">
        <v>1.4</v>
      </c>
      <c r="R233">
        <v>1.5</v>
      </c>
      <c r="S233">
        <v>0.3</v>
      </c>
      <c r="T233">
        <v>0.1</v>
      </c>
      <c r="U233">
        <v>0.2</v>
      </c>
      <c r="V233">
        <v>0.2</v>
      </c>
      <c r="W233">
        <v>0.3</v>
      </c>
      <c r="X233">
        <v>0.1</v>
      </c>
      <c r="Y233">
        <v>0.2</v>
      </c>
      <c r="Z233">
        <v>0.2</v>
      </c>
      <c r="AA233">
        <v>1.9</v>
      </c>
      <c r="AB233">
        <v>0.1</v>
      </c>
      <c r="AC233">
        <v>0.5</v>
      </c>
      <c r="AD233">
        <v>1.5</v>
      </c>
      <c r="AE233">
        <v>0.4</v>
      </c>
      <c r="AF233">
        <v>0.7</v>
      </c>
      <c r="AG233">
        <v>0.3</v>
      </c>
      <c r="AH233">
        <v>3.8</v>
      </c>
      <c r="AI233">
        <v>26.2</v>
      </c>
      <c r="AJ233">
        <v>6.2</v>
      </c>
      <c r="AK233">
        <v>1</v>
      </c>
      <c r="AL233">
        <v>0.2</v>
      </c>
      <c r="AM233">
        <v>0.2</v>
      </c>
      <c r="AN233">
        <v>0.1</v>
      </c>
      <c r="AO233">
        <v>0.1</v>
      </c>
      <c r="AP233">
        <v>0.1</v>
      </c>
      <c r="AQ233">
        <v>0.2</v>
      </c>
      <c r="AS233">
        <v>0.1</v>
      </c>
      <c r="AT233">
        <v>0.1</v>
      </c>
      <c r="AU233">
        <v>0.1</v>
      </c>
      <c r="AV233">
        <v>0.1</v>
      </c>
      <c r="AW233">
        <v>0.1</v>
      </c>
      <c r="AX233">
        <v>0.1</v>
      </c>
      <c r="AY233">
        <v>0.1</v>
      </c>
      <c r="AZ233">
        <v>0.1</v>
      </c>
      <c r="BA233">
        <v>0.2</v>
      </c>
      <c r="BC233">
        <v>0.1</v>
      </c>
      <c r="BD233">
        <v>0.3</v>
      </c>
      <c r="BE233">
        <v>0.6</v>
      </c>
      <c r="BF233">
        <v>0.2</v>
      </c>
      <c r="BG233">
        <v>0.5</v>
      </c>
      <c r="BH233">
        <v>0.2</v>
      </c>
      <c r="BI233">
        <v>0.1</v>
      </c>
      <c r="BJ233">
        <v>0.1</v>
      </c>
      <c r="BK233">
        <v>0.1</v>
      </c>
      <c r="BM233">
        <v>0.1</v>
      </c>
      <c r="BP233">
        <v>0.5</v>
      </c>
      <c r="BQ233">
        <v>9</v>
      </c>
      <c r="BS233">
        <v>0.1</v>
      </c>
      <c r="BT233">
        <v>-3.9</v>
      </c>
    </row>
    <row r="234" spans="1:72" x14ac:dyDescent="0.25">
      <c r="A234" s="28" t="s">
        <v>93</v>
      </c>
      <c r="B234" s="27" t="s">
        <v>324</v>
      </c>
      <c r="C234" s="28" t="s">
        <v>398</v>
      </c>
      <c r="D234">
        <v>0.7</v>
      </c>
      <c r="H234">
        <v>0.4</v>
      </c>
      <c r="I234">
        <v>0.1</v>
      </c>
      <c r="J234">
        <v>0.1</v>
      </c>
      <c r="K234">
        <v>0.1</v>
      </c>
      <c r="M234">
        <v>3.5</v>
      </c>
      <c r="N234">
        <v>8.5</v>
      </c>
      <c r="O234">
        <v>0.6</v>
      </c>
      <c r="P234">
        <v>0.7</v>
      </c>
      <c r="Q234">
        <v>0.6</v>
      </c>
      <c r="R234">
        <v>0.7</v>
      </c>
      <c r="S234">
        <v>0.2</v>
      </c>
      <c r="T234">
        <v>0.1</v>
      </c>
      <c r="U234">
        <v>0.1</v>
      </c>
      <c r="V234">
        <v>0.1</v>
      </c>
      <c r="W234">
        <v>0.1</v>
      </c>
      <c r="Y234">
        <v>0.1</v>
      </c>
      <c r="Z234">
        <v>0.1</v>
      </c>
      <c r="AA234">
        <v>0.8</v>
      </c>
      <c r="AC234">
        <v>0.2</v>
      </c>
      <c r="AD234">
        <v>1.1</v>
      </c>
      <c r="AE234">
        <v>0.2</v>
      </c>
      <c r="AF234">
        <v>0.5</v>
      </c>
      <c r="AG234">
        <v>0.2</v>
      </c>
      <c r="AH234">
        <v>1.7</v>
      </c>
      <c r="AI234">
        <v>2.1</v>
      </c>
      <c r="AJ234">
        <v>1.5</v>
      </c>
      <c r="AK234">
        <v>0.4</v>
      </c>
      <c r="AM234">
        <v>0.1</v>
      </c>
      <c r="AN234">
        <v>0.1</v>
      </c>
      <c r="AV234">
        <v>0.1</v>
      </c>
      <c r="AW234">
        <v>0.1</v>
      </c>
      <c r="AX234">
        <v>0.1</v>
      </c>
      <c r="BA234">
        <v>0.1</v>
      </c>
      <c r="BD234">
        <v>0.2</v>
      </c>
      <c r="BE234">
        <v>0.3</v>
      </c>
      <c r="BF234">
        <v>0.1</v>
      </c>
      <c r="BG234">
        <v>0.5</v>
      </c>
      <c r="BH234">
        <v>0.1</v>
      </c>
      <c r="BM234">
        <v>0.1</v>
      </c>
      <c r="BQ234">
        <v>6</v>
      </c>
      <c r="BT234">
        <v>-0.3</v>
      </c>
    </row>
    <row r="235" spans="1:72" x14ac:dyDescent="0.25">
      <c r="A235" s="28" t="s">
        <v>93</v>
      </c>
      <c r="B235" s="27" t="s">
        <v>324</v>
      </c>
      <c r="C235" s="28" t="s">
        <v>399</v>
      </c>
      <c r="D235">
        <v>5.8</v>
      </c>
      <c r="E235">
        <v>0.1</v>
      </c>
      <c r="F235">
        <v>0.7</v>
      </c>
      <c r="G235">
        <v>0.3</v>
      </c>
      <c r="H235">
        <v>2.1</v>
      </c>
      <c r="I235">
        <v>0.1</v>
      </c>
      <c r="J235">
        <v>0.1</v>
      </c>
      <c r="K235">
        <v>0.1</v>
      </c>
      <c r="L235">
        <v>0.1</v>
      </c>
      <c r="M235">
        <v>14.3</v>
      </c>
      <c r="N235">
        <v>15.5</v>
      </c>
      <c r="O235">
        <v>0.2</v>
      </c>
      <c r="P235">
        <v>0.4</v>
      </c>
      <c r="Q235">
        <v>1.6</v>
      </c>
      <c r="R235">
        <v>1.4</v>
      </c>
      <c r="S235">
        <v>0.7</v>
      </c>
      <c r="T235">
        <v>0.3</v>
      </c>
      <c r="U235">
        <v>0.6</v>
      </c>
      <c r="V235">
        <v>0.3</v>
      </c>
      <c r="W235">
        <v>0.3</v>
      </c>
      <c r="X235">
        <v>0.1</v>
      </c>
      <c r="Y235">
        <v>0.5</v>
      </c>
      <c r="Z235">
        <v>0.4</v>
      </c>
      <c r="AA235">
        <v>14</v>
      </c>
      <c r="AC235">
        <v>0.9</v>
      </c>
      <c r="AD235">
        <v>8.2</v>
      </c>
      <c r="AE235">
        <v>0.7</v>
      </c>
      <c r="AF235">
        <v>3.2</v>
      </c>
      <c r="AG235">
        <v>1.1</v>
      </c>
      <c r="AH235">
        <v>15.5</v>
      </c>
      <c r="AI235">
        <v>69.9</v>
      </c>
      <c r="AJ235">
        <v>41.2</v>
      </c>
      <c r="AK235">
        <v>3.8</v>
      </c>
      <c r="AL235">
        <v>0.2</v>
      </c>
      <c r="AM235">
        <v>1.5</v>
      </c>
      <c r="AN235">
        <v>0.1</v>
      </c>
      <c r="AO235">
        <v>0.3</v>
      </c>
      <c r="AP235">
        <v>0.2</v>
      </c>
      <c r="AQ235">
        <v>0.5</v>
      </c>
      <c r="AR235">
        <v>0.3</v>
      </c>
      <c r="AS235">
        <v>0.2</v>
      </c>
      <c r="AT235">
        <v>0.2</v>
      </c>
      <c r="AU235">
        <v>0.1</v>
      </c>
      <c r="AV235">
        <v>0.9</v>
      </c>
      <c r="AW235">
        <v>0.4</v>
      </c>
      <c r="AX235">
        <v>0.1</v>
      </c>
      <c r="AY235">
        <v>0.2</v>
      </c>
      <c r="AZ235">
        <v>0.2</v>
      </c>
      <c r="BA235">
        <v>2.1</v>
      </c>
      <c r="BB235">
        <v>0.2</v>
      </c>
      <c r="BC235">
        <v>0.1</v>
      </c>
      <c r="BD235">
        <v>0.8</v>
      </c>
      <c r="BE235">
        <v>2.1</v>
      </c>
      <c r="BF235">
        <v>0.4</v>
      </c>
      <c r="BG235">
        <v>0.9</v>
      </c>
      <c r="BH235">
        <v>0.4</v>
      </c>
      <c r="BI235">
        <v>0.3</v>
      </c>
      <c r="BJ235">
        <v>0.2</v>
      </c>
      <c r="BK235">
        <v>0.2</v>
      </c>
      <c r="BM235">
        <v>0.2</v>
      </c>
      <c r="BP235">
        <v>0.1</v>
      </c>
      <c r="BQ235">
        <v>78</v>
      </c>
      <c r="BT235">
        <v>1.3</v>
      </c>
    </row>
    <row r="236" spans="1:72" x14ac:dyDescent="0.25">
      <c r="A236" s="28" t="s">
        <v>93</v>
      </c>
      <c r="B236" s="27" t="s">
        <v>324</v>
      </c>
      <c r="C236" s="28" t="s">
        <v>400</v>
      </c>
      <c r="D236">
        <v>19.4</v>
      </c>
      <c r="E236">
        <v>2.6</v>
      </c>
      <c r="F236">
        <v>0.8</v>
      </c>
      <c r="G236">
        <v>2.9</v>
      </c>
      <c r="H236">
        <v>6.7</v>
      </c>
      <c r="I236">
        <v>0.5</v>
      </c>
      <c r="J236">
        <v>1</v>
      </c>
      <c r="K236">
        <v>1.3</v>
      </c>
      <c r="L236">
        <v>0.2</v>
      </c>
      <c r="M236">
        <v>124</v>
      </c>
      <c r="N236">
        <v>115.2</v>
      </c>
      <c r="O236">
        <v>0.9</v>
      </c>
      <c r="P236">
        <v>1.2</v>
      </c>
      <c r="Q236">
        <v>12.9</v>
      </c>
      <c r="R236">
        <v>11.1</v>
      </c>
      <c r="S236">
        <v>3.5</v>
      </c>
      <c r="T236">
        <v>0.2</v>
      </c>
      <c r="U236">
        <v>4.7</v>
      </c>
      <c r="V236">
        <v>1.6</v>
      </c>
      <c r="W236">
        <v>1.6</v>
      </c>
      <c r="X236">
        <v>0.8</v>
      </c>
      <c r="Y236">
        <v>3.4</v>
      </c>
      <c r="Z236">
        <v>1.8</v>
      </c>
      <c r="AA236">
        <v>29.3</v>
      </c>
      <c r="AB236">
        <v>0.4</v>
      </c>
      <c r="AC236">
        <v>5.4</v>
      </c>
      <c r="AD236">
        <v>34.7</v>
      </c>
      <c r="AE236">
        <v>3.3</v>
      </c>
      <c r="AF236">
        <v>9</v>
      </c>
      <c r="AG236">
        <v>3.7</v>
      </c>
      <c r="AH236">
        <v>95.3</v>
      </c>
      <c r="AI236">
        <v>135.6</v>
      </c>
      <c r="AJ236">
        <v>91.5</v>
      </c>
      <c r="AK236">
        <v>11</v>
      </c>
      <c r="AL236">
        <v>1.4</v>
      </c>
      <c r="AM236">
        <v>2.6</v>
      </c>
      <c r="AN236">
        <v>0.2</v>
      </c>
      <c r="AO236">
        <v>1</v>
      </c>
      <c r="AP236">
        <v>0.8</v>
      </c>
      <c r="AQ236">
        <v>1.4</v>
      </c>
      <c r="AR236">
        <v>0.5</v>
      </c>
      <c r="AS236">
        <v>0.8</v>
      </c>
      <c r="AT236">
        <v>0.3</v>
      </c>
      <c r="AU236">
        <v>0.8</v>
      </c>
      <c r="AV236">
        <v>2.3</v>
      </c>
      <c r="AW236">
        <v>1.9</v>
      </c>
      <c r="AX236">
        <v>0.6</v>
      </c>
      <c r="AY236">
        <v>0.5</v>
      </c>
      <c r="AZ236">
        <v>0.6</v>
      </c>
      <c r="BA236">
        <v>8.6</v>
      </c>
      <c r="BB236">
        <v>0.4</v>
      </c>
      <c r="BC236">
        <v>0.3</v>
      </c>
      <c r="BD236">
        <v>3.5</v>
      </c>
      <c r="BE236">
        <v>8.6</v>
      </c>
      <c r="BF236">
        <v>2.2</v>
      </c>
      <c r="BG236">
        <v>3.3</v>
      </c>
      <c r="BH236">
        <v>2</v>
      </c>
      <c r="BI236">
        <v>0.7</v>
      </c>
      <c r="BJ236">
        <v>0.9</v>
      </c>
      <c r="BK236">
        <v>0.7</v>
      </c>
      <c r="BL236">
        <v>0.1</v>
      </c>
      <c r="BM236">
        <v>0.6</v>
      </c>
      <c r="BP236">
        <v>3.2</v>
      </c>
      <c r="BQ236">
        <v>211.7</v>
      </c>
      <c r="BT236">
        <v>-67.9</v>
      </c>
    </row>
    <row r="237" spans="1:72" x14ac:dyDescent="0.25">
      <c r="A237" s="28" t="s">
        <v>93</v>
      </c>
      <c r="B237" s="27" t="s">
        <v>324</v>
      </c>
      <c r="C237" s="28" t="s">
        <v>401</v>
      </c>
      <c r="D237">
        <v>14.8</v>
      </c>
      <c r="E237">
        <v>0.7</v>
      </c>
      <c r="F237">
        <v>0.4</v>
      </c>
      <c r="G237">
        <v>1.2</v>
      </c>
      <c r="H237">
        <v>9.1</v>
      </c>
      <c r="I237">
        <v>1.9</v>
      </c>
      <c r="J237">
        <v>1.4</v>
      </c>
      <c r="K237">
        <v>2.6</v>
      </c>
      <c r="L237">
        <v>0.6</v>
      </c>
      <c r="M237">
        <v>51</v>
      </c>
      <c r="N237">
        <v>90.8</v>
      </c>
      <c r="O237">
        <v>7.4</v>
      </c>
      <c r="P237">
        <v>23.2</v>
      </c>
      <c r="Q237">
        <v>8.2</v>
      </c>
      <c r="R237">
        <v>10.1</v>
      </c>
      <c r="S237">
        <v>4.1</v>
      </c>
      <c r="T237">
        <v>1.6</v>
      </c>
      <c r="U237">
        <v>3.5</v>
      </c>
      <c r="V237">
        <v>3.6</v>
      </c>
      <c r="W237">
        <v>8</v>
      </c>
      <c r="X237">
        <v>1.2</v>
      </c>
      <c r="Y237">
        <v>2.9</v>
      </c>
      <c r="Z237">
        <v>1.6</v>
      </c>
      <c r="AA237">
        <v>12.5</v>
      </c>
      <c r="AB237">
        <v>0.2</v>
      </c>
      <c r="AC237">
        <v>3.5</v>
      </c>
      <c r="AD237">
        <v>27.6</v>
      </c>
      <c r="AE237">
        <v>3.5</v>
      </c>
      <c r="AF237">
        <v>7.7</v>
      </c>
      <c r="AG237">
        <v>3.7</v>
      </c>
      <c r="AH237">
        <v>44.7</v>
      </c>
      <c r="AI237">
        <v>54.1</v>
      </c>
      <c r="AJ237">
        <v>46.2</v>
      </c>
      <c r="AK237">
        <v>7.8</v>
      </c>
      <c r="AL237">
        <v>1.1</v>
      </c>
      <c r="AM237">
        <v>2</v>
      </c>
      <c r="AN237">
        <v>0.5</v>
      </c>
      <c r="AO237">
        <v>0.6</v>
      </c>
      <c r="AP237">
        <v>0.6</v>
      </c>
      <c r="AQ237">
        <v>0.9</v>
      </c>
      <c r="AR237">
        <v>0.4</v>
      </c>
      <c r="AS237">
        <v>0.5</v>
      </c>
      <c r="AT237">
        <v>0.3</v>
      </c>
      <c r="AU237">
        <v>1.4</v>
      </c>
      <c r="AV237">
        <v>1.4</v>
      </c>
      <c r="AW237">
        <v>1.3</v>
      </c>
      <c r="AX237">
        <v>0.8</v>
      </c>
      <c r="AY237">
        <v>0.3</v>
      </c>
      <c r="AZ237">
        <v>0.6</v>
      </c>
      <c r="BA237">
        <v>3.7</v>
      </c>
      <c r="BB237">
        <v>0.2</v>
      </c>
      <c r="BC237">
        <v>0.1</v>
      </c>
      <c r="BD237">
        <v>3.2</v>
      </c>
      <c r="BE237">
        <v>4.9</v>
      </c>
      <c r="BF237">
        <v>1.4</v>
      </c>
      <c r="BG237">
        <v>6.4</v>
      </c>
      <c r="BH237">
        <v>1.4</v>
      </c>
      <c r="BI237">
        <v>0.5</v>
      </c>
      <c r="BJ237">
        <v>0.5</v>
      </c>
      <c r="BK237">
        <v>0.6</v>
      </c>
      <c r="BL237">
        <v>0.1</v>
      </c>
      <c r="BM237">
        <v>0.9</v>
      </c>
      <c r="BP237">
        <v>3.8</v>
      </c>
      <c r="BQ237">
        <v>133.9</v>
      </c>
      <c r="BS237">
        <v>0.5</v>
      </c>
      <c r="BT237">
        <v>7.7</v>
      </c>
    </row>
    <row r="238" spans="1:72" x14ac:dyDescent="0.25">
      <c r="A238" s="28" t="s">
        <v>93</v>
      </c>
      <c r="B238" s="27" t="s">
        <v>324</v>
      </c>
      <c r="C238" s="28" t="s">
        <v>402</v>
      </c>
      <c r="D238">
        <v>75.9</v>
      </c>
      <c r="E238">
        <v>0.8</v>
      </c>
      <c r="F238">
        <v>1.4</v>
      </c>
      <c r="G238">
        <v>3.1</v>
      </c>
      <c r="H238">
        <v>29.1</v>
      </c>
      <c r="I238">
        <v>10.8</v>
      </c>
      <c r="J238">
        <v>7.3</v>
      </c>
      <c r="K238">
        <v>13.4</v>
      </c>
      <c r="L238">
        <v>2.8</v>
      </c>
      <c r="M238">
        <v>188.9</v>
      </c>
      <c r="N238">
        <v>341.9</v>
      </c>
      <c r="O238">
        <v>17.7</v>
      </c>
      <c r="P238">
        <v>108.4</v>
      </c>
      <c r="Q238">
        <v>28.7</v>
      </c>
      <c r="R238">
        <v>23.8</v>
      </c>
      <c r="S238">
        <v>15.6</v>
      </c>
      <c r="T238">
        <v>5.1</v>
      </c>
      <c r="U238">
        <v>62.6</v>
      </c>
      <c r="V238">
        <v>10.7</v>
      </c>
      <c r="W238">
        <v>17.3</v>
      </c>
      <c r="X238">
        <v>3.6</v>
      </c>
      <c r="Y238">
        <v>11.5</v>
      </c>
      <c r="Z238">
        <v>5.9</v>
      </c>
      <c r="AA238">
        <v>45.1</v>
      </c>
      <c r="AB238">
        <v>0.9</v>
      </c>
      <c r="AC238">
        <v>9.2</v>
      </c>
      <c r="AD238">
        <v>66.6</v>
      </c>
      <c r="AE238">
        <v>6.9</v>
      </c>
      <c r="AF238">
        <v>21.9</v>
      </c>
      <c r="AG238">
        <v>9.8</v>
      </c>
      <c r="AH238">
        <v>115</v>
      </c>
      <c r="AI238">
        <v>539.9</v>
      </c>
      <c r="AJ238">
        <v>111</v>
      </c>
      <c r="AK238">
        <v>15.6</v>
      </c>
      <c r="AL238">
        <v>1.9</v>
      </c>
      <c r="AM238">
        <v>5.8</v>
      </c>
      <c r="AN238">
        <v>1.2</v>
      </c>
      <c r="AO238">
        <v>2.4</v>
      </c>
      <c r="AP238">
        <v>1.4</v>
      </c>
      <c r="AQ238">
        <v>2.4</v>
      </c>
      <c r="AR238">
        <v>0.8</v>
      </c>
      <c r="AS238">
        <v>0.7</v>
      </c>
      <c r="AT238">
        <v>0.4</v>
      </c>
      <c r="AU238">
        <v>3.8</v>
      </c>
      <c r="AV238">
        <v>4.3</v>
      </c>
      <c r="AW238">
        <v>4.1</v>
      </c>
      <c r="AX238">
        <v>2.7</v>
      </c>
      <c r="AY238">
        <v>1</v>
      </c>
      <c r="AZ238">
        <v>1.8</v>
      </c>
      <c r="BA238">
        <v>14.4</v>
      </c>
      <c r="BB238">
        <v>0.5</v>
      </c>
      <c r="BC238">
        <v>0.4</v>
      </c>
      <c r="BD238">
        <v>9</v>
      </c>
      <c r="BE238">
        <v>12</v>
      </c>
      <c r="BF238">
        <v>4.4</v>
      </c>
      <c r="BG238">
        <v>24.3</v>
      </c>
      <c r="BH238">
        <v>3.3</v>
      </c>
      <c r="BI238">
        <v>1.6</v>
      </c>
      <c r="BJ238">
        <v>2.1</v>
      </c>
      <c r="BK238">
        <v>1.8</v>
      </c>
      <c r="BL238">
        <v>0.2</v>
      </c>
      <c r="BM238">
        <v>4</v>
      </c>
      <c r="BP238">
        <v>2.7</v>
      </c>
      <c r="BQ238">
        <v>418.2</v>
      </c>
      <c r="BS238">
        <v>0.1</v>
      </c>
      <c r="BT238">
        <v>10.8</v>
      </c>
    </row>
    <row r="239" spans="1:72" x14ac:dyDescent="0.25">
      <c r="A239" s="28" t="s">
        <v>93</v>
      </c>
      <c r="B239" s="27" t="s">
        <v>324</v>
      </c>
      <c r="C239" s="28" t="s">
        <v>403</v>
      </c>
      <c r="D239">
        <v>58.3</v>
      </c>
      <c r="E239">
        <v>1.4</v>
      </c>
      <c r="F239">
        <v>2</v>
      </c>
      <c r="G239">
        <v>3.3</v>
      </c>
      <c r="H239">
        <v>14.2</v>
      </c>
      <c r="I239">
        <v>2</v>
      </c>
      <c r="J239">
        <v>2.6</v>
      </c>
      <c r="K239">
        <v>2.9</v>
      </c>
      <c r="L239">
        <v>0.5</v>
      </c>
      <c r="M239">
        <v>268.2</v>
      </c>
      <c r="N239">
        <v>264.5</v>
      </c>
      <c r="O239">
        <v>3.2</v>
      </c>
      <c r="P239">
        <v>6.8</v>
      </c>
      <c r="Q239">
        <v>32.3</v>
      </c>
      <c r="R239">
        <v>49</v>
      </c>
      <c r="S239">
        <v>9.6</v>
      </c>
      <c r="T239">
        <v>0.8</v>
      </c>
      <c r="U239">
        <v>6.4</v>
      </c>
      <c r="V239">
        <v>9.4</v>
      </c>
      <c r="W239">
        <v>7.8</v>
      </c>
      <c r="X239">
        <v>1.9</v>
      </c>
      <c r="Y239">
        <v>4.4</v>
      </c>
      <c r="Z239">
        <v>5</v>
      </c>
      <c r="AA239">
        <v>74.8</v>
      </c>
      <c r="AB239">
        <v>0.8</v>
      </c>
      <c r="AC239">
        <v>13.4</v>
      </c>
      <c r="AD239">
        <v>89.4</v>
      </c>
      <c r="AE239">
        <v>13.2</v>
      </c>
      <c r="AF239">
        <v>38</v>
      </c>
      <c r="AG239">
        <v>29.9</v>
      </c>
      <c r="AH239">
        <v>219.7</v>
      </c>
      <c r="AI239">
        <v>208.8</v>
      </c>
      <c r="AJ239">
        <v>143.2</v>
      </c>
      <c r="AK239">
        <v>25.5</v>
      </c>
      <c r="AL239">
        <v>3.5</v>
      </c>
      <c r="AM239">
        <v>6</v>
      </c>
      <c r="AN239">
        <v>0.6</v>
      </c>
      <c r="AO239">
        <v>2.8</v>
      </c>
      <c r="AP239">
        <v>2.2</v>
      </c>
      <c r="AQ239">
        <v>3.9</v>
      </c>
      <c r="AR239">
        <v>1.2</v>
      </c>
      <c r="AS239">
        <v>1.4</v>
      </c>
      <c r="AT239">
        <v>0.5</v>
      </c>
      <c r="AU239">
        <v>1.5</v>
      </c>
      <c r="AV239">
        <v>5.4</v>
      </c>
      <c r="AW239">
        <v>5</v>
      </c>
      <c r="AX239">
        <v>1.5</v>
      </c>
      <c r="AY239">
        <v>1.4</v>
      </c>
      <c r="AZ239">
        <v>2.1</v>
      </c>
      <c r="BA239">
        <v>17.9</v>
      </c>
      <c r="BB239">
        <v>0.6</v>
      </c>
      <c r="BC239">
        <v>0.6</v>
      </c>
      <c r="BD239">
        <v>9.3</v>
      </c>
      <c r="BE239">
        <v>17.3</v>
      </c>
      <c r="BF239">
        <v>4.9</v>
      </c>
      <c r="BG239">
        <v>6.7</v>
      </c>
      <c r="BH239">
        <v>3</v>
      </c>
      <c r="BI239">
        <v>2</v>
      </c>
      <c r="BJ239">
        <v>2.2</v>
      </c>
      <c r="BK239">
        <v>2</v>
      </c>
      <c r="BL239">
        <v>0.5</v>
      </c>
      <c r="BM239">
        <v>1.8</v>
      </c>
      <c r="BP239">
        <v>0.7</v>
      </c>
      <c r="BQ239">
        <v>684.3</v>
      </c>
      <c r="BT239">
        <v>-142.2</v>
      </c>
    </row>
    <row r="240" spans="1:72" x14ac:dyDescent="0.25">
      <c r="A240" s="28" t="s">
        <v>93</v>
      </c>
      <c r="B240" s="27" t="s">
        <v>324</v>
      </c>
      <c r="C240" s="28" t="s">
        <v>404</v>
      </c>
      <c r="D240">
        <v>0.9</v>
      </c>
      <c r="E240">
        <v>0.1</v>
      </c>
      <c r="G240">
        <v>0.1</v>
      </c>
      <c r="H240">
        <v>0.3</v>
      </c>
      <c r="M240">
        <v>8.5</v>
      </c>
      <c r="N240">
        <v>8.6</v>
      </c>
      <c r="O240">
        <v>0.1</v>
      </c>
      <c r="P240">
        <v>0.1</v>
      </c>
      <c r="Q240">
        <v>0.6</v>
      </c>
      <c r="R240">
        <v>0.9</v>
      </c>
      <c r="S240">
        <v>0.3</v>
      </c>
      <c r="U240">
        <v>0.5</v>
      </c>
      <c r="V240">
        <v>0.2</v>
      </c>
      <c r="W240">
        <v>0.1</v>
      </c>
      <c r="Y240">
        <v>0.3</v>
      </c>
      <c r="Z240">
        <v>0.1</v>
      </c>
      <c r="AA240">
        <v>1.6</v>
      </c>
      <c r="AC240">
        <v>0.3</v>
      </c>
      <c r="AD240">
        <v>1.9</v>
      </c>
      <c r="AE240">
        <v>0.2</v>
      </c>
      <c r="AF240">
        <v>0.5</v>
      </c>
      <c r="AG240">
        <v>0.2</v>
      </c>
      <c r="AH240">
        <v>6.4</v>
      </c>
      <c r="AI240">
        <v>5.5</v>
      </c>
      <c r="AJ240">
        <v>6.2</v>
      </c>
      <c r="AK240">
        <v>0.8</v>
      </c>
      <c r="AL240">
        <v>0.1</v>
      </c>
      <c r="AM240">
        <v>0.1</v>
      </c>
      <c r="AQ240">
        <v>0.1</v>
      </c>
      <c r="AU240">
        <v>0.1</v>
      </c>
      <c r="AV240">
        <v>0.2</v>
      </c>
      <c r="AW240">
        <v>0.1</v>
      </c>
      <c r="BA240">
        <v>0.5</v>
      </c>
      <c r="BD240">
        <v>0.2</v>
      </c>
      <c r="BE240">
        <v>0.5</v>
      </c>
      <c r="BF240">
        <v>0.1</v>
      </c>
      <c r="BG240">
        <v>0.1</v>
      </c>
      <c r="BH240">
        <v>0.1</v>
      </c>
      <c r="BQ240">
        <v>10.7</v>
      </c>
      <c r="BT240">
        <v>-7.6</v>
      </c>
    </row>
    <row r="241" spans="1:72" x14ac:dyDescent="0.25">
      <c r="A241" s="28" t="s">
        <v>93</v>
      </c>
      <c r="B241" s="27" t="s">
        <v>324</v>
      </c>
      <c r="C241" s="28" t="s">
        <v>405</v>
      </c>
      <c r="D241">
        <v>92.5</v>
      </c>
      <c r="E241">
        <v>3.5</v>
      </c>
      <c r="F241">
        <v>2.3</v>
      </c>
      <c r="G241">
        <v>4.4</v>
      </c>
      <c r="H241">
        <v>20.2</v>
      </c>
      <c r="I241">
        <v>2.4</v>
      </c>
      <c r="J241">
        <v>4.8</v>
      </c>
      <c r="K241">
        <v>4.1</v>
      </c>
      <c r="L241">
        <v>0.6</v>
      </c>
      <c r="M241">
        <v>327.9</v>
      </c>
      <c r="N241">
        <v>280.4</v>
      </c>
      <c r="O241">
        <v>2.5</v>
      </c>
      <c r="P241">
        <v>5</v>
      </c>
      <c r="Q241">
        <v>35.8</v>
      </c>
      <c r="R241">
        <v>61</v>
      </c>
      <c r="S241">
        <v>16.6</v>
      </c>
      <c r="T241">
        <v>0.8</v>
      </c>
      <c r="U241">
        <v>5.4</v>
      </c>
      <c r="V241">
        <v>21.6</v>
      </c>
      <c r="W241">
        <v>9</v>
      </c>
      <c r="X241">
        <v>3</v>
      </c>
      <c r="Y241">
        <v>5</v>
      </c>
      <c r="Z241">
        <v>9.4</v>
      </c>
      <c r="AA241">
        <v>84</v>
      </c>
      <c r="AB241">
        <v>1.6</v>
      </c>
      <c r="AC241">
        <v>21.3</v>
      </c>
      <c r="AD241">
        <v>135.5</v>
      </c>
      <c r="AE241">
        <v>13.8</v>
      </c>
      <c r="AF241">
        <v>49.7</v>
      </c>
      <c r="AG241">
        <v>30.2</v>
      </c>
      <c r="AH241">
        <v>379.6</v>
      </c>
      <c r="AI241">
        <v>268.9</v>
      </c>
      <c r="AJ241">
        <v>169.2</v>
      </c>
      <c r="AK241">
        <v>36.2</v>
      </c>
      <c r="AL241">
        <v>2.7</v>
      </c>
      <c r="AM241">
        <v>11.4</v>
      </c>
      <c r="AN241">
        <v>0.9</v>
      </c>
      <c r="AO241">
        <v>5.9</v>
      </c>
      <c r="AP241">
        <v>4</v>
      </c>
      <c r="AQ241">
        <v>5.3</v>
      </c>
      <c r="AR241">
        <v>2.2</v>
      </c>
      <c r="AS241">
        <v>3.3</v>
      </c>
      <c r="AT241">
        <v>1</v>
      </c>
      <c r="AU241">
        <v>2.5</v>
      </c>
      <c r="AV241">
        <v>8.5</v>
      </c>
      <c r="AW241">
        <v>7.3</v>
      </c>
      <c r="AX241">
        <v>2.4</v>
      </c>
      <c r="AY241">
        <v>2.2</v>
      </c>
      <c r="AZ241">
        <v>3.7</v>
      </c>
      <c r="BA241">
        <v>35.9</v>
      </c>
      <c r="BB241">
        <v>0.8</v>
      </c>
      <c r="BC241">
        <v>0.9</v>
      </c>
      <c r="BD241">
        <v>13.6</v>
      </c>
      <c r="BE241">
        <v>24.4</v>
      </c>
      <c r="BF241">
        <v>6.5</v>
      </c>
      <c r="BG241">
        <v>8.1</v>
      </c>
      <c r="BH241">
        <v>4.6</v>
      </c>
      <c r="BI241">
        <v>3.3</v>
      </c>
      <c r="BJ241">
        <v>4.3</v>
      </c>
      <c r="BK241">
        <v>3.2</v>
      </c>
      <c r="BL241">
        <v>0.7</v>
      </c>
      <c r="BM241">
        <v>2.1</v>
      </c>
      <c r="BP241">
        <v>1.4</v>
      </c>
      <c r="BQ241">
        <v>1323.9</v>
      </c>
      <c r="BT241">
        <v>-107.1</v>
      </c>
    </row>
    <row r="242" spans="1:72" x14ac:dyDescent="0.25">
      <c r="A242" s="28" t="s">
        <v>93</v>
      </c>
      <c r="B242" s="27" t="s">
        <v>324</v>
      </c>
      <c r="C242" s="28" t="s">
        <v>406</v>
      </c>
      <c r="D242">
        <v>0.6</v>
      </c>
      <c r="E242">
        <v>0.1</v>
      </c>
      <c r="G242">
        <v>0.1</v>
      </c>
      <c r="H242">
        <v>1.8</v>
      </c>
      <c r="I242">
        <v>0.2</v>
      </c>
      <c r="J242">
        <v>0.1</v>
      </c>
      <c r="K242">
        <v>0.2</v>
      </c>
      <c r="M242">
        <v>3.2</v>
      </c>
      <c r="N242">
        <v>3</v>
      </c>
      <c r="O242">
        <v>0.8</v>
      </c>
      <c r="P242">
        <v>0.3</v>
      </c>
      <c r="Q242">
        <v>0.4</v>
      </c>
      <c r="R242">
        <v>0.8</v>
      </c>
      <c r="S242">
        <v>0.4</v>
      </c>
      <c r="T242">
        <v>0.9</v>
      </c>
      <c r="U242">
        <v>0.4</v>
      </c>
      <c r="V242">
        <v>0.6</v>
      </c>
      <c r="W242">
        <v>0.7</v>
      </c>
      <c r="X242">
        <v>0.1</v>
      </c>
      <c r="Y242">
        <v>0.5</v>
      </c>
      <c r="Z242">
        <v>0.2</v>
      </c>
      <c r="AA242">
        <v>0.9</v>
      </c>
      <c r="AC242">
        <v>0.2</v>
      </c>
      <c r="AD242">
        <v>1.3</v>
      </c>
      <c r="AE242">
        <v>0.3</v>
      </c>
      <c r="AF242">
        <v>3.3</v>
      </c>
      <c r="AG242">
        <v>0.8</v>
      </c>
      <c r="AH242">
        <v>1.5</v>
      </c>
      <c r="AI242">
        <v>3.7</v>
      </c>
      <c r="AJ242">
        <v>2.9</v>
      </c>
      <c r="AK242">
        <v>0.6</v>
      </c>
      <c r="AL242">
        <v>0.1</v>
      </c>
      <c r="AM242">
        <v>0.3</v>
      </c>
      <c r="AN242">
        <v>1.1</v>
      </c>
      <c r="AO242">
        <v>0.1</v>
      </c>
      <c r="AP242">
        <v>0.1</v>
      </c>
      <c r="AQ242">
        <v>3.3</v>
      </c>
      <c r="AU242">
        <v>0.1</v>
      </c>
      <c r="AV242">
        <v>0.2</v>
      </c>
      <c r="AW242">
        <v>0.1</v>
      </c>
      <c r="AX242">
        <v>0.1</v>
      </c>
      <c r="AY242">
        <v>0.1</v>
      </c>
      <c r="BA242">
        <v>0.2</v>
      </c>
      <c r="BD242">
        <v>0.3</v>
      </c>
      <c r="BE242">
        <v>0.3</v>
      </c>
      <c r="BF242">
        <v>0.1</v>
      </c>
      <c r="BG242">
        <v>0.3</v>
      </c>
      <c r="BH242">
        <v>0.1</v>
      </c>
      <c r="BI242">
        <v>0.1</v>
      </c>
      <c r="BP242">
        <v>0.1</v>
      </c>
      <c r="BQ242">
        <v>4.4</v>
      </c>
      <c r="BS242">
        <v>0.6</v>
      </c>
      <c r="BT242">
        <v>-29.3</v>
      </c>
    </row>
    <row r="243" spans="1:72" x14ac:dyDescent="0.25">
      <c r="A243" s="28" t="s">
        <v>93</v>
      </c>
      <c r="B243" s="27" t="s">
        <v>324</v>
      </c>
      <c r="C243" s="28" t="s">
        <v>407</v>
      </c>
      <c r="D243">
        <v>540.5</v>
      </c>
      <c r="E243">
        <v>21.8</v>
      </c>
      <c r="F243">
        <v>20.2</v>
      </c>
      <c r="G243">
        <v>37.2</v>
      </c>
      <c r="H243">
        <v>152.9</v>
      </c>
      <c r="I243">
        <v>12.9</v>
      </c>
      <c r="J243">
        <v>20.6</v>
      </c>
      <c r="K243">
        <v>23.9</v>
      </c>
      <c r="L243">
        <v>3.8</v>
      </c>
      <c r="M243">
        <v>2499.4</v>
      </c>
      <c r="N243">
        <v>2665.1</v>
      </c>
      <c r="O243">
        <v>24.9</v>
      </c>
      <c r="P243">
        <v>35.1</v>
      </c>
      <c r="Q243">
        <v>296.8</v>
      </c>
      <c r="R243">
        <v>399.7</v>
      </c>
      <c r="S243">
        <v>92.3</v>
      </c>
      <c r="T243">
        <v>7.2</v>
      </c>
      <c r="U243">
        <v>57</v>
      </c>
      <c r="V243">
        <v>94.1</v>
      </c>
      <c r="W243">
        <v>50.3</v>
      </c>
      <c r="X243">
        <v>14.7</v>
      </c>
      <c r="Y243">
        <v>49.1</v>
      </c>
      <c r="Z243">
        <v>43.8</v>
      </c>
      <c r="AA243">
        <v>601.9</v>
      </c>
      <c r="AB243">
        <v>6.6</v>
      </c>
      <c r="AC243">
        <v>130</v>
      </c>
      <c r="AD243">
        <v>698.3</v>
      </c>
      <c r="AE243">
        <v>85.8</v>
      </c>
      <c r="AF243">
        <v>283.5</v>
      </c>
      <c r="AG243">
        <v>134.6</v>
      </c>
      <c r="AH243">
        <v>1872.9</v>
      </c>
      <c r="AI243">
        <v>2777.6</v>
      </c>
      <c r="AJ243">
        <v>1399</v>
      </c>
      <c r="AK243">
        <v>286.1</v>
      </c>
      <c r="AL243">
        <v>32</v>
      </c>
      <c r="AM243">
        <v>73.8</v>
      </c>
      <c r="AN243">
        <v>6.2</v>
      </c>
      <c r="AO243">
        <v>22.7</v>
      </c>
      <c r="AP243">
        <v>19.8</v>
      </c>
      <c r="AQ243">
        <v>33.2</v>
      </c>
      <c r="AR243">
        <v>11.6</v>
      </c>
      <c r="AS243">
        <v>18.9</v>
      </c>
      <c r="AT243">
        <v>8.9</v>
      </c>
      <c r="AU243">
        <v>16.3</v>
      </c>
      <c r="AV243">
        <v>53.1</v>
      </c>
      <c r="AW243">
        <v>42.8</v>
      </c>
      <c r="AX243">
        <v>14.8</v>
      </c>
      <c r="AY243">
        <v>10.8</v>
      </c>
      <c r="AZ243">
        <v>15.9</v>
      </c>
      <c r="BA243">
        <v>159.3</v>
      </c>
      <c r="BB243">
        <v>6.1</v>
      </c>
      <c r="BC243">
        <v>5.7</v>
      </c>
      <c r="BD243">
        <v>83.8</v>
      </c>
      <c r="BE243">
        <v>177.9</v>
      </c>
      <c r="BF243">
        <v>46.4</v>
      </c>
      <c r="BG243">
        <v>67.3</v>
      </c>
      <c r="BH243">
        <v>28.6</v>
      </c>
      <c r="BI243">
        <v>15.8</v>
      </c>
      <c r="BJ243">
        <v>19.7</v>
      </c>
      <c r="BK243">
        <v>17.3</v>
      </c>
      <c r="BL243">
        <v>3.1</v>
      </c>
      <c r="BM243">
        <v>15.6</v>
      </c>
      <c r="BP243">
        <v>26.9</v>
      </c>
      <c r="BQ243">
        <v>6230.8</v>
      </c>
      <c r="BS243">
        <v>1.4</v>
      </c>
      <c r="BT243">
        <v>-101.9</v>
      </c>
    </row>
    <row r="244" spans="1:72" x14ac:dyDescent="0.25">
      <c r="A244" s="26" t="s">
        <v>95</v>
      </c>
      <c r="B244" s="27" t="s">
        <v>325</v>
      </c>
      <c r="C244" s="26" t="s">
        <v>384</v>
      </c>
      <c r="D244">
        <v>18423.6</v>
      </c>
      <c r="E244">
        <v>260.8</v>
      </c>
      <c r="F244">
        <v>169.2</v>
      </c>
      <c r="G244">
        <v>941.9</v>
      </c>
      <c r="H244">
        <v>10632.6</v>
      </c>
      <c r="I244">
        <v>6942.5</v>
      </c>
      <c r="J244">
        <v>4461.8</v>
      </c>
      <c r="K244">
        <v>6740.6</v>
      </c>
      <c r="L244">
        <v>1839.5</v>
      </c>
      <c r="M244">
        <v>13032.2</v>
      </c>
      <c r="N244">
        <v>106534.8</v>
      </c>
      <c r="O244">
        <v>12564.9</v>
      </c>
      <c r="P244">
        <v>40203.5</v>
      </c>
      <c r="Q244">
        <v>6823.5</v>
      </c>
      <c r="R244">
        <v>7412.9</v>
      </c>
      <c r="S244">
        <v>6550.8</v>
      </c>
      <c r="T244">
        <v>2966.2</v>
      </c>
      <c r="U244">
        <v>5240.9</v>
      </c>
      <c r="V244">
        <v>4518.2</v>
      </c>
      <c r="W244">
        <v>9420.2</v>
      </c>
      <c r="X244">
        <v>2523.8</v>
      </c>
      <c r="Y244">
        <v>5238.4</v>
      </c>
      <c r="Z244">
        <v>1592.2</v>
      </c>
      <c r="AA244">
        <v>10131</v>
      </c>
      <c r="AB244">
        <v>582.8</v>
      </c>
      <c r="AC244">
        <v>2156.4</v>
      </c>
      <c r="AD244">
        <v>18925.1</v>
      </c>
      <c r="AE244">
        <v>2060.6</v>
      </c>
      <c r="AF244">
        <v>8823.4</v>
      </c>
      <c r="AG244">
        <v>2437.5</v>
      </c>
      <c r="AH244">
        <v>3508</v>
      </c>
      <c r="AI244">
        <v>426.9</v>
      </c>
      <c r="AJ244">
        <v>818.5</v>
      </c>
      <c r="AK244">
        <v>1377.3</v>
      </c>
      <c r="AL244">
        <v>201.6</v>
      </c>
      <c r="AM244">
        <v>2822.6</v>
      </c>
      <c r="AN244">
        <v>976.8</v>
      </c>
      <c r="AO244">
        <v>427.8</v>
      </c>
      <c r="AP244">
        <v>423.9</v>
      </c>
      <c r="AQ244">
        <v>1716.4</v>
      </c>
      <c r="AR244">
        <v>459.8</v>
      </c>
      <c r="AS244">
        <v>226.5</v>
      </c>
      <c r="AT244">
        <v>250.3</v>
      </c>
      <c r="AU244">
        <v>2420.1</v>
      </c>
      <c r="AV244">
        <v>1715.6</v>
      </c>
      <c r="AW244">
        <v>1609.4</v>
      </c>
      <c r="AX244">
        <v>2200.4</v>
      </c>
      <c r="AY244">
        <v>299.1</v>
      </c>
      <c r="AZ244">
        <v>813.3</v>
      </c>
      <c r="BA244">
        <v>1223.8</v>
      </c>
      <c r="BB244">
        <v>142.1</v>
      </c>
      <c r="BC244">
        <v>158.2</v>
      </c>
      <c r="BD244">
        <v>5744.7</v>
      </c>
      <c r="BE244">
        <v>2245.1</v>
      </c>
      <c r="BF244">
        <v>1046.9</v>
      </c>
      <c r="BG244">
        <v>10237.8</v>
      </c>
      <c r="BH244">
        <v>1375.6</v>
      </c>
      <c r="BI244">
        <v>621.5</v>
      </c>
      <c r="BJ244">
        <v>435</v>
      </c>
      <c r="BK244">
        <v>414</v>
      </c>
      <c r="BL244">
        <v>82.1</v>
      </c>
      <c r="BM244">
        <v>2340.9</v>
      </c>
      <c r="BP244">
        <v>4670.5</v>
      </c>
      <c r="BQ244">
        <v>65188.7</v>
      </c>
      <c r="BR244">
        <v>98.5</v>
      </c>
      <c r="BS244">
        <v>9788.6</v>
      </c>
      <c r="BT244">
        <v>-5330.1</v>
      </c>
    </row>
    <row r="245" spans="1:72" x14ac:dyDescent="0.25">
      <c r="A245" s="28" t="s">
        <v>95</v>
      </c>
      <c r="B245" s="27" t="s">
        <v>325</v>
      </c>
      <c r="C245" s="28" t="s">
        <v>385</v>
      </c>
      <c r="D245">
        <v>59.4</v>
      </c>
      <c r="E245">
        <v>4.3</v>
      </c>
      <c r="F245">
        <v>0.3</v>
      </c>
      <c r="G245">
        <v>5.2</v>
      </c>
      <c r="H245">
        <v>51.6</v>
      </c>
      <c r="I245">
        <v>18.6</v>
      </c>
      <c r="J245">
        <v>11.9</v>
      </c>
      <c r="K245">
        <v>98.9</v>
      </c>
      <c r="L245">
        <v>9.5</v>
      </c>
      <c r="M245">
        <v>53.8</v>
      </c>
      <c r="N245">
        <v>651</v>
      </c>
      <c r="O245">
        <v>116.4</v>
      </c>
      <c r="P245">
        <v>186.5</v>
      </c>
      <c r="Q245">
        <v>18.8</v>
      </c>
      <c r="R245">
        <v>24.7</v>
      </c>
      <c r="S245">
        <v>30.9</v>
      </c>
      <c r="T245">
        <v>11.7</v>
      </c>
      <c r="U245">
        <v>16</v>
      </c>
      <c r="V245">
        <v>22.5</v>
      </c>
      <c r="W245">
        <v>47.7</v>
      </c>
      <c r="X245">
        <v>5.2</v>
      </c>
      <c r="Y245">
        <v>22.6</v>
      </c>
      <c r="Z245">
        <v>6</v>
      </c>
      <c r="AA245">
        <v>29.8</v>
      </c>
      <c r="AB245">
        <v>1.4</v>
      </c>
      <c r="AC245">
        <v>6.7</v>
      </c>
      <c r="AD245">
        <v>51.8</v>
      </c>
      <c r="AE245">
        <v>6.7</v>
      </c>
      <c r="AF245">
        <v>47.1</v>
      </c>
      <c r="AG245">
        <v>4.7</v>
      </c>
      <c r="AH245">
        <v>8.6</v>
      </c>
      <c r="AI245">
        <v>12.1</v>
      </c>
      <c r="AJ245">
        <v>9.3</v>
      </c>
      <c r="AK245">
        <v>5.4</v>
      </c>
      <c r="AL245">
        <v>0.3</v>
      </c>
      <c r="AM245">
        <v>5.7</v>
      </c>
      <c r="AN245">
        <v>7.4</v>
      </c>
      <c r="AO245">
        <v>1.1</v>
      </c>
      <c r="AP245">
        <v>1.2</v>
      </c>
      <c r="AQ245">
        <v>3.3</v>
      </c>
      <c r="AR245">
        <v>0.7</v>
      </c>
      <c r="AS245">
        <v>0.4</v>
      </c>
      <c r="AT245">
        <v>0.4</v>
      </c>
      <c r="AU245">
        <v>3.7</v>
      </c>
      <c r="AV245">
        <v>3.2</v>
      </c>
      <c r="AW245">
        <v>2.6</v>
      </c>
      <c r="AX245">
        <v>7.4</v>
      </c>
      <c r="AY245">
        <v>0.9</v>
      </c>
      <c r="AZ245">
        <v>2</v>
      </c>
      <c r="BA245">
        <v>4</v>
      </c>
      <c r="BB245">
        <v>0.4</v>
      </c>
      <c r="BC245">
        <v>0.5</v>
      </c>
      <c r="BD245">
        <v>11.6</v>
      </c>
      <c r="BE245">
        <v>7.8</v>
      </c>
      <c r="BF245">
        <v>3.1</v>
      </c>
      <c r="BG245">
        <v>41.3</v>
      </c>
      <c r="BH245">
        <v>4.8</v>
      </c>
      <c r="BI245">
        <v>1.3</v>
      </c>
      <c r="BJ245">
        <v>1.8</v>
      </c>
      <c r="BK245">
        <v>1.5</v>
      </c>
      <c r="BL245">
        <v>0.2</v>
      </c>
      <c r="BM245">
        <v>7.1</v>
      </c>
      <c r="BP245">
        <v>2.1</v>
      </c>
      <c r="BQ245">
        <v>147.1</v>
      </c>
      <c r="BS245">
        <v>25.7</v>
      </c>
      <c r="BT245">
        <v>19.1</v>
      </c>
    </row>
    <row r="246" spans="1:72" x14ac:dyDescent="0.25">
      <c r="A246" s="28" t="s">
        <v>95</v>
      </c>
      <c r="B246" s="27" t="s">
        <v>325</v>
      </c>
      <c r="C246" s="28" t="s">
        <v>386</v>
      </c>
      <c r="D246">
        <v>457</v>
      </c>
      <c r="E246">
        <v>2.4</v>
      </c>
      <c r="F246">
        <v>5.4</v>
      </c>
      <c r="G246">
        <v>10.8</v>
      </c>
      <c r="H246">
        <v>333.8</v>
      </c>
      <c r="I246">
        <v>180</v>
      </c>
      <c r="J246">
        <v>75.9</v>
      </c>
      <c r="K246">
        <v>186.3</v>
      </c>
      <c r="L246">
        <v>45.7</v>
      </c>
      <c r="M246">
        <v>319.1</v>
      </c>
      <c r="N246">
        <v>4697.5</v>
      </c>
      <c r="O246">
        <v>2015.5</v>
      </c>
      <c r="P246">
        <v>1635.1</v>
      </c>
      <c r="Q246">
        <v>174.9</v>
      </c>
      <c r="R246">
        <v>185.4</v>
      </c>
      <c r="S246">
        <v>231.1</v>
      </c>
      <c r="T246">
        <v>230.8</v>
      </c>
      <c r="U246">
        <v>139.7</v>
      </c>
      <c r="V246">
        <v>136.5</v>
      </c>
      <c r="W246">
        <v>220.9</v>
      </c>
      <c r="X246">
        <v>73.1</v>
      </c>
      <c r="Y246">
        <v>154.6</v>
      </c>
      <c r="Z246">
        <v>75.3</v>
      </c>
      <c r="AA246">
        <v>246.8</v>
      </c>
      <c r="AB246">
        <v>5.1</v>
      </c>
      <c r="AC246">
        <v>36.3</v>
      </c>
      <c r="AD246">
        <v>372.7</v>
      </c>
      <c r="AE246">
        <v>34.8</v>
      </c>
      <c r="AF246">
        <v>165.1</v>
      </c>
      <c r="AG246">
        <v>51.5</v>
      </c>
      <c r="AH246">
        <v>30.8</v>
      </c>
      <c r="AI246">
        <v>3.6</v>
      </c>
      <c r="AJ246">
        <v>19.7</v>
      </c>
      <c r="AK246">
        <v>16.5</v>
      </c>
      <c r="AL246">
        <v>0.9</v>
      </c>
      <c r="AM246">
        <v>44.1</v>
      </c>
      <c r="AN246">
        <v>367.5</v>
      </c>
      <c r="AO246">
        <v>7.6</v>
      </c>
      <c r="AP246">
        <v>4.1</v>
      </c>
      <c r="AQ246">
        <v>28</v>
      </c>
      <c r="AR246">
        <v>0.7</v>
      </c>
      <c r="AS246">
        <v>1</v>
      </c>
      <c r="AT246">
        <v>2.1</v>
      </c>
      <c r="AU246">
        <v>21.6</v>
      </c>
      <c r="AV246">
        <v>13.5</v>
      </c>
      <c r="AW246">
        <v>39.6</v>
      </c>
      <c r="AX246">
        <v>31.5</v>
      </c>
      <c r="AY246">
        <v>2.9</v>
      </c>
      <c r="AZ246">
        <v>16.5</v>
      </c>
      <c r="BA246">
        <v>15.9</v>
      </c>
      <c r="BB246">
        <v>1.8</v>
      </c>
      <c r="BC246">
        <v>1.6</v>
      </c>
      <c r="BD246">
        <v>73.6</v>
      </c>
      <c r="BE246">
        <v>30.1</v>
      </c>
      <c r="BF246">
        <v>19</v>
      </c>
      <c r="BG246">
        <v>251.9</v>
      </c>
      <c r="BH246">
        <v>31</v>
      </c>
      <c r="BI246">
        <v>10.4</v>
      </c>
      <c r="BJ246">
        <v>6.1</v>
      </c>
      <c r="BK246">
        <v>9.6</v>
      </c>
      <c r="BL246">
        <v>0.9</v>
      </c>
      <c r="BM246">
        <v>67.4</v>
      </c>
      <c r="BP246">
        <v>1.8</v>
      </c>
      <c r="BQ246">
        <v>1077.9</v>
      </c>
      <c r="BS246">
        <v>13.3</v>
      </c>
      <c r="BT246">
        <v>445.2</v>
      </c>
    </row>
    <row r="247" spans="1:72" x14ac:dyDescent="0.25">
      <c r="A247" s="28" t="s">
        <v>95</v>
      </c>
      <c r="B247" s="27" t="s">
        <v>325</v>
      </c>
      <c r="C247" s="28" t="s">
        <v>387</v>
      </c>
      <c r="D247">
        <v>411.4</v>
      </c>
      <c r="E247">
        <v>3.9</v>
      </c>
      <c r="F247">
        <v>5</v>
      </c>
      <c r="G247">
        <v>10.6</v>
      </c>
      <c r="H247">
        <v>247</v>
      </c>
      <c r="I247">
        <v>107.9</v>
      </c>
      <c r="J247">
        <v>59.5</v>
      </c>
      <c r="K247">
        <v>126.6</v>
      </c>
      <c r="L247">
        <v>27.7</v>
      </c>
      <c r="M247">
        <v>208.6</v>
      </c>
      <c r="N247">
        <v>3264</v>
      </c>
      <c r="O247">
        <v>1258.8</v>
      </c>
      <c r="P247">
        <v>935.2</v>
      </c>
      <c r="Q247">
        <v>127.3</v>
      </c>
      <c r="R247">
        <v>113.3</v>
      </c>
      <c r="S247">
        <v>132.3</v>
      </c>
      <c r="T247">
        <v>128.9</v>
      </c>
      <c r="U247">
        <v>102.3</v>
      </c>
      <c r="V247">
        <v>83.2</v>
      </c>
      <c r="W247">
        <v>156.9</v>
      </c>
      <c r="X247">
        <v>54.9</v>
      </c>
      <c r="Y247">
        <v>131.3</v>
      </c>
      <c r="Z247">
        <v>31</v>
      </c>
      <c r="AA247">
        <v>211.8</v>
      </c>
      <c r="AB247">
        <v>5.1</v>
      </c>
      <c r="AC247">
        <v>30.9</v>
      </c>
      <c r="AD247">
        <v>395</v>
      </c>
      <c r="AE247">
        <v>36.8</v>
      </c>
      <c r="AF247">
        <v>267.7</v>
      </c>
      <c r="AG247">
        <v>45.9</v>
      </c>
      <c r="AH247">
        <v>24.8</v>
      </c>
      <c r="AI247">
        <v>3.8</v>
      </c>
      <c r="AJ247">
        <v>14.1</v>
      </c>
      <c r="AK247">
        <v>21.9</v>
      </c>
      <c r="AL247">
        <v>1.6</v>
      </c>
      <c r="AM247">
        <v>41.3</v>
      </c>
      <c r="AN247">
        <v>230.6</v>
      </c>
      <c r="AO247">
        <v>9.5</v>
      </c>
      <c r="AP247">
        <v>7</v>
      </c>
      <c r="AQ247">
        <v>52.3</v>
      </c>
      <c r="AR247">
        <v>3</v>
      </c>
      <c r="AS247">
        <v>2</v>
      </c>
      <c r="AT247">
        <v>4.2</v>
      </c>
      <c r="AU247">
        <v>25.9</v>
      </c>
      <c r="AV247">
        <v>24.1</v>
      </c>
      <c r="AW247">
        <v>36.8</v>
      </c>
      <c r="AX247">
        <v>50.1</v>
      </c>
      <c r="AY247">
        <v>4.7</v>
      </c>
      <c r="AZ247">
        <v>11.5</v>
      </c>
      <c r="BA247">
        <v>20.1</v>
      </c>
      <c r="BB247">
        <v>2.2</v>
      </c>
      <c r="BC247">
        <v>3</v>
      </c>
      <c r="BD247">
        <v>69.8</v>
      </c>
      <c r="BE247">
        <v>32.1</v>
      </c>
      <c r="BF247">
        <v>13.5</v>
      </c>
      <c r="BG247">
        <v>259.4</v>
      </c>
      <c r="BH247">
        <v>22.4</v>
      </c>
      <c r="BI247">
        <v>9.4</v>
      </c>
      <c r="BJ247">
        <v>6</v>
      </c>
      <c r="BK247">
        <v>8.5</v>
      </c>
      <c r="BL247">
        <v>1</v>
      </c>
      <c r="BM247">
        <v>57.8</v>
      </c>
      <c r="BP247">
        <v>37.6</v>
      </c>
      <c r="BQ247">
        <v>913</v>
      </c>
      <c r="BR247">
        <v>0.3</v>
      </c>
      <c r="BS247">
        <v>84.3</v>
      </c>
      <c r="BT247">
        <v>85.9</v>
      </c>
    </row>
    <row r="248" spans="1:72" x14ac:dyDescent="0.25">
      <c r="A248" s="28" t="s">
        <v>95</v>
      </c>
      <c r="B248" s="27" t="s">
        <v>325</v>
      </c>
      <c r="C248" s="28" t="s">
        <v>388</v>
      </c>
      <c r="D248">
        <v>0.4</v>
      </c>
      <c r="H248">
        <v>0.1</v>
      </c>
      <c r="I248">
        <v>0.1</v>
      </c>
      <c r="K248">
        <v>0.1</v>
      </c>
      <c r="M248">
        <v>0.3</v>
      </c>
      <c r="N248">
        <v>1.5</v>
      </c>
      <c r="O248">
        <v>0.1</v>
      </c>
      <c r="P248">
        <v>0.5</v>
      </c>
      <c r="Q248">
        <v>0.1</v>
      </c>
      <c r="R248">
        <v>0.1</v>
      </c>
      <c r="S248">
        <v>0.1</v>
      </c>
      <c r="U248">
        <v>0.1</v>
      </c>
      <c r="W248">
        <v>0.1</v>
      </c>
      <c r="Y248">
        <v>0.1</v>
      </c>
      <c r="AA248">
        <v>0.2</v>
      </c>
      <c r="AC248">
        <v>0.1</v>
      </c>
      <c r="AD248">
        <v>0.5</v>
      </c>
      <c r="AF248">
        <v>0.1</v>
      </c>
      <c r="AG248">
        <v>0.1</v>
      </c>
      <c r="AH248">
        <v>0.9</v>
      </c>
      <c r="AI248">
        <v>0.2</v>
      </c>
      <c r="AJ248">
        <v>0.2</v>
      </c>
      <c r="AK248">
        <v>0.1</v>
      </c>
      <c r="AM248">
        <v>0.1</v>
      </c>
      <c r="BG248">
        <v>0.1</v>
      </c>
      <c r="BQ248">
        <v>2.1</v>
      </c>
      <c r="BT248">
        <v>-2.4</v>
      </c>
    </row>
    <row r="249" spans="1:72" x14ac:dyDescent="0.25">
      <c r="A249" s="28" t="s">
        <v>95</v>
      </c>
      <c r="B249" s="27" t="s">
        <v>325</v>
      </c>
      <c r="C249" s="28" t="s">
        <v>389</v>
      </c>
      <c r="D249">
        <v>1.2</v>
      </c>
      <c r="G249">
        <v>0.1</v>
      </c>
      <c r="H249">
        <v>1.1</v>
      </c>
      <c r="I249">
        <v>0.6</v>
      </c>
      <c r="J249">
        <v>0.3</v>
      </c>
      <c r="K249">
        <v>0.7</v>
      </c>
      <c r="L249">
        <v>0.2</v>
      </c>
      <c r="M249">
        <v>1.9</v>
      </c>
      <c r="N249">
        <v>25.2</v>
      </c>
      <c r="O249">
        <v>1.8</v>
      </c>
      <c r="P249">
        <v>10.2</v>
      </c>
      <c r="Q249">
        <v>0.8</v>
      </c>
      <c r="R249">
        <v>1</v>
      </c>
      <c r="S249">
        <v>0.9</v>
      </c>
      <c r="T249">
        <v>0.3</v>
      </c>
      <c r="U249">
        <v>0.5</v>
      </c>
      <c r="V249">
        <v>0.8</v>
      </c>
      <c r="W249">
        <v>1.6</v>
      </c>
      <c r="X249">
        <v>0.1</v>
      </c>
      <c r="Y249">
        <v>0.4</v>
      </c>
      <c r="Z249">
        <v>0.1</v>
      </c>
      <c r="AA249">
        <v>0.1</v>
      </c>
      <c r="AC249">
        <v>0.1</v>
      </c>
      <c r="AD249">
        <v>2.8</v>
      </c>
      <c r="AE249">
        <v>0.2</v>
      </c>
      <c r="AF249">
        <v>0.2</v>
      </c>
      <c r="AG249">
        <v>0.1</v>
      </c>
      <c r="AH249">
        <v>0.1</v>
      </c>
      <c r="AK249">
        <v>0.1</v>
      </c>
      <c r="AM249">
        <v>0.2</v>
      </c>
      <c r="AU249">
        <v>0.1</v>
      </c>
      <c r="AW249">
        <v>0.1</v>
      </c>
      <c r="AX249">
        <v>0.1</v>
      </c>
      <c r="AZ249">
        <v>0.1</v>
      </c>
      <c r="BD249">
        <v>0.4</v>
      </c>
      <c r="BE249">
        <v>0.1</v>
      </c>
      <c r="BF249">
        <v>0.1</v>
      </c>
      <c r="BG249">
        <v>1.6</v>
      </c>
      <c r="BH249">
        <v>0.2</v>
      </c>
      <c r="BM249">
        <v>0.2</v>
      </c>
      <c r="BP249">
        <v>0.2</v>
      </c>
      <c r="BQ249">
        <v>4.7</v>
      </c>
      <c r="BS249">
        <v>0.1</v>
      </c>
      <c r="BT249">
        <v>1.4</v>
      </c>
    </row>
    <row r="250" spans="1:72" x14ac:dyDescent="0.25">
      <c r="A250" s="28" t="s">
        <v>95</v>
      </c>
      <c r="B250" s="27" t="s">
        <v>325</v>
      </c>
      <c r="C250" s="28" t="s">
        <v>390</v>
      </c>
      <c r="D250">
        <v>0.3</v>
      </c>
      <c r="H250">
        <v>0.6</v>
      </c>
      <c r="I250">
        <v>0.3</v>
      </c>
      <c r="J250">
        <v>0.1</v>
      </c>
      <c r="K250">
        <v>0.2</v>
      </c>
      <c r="M250">
        <v>0.3</v>
      </c>
      <c r="N250">
        <v>3.2</v>
      </c>
      <c r="O250">
        <v>0.5</v>
      </c>
      <c r="P250">
        <v>1.6</v>
      </c>
      <c r="Q250">
        <v>0.1</v>
      </c>
      <c r="R250">
        <v>0.1</v>
      </c>
      <c r="S250">
        <v>0.3</v>
      </c>
      <c r="T250">
        <v>0.1</v>
      </c>
      <c r="U250">
        <v>0.3</v>
      </c>
      <c r="V250">
        <v>0.2</v>
      </c>
      <c r="W250">
        <v>0.3</v>
      </c>
      <c r="X250">
        <v>0.1</v>
      </c>
      <c r="Y250">
        <v>0.1</v>
      </c>
      <c r="Z250">
        <v>0.1</v>
      </c>
      <c r="AA250">
        <v>0.1</v>
      </c>
      <c r="AD250">
        <v>0.3</v>
      </c>
      <c r="AF250">
        <v>0.1</v>
      </c>
      <c r="AH250">
        <v>0.1</v>
      </c>
      <c r="AM250">
        <v>0.1</v>
      </c>
      <c r="AU250">
        <v>0.1</v>
      </c>
      <c r="BG250">
        <v>0.2</v>
      </c>
      <c r="BQ250">
        <v>1.4</v>
      </c>
      <c r="BS250">
        <v>0.1</v>
      </c>
      <c r="BT250">
        <v>-0.4</v>
      </c>
    </row>
    <row r="251" spans="1:72" x14ac:dyDescent="0.25">
      <c r="A251" s="28" t="s">
        <v>95</v>
      </c>
      <c r="B251" s="27" t="s">
        <v>325</v>
      </c>
      <c r="C251" s="28" t="s">
        <v>391</v>
      </c>
      <c r="D251">
        <v>57.1</v>
      </c>
      <c r="E251">
        <v>0.4</v>
      </c>
      <c r="F251">
        <v>0.2</v>
      </c>
      <c r="G251">
        <v>1.4</v>
      </c>
      <c r="H251">
        <v>25.5</v>
      </c>
      <c r="I251">
        <v>14.9</v>
      </c>
      <c r="J251">
        <v>6.2</v>
      </c>
      <c r="K251">
        <v>12.8</v>
      </c>
      <c r="L251">
        <v>2.9</v>
      </c>
      <c r="M251">
        <v>29.9</v>
      </c>
      <c r="N251">
        <v>267</v>
      </c>
      <c r="O251">
        <v>20.2</v>
      </c>
      <c r="P251">
        <v>126.3</v>
      </c>
      <c r="Q251">
        <v>16</v>
      </c>
      <c r="R251">
        <v>11.5</v>
      </c>
      <c r="S251">
        <v>15.7</v>
      </c>
      <c r="T251">
        <v>8.9</v>
      </c>
      <c r="U251">
        <v>33.3</v>
      </c>
      <c r="V251">
        <v>8.7</v>
      </c>
      <c r="W251">
        <v>20.9</v>
      </c>
      <c r="X251">
        <v>3.5</v>
      </c>
      <c r="Y251">
        <v>8.2</v>
      </c>
      <c r="Z251">
        <v>3.1</v>
      </c>
      <c r="AA251">
        <v>8.2</v>
      </c>
      <c r="AB251">
        <v>0.5</v>
      </c>
      <c r="AC251">
        <v>3.3</v>
      </c>
      <c r="AD251">
        <v>35.8</v>
      </c>
      <c r="AE251">
        <v>2.9</v>
      </c>
      <c r="AF251">
        <v>12.4</v>
      </c>
      <c r="AG251">
        <v>8.5</v>
      </c>
      <c r="AH251">
        <v>5.3</v>
      </c>
      <c r="AI251">
        <v>0.3</v>
      </c>
      <c r="AJ251">
        <v>0.1</v>
      </c>
      <c r="AK251">
        <v>1.2</v>
      </c>
      <c r="AL251">
        <v>0.1</v>
      </c>
      <c r="AM251">
        <v>4.9</v>
      </c>
      <c r="AN251">
        <v>1</v>
      </c>
      <c r="AO251">
        <v>0.6</v>
      </c>
      <c r="AP251">
        <v>0.2</v>
      </c>
      <c r="AQ251">
        <v>0.7</v>
      </c>
      <c r="AR251">
        <v>0.2</v>
      </c>
      <c r="AS251">
        <v>0.1</v>
      </c>
      <c r="AT251">
        <v>0.1</v>
      </c>
      <c r="AU251">
        <v>9.9</v>
      </c>
      <c r="AV251">
        <v>1.2</v>
      </c>
      <c r="AW251">
        <v>2.8</v>
      </c>
      <c r="AX251">
        <v>2.4</v>
      </c>
      <c r="AY251">
        <v>0.3</v>
      </c>
      <c r="AZ251">
        <v>1.1</v>
      </c>
      <c r="BA251">
        <v>0.9</v>
      </c>
      <c r="BB251">
        <v>0.1</v>
      </c>
      <c r="BC251">
        <v>0.2</v>
      </c>
      <c r="BD251">
        <v>4.5</v>
      </c>
      <c r="BE251">
        <v>2.3</v>
      </c>
      <c r="BF251">
        <v>2.1</v>
      </c>
      <c r="BG251">
        <v>21.3</v>
      </c>
      <c r="BH251">
        <v>1.5</v>
      </c>
      <c r="BI251">
        <v>1</v>
      </c>
      <c r="BJ251">
        <v>0.6</v>
      </c>
      <c r="BK251">
        <v>0.5</v>
      </c>
      <c r="BL251">
        <v>0.1</v>
      </c>
      <c r="BM251">
        <v>4.6</v>
      </c>
      <c r="BP251">
        <v>0.2</v>
      </c>
      <c r="BQ251">
        <v>111.7</v>
      </c>
      <c r="BS251">
        <v>0.4</v>
      </c>
      <c r="BT251">
        <v>21</v>
      </c>
    </row>
    <row r="252" spans="1:72" x14ac:dyDescent="0.25">
      <c r="A252" s="28" t="s">
        <v>95</v>
      </c>
      <c r="B252" s="27" t="s">
        <v>325</v>
      </c>
      <c r="C252" s="28" t="s">
        <v>392</v>
      </c>
      <c r="D252">
        <v>97</v>
      </c>
      <c r="E252">
        <v>1.6</v>
      </c>
      <c r="F252">
        <v>0.5</v>
      </c>
      <c r="G252">
        <v>2.8</v>
      </c>
      <c r="H252">
        <v>66.9</v>
      </c>
      <c r="I252">
        <v>36</v>
      </c>
      <c r="J252">
        <v>15.1</v>
      </c>
      <c r="K252">
        <v>28.6</v>
      </c>
      <c r="L252">
        <v>11.3</v>
      </c>
      <c r="M252">
        <v>59.4</v>
      </c>
      <c r="N252">
        <v>527.1</v>
      </c>
      <c r="O252">
        <v>60.3</v>
      </c>
      <c r="P252">
        <v>234.5</v>
      </c>
      <c r="Q252">
        <v>31.6</v>
      </c>
      <c r="R252">
        <v>26.8</v>
      </c>
      <c r="S252">
        <v>34.6</v>
      </c>
      <c r="T252">
        <v>14.9</v>
      </c>
      <c r="U252">
        <v>32.5</v>
      </c>
      <c r="V252">
        <v>18.2</v>
      </c>
      <c r="W252">
        <v>40.6</v>
      </c>
      <c r="X252">
        <v>8.4</v>
      </c>
      <c r="Y252">
        <v>19.9</v>
      </c>
      <c r="Z252">
        <v>10.2</v>
      </c>
      <c r="AA252">
        <v>34.4</v>
      </c>
      <c r="AB252">
        <v>1</v>
      </c>
      <c r="AC252">
        <v>7.7</v>
      </c>
      <c r="AD252">
        <v>87</v>
      </c>
      <c r="AE252">
        <v>9.7</v>
      </c>
      <c r="AF252">
        <v>49.1</v>
      </c>
      <c r="AG252">
        <v>18.9</v>
      </c>
      <c r="AH252">
        <v>17.3</v>
      </c>
      <c r="AI252">
        <v>7.7</v>
      </c>
      <c r="AJ252">
        <v>4.1</v>
      </c>
      <c r="AK252">
        <v>5.7</v>
      </c>
      <c r="AL252">
        <v>0.3</v>
      </c>
      <c r="AM252">
        <v>17.1</v>
      </c>
      <c r="AN252">
        <v>4.3</v>
      </c>
      <c r="AO252">
        <v>1.3</v>
      </c>
      <c r="AP252">
        <v>0.7</v>
      </c>
      <c r="AQ252">
        <v>4.2</v>
      </c>
      <c r="AR252">
        <v>0.6</v>
      </c>
      <c r="AS252">
        <v>0.3</v>
      </c>
      <c r="AT252">
        <v>0.7</v>
      </c>
      <c r="AU252">
        <v>14.4</v>
      </c>
      <c r="AV252">
        <v>2.1</v>
      </c>
      <c r="AW252">
        <v>4.6</v>
      </c>
      <c r="AX252">
        <v>5.1</v>
      </c>
      <c r="AY252">
        <v>2.1</v>
      </c>
      <c r="AZ252">
        <v>2</v>
      </c>
      <c r="BA252">
        <v>2.3</v>
      </c>
      <c r="BB252">
        <v>0.1</v>
      </c>
      <c r="BC252">
        <v>0.5</v>
      </c>
      <c r="BD252">
        <v>9.7</v>
      </c>
      <c r="BE252">
        <v>6.7</v>
      </c>
      <c r="BF252">
        <v>3.4</v>
      </c>
      <c r="BG252">
        <v>62.7</v>
      </c>
      <c r="BH252">
        <v>3.3</v>
      </c>
      <c r="BI252">
        <v>1.9</v>
      </c>
      <c r="BJ252">
        <v>0.9</v>
      </c>
      <c r="BK252">
        <v>1</v>
      </c>
      <c r="BL252">
        <v>0.2</v>
      </c>
      <c r="BM252">
        <v>8.4</v>
      </c>
      <c r="BP252">
        <v>0.6</v>
      </c>
      <c r="BQ252">
        <v>276</v>
      </c>
      <c r="BS252">
        <v>2.5</v>
      </c>
      <c r="BT252">
        <v>-13.5</v>
      </c>
    </row>
    <row r="253" spans="1:72" x14ac:dyDescent="0.25">
      <c r="A253" s="28" t="s">
        <v>95</v>
      </c>
      <c r="B253" s="27" t="s">
        <v>325</v>
      </c>
      <c r="C253" s="28" t="s">
        <v>393</v>
      </c>
      <c r="D253">
        <v>150.8</v>
      </c>
      <c r="E253">
        <v>2.3</v>
      </c>
      <c r="F253">
        <v>1.2</v>
      </c>
      <c r="G253">
        <v>4.1</v>
      </c>
      <c r="H253">
        <v>51.8</v>
      </c>
      <c r="I253">
        <v>34.6</v>
      </c>
      <c r="J253">
        <v>20.2</v>
      </c>
      <c r="K253">
        <v>37.3</v>
      </c>
      <c r="L253">
        <v>8.4</v>
      </c>
      <c r="M253">
        <v>97.5</v>
      </c>
      <c r="N253">
        <v>668.8</v>
      </c>
      <c r="O253">
        <v>39.9</v>
      </c>
      <c r="P253">
        <v>338.4</v>
      </c>
      <c r="Q253">
        <v>40.2</v>
      </c>
      <c r="R253">
        <v>30.6</v>
      </c>
      <c r="S253">
        <v>39.1</v>
      </c>
      <c r="T253">
        <v>11.1</v>
      </c>
      <c r="U253">
        <v>61.7</v>
      </c>
      <c r="V253">
        <v>23.1</v>
      </c>
      <c r="W253">
        <v>63.9</v>
      </c>
      <c r="X253">
        <v>15</v>
      </c>
      <c r="Y253">
        <v>28.2</v>
      </c>
      <c r="Z253">
        <v>7.4</v>
      </c>
      <c r="AA253">
        <v>43.2</v>
      </c>
      <c r="AB253">
        <v>1.3</v>
      </c>
      <c r="AC253">
        <v>9.7</v>
      </c>
      <c r="AD253">
        <v>103.2</v>
      </c>
      <c r="AE253">
        <v>7.4</v>
      </c>
      <c r="AF253">
        <v>39.2</v>
      </c>
      <c r="AG253">
        <v>15.6</v>
      </c>
      <c r="AH253">
        <v>16.8</v>
      </c>
      <c r="AI253">
        <v>1.9</v>
      </c>
      <c r="AJ253">
        <v>0.9</v>
      </c>
      <c r="AK253">
        <v>6.8</v>
      </c>
      <c r="AL253">
        <v>0.2</v>
      </c>
      <c r="AM253">
        <v>10.5</v>
      </c>
      <c r="AN253">
        <v>3.4</v>
      </c>
      <c r="AO253">
        <v>2.5</v>
      </c>
      <c r="AP253">
        <v>1</v>
      </c>
      <c r="AQ253">
        <v>4</v>
      </c>
      <c r="AR253">
        <v>0.5</v>
      </c>
      <c r="AS253">
        <v>0.3</v>
      </c>
      <c r="AT253">
        <v>0.4</v>
      </c>
      <c r="AU253">
        <v>18.5</v>
      </c>
      <c r="AV253">
        <v>3.3</v>
      </c>
      <c r="AW253">
        <v>12</v>
      </c>
      <c r="AX253">
        <v>5.9</v>
      </c>
      <c r="AY253">
        <v>1.3</v>
      </c>
      <c r="AZ253">
        <v>3.1</v>
      </c>
      <c r="BA253">
        <v>5.6</v>
      </c>
      <c r="BB253">
        <v>0.3</v>
      </c>
      <c r="BC253">
        <v>0.5</v>
      </c>
      <c r="BD253">
        <v>12.9</v>
      </c>
      <c r="BE253">
        <v>5.5</v>
      </c>
      <c r="BF253">
        <v>3.8</v>
      </c>
      <c r="BG253">
        <v>54.6</v>
      </c>
      <c r="BH253">
        <v>3.4</v>
      </c>
      <c r="BI253">
        <v>2.6</v>
      </c>
      <c r="BJ253">
        <v>1.7</v>
      </c>
      <c r="BK253">
        <v>2.7</v>
      </c>
      <c r="BL253">
        <v>0.2</v>
      </c>
      <c r="BM253">
        <v>13</v>
      </c>
      <c r="BP253">
        <v>1</v>
      </c>
      <c r="BQ253">
        <v>249</v>
      </c>
      <c r="BS253">
        <v>0.9</v>
      </c>
      <c r="BT253">
        <v>20.8</v>
      </c>
    </row>
    <row r="254" spans="1:72" x14ac:dyDescent="0.25">
      <c r="A254" s="28" t="s">
        <v>95</v>
      </c>
      <c r="B254" s="27" t="s">
        <v>325</v>
      </c>
      <c r="C254" s="28" t="s">
        <v>394</v>
      </c>
      <c r="D254">
        <v>6.8</v>
      </c>
      <c r="E254">
        <v>0.1</v>
      </c>
      <c r="F254">
        <v>0.1</v>
      </c>
      <c r="G254">
        <v>0.2</v>
      </c>
      <c r="H254">
        <v>5.2</v>
      </c>
      <c r="I254">
        <v>3.4</v>
      </c>
      <c r="J254">
        <v>1.1</v>
      </c>
      <c r="K254">
        <v>3.2</v>
      </c>
      <c r="L254">
        <v>0.8</v>
      </c>
      <c r="M254">
        <v>8.3</v>
      </c>
      <c r="N254">
        <v>99.9</v>
      </c>
      <c r="O254">
        <v>9.6</v>
      </c>
      <c r="P254">
        <v>34.9</v>
      </c>
      <c r="Q254">
        <v>2.6</v>
      </c>
      <c r="R254">
        <v>3.9</v>
      </c>
      <c r="S254">
        <v>3.4</v>
      </c>
      <c r="T254">
        <v>1.4</v>
      </c>
      <c r="U254">
        <v>2.2</v>
      </c>
      <c r="V254">
        <v>2.3</v>
      </c>
      <c r="W254">
        <v>5.3</v>
      </c>
      <c r="X254">
        <v>0.9</v>
      </c>
      <c r="Y254">
        <v>1.7</v>
      </c>
      <c r="Z254">
        <v>0.6</v>
      </c>
      <c r="AA254">
        <v>3.3</v>
      </c>
      <c r="AB254">
        <v>0.1</v>
      </c>
      <c r="AC254">
        <v>0.8</v>
      </c>
      <c r="AD254">
        <v>7.7</v>
      </c>
      <c r="AE254">
        <v>1.1</v>
      </c>
      <c r="AF254">
        <v>6.7</v>
      </c>
      <c r="AG254">
        <v>0.5</v>
      </c>
      <c r="AH254">
        <v>0.5</v>
      </c>
      <c r="AI254">
        <v>0.8</v>
      </c>
      <c r="AJ254">
        <v>0.3</v>
      </c>
      <c r="AK254">
        <v>0.4</v>
      </c>
      <c r="AM254">
        <v>0.9</v>
      </c>
      <c r="AN254">
        <v>0.5</v>
      </c>
      <c r="AO254">
        <v>0.1</v>
      </c>
      <c r="AQ254">
        <v>0.1</v>
      </c>
      <c r="AU254">
        <v>0.5</v>
      </c>
      <c r="AV254">
        <v>0.2</v>
      </c>
      <c r="AW254">
        <v>0.5</v>
      </c>
      <c r="AX254">
        <v>0.7</v>
      </c>
      <c r="AZ254">
        <v>0.3</v>
      </c>
      <c r="BA254">
        <v>0.2</v>
      </c>
      <c r="BD254">
        <v>1.7</v>
      </c>
      <c r="BE254">
        <v>0.6</v>
      </c>
      <c r="BF254">
        <v>0.3</v>
      </c>
      <c r="BG254">
        <v>8.2</v>
      </c>
      <c r="BH254">
        <v>0.7</v>
      </c>
      <c r="BI254">
        <v>0.2</v>
      </c>
      <c r="BJ254">
        <v>0.1</v>
      </c>
      <c r="BK254">
        <v>0.2</v>
      </c>
      <c r="BM254">
        <v>1.1</v>
      </c>
      <c r="BP254">
        <v>0.2</v>
      </c>
      <c r="BQ254">
        <v>22.9</v>
      </c>
      <c r="BS254">
        <v>0.7</v>
      </c>
      <c r="BT254">
        <v>-0.3</v>
      </c>
    </row>
    <row r="255" spans="1:72" x14ac:dyDescent="0.25">
      <c r="A255" s="28" t="s">
        <v>95</v>
      </c>
      <c r="B255" s="27" t="s">
        <v>325</v>
      </c>
      <c r="C255" s="28" t="s">
        <v>395</v>
      </c>
      <c r="D255">
        <v>33.5</v>
      </c>
      <c r="E255">
        <v>0.8</v>
      </c>
      <c r="F255">
        <v>0.5</v>
      </c>
      <c r="G255">
        <v>1.1</v>
      </c>
      <c r="H255">
        <v>21.8</v>
      </c>
      <c r="I255">
        <v>11.5</v>
      </c>
      <c r="J255">
        <v>4.7</v>
      </c>
      <c r="K255">
        <v>13.7</v>
      </c>
      <c r="L255">
        <v>2.6</v>
      </c>
      <c r="M255">
        <v>25.6</v>
      </c>
      <c r="N255">
        <v>322.8</v>
      </c>
      <c r="O255">
        <v>37.2</v>
      </c>
      <c r="P255">
        <v>97.1</v>
      </c>
      <c r="Q255">
        <v>9.8</v>
      </c>
      <c r="R255">
        <v>11.3</v>
      </c>
      <c r="S255">
        <v>12.1</v>
      </c>
      <c r="T255">
        <v>6.4</v>
      </c>
      <c r="U255">
        <v>7.9</v>
      </c>
      <c r="V255">
        <v>7.9</v>
      </c>
      <c r="W255">
        <v>14.2</v>
      </c>
      <c r="X255">
        <v>5.6</v>
      </c>
      <c r="Y255">
        <v>7.4</v>
      </c>
      <c r="Z255">
        <v>4.1</v>
      </c>
      <c r="AA255">
        <v>13.5</v>
      </c>
      <c r="AB255">
        <v>0.4</v>
      </c>
      <c r="AC255">
        <v>3.2</v>
      </c>
      <c r="AD255">
        <v>29.5</v>
      </c>
      <c r="AE255">
        <v>2.9</v>
      </c>
      <c r="AF255">
        <v>38</v>
      </c>
      <c r="AG255">
        <v>3.3</v>
      </c>
      <c r="AH255">
        <v>3.8</v>
      </c>
      <c r="AI255">
        <v>8.5</v>
      </c>
      <c r="AJ255">
        <v>5</v>
      </c>
      <c r="AK255">
        <v>2.6</v>
      </c>
      <c r="AL255">
        <v>0.2</v>
      </c>
      <c r="AM255">
        <v>4.3</v>
      </c>
      <c r="AN255">
        <v>4.7</v>
      </c>
      <c r="AO255">
        <v>1</v>
      </c>
      <c r="AP255">
        <v>1.1</v>
      </c>
      <c r="AQ255">
        <v>5.5</v>
      </c>
      <c r="AR255">
        <v>0.6</v>
      </c>
      <c r="AS255">
        <v>0.5</v>
      </c>
      <c r="AT255">
        <v>0.5</v>
      </c>
      <c r="AU255">
        <v>2</v>
      </c>
      <c r="AV255">
        <v>3.7</v>
      </c>
      <c r="AW255">
        <v>3.6</v>
      </c>
      <c r="AX255">
        <v>3.7</v>
      </c>
      <c r="AY255">
        <v>0.6</v>
      </c>
      <c r="AZ255">
        <v>1.2</v>
      </c>
      <c r="BA255">
        <v>3.5</v>
      </c>
      <c r="BB255">
        <v>0.3</v>
      </c>
      <c r="BC255">
        <v>0.4</v>
      </c>
      <c r="BD255">
        <v>7.5</v>
      </c>
      <c r="BE255">
        <v>3.8</v>
      </c>
      <c r="BF255">
        <v>1.3</v>
      </c>
      <c r="BG255">
        <v>20</v>
      </c>
      <c r="BH255">
        <v>2.2</v>
      </c>
      <c r="BI255">
        <v>1</v>
      </c>
      <c r="BJ255">
        <v>0.7</v>
      </c>
      <c r="BK255">
        <v>0.9</v>
      </c>
      <c r="BL255">
        <v>0.1</v>
      </c>
      <c r="BM255">
        <v>4.7</v>
      </c>
      <c r="BP255">
        <v>0.9</v>
      </c>
      <c r="BQ255">
        <v>76.2</v>
      </c>
      <c r="BS255">
        <v>4.8</v>
      </c>
      <c r="BT255">
        <v>6.8</v>
      </c>
    </row>
    <row r="256" spans="1:72" x14ac:dyDescent="0.25">
      <c r="A256" s="28" t="s">
        <v>95</v>
      </c>
      <c r="B256" s="27" t="s">
        <v>325</v>
      </c>
      <c r="C256" s="28" t="s">
        <v>396</v>
      </c>
      <c r="D256">
        <v>441.8</v>
      </c>
      <c r="E256">
        <v>7.5</v>
      </c>
      <c r="F256">
        <v>5</v>
      </c>
      <c r="G256">
        <v>12.8</v>
      </c>
      <c r="H256">
        <v>336.8</v>
      </c>
      <c r="I256">
        <v>166.5</v>
      </c>
      <c r="J256">
        <v>71.1</v>
      </c>
      <c r="K256">
        <v>197.4</v>
      </c>
      <c r="L256">
        <v>38.3</v>
      </c>
      <c r="M256">
        <v>359.7</v>
      </c>
      <c r="N256">
        <v>4914.6</v>
      </c>
      <c r="O256">
        <v>1072.9</v>
      </c>
      <c r="P256">
        <v>1508</v>
      </c>
      <c r="Q256">
        <v>147.5</v>
      </c>
      <c r="R256">
        <v>170</v>
      </c>
      <c r="S256">
        <v>185</v>
      </c>
      <c r="T256">
        <v>150.9</v>
      </c>
      <c r="U256">
        <v>125.3</v>
      </c>
      <c r="V256">
        <v>112.8</v>
      </c>
      <c r="W256">
        <v>214.1</v>
      </c>
      <c r="X256">
        <v>61.6</v>
      </c>
      <c r="Y256">
        <v>130.4</v>
      </c>
      <c r="Z256">
        <v>49.5</v>
      </c>
      <c r="AA256">
        <v>204.4</v>
      </c>
      <c r="AB256">
        <v>5.4</v>
      </c>
      <c r="AC256">
        <v>38.2</v>
      </c>
      <c r="AD256">
        <v>404.6</v>
      </c>
      <c r="AE256">
        <v>43.1</v>
      </c>
      <c r="AF256">
        <v>376.5</v>
      </c>
      <c r="AG256">
        <v>40.5</v>
      </c>
      <c r="AH256">
        <v>42.2</v>
      </c>
      <c r="AI256">
        <v>23.4</v>
      </c>
      <c r="AJ256">
        <v>28.3</v>
      </c>
      <c r="AK256">
        <v>23.7</v>
      </c>
      <c r="AL256">
        <v>1.3</v>
      </c>
      <c r="AM256">
        <v>47.2</v>
      </c>
      <c r="AN256">
        <v>187</v>
      </c>
      <c r="AO256">
        <v>8.5</v>
      </c>
      <c r="AP256">
        <v>5.1</v>
      </c>
      <c r="AQ256">
        <v>109.1</v>
      </c>
      <c r="AR256">
        <v>1.2</v>
      </c>
      <c r="AS256">
        <v>1</v>
      </c>
      <c r="AT256">
        <v>2.6</v>
      </c>
      <c r="AU256">
        <v>25</v>
      </c>
      <c r="AV256">
        <v>16.5</v>
      </c>
      <c r="AW256">
        <v>35.7</v>
      </c>
      <c r="AX256">
        <v>51.6</v>
      </c>
      <c r="AY256">
        <v>3.8</v>
      </c>
      <c r="AZ256">
        <v>14.6</v>
      </c>
      <c r="BA256">
        <v>20.4</v>
      </c>
      <c r="BB256">
        <v>1.4</v>
      </c>
      <c r="BC256">
        <v>2</v>
      </c>
      <c r="BD256">
        <v>81.4</v>
      </c>
      <c r="BE256">
        <v>32.6</v>
      </c>
      <c r="BF256">
        <v>14.7</v>
      </c>
      <c r="BG256">
        <v>327.4</v>
      </c>
      <c r="BH256">
        <v>29.8</v>
      </c>
      <c r="BI256">
        <v>10</v>
      </c>
      <c r="BJ256">
        <v>6.3</v>
      </c>
      <c r="BK256">
        <v>9.5</v>
      </c>
      <c r="BL256">
        <v>0.9</v>
      </c>
      <c r="BM256">
        <v>62.7</v>
      </c>
      <c r="BP256">
        <v>26.3</v>
      </c>
      <c r="BQ256">
        <v>1161.4</v>
      </c>
      <c r="BR256">
        <v>0.4</v>
      </c>
      <c r="BS256">
        <v>73.7</v>
      </c>
      <c r="BT256">
        <v>131.2</v>
      </c>
    </row>
    <row r="257" spans="1:72" x14ac:dyDescent="0.25">
      <c r="A257" s="28" t="s">
        <v>95</v>
      </c>
      <c r="B257" s="27" t="s">
        <v>325</v>
      </c>
      <c r="C257" s="28" t="s">
        <v>397</v>
      </c>
      <c r="D257">
        <v>33.6</v>
      </c>
      <c r="E257">
        <v>0.2</v>
      </c>
      <c r="F257">
        <v>0.3</v>
      </c>
      <c r="G257">
        <v>1</v>
      </c>
      <c r="H257">
        <v>26.3</v>
      </c>
      <c r="I257">
        <v>12</v>
      </c>
      <c r="J257">
        <v>6.2</v>
      </c>
      <c r="K257">
        <v>11.8</v>
      </c>
      <c r="L257">
        <v>2.9</v>
      </c>
      <c r="M257">
        <v>19.9</v>
      </c>
      <c r="N257">
        <v>306.2</v>
      </c>
      <c r="O257">
        <v>168.7</v>
      </c>
      <c r="P257">
        <v>92.9</v>
      </c>
      <c r="Q257">
        <v>13.1</v>
      </c>
      <c r="R257">
        <v>12.2</v>
      </c>
      <c r="S257">
        <v>12.9</v>
      </c>
      <c r="T257">
        <v>16.3</v>
      </c>
      <c r="U257">
        <v>18.5</v>
      </c>
      <c r="V257">
        <v>7.6</v>
      </c>
      <c r="W257">
        <v>12.9</v>
      </c>
      <c r="X257">
        <v>3.4</v>
      </c>
      <c r="Y257">
        <v>13.8</v>
      </c>
      <c r="Z257">
        <v>4.1</v>
      </c>
      <c r="AA257">
        <v>30.9</v>
      </c>
      <c r="AB257">
        <v>0.7</v>
      </c>
      <c r="AC257">
        <v>2.7</v>
      </c>
      <c r="AD257">
        <v>38.1</v>
      </c>
      <c r="AE257">
        <v>5.7</v>
      </c>
      <c r="AF257">
        <v>23.1</v>
      </c>
      <c r="AG257">
        <v>3.4</v>
      </c>
      <c r="AH257">
        <v>1.7</v>
      </c>
      <c r="AI257">
        <v>0.4</v>
      </c>
      <c r="AJ257">
        <v>1.8</v>
      </c>
      <c r="AK257">
        <v>3.4</v>
      </c>
      <c r="AL257">
        <v>0.2</v>
      </c>
      <c r="AM257">
        <v>2.5</v>
      </c>
      <c r="AN257">
        <v>32.3</v>
      </c>
      <c r="AO257">
        <v>0.7</v>
      </c>
      <c r="AP257">
        <v>0.3</v>
      </c>
      <c r="AQ257">
        <v>2.3</v>
      </c>
      <c r="AR257">
        <v>0.1</v>
      </c>
      <c r="AS257">
        <v>0.1</v>
      </c>
      <c r="AT257">
        <v>0.2</v>
      </c>
      <c r="AU257">
        <v>2</v>
      </c>
      <c r="AV257">
        <v>0.8</v>
      </c>
      <c r="AW257">
        <v>1.6</v>
      </c>
      <c r="AX257">
        <v>3.2</v>
      </c>
      <c r="AY257">
        <v>0.3</v>
      </c>
      <c r="AZ257">
        <v>0.8</v>
      </c>
      <c r="BA257">
        <v>1.1</v>
      </c>
      <c r="BB257">
        <v>0.2</v>
      </c>
      <c r="BC257">
        <v>0.2</v>
      </c>
      <c r="BD257">
        <v>5.5</v>
      </c>
      <c r="BE257">
        <v>3.7</v>
      </c>
      <c r="BF257">
        <v>1.3</v>
      </c>
      <c r="BG257">
        <v>36.9</v>
      </c>
      <c r="BH257">
        <v>2.3</v>
      </c>
      <c r="BI257">
        <v>0.8</v>
      </c>
      <c r="BJ257">
        <v>0.4</v>
      </c>
      <c r="BK257">
        <v>0.4</v>
      </c>
      <c r="BL257">
        <v>0.1</v>
      </c>
      <c r="BM257">
        <v>3.8</v>
      </c>
      <c r="BP257">
        <v>1.8</v>
      </c>
      <c r="BQ257">
        <v>91.4</v>
      </c>
      <c r="BS257">
        <v>1.6</v>
      </c>
      <c r="BT257">
        <v>5.6</v>
      </c>
    </row>
    <row r="258" spans="1:72" x14ac:dyDescent="0.25">
      <c r="A258" s="28" t="s">
        <v>95</v>
      </c>
      <c r="B258" s="27" t="s">
        <v>325</v>
      </c>
      <c r="C258" s="28" t="s">
        <v>398</v>
      </c>
      <c r="D258">
        <v>7.3</v>
      </c>
      <c r="F258">
        <v>0.1</v>
      </c>
      <c r="G258">
        <v>0.2</v>
      </c>
      <c r="H258">
        <v>8.4</v>
      </c>
      <c r="I258">
        <v>3.8</v>
      </c>
      <c r="J258">
        <v>1.2</v>
      </c>
      <c r="K258">
        <v>3.7</v>
      </c>
      <c r="L258">
        <v>0.8</v>
      </c>
      <c r="M258">
        <v>4.4</v>
      </c>
      <c r="N258">
        <v>117.6</v>
      </c>
      <c r="O258">
        <v>25</v>
      </c>
      <c r="P258">
        <v>24.6</v>
      </c>
      <c r="Q258">
        <v>3</v>
      </c>
      <c r="R258">
        <v>4.1</v>
      </c>
      <c r="S258">
        <v>3.2</v>
      </c>
      <c r="T258">
        <v>2.4</v>
      </c>
      <c r="U258">
        <v>2.6</v>
      </c>
      <c r="V258">
        <v>1.5</v>
      </c>
      <c r="W258">
        <v>2.6</v>
      </c>
      <c r="X258">
        <v>1.2</v>
      </c>
      <c r="Y258">
        <v>2.4</v>
      </c>
      <c r="Z258">
        <v>1</v>
      </c>
      <c r="AA258">
        <v>10.3</v>
      </c>
      <c r="AB258">
        <v>0.2</v>
      </c>
      <c r="AC258">
        <v>1.9</v>
      </c>
      <c r="AD258">
        <v>14.9</v>
      </c>
      <c r="AE258">
        <v>2.4</v>
      </c>
      <c r="AF258">
        <v>6.6</v>
      </c>
      <c r="AG258">
        <v>0.9</v>
      </c>
      <c r="AH258">
        <v>0.6</v>
      </c>
      <c r="AI258">
        <v>0.2</v>
      </c>
      <c r="AJ258">
        <v>0.4</v>
      </c>
      <c r="AK258">
        <v>1.3</v>
      </c>
      <c r="AM258">
        <v>1.1</v>
      </c>
      <c r="AN258">
        <v>3.5</v>
      </c>
      <c r="AO258">
        <v>0.2</v>
      </c>
      <c r="AP258">
        <v>0.1</v>
      </c>
      <c r="AQ258">
        <v>1.3</v>
      </c>
      <c r="AT258">
        <v>0.1</v>
      </c>
      <c r="AU258">
        <v>0.3</v>
      </c>
      <c r="AV258">
        <v>0.6</v>
      </c>
      <c r="AW258">
        <v>0.4</v>
      </c>
      <c r="AX258">
        <v>2.1</v>
      </c>
      <c r="AY258">
        <v>0.1</v>
      </c>
      <c r="AZ258">
        <v>0.3</v>
      </c>
      <c r="BA258">
        <v>0.4</v>
      </c>
      <c r="BD258">
        <v>2.2</v>
      </c>
      <c r="BE258">
        <v>1.6</v>
      </c>
      <c r="BF258">
        <v>0.3</v>
      </c>
      <c r="BG258">
        <v>19</v>
      </c>
      <c r="BH258">
        <v>1.1</v>
      </c>
      <c r="BI258">
        <v>0.3</v>
      </c>
      <c r="BJ258">
        <v>0.1</v>
      </c>
      <c r="BK258">
        <v>0.1</v>
      </c>
      <c r="BM258">
        <v>1.2</v>
      </c>
      <c r="BP258">
        <v>8.3</v>
      </c>
      <c r="BQ258">
        <v>32.2</v>
      </c>
      <c r="BS258">
        <v>2.7</v>
      </c>
      <c r="BT258">
        <v>-0.6</v>
      </c>
    </row>
    <row r="259" spans="1:72" x14ac:dyDescent="0.25">
      <c r="A259" s="28" t="s">
        <v>95</v>
      </c>
      <c r="B259" s="27" t="s">
        <v>325</v>
      </c>
      <c r="C259" s="28" t="s">
        <v>399</v>
      </c>
      <c r="D259">
        <v>20.6</v>
      </c>
      <c r="E259">
        <v>0.4</v>
      </c>
      <c r="F259">
        <v>0.3</v>
      </c>
      <c r="G259">
        <v>0.9</v>
      </c>
      <c r="H259">
        <v>32.9</v>
      </c>
      <c r="I259">
        <v>11</v>
      </c>
      <c r="J259">
        <v>3.5</v>
      </c>
      <c r="K259">
        <v>12.4</v>
      </c>
      <c r="L259">
        <v>2.7</v>
      </c>
      <c r="M259">
        <v>23.2</v>
      </c>
      <c r="N259">
        <v>314.7</v>
      </c>
      <c r="O259">
        <v>24.6</v>
      </c>
      <c r="P259">
        <v>88.8</v>
      </c>
      <c r="Q259">
        <v>7.6</v>
      </c>
      <c r="R259">
        <v>16.5</v>
      </c>
      <c r="S259">
        <v>12.9</v>
      </c>
      <c r="T259">
        <v>4.5</v>
      </c>
      <c r="U259">
        <v>7.8</v>
      </c>
      <c r="V259">
        <v>7.8</v>
      </c>
      <c r="W259">
        <v>13.1</v>
      </c>
      <c r="X259">
        <v>3.4</v>
      </c>
      <c r="Y259">
        <v>6.1</v>
      </c>
      <c r="Z259">
        <v>3</v>
      </c>
      <c r="AA259">
        <v>13.1</v>
      </c>
      <c r="AB259">
        <v>0.5</v>
      </c>
      <c r="AC259">
        <v>2.5</v>
      </c>
      <c r="AD259">
        <v>26.2</v>
      </c>
      <c r="AE259">
        <v>3.9</v>
      </c>
      <c r="AF259">
        <v>10.9</v>
      </c>
      <c r="AG259">
        <v>2.3</v>
      </c>
      <c r="AH259">
        <v>1.9</v>
      </c>
      <c r="AI259">
        <v>1</v>
      </c>
      <c r="AJ259">
        <v>0.8</v>
      </c>
      <c r="AK259">
        <v>2</v>
      </c>
      <c r="AL259">
        <v>0.3</v>
      </c>
      <c r="AM259">
        <v>7.2</v>
      </c>
      <c r="AN259">
        <v>1.6</v>
      </c>
      <c r="AO259">
        <v>0.8</v>
      </c>
      <c r="AP259">
        <v>0.5</v>
      </c>
      <c r="AQ259">
        <v>1.1</v>
      </c>
      <c r="AR259">
        <v>0.3</v>
      </c>
      <c r="AS259">
        <v>0.3</v>
      </c>
      <c r="AT259">
        <v>0.4</v>
      </c>
      <c r="AU259">
        <v>1.3</v>
      </c>
      <c r="AV259">
        <v>1.2</v>
      </c>
      <c r="AW259">
        <v>1.5</v>
      </c>
      <c r="AX259">
        <v>4.2</v>
      </c>
      <c r="AY259">
        <v>0.5</v>
      </c>
      <c r="AZ259">
        <v>1</v>
      </c>
      <c r="BA259">
        <v>1.1</v>
      </c>
      <c r="BB259">
        <v>0.3</v>
      </c>
      <c r="BC259">
        <v>0.4</v>
      </c>
      <c r="BD259">
        <v>5.5</v>
      </c>
      <c r="BE259">
        <v>2.5</v>
      </c>
      <c r="BF259">
        <v>1.3</v>
      </c>
      <c r="BG259">
        <v>26.8</v>
      </c>
      <c r="BH259">
        <v>2.3</v>
      </c>
      <c r="BI259">
        <v>0.9</v>
      </c>
      <c r="BJ259">
        <v>0.6</v>
      </c>
      <c r="BK259">
        <v>0.7</v>
      </c>
      <c r="BL259">
        <v>0.2</v>
      </c>
      <c r="BM259">
        <v>3.5</v>
      </c>
      <c r="BP259">
        <v>0.8</v>
      </c>
      <c r="BQ259">
        <v>104.6</v>
      </c>
      <c r="BS259">
        <v>1.3</v>
      </c>
      <c r="BT259">
        <v>1.7</v>
      </c>
    </row>
    <row r="260" spans="1:72" x14ac:dyDescent="0.25">
      <c r="A260" s="28" t="s">
        <v>95</v>
      </c>
      <c r="B260" s="27" t="s">
        <v>325</v>
      </c>
      <c r="C260" s="28" t="s">
        <v>400</v>
      </c>
      <c r="D260">
        <v>423.4</v>
      </c>
      <c r="E260">
        <v>4.6</v>
      </c>
      <c r="F260">
        <v>3.1</v>
      </c>
      <c r="G260">
        <v>21</v>
      </c>
      <c r="H260">
        <v>393.9</v>
      </c>
      <c r="I260">
        <v>292</v>
      </c>
      <c r="J260">
        <v>93.6</v>
      </c>
      <c r="K260">
        <v>255.1</v>
      </c>
      <c r="L260">
        <v>57.3</v>
      </c>
      <c r="M260">
        <v>326.8</v>
      </c>
      <c r="N260">
        <v>4661.6</v>
      </c>
      <c r="O260">
        <v>837.4</v>
      </c>
      <c r="P260">
        <v>1775.2</v>
      </c>
      <c r="Q260">
        <v>190.8</v>
      </c>
      <c r="R260">
        <v>180.6</v>
      </c>
      <c r="S260">
        <v>276.2</v>
      </c>
      <c r="T260">
        <v>165.8</v>
      </c>
      <c r="U260">
        <v>340.6</v>
      </c>
      <c r="V260">
        <v>208.2</v>
      </c>
      <c r="W260">
        <v>323.6</v>
      </c>
      <c r="X260">
        <v>81.3</v>
      </c>
      <c r="Y260">
        <v>156.5</v>
      </c>
      <c r="Z260">
        <v>108.1</v>
      </c>
      <c r="AA260">
        <v>259.5</v>
      </c>
      <c r="AB260">
        <v>7.5</v>
      </c>
      <c r="AC260">
        <v>37.7</v>
      </c>
      <c r="AD260">
        <v>522.9</v>
      </c>
      <c r="AE260">
        <v>54.4</v>
      </c>
      <c r="AF260">
        <v>177</v>
      </c>
      <c r="AG260">
        <v>48.2</v>
      </c>
      <c r="AH260">
        <v>52.5</v>
      </c>
      <c r="AI260">
        <v>1.7</v>
      </c>
      <c r="AJ260">
        <v>5.8</v>
      </c>
      <c r="AK260">
        <v>28.7</v>
      </c>
      <c r="AL260">
        <v>1.4</v>
      </c>
      <c r="AM260">
        <v>56</v>
      </c>
      <c r="AN260">
        <v>96.5</v>
      </c>
      <c r="AO260">
        <v>8.1</v>
      </c>
      <c r="AP260">
        <v>6.4</v>
      </c>
      <c r="AQ260">
        <v>13.7</v>
      </c>
      <c r="AR260">
        <v>1.8</v>
      </c>
      <c r="AS260">
        <v>1.2</v>
      </c>
      <c r="AT260">
        <v>1.3</v>
      </c>
      <c r="AU260">
        <v>41.2</v>
      </c>
      <c r="AV260">
        <v>23.3</v>
      </c>
      <c r="AW260">
        <v>31.1</v>
      </c>
      <c r="AX260">
        <v>46</v>
      </c>
      <c r="AY260">
        <v>4.1</v>
      </c>
      <c r="AZ260">
        <v>15.4</v>
      </c>
      <c r="BA260">
        <v>13.5</v>
      </c>
      <c r="BB260">
        <v>1.2</v>
      </c>
      <c r="BC260">
        <v>1.5</v>
      </c>
      <c r="BD260">
        <v>75.7</v>
      </c>
      <c r="BE260">
        <v>35.5</v>
      </c>
      <c r="BF260">
        <v>29.4</v>
      </c>
      <c r="BG260">
        <v>384.9</v>
      </c>
      <c r="BH260">
        <v>28.2</v>
      </c>
      <c r="BI260">
        <v>11.4</v>
      </c>
      <c r="BJ260">
        <v>7.4</v>
      </c>
      <c r="BK260">
        <v>8.8</v>
      </c>
      <c r="BL260">
        <v>1.8</v>
      </c>
      <c r="BM260">
        <v>48</v>
      </c>
      <c r="BP260">
        <v>30</v>
      </c>
      <c r="BQ260">
        <v>1574.6</v>
      </c>
      <c r="BR260">
        <v>0.3</v>
      </c>
      <c r="BS260">
        <v>184.7</v>
      </c>
      <c r="BT260">
        <v>677.9</v>
      </c>
    </row>
    <row r="261" spans="1:72" x14ac:dyDescent="0.25">
      <c r="A261" s="28" t="s">
        <v>95</v>
      </c>
      <c r="B261" s="27" t="s">
        <v>325</v>
      </c>
      <c r="C261" s="28" t="s">
        <v>401</v>
      </c>
      <c r="D261">
        <v>192.5</v>
      </c>
      <c r="E261">
        <v>2</v>
      </c>
      <c r="F261">
        <v>1.8</v>
      </c>
      <c r="G261">
        <v>6.8</v>
      </c>
      <c r="H261">
        <v>109.1</v>
      </c>
      <c r="I261">
        <v>69</v>
      </c>
      <c r="J261">
        <v>34.7</v>
      </c>
      <c r="K261">
        <v>79.4</v>
      </c>
      <c r="L261">
        <v>19</v>
      </c>
      <c r="M261">
        <v>159.5</v>
      </c>
      <c r="N261">
        <v>1944.5</v>
      </c>
      <c r="O261">
        <v>199.7</v>
      </c>
      <c r="P261">
        <v>752.2</v>
      </c>
      <c r="Q261">
        <v>67.4</v>
      </c>
      <c r="R261">
        <v>73.2</v>
      </c>
      <c r="S261">
        <v>81</v>
      </c>
      <c r="T261">
        <v>44.8</v>
      </c>
      <c r="U261">
        <v>69</v>
      </c>
      <c r="V261">
        <v>60.2</v>
      </c>
      <c r="W261">
        <v>106.9</v>
      </c>
      <c r="X261">
        <v>25.2</v>
      </c>
      <c r="Y261">
        <v>50.8</v>
      </c>
      <c r="Z261">
        <v>19</v>
      </c>
      <c r="AA261">
        <v>55.8</v>
      </c>
      <c r="AB261">
        <v>2.1</v>
      </c>
      <c r="AC261">
        <v>14.7</v>
      </c>
      <c r="AD261">
        <v>178.8</v>
      </c>
      <c r="AE261">
        <v>16.4</v>
      </c>
      <c r="AF261">
        <v>66.3</v>
      </c>
      <c r="AG261">
        <v>11</v>
      </c>
      <c r="AH261">
        <v>16.8</v>
      </c>
      <c r="AI261">
        <v>2.9</v>
      </c>
      <c r="AJ261">
        <v>3.1</v>
      </c>
      <c r="AK261">
        <v>7.1</v>
      </c>
      <c r="AL261">
        <v>0.4</v>
      </c>
      <c r="AM261">
        <v>16.8</v>
      </c>
      <c r="AN261">
        <v>17.1</v>
      </c>
      <c r="AO261">
        <v>3.3</v>
      </c>
      <c r="AP261">
        <v>1.6</v>
      </c>
      <c r="AQ261">
        <v>3.5</v>
      </c>
      <c r="AR261">
        <v>0.8</v>
      </c>
      <c r="AS261">
        <v>0.5</v>
      </c>
      <c r="AT261">
        <v>0.5</v>
      </c>
      <c r="AU261">
        <v>13.5</v>
      </c>
      <c r="AV261">
        <v>4.2</v>
      </c>
      <c r="AW261">
        <v>15</v>
      </c>
      <c r="AX261">
        <v>16.2</v>
      </c>
      <c r="AY261">
        <v>1.6</v>
      </c>
      <c r="AZ261">
        <v>6.6</v>
      </c>
      <c r="BA261">
        <v>6.5</v>
      </c>
      <c r="BB261">
        <v>0.5</v>
      </c>
      <c r="BC261">
        <v>0.5</v>
      </c>
      <c r="BD261">
        <v>33.5</v>
      </c>
      <c r="BE261">
        <v>11.6</v>
      </c>
      <c r="BF261">
        <v>5.8</v>
      </c>
      <c r="BG261">
        <v>137.3</v>
      </c>
      <c r="BH261">
        <v>11.7</v>
      </c>
      <c r="BI261">
        <v>4.2</v>
      </c>
      <c r="BJ261">
        <v>2.5</v>
      </c>
      <c r="BK261">
        <v>5.2</v>
      </c>
      <c r="BL261">
        <v>0.4</v>
      </c>
      <c r="BM261">
        <v>23</v>
      </c>
      <c r="BP261">
        <v>2.4</v>
      </c>
      <c r="BQ261">
        <v>478.5</v>
      </c>
      <c r="BS261">
        <v>32.7</v>
      </c>
      <c r="BT261">
        <v>79.7</v>
      </c>
    </row>
    <row r="262" spans="1:72" x14ac:dyDescent="0.25">
      <c r="A262" s="28" t="s">
        <v>95</v>
      </c>
      <c r="B262" s="27" t="s">
        <v>325</v>
      </c>
      <c r="C262" s="28" t="s">
        <v>402</v>
      </c>
      <c r="D262">
        <v>482.7</v>
      </c>
      <c r="E262">
        <v>3.7</v>
      </c>
      <c r="F262">
        <v>1.1</v>
      </c>
      <c r="G262">
        <v>14.9</v>
      </c>
      <c r="H262">
        <v>218.4</v>
      </c>
      <c r="I262">
        <v>100.6</v>
      </c>
      <c r="J262">
        <v>64.3</v>
      </c>
      <c r="K262">
        <v>122.2</v>
      </c>
      <c r="L262">
        <v>25.8</v>
      </c>
      <c r="M262">
        <v>347.1</v>
      </c>
      <c r="N262">
        <v>1977.4</v>
      </c>
      <c r="O262">
        <v>164.8</v>
      </c>
      <c r="P262">
        <v>1070.7</v>
      </c>
      <c r="Q262">
        <v>121.8</v>
      </c>
      <c r="R262">
        <v>61.8</v>
      </c>
      <c r="S262">
        <v>107.6</v>
      </c>
      <c r="T262">
        <v>46.6</v>
      </c>
      <c r="U262">
        <v>586.2</v>
      </c>
      <c r="V262">
        <v>61.4</v>
      </c>
      <c r="W262">
        <v>146.1</v>
      </c>
      <c r="X262">
        <v>25.4</v>
      </c>
      <c r="Y262">
        <v>86</v>
      </c>
      <c r="Z262">
        <v>27.3</v>
      </c>
      <c r="AA262">
        <v>90.3</v>
      </c>
      <c r="AB262">
        <v>4.9</v>
      </c>
      <c r="AC262">
        <v>23.6</v>
      </c>
      <c r="AD262">
        <v>253.6</v>
      </c>
      <c r="AE262">
        <v>20.3</v>
      </c>
      <c r="AF262">
        <v>77.1</v>
      </c>
      <c r="AG262">
        <v>28.7</v>
      </c>
      <c r="AH262">
        <v>35.3</v>
      </c>
      <c r="AI262">
        <v>23.7</v>
      </c>
      <c r="AJ262">
        <v>7.9</v>
      </c>
      <c r="AK262">
        <v>11.8</v>
      </c>
      <c r="AL262">
        <v>1.1</v>
      </c>
      <c r="AM262">
        <v>24.9</v>
      </c>
      <c r="AN262">
        <v>8.3</v>
      </c>
      <c r="AO262">
        <v>3.7</v>
      </c>
      <c r="AP262">
        <v>1</v>
      </c>
      <c r="AQ262">
        <v>2.9</v>
      </c>
      <c r="AR262">
        <v>1.6</v>
      </c>
      <c r="AS262">
        <v>0.6</v>
      </c>
      <c r="AT262">
        <v>0.5</v>
      </c>
      <c r="AU262">
        <v>30.2</v>
      </c>
      <c r="AV262">
        <v>10.7</v>
      </c>
      <c r="AW262">
        <v>13.8</v>
      </c>
      <c r="AX262">
        <v>17.4</v>
      </c>
      <c r="AY262">
        <v>2.7</v>
      </c>
      <c r="AZ262">
        <v>6.4</v>
      </c>
      <c r="BA262">
        <v>7</v>
      </c>
      <c r="BB262">
        <v>0.7</v>
      </c>
      <c r="BC262">
        <v>0.6</v>
      </c>
      <c r="BD262">
        <v>34.6</v>
      </c>
      <c r="BE262">
        <v>15.2</v>
      </c>
      <c r="BF262">
        <v>16.6</v>
      </c>
      <c r="BG262">
        <v>211.5</v>
      </c>
      <c r="BH262">
        <v>11.8</v>
      </c>
      <c r="BI262">
        <v>4.6</v>
      </c>
      <c r="BJ262">
        <v>6.8</v>
      </c>
      <c r="BK262">
        <v>6.7</v>
      </c>
      <c r="BL262">
        <v>0.4</v>
      </c>
      <c r="BM262">
        <v>32</v>
      </c>
      <c r="BP262">
        <v>5.8</v>
      </c>
      <c r="BQ262">
        <v>638.4</v>
      </c>
      <c r="BS262">
        <v>2.2</v>
      </c>
      <c r="BT262">
        <v>86.9</v>
      </c>
    </row>
    <row r="263" spans="1:72" x14ac:dyDescent="0.25">
      <c r="A263" s="28" t="s">
        <v>95</v>
      </c>
      <c r="B263" s="27" t="s">
        <v>325</v>
      </c>
      <c r="C263" s="28" t="s">
        <v>403</v>
      </c>
      <c r="D263">
        <v>94</v>
      </c>
      <c r="E263">
        <v>0.8</v>
      </c>
      <c r="F263">
        <v>1.1</v>
      </c>
      <c r="G263">
        <v>4.1</v>
      </c>
      <c r="H263">
        <v>79.9</v>
      </c>
      <c r="I263">
        <v>75.4</v>
      </c>
      <c r="J263">
        <v>14.6</v>
      </c>
      <c r="K263">
        <v>47.4</v>
      </c>
      <c r="L263">
        <v>12.2</v>
      </c>
      <c r="M263">
        <v>68.6</v>
      </c>
      <c r="N263">
        <v>896.5</v>
      </c>
      <c r="O263">
        <v>146.7</v>
      </c>
      <c r="P263">
        <v>354.5</v>
      </c>
      <c r="Q263">
        <v>37.6</v>
      </c>
      <c r="R263">
        <v>34.5</v>
      </c>
      <c r="S263">
        <v>49.7</v>
      </c>
      <c r="T263">
        <v>19.8</v>
      </c>
      <c r="U263">
        <v>55.8</v>
      </c>
      <c r="V263">
        <v>28</v>
      </c>
      <c r="W263">
        <v>61.8</v>
      </c>
      <c r="X263">
        <v>15</v>
      </c>
      <c r="Y263">
        <v>30</v>
      </c>
      <c r="Z263">
        <v>14.7</v>
      </c>
      <c r="AA263">
        <v>63.5</v>
      </c>
      <c r="AB263">
        <v>1.7</v>
      </c>
      <c r="AC263">
        <v>8</v>
      </c>
      <c r="AD263">
        <v>114</v>
      </c>
      <c r="AE263">
        <v>15.1</v>
      </c>
      <c r="AF263">
        <v>39.7</v>
      </c>
      <c r="AG263">
        <v>10.9</v>
      </c>
      <c r="AH263">
        <v>11.7</v>
      </c>
      <c r="AI263">
        <v>2.5</v>
      </c>
      <c r="AJ263">
        <v>2.1</v>
      </c>
      <c r="AK263">
        <v>7.4</v>
      </c>
      <c r="AL263">
        <v>0.4</v>
      </c>
      <c r="AM263">
        <v>18</v>
      </c>
      <c r="AN263">
        <v>6.2</v>
      </c>
      <c r="AO263">
        <v>2.5</v>
      </c>
      <c r="AP263">
        <v>1.2</v>
      </c>
      <c r="AQ263">
        <v>2.2</v>
      </c>
      <c r="AR263">
        <v>0.4</v>
      </c>
      <c r="AS263">
        <v>0.3</v>
      </c>
      <c r="AT263">
        <v>0.4</v>
      </c>
      <c r="AU263">
        <v>8.1</v>
      </c>
      <c r="AV263">
        <v>6.6</v>
      </c>
      <c r="AW263">
        <v>7.6</v>
      </c>
      <c r="AX263">
        <v>8.8</v>
      </c>
      <c r="AY263">
        <v>1.2</v>
      </c>
      <c r="AZ263">
        <v>4.5</v>
      </c>
      <c r="BA263">
        <v>4</v>
      </c>
      <c r="BB263">
        <v>0.4</v>
      </c>
      <c r="BC263">
        <v>0.5</v>
      </c>
      <c r="BD263">
        <v>18.3</v>
      </c>
      <c r="BE263">
        <v>10.6</v>
      </c>
      <c r="BF263">
        <v>7.6</v>
      </c>
      <c r="BG263">
        <v>131.9</v>
      </c>
      <c r="BH263">
        <v>11</v>
      </c>
      <c r="BI263">
        <v>3.1</v>
      </c>
      <c r="BJ263">
        <v>2.2</v>
      </c>
      <c r="BK263">
        <v>2.1</v>
      </c>
      <c r="BL263">
        <v>0.4</v>
      </c>
      <c r="BM263">
        <v>11.5</v>
      </c>
      <c r="BP263">
        <v>75.3</v>
      </c>
      <c r="BQ263">
        <v>499.1</v>
      </c>
      <c r="BR263">
        <v>0.2</v>
      </c>
      <c r="BS263">
        <v>7.2</v>
      </c>
      <c r="BT263">
        <v>225.6</v>
      </c>
    </row>
    <row r="264" spans="1:72" x14ac:dyDescent="0.25">
      <c r="A264" s="28" t="s">
        <v>95</v>
      </c>
      <c r="B264" s="27" t="s">
        <v>325</v>
      </c>
      <c r="C264" s="28" t="s">
        <v>404</v>
      </c>
      <c r="D264">
        <v>22.7</v>
      </c>
      <c r="E264">
        <v>0.5</v>
      </c>
      <c r="F264">
        <v>0.1</v>
      </c>
      <c r="G264">
        <v>0.8</v>
      </c>
      <c r="H264">
        <v>23.5</v>
      </c>
      <c r="I264">
        <v>14.8</v>
      </c>
      <c r="J264">
        <v>3.6</v>
      </c>
      <c r="K264">
        <v>14.9</v>
      </c>
      <c r="L264">
        <v>2.6</v>
      </c>
      <c r="M264">
        <v>17.8</v>
      </c>
      <c r="N264">
        <v>348.3</v>
      </c>
      <c r="O264">
        <v>22.9</v>
      </c>
      <c r="P264">
        <v>93.2</v>
      </c>
      <c r="Q264">
        <v>8.1</v>
      </c>
      <c r="R264">
        <v>7.6</v>
      </c>
      <c r="S264">
        <v>11.9</v>
      </c>
      <c r="T264">
        <v>5.4</v>
      </c>
      <c r="U264">
        <v>14.8</v>
      </c>
      <c r="V264">
        <v>7</v>
      </c>
      <c r="W264">
        <v>11.3</v>
      </c>
      <c r="X264">
        <v>3.7</v>
      </c>
      <c r="Y264">
        <v>5.9</v>
      </c>
      <c r="Z264">
        <v>5.3</v>
      </c>
      <c r="AA264">
        <v>13.4</v>
      </c>
      <c r="AB264">
        <v>0.4</v>
      </c>
      <c r="AC264">
        <v>2.1</v>
      </c>
      <c r="AD264">
        <v>26.9</v>
      </c>
      <c r="AE264">
        <v>3.5</v>
      </c>
      <c r="AF264">
        <v>5.4</v>
      </c>
      <c r="AG264">
        <v>0.9</v>
      </c>
      <c r="AH264">
        <v>1.9</v>
      </c>
      <c r="AI264">
        <v>0.1</v>
      </c>
      <c r="AJ264">
        <v>0.1</v>
      </c>
      <c r="AK264">
        <v>1.8</v>
      </c>
      <c r="AL264">
        <v>0.1</v>
      </c>
      <c r="AM264">
        <v>2</v>
      </c>
      <c r="AN264">
        <v>0.7</v>
      </c>
      <c r="AO264">
        <v>0.4</v>
      </c>
      <c r="AP264">
        <v>0.1</v>
      </c>
      <c r="AQ264">
        <v>0.1</v>
      </c>
      <c r="AR264">
        <v>0.1</v>
      </c>
      <c r="AU264">
        <v>2</v>
      </c>
      <c r="AV264">
        <v>0.6</v>
      </c>
      <c r="AW264">
        <v>1.1</v>
      </c>
      <c r="AX264">
        <v>4.9</v>
      </c>
      <c r="AY264">
        <v>0.1</v>
      </c>
      <c r="AZ264">
        <v>0.7</v>
      </c>
      <c r="BA264">
        <v>0.8</v>
      </c>
      <c r="BD264">
        <v>4.7</v>
      </c>
      <c r="BE264">
        <v>2</v>
      </c>
      <c r="BF264">
        <v>0.9</v>
      </c>
      <c r="BG264">
        <v>27.4</v>
      </c>
      <c r="BH264">
        <v>1.3</v>
      </c>
      <c r="BI264">
        <v>0.5</v>
      </c>
      <c r="BJ264">
        <v>0.3</v>
      </c>
      <c r="BK264">
        <v>0.3</v>
      </c>
      <c r="BM264">
        <v>3</v>
      </c>
      <c r="BP264">
        <v>0.1</v>
      </c>
      <c r="BQ264">
        <v>73.9</v>
      </c>
      <c r="BT264">
        <v>-12.1</v>
      </c>
    </row>
    <row r="265" spans="1:72" x14ac:dyDescent="0.25">
      <c r="A265" s="28" t="s">
        <v>95</v>
      </c>
      <c r="B265" s="27" t="s">
        <v>325</v>
      </c>
      <c r="C265" s="28" t="s">
        <v>405</v>
      </c>
      <c r="D265">
        <v>54.5</v>
      </c>
      <c r="E265">
        <v>1</v>
      </c>
      <c r="F265">
        <v>0.3</v>
      </c>
      <c r="G265">
        <v>2.4</v>
      </c>
      <c r="H265">
        <v>51.2</v>
      </c>
      <c r="I265">
        <v>29</v>
      </c>
      <c r="J265">
        <v>10.2</v>
      </c>
      <c r="K265">
        <v>31.7</v>
      </c>
      <c r="L265">
        <v>5.8</v>
      </c>
      <c r="M265">
        <v>49.7</v>
      </c>
      <c r="N265">
        <v>585.1</v>
      </c>
      <c r="O265">
        <v>66</v>
      </c>
      <c r="P265">
        <v>203.8</v>
      </c>
      <c r="Q265">
        <v>19.8</v>
      </c>
      <c r="R265">
        <v>23.7</v>
      </c>
      <c r="S265">
        <v>27.2</v>
      </c>
      <c r="T265">
        <v>9.2</v>
      </c>
      <c r="U265">
        <v>21</v>
      </c>
      <c r="V265">
        <v>12.5</v>
      </c>
      <c r="W265">
        <v>31.5</v>
      </c>
      <c r="X265">
        <v>6.1</v>
      </c>
      <c r="Y265">
        <v>13.5</v>
      </c>
      <c r="Z265">
        <v>7.6</v>
      </c>
      <c r="AA265">
        <v>37.9</v>
      </c>
      <c r="AB265">
        <v>1.1</v>
      </c>
      <c r="AC265">
        <v>4.5</v>
      </c>
      <c r="AD265">
        <v>63.7</v>
      </c>
      <c r="AE265">
        <v>9.8</v>
      </c>
      <c r="AF265">
        <v>72.6</v>
      </c>
      <c r="AG265">
        <v>3.2</v>
      </c>
      <c r="AH265">
        <v>4.2</v>
      </c>
      <c r="AI265">
        <v>0.3</v>
      </c>
      <c r="AJ265">
        <v>0.4</v>
      </c>
      <c r="AK265">
        <v>5.1</v>
      </c>
      <c r="AL265">
        <v>0.1</v>
      </c>
      <c r="AM265">
        <v>9.7</v>
      </c>
      <c r="AN265">
        <v>1.9</v>
      </c>
      <c r="AO265">
        <v>0.9</v>
      </c>
      <c r="AP265">
        <v>0.2</v>
      </c>
      <c r="AQ265">
        <v>0.8</v>
      </c>
      <c r="AR265">
        <v>0.3</v>
      </c>
      <c r="AS265">
        <v>0.1</v>
      </c>
      <c r="AT265">
        <v>0.2</v>
      </c>
      <c r="AU265">
        <v>5</v>
      </c>
      <c r="AV265">
        <v>1.5</v>
      </c>
      <c r="AW265">
        <v>2.4</v>
      </c>
      <c r="AX265">
        <v>5.9</v>
      </c>
      <c r="AY265">
        <v>0.7</v>
      </c>
      <c r="AZ265">
        <v>1.4</v>
      </c>
      <c r="BA265">
        <v>1.4</v>
      </c>
      <c r="BB265">
        <v>0.1</v>
      </c>
      <c r="BC265">
        <v>0.3</v>
      </c>
      <c r="BD265">
        <v>10.4</v>
      </c>
      <c r="BE265">
        <v>5.2</v>
      </c>
      <c r="BF265">
        <v>1.9</v>
      </c>
      <c r="BG265">
        <v>66.8</v>
      </c>
      <c r="BH265">
        <v>3.4</v>
      </c>
      <c r="BI265">
        <v>1.3</v>
      </c>
      <c r="BJ265">
        <v>0.6</v>
      </c>
      <c r="BK265">
        <v>0.7</v>
      </c>
      <c r="BM265">
        <v>5.9</v>
      </c>
      <c r="BP265">
        <v>0.6</v>
      </c>
      <c r="BQ265">
        <v>178.6</v>
      </c>
      <c r="BS265">
        <v>0.1</v>
      </c>
      <c r="BT265">
        <v>15</v>
      </c>
    </row>
    <row r="266" spans="1:72" x14ac:dyDescent="0.25">
      <c r="A266" s="28" t="s">
        <v>95</v>
      </c>
      <c r="B266" s="27" t="s">
        <v>325</v>
      </c>
      <c r="C266" s="28" t="s">
        <v>406</v>
      </c>
      <c r="D266">
        <v>7.9</v>
      </c>
      <c r="E266">
        <v>0.2</v>
      </c>
      <c r="F266">
        <v>0.1</v>
      </c>
      <c r="G266">
        <v>0.3</v>
      </c>
      <c r="H266">
        <v>7.1</v>
      </c>
      <c r="I266">
        <v>3.2</v>
      </c>
      <c r="J266">
        <v>1.2</v>
      </c>
      <c r="K266">
        <v>4</v>
      </c>
      <c r="L266">
        <v>0.7</v>
      </c>
      <c r="M266">
        <v>6.5</v>
      </c>
      <c r="N266">
        <v>91.8</v>
      </c>
      <c r="O266">
        <v>12</v>
      </c>
      <c r="P266">
        <v>29.2</v>
      </c>
      <c r="Q266">
        <v>2.6</v>
      </c>
      <c r="R266">
        <v>3</v>
      </c>
      <c r="S266">
        <v>3.7</v>
      </c>
      <c r="T266">
        <v>2.5</v>
      </c>
      <c r="U266">
        <v>2.6</v>
      </c>
      <c r="V266">
        <v>3.1</v>
      </c>
      <c r="W266">
        <v>5.2</v>
      </c>
      <c r="X266">
        <v>1.2</v>
      </c>
      <c r="Y266">
        <v>2.6</v>
      </c>
      <c r="Z266">
        <v>1</v>
      </c>
      <c r="AA266">
        <v>3.1</v>
      </c>
      <c r="AB266">
        <v>0.1</v>
      </c>
      <c r="AC266">
        <v>0.8</v>
      </c>
      <c r="AD266">
        <v>8.2</v>
      </c>
      <c r="AE266">
        <v>1</v>
      </c>
      <c r="AF266">
        <v>5.3</v>
      </c>
      <c r="AG266">
        <v>1.2</v>
      </c>
      <c r="AH266">
        <v>0.7</v>
      </c>
      <c r="AI266">
        <v>0.1</v>
      </c>
      <c r="AJ266">
        <v>0.2</v>
      </c>
      <c r="AK266">
        <v>0.5</v>
      </c>
      <c r="AM266">
        <v>1</v>
      </c>
      <c r="AN266">
        <v>2.1</v>
      </c>
      <c r="AO266">
        <v>0.2</v>
      </c>
      <c r="AP266">
        <v>0.2</v>
      </c>
      <c r="AQ266">
        <v>3.8</v>
      </c>
      <c r="AT266">
        <v>0.1</v>
      </c>
      <c r="AU266">
        <v>0.5</v>
      </c>
      <c r="AV266">
        <v>0.4</v>
      </c>
      <c r="AW266">
        <v>0.6</v>
      </c>
      <c r="AX266">
        <v>1.1</v>
      </c>
      <c r="AY266">
        <v>0.1</v>
      </c>
      <c r="AZ266">
        <v>0.3</v>
      </c>
      <c r="BA266">
        <v>0.4</v>
      </c>
      <c r="BD266">
        <v>1.7</v>
      </c>
      <c r="BE266">
        <v>0.6</v>
      </c>
      <c r="BF266">
        <v>0.3</v>
      </c>
      <c r="BG266">
        <v>6.5</v>
      </c>
      <c r="BH266">
        <v>0.6</v>
      </c>
      <c r="BI266">
        <v>0.2</v>
      </c>
      <c r="BJ266">
        <v>0.1</v>
      </c>
      <c r="BK266">
        <v>0.2</v>
      </c>
      <c r="BM266">
        <v>1.2</v>
      </c>
      <c r="BP266">
        <v>0.8</v>
      </c>
      <c r="BQ266">
        <v>20.5</v>
      </c>
      <c r="BS266">
        <v>1.5</v>
      </c>
      <c r="BT266">
        <v>2.2</v>
      </c>
    </row>
    <row r="267" spans="1:72" x14ac:dyDescent="0.25">
      <c r="A267" s="28" t="s">
        <v>95</v>
      </c>
      <c r="B267" s="27" t="s">
        <v>325</v>
      </c>
      <c r="C267" s="28" t="s">
        <v>407</v>
      </c>
      <c r="D267">
        <v>1217.9</v>
      </c>
      <c r="E267">
        <v>16.9</v>
      </c>
      <c r="F267">
        <v>10.7</v>
      </c>
      <c r="G267">
        <v>33.8</v>
      </c>
      <c r="H267">
        <v>826.2</v>
      </c>
      <c r="I267">
        <v>513.8</v>
      </c>
      <c r="J267">
        <v>181.5</v>
      </c>
      <c r="K267">
        <v>485.5</v>
      </c>
      <c r="L267">
        <v>106.4</v>
      </c>
      <c r="M267">
        <v>832.8</v>
      </c>
      <c r="N267">
        <v>11299.3</v>
      </c>
      <c r="O267">
        <v>1193.4</v>
      </c>
      <c r="P267">
        <v>3948.4</v>
      </c>
      <c r="Q267">
        <v>375.6</v>
      </c>
      <c r="R267">
        <v>374.8</v>
      </c>
      <c r="S267">
        <v>490.6</v>
      </c>
      <c r="T267">
        <v>219.8</v>
      </c>
      <c r="U267">
        <v>407.6</v>
      </c>
      <c r="V267">
        <v>277.7</v>
      </c>
      <c r="W267">
        <v>552.6</v>
      </c>
      <c r="X267">
        <v>160</v>
      </c>
      <c r="Y267">
        <v>287.8</v>
      </c>
      <c r="Z267">
        <v>153.3</v>
      </c>
      <c r="AA267">
        <v>487.6</v>
      </c>
      <c r="AB267">
        <v>14.8</v>
      </c>
      <c r="AC267">
        <v>102.8</v>
      </c>
      <c r="AD267">
        <v>1181</v>
      </c>
      <c r="AE267">
        <v>134.9</v>
      </c>
      <c r="AF267">
        <v>628.9</v>
      </c>
      <c r="AG267">
        <v>149.9</v>
      </c>
      <c r="AH267">
        <v>151.3</v>
      </c>
      <c r="AI267">
        <v>11.9</v>
      </c>
      <c r="AJ267">
        <v>10.9</v>
      </c>
      <c r="AK267">
        <v>61.7</v>
      </c>
      <c r="AL267">
        <v>2.5</v>
      </c>
      <c r="AM267">
        <v>137.1</v>
      </c>
      <c r="AN267">
        <v>100.4</v>
      </c>
      <c r="AO267">
        <v>21.3</v>
      </c>
      <c r="AP267">
        <v>7.4</v>
      </c>
      <c r="AQ267">
        <v>28.6</v>
      </c>
      <c r="AR267">
        <v>4.7</v>
      </c>
      <c r="AS267">
        <v>2.3</v>
      </c>
      <c r="AT267">
        <v>3.9</v>
      </c>
      <c r="AU267">
        <v>127.3</v>
      </c>
      <c r="AV267">
        <v>28.9</v>
      </c>
      <c r="AW267">
        <v>80.7</v>
      </c>
      <c r="AX267">
        <v>126.3</v>
      </c>
      <c r="AY267">
        <v>10.5</v>
      </c>
      <c r="AZ267">
        <v>33.4</v>
      </c>
      <c r="BA267">
        <v>40.3</v>
      </c>
      <c r="BB267">
        <v>2.3</v>
      </c>
      <c r="BC267">
        <v>4.7</v>
      </c>
      <c r="BD267">
        <v>185</v>
      </c>
      <c r="BE267">
        <v>83</v>
      </c>
      <c r="BF267">
        <v>41.3</v>
      </c>
      <c r="BG267">
        <v>965.9</v>
      </c>
      <c r="BH267">
        <v>60</v>
      </c>
      <c r="BI267">
        <v>26.4</v>
      </c>
      <c r="BJ267">
        <v>13.7</v>
      </c>
      <c r="BK267">
        <v>20.6</v>
      </c>
      <c r="BL267">
        <v>2.1</v>
      </c>
      <c r="BM267">
        <v>141.6</v>
      </c>
      <c r="BP267">
        <v>17.8</v>
      </c>
      <c r="BQ267">
        <v>3003.5</v>
      </c>
      <c r="BR267">
        <v>0.1</v>
      </c>
      <c r="BS267">
        <v>15.4</v>
      </c>
      <c r="BT267">
        <v>382.7</v>
      </c>
    </row>
    <row r="268" spans="1:72" x14ac:dyDescent="0.25">
      <c r="A268" s="26" t="s">
        <v>97</v>
      </c>
      <c r="B268" s="27" t="s">
        <v>326</v>
      </c>
      <c r="C268" s="26" t="s">
        <v>384</v>
      </c>
      <c r="D268">
        <v>1855.8</v>
      </c>
      <c r="E268">
        <v>23.8</v>
      </c>
      <c r="F268">
        <v>24.1</v>
      </c>
      <c r="G268">
        <v>80.5</v>
      </c>
      <c r="H268">
        <v>3421.1</v>
      </c>
      <c r="I268">
        <v>371.8</v>
      </c>
      <c r="J268">
        <v>286.9</v>
      </c>
      <c r="K268">
        <v>359.3</v>
      </c>
      <c r="L268">
        <v>126.5</v>
      </c>
      <c r="M268">
        <v>541.7</v>
      </c>
      <c r="N268">
        <v>5166.1</v>
      </c>
      <c r="O268">
        <v>20542.4</v>
      </c>
      <c r="P268">
        <v>2576.8</v>
      </c>
      <c r="Q268">
        <v>548.8</v>
      </c>
      <c r="R268">
        <v>472.1</v>
      </c>
      <c r="S268">
        <v>566</v>
      </c>
      <c r="T268">
        <v>687.4</v>
      </c>
      <c r="U268">
        <v>513</v>
      </c>
      <c r="V268">
        <v>992.4</v>
      </c>
      <c r="W268">
        <v>1144.7</v>
      </c>
      <c r="X268">
        <v>243</v>
      </c>
      <c r="Y268">
        <v>587.5</v>
      </c>
      <c r="Z268">
        <v>201.5</v>
      </c>
      <c r="AA268">
        <v>781</v>
      </c>
      <c r="AB268">
        <v>54.3</v>
      </c>
      <c r="AC268">
        <v>380.9</v>
      </c>
      <c r="AD268">
        <v>2303.7</v>
      </c>
      <c r="AE268">
        <v>330</v>
      </c>
      <c r="AF268">
        <v>5639.6</v>
      </c>
      <c r="AG268">
        <v>1417.9</v>
      </c>
      <c r="AH268">
        <v>532.4</v>
      </c>
      <c r="AI268">
        <v>161.2</v>
      </c>
      <c r="AJ268">
        <v>268.7</v>
      </c>
      <c r="AK268">
        <v>497.3</v>
      </c>
      <c r="AL268">
        <v>86.9</v>
      </c>
      <c r="AM268">
        <v>819.3</v>
      </c>
      <c r="AN268">
        <v>741.6</v>
      </c>
      <c r="AO268">
        <v>264.7</v>
      </c>
      <c r="AP268">
        <v>300.3</v>
      </c>
      <c r="AQ268">
        <v>1719.2</v>
      </c>
      <c r="AR268">
        <v>327.9</v>
      </c>
      <c r="AS268">
        <v>152.6</v>
      </c>
      <c r="AT268">
        <v>183.5</v>
      </c>
      <c r="AU268">
        <v>489.6</v>
      </c>
      <c r="AV268">
        <v>1592.6</v>
      </c>
      <c r="AW268">
        <v>533.3</v>
      </c>
      <c r="AX268">
        <v>1460.6</v>
      </c>
      <c r="AY268">
        <v>197</v>
      </c>
      <c r="AZ268">
        <v>924.9</v>
      </c>
      <c r="BA268">
        <v>1126.5</v>
      </c>
      <c r="BB268">
        <v>97.3</v>
      </c>
      <c r="BC268">
        <v>89.5</v>
      </c>
      <c r="BD268">
        <v>922.8</v>
      </c>
      <c r="BE268">
        <v>1401.9</v>
      </c>
      <c r="BF268">
        <v>639.8</v>
      </c>
      <c r="BG268">
        <v>26204</v>
      </c>
      <c r="BH268">
        <v>2126.1</v>
      </c>
      <c r="BI268">
        <v>194.3</v>
      </c>
      <c r="BJ268">
        <v>176.5</v>
      </c>
      <c r="BK268">
        <v>142.2</v>
      </c>
      <c r="BL268">
        <v>18.1</v>
      </c>
      <c r="BM268">
        <v>210.2</v>
      </c>
      <c r="BP268">
        <v>46237.8</v>
      </c>
      <c r="BQ268">
        <v>52275.4</v>
      </c>
      <c r="BR268">
        <v>132</v>
      </c>
      <c r="BS268">
        <v>18339.3</v>
      </c>
      <c r="BT268">
        <v>-35504.5</v>
      </c>
    </row>
    <row r="269" spans="1:72" x14ac:dyDescent="0.25">
      <c r="A269" s="28" t="s">
        <v>97</v>
      </c>
      <c r="B269" s="27" t="s">
        <v>326</v>
      </c>
      <c r="C269" s="28" t="s">
        <v>385</v>
      </c>
      <c r="D269">
        <v>3.2</v>
      </c>
      <c r="H269">
        <v>3.3</v>
      </c>
      <c r="I269">
        <v>0.1</v>
      </c>
      <c r="J269">
        <v>0.1</v>
      </c>
      <c r="K269">
        <v>0.2</v>
      </c>
      <c r="M269">
        <v>0.2</v>
      </c>
      <c r="N269">
        <v>3.9</v>
      </c>
      <c r="O269">
        <v>207.8</v>
      </c>
      <c r="P269">
        <v>0.7</v>
      </c>
      <c r="Q269">
        <v>0.1</v>
      </c>
      <c r="R269">
        <v>0.1</v>
      </c>
      <c r="S269">
        <v>0.3</v>
      </c>
      <c r="T269">
        <v>0.3</v>
      </c>
      <c r="U269">
        <v>0.2</v>
      </c>
      <c r="V269">
        <v>2.4</v>
      </c>
      <c r="W269">
        <v>1</v>
      </c>
      <c r="X269">
        <v>0.2</v>
      </c>
      <c r="Y269">
        <v>1.1</v>
      </c>
      <c r="Z269">
        <v>0.3</v>
      </c>
      <c r="AA269">
        <v>0.2</v>
      </c>
      <c r="AC269">
        <v>0.1</v>
      </c>
      <c r="AD269">
        <v>0.8</v>
      </c>
      <c r="AE269">
        <v>0.1</v>
      </c>
      <c r="AF269">
        <v>13.9</v>
      </c>
      <c r="AG269">
        <v>0.5</v>
      </c>
      <c r="AH269">
        <v>0.1</v>
      </c>
      <c r="AI269">
        <v>0.1</v>
      </c>
      <c r="AJ269">
        <v>0.1</v>
      </c>
      <c r="AK269">
        <v>0.1</v>
      </c>
      <c r="AM269">
        <v>0.1</v>
      </c>
      <c r="AP269">
        <v>0.1</v>
      </c>
      <c r="AQ269">
        <v>0.1</v>
      </c>
      <c r="AV269">
        <v>0.5</v>
      </c>
      <c r="AW269">
        <v>0.2</v>
      </c>
      <c r="AX269">
        <v>5.6</v>
      </c>
      <c r="AY269">
        <v>0.1</v>
      </c>
      <c r="AZ269">
        <v>1.5</v>
      </c>
      <c r="BA269">
        <v>0.1</v>
      </c>
      <c r="BD269">
        <v>1.6</v>
      </c>
      <c r="BE269">
        <v>2.9</v>
      </c>
      <c r="BF269">
        <v>1.2</v>
      </c>
      <c r="BG269">
        <v>71.9</v>
      </c>
      <c r="BH269">
        <v>7.8</v>
      </c>
      <c r="BI269">
        <v>0.1</v>
      </c>
      <c r="BJ269">
        <v>0.1</v>
      </c>
      <c r="BK269">
        <v>0.1</v>
      </c>
      <c r="BP269">
        <v>108.9</v>
      </c>
      <c r="BQ269">
        <v>58.5</v>
      </c>
      <c r="BR269">
        <v>0.4</v>
      </c>
      <c r="BS269">
        <v>6.7</v>
      </c>
      <c r="BT269">
        <v>47.4</v>
      </c>
    </row>
    <row r="270" spans="1:72" x14ac:dyDescent="0.25">
      <c r="A270" s="28" t="s">
        <v>97</v>
      </c>
      <c r="B270" s="27" t="s">
        <v>326</v>
      </c>
      <c r="C270" s="28" t="s">
        <v>386</v>
      </c>
      <c r="D270">
        <v>193.1</v>
      </c>
      <c r="E270">
        <v>0.2</v>
      </c>
      <c r="F270">
        <v>2.7</v>
      </c>
      <c r="G270">
        <v>0.4</v>
      </c>
      <c r="H270">
        <v>440.6</v>
      </c>
      <c r="I270">
        <v>1.7</v>
      </c>
      <c r="J270">
        <v>1.8</v>
      </c>
      <c r="K270">
        <v>5.1</v>
      </c>
      <c r="L270">
        <v>0.4</v>
      </c>
      <c r="M270">
        <v>1.9</v>
      </c>
      <c r="N270">
        <v>373.1</v>
      </c>
      <c r="O270">
        <v>6204.3</v>
      </c>
      <c r="P270">
        <v>37.3</v>
      </c>
      <c r="Q270">
        <v>10.9</v>
      </c>
      <c r="R270">
        <v>2.7</v>
      </c>
      <c r="S270">
        <v>3.7</v>
      </c>
      <c r="T270">
        <v>7.8</v>
      </c>
      <c r="U270">
        <v>3.8</v>
      </c>
      <c r="V270">
        <v>12.6</v>
      </c>
      <c r="W270">
        <v>14.6</v>
      </c>
      <c r="X270">
        <v>3.6</v>
      </c>
      <c r="Y270">
        <v>24.7</v>
      </c>
      <c r="Z270">
        <v>2.6</v>
      </c>
      <c r="AA270">
        <v>2.6</v>
      </c>
      <c r="AB270">
        <v>0.2</v>
      </c>
      <c r="AC270">
        <v>7.5</v>
      </c>
      <c r="AD270">
        <v>20.7</v>
      </c>
      <c r="AE270">
        <v>1.8</v>
      </c>
      <c r="AF270">
        <v>1607.8</v>
      </c>
      <c r="AG270">
        <v>62.9</v>
      </c>
      <c r="AH270">
        <v>1.9</v>
      </c>
      <c r="AI270">
        <v>0.8</v>
      </c>
      <c r="AJ270">
        <v>0.7</v>
      </c>
      <c r="AK270">
        <v>3.5</v>
      </c>
      <c r="AL270">
        <v>0.4</v>
      </c>
      <c r="AM270">
        <v>12.9</v>
      </c>
      <c r="AN270">
        <v>1</v>
      </c>
      <c r="AO270">
        <v>1</v>
      </c>
      <c r="AP270">
        <v>4</v>
      </c>
      <c r="AQ270">
        <v>4</v>
      </c>
      <c r="AR270">
        <v>1.3</v>
      </c>
      <c r="AS270">
        <v>0.8</v>
      </c>
      <c r="AT270">
        <v>0.4</v>
      </c>
      <c r="AU270">
        <v>1.3</v>
      </c>
      <c r="AV270">
        <v>27.2</v>
      </c>
      <c r="AW270">
        <v>15.3</v>
      </c>
      <c r="AX270">
        <v>133.9</v>
      </c>
      <c r="AY270">
        <v>5</v>
      </c>
      <c r="AZ270">
        <v>194.7</v>
      </c>
      <c r="BA270">
        <v>2.4</v>
      </c>
      <c r="BB270">
        <v>0.3</v>
      </c>
      <c r="BC270">
        <v>2.1</v>
      </c>
      <c r="BD270">
        <v>51.6</v>
      </c>
      <c r="BE270">
        <v>389.1</v>
      </c>
      <c r="BF270">
        <v>90.7</v>
      </c>
      <c r="BG270">
        <v>7413.8</v>
      </c>
      <c r="BH270">
        <v>519.7</v>
      </c>
      <c r="BI270">
        <v>6.6</v>
      </c>
      <c r="BJ270">
        <v>9.8</v>
      </c>
      <c r="BK270">
        <v>5.8</v>
      </c>
      <c r="BL270">
        <v>0.3</v>
      </c>
      <c r="BM270">
        <v>2</v>
      </c>
      <c r="BP270">
        <v>10626.8</v>
      </c>
      <c r="BQ270">
        <v>8858.9</v>
      </c>
      <c r="BR270">
        <v>3.5</v>
      </c>
      <c r="BS270">
        <v>33</v>
      </c>
      <c r="BT270">
        <v>1248.2</v>
      </c>
    </row>
    <row r="271" spans="1:72" x14ac:dyDescent="0.25">
      <c r="A271" s="28" t="s">
        <v>97</v>
      </c>
      <c r="B271" s="27" t="s">
        <v>326</v>
      </c>
      <c r="C271" s="28" t="s">
        <v>387</v>
      </c>
      <c r="D271">
        <v>46.8</v>
      </c>
      <c r="E271">
        <v>0.2</v>
      </c>
      <c r="F271">
        <v>0.9</v>
      </c>
      <c r="G271">
        <v>0.6</v>
      </c>
      <c r="H271">
        <v>53.3</v>
      </c>
      <c r="I271">
        <v>7.2</v>
      </c>
      <c r="J271">
        <v>2.9</v>
      </c>
      <c r="K271">
        <v>5.5</v>
      </c>
      <c r="L271">
        <v>1.2</v>
      </c>
      <c r="M271">
        <v>8.2</v>
      </c>
      <c r="N271">
        <v>137.5</v>
      </c>
      <c r="O271">
        <v>1325.9</v>
      </c>
      <c r="P271">
        <v>34.3</v>
      </c>
      <c r="Q271">
        <v>5.8</v>
      </c>
      <c r="R271">
        <v>5.5</v>
      </c>
      <c r="S271">
        <v>6.8</v>
      </c>
      <c r="T271">
        <v>11.2</v>
      </c>
      <c r="U271">
        <v>5.9</v>
      </c>
      <c r="V271">
        <v>7.3</v>
      </c>
      <c r="W271">
        <v>10.9</v>
      </c>
      <c r="X271">
        <v>3.5</v>
      </c>
      <c r="Y271">
        <v>16.3</v>
      </c>
      <c r="Z271">
        <v>2.5</v>
      </c>
      <c r="AA271">
        <v>11</v>
      </c>
      <c r="AB271">
        <v>0.3</v>
      </c>
      <c r="AC271">
        <v>2.7</v>
      </c>
      <c r="AD271">
        <v>18.7</v>
      </c>
      <c r="AE271">
        <v>2.9</v>
      </c>
      <c r="AF271">
        <v>97.6</v>
      </c>
      <c r="AG271">
        <v>21.1</v>
      </c>
      <c r="AH271">
        <v>2.6</v>
      </c>
      <c r="AI271">
        <v>1.1</v>
      </c>
      <c r="AJ271">
        <v>1.8</v>
      </c>
      <c r="AK271">
        <v>3.5</v>
      </c>
      <c r="AL271">
        <v>0.6</v>
      </c>
      <c r="AM271">
        <v>6.8</v>
      </c>
      <c r="AN271">
        <v>11.7</v>
      </c>
      <c r="AO271">
        <v>1.7</v>
      </c>
      <c r="AP271">
        <v>3.1</v>
      </c>
      <c r="AQ271">
        <v>19.8</v>
      </c>
      <c r="AR271">
        <v>2</v>
      </c>
      <c r="AS271">
        <v>1.3</v>
      </c>
      <c r="AT271">
        <v>1.9</v>
      </c>
      <c r="AU271">
        <v>2.1</v>
      </c>
      <c r="AV271">
        <v>24.2</v>
      </c>
      <c r="AW271">
        <v>3.8</v>
      </c>
      <c r="AX271">
        <v>24.5</v>
      </c>
      <c r="AY271">
        <v>2.4</v>
      </c>
      <c r="AZ271">
        <v>23.9</v>
      </c>
      <c r="BA271">
        <v>4.1</v>
      </c>
      <c r="BB271">
        <v>0.8</v>
      </c>
      <c r="BC271">
        <v>1.3</v>
      </c>
      <c r="BD271">
        <v>18.7</v>
      </c>
      <c r="BE271">
        <v>49.3</v>
      </c>
      <c r="BF271">
        <v>7</v>
      </c>
      <c r="BG271">
        <v>798.9</v>
      </c>
      <c r="BH271">
        <v>71.1</v>
      </c>
      <c r="BI271">
        <v>2.8</v>
      </c>
      <c r="BJ271">
        <v>2.2</v>
      </c>
      <c r="BK271">
        <v>2.1</v>
      </c>
      <c r="BL271">
        <v>0.3</v>
      </c>
      <c r="BM271">
        <v>2.6</v>
      </c>
      <c r="BP271">
        <v>1411.5</v>
      </c>
      <c r="BQ271">
        <v>729</v>
      </c>
      <c r="BR271">
        <v>2.5</v>
      </c>
      <c r="BS271">
        <v>65.7</v>
      </c>
      <c r="BT271">
        <v>431.2</v>
      </c>
    </row>
    <row r="272" spans="1:72" x14ac:dyDescent="0.25">
      <c r="A272" s="28" t="s">
        <v>97</v>
      </c>
      <c r="B272" s="27" t="s">
        <v>326</v>
      </c>
      <c r="C272" s="28" t="s">
        <v>388</v>
      </c>
      <c r="O272">
        <v>1</v>
      </c>
      <c r="AF272">
        <v>0.1</v>
      </c>
      <c r="BG272">
        <v>1.1</v>
      </c>
      <c r="BH272">
        <v>0.2</v>
      </c>
      <c r="BP272">
        <v>2.9</v>
      </c>
      <c r="BQ272">
        <v>1.5</v>
      </c>
      <c r="BT272">
        <v>1</v>
      </c>
    </row>
    <row r="273" spans="1:72" x14ac:dyDescent="0.25">
      <c r="A273" s="28" t="s">
        <v>97</v>
      </c>
      <c r="B273" s="27" t="s">
        <v>326</v>
      </c>
      <c r="C273" s="28" t="s">
        <v>389</v>
      </c>
      <c r="D273">
        <v>0.2</v>
      </c>
      <c r="H273">
        <v>0.5</v>
      </c>
      <c r="N273">
        <v>0.7</v>
      </c>
      <c r="O273">
        <v>4.3</v>
      </c>
      <c r="P273">
        <v>0.2</v>
      </c>
      <c r="W273">
        <v>0.1</v>
      </c>
      <c r="Y273">
        <v>0.1</v>
      </c>
      <c r="AF273">
        <v>0.7</v>
      </c>
      <c r="AM273">
        <v>0.1</v>
      </c>
      <c r="AX273">
        <v>0.2</v>
      </c>
      <c r="AZ273">
        <v>0.1</v>
      </c>
      <c r="BE273">
        <v>0.2</v>
      </c>
      <c r="BF273">
        <v>0.2</v>
      </c>
      <c r="BG273">
        <v>5.3</v>
      </c>
      <c r="BH273">
        <v>0.4</v>
      </c>
      <c r="BP273">
        <v>9.3</v>
      </c>
      <c r="BQ273">
        <v>9.7</v>
      </c>
      <c r="BS273">
        <v>1.1</v>
      </c>
      <c r="BT273">
        <v>-4.7</v>
      </c>
    </row>
    <row r="274" spans="1:72" x14ac:dyDescent="0.25">
      <c r="A274" s="28" t="s">
        <v>97</v>
      </c>
      <c r="B274" s="27" t="s">
        <v>326</v>
      </c>
      <c r="C274" s="28" t="s">
        <v>390</v>
      </c>
      <c r="H274">
        <v>0.1</v>
      </c>
      <c r="N274">
        <v>0.1</v>
      </c>
      <c r="O274">
        <v>0.5</v>
      </c>
      <c r="BG274">
        <v>1.6</v>
      </c>
      <c r="BP274">
        <v>1.2</v>
      </c>
      <c r="BQ274">
        <v>0.9</v>
      </c>
      <c r="BT274">
        <v>-3.9</v>
      </c>
    </row>
    <row r="275" spans="1:72" x14ac:dyDescent="0.25">
      <c r="A275" s="28" t="s">
        <v>97</v>
      </c>
      <c r="B275" s="27" t="s">
        <v>326</v>
      </c>
      <c r="C275" s="28" t="s">
        <v>391</v>
      </c>
      <c r="D275">
        <v>0.7</v>
      </c>
      <c r="H275">
        <v>1.3</v>
      </c>
      <c r="N275">
        <v>1.2</v>
      </c>
      <c r="O275">
        <v>24.1</v>
      </c>
      <c r="P275">
        <v>0.1</v>
      </c>
      <c r="V275">
        <v>0.1</v>
      </c>
      <c r="W275">
        <v>0.1</v>
      </c>
      <c r="Y275">
        <v>0.1</v>
      </c>
      <c r="AF275">
        <v>2.6</v>
      </c>
      <c r="AG275">
        <v>0.3</v>
      </c>
      <c r="AQ275">
        <v>0.6</v>
      </c>
      <c r="AV275">
        <v>0.3</v>
      </c>
      <c r="AX275">
        <v>0.6</v>
      </c>
      <c r="AZ275">
        <v>0.6</v>
      </c>
      <c r="BD275">
        <v>0.1</v>
      </c>
      <c r="BE275">
        <v>0.8</v>
      </c>
      <c r="BF275">
        <v>0.3</v>
      </c>
      <c r="BG275">
        <v>27.2</v>
      </c>
      <c r="BH275">
        <v>2.5</v>
      </c>
      <c r="BI275">
        <v>0.1</v>
      </c>
      <c r="BP275">
        <v>48</v>
      </c>
      <c r="BQ275">
        <v>34.5</v>
      </c>
      <c r="BS275">
        <v>0.4</v>
      </c>
      <c r="BT275">
        <v>14.4</v>
      </c>
    </row>
    <row r="276" spans="1:72" x14ac:dyDescent="0.25">
      <c r="A276" s="28" t="s">
        <v>97</v>
      </c>
      <c r="B276" s="27" t="s">
        <v>326</v>
      </c>
      <c r="C276" s="28" t="s">
        <v>392</v>
      </c>
      <c r="D276">
        <v>3.1</v>
      </c>
      <c r="H276">
        <v>7.7</v>
      </c>
      <c r="I276">
        <v>0.7</v>
      </c>
      <c r="J276">
        <v>0.2</v>
      </c>
      <c r="K276">
        <v>0.4</v>
      </c>
      <c r="L276">
        <v>0.1</v>
      </c>
      <c r="M276">
        <v>0.4</v>
      </c>
      <c r="N276">
        <v>5.6</v>
      </c>
      <c r="O276">
        <v>62.6</v>
      </c>
      <c r="P276">
        <v>1.6</v>
      </c>
      <c r="Q276">
        <v>0.4</v>
      </c>
      <c r="R276">
        <v>0.3</v>
      </c>
      <c r="S276">
        <v>0.5</v>
      </c>
      <c r="T276">
        <v>0.5</v>
      </c>
      <c r="U276">
        <v>0.5</v>
      </c>
      <c r="V276">
        <v>0.7</v>
      </c>
      <c r="W276">
        <v>0.8</v>
      </c>
      <c r="X276">
        <v>0.2</v>
      </c>
      <c r="Y276">
        <v>1.6</v>
      </c>
      <c r="Z276">
        <v>0.2</v>
      </c>
      <c r="AA276">
        <v>0.5</v>
      </c>
      <c r="AC276">
        <v>0.2</v>
      </c>
      <c r="AD276">
        <v>0.9</v>
      </c>
      <c r="AE276">
        <v>0.2</v>
      </c>
      <c r="AF276">
        <v>9.4</v>
      </c>
      <c r="AG276">
        <v>1.3</v>
      </c>
      <c r="AH276">
        <v>0.3</v>
      </c>
      <c r="AI276">
        <v>0.2</v>
      </c>
      <c r="AJ276">
        <v>0.1</v>
      </c>
      <c r="AK276">
        <v>0.4</v>
      </c>
      <c r="AM276">
        <v>0.5</v>
      </c>
      <c r="AN276">
        <v>0.3</v>
      </c>
      <c r="AO276">
        <v>0.1</v>
      </c>
      <c r="AP276">
        <v>0.2</v>
      </c>
      <c r="AQ276">
        <v>1.1</v>
      </c>
      <c r="AR276">
        <v>0.1</v>
      </c>
      <c r="AS276">
        <v>0.1</v>
      </c>
      <c r="AT276">
        <v>0.1</v>
      </c>
      <c r="AU276">
        <v>0.2</v>
      </c>
      <c r="AV276">
        <v>0.9</v>
      </c>
      <c r="AW276">
        <v>0.2</v>
      </c>
      <c r="AX276">
        <v>1.6</v>
      </c>
      <c r="AY276">
        <v>0.2</v>
      </c>
      <c r="AZ276">
        <v>1.9</v>
      </c>
      <c r="BA276">
        <v>0.2</v>
      </c>
      <c r="BC276">
        <v>0.1</v>
      </c>
      <c r="BD276">
        <v>0.6</v>
      </c>
      <c r="BE276">
        <v>3.2</v>
      </c>
      <c r="BF276">
        <v>3</v>
      </c>
      <c r="BG276">
        <v>86.9</v>
      </c>
      <c r="BH276">
        <v>5.6</v>
      </c>
      <c r="BI276">
        <v>0.2</v>
      </c>
      <c r="BJ276">
        <v>0.3</v>
      </c>
      <c r="BK276">
        <v>0.1</v>
      </c>
      <c r="BM276">
        <v>0.1</v>
      </c>
      <c r="BP276">
        <v>130.4</v>
      </c>
      <c r="BQ276">
        <v>124.1</v>
      </c>
      <c r="BR276">
        <v>0.1</v>
      </c>
      <c r="BS276">
        <v>1.4</v>
      </c>
      <c r="BT276">
        <v>28.8</v>
      </c>
    </row>
    <row r="277" spans="1:72" x14ac:dyDescent="0.25">
      <c r="A277" s="28" t="s">
        <v>97</v>
      </c>
      <c r="B277" s="27" t="s">
        <v>326</v>
      </c>
      <c r="C277" s="28" t="s">
        <v>393</v>
      </c>
      <c r="D277">
        <v>0.6</v>
      </c>
      <c r="H277">
        <v>1.9</v>
      </c>
      <c r="I277">
        <v>0.3</v>
      </c>
      <c r="J277">
        <v>0.2</v>
      </c>
      <c r="K277">
        <v>0.3</v>
      </c>
      <c r="M277">
        <v>0.2</v>
      </c>
      <c r="N277">
        <v>1.4</v>
      </c>
      <c r="O277">
        <v>6.5</v>
      </c>
      <c r="P277">
        <v>0.4</v>
      </c>
      <c r="Q277">
        <v>0.2</v>
      </c>
      <c r="R277">
        <v>0.3</v>
      </c>
      <c r="S277">
        <v>0.4</v>
      </c>
      <c r="T277">
        <v>0.6</v>
      </c>
      <c r="U277">
        <v>0.5</v>
      </c>
      <c r="V277">
        <v>0.8</v>
      </c>
      <c r="W277">
        <v>0.7</v>
      </c>
      <c r="X277">
        <v>0.1</v>
      </c>
      <c r="Y277">
        <v>0.4</v>
      </c>
      <c r="Z277">
        <v>0.2</v>
      </c>
      <c r="AA277">
        <v>0.4</v>
      </c>
      <c r="AC277">
        <v>0.1</v>
      </c>
      <c r="AD277">
        <v>0.6</v>
      </c>
      <c r="AE277">
        <v>0.2</v>
      </c>
      <c r="AF277">
        <v>4</v>
      </c>
      <c r="AG277">
        <v>1</v>
      </c>
      <c r="AH277">
        <v>0.2</v>
      </c>
      <c r="AI277">
        <v>0.4</v>
      </c>
      <c r="AJ277">
        <v>0.1</v>
      </c>
      <c r="AK277">
        <v>1.2</v>
      </c>
      <c r="AM277">
        <v>0.3</v>
      </c>
      <c r="AN277">
        <v>0.4</v>
      </c>
      <c r="AO277">
        <v>0.1</v>
      </c>
      <c r="AP277">
        <v>0.1</v>
      </c>
      <c r="AQ277">
        <v>1.1</v>
      </c>
      <c r="AT277">
        <v>0.1</v>
      </c>
      <c r="AU277">
        <v>0.1</v>
      </c>
      <c r="AV277">
        <v>0.4</v>
      </c>
      <c r="AW277">
        <v>0.1</v>
      </c>
      <c r="AX277">
        <v>0.2</v>
      </c>
      <c r="AY277">
        <v>0.4</v>
      </c>
      <c r="AZ277">
        <v>0.3</v>
      </c>
      <c r="BA277">
        <v>0.1</v>
      </c>
      <c r="BC277">
        <v>0.1</v>
      </c>
      <c r="BD277">
        <v>0.2</v>
      </c>
      <c r="BE277">
        <v>0.6</v>
      </c>
      <c r="BF277">
        <v>0.2</v>
      </c>
      <c r="BG277">
        <v>12.3</v>
      </c>
      <c r="BH277">
        <v>0.7</v>
      </c>
      <c r="BI277">
        <v>0.1</v>
      </c>
      <c r="BJ277">
        <v>0.1</v>
      </c>
      <c r="BP277">
        <v>17.2</v>
      </c>
      <c r="BQ277">
        <v>12.1</v>
      </c>
      <c r="BS277">
        <v>0.2</v>
      </c>
      <c r="BT277">
        <v>-1.2</v>
      </c>
    </row>
    <row r="278" spans="1:72" x14ac:dyDescent="0.25">
      <c r="A278" s="28" t="s">
        <v>97</v>
      </c>
      <c r="B278" s="27" t="s">
        <v>326</v>
      </c>
      <c r="C278" s="28" t="s">
        <v>394</v>
      </c>
      <c r="D278">
        <v>0.1</v>
      </c>
      <c r="H278">
        <v>0.5</v>
      </c>
      <c r="N278">
        <v>0.6</v>
      </c>
      <c r="O278">
        <v>2.1</v>
      </c>
      <c r="P278">
        <v>0.2</v>
      </c>
      <c r="AF278">
        <v>0.2</v>
      </c>
      <c r="AM278">
        <v>0.1</v>
      </c>
      <c r="AX278">
        <v>0.1</v>
      </c>
      <c r="AZ278">
        <v>0.1</v>
      </c>
      <c r="BE278">
        <v>0.1</v>
      </c>
      <c r="BG278">
        <v>2.4</v>
      </c>
      <c r="BH278">
        <v>0.2</v>
      </c>
      <c r="BP278">
        <v>4.6</v>
      </c>
      <c r="BQ278">
        <v>3.2</v>
      </c>
      <c r="BS278">
        <v>0.1</v>
      </c>
      <c r="BT278">
        <v>-0.1</v>
      </c>
    </row>
    <row r="279" spans="1:72" x14ac:dyDescent="0.25">
      <c r="A279" s="28" t="s">
        <v>97</v>
      </c>
      <c r="B279" s="27" t="s">
        <v>326</v>
      </c>
      <c r="C279" s="28" t="s">
        <v>395</v>
      </c>
      <c r="D279">
        <v>6.6</v>
      </c>
      <c r="F279">
        <v>0.1</v>
      </c>
      <c r="G279">
        <v>0.3</v>
      </c>
      <c r="H279">
        <v>13.9</v>
      </c>
      <c r="I279">
        <v>0.5</v>
      </c>
      <c r="J279">
        <v>0.3</v>
      </c>
      <c r="K279">
        <v>0.5</v>
      </c>
      <c r="L279">
        <v>0.1</v>
      </c>
      <c r="M279">
        <v>0.6</v>
      </c>
      <c r="N279">
        <v>14.8</v>
      </c>
      <c r="O279">
        <v>270.5</v>
      </c>
      <c r="P279">
        <v>2.1</v>
      </c>
      <c r="Q279">
        <v>0.8</v>
      </c>
      <c r="R279">
        <v>0.8</v>
      </c>
      <c r="S279">
        <v>0.9</v>
      </c>
      <c r="T279">
        <v>1.1</v>
      </c>
      <c r="U279">
        <v>0.8</v>
      </c>
      <c r="V279">
        <v>1.4</v>
      </c>
      <c r="W279">
        <v>1.3</v>
      </c>
      <c r="X279">
        <v>0.7</v>
      </c>
      <c r="Y279">
        <v>2.1</v>
      </c>
      <c r="Z279">
        <v>1.2</v>
      </c>
      <c r="AA279">
        <v>1.7</v>
      </c>
      <c r="AC279">
        <v>0.6</v>
      </c>
      <c r="AD279">
        <v>2.1</v>
      </c>
      <c r="AE279">
        <v>0.3</v>
      </c>
      <c r="AF279">
        <v>42.8</v>
      </c>
      <c r="AG279">
        <v>3.2</v>
      </c>
      <c r="AH279">
        <v>1.2</v>
      </c>
      <c r="AI279">
        <v>6.5</v>
      </c>
      <c r="AJ279">
        <v>4.2</v>
      </c>
      <c r="AK279">
        <v>1</v>
      </c>
      <c r="AL279">
        <v>0.1</v>
      </c>
      <c r="AM279">
        <v>0.8</v>
      </c>
      <c r="AN279">
        <v>0.7</v>
      </c>
      <c r="AO279">
        <v>0.1</v>
      </c>
      <c r="AP279">
        <v>0.6</v>
      </c>
      <c r="AQ279">
        <v>2.7</v>
      </c>
      <c r="AR279">
        <v>0.1</v>
      </c>
      <c r="AS279">
        <v>0.1</v>
      </c>
      <c r="AT279">
        <v>0.1</v>
      </c>
      <c r="AU279">
        <v>0.2</v>
      </c>
      <c r="AV279">
        <v>1.8</v>
      </c>
      <c r="AW279">
        <v>0.7</v>
      </c>
      <c r="AX279">
        <v>3.8</v>
      </c>
      <c r="AY279">
        <v>0.3</v>
      </c>
      <c r="AZ279">
        <v>5.4</v>
      </c>
      <c r="BA279">
        <v>0.9</v>
      </c>
      <c r="BB279">
        <v>0.1</v>
      </c>
      <c r="BC279">
        <v>0.1</v>
      </c>
      <c r="BD279">
        <v>2.8</v>
      </c>
      <c r="BE279">
        <v>12.3</v>
      </c>
      <c r="BF279">
        <v>2</v>
      </c>
      <c r="BG279">
        <v>261</v>
      </c>
      <c r="BH279">
        <v>18.2</v>
      </c>
      <c r="BI279">
        <v>0.4</v>
      </c>
      <c r="BJ279">
        <v>0.5</v>
      </c>
      <c r="BK279">
        <v>0.4</v>
      </c>
      <c r="BM279">
        <v>0.2</v>
      </c>
      <c r="BP279">
        <v>376.2</v>
      </c>
      <c r="BQ279">
        <v>227.7</v>
      </c>
      <c r="BR279">
        <v>0.4</v>
      </c>
      <c r="BS279">
        <v>5.9</v>
      </c>
      <c r="BT279">
        <v>129.3</v>
      </c>
    </row>
    <row r="280" spans="1:72" x14ac:dyDescent="0.25">
      <c r="A280" s="28" t="s">
        <v>97</v>
      </c>
      <c r="B280" s="27" t="s">
        <v>326</v>
      </c>
      <c r="C280" s="28" t="s">
        <v>396</v>
      </c>
      <c r="D280">
        <v>96.1</v>
      </c>
      <c r="E280">
        <v>0.2</v>
      </c>
      <c r="F280">
        <v>1.2</v>
      </c>
      <c r="G280">
        <v>0.3</v>
      </c>
      <c r="H280">
        <v>225</v>
      </c>
      <c r="I280">
        <v>4</v>
      </c>
      <c r="J280">
        <v>2.4</v>
      </c>
      <c r="K280">
        <v>3.1</v>
      </c>
      <c r="L280">
        <v>0.4</v>
      </c>
      <c r="M280">
        <v>4.3</v>
      </c>
      <c r="N280">
        <v>202</v>
      </c>
      <c r="O280">
        <v>5835.8</v>
      </c>
      <c r="P280">
        <v>25.6</v>
      </c>
      <c r="Q280">
        <v>7</v>
      </c>
      <c r="R280">
        <v>3.6</v>
      </c>
      <c r="S280">
        <v>4.7</v>
      </c>
      <c r="T280">
        <v>22.9</v>
      </c>
      <c r="U280">
        <v>4.9</v>
      </c>
      <c r="V280">
        <v>8.6</v>
      </c>
      <c r="W280">
        <v>12</v>
      </c>
      <c r="X280">
        <v>2.4</v>
      </c>
      <c r="Y280">
        <v>33.5</v>
      </c>
      <c r="Z280">
        <v>2.2</v>
      </c>
      <c r="AA280">
        <v>6.6</v>
      </c>
      <c r="AB280">
        <v>0.2</v>
      </c>
      <c r="AC280">
        <v>4.3</v>
      </c>
      <c r="AD280">
        <v>11.5</v>
      </c>
      <c r="AE280">
        <v>2</v>
      </c>
      <c r="AF280">
        <v>1173.7</v>
      </c>
      <c r="AG280">
        <v>28.4</v>
      </c>
      <c r="AH280">
        <v>1.7</v>
      </c>
      <c r="AI280">
        <v>0.7</v>
      </c>
      <c r="AJ280">
        <v>2.7</v>
      </c>
      <c r="AK280">
        <v>3.5</v>
      </c>
      <c r="AL280">
        <v>0.2</v>
      </c>
      <c r="AM280">
        <v>3.8</v>
      </c>
      <c r="AN280">
        <v>22.2</v>
      </c>
      <c r="AO280">
        <v>0.8</v>
      </c>
      <c r="AP280">
        <v>4.7</v>
      </c>
      <c r="AQ280">
        <v>62.9</v>
      </c>
      <c r="AR280">
        <v>0.5</v>
      </c>
      <c r="AS280">
        <v>0.4</v>
      </c>
      <c r="AT280">
        <v>0.9</v>
      </c>
      <c r="AU280">
        <v>0.7</v>
      </c>
      <c r="AV280">
        <v>34.1</v>
      </c>
      <c r="AW280">
        <v>12</v>
      </c>
      <c r="AX280">
        <v>125.2</v>
      </c>
      <c r="AY280">
        <v>1.8</v>
      </c>
      <c r="AZ280">
        <v>86.7</v>
      </c>
      <c r="BA280">
        <v>2</v>
      </c>
      <c r="BB280">
        <v>0.3</v>
      </c>
      <c r="BC280">
        <v>0.5</v>
      </c>
      <c r="BD280">
        <v>53.2</v>
      </c>
      <c r="BE280">
        <v>227.4</v>
      </c>
      <c r="BF280">
        <v>52.9</v>
      </c>
      <c r="BG280">
        <v>4298.2</v>
      </c>
      <c r="BH280">
        <v>344.4</v>
      </c>
      <c r="BI280">
        <v>6.5</v>
      </c>
      <c r="BJ280">
        <v>6.7</v>
      </c>
      <c r="BK280">
        <v>4.7</v>
      </c>
      <c r="BL280">
        <v>0.2</v>
      </c>
      <c r="BM280">
        <v>1.4</v>
      </c>
      <c r="BP280">
        <v>6334.1</v>
      </c>
      <c r="BQ280">
        <v>3410.6</v>
      </c>
      <c r="BR280">
        <v>8.2</v>
      </c>
      <c r="BS280">
        <v>540.1</v>
      </c>
      <c r="BT280">
        <v>2408.7</v>
      </c>
    </row>
    <row r="281" spans="1:72" x14ac:dyDescent="0.25">
      <c r="A281" s="28" t="s">
        <v>97</v>
      </c>
      <c r="B281" s="27" t="s">
        <v>326</v>
      </c>
      <c r="C281" s="28" t="s">
        <v>397</v>
      </c>
      <c r="D281">
        <v>2.9</v>
      </c>
      <c r="F281">
        <v>0.1</v>
      </c>
      <c r="G281">
        <v>0.1</v>
      </c>
      <c r="H281">
        <v>2.6</v>
      </c>
      <c r="I281">
        <v>0.2</v>
      </c>
      <c r="J281">
        <v>0.1</v>
      </c>
      <c r="K281">
        <v>0.2</v>
      </c>
      <c r="L281">
        <v>0.1</v>
      </c>
      <c r="M281">
        <v>0.3</v>
      </c>
      <c r="N281">
        <v>4.6</v>
      </c>
      <c r="O281">
        <v>38.1</v>
      </c>
      <c r="P281">
        <v>0.9</v>
      </c>
      <c r="Q281">
        <v>0.2</v>
      </c>
      <c r="R281">
        <v>0.2</v>
      </c>
      <c r="S281">
        <v>0.3</v>
      </c>
      <c r="T281">
        <v>2.4</v>
      </c>
      <c r="U281">
        <v>0.7</v>
      </c>
      <c r="V281">
        <v>0.6</v>
      </c>
      <c r="W281">
        <v>0.7</v>
      </c>
      <c r="X281">
        <v>0.3</v>
      </c>
      <c r="Y281">
        <v>0.6</v>
      </c>
      <c r="Z281">
        <v>0.3</v>
      </c>
      <c r="AA281">
        <v>0.4</v>
      </c>
      <c r="AC281">
        <v>0.2</v>
      </c>
      <c r="AD281">
        <v>0.8</v>
      </c>
      <c r="AE281">
        <v>0.2</v>
      </c>
      <c r="AF281">
        <v>2.1</v>
      </c>
      <c r="AG281">
        <v>1.9</v>
      </c>
      <c r="AH281">
        <v>0.1</v>
      </c>
      <c r="AI281">
        <v>0.2</v>
      </c>
      <c r="AJ281">
        <v>0.1</v>
      </c>
      <c r="AK281">
        <v>0.2</v>
      </c>
      <c r="AL281">
        <v>0.1</v>
      </c>
      <c r="AM281">
        <v>0.2</v>
      </c>
      <c r="AN281">
        <v>0.4</v>
      </c>
      <c r="AO281">
        <v>0.1</v>
      </c>
      <c r="AP281">
        <v>0.3</v>
      </c>
      <c r="AQ281">
        <v>0.7</v>
      </c>
      <c r="AR281">
        <v>0.1</v>
      </c>
      <c r="AS281">
        <v>0.1</v>
      </c>
      <c r="AT281">
        <v>0.1</v>
      </c>
      <c r="AU281">
        <v>0.1</v>
      </c>
      <c r="AV281">
        <v>0.6</v>
      </c>
      <c r="AW281">
        <v>0.2</v>
      </c>
      <c r="AX281">
        <v>1.4</v>
      </c>
      <c r="AY281">
        <v>0.1</v>
      </c>
      <c r="AZ281">
        <v>1.7</v>
      </c>
      <c r="BA281">
        <v>0.2</v>
      </c>
      <c r="BB281">
        <v>0.1</v>
      </c>
      <c r="BC281">
        <v>0.1</v>
      </c>
      <c r="BD281">
        <v>0.4</v>
      </c>
      <c r="BE281">
        <v>2.1</v>
      </c>
      <c r="BF281">
        <v>0.3</v>
      </c>
      <c r="BG281">
        <v>46.4</v>
      </c>
      <c r="BH281">
        <v>4.3</v>
      </c>
      <c r="BI281">
        <v>0.1</v>
      </c>
      <c r="BJ281">
        <v>0.1</v>
      </c>
      <c r="BK281">
        <v>0.1</v>
      </c>
      <c r="BL281">
        <v>0.1</v>
      </c>
      <c r="BM281">
        <v>0.1</v>
      </c>
      <c r="BP281">
        <v>88.8</v>
      </c>
      <c r="BQ281">
        <v>44</v>
      </c>
      <c r="BS281">
        <v>4.1</v>
      </c>
      <c r="BT281">
        <v>21.9</v>
      </c>
    </row>
    <row r="282" spans="1:72" x14ac:dyDescent="0.25">
      <c r="A282" s="28" t="s">
        <v>97</v>
      </c>
      <c r="B282" s="27" t="s">
        <v>326</v>
      </c>
      <c r="C282" s="28" t="s">
        <v>398</v>
      </c>
      <c r="D282">
        <v>1.2</v>
      </c>
      <c r="H282">
        <v>1.5</v>
      </c>
      <c r="I282">
        <v>0.6</v>
      </c>
      <c r="J282">
        <v>0.2</v>
      </c>
      <c r="K282">
        <v>0.6</v>
      </c>
      <c r="L282">
        <v>0.1</v>
      </c>
      <c r="M282">
        <v>0.7</v>
      </c>
      <c r="N282">
        <v>18.4</v>
      </c>
      <c r="O282">
        <v>5.4</v>
      </c>
      <c r="P282">
        <v>3.9</v>
      </c>
      <c r="Q282">
        <v>0.5</v>
      </c>
      <c r="R282">
        <v>0.6</v>
      </c>
      <c r="S282">
        <v>0.5</v>
      </c>
      <c r="T282">
        <v>0.4</v>
      </c>
      <c r="U282">
        <v>0.4</v>
      </c>
      <c r="V282">
        <v>0.3</v>
      </c>
      <c r="W282">
        <v>0.4</v>
      </c>
      <c r="X282">
        <v>0.2</v>
      </c>
      <c r="Y282">
        <v>0.4</v>
      </c>
      <c r="Z282">
        <v>0.2</v>
      </c>
      <c r="AA282">
        <v>1.6</v>
      </c>
      <c r="AC282">
        <v>0.2</v>
      </c>
      <c r="AD282">
        <v>2.4</v>
      </c>
      <c r="AE282">
        <v>0.4</v>
      </c>
      <c r="AF282">
        <v>1.3</v>
      </c>
      <c r="AG282">
        <v>0.2</v>
      </c>
      <c r="AH282">
        <v>0.1</v>
      </c>
      <c r="AJ282">
        <v>0.1</v>
      </c>
      <c r="AK282">
        <v>0.2</v>
      </c>
      <c r="AM282">
        <v>0.2</v>
      </c>
      <c r="AN282">
        <v>0.6</v>
      </c>
      <c r="AQ282">
        <v>0.3</v>
      </c>
      <c r="AV282">
        <v>0.2</v>
      </c>
      <c r="AW282">
        <v>0.1</v>
      </c>
      <c r="AX282">
        <v>0.5</v>
      </c>
      <c r="AZ282">
        <v>0.1</v>
      </c>
      <c r="BA282">
        <v>0.1</v>
      </c>
      <c r="BD282">
        <v>0.4</v>
      </c>
      <c r="BE282">
        <v>0.4</v>
      </c>
      <c r="BF282">
        <v>0.1</v>
      </c>
      <c r="BG282">
        <v>4.5</v>
      </c>
      <c r="BH282">
        <v>0.4</v>
      </c>
      <c r="BM282">
        <v>0.2</v>
      </c>
      <c r="BP282">
        <v>4.4</v>
      </c>
      <c r="BQ282">
        <v>6.3</v>
      </c>
      <c r="BS282">
        <v>1.4</v>
      </c>
      <c r="BT282">
        <v>1.2</v>
      </c>
    </row>
    <row r="283" spans="1:72" x14ac:dyDescent="0.25">
      <c r="A283" s="28" t="s">
        <v>97</v>
      </c>
      <c r="B283" s="27" t="s">
        <v>326</v>
      </c>
      <c r="C283" s="28" t="s">
        <v>399</v>
      </c>
      <c r="D283">
        <v>1</v>
      </c>
      <c r="H283">
        <v>2.2</v>
      </c>
      <c r="I283">
        <v>0.1</v>
      </c>
      <c r="J283">
        <v>0.1</v>
      </c>
      <c r="K283">
        <v>0.2</v>
      </c>
      <c r="L283">
        <v>0.1</v>
      </c>
      <c r="M283">
        <v>0.2</v>
      </c>
      <c r="N283">
        <v>3</v>
      </c>
      <c r="O283">
        <v>19.3</v>
      </c>
      <c r="P283">
        <v>0.7</v>
      </c>
      <c r="Q283">
        <v>0.1</v>
      </c>
      <c r="R283">
        <v>0.1</v>
      </c>
      <c r="S283">
        <v>0.1</v>
      </c>
      <c r="T283">
        <v>0.1</v>
      </c>
      <c r="U283">
        <v>0.1</v>
      </c>
      <c r="V283">
        <v>0.1</v>
      </c>
      <c r="W283">
        <v>0.2</v>
      </c>
      <c r="X283">
        <v>0.1</v>
      </c>
      <c r="Y283">
        <v>0.2</v>
      </c>
      <c r="Z283">
        <v>0.1</v>
      </c>
      <c r="AA283">
        <v>0.1</v>
      </c>
      <c r="AC283">
        <v>0.1</v>
      </c>
      <c r="AD283">
        <v>0.3</v>
      </c>
      <c r="AE283">
        <v>0.1</v>
      </c>
      <c r="AF283">
        <v>1</v>
      </c>
      <c r="AG283">
        <v>0.5</v>
      </c>
      <c r="AH283">
        <v>0.1</v>
      </c>
      <c r="AK283">
        <v>0.1</v>
      </c>
      <c r="AM283">
        <v>0.3</v>
      </c>
      <c r="AN283">
        <v>0.1</v>
      </c>
      <c r="AP283">
        <v>0.1</v>
      </c>
      <c r="AQ283">
        <v>0.1</v>
      </c>
      <c r="AV283">
        <v>0.3</v>
      </c>
      <c r="AW283">
        <v>0.1</v>
      </c>
      <c r="AX283">
        <v>1</v>
      </c>
      <c r="AY283">
        <v>0.1</v>
      </c>
      <c r="AZ283">
        <v>0.7</v>
      </c>
      <c r="BA283">
        <v>0.1</v>
      </c>
      <c r="BD283">
        <v>0.2</v>
      </c>
      <c r="BE283">
        <v>1.3</v>
      </c>
      <c r="BF283">
        <v>0.2</v>
      </c>
      <c r="BG283">
        <v>26.8</v>
      </c>
      <c r="BH283">
        <v>1.5</v>
      </c>
      <c r="BI283">
        <v>0.1</v>
      </c>
      <c r="BJ283">
        <v>0.1</v>
      </c>
      <c r="BK283">
        <v>0.1</v>
      </c>
      <c r="BM283">
        <v>0.1</v>
      </c>
      <c r="BP283">
        <v>31.6</v>
      </c>
      <c r="BQ283">
        <v>28.7</v>
      </c>
      <c r="BS283">
        <v>0.2</v>
      </c>
      <c r="BT283">
        <v>1</v>
      </c>
    </row>
    <row r="284" spans="1:72" x14ac:dyDescent="0.25">
      <c r="A284" s="28" t="s">
        <v>97</v>
      </c>
      <c r="B284" s="27" t="s">
        <v>326</v>
      </c>
      <c r="C284" s="28" t="s">
        <v>400</v>
      </c>
      <c r="D284">
        <v>15.4</v>
      </c>
      <c r="E284">
        <v>0.1</v>
      </c>
      <c r="F284">
        <v>0.2</v>
      </c>
      <c r="G284">
        <v>0.4</v>
      </c>
      <c r="H284">
        <v>22.9</v>
      </c>
      <c r="I284">
        <v>9.2</v>
      </c>
      <c r="J284">
        <v>2.3</v>
      </c>
      <c r="K284">
        <v>3.5</v>
      </c>
      <c r="L284">
        <v>0.8</v>
      </c>
      <c r="M284">
        <v>3.9</v>
      </c>
      <c r="N284">
        <v>67.3</v>
      </c>
      <c r="O284">
        <v>343.1</v>
      </c>
      <c r="P284">
        <v>24.3</v>
      </c>
      <c r="Q284">
        <v>4.3</v>
      </c>
      <c r="R284">
        <v>4.9</v>
      </c>
      <c r="S284">
        <v>6.3</v>
      </c>
      <c r="T284">
        <v>5.7</v>
      </c>
      <c r="U284">
        <v>16.1</v>
      </c>
      <c r="V284">
        <v>12.4</v>
      </c>
      <c r="W284">
        <v>14.4</v>
      </c>
      <c r="X284">
        <v>3.3</v>
      </c>
      <c r="Y284">
        <v>6.3</v>
      </c>
      <c r="Z284">
        <v>3.4</v>
      </c>
      <c r="AA284">
        <v>4.9</v>
      </c>
      <c r="AB284">
        <v>0.2</v>
      </c>
      <c r="AC284">
        <v>1.2</v>
      </c>
      <c r="AD284">
        <v>21.9</v>
      </c>
      <c r="AE284">
        <v>1.5</v>
      </c>
      <c r="AF284">
        <v>24.5</v>
      </c>
      <c r="AG284">
        <v>5.6</v>
      </c>
      <c r="AH284">
        <v>1.4</v>
      </c>
      <c r="AI284">
        <v>0.1</v>
      </c>
      <c r="AJ284">
        <v>0.1</v>
      </c>
      <c r="AK284">
        <v>1.1</v>
      </c>
      <c r="AL284">
        <v>0.1</v>
      </c>
      <c r="AM284">
        <v>1.8</v>
      </c>
      <c r="AN284">
        <v>1.1</v>
      </c>
      <c r="AO284">
        <v>0.4</v>
      </c>
      <c r="AP284">
        <v>0.9</v>
      </c>
      <c r="AQ284">
        <v>0.9</v>
      </c>
      <c r="AR284">
        <v>0.1</v>
      </c>
      <c r="AS284">
        <v>0.1</v>
      </c>
      <c r="AU284">
        <v>1.1</v>
      </c>
      <c r="AV284">
        <v>3.3</v>
      </c>
      <c r="AW284">
        <v>1.1</v>
      </c>
      <c r="AX284">
        <v>6.3</v>
      </c>
      <c r="AY284">
        <v>0.4</v>
      </c>
      <c r="AZ284">
        <v>8.4</v>
      </c>
      <c r="BA284">
        <v>0.7</v>
      </c>
      <c r="BB284">
        <v>0.1</v>
      </c>
      <c r="BC284">
        <v>0.1</v>
      </c>
      <c r="BD284">
        <v>4.1</v>
      </c>
      <c r="BE284">
        <v>14.3</v>
      </c>
      <c r="BF284">
        <v>3</v>
      </c>
      <c r="BG284">
        <v>319.1</v>
      </c>
      <c r="BH284">
        <v>20.4</v>
      </c>
      <c r="BI284">
        <v>0.8</v>
      </c>
      <c r="BJ284">
        <v>0.7</v>
      </c>
      <c r="BK284">
        <v>0.5</v>
      </c>
      <c r="BL284">
        <v>0.2</v>
      </c>
      <c r="BM284">
        <v>0.9</v>
      </c>
      <c r="BP284">
        <v>434.6</v>
      </c>
      <c r="BQ284">
        <v>401.2</v>
      </c>
      <c r="BR284">
        <v>0.5</v>
      </c>
      <c r="BS284">
        <v>27.8</v>
      </c>
      <c r="BT284">
        <v>-1317.8</v>
      </c>
    </row>
    <row r="285" spans="1:72" x14ac:dyDescent="0.25">
      <c r="A285" s="28" t="s">
        <v>97</v>
      </c>
      <c r="B285" s="27" t="s">
        <v>326</v>
      </c>
      <c r="C285" s="28" t="s">
        <v>401</v>
      </c>
      <c r="D285">
        <v>2.6</v>
      </c>
      <c r="F285">
        <v>0.1</v>
      </c>
      <c r="G285">
        <v>0.1</v>
      </c>
      <c r="H285">
        <v>4.2</v>
      </c>
      <c r="I285">
        <v>1.5</v>
      </c>
      <c r="J285">
        <v>0.1</v>
      </c>
      <c r="K285">
        <v>0.7</v>
      </c>
      <c r="L285">
        <v>0.2</v>
      </c>
      <c r="M285">
        <v>0.9</v>
      </c>
      <c r="N285">
        <v>4.6</v>
      </c>
      <c r="O285">
        <v>68.2</v>
      </c>
      <c r="P285">
        <v>0.7</v>
      </c>
      <c r="Q285">
        <v>1.5</v>
      </c>
      <c r="R285">
        <v>1.9</v>
      </c>
      <c r="S285">
        <v>1.3</v>
      </c>
      <c r="T285">
        <v>1.6</v>
      </c>
      <c r="U285">
        <v>1.3</v>
      </c>
      <c r="V285">
        <v>4.7</v>
      </c>
      <c r="W285">
        <v>3.1</v>
      </c>
      <c r="X285">
        <v>0.7</v>
      </c>
      <c r="Y285">
        <v>1.1</v>
      </c>
      <c r="Z285">
        <v>0.7</v>
      </c>
      <c r="AA285">
        <v>0.5</v>
      </c>
      <c r="AC285">
        <v>0.3</v>
      </c>
      <c r="AD285">
        <v>5.3</v>
      </c>
      <c r="AE285">
        <v>0.3</v>
      </c>
      <c r="AF285">
        <v>3.5</v>
      </c>
      <c r="AG285">
        <v>1.5</v>
      </c>
      <c r="AH285">
        <v>0.8</v>
      </c>
      <c r="AI285">
        <v>0.9</v>
      </c>
      <c r="AJ285">
        <v>0.8</v>
      </c>
      <c r="AK285">
        <v>0.3</v>
      </c>
      <c r="AM285">
        <v>0.3</v>
      </c>
      <c r="AN285">
        <v>0.1</v>
      </c>
      <c r="AO285">
        <v>0.1</v>
      </c>
      <c r="AP285">
        <v>0.2</v>
      </c>
      <c r="AQ285">
        <v>0.3</v>
      </c>
      <c r="AR285">
        <v>0.1</v>
      </c>
      <c r="AU285">
        <v>0.2</v>
      </c>
      <c r="AV285">
        <v>0.9</v>
      </c>
      <c r="AW285">
        <v>0.2</v>
      </c>
      <c r="AX285">
        <v>1.2</v>
      </c>
      <c r="AY285">
        <v>0.1</v>
      </c>
      <c r="AZ285">
        <v>1.7</v>
      </c>
      <c r="BA285">
        <v>0.2</v>
      </c>
      <c r="BD285">
        <v>0.8</v>
      </c>
      <c r="BE285">
        <v>3</v>
      </c>
      <c r="BF285">
        <v>0.4</v>
      </c>
      <c r="BG285">
        <v>66.3</v>
      </c>
      <c r="BH285">
        <v>4.7</v>
      </c>
      <c r="BI285">
        <v>0.1</v>
      </c>
      <c r="BJ285">
        <v>0.1</v>
      </c>
      <c r="BK285">
        <v>0.1</v>
      </c>
      <c r="BM285">
        <v>0.1</v>
      </c>
      <c r="BP285">
        <v>104.1</v>
      </c>
      <c r="BQ285">
        <v>65.7</v>
      </c>
      <c r="BR285">
        <v>0.1</v>
      </c>
      <c r="BS285">
        <v>11.9</v>
      </c>
      <c r="BT285">
        <v>9.6</v>
      </c>
    </row>
    <row r="286" spans="1:72" x14ac:dyDescent="0.25">
      <c r="A286" s="28" t="s">
        <v>97</v>
      </c>
      <c r="B286" s="27" t="s">
        <v>326</v>
      </c>
      <c r="C286" s="28" t="s">
        <v>402</v>
      </c>
      <c r="D286">
        <v>11.6</v>
      </c>
      <c r="F286">
        <v>0.3</v>
      </c>
      <c r="G286">
        <v>0.2</v>
      </c>
      <c r="H286">
        <v>20.4</v>
      </c>
      <c r="I286">
        <v>0.2</v>
      </c>
      <c r="J286">
        <v>0.1</v>
      </c>
      <c r="K286">
        <v>0.2</v>
      </c>
      <c r="M286">
        <v>0.3</v>
      </c>
      <c r="N286">
        <v>19.7</v>
      </c>
      <c r="O286">
        <v>168.6</v>
      </c>
      <c r="P286">
        <v>1.9</v>
      </c>
      <c r="Q286">
        <v>0.7</v>
      </c>
      <c r="R286">
        <v>0.2</v>
      </c>
      <c r="S286">
        <v>0.3</v>
      </c>
      <c r="T286">
        <v>0.3</v>
      </c>
      <c r="U286">
        <v>0.5</v>
      </c>
      <c r="V286">
        <v>0.5</v>
      </c>
      <c r="W286">
        <v>0.5</v>
      </c>
      <c r="X286">
        <v>0.4</v>
      </c>
      <c r="Y286">
        <v>2.4</v>
      </c>
      <c r="Z286">
        <v>0.5</v>
      </c>
      <c r="AA286">
        <v>0.8</v>
      </c>
      <c r="AC286">
        <v>0.4</v>
      </c>
      <c r="AD286">
        <v>0.6</v>
      </c>
      <c r="AE286">
        <v>0.1</v>
      </c>
      <c r="AF286">
        <v>23</v>
      </c>
      <c r="AG286">
        <v>7.1</v>
      </c>
      <c r="AH286">
        <v>0.5</v>
      </c>
      <c r="AI286">
        <v>1</v>
      </c>
      <c r="AJ286">
        <v>2</v>
      </c>
      <c r="AK286">
        <v>0.3</v>
      </c>
      <c r="AM286">
        <v>0.3</v>
      </c>
      <c r="AO286">
        <v>0.1</v>
      </c>
      <c r="AP286">
        <v>0.2</v>
      </c>
      <c r="AQ286">
        <v>0.4</v>
      </c>
      <c r="AS286">
        <v>0.1</v>
      </c>
      <c r="AU286">
        <v>0.1</v>
      </c>
      <c r="AV286">
        <v>1.8</v>
      </c>
      <c r="AW286">
        <v>0.3</v>
      </c>
      <c r="AX286">
        <v>3</v>
      </c>
      <c r="AY286">
        <v>0.2</v>
      </c>
      <c r="AZ286">
        <v>6.9</v>
      </c>
      <c r="BA286">
        <v>0.4</v>
      </c>
      <c r="BD286">
        <v>1.4</v>
      </c>
      <c r="BE286">
        <v>5.4</v>
      </c>
      <c r="BF286">
        <v>3.9</v>
      </c>
      <c r="BG286">
        <v>310.2</v>
      </c>
      <c r="BH286">
        <v>16.1</v>
      </c>
      <c r="BI286">
        <v>0.2</v>
      </c>
      <c r="BJ286">
        <v>0.3</v>
      </c>
      <c r="BK286">
        <v>0.3</v>
      </c>
      <c r="BM286">
        <v>0.1</v>
      </c>
      <c r="BP286">
        <v>402.7</v>
      </c>
      <c r="BQ286">
        <v>262.1</v>
      </c>
      <c r="BR286">
        <v>0.1</v>
      </c>
      <c r="BS286">
        <v>1.2</v>
      </c>
      <c r="BT286">
        <v>57.8</v>
      </c>
    </row>
    <row r="287" spans="1:72" x14ac:dyDescent="0.25">
      <c r="A287" s="28" t="s">
        <v>97</v>
      </c>
      <c r="B287" s="27" t="s">
        <v>326</v>
      </c>
      <c r="C287" s="28" t="s">
        <v>403</v>
      </c>
      <c r="D287">
        <v>15.1</v>
      </c>
      <c r="E287">
        <v>0.1</v>
      </c>
      <c r="F287">
        <v>0.2</v>
      </c>
      <c r="G287">
        <v>0.4</v>
      </c>
      <c r="H287">
        <v>16.8</v>
      </c>
      <c r="I287">
        <v>5.4</v>
      </c>
      <c r="J287">
        <v>1.4</v>
      </c>
      <c r="K287">
        <v>4.5</v>
      </c>
      <c r="L287">
        <v>1.2</v>
      </c>
      <c r="M287">
        <v>6.6</v>
      </c>
      <c r="N287">
        <v>94.3</v>
      </c>
      <c r="O287">
        <v>212.5</v>
      </c>
      <c r="P287">
        <v>33.7</v>
      </c>
      <c r="Q287">
        <v>3.7</v>
      </c>
      <c r="R287">
        <v>3.3</v>
      </c>
      <c r="S287">
        <v>4.6</v>
      </c>
      <c r="T287">
        <v>2</v>
      </c>
      <c r="U287">
        <v>5.3</v>
      </c>
      <c r="V287">
        <v>2.5</v>
      </c>
      <c r="W287">
        <v>5.3</v>
      </c>
      <c r="X287">
        <v>1.4</v>
      </c>
      <c r="Y287">
        <v>3.6</v>
      </c>
      <c r="Z287">
        <v>1.4</v>
      </c>
      <c r="AA287">
        <v>6.1</v>
      </c>
      <c r="AB287">
        <v>0.2</v>
      </c>
      <c r="AC287">
        <v>0.8</v>
      </c>
      <c r="AD287">
        <v>10.1</v>
      </c>
      <c r="AE287">
        <v>1.3</v>
      </c>
      <c r="AF287">
        <v>21.7</v>
      </c>
      <c r="AG287">
        <v>3.7</v>
      </c>
      <c r="AH287">
        <v>1.1</v>
      </c>
      <c r="AI287">
        <v>0.3</v>
      </c>
      <c r="AJ287">
        <v>0.2</v>
      </c>
      <c r="AK287">
        <v>0.8</v>
      </c>
      <c r="AM287">
        <v>1.8</v>
      </c>
      <c r="AN287">
        <v>0.6</v>
      </c>
      <c r="AO287">
        <v>0.2</v>
      </c>
      <c r="AP287">
        <v>0.2</v>
      </c>
      <c r="AQ287">
        <v>0.3</v>
      </c>
      <c r="AR287">
        <v>0.1</v>
      </c>
      <c r="AS287">
        <v>0.1</v>
      </c>
      <c r="AU287">
        <v>0.7</v>
      </c>
      <c r="AV287">
        <v>3.4</v>
      </c>
      <c r="AW287">
        <v>0.9</v>
      </c>
      <c r="AX287">
        <v>4.8</v>
      </c>
      <c r="AY287">
        <v>0.3</v>
      </c>
      <c r="AZ287">
        <v>6.1</v>
      </c>
      <c r="BA287">
        <v>0.4</v>
      </c>
      <c r="BC287">
        <v>0.1</v>
      </c>
      <c r="BD287">
        <v>2.9</v>
      </c>
      <c r="BE287">
        <v>10.2</v>
      </c>
      <c r="BF287">
        <v>2.6</v>
      </c>
      <c r="BG287">
        <v>227.2</v>
      </c>
      <c r="BH287">
        <v>20</v>
      </c>
      <c r="BI287">
        <v>0.5</v>
      </c>
      <c r="BJ287">
        <v>0.5</v>
      </c>
      <c r="BK287">
        <v>0.4</v>
      </c>
      <c r="BM287">
        <v>1.1</v>
      </c>
      <c r="BP287">
        <v>385</v>
      </c>
      <c r="BQ287">
        <v>269.4</v>
      </c>
      <c r="BR287">
        <v>0.2</v>
      </c>
      <c r="BS287">
        <v>0.3</v>
      </c>
      <c r="BT287">
        <v>131.9</v>
      </c>
    </row>
    <row r="288" spans="1:72" x14ac:dyDescent="0.25">
      <c r="A288" s="28" t="s">
        <v>97</v>
      </c>
      <c r="B288" s="27" t="s">
        <v>326</v>
      </c>
      <c r="C288" s="28" t="s">
        <v>404</v>
      </c>
      <c r="D288">
        <v>0.5</v>
      </c>
      <c r="H288">
        <v>0.8</v>
      </c>
      <c r="N288">
        <v>0.8</v>
      </c>
      <c r="O288">
        <v>15.6</v>
      </c>
      <c r="P288">
        <v>0.1</v>
      </c>
      <c r="Y288">
        <v>0.1</v>
      </c>
      <c r="AF288">
        <v>0.8</v>
      </c>
      <c r="AG288">
        <v>0.2</v>
      </c>
      <c r="AV288">
        <v>0.2</v>
      </c>
      <c r="AX288">
        <v>0.3</v>
      </c>
      <c r="AZ288">
        <v>0.5</v>
      </c>
      <c r="BD288">
        <v>0.1</v>
      </c>
      <c r="BE288">
        <v>1.3</v>
      </c>
      <c r="BF288">
        <v>0.1</v>
      </c>
      <c r="BG288">
        <v>23</v>
      </c>
      <c r="BH288">
        <v>1.3</v>
      </c>
      <c r="BP288">
        <v>29.4</v>
      </c>
      <c r="BQ288">
        <v>19.6</v>
      </c>
      <c r="BT288">
        <v>5.8</v>
      </c>
    </row>
    <row r="289" spans="1:72" x14ac:dyDescent="0.25">
      <c r="A289" s="28" t="s">
        <v>97</v>
      </c>
      <c r="B289" s="27" t="s">
        <v>326</v>
      </c>
      <c r="C289" s="28" t="s">
        <v>405</v>
      </c>
      <c r="D289">
        <v>1.4</v>
      </c>
      <c r="H289">
        <v>1.5</v>
      </c>
      <c r="I289">
        <v>0.6</v>
      </c>
      <c r="J289">
        <v>0.2</v>
      </c>
      <c r="K289">
        <v>0.6</v>
      </c>
      <c r="L289">
        <v>0.1</v>
      </c>
      <c r="M289">
        <v>0.9</v>
      </c>
      <c r="N289">
        <v>11.6</v>
      </c>
      <c r="O289">
        <v>11.9</v>
      </c>
      <c r="P289">
        <v>3.9</v>
      </c>
      <c r="Q289">
        <v>0.4</v>
      </c>
      <c r="R289">
        <v>0.5</v>
      </c>
      <c r="S289">
        <v>0.5</v>
      </c>
      <c r="T289">
        <v>0.2</v>
      </c>
      <c r="U289">
        <v>0.4</v>
      </c>
      <c r="V289">
        <v>0.2</v>
      </c>
      <c r="W289">
        <v>0.6</v>
      </c>
      <c r="X289">
        <v>0.1</v>
      </c>
      <c r="Y289">
        <v>0.3</v>
      </c>
      <c r="Z289">
        <v>0.1</v>
      </c>
      <c r="AA289">
        <v>0.7</v>
      </c>
      <c r="AC289">
        <v>0.1</v>
      </c>
      <c r="AD289">
        <v>1.2</v>
      </c>
      <c r="AE289">
        <v>0.2</v>
      </c>
      <c r="AF289">
        <v>2</v>
      </c>
      <c r="AG289">
        <v>0.2</v>
      </c>
      <c r="AH289">
        <v>0.1</v>
      </c>
      <c r="AK289">
        <v>0.1</v>
      </c>
      <c r="AM289">
        <v>0.2</v>
      </c>
      <c r="AU289">
        <v>0.1</v>
      </c>
      <c r="AV289">
        <v>0.2</v>
      </c>
      <c r="AW289">
        <v>0.1</v>
      </c>
      <c r="AX289">
        <v>0.4</v>
      </c>
      <c r="AZ289">
        <v>0.3</v>
      </c>
      <c r="BD289">
        <v>0.3</v>
      </c>
      <c r="BE289">
        <v>0.6</v>
      </c>
      <c r="BF289">
        <v>0.1</v>
      </c>
      <c r="BG289">
        <v>12.9</v>
      </c>
      <c r="BH289">
        <v>0.8</v>
      </c>
      <c r="BM289">
        <v>0.1</v>
      </c>
      <c r="BP289">
        <v>17.1</v>
      </c>
      <c r="BQ289">
        <v>14.4</v>
      </c>
      <c r="BT289">
        <v>3.5</v>
      </c>
    </row>
    <row r="290" spans="1:72" x14ac:dyDescent="0.25">
      <c r="A290" s="28" t="s">
        <v>97</v>
      </c>
      <c r="B290" s="27" t="s">
        <v>326</v>
      </c>
      <c r="C290" s="28" t="s">
        <v>406</v>
      </c>
      <c r="D290">
        <v>0.6</v>
      </c>
      <c r="H290">
        <v>1.5</v>
      </c>
      <c r="I290">
        <v>0.2</v>
      </c>
      <c r="J290">
        <v>0.1</v>
      </c>
      <c r="K290">
        <v>0.1</v>
      </c>
      <c r="M290">
        <v>0.2</v>
      </c>
      <c r="N290">
        <v>1.6</v>
      </c>
      <c r="O290">
        <v>10.7</v>
      </c>
      <c r="P290">
        <v>0.5</v>
      </c>
      <c r="Q290">
        <v>0.1</v>
      </c>
      <c r="R290">
        <v>0.2</v>
      </c>
      <c r="S290">
        <v>0.2</v>
      </c>
      <c r="T290">
        <v>0.5</v>
      </c>
      <c r="U290">
        <v>0.2</v>
      </c>
      <c r="V290">
        <v>0.4</v>
      </c>
      <c r="W290">
        <v>0.4</v>
      </c>
      <c r="X290">
        <v>0.1</v>
      </c>
      <c r="Y290">
        <v>0.4</v>
      </c>
      <c r="Z290">
        <v>0.1</v>
      </c>
      <c r="AA290">
        <v>0.3</v>
      </c>
      <c r="AC290">
        <v>0.1</v>
      </c>
      <c r="AD290">
        <v>0.5</v>
      </c>
      <c r="AE290">
        <v>0.1</v>
      </c>
      <c r="AF290">
        <v>2.8</v>
      </c>
      <c r="AG290">
        <v>0.5</v>
      </c>
      <c r="AH290">
        <v>0.1</v>
      </c>
      <c r="AJ290">
        <v>0.1</v>
      </c>
      <c r="AK290">
        <v>0.1</v>
      </c>
      <c r="AM290">
        <v>0.2</v>
      </c>
      <c r="AN290">
        <v>0.7</v>
      </c>
      <c r="AP290">
        <v>0.1</v>
      </c>
      <c r="AQ290">
        <v>2</v>
      </c>
      <c r="AV290">
        <v>0.2</v>
      </c>
      <c r="AW290">
        <v>0.1</v>
      </c>
      <c r="AX290">
        <v>0.2</v>
      </c>
      <c r="AZ290">
        <v>0.2</v>
      </c>
      <c r="BA290">
        <v>0.1</v>
      </c>
      <c r="BD290">
        <v>0.2</v>
      </c>
      <c r="BE290">
        <v>0.3</v>
      </c>
      <c r="BF290">
        <v>0.2</v>
      </c>
      <c r="BG290">
        <v>8.4</v>
      </c>
      <c r="BH290">
        <v>0.9</v>
      </c>
      <c r="BP290">
        <v>15.4</v>
      </c>
      <c r="BQ290">
        <v>9.1</v>
      </c>
      <c r="BS290">
        <v>0.4</v>
      </c>
      <c r="BT290">
        <v>2.5</v>
      </c>
    </row>
    <row r="291" spans="1:72" x14ac:dyDescent="0.25">
      <c r="A291" s="28" t="s">
        <v>97</v>
      </c>
      <c r="B291" s="27" t="s">
        <v>326</v>
      </c>
      <c r="C291" s="28" t="s">
        <v>407</v>
      </c>
      <c r="D291">
        <v>44.2</v>
      </c>
      <c r="E291">
        <v>0.1</v>
      </c>
      <c r="F291">
        <v>1</v>
      </c>
      <c r="G291">
        <v>0.2</v>
      </c>
      <c r="H291">
        <v>63.9</v>
      </c>
      <c r="I291">
        <v>2</v>
      </c>
      <c r="J291">
        <v>0.9</v>
      </c>
      <c r="K291">
        <v>1.5</v>
      </c>
      <c r="L291">
        <v>0.3</v>
      </c>
      <c r="M291">
        <v>2.3</v>
      </c>
      <c r="N291">
        <v>58.7</v>
      </c>
      <c r="O291">
        <v>1270.2</v>
      </c>
      <c r="P291">
        <v>9.2</v>
      </c>
      <c r="Q291">
        <v>2.2</v>
      </c>
      <c r="R291">
        <v>1.5</v>
      </c>
      <c r="S291">
        <v>1.9</v>
      </c>
      <c r="T291">
        <v>3</v>
      </c>
      <c r="U291">
        <v>1.8</v>
      </c>
      <c r="V291">
        <v>2.9</v>
      </c>
      <c r="W291">
        <v>3.7</v>
      </c>
      <c r="X291">
        <v>1.3</v>
      </c>
      <c r="Y291">
        <v>11.7</v>
      </c>
      <c r="Z291">
        <v>1</v>
      </c>
      <c r="AA291">
        <v>2.3</v>
      </c>
      <c r="AB291">
        <v>0.1</v>
      </c>
      <c r="AC291">
        <v>1.3</v>
      </c>
      <c r="AD291">
        <v>5.5</v>
      </c>
      <c r="AE291">
        <v>0.8</v>
      </c>
      <c r="AF291">
        <v>183.1</v>
      </c>
      <c r="AG291">
        <v>22.1</v>
      </c>
      <c r="AH291">
        <v>1</v>
      </c>
      <c r="AI291">
        <v>0.8</v>
      </c>
      <c r="AJ291">
        <v>0.5</v>
      </c>
      <c r="AK291">
        <v>1.3</v>
      </c>
      <c r="AL291">
        <v>0.1</v>
      </c>
      <c r="AM291">
        <v>2.2</v>
      </c>
      <c r="AN291">
        <v>1.7</v>
      </c>
      <c r="AO291">
        <v>0.5</v>
      </c>
      <c r="AP291">
        <v>0.9</v>
      </c>
      <c r="AQ291">
        <v>5.2</v>
      </c>
      <c r="AR291">
        <v>0.3</v>
      </c>
      <c r="AS291">
        <v>0.4</v>
      </c>
      <c r="AT291">
        <v>0.3</v>
      </c>
      <c r="AU291">
        <v>0.5</v>
      </c>
      <c r="AV291">
        <v>12.4</v>
      </c>
      <c r="AW291">
        <v>2.3</v>
      </c>
      <c r="AX291">
        <v>27.9</v>
      </c>
      <c r="AY291">
        <v>1.4</v>
      </c>
      <c r="AZ291">
        <v>29.2</v>
      </c>
      <c r="BA291">
        <v>1.1</v>
      </c>
      <c r="BB291">
        <v>0.1</v>
      </c>
      <c r="BC291">
        <v>0.3</v>
      </c>
      <c r="BD291">
        <v>11.4</v>
      </c>
      <c r="BE291">
        <v>45.4</v>
      </c>
      <c r="BF291">
        <v>15.4</v>
      </c>
      <c r="BG291">
        <v>1078.7</v>
      </c>
      <c r="BH291">
        <v>86.7</v>
      </c>
      <c r="BI291">
        <v>1.2</v>
      </c>
      <c r="BJ291">
        <v>1.5</v>
      </c>
      <c r="BK291">
        <v>1.4</v>
      </c>
      <c r="BL291">
        <v>0.1</v>
      </c>
      <c r="BM291">
        <v>0.7</v>
      </c>
      <c r="BP291">
        <v>1846.2</v>
      </c>
      <c r="BQ291">
        <v>1057.2</v>
      </c>
      <c r="BR291">
        <v>1.7</v>
      </c>
      <c r="BS291">
        <v>9.3</v>
      </c>
      <c r="BT291">
        <v>484.4</v>
      </c>
    </row>
    <row r="292" spans="1:72" x14ac:dyDescent="0.25">
      <c r="A292" s="26" t="s">
        <v>99</v>
      </c>
      <c r="B292" s="27" t="s">
        <v>327</v>
      </c>
      <c r="C292" s="26" t="s">
        <v>384</v>
      </c>
      <c r="D292">
        <v>2287.9</v>
      </c>
      <c r="E292">
        <v>79.5</v>
      </c>
      <c r="F292">
        <v>68</v>
      </c>
      <c r="G292">
        <v>311.9</v>
      </c>
      <c r="H292">
        <v>16918.8</v>
      </c>
      <c r="I292">
        <v>2459.4</v>
      </c>
      <c r="J292">
        <v>1443</v>
      </c>
      <c r="K292">
        <v>2567.8</v>
      </c>
      <c r="L292">
        <v>875.6</v>
      </c>
      <c r="M292">
        <v>1556.2</v>
      </c>
      <c r="N292">
        <v>8275.1</v>
      </c>
      <c r="O292">
        <v>3971.4</v>
      </c>
      <c r="P292">
        <v>38565.8</v>
      </c>
      <c r="Q292">
        <v>3349</v>
      </c>
      <c r="R292">
        <v>2626.8</v>
      </c>
      <c r="S292">
        <v>8080.7</v>
      </c>
      <c r="T292">
        <v>3449.1</v>
      </c>
      <c r="U292">
        <v>8755.9</v>
      </c>
      <c r="V292">
        <v>12182.3</v>
      </c>
      <c r="W292">
        <v>30375.1</v>
      </c>
      <c r="X292">
        <v>2411.6</v>
      </c>
      <c r="Y292">
        <v>5845.8</v>
      </c>
      <c r="Z292">
        <v>2219.4</v>
      </c>
      <c r="AA292">
        <v>1212.5</v>
      </c>
      <c r="AB292">
        <v>185.5</v>
      </c>
      <c r="AC292">
        <v>1476.5</v>
      </c>
      <c r="AD292">
        <v>48333.9</v>
      </c>
      <c r="AE292">
        <v>4202.3</v>
      </c>
      <c r="AF292">
        <v>6845.3</v>
      </c>
      <c r="AG292">
        <v>3978.5</v>
      </c>
      <c r="AH292">
        <v>4112.2</v>
      </c>
      <c r="AI292">
        <v>103.8</v>
      </c>
      <c r="AJ292">
        <v>169</v>
      </c>
      <c r="AK292">
        <v>1491.6</v>
      </c>
      <c r="AL292">
        <v>197.6</v>
      </c>
      <c r="AM292">
        <v>1356</v>
      </c>
      <c r="AN292">
        <v>401.6</v>
      </c>
      <c r="AO292">
        <v>301.5</v>
      </c>
      <c r="AP292">
        <v>878.3</v>
      </c>
      <c r="AQ292">
        <v>877.6</v>
      </c>
      <c r="AR292">
        <v>441</v>
      </c>
      <c r="AS292">
        <v>243.5</v>
      </c>
      <c r="AT292">
        <v>205.7</v>
      </c>
      <c r="AU292">
        <v>2574.7</v>
      </c>
      <c r="AV292">
        <v>1459.1</v>
      </c>
      <c r="AW292">
        <v>1677.9</v>
      </c>
      <c r="AX292">
        <v>517.8</v>
      </c>
      <c r="AY292">
        <v>495.5</v>
      </c>
      <c r="AZ292">
        <v>663.4</v>
      </c>
      <c r="BA292">
        <v>733.7</v>
      </c>
      <c r="BB292">
        <v>83.7</v>
      </c>
      <c r="BC292">
        <v>82.1</v>
      </c>
      <c r="BD292">
        <v>3652.1</v>
      </c>
      <c r="BE292">
        <v>1051.2</v>
      </c>
      <c r="BF292">
        <v>410.4</v>
      </c>
      <c r="BG292">
        <v>2530.3</v>
      </c>
      <c r="BH292">
        <v>992.5</v>
      </c>
      <c r="BI292">
        <v>597.1</v>
      </c>
      <c r="BJ292">
        <v>264.6</v>
      </c>
      <c r="BK292">
        <v>224.9</v>
      </c>
      <c r="BL292">
        <v>201.2</v>
      </c>
      <c r="BM292">
        <v>461.3</v>
      </c>
      <c r="BP292">
        <v>722.1</v>
      </c>
      <c r="BQ292">
        <v>29124.8</v>
      </c>
      <c r="BR292">
        <v>32.9</v>
      </c>
      <c r="BS292">
        <v>9184</v>
      </c>
      <c r="BT292">
        <v>-1867.8</v>
      </c>
    </row>
    <row r="293" spans="1:72" x14ac:dyDescent="0.25">
      <c r="A293" s="28" t="s">
        <v>99</v>
      </c>
      <c r="B293" s="27" t="s">
        <v>327</v>
      </c>
      <c r="C293" s="28" t="s">
        <v>385</v>
      </c>
      <c r="D293">
        <v>2.9</v>
      </c>
      <c r="E293">
        <v>0.2</v>
      </c>
      <c r="G293">
        <v>0.7</v>
      </c>
      <c r="H293">
        <v>15.7</v>
      </c>
      <c r="I293">
        <v>1.8</v>
      </c>
      <c r="J293">
        <v>2.4</v>
      </c>
      <c r="K293">
        <v>5.4</v>
      </c>
      <c r="L293">
        <v>0.8</v>
      </c>
      <c r="M293">
        <v>1.8</v>
      </c>
      <c r="N293">
        <v>23.1</v>
      </c>
      <c r="O293">
        <v>11.2</v>
      </c>
      <c r="P293">
        <v>28.2</v>
      </c>
      <c r="Q293">
        <v>2.9</v>
      </c>
      <c r="R293">
        <v>2.1</v>
      </c>
      <c r="S293">
        <v>5.9</v>
      </c>
      <c r="T293">
        <v>3.4</v>
      </c>
      <c r="U293">
        <v>4.2</v>
      </c>
      <c r="V293">
        <v>9.4</v>
      </c>
      <c r="W293">
        <v>31.4</v>
      </c>
      <c r="X293">
        <v>2.9</v>
      </c>
      <c r="Y293">
        <v>5.6</v>
      </c>
      <c r="Z293">
        <v>1.8</v>
      </c>
      <c r="AA293">
        <v>1.2</v>
      </c>
      <c r="AB293">
        <v>0.1</v>
      </c>
      <c r="AC293">
        <v>1.7</v>
      </c>
      <c r="AD293">
        <v>38.7</v>
      </c>
      <c r="AE293">
        <v>4.2</v>
      </c>
      <c r="AF293">
        <v>3.6</v>
      </c>
      <c r="AG293">
        <v>2</v>
      </c>
      <c r="AH293">
        <v>5.8</v>
      </c>
      <c r="AI293">
        <v>0.8</v>
      </c>
      <c r="AJ293">
        <v>0.7</v>
      </c>
      <c r="AK293">
        <v>1.1</v>
      </c>
      <c r="AL293">
        <v>0.1</v>
      </c>
      <c r="AM293">
        <v>1</v>
      </c>
      <c r="AN293">
        <v>0.3</v>
      </c>
      <c r="AO293">
        <v>0.2</v>
      </c>
      <c r="AP293">
        <v>0.4</v>
      </c>
      <c r="AQ293">
        <v>1</v>
      </c>
      <c r="AR293">
        <v>0.2</v>
      </c>
      <c r="AS293">
        <v>0.1</v>
      </c>
      <c r="AT293">
        <v>0.1</v>
      </c>
      <c r="AU293">
        <v>1.7</v>
      </c>
      <c r="AV293">
        <v>1.1</v>
      </c>
      <c r="AW293">
        <v>0.7</v>
      </c>
      <c r="AX293">
        <v>0.7</v>
      </c>
      <c r="AY293">
        <v>0.2</v>
      </c>
      <c r="AZ293">
        <v>0.3</v>
      </c>
      <c r="BA293">
        <v>1.1</v>
      </c>
      <c r="BC293">
        <v>0.1</v>
      </c>
      <c r="BD293">
        <v>1.6</v>
      </c>
      <c r="BE293">
        <v>2.1</v>
      </c>
      <c r="BF293">
        <v>0.6</v>
      </c>
      <c r="BG293">
        <v>4.4</v>
      </c>
      <c r="BH293">
        <v>1</v>
      </c>
      <c r="BI293">
        <v>0.2</v>
      </c>
      <c r="BJ293">
        <v>0.3</v>
      </c>
      <c r="BK293">
        <v>0.2</v>
      </c>
      <c r="BL293">
        <v>0.1</v>
      </c>
      <c r="BM293">
        <v>0.4</v>
      </c>
      <c r="BP293">
        <v>0.5</v>
      </c>
      <c r="BQ293">
        <v>30.5</v>
      </c>
      <c r="BS293">
        <v>8</v>
      </c>
      <c r="BT293">
        <v>-0.7</v>
      </c>
    </row>
    <row r="294" spans="1:72" x14ac:dyDescent="0.25">
      <c r="A294" s="28" t="s">
        <v>99</v>
      </c>
      <c r="B294" s="27" t="s">
        <v>327</v>
      </c>
      <c r="C294" s="28" t="s">
        <v>386</v>
      </c>
      <c r="D294">
        <v>33.5</v>
      </c>
      <c r="E294">
        <v>0.9</v>
      </c>
      <c r="F294">
        <v>0.5</v>
      </c>
      <c r="G294">
        <v>3.5</v>
      </c>
      <c r="H294">
        <v>388.4</v>
      </c>
      <c r="I294">
        <v>25.5</v>
      </c>
      <c r="J294">
        <v>17.5</v>
      </c>
      <c r="K294">
        <v>75.8</v>
      </c>
      <c r="L294">
        <v>10.7</v>
      </c>
      <c r="M294">
        <v>34.2</v>
      </c>
      <c r="N294">
        <v>193.2</v>
      </c>
      <c r="O294">
        <v>122.1</v>
      </c>
      <c r="P294">
        <v>685.2</v>
      </c>
      <c r="Q294">
        <v>43</v>
      </c>
      <c r="R294">
        <v>37.3</v>
      </c>
      <c r="S294">
        <v>102.5</v>
      </c>
      <c r="T294">
        <v>53.3</v>
      </c>
      <c r="U294">
        <v>112.2</v>
      </c>
      <c r="V294">
        <v>194.5</v>
      </c>
      <c r="W294">
        <v>577.5</v>
      </c>
      <c r="X294">
        <v>42.4</v>
      </c>
      <c r="Y294">
        <v>84.8</v>
      </c>
      <c r="Z294">
        <v>34.3</v>
      </c>
      <c r="AA294">
        <v>23.1</v>
      </c>
      <c r="AB294">
        <v>1</v>
      </c>
      <c r="AC294">
        <v>29.7</v>
      </c>
      <c r="AD294">
        <v>859.2</v>
      </c>
      <c r="AE294">
        <v>75.3</v>
      </c>
      <c r="AF294">
        <v>69.8</v>
      </c>
      <c r="AG294">
        <v>83.3</v>
      </c>
      <c r="AH294">
        <v>72</v>
      </c>
      <c r="AI294">
        <v>1.5</v>
      </c>
      <c r="AJ294">
        <v>2.9</v>
      </c>
      <c r="AK294">
        <v>22.7</v>
      </c>
      <c r="AL294">
        <v>4.1</v>
      </c>
      <c r="AM294">
        <v>13</v>
      </c>
      <c r="AN294">
        <v>4.2</v>
      </c>
      <c r="AO294">
        <v>2.5</v>
      </c>
      <c r="AP294">
        <v>13.7</v>
      </c>
      <c r="AQ294">
        <v>10.8</v>
      </c>
      <c r="AR294">
        <v>1.7</v>
      </c>
      <c r="AS294">
        <v>2.8</v>
      </c>
      <c r="AT294">
        <v>2</v>
      </c>
      <c r="AU294">
        <v>18</v>
      </c>
      <c r="AV294">
        <v>7.7</v>
      </c>
      <c r="AW294">
        <v>21.7</v>
      </c>
      <c r="AX294">
        <v>10.5</v>
      </c>
      <c r="AY294">
        <v>5.5</v>
      </c>
      <c r="AZ294">
        <v>7.1</v>
      </c>
      <c r="BA294">
        <v>10</v>
      </c>
      <c r="BB294">
        <v>1.2</v>
      </c>
      <c r="BC294">
        <v>0.6</v>
      </c>
      <c r="BD294">
        <v>41.7</v>
      </c>
      <c r="BE294">
        <v>28.1</v>
      </c>
      <c r="BF294">
        <v>9.5</v>
      </c>
      <c r="BG294">
        <v>71.4</v>
      </c>
      <c r="BH294">
        <v>23.7</v>
      </c>
      <c r="BI294">
        <v>2.9</v>
      </c>
      <c r="BJ294">
        <v>2.9</v>
      </c>
      <c r="BK294">
        <v>1.6</v>
      </c>
      <c r="BL294">
        <v>2</v>
      </c>
      <c r="BM294">
        <v>4.9</v>
      </c>
      <c r="BP294">
        <v>5.9</v>
      </c>
      <c r="BQ294">
        <v>1065.1</v>
      </c>
      <c r="BS294">
        <v>93.4</v>
      </c>
      <c r="BT294">
        <v>20.5</v>
      </c>
    </row>
    <row r="295" spans="1:72" x14ac:dyDescent="0.25">
      <c r="A295" s="28" t="s">
        <v>99</v>
      </c>
      <c r="B295" s="27" t="s">
        <v>327</v>
      </c>
      <c r="C295" s="28" t="s">
        <v>387</v>
      </c>
      <c r="D295">
        <v>48.2</v>
      </c>
      <c r="E295">
        <v>1.1</v>
      </c>
      <c r="F295">
        <v>1</v>
      </c>
      <c r="G295">
        <v>5.1</v>
      </c>
      <c r="H295">
        <v>397.6</v>
      </c>
      <c r="I295">
        <v>42.5</v>
      </c>
      <c r="J295">
        <v>22.5</v>
      </c>
      <c r="K295">
        <v>70</v>
      </c>
      <c r="L295">
        <v>18.1</v>
      </c>
      <c r="M295">
        <v>35.5</v>
      </c>
      <c r="N295">
        <v>235.8</v>
      </c>
      <c r="O295">
        <v>366.9</v>
      </c>
      <c r="P295">
        <v>666.9</v>
      </c>
      <c r="Q295">
        <v>51.2</v>
      </c>
      <c r="R295">
        <v>36</v>
      </c>
      <c r="S295">
        <v>96.9</v>
      </c>
      <c r="T295">
        <v>85.6</v>
      </c>
      <c r="U295">
        <v>125.1</v>
      </c>
      <c r="V295">
        <v>141.6</v>
      </c>
      <c r="W295">
        <v>452.4</v>
      </c>
      <c r="X295">
        <v>56.3</v>
      </c>
      <c r="Y295">
        <v>145.2</v>
      </c>
      <c r="Z295">
        <v>42.2</v>
      </c>
      <c r="AA295">
        <v>23.5</v>
      </c>
      <c r="AB295">
        <v>1.4</v>
      </c>
      <c r="AC295">
        <v>24.5</v>
      </c>
      <c r="AD295">
        <v>776</v>
      </c>
      <c r="AE295">
        <v>89.3</v>
      </c>
      <c r="AF295">
        <v>141.4</v>
      </c>
      <c r="AG295">
        <v>73.1</v>
      </c>
      <c r="AH295">
        <v>88.7</v>
      </c>
      <c r="AI295">
        <v>3.4</v>
      </c>
      <c r="AJ295">
        <v>5.4</v>
      </c>
      <c r="AK295">
        <v>34.9</v>
      </c>
      <c r="AL295">
        <v>3.9</v>
      </c>
      <c r="AM295">
        <v>16.2</v>
      </c>
      <c r="AN295">
        <v>15.1</v>
      </c>
      <c r="AO295">
        <v>5.7</v>
      </c>
      <c r="AP295">
        <v>24.1</v>
      </c>
      <c r="AQ295">
        <v>62.8</v>
      </c>
      <c r="AR295">
        <v>3.2</v>
      </c>
      <c r="AS295">
        <v>3.3</v>
      </c>
      <c r="AT295">
        <v>5.1</v>
      </c>
      <c r="AU295">
        <v>31.9</v>
      </c>
      <c r="AV295">
        <v>21</v>
      </c>
      <c r="AW295">
        <v>19.3</v>
      </c>
      <c r="AX295">
        <v>12.2</v>
      </c>
      <c r="AY295">
        <v>6.4</v>
      </c>
      <c r="AZ295">
        <v>8.8</v>
      </c>
      <c r="BA295">
        <v>15.8</v>
      </c>
      <c r="BB295">
        <v>1.6</v>
      </c>
      <c r="BC295">
        <v>1.6</v>
      </c>
      <c r="BD295">
        <v>50</v>
      </c>
      <c r="BE295">
        <v>29.8</v>
      </c>
      <c r="BF295">
        <v>7.4</v>
      </c>
      <c r="BG295">
        <v>147.1</v>
      </c>
      <c r="BH295">
        <v>16.7</v>
      </c>
      <c r="BI295">
        <v>5.6</v>
      </c>
      <c r="BJ295">
        <v>3.8</v>
      </c>
      <c r="BK295">
        <v>3.3</v>
      </c>
      <c r="BL295">
        <v>2.8</v>
      </c>
      <c r="BM295">
        <v>7.7</v>
      </c>
      <c r="BP295">
        <v>7.8</v>
      </c>
      <c r="BQ295">
        <v>780.7</v>
      </c>
      <c r="BR295">
        <v>0.7</v>
      </c>
      <c r="BS295">
        <v>137.9</v>
      </c>
      <c r="BT295">
        <v>4.5</v>
      </c>
    </row>
    <row r="296" spans="1:72" x14ac:dyDescent="0.25">
      <c r="A296" s="28" t="s">
        <v>99</v>
      </c>
      <c r="B296" s="27" t="s">
        <v>327</v>
      </c>
      <c r="C296" s="28" t="s">
        <v>388</v>
      </c>
      <c r="H296">
        <v>0.2</v>
      </c>
      <c r="N296">
        <v>0.1</v>
      </c>
      <c r="P296">
        <v>0.4</v>
      </c>
      <c r="S296">
        <v>0.1</v>
      </c>
      <c r="U296">
        <v>0.1</v>
      </c>
      <c r="V296">
        <v>0.1</v>
      </c>
      <c r="W296">
        <v>0.3</v>
      </c>
      <c r="Y296">
        <v>0.1</v>
      </c>
      <c r="AD296">
        <v>0.6</v>
      </c>
      <c r="AF296">
        <v>0.1</v>
      </c>
      <c r="AG296">
        <v>0.1</v>
      </c>
      <c r="AH296">
        <v>0.1</v>
      </c>
      <c r="BQ296">
        <v>0.4</v>
      </c>
      <c r="BT296">
        <v>0.1</v>
      </c>
    </row>
    <row r="297" spans="1:72" x14ac:dyDescent="0.25">
      <c r="A297" s="28" t="s">
        <v>99</v>
      </c>
      <c r="B297" s="27" t="s">
        <v>327</v>
      </c>
      <c r="C297" s="28" t="s">
        <v>389</v>
      </c>
      <c r="D297">
        <v>1.1</v>
      </c>
      <c r="F297">
        <v>0.1</v>
      </c>
      <c r="G297">
        <v>0.2</v>
      </c>
      <c r="H297">
        <v>8.6</v>
      </c>
      <c r="I297">
        <v>0.9</v>
      </c>
      <c r="J297">
        <v>0.5</v>
      </c>
      <c r="K297">
        <v>1.7</v>
      </c>
      <c r="L297">
        <v>0.3</v>
      </c>
      <c r="M297">
        <v>0.6</v>
      </c>
      <c r="N297">
        <v>6.9</v>
      </c>
      <c r="O297">
        <v>2.6</v>
      </c>
      <c r="P297">
        <v>17.5</v>
      </c>
      <c r="Q297">
        <v>1.6</v>
      </c>
      <c r="R297">
        <v>1.9</v>
      </c>
      <c r="S297">
        <v>2.7</v>
      </c>
      <c r="T297">
        <v>1.2</v>
      </c>
      <c r="U297">
        <v>2.9</v>
      </c>
      <c r="V297">
        <v>3.5</v>
      </c>
      <c r="W297">
        <v>8</v>
      </c>
      <c r="X297">
        <v>0.9</v>
      </c>
      <c r="Y297">
        <v>1.5</v>
      </c>
      <c r="Z297">
        <v>0.5</v>
      </c>
      <c r="AA297">
        <v>0.6</v>
      </c>
      <c r="AB297">
        <v>0.1</v>
      </c>
      <c r="AC297">
        <v>0.5</v>
      </c>
      <c r="AD297">
        <v>14.4</v>
      </c>
      <c r="AE297">
        <v>1.1</v>
      </c>
      <c r="AF297">
        <v>8.8</v>
      </c>
      <c r="AG297">
        <v>2.9</v>
      </c>
      <c r="AH297">
        <v>3</v>
      </c>
      <c r="AI297">
        <v>0.1</v>
      </c>
      <c r="AJ297">
        <v>0.2</v>
      </c>
      <c r="AK297">
        <v>0.7</v>
      </c>
      <c r="AL297">
        <v>0.1</v>
      </c>
      <c r="AM297">
        <v>0.8</v>
      </c>
      <c r="AP297">
        <v>0.7</v>
      </c>
      <c r="AQ297">
        <v>0.2</v>
      </c>
      <c r="AR297">
        <v>0.5</v>
      </c>
      <c r="AS297">
        <v>0.2</v>
      </c>
      <c r="AU297">
        <v>0.7</v>
      </c>
      <c r="AV297">
        <v>0.9</v>
      </c>
      <c r="AW297">
        <v>0.5</v>
      </c>
      <c r="AX297">
        <v>0.1</v>
      </c>
      <c r="AY297">
        <v>0.2</v>
      </c>
      <c r="AZ297">
        <v>0.1</v>
      </c>
      <c r="BA297">
        <v>0.1</v>
      </c>
      <c r="BC297">
        <v>0.1</v>
      </c>
      <c r="BD297">
        <v>0.6</v>
      </c>
      <c r="BE297">
        <v>0.4</v>
      </c>
      <c r="BF297">
        <v>0.1</v>
      </c>
      <c r="BG297">
        <v>1.2</v>
      </c>
      <c r="BH297">
        <v>0.2</v>
      </c>
      <c r="BI297">
        <v>0.1</v>
      </c>
      <c r="BM297">
        <v>0.1</v>
      </c>
      <c r="BQ297">
        <v>16.8</v>
      </c>
      <c r="BS297">
        <v>0.5</v>
      </c>
      <c r="BT297">
        <v>3.1</v>
      </c>
    </row>
    <row r="298" spans="1:72" x14ac:dyDescent="0.25">
      <c r="A298" s="28" t="s">
        <v>99</v>
      </c>
      <c r="B298" s="27" t="s">
        <v>327</v>
      </c>
      <c r="C298" s="28" t="s">
        <v>390</v>
      </c>
      <c r="H298">
        <v>0.7</v>
      </c>
      <c r="K298">
        <v>0.2</v>
      </c>
      <c r="N298">
        <v>0.3</v>
      </c>
      <c r="O298">
        <v>0.3</v>
      </c>
      <c r="P298">
        <v>1.3</v>
      </c>
      <c r="R298">
        <v>0.1</v>
      </c>
      <c r="S298">
        <v>0.1</v>
      </c>
      <c r="T298">
        <v>0.1</v>
      </c>
      <c r="U298">
        <v>0.1</v>
      </c>
      <c r="V298">
        <v>0.3</v>
      </c>
      <c r="W298">
        <v>0.6</v>
      </c>
      <c r="X298">
        <v>0.1</v>
      </c>
      <c r="Y298">
        <v>0.1</v>
      </c>
      <c r="AD298">
        <v>0.4</v>
      </c>
      <c r="AF298">
        <v>0.3</v>
      </c>
      <c r="AG298">
        <v>0.1</v>
      </c>
      <c r="AH298">
        <v>0.1</v>
      </c>
      <c r="BQ298">
        <v>1.1</v>
      </c>
      <c r="BT298">
        <v>-1.9</v>
      </c>
    </row>
    <row r="299" spans="1:72" x14ac:dyDescent="0.25">
      <c r="A299" s="28" t="s">
        <v>99</v>
      </c>
      <c r="B299" s="27" t="s">
        <v>327</v>
      </c>
      <c r="C299" s="28" t="s">
        <v>391</v>
      </c>
      <c r="D299">
        <v>9.2</v>
      </c>
      <c r="E299">
        <v>0.3</v>
      </c>
      <c r="F299">
        <v>0.9</v>
      </c>
      <c r="G299">
        <v>1.5</v>
      </c>
      <c r="H299">
        <v>100.1</v>
      </c>
      <c r="I299">
        <v>10.6</v>
      </c>
      <c r="J299">
        <v>6</v>
      </c>
      <c r="K299">
        <v>16</v>
      </c>
      <c r="L299">
        <v>4.4</v>
      </c>
      <c r="M299">
        <v>5.6</v>
      </c>
      <c r="N299">
        <v>42.7</v>
      </c>
      <c r="O299">
        <v>24.8</v>
      </c>
      <c r="P299">
        <v>227.6</v>
      </c>
      <c r="Q299">
        <v>15.3</v>
      </c>
      <c r="R299">
        <v>10.8</v>
      </c>
      <c r="S299">
        <v>28.2</v>
      </c>
      <c r="T299">
        <v>18.1</v>
      </c>
      <c r="U299">
        <v>46.9</v>
      </c>
      <c r="V299">
        <v>39.4</v>
      </c>
      <c r="W299">
        <v>147.6</v>
      </c>
      <c r="X299">
        <v>10.9</v>
      </c>
      <c r="Y299">
        <v>25.7</v>
      </c>
      <c r="Z299">
        <v>8</v>
      </c>
      <c r="AA299">
        <v>5.1</v>
      </c>
      <c r="AB299">
        <v>0.9</v>
      </c>
      <c r="AC299">
        <v>6.7</v>
      </c>
      <c r="AD299">
        <v>192.6</v>
      </c>
      <c r="AE299">
        <v>22.4</v>
      </c>
      <c r="AF299">
        <v>30.8</v>
      </c>
      <c r="AG299">
        <v>21.5</v>
      </c>
      <c r="AH299">
        <v>39.9</v>
      </c>
      <c r="AI299">
        <v>0.4</v>
      </c>
      <c r="AJ299">
        <v>0.7</v>
      </c>
      <c r="AK299">
        <v>6.1</v>
      </c>
      <c r="AL299">
        <v>0.7</v>
      </c>
      <c r="AM299">
        <v>4.5</v>
      </c>
      <c r="AN299">
        <v>1</v>
      </c>
      <c r="AO299">
        <v>0.7</v>
      </c>
      <c r="AP299">
        <v>4.5</v>
      </c>
      <c r="AQ299">
        <v>2.4</v>
      </c>
      <c r="AR299">
        <v>4.4</v>
      </c>
      <c r="AS299">
        <v>1.9</v>
      </c>
      <c r="AT299">
        <v>0.5</v>
      </c>
      <c r="AU299">
        <v>14</v>
      </c>
      <c r="AV299">
        <v>3.9</v>
      </c>
      <c r="AW299">
        <v>5.6</v>
      </c>
      <c r="AX299">
        <v>1.7</v>
      </c>
      <c r="AY299">
        <v>1.6</v>
      </c>
      <c r="AZ299">
        <v>1.8</v>
      </c>
      <c r="BA299">
        <v>2.5</v>
      </c>
      <c r="BB299">
        <v>0.2</v>
      </c>
      <c r="BC299">
        <v>0.3</v>
      </c>
      <c r="BD299">
        <v>8.6</v>
      </c>
      <c r="BE299">
        <v>4.3</v>
      </c>
      <c r="BF299">
        <v>1.6</v>
      </c>
      <c r="BG299">
        <v>11.1</v>
      </c>
      <c r="BH299">
        <v>2.5</v>
      </c>
      <c r="BI299">
        <v>1.2</v>
      </c>
      <c r="BJ299">
        <v>0.6</v>
      </c>
      <c r="BK299">
        <v>0.4</v>
      </c>
      <c r="BL299">
        <v>0.4</v>
      </c>
      <c r="BM299">
        <v>1</v>
      </c>
      <c r="BP299">
        <v>0.1</v>
      </c>
      <c r="BQ299">
        <v>175.1</v>
      </c>
      <c r="BS299">
        <v>8.2</v>
      </c>
      <c r="BT299">
        <v>38</v>
      </c>
    </row>
    <row r="300" spans="1:72" x14ac:dyDescent="0.25">
      <c r="A300" s="28" t="s">
        <v>99</v>
      </c>
      <c r="B300" s="27" t="s">
        <v>327</v>
      </c>
      <c r="C300" s="28" t="s">
        <v>392</v>
      </c>
      <c r="D300">
        <v>22.2</v>
      </c>
      <c r="E300">
        <v>0.7</v>
      </c>
      <c r="F300">
        <v>0.5</v>
      </c>
      <c r="G300">
        <v>3.9</v>
      </c>
      <c r="H300">
        <v>208.9</v>
      </c>
      <c r="I300">
        <v>24.1</v>
      </c>
      <c r="J300">
        <v>12.7</v>
      </c>
      <c r="K300">
        <v>37.4</v>
      </c>
      <c r="L300">
        <v>9</v>
      </c>
      <c r="M300">
        <v>11.8</v>
      </c>
      <c r="N300">
        <v>101.6</v>
      </c>
      <c r="O300">
        <v>65.6</v>
      </c>
      <c r="P300">
        <v>449.3</v>
      </c>
      <c r="Q300">
        <v>34.7</v>
      </c>
      <c r="R300">
        <v>30.6</v>
      </c>
      <c r="S300">
        <v>69.1</v>
      </c>
      <c r="T300">
        <v>35.7</v>
      </c>
      <c r="U300">
        <v>85.7</v>
      </c>
      <c r="V300">
        <v>91.6</v>
      </c>
      <c r="W300">
        <v>310.5</v>
      </c>
      <c r="X300">
        <v>22.8</v>
      </c>
      <c r="Y300">
        <v>56.6</v>
      </c>
      <c r="Z300">
        <v>17.7</v>
      </c>
      <c r="AA300">
        <v>12.4</v>
      </c>
      <c r="AB300">
        <v>1</v>
      </c>
      <c r="AC300">
        <v>14.9</v>
      </c>
      <c r="AD300">
        <v>457.3</v>
      </c>
      <c r="AE300">
        <v>53.1</v>
      </c>
      <c r="AF300">
        <v>90.1</v>
      </c>
      <c r="AG300">
        <v>49.2</v>
      </c>
      <c r="AH300">
        <v>89.5</v>
      </c>
      <c r="AI300">
        <v>1.1</v>
      </c>
      <c r="AJ300">
        <v>2.1</v>
      </c>
      <c r="AK300">
        <v>15.5</v>
      </c>
      <c r="AL300">
        <v>1.7</v>
      </c>
      <c r="AM300">
        <v>11.1</v>
      </c>
      <c r="AN300">
        <v>2.5</v>
      </c>
      <c r="AO300">
        <v>1.7</v>
      </c>
      <c r="AP300">
        <v>11.5</v>
      </c>
      <c r="AQ300">
        <v>7.1</v>
      </c>
      <c r="AR300">
        <v>2.1</v>
      </c>
      <c r="AS300">
        <v>1.9</v>
      </c>
      <c r="AT300">
        <v>0.9</v>
      </c>
      <c r="AU300">
        <v>23.7</v>
      </c>
      <c r="AV300">
        <v>9.7</v>
      </c>
      <c r="AW300">
        <v>12.4</v>
      </c>
      <c r="AX300">
        <v>4.4</v>
      </c>
      <c r="AY300">
        <v>3.5</v>
      </c>
      <c r="AZ300">
        <v>4</v>
      </c>
      <c r="BA300">
        <v>5.9</v>
      </c>
      <c r="BB300">
        <v>0.4</v>
      </c>
      <c r="BC300">
        <v>0.9</v>
      </c>
      <c r="BD300">
        <v>21.1</v>
      </c>
      <c r="BE300">
        <v>11.3</v>
      </c>
      <c r="BF300">
        <v>3.5</v>
      </c>
      <c r="BG300">
        <v>30</v>
      </c>
      <c r="BH300">
        <v>6.5</v>
      </c>
      <c r="BI300">
        <v>2.9</v>
      </c>
      <c r="BJ300">
        <v>1.4</v>
      </c>
      <c r="BK300">
        <v>1.2</v>
      </c>
      <c r="BL300">
        <v>1</v>
      </c>
      <c r="BM300">
        <v>2.5</v>
      </c>
      <c r="BP300">
        <v>0.8</v>
      </c>
      <c r="BQ300">
        <v>448</v>
      </c>
      <c r="BS300">
        <v>44.7</v>
      </c>
      <c r="BT300">
        <v>10.1</v>
      </c>
    </row>
    <row r="301" spans="1:72" x14ac:dyDescent="0.25">
      <c r="A301" s="28" t="s">
        <v>99</v>
      </c>
      <c r="B301" s="27" t="s">
        <v>327</v>
      </c>
      <c r="C301" s="28" t="s">
        <v>393</v>
      </c>
      <c r="D301">
        <v>1</v>
      </c>
      <c r="E301">
        <v>0.1</v>
      </c>
      <c r="G301">
        <v>0.2</v>
      </c>
      <c r="H301">
        <v>7.6</v>
      </c>
      <c r="I301">
        <v>0.7</v>
      </c>
      <c r="J301">
        <v>0.7</v>
      </c>
      <c r="K301">
        <v>1</v>
      </c>
      <c r="L301">
        <v>0.3</v>
      </c>
      <c r="M301">
        <v>0.4</v>
      </c>
      <c r="N301">
        <v>3</v>
      </c>
      <c r="O301">
        <v>2.1</v>
      </c>
      <c r="P301">
        <v>12.8</v>
      </c>
      <c r="Q301">
        <v>1.2</v>
      </c>
      <c r="R301">
        <v>0.7</v>
      </c>
      <c r="S301">
        <v>2.1</v>
      </c>
      <c r="T301">
        <v>1.6</v>
      </c>
      <c r="U301">
        <v>2.8</v>
      </c>
      <c r="V301">
        <v>2.8</v>
      </c>
      <c r="W301">
        <v>7.4</v>
      </c>
      <c r="X301">
        <v>0.6</v>
      </c>
      <c r="Y301">
        <v>2.2</v>
      </c>
      <c r="Z301">
        <v>0.6</v>
      </c>
      <c r="AA301">
        <v>0.5</v>
      </c>
      <c r="AC301">
        <v>0.8</v>
      </c>
      <c r="AD301">
        <v>15.4</v>
      </c>
      <c r="AE301">
        <v>1.3</v>
      </c>
      <c r="AF301">
        <v>3.4</v>
      </c>
      <c r="AG301">
        <v>1.8</v>
      </c>
      <c r="AH301">
        <v>2.3</v>
      </c>
      <c r="AI301">
        <v>0.2</v>
      </c>
      <c r="AJ301">
        <v>0.1</v>
      </c>
      <c r="AK301">
        <v>1.2</v>
      </c>
      <c r="AM301">
        <v>0.6</v>
      </c>
      <c r="AN301">
        <v>0.3</v>
      </c>
      <c r="AO301">
        <v>0.1</v>
      </c>
      <c r="AP301">
        <v>0.2</v>
      </c>
      <c r="AQ301">
        <v>0.8</v>
      </c>
      <c r="AR301">
        <v>0.1</v>
      </c>
      <c r="AS301">
        <v>0.1</v>
      </c>
      <c r="AT301">
        <v>0.1</v>
      </c>
      <c r="AU301">
        <v>1.4</v>
      </c>
      <c r="AV301">
        <v>0.3</v>
      </c>
      <c r="AW301">
        <v>0.3</v>
      </c>
      <c r="AX301">
        <v>0.1</v>
      </c>
      <c r="AY301">
        <v>0.3</v>
      </c>
      <c r="AZ301">
        <v>0.1</v>
      </c>
      <c r="BA301">
        <v>0.8</v>
      </c>
      <c r="BD301">
        <v>0.6</v>
      </c>
      <c r="BE301">
        <v>0.5</v>
      </c>
      <c r="BF301">
        <v>0.2</v>
      </c>
      <c r="BG301">
        <v>1.2</v>
      </c>
      <c r="BH301">
        <v>0.2</v>
      </c>
      <c r="BI301">
        <v>0.1</v>
      </c>
      <c r="BJ301">
        <v>0.1</v>
      </c>
      <c r="BK301">
        <v>0.1</v>
      </c>
      <c r="BL301">
        <v>0.1</v>
      </c>
      <c r="BM301">
        <v>0.1</v>
      </c>
      <c r="BP301">
        <v>0.1</v>
      </c>
      <c r="BQ301">
        <v>12.5</v>
      </c>
      <c r="BS301">
        <v>1</v>
      </c>
      <c r="BT301">
        <v>1.6</v>
      </c>
    </row>
    <row r="302" spans="1:72" x14ac:dyDescent="0.25">
      <c r="A302" s="28" t="s">
        <v>99</v>
      </c>
      <c r="B302" s="27" t="s">
        <v>327</v>
      </c>
      <c r="C302" s="28" t="s">
        <v>394</v>
      </c>
      <c r="D302">
        <v>0.3</v>
      </c>
      <c r="H302">
        <v>3.3</v>
      </c>
      <c r="I302">
        <v>0.4</v>
      </c>
      <c r="J302">
        <v>0.2</v>
      </c>
      <c r="K302">
        <v>1.1</v>
      </c>
      <c r="L302">
        <v>0.2</v>
      </c>
      <c r="M302">
        <v>0.2</v>
      </c>
      <c r="N302">
        <v>1.7</v>
      </c>
      <c r="O302">
        <v>0.9</v>
      </c>
      <c r="P302">
        <v>4.8</v>
      </c>
      <c r="Q302">
        <v>0.7</v>
      </c>
      <c r="R302">
        <v>0.4</v>
      </c>
      <c r="S302">
        <v>1.1</v>
      </c>
      <c r="T302">
        <v>0.4</v>
      </c>
      <c r="U302">
        <v>0.8</v>
      </c>
      <c r="V302">
        <v>1.4</v>
      </c>
      <c r="W302">
        <v>3.9</v>
      </c>
      <c r="X302">
        <v>0.4</v>
      </c>
      <c r="Y302">
        <v>0.8</v>
      </c>
      <c r="Z302">
        <v>0.3</v>
      </c>
      <c r="AA302">
        <v>0.1</v>
      </c>
      <c r="AC302">
        <v>0.2</v>
      </c>
      <c r="AD302">
        <v>7</v>
      </c>
      <c r="AE302">
        <v>0.9</v>
      </c>
      <c r="AF302">
        <v>0.7</v>
      </c>
      <c r="AG302">
        <v>0.5</v>
      </c>
      <c r="AH302">
        <v>0.6</v>
      </c>
      <c r="AK302">
        <v>0.2</v>
      </c>
      <c r="AM302">
        <v>0.1</v>
      </c>
      <c r="AN302">
        <v>0.1</v>
      </c>
      <c r="AP302">
        <v>0.1</v>
      </c>
      <c r="AQ302">
        <v>0.1</v>
      </c>
      <c r="AU302">
        <v>0.2</v>
      </c>
      <c r="AV302">
        <v>0.1</v>
      </c>
      <c r="AW302">
        <v>0.2</v>
      </c>
      <c r="AX302">
        <v>0.1</v>
      </c>
      <c r="AZ302">
        <v>0.1</v>
      </c>
      <c r="BA302">
        <v>0.1</v>
      </c>
      <c r="BD302">
        <v>0.5</v>
      </c>
      <c r="BE302">
        <v>0.2</v>
      </c>
      <c r="BF302">
        <v>0.1</v>
      </c>
      <c r="BG302">
        <v>0.6</v>
      </c>
      <c r="BH302">
        <v>0.1</v>
      </c>
      <c r="BM302">
        <v>0.1</v>
      </c>
      <c r="BQ302">
        <v>7.4</v>
      </c>
      <c r="BS302">
        <v>1</v>
      </c>
      <c r="BT302">
        <v>-3.1</v>
      </c>
    </row>
    <row r="303" spans="1:72" x14ac:dyDescent="0.25">
      <c r="A303" s="28" t="s">
        <v>99</v>
      </c>
      <c r="B303" s="27" t="s">
        <v>327</v>
      </c>
      <c r="C303" s="28" t="s">
        <v>395</v>
      </c>
      <c r="D303">
        <v>2.9</v>
      </c>
      <c r="E303">
        <v>0.1</v>
      </c>
      <c r="F303">
        <v>0.1</v>
      </c>
      <c r="G303">
        <v>0.4</v>
      </c>
      <c r="H303">
        <v>19.1</v>
      </c>
      <c r="I303">
        <v>1.7</v>
      </c>
      <c r="J303">
        <v>1.3</v>
      </c>
      <c r="K303">
        <v>3.2</v>
      </c>
      <c r="L303">
        <v>0.7</v>
      </c>
      <c r="M303">
        <v>2.7</v>
      </c>
      <c r="N303">
        <v>13.3</v>
      </c>
      <c r="O303">
        <v>8.2</v>
      </c>
      <c r="P303">
        <v>30.9</v>
      </c>
      <c r="Q303">
        <v>2.5</v>
      </c>
      <c r="R303">
        <v>2.2</v>
      </c>
      <c r="S303">
        <v>5</v>
      </c>
      <c r="T303">
        <v>3.5</v>
      </c>
      <c r="U303">
        <v>5.9</v>
      </c>
      <c r="V303">
        <v>7.7</v>
      </c>
      <c r="W303">
        <v>25.2</v>
      </c>
      <c r="X303">
        <v>3.2</v>
      </c>
      <c r="Y303">
        <v>5.3</v>
      </c>
      <c r="Z303">
        <v>3</v>
      </c>
      <c r="AA303">
        <v>2.3</v>
      </c>
      <c r="AB303">
        <v>0.1</v>
      </c>
      <c r="AC303">
        <v>1.4</v>
      </c>
      <c r="AD303">
        <v>36.5</v>
      </c>
      <c r="AE303">
        <v>4.5</v>
      </c>
      <c r="AF303">
        <v>9.3</v>
      </c>
      <c r="AG303">
        <v>4.6</v>
      </c>
      <c r="AH303">
        <v>5</v>
      </c>
      <c r="AI303">
        <v>3.6</v>
      </c>
      <c r="AJ303">
        <v>2.5</v>
      </c>
      <c r="AK303">
        <v>2.2</v>
      </c>
      <c r="AL303">
        <v>0.3</v>
      </c>
      <c r="AM303">
        <v>1.5</v>
      </c>
      <c r="AN303">
        <v>1.1</v>
      </c>
      <c r="AO303">
        <v>0.6</v>
      </c>
      <c r="AP303">
        <v>1.6</v>
      </c>
      <c r="AQ303">
        <v>4.6</v>
      </c>
      <c r="AR303">
        <v>0.6</v>
      </c>
      <c r="AS303">
        <v>0.5</v>
      </c>
      <c r="AT303">
        <v>0.5</v>
      </c>
      <c r="AU303">
        <v>1.3</v>
      </c>
      <c r="AV303">
        <v>2.6</v>
      </c>
      <c r="AW303">
        <v>1.5</v>
      </c>
      <c r="AX303">
        <v>0.9</v>
      </c>
      <c r="AY303">
        <v>0.6</v>
      </c>
      <c r="AZ303">
        <v>0.6</v>
      </c>
      <c r="BA303">
        <v>2.1</v>
      </c>
      <c r="BB303">
        <v>0.2</v>
      </c>
      <c r="BC303">
        <v>0.3</v>
      </c>
      <c r="BD303">
        <v>3.9</v>
      </c>
      <c r="BE303">
        <v>2.3</v>
      </c>
      <c r="BF303">
        <v>0.7</v>
      </c>
      <c r="BG303">
        <v>5.4</v>
      </c>
      <c r="BH303">
        <v>1.1</v>
      </c>
      <c r="BI303">
        <v>0.4</v>
      </c>
      <c r="BJ303">
        <v>0.3</v>
      </c>
      <c r="BK303">
        <v>0.2</v>
      </c>
      <c r="BL303">
        <v>0.2</v>
      </c>
      <c r="BM303">
        <v>0.4</v>
      </c>
      <c r="BP303">
        <v>0.5</v>
      </c>
      <c r="BQ303">
        <v>42.3</v>
      </c>
      <c r="BS303">
        <v>12.7</v>
      </c>
      <c r="BT303">
        <v>0.8</v>
      </c>
    </row>
    <row r="304" spans="1:72" x14ac:dyDescent="0.25">
      <c r="A304" s="28" t="s">
        <v>99</v>
      </c>
      <c r="B304" s="27" t="s">
        <v>327</v>
      </c>
      <c r="C304" s="28" t="s">
        <v>396</v>
      </c>
      <c r="D304">
        <v>24.2</v>
      </c>
      <c r="E304">
        <v>0.5</v>
      </c>
      <c r="F304">
        <v>0.5</v>
      </c>
      <c r="G304">
        <v>2.2</v>
      </c>
      <c r="H304">
        <v>240.1</v>
      </c>
      <c r="I304">
        <v>17.5</v>
      </c>
      <c r="J304">
        <v>12</v>
      </c>
      <c r="K304">
        <v>37.6</v>
      </c>
      <c r="L304">
        <v>8.6</v>
      </c>
      <c r="M304">
        <v>15.1</v>
      </c>
      <c r="N304">
        <v>120.1</v>
      </c>
      <c r="O304">
        <v>292.3</v>
      </c>
      <c r="P304">
        <v>362.9</v>
      </c>
      <c r="Q304">
        <v>25.6</v>
      </c>
      <c r="R304">
        <v>16.2</v>
      </c>
      <c r="S304">
        <v>48.2</v>
      </c>
      <c r="T304">
        <v>57.1</v>
      </c>
      <c r="U304">
        <v>58.6</v>
      </c>
      <c r="V304">
        <v>79.4</v>
      </c>
      <c r="W304">
        <v>222.8</v>
      </c>
      <c r="X304">
        <v>21.4</v>
      </c>
      <c r="Y304">
        <v>96.7</v>
      </c>
      <c r="Z304">
        <v>17.9</v>
      </c>
      <c r="AA304">
        <v>11.1</v>
      </c>
      <c r="AB304">
        <v>0.6</v>
      </c>
      <c r="AC304">
        <v>13.7</v>
      </c>
      <c r="AD304">
        <v>418.7</v>
      </c>
      <c r="AE304">
        <v>46.6</v>
      </c>
      <c r="AF304">
        <v>82.4</v>
      </c>
      <c r="AG304">
        <v>41.9</v>
      </c>
      <c r="AH304">
        <v>40.7</v>
      </c>
      <c r="AI304">
        <v>1.2</v>
      </c>
      <c r="AJ304">
        <v>3.6</v>
      </c>
      <c r="AK304">
        <v>22.6</v>
      </c>
      <c r="AL304">
        <v>2.1</v>
      </c>
      <c r="AM304">
        <v>7.7</v>
      </c>
      <c r="AN304">
        <v>15.6</v>
      </c>
      <c r="AO304">
        <v>2.2</v>
      </c>
      <c r="AP304">
        <v>12.5</v>
      </c>
      <c r="AQ304">
        <v>72.7</v>
      </c>
      <c r="AR304">
        <v>1.5</v>
      </c>
      <c r="AS304">
        <v>1.5</v>
      </c>
      <c r="AT304">
        <v>2.8</v>
      </c>
      <c r="AU304">
        <v>15.3</v>
      </c>
      <c r="AV304">
        <v>10</v>
      </c>
      <c r="AW304">
        <v>9</v>
      </c>
      <c r="AX304">
        <v>7.2</v>
      </c>
      <c r="AY304">
        <v>2.8</v>
      </c>
      <c r="AZ304">
        <v>4.4</v>
      </c>
      <c r="BA304">
        <v>7.7</v>
      </c>
      <c r="BB304">
        <v>0.9</v>
      </c>
      <c r="BC304">
        <v>0.7</v>
      </c>
      <c r="BD304">
        <v>28.2</v>
      </c>
      <c r="BE304">
        <v>19.4</v>
      </c>
      <c r="BF304">
        <v>4.3</v>
      </c>
      <c r="BG304">
        <v>116.7</v>
      </c>
      <c r="BH304">
        <v>11</v>
      </c>
      <c r="BI304">
        <v>2.8</v>
      </c>
      <c r="BJ304">
        <v>1.9</v>
      </c>
      <c r="BK304">
        <v>1.9</v>
      </c>
      <c r="BL304">
        <v>1.3</v>
      </c>
      <c r="BM304">
        <v>4.7</v>
      </c>
      <c r="BP304">
        <v>7.9</v>
      </c>
      <c r="BQ304">
        <v>461.9</v>
      </c>
      <c r="BR304">
        <v>0.4</v>
      </c>
      <c r="BS304">
        <v>85.2</v>
      </c>
      <c r="BT304">
        <v>-133.5</v>
      </c>
    </row>
    <row r="305" spans="1:72" x14ac:dyDescent="0.25">
      <c r="A305" s="28" t="s">
        <v>99</v>
      </c>
      <c r="B305" s="27" t="s">
        <v>327</v>
      </c>
      <c r="C305" s="28" t="s">
        <v>397</v>
      </c>
      <c r="D305">
        <v>2.6</v>
      </c>
      <c r="E305">
        <v>0.2</v>
      </c>
      <c r="F305">
        <v>0.1</v>
      </c>
      <c r="G305">
        <v>0.5</v>
      </c>
      <c r="H305">
        <v>21.1</v>
      </c>
      <c r="I305">
        <v>2.9</v>
      </c>
      <c r="J305">
        <v>1.4</v>
      </c>
      <c r="K305">
        <v>3.7</v>
      </c>
      <c r="L305">
        <v>1.1</v>
      </c>
      <c r="M305">
        <v>1.6</v>
      </c>
      <c r="N305">
        <v>11.8</v>
      </c>
      <c r="O305">
        <v>8.7</v>
      </c>
      <c r="P305">
        <v>42.5</v>
      </c>
      <c r="Q305">
        <v>3.9</v>
      </c>
      <c r="R305">
        <v>2.6</v>
      </c>
      <c r="S305">
        <v>7.3</v>
      </c>
      <c r="T305">
        <v>12.4</v>
      </c>
      <c r="U305">
        <v>11.7</v>
      </c>
      <c r="V305">
        <v>13.7</v>
      </c>
      <c r="W305">
        <v>49.9</v>
      </c>
      <c r="X305">
        <v>3.4</v>
      </c>
      <c r="Y305">
        <v>10.1</v>
      </c>
      <c r="Z305">
        <v>3.4</v>
      </c>
      <c r="AA305">
        <v>1.8</v>
      </c>
      <c r="AB305">
        <v>0.2</v>
      </c>
      <c r="AC305">
        <v>1.7</v>
      </c>
      <c r="AD305">
        <v>52.2</v>
      </c>
      <c r="AE305">
        <v>8.3</v>
      </c>
      <c r="AF305">
        <v>5.4</v>
      </c>
      <c r="AG305">
        <v>3.8</v>
      </c>
      <c r="AH305">
        <v>5.6</v>
      </c>
      <c r="AI305">
        <v>0.3</v>
      </c>
      <c r="AJ305">
        <v>0.3</v>
      </c>
      <c r="AK305">
        <v>2</v>
      </c>
      <c r="AL305">
        <v>0.3</v>
      </c>
      <c r="AM305">
        <v>1.3</v>
      </c>
      <c r="AN305">
        <v>0.7</v>
      </c>
      <c r="AO305">
        <v>0.6</v>
      </c>
      <c r="AP305">
        <v>1.6</v>
      </c>
      <c r="AQ305">
        <v>2.9</v>
      </c>
      <c r="AR305">
        <v>0.2</v>
      </c>
      <c r="AS305">
        <v>0.3</v>
      </c>
      <c r="AT305">
        <v>0.3</v>
      </c>
      <c r="AU305">
        <v>4.5</v>
      </c>
      <c r="AV305">
        <v>0.9</v>
      </c>
      <c r="AW305">
        <v>1.7</v>
      </c>
      <c r="AX305">
        <v>1.1</v>
      </c>
      <c r="AY305">
        <v>0.5</v>
      </c>
      <c r="AZ305">
        <v>0.7</v>
      </c>
      <c r="BA305">
        <v>1.4</v>
      </c>
      <c r="BB305">
        <v>0.2</v>
      </c>
      <c r="BC305">
        <v>0.2</v>
      </c>
      <c r="BD305">
        <v>3.4</v>
      </c>
      <c r="BE305">
        <v>2</v>
      </c>
      <c r="BF305">
        <v>0.9</v>
      </c>
      <c r="BG305">
        <v>13.6</v>
      </c>
      <c r="BH305">
        <v>1.6</v>
      </c>
      <c r="BI305">
        <v>0.7</v>
      </c>
      <c r="BJ305">
        <v>0.6</v>
      </c>
      <c r="BK305">
        <v>0.3</v>
      </c>
      <c r="BL305">
        <v>0.4</v>
      </c>
      <c r="BM305">
        <v>0.5</v>
      </c>
      <c r="BP305">
        <v>4.9</v>
      </c>
      <c r="BQ305">
        <v>91.2</v>
      </c>
      <c r="BS305">
        <v>50.8</v>
      </c>
      <c r="BT305">
        <v>-1.2</v>
      </c>
    </row>
    <row r="306" spans="1:72" x14ac:dyDescent="0.25">
      <c r="A306" s="28" t="s">
        <v>99</v>
      </c>
      <c r="B306" s="27" t="s">
        <v>327</v>
      </c>
      <c r="C306" s="28" t="s">
        <v>398</v>
      </c>
      <c r="D306">
        <v>0.3</v>
      </c>
      <c r="H306">
        <v>2.3</v>
      </c>
      <c r="I306">
        <v>0.5</v>
      </c>
      <c r="J306">
        <v>0.1</v>
      </c>
      <c r="K306">
        <v>0.4</v>
      </c>
      <c r="L306">
        <v>0.1</v>
      </c>
      <c r="M306">
        <v>0.2</v>
      </c>
      <c r="N306">
        <v>2</v>
      </c>
      <c r="O306">
        <v>0.9</v>
      </c>
      <c r="P306">
        <v>3.8</v>
      </c>
      <c r="Q306">
        <v>0.3</v>
      </c>
      <c r="R306">
        <v>0.9</v>
      </c>
      <c r="S306">
        <v>0.6</v>
      </c>
      <c r="T306">
        <v>0.5</v>
      </c>
      <c r="U306">
        <v>0.5</v>
      </c>
      <c r="V306">
        <v>0.7</v>
      </c>
      <c r="W306">
        <v>1.7</v>
      </c>
      <c r="X306">
        <v>0.2</v>
      </c>
      <c r="Y306">
        <v>0.5</v>
      </c>
      <c r="Z306">
        <v>0.2</v>
      </c>
      <c r="AA306">
        <v>0.4</v>
      </c>
      <c r="AC306">
        <v>0.9</v>
      </c>
      <c r="AD306">
        <v>2.2</v>
      </c>
      <c r="AE306">
        <v>0.7</v>
      </c>
      <c r="AF306">
        <v>1.5</v>
      </c>
      <c r="AG306">
        <v>0.4</v>
      </c>
      <c r="AH306">
        <v>0.3</v>
      </c>
      <c r="AJ306">
        <v>0.1</v>
      </c>
      <c r="AK306">
        <v>0.2</v>
      </c>
      <c r="AM306">
        <v>0.2</v>
      </c>
      <c r="AN306">
        <v>0.3</v>
      </c>
      <c r="AP306">
        <v>0.1</v>
      </c>
      <c r="AQ306">
        <v>0.7</v>
      </c>
      <c r="AU306">
        <v>0.1</v>
      </c>
      <c r="AV306">
        <v>0.2</v>
      </c>
      <c r="AW306">
        <v>0.1</v>
      </c>
      <c r="AX306">
        <v>0.1</v>
      </c>
      <c r="BA306">
        <v>0.1</v>
      </c>
      <c r="BD306">
        <v>0.2</v>
      </c>
      <c r="BE306">
        <v>0.1</v>
      </c>
      <c r="BG306">
        <v>0.5</v>
      </c>
      <c r="BH306">
        <v>0.1</v>
      </c>
      <c r="BI306">
        <v>0.1</v>
      </c>
      <c r="BQ306">
        <v>4.6</v>
      </c>
      <c r="BS306">
        <v>0.5</v>
      </c>
      <c r="BT306">
        <v>-0.1</v>
      </c>
    </row>
    <row r="307" spans="1:72" x14ac:dyDescent="0.25">
      <c r="A307" s="28" t="s">
        <v>99</v>
      </c>
      <c r="B307" s="27" t="s">
        <v>327</v>
      </c>
      <c r="C307" s="28" t="s">
        <v>399</v>
      </c>
      <c r="D307">
        <v>0.9</v>
      </c>
      <c r="G307">
        <v>0.2</v>
      </c>
      <c r="H307">
        <v>9.1</v>
      </c>
      <c r="I307">
        <v>1.5</v>
      </c>
      <c r="J307">
        <v>1</v>
      </c>
      <c r="K307">
        <v>4.5</v>
      </c>
      <c r="L307">
        <v>0.9</v>
      </c>
      <c r="M307">
        <v>0.6</v>
      </c>
      <c r="N307">
        <v>5.9</v>
      </c>
      <c r="O307">
        <v>3</v>
      </c>
      <c r="P307">
        <v>19.5</v>
      </c>
      <c r="Q307">
        <v>1.4</v>
      </c>
      <c r="R307">
        <v>2.5</v>
      </c>
      <c r="S307">
        <v>3.2</v>
      </c>
      <c r="T307">
        <v>1.4</v>
      </c>
      <c r="U307">
        <v>3</v>
      </c>
      <c r="V307">
        <v>4.2</v>
      </c>
      <c r="W307">
        <v>10.8</v>
      </c>
      <c r="X307">
        <v>1.1</v>
      </c>
      <c r="Y307">
        <v>2.7</v>
      </c>
      <c r="Z307">
        <v>0.8</v>
      </c>
      <c r="AA307">
        <v>0.5</v>
      </c>
      <c r="AB307">
        <v>0.1</v>
      </c>
      <c r="AC307">
        <v>0.6</v>
      </c>
      <c r="AD307">
        <v>15</v>
      </c>
      <c r="AE307">
        <v>3.1</v>
      </c>
      <c r="AF307">
        <v>1.8</v>
      </c>
      <c r="AG307">
        <v>1.3</v>
      </c>
      <c r="AH307">
        <v>1.7</v>
      </c>
      <c r="AI307">
        <v>0.1</v>
      </c>
      <c r="AJ307">
        <v>0.1</v>
      </c>
      <c r="AK307">
        <v>0.6</v>
      </c>
      <c r="AL307">
        <v>0.1</v>
      </c>
      <c r="AM307">
        <v>0.4</v>
      </c>
      <c r="AN307">
        <v>0.2</v>
      </c>
      <c r="AO307">
        <v>0.2</v>
      </c>
      <c r="AP307">
        <v>0.3</v>
      </c>
      <c r="AQ307">
        <v>0.3</v>
      </c>
      <c r="AR307">
        <v>0.1</v>
      </c>
      <c r="AS307">
        <v>0.1</v>
      </c>
      <c r="AT307">
        <v>0.1</v>
      </c>
      <c r="AU307">
        <v>0.7</v>
      </c>
      <c r="AV307">
        <v>0.3</v>
      </c>
      <c r="AW307">
        <v>0.5</v>
      </c>
      <c r="AX307">
        <v>0.2</v>
      </c>
      <c r="AY307">
        <v>0.2</v>
      </c>
      <c r="AZ307">
        <v>0.2</v>
      </c>
      <c r="BA307">
        <v>0.4</v>
      </c>
      <c r="BC307">
        <v>0.1</v>
      </c>
      <c r="BD307">
        <v>0.9</v>
      </c>
      <c r="BE307">
        <v>0.5</v>
      </c>
      <c r="BF307">
        <v>0.2</v>
      </c>
      <c r="BG307">
        <v>1.5</v>
      </c>
      <c r="BH307">
        <v>0.3</v>
      </c>
      <c r="BI307">
        <v>0.2</v>
      </c>
      <c r="BJ307">
        <v>0.1</v>
      </c>
      <c r="BK307">
        <v>0.1</v>
      </c>
      <c r="BL307">
        <v>0.1</v>
      </c>
      <c r="BM307">
        <v>0.1</v>
      </c>
      <c r="BP307">
        <v>0.2</v>
      </c>
      <c r="BQ307">
        <v>19.4</v>
      </c>
      <c r="BS307">
        <v>2.9</v>
      </c>
      <c r="BT307">
        <v>0.4</v>
      </c>
    </row>
    <row r="308" spans="1:72" x14ac:dyDescent="0.25">
      <c r="A308" s="28" t="s">
        <v>99</v>
      </c>
      <c r="B308" s="27" t="s">
        <v>327</v>
      </c>
      <c r="C308" s="28" t="s">
        <v>400</v>
      </c>
      <c r="D308">
        <v>67.4</v>
      </c>
      <c r="E308">
        <v>2.3</v>
      </c>
      <c r="F308">
        <v>1.3</v>
      </c>
      <c r="G308">
        <v>10.9</v>
      </c>
      <c r="H308">
        <v>646.7</v>
      </c>
      <c r="I308">
        <v>81.3</v>
      </c>
      <c r="J308">
        <v>46.6</v>
      </c>
      <c r="K308">
        <v>109.4</v>
      </c>
      <c r="L308">
        <v>27.9</v>
      </c>
      <c r="M308">
        <v>48.4</v>
      </c>
      <c r="N308">
        <v>357.7</v>
      </c>
      <c r="O308">
        <v>236.4</v>
      </c>
      <c r="P308">
        <v>1401.6</v>
      </c>
      <c r="Q308">
        <v>96.4</v>
      </c>
      <c r="R308">
        <v>67.7</v>
      </c>
      <c r="S308">
        <v>192.5</v>
      </c>
      <c r="T308">
        <v>129.7</v>
      </c>
      <c r="U308">
        <v>293</v>
      </c>
      <c r="V308">
        <v>278.5</v>
      </c>
      <c r="W308">
        <v>861.3</v>
      </c>
      <c r="X308">
        <v>83.7</v>
      </c>
      <c r="Y308">
        <v>192.4</v>
      </c>
      <c r="Z308">
        <v>67.6</v>
      </c>
      <c r="AA308">
        <v>38.7</v>
      </c>
      <c r="AB308">
        <v>2.5</v>
      </c>
      <c r="AC308">
        <v>43.1</v>
      </c>
      <c r="AD308">
        <v>1369.9</v>
      </c>
      <c r="AE308">
        <v>165.5</v>
      </c>
      <c r="AF308">
        <v>197.3</v>
      </c>
      <c r="AG308">
        <v>110.5</v>
      </c>
      <c r="AH308">
        <v>178.1</v>
      </c>
      <c r="AI308">
        <v>3.5</v>
      </c>
      <c r="AJ308">
        <v>5.5</v>
      </c>
      <c r="AK308">
        <v>44.3</v>
      </c>
      <c r="AL308">
        <v>5.3</v>
      </c>
      <c r="AM308">
        <v>25</v>
      </c>
      <c r="AN308">
        <v>7.7</v>
      </c>
      <c r="AO308">
        <v>7.1</v>
      </c>
      <c r="AP308">
        <v>33.8</v>
      </c>
      <c r="AQ308">
        <v>23.7</v>
      </c>
      <c r="AR308">
        <v>4</v>
      </c>
      <c r="AS308">
        <v>6</v>
      </c>
      <c r="AT308">
        <v>3.2</v>
      </c>
      <c r="AU308">
        <v>72</v>
      </c>
      <c r="AV308">
        <v>24</v>
      </c>
      <c r="AW308">
        <v>37.7</v>
      </c>
      <c r="AX308">
        <v>13.5</v>
      </c>
      <c r="AY308">
        <v>10.5</v>
      </c>
      <c r="AZ308">
        <v>12.7</v>
      </c>
      <c r="BA308">
        <v>26.7</v>
      </c>
      <c r="BB308">
        <v>1.4</v>
      </c>
      <c r="BC308">
        <v>1.3</v>
      </c>
      <c r="BD308">
        <v>64.6</v>
      </c>
      <c r="BE308">
        <v>33.6</v>
      </c>
      <c r="BF308">
        <v>11.2</v>
      </c>
      <c r="BG308">
        <v>115.3</v>
      </c>
      <c r="BH308">
        <v>21.5</v>
      </c>
      <c r="BI308">
        <v>9.8</v>
      </c>
      <c r="BJ308">
        <v>5.7</v>
      </c>
      <c r="BK308">
        <v>4.2</v>
      </c>
      <c r="BL308">
        <v>4.3</v>
      </c>
      <c r="BM308">
        <v>8.9</v>
      </c>
      <c r="BP308">
        <v>10</v>
      </c>
      <c r="BQ308">
        <v>1431.7</v>
      </c>
      <c r="BR308">
        <v>0.1</v>
      </c>
      <c r="BS308">
        <v>185.7</v>
      </c>
      <c r="BT308">
        <v>34.1</v>
      </c>
    </row>
    <row r="309" spans="1:72" x14ac:dyDescent="0.25">
      <c r="A309" s="28" t="s">
        <v>99</v>
      </c>
      <c r="B309" s="27" t="s">
        <v>327</v>
      </c>
      <c r="C309" s="28" t="s">
        <v>401</v>
      </c>
      <c r="D309">
        <v>7</v>
      </c>
      <c r="E309">
        <v>0.3</v>
      </c>
      <c r="F309">
        <v>0.1</v>
      </c>
      <c r="G309">
        <v>1.3</v>
      </c>
      <c r="H309">
        <v>80.7</v>
      </c>
      <c r="I309">
        <v>7.9</v>
      </c>
      <c r="J309">
        <v>5</v>
      </c>
      <c r="K309">
        <v>13.4</v>
      </c>
      <c r="L309">
        <v>3.4</v>
      </c>
      <c r="M309">
        <v>5.6</v>
      </c>
      <c r="N309">
        <v>41.4</v>
      </c>
      <c r="O309">
        <v>33.1</v>
      </c>
      <c r="P309">
        <v>168</v>
      </c>
      <c r="Q309">
        <v>12.9</v>
      </c>
      <c r="R309">
        <v>8.5</v>
      </c>
      <c r="S309">
        <v>21.9</v>
      </c>
      <c r="T309">
        <v>14.8</v>
      </c>
      <c r="U309">
        <v>27.5</v>
      </c>
      <c r="V309">
        <v>33.8</v>
      </c>
      <c r="W309">
        <v>108.6</v>
      </c>
      <c r="X309">
        <v>8.3</v>
      </c>
      <c r="Y309">
        <v>23.6</v>
      </c>
      <c r="Z309">
        <v>7.5</v>
      </c>
      <c r="AA309">
        <v>3.4</v>
      </c>
      <c r="AB309">
        <v>0.3</v>
      </c>
      <c r="AC309">
        <v>5.4</v>
      </c>
      <c r="AD309">
        <v>168.3</v>
      </c>
      <c r="AE309">
        <v>19.1</v>
      </c>
      <c r="AF309">
        <v>19.4</v>
      </c>
      <c r="AG309">
        <v>12</v>
      </c>
      <c r="AH309">
        <v>19.2</v>
      </c>
      <c r="AI309">
        <v>0.9</v>
      </c>
      <c r="AJ309">
        <v>1</v>
      </c>
      <c r="AK309">
        <v>5.4</v>
      </c>
      <c r="AL309">
        <v>0.6</v>
      </c>
      <c r="AM309">
        <v>3</v>
      </c>
      <c r="AN309">
        <v>0.8</v>
      </c>
      <c r="AO309">
        <v>0.7</v>
      </c>
      <c r="AP309">
        <v>2.8</v>
      </c>
      <c r="AQ309">
        <v>3</v>
      </c>
      <c r="AR309">
        <v>0.5</v>
      </c>
      <c r="AS309">
        <v>0.7</v>
      </c>
      <c r="AT309">
        <v>0.4</v>
      </c>
      <c r="AU309">
        <v>10.9</v>
      </c>
      <c r="AV309">
        <v>2.3</v>
      </c>
      <c r="AW309">
        <v>3.9</v>
      </c>
      <c r="AX309">
        <v>1.8</v>
      </c>
      <c r="AY309">
        <v>1</v>
      </c>
      <c r="AZ309">
        <v>1.4</v>
      </c>
      <c r="BA309">
        <v>3.4</v>
      </c>
      <c r="BB309">
        <v>0.2</v>
      </c>
      <c r="BC309">
        <v>0.1</v>
      </c>
      <c r="BD309">
        <v>8.1</v>
      </c>
      <c r="BE309">
        <v>4.8</v>
      </c>
      <c r="BF309">
        <v>1.4</v>
      </c>
      <c r="BG309">
        <v>13.5</v>
      </c>
      <c r="BH309">
        <v>3</v>
      </c>
      <c r="BI309">
        <v>0.8</v>
      </c>
      <c r="BJ309">
        <v>0.6</v>
      </c>
      <c r="BK309">
        <v>0.5</v>
      </c>
      <c r="BL309">
        <v>0.5</v>
      </c>
      <c r="BM309">
        <v>1.1</v>
      </c>
      <c r="BP309">
        <v>0.5</v>
      </c>
      <c r="BQ309">
        <v>159.7</v>
      </c>
      <c r="BS309">
        <v>16.7</v>
      </c>
      <c r="BT309">
        <v>-4.9</v>
      </c>
    </row>
    <row r="310" spans="1:72" x14ac:dyDescent="0.25">
      <c r="A310" s="28" t="s">
        <v>99</v>
      </c>
      <c r="B310" s="27" t="s">
        <v>327</v>
      </c>
      <c r="C310" s="28" t="s">
        <v>402</v>
      </c>
      <c r="D310">
        <v>17.4</v>
      </c>
      <c r="E310">
        <v>0.7</v>
      </c>
      <c r="F310">
        <v>0.2</v>
      </c>
      <c r="G310">
        <v>2.8</v>
      </c>
      <c r="H310">
        <v>140.5</v>
      </c>
      <c r="I310">
        <v>16.8</v>
      </c>
      <c r="J310">
        <v>9.7</v>
      </c>
      <c r="K310">
        <v>26.7</v>
      </c>
      <c r="L310">
        <v>6.7</v>
      </c>
      <c r="M310">
        <v>7.8</v>
      </c>
      <c r="N310">
        <v>69.8</v>
      </c>
      <c r="O310">
        <v>37.9</v>
      </c>
      <c r="P310">
        <v>365</v>
      </c>
      <c r="Q310">
        <v>23.6</v>
      </c>
      <c r="R310">
        <v>12</v>
      </c>
      <c r="S310">
        <v>42.4</v>
      </c>
      <c r="T310">
        <v>35.2</v>
      </c>
      <c r="U310">
        <v>84.1</v>
      </c>
      <c r="V310">
        <v>57.8</v>
      </c>
      <c r="W310">
        <v>268.6</v>
      </c>
      <c r="X310">
        <v>16.8</v>
      </c>
      <c r="Y310">
        <v>50.3</v>
      </c>
      <c r="Z310">
        <v>13.4</v>
      </c>
      <c r="AA310">
        <v>7.4</v>
      </c>
      <c r="AB310">
        <v>1.3</v>
      </c>
      <c r="AC310">
        <v>12</v>
      </c>
      <c r="AD310">
        <v>315.2</v>
      </c>
      <c r="AE310">
        <v>31.2</v>
      </c>
      <c r="AF310">
        <v>29.3</v>
      </c>
      <c r="AG310">
        <v>20.8</v>
      </c>
      <c r="AH310">
        <v>41</v>
      </c>
      <c r="AI310">
        <v>1.9</v>
      </c>
      <c r="AJ310">
        <v>3.9</v>
      </c>
      <c r="AK310">
        <v>8.2</v>
      </c>
      <c r="AL310">
        <v>0.9</v>
      </c>
      <c r="AM310">
        <v>6.3</v>
      </c>
      <c r="AN310">
        <v>1.3</v>
      </c>
      <c r="AO310">
        <v>1</v>
      </c>
      <c r="AP310">
        <v>4.3</v>
      </c>
      <c r="AQ310">
        <v>3.5</v>
      </c>
      <c r="AR310">
        <v>1.2</v>
      </c>
      <c r="AS310">
        <v>2</v>
      </c>
      <c r="AT310">
        <v>0.5</v>
      </c>
      <c r="AU310">
        <v>31.3</v>
      </c>
      <c r="AV310">
        <v>5.9</v>
      </c>
      <c r="AW310">
        <v>7.6</v>
      </c>
      <c r="AX310">
        <v>2.7</v>
      </c>
      <c r="AY310">
        <v>2.3</v>
      </c>
      <c r="AZ310">
        <v>2.5</v>
      </c>
      <c r="BA310">
        <v>4.6</v>
      </c>
      <c r="BB310">
        <v>0.3</v>
      </c>
      <c r="BC310">
        <v>0.2</v>
      </c>
      <c r="BD310">
        <v>14.3</v>
      </c>
      <c r="BE310">
        <v>7.1</v>
      </c>
      <c r="BF310">
        <v>3.1</v>
      </c>
      <c r="BG310">
        <v>17.8</v>
      </c>
      <c r="BH310">
        <v>3.5</v>
      </c>
      <c r="BI310">
        <v>1.4</v>
      </c>
      <c r="BJ310">
        <v>0.9</v>
      </c>
      <c r="BK310">
        <v>0.8</v>
      </c>
      <c r="BL310">
        <v>0.7</v>
      </c>
      <c r="BM310">
        <v>1.5</v>
      </c>
      <c r="BP310">
        <v>0.6</v>
      </c>
      <c r="BQ310">
        <v>255.6</v>
      </c>
      <c r="BS310">
        <v>24.6</v>
      </c>
      <c r="BT310">
        <v>14.4</v>
      </c>
    </row>
    <row r="311" spans="1:72" x14ac:dyDescent="0.25">
      <c r="A311" s="28" t="s">
        <v>99</v>
      </c>
      <c r="B311" s="27" t="s">
        <v>327</v>
      </c>
      <c r="C311" s="28" t="s">
        <v>403</v>
      </c>
      <c r="D311">
        <v>10.4</v>
      </c>
      <c r="E311">
        <v>0.3</v>
      </c>
      <c r="F311">
        <v>0.2</v>
      </c>
      <c r="G311">
        <v>1.6</v>
      </c>
      <c r="H311">
        <v>76</v>
      </c>
      <c r="I311">
        <v>17.3</v>
      </c>
      <c r="J311">
        <v>5.2</v>
      </c>
      <c r="K311">
        <v>13.5</v>
      </c>
      <c r="L311">
        <v>3.8</v>
      </c>
      <c r="M311">
        <v>6.3</v>
      </c>
      <c r="N311">
        <v>61.5</v>
      </c>
      <c r="O311">
        <v>35.3</v>
      </c>
      <c r="P311">
        <v>153</v>
      </c>
      <c r="Q311">
        <v>10.9</v>
      </c>
      <c r="R311">
        <v>8.5</v>
      </c>
      <c r="S311">
        <v>21.7</v>
      </c>
      <c r="T311">
        <v>12.1</v>
      </c>
      <c r="U311">
        <v>26.8</v>
      </c>
      <c r="V311">
        <v>41.7</v>
      </c>
      <c r="W311">
        <v>94.2</v>
      </c>
      <c r="X311">
        <v>10.1</v>
      </c>
      <c r="Y311">
        <v>21.9</v>
      </c>
      <c r="Z311">
        <v>7.9</v>
      </c>
      <c r="AA311">
        <v>5.4</v>
      </c>
      <c r="AB311">
        <v>0.4</v>
      </c>
      <c r="AC311">
        <v>6.2</v>
      </c>
      <c r="AD311">
        <v>144.2</v>
      </c>
      <c r="AE311">
        <v>19.9</v>
      </c>
      <c r="AF311">
        <v>20.9</v>
      </c>
      <c r="AG311">
        <v>11.9</v>
      </c>
      <c r="AH311">
        <v>19.5</v>
      </c>
      <c r="AI311">
        <v>0.4</v>
      </c>
      <c r="AJ311">
        <v>0.6</v>
      </c>
      <c r="AK311">
        <v>5.5</v>
      </c>
      <c r="AL311">
        <v>0.6</v>
      </c>
      <c r="AM311">
        <v>3.5</v>
      </c>
      <c r="AN311">
        <v>0.9</v>
      </c>
      <c r="AO311">
        <v>0.9</v>
      </c>
      <c r="AP311">
        <v>3.1</v>
      </c>
      <c r="AQ311">
        <v>2.9</v>
      </c>
      <c r="AR311">
        <v>0.5</v>
      </c>
      <c r="AS311">
        <v>0.6</v>
      </c>
      <c r="AT311">
        <v>0.4</v>
      </c>
      <c r="AU311">
        <v>5.8</v>
      </c>
      <c r="AV311">
        <v>2.6</v>
      </c>
      <c r="AW311">
        <v>4</v>
      </c>
      <c r="AX311">
        <v>2</v>
      </c>
      <c r="AY311">
        <v>1.4</v>
      </c>
      <c r="AZ311">
        <v>1.6</v>
      </c>
      <c r="BA311">
        <v>3.9</v>
      </c>
      <c r="BB311">
        <v>0.2</v>
      </c>
      <c r="BC311">
        <v>0.2</v>
      </c>
      <c r="BD311">
        <v>8.2</v>
      </c>
      <c r="BE311">
        <v>4.5</v>
      </c>
      <c r="BF311">
        <v>1.8</v>
      </c>
      <c r="BG311">
        <v>21.3</v>
      </c>
      <c r="BH311">
        <v>3.3</v>
      </c>
      <c r="BI311">
        <v>1.2</v>
      </c>
      <c r="BJ311">
        <v>0.8</v>
      </c>
      <c r="BK311">
        <v>0.5</v>
      </c>
      <c r="BL311">
        <v>0.5</v>
      </c>
      <c r="BM311">
        <v>1.3</v>
      </c>
      <c r="BP311">
        <v>7.7</v>
      </c>
      <c r="BQ311">
        <v>206</v>
      </c>
      <c r="BR311">
        <v>0.1</v>
      </c>
      <c r="BS311">
        <v>41.5</v>
      </c>
      <c r="BT311">
        <v>17.2</v>
      </c>
    </row>
    <row r="312" spans="1:72" x14ac:dyDescent="0.25">
      <c r="A312" s="28" t="s">
        <v>99</v>
      </c>
      <c r="B312" s="27" t="s">
        <v>327</v>
      </c>
      <c r="C312" s="28" t="s">
        <v>404</v>
      </c>
      <c r="D312">
        <v>3.4</v>
      </c>
      <c r="E312">
        <v>0.1</v>
      </c>
      <c r="F312">
        <v>0.1</v>
      </c>
      <c r="G312">
        <v>0.7</v>
      </c>
      <c r="H312">
        <v>37.8</v>
      </c>
      <c r="I312">
        <v>3.7</v>
      </c>
      <c r="J312">
        <v>2.5</v>
      </c>
      <c r="K312">
        <v>6.2</v>
      </c>
      <c r="L312">
        <v>1.6</v>
      </c>
      <c r="M312">
        <v>2</v>
      </c>
      <c r="N312">
        <v>18</v>
      </c>
      <c r="O312">
        <v>11.7</v>
      </c>
      <c r="P312">
        <v>83.8</v>
      </c>
      <c r="Q312">
        <v>5.3</v>
      </c>
      <c r="R312">
        <v>3.8</v>
      </c>
      <c r="S312">
        <v>10.4</v>
      </c>
      <c r="T312">
        <v>5.6</v>
      </c>
      <c r="U312">
        <v>14.5</v>
      </c>
      <c r="V312">
        <v>15</v>
      </c>
      <c r="W312">
        <v>52.6</v>
      </c>
      <c r="X312">
        <v>3.9</v>
      </c>
      <c r="Y312">
        <v>9.6</v>
      </c>
      <c r="Z312">
        <v>2.9</v>
      </c>
      <c r="AA312">
        <v>1.9</v>
      </c>
      <c r="AB312">
        <v>0.1</v>
      </c>
      <c r="AC312">
        <v>2.4</v>
      </c>
      <c r="AD312">
        <v>81</v>
      </c>
      <c r="AE312">
        <v>10</v>
      </c>
      <c r="AF312">
        <v>11.4</v>
      </c>
      <c r="AG312">
        <v>7.4</v>
      </c>
      <c r="AH312">
        <v>19.6</v>
      </c>
      <c r="AI312">
        <v>0.2</v>
      </c>
      <c r="AJ312">
        <v>0.3</v>
      </c>
      <c r="AK312">
        <v>2.5</v>
      </c>
      <c r="AL312">
        <v>0.3</v>
      </c>
      <c r="AM312">
        <v>1.2</v>
      </c>
      <c r="AN312">
        <v>0.5</v>
      </c>
      <c r="AO312">
        <v>0.3</v>
      </c>
      <c r="AP312">
        <v>2</v>
      </c>
      <c r="AQ312">
        <v>1.3</v>
      </c>
      <c r="AR312">
        <v>0.3</v>
      </c>
      <c r="AS312">
        <v>0.3</v>
      </c>
      <c r="AT312">
        <v>0.2</v>
      </c>
      <c r="AU312">
        <v>3.3</v>
      </c>
      <c r="AV312">
        <v>1.4</v>
      </c>
      <c r="AW312">
        <v>2.1</v>
      </c>
      <c r="AX312">
        <v>0.9</v>
      </c>
      <c r="AY312">
        <v>0.6</v>
      </c>
      <c r="AZ312">
        <v>0.8</v>
      </c>
      <c r="BA312">
        <v>1.7</v>
      </c>
      <c r="BB312">
        <v>0.1</v>
      </c>
      <c r="BC312">
        <v>0.1</v>
      </c>
      <c r="BD312">
        <v>3.8</v>
      </c>
      <c r="BE312">
        <v>1.7</v>
      </c>
      <c r="BF312">
        <v>0.6</v>
      </c>
      <c r="BG312">
        <v>5.3</v>
      </c>
      <c r="BH312">
        <v>1.1</v>
      </c>
      <c r="BI312">
        <v>0.5</v>
      </c>
      <c r="BJ312">
        <v>0.3</v>
      </c>
      <c r="BK312">
        <v>0.2</v>
      </c>
      <c r="BL312">
        <v>0.2</v>
      </c>
      <c r="BM312">
        <v>0.5</v>
      </c>
      <c r="BP312">
        <v>0.1</v>
      </c>
      <c r="BQ312">
        <v>68.1</v>
      </c>
      <c r="BS312">
        <v>3.7</v>
      </c>
      <c r="BT312">
        <v>5.2</v>
      </c>
    </row>
    <row r="313" spans="1:72" x14ac:dyDescent="0.25">
      <c r="A313" s="28" t="s">
        <v>99</v>
      </c>
      <c r="B313" s="27" t="s">
        <v>327</v>
      </c>
      <c r="C313" s="28" t="s">
        <v>405</v>
      </c>
      <c r="D313">
        <v>2.1</v>
      </c>
      <c r="F313">
        <v>0.1</v>
      </c>
      <c r="G313">
        <v>0.2</v>
      </c>
      <c r="H313">
        <v>21.3</v>
      </c>
      <c r="I313">
        <v>2.1</v>
      </c>
      <c r="J313">
        <v>1.1</v>
      </c>
      <c r="K313">
        <v>2.8</v>
      </c>
      <c r="L313">
        <v>1.2</v>
      </c>
      <c r="M313">
        <v>1.2</v>
      </c>
      <c r="N313">
        <v>10.7</v>
      </c>
      <c r="O313">
        <v>9.9</v>
      </c>
      <c r="P313">
        <v>43.3</v>
      </c>
      <c r="Q313">
        <v>2.9</v>
      </c>
      <c r="R313">
        <v>1.8</v>
      </c>
      <c r="S313">
        <v>4.9</v>
      </c>
      <c r="T313">
        <v>2.9</v>
      </c>
      <c r="U313">
        <v>5.7</v>
      </c>
      <c r="V313">
        <v>6.6</v>
      </c>
      <c r="W313">
        <v>20.4</v>
      </c>
      <c r="X313">
        <v>2</v>
      </c>
      <c r="Y313">
        <v>5.1</v>
      </c>
      <c r="Z313">
        <v>1.4</v>
      </c>
      <c r="AA313">
        <v>0.7</v>
      </c>
      <c r="AB313">
        <v>0.1</v>
      </c>
      <c r="AC313">
        <v>1.2</v>
      </c>
      <c r="AD313">
        <v>29.8</v>
      </c>
      <c r="AE313">
        <v>7.4</v>
      </c>
      <c r="AF313">
        <v>6.9</v>
      </c>
      <c r="AG313">
        <v>2.9</v>
      </c>
      <c r="AH313">
        <v>4.2</v>
      </c>
      <c r="AI313">
        <v>0.1</v>
      </c>
      <c r="AJ313">
        <v>0.2</v>
      </c>
      <c r="AK313">
        <v>1.6</v>
      </c>
      <c r="AL313">
        <v>0.1</v>
      </c>
      <c r="AM313">
        <v>0.8</v>
      </c>
      <c r="AN313">
        <v>0.2</v>
      </c>
      <c r="AO313">
        <v>0.2</v>
      </c>
      <c r="AP313">
        <v>0.9</v>
      </c>
      <c r="AQ313">
        <v>0.8</v>
      </c>
      <c r="AR313">
        <v>0.1</v>
      </c>
      <c r="AS313">
        <v>0.1</v>
      </c>
      <c r="AT313">
        <v>0.1</v>
      </c>
      <c r="AU313">
        <v>0.8</v>
      </c>
      <c r="AV313">
        <v>0.8</v>
      </c>
      <c r="AW313">
        <v>1.1</v>
      </c>
      <c r="AX313">
        <v>0.3</v>
      </c>
      <c r="AY313">
        <v>0.3</v>
      </c>
      <c r="AZ313">
        <v>0.3</v>
      </c>
      <c r="BA313">
        <v>0.9</v>
      </c>
      <c r="BD313">
        <v>2</v>
      </c>
      <c r="BE313">
        <v>0.9</v>
      </c>
      <c r="BF313">
        <v>0.3</v>
      </c>
      <c r="BG313">
        <v>3.6</v>
      </c>
      <c r="BH313">
        <v>0.5</v>
      </c>
      <c r="BI313">
        <v>0.4</v>
      </c>
      <c r="BJ313">
        <v>0.2</v>
      </c>
      <c r="BK313">
        <v>0.1</v>
      </c>
      <c r="BL313">
        <v>0.1</v>
      </c>
      <c r="BM313">
        <v>0.2</v>
      </c>
      <c r="BP313">
        <v>0.1</v>
      </c>
      <c r="BQ313">
        <v>32.6</v>
      </c>
      <c r="BS313">
        <v>1.5</v>
      </c>
      <c r="BT313">
        <v>0.2</v>
      </c>
    </row>
    <row r="314" spans="1:71" x14ac:dyDescent="0.25">
      <c r="A314" s="28" t="s">
        <v>99</v>
      </c>
      <c r="B314" s="27" t="s">
        <v>327</v>
      </c>
      <c r="C314" s="28" t="s">
        <v>406</v>
      </c>
      <c r="D314">
        <v>0.8</v>
      </c>
      <c r="G314">
        <v>0.1</v>
      </c>
      <c r="H314">
        <v>5.9</v>
      </c>
      <c r="I314">
        <v>0.7</v>
      </c>
      <c r="J314">
        <v>0.4</v>
      </c>
      <c r="K314">
        <v>0.9</v>
      </c>
      <c r="L314">
        <v>0.2</v>
      </c>
      <c r="M314">
        <v>0.7</v>
      </c>
      <c r="N314">
        <v>5</v>
      </c>
      <c r="O314">
        <v>3</v>
      </c>
      <c r="P314">
        <v>9.1</v>
      </c>
      <c r="Q314">
        <v>0.9</v>
      </c>
      <c r="R314">
        <v>0.9</v>
      </c>
      <c r="S314">
        <v>1.6</v>
      </c>
      <c r="T314">
        <v>1.4</v>
      </c>
      <c r="U314">
        <v>1.7</v>
      </c>
      <c r="V314">
        <v>3.2</v>
      </c>
      <c r="W314">
        <v>6.3</v>
      </c>
      <c r="X314">
        <v>0.8</v>
      </c>
      <c r="Y314">
        <v>1.7</v>
      </c>
      <c r="Z314">
        <v>0.7</v>
      </c>
      <c r="AA314">
        <v>0.6</v>
      </c>
      <c r="AC314">
        <v>0.4</v>
      </c>
      <c r="AD314">
        <v>10.3</v>
      </c>
      <c r="AE314">
        <v>1.4</v>
      </c>
      <c r="AF314">
        <v>3.3</v>
      </c>
      <c r="AG314">
        <v>1.2</v>
      </c>
      <c r="AH314">
        <v>1.2</v>
      </c>
      <c r="AI314">
        <v>0.1</v>
      </c>
      <c r="AJ314">
        <v>0.2</v>
      </c>
      <c r="AK314">
        <v>0.5</v>
      </c>
      <c r="AM314">
        <v>0.4</v>
      </c>
      <c r="AN314">
        <v>0.9</v>
      </c>
      <c r="AO314">
        <v>0.1</v>
      </c>
      <c r="AP314">
        <v>0.3</v>
      </c>
      <c r="AQ314">
        <v>2.5</v>
      </c>
      <c r="AR314">
        <v>0.1</v>
      </c>
      <c r="AT314">
        <v>0.1</v>
      </c>
      <c r="AU314">
        <v>0.3</v>
      </c>
      <c r="AV314">
        <v>0.3</v>
      </c>
      <c r="AW314">
        <v>0.3</v>
      </c>
      <c r="AX314">
        <v>0.2</v>
      </c>
      <c r="AY314">
        <v>0.1</v>
      </c>
      <c r="AZ314">
        <v>0.1</v>
      </c>
      <c r="BA314">
        <v>0.4</v>
      </c>
      <c r="BD314">
        <v>0.6</v>
      </c>
      <c r="BE314">
        <v>0.3</v>
      </c>
      <c r="BF314">
        <v>0.1</v>
      </c>
      <c r="BG314">
        <v>1.4</v>
      </c>
      <c r="BH314">
        <v>0.2</v>
      </c>
      <c r="BI314">
        <v>0.1</v>
      </c>
      <c r="BJ314">
        <v>0.1</v>
      </c>
      <c r="BK314">
        <v>0.1</v>
      </c>
      <c r="BM314">
        <v>0.1</v>
      </c>
      <c r="BP314">
        <v>0.1</v>
      </c>
      <c r="BQ314">
        <v>10.5</v>
      </c>
      <c r="BS314">
        <v>4.1</v>
      </c>
    </row>
    <row r="315" spans="1:72" x14ac:dyDescent="0.25">
      <c r="A315" s="28" t="s">
        <v>99</v>
      </c>
      <c r="B315" s="27" t="s">
        <v>327</v>
      </c>
      <c r="C315" s="28" t="s">
        <v>407</v>
      </c>
      <c r="D315">
        <v>111.1</v>
      </c>
      <c r="E315">
        <v>2.7</v>
      </c>
      <c r="F315">
        <v>4</v>
      </c>
      <c r="G315">
        <v>14.5</v>
      </c>
      <c r="H315">
        <v>1082.8</v>
      </c>
      <c r="I315">
        <v>91.6</v>
      </c>
      <c r="J315">
        <v>60.5</v>
      </c>
      <c r="K315">
        <v>159.4</v>
      </c>
      <c r="L315">
        <v>47.2</v>
      </c>
      <c r="M315">
        <v>78.4</v>
      </c>
      <c r="N315">
        <v>529.2</v>
      </c>
      <c r="O315">
        <v>417.8</v>
      </c>
      <c r="P315">
        <v>2072.7</v>
      </c>
      <c r="Q315">
        <v>143.7</v>
      </c>
      <c r="R315">
        <v>94.2</v>
      </c>
      <c r="S315">
        <v>261</v>
      </c>
      <c r="T315">
        <v>154.8</v>
      </c>
      <c r="U315">
        <v>323.9</v>
      </c>
      <c r="V315">
        <v>384.4</v>
      </c>
      <c r="W315">
        <v>1184.9</v>
      </c>
      <c r="X315">
        <v>123.2</v>
      </c>
      <c r="Y315">
        <v>271.9</v>
      </c>
      <c r="Z315">
        <v>91.8</v>
      </c>
      <c r="AA315">
        <v>45.3</v>
      </c>
      <c r="AB315">
        <v>3.4</v>
      </c>
      <c r="AC315">
        <v>67.3</v>
      </c>
      <c r="AD315">
        <v>1948.1</v>
      </c>
      <c r="AE315">
        <v>290.9</v>
      </c>
      <c r="AF315">
        <v>299</v>
      </c>
      <c r="AG315">
        <v>172.7</v>
      </c>
      <c r="AH315">
        <v>261.8</v>
      </c>
      <c r="AI315">
        <v>6.1</v>
      </c>
      <c r="AJ315">
        <v>8.7</v>
      </c>
      <c r="AK315">
        <v>71.9</v>
      </c>
      <c r="AL315">
        <v>8.8</v>
      </c>
      <c r="AM315">
        <v>36.4</v>
      </c>
      <c r="AN315">
        <v>12.4</v>
      </c>
      <c r="AO315">
        <v>9.8</v>
      </c>
      <c r="AP315">
        <v>47.8</v>
      </c>
      <c r="AQ315">
        <v>41.2</v>
      </c>
      <c r="AR315">
        <v>13.1</v>
      </c>
      <c r="AS315">
        <v>9.3</v>
      </c>
      <c r="AT315">
        <v>6.5</v>
      </c>
      <c r="AU315">
        <v>80</v>
      </c>
      <c r="AV315">
        <v>34.3</v>
      </c>
      <c r="AW315">
        <v>53.3</v>
      </c>
      <c r="AX315">
        <v>25.5</v>
      </c>
      <c r="AY315">
        <v>16.7</v>
      </c>
      <c r="AZ315">
        <v>21.1</v>
      </c>
      <c r="BA315">
        <v>42.6</v>
      </c>
      <c r="BB315">
        <v>2.2</v>
      </c>
      <c r="BC315">
        <v>2.4</v>
      </c>
      <c r="BD315">
        <v>113.4</v>
      </c>
      <c r="BE315">
        <v>50.5</v>
      </c>
      <c r="BF315">
        <v>17.1</v>
      </c>
      <c r="BG315">
        <v>184.1</v>
      </c>
      <c r="BH315">
        <v>34.5</v>
      </c>
      <c r="BI315">
        <v>14.3</v>
      </c>
      <c r="BJ315">
        <v>8</v>
      </c>
      <c r="BK315">
        <v>6.1</v>
      </c>
      <c r="BL315">
        <v>6.3</v>
      </c>
      <c r="BM315">
        <v>13</v>
      </c>
      <c r="BP315">
        <v>7.3</v>
      </c>
      <c r="BQ315">
        <v>1890.4</v>
      </c>
      <c r="BS315">
        <v>119.1</v>
      </c>
      <c r="BT315">
        <v>109.3</v>
      </c>
    </row>
    <row r="316" spans="1:72" x14ac:dyDescent="0.25">
      <c r="A316" s="26" t="s">
        <v>101</v>
      </c>
      <c r="B316" s="27" t="s">
        <v>328</v>
      </c>
      <c r="C316" s="26" t="s">
        <v>384</v>
      </c>
      <c r="D316">
        <v>1867</v>
      </c>
      <c r="E316">
        <v>78.4</v>
      </c>
      <c r="F316">
        <v>62.1</v>
      </c>
      <c r="G316">
        <v>898.3</v>
      </c>
      <c r="H316">
        <v>7243.9</v>
      </c>
      <c r="I316">
        <v>472.6</v>
      </c>
      <c r="J316">
        <v>1678.9</v>
      </c>
      <c r="K316">
        <v>342.6</v>
      </c>
      <c r="L316">
        <v>67.7</v>
      </c>
      <c r="M316">
        <v>1080.4</v>
      </c>
      <c r="N316">
        <v>2945.4</v>
      </c>
      <c r="O316">
        <v>1226.2</v>
      </c>
      <c r="P316">
        <v>2389.1</v>
      </c>
      <c r="Q316">
        <v>25964.5</v>
      </c>
      <c r="R316">
        <v>3942.8</v>
      </c>
      <c r="S316">
        <v>3698</v>
      </c>
      <c r="T316">
        <v>1421.2</v>
      </c>
      <c r="U316">
        <v>2562</v>
      </c>
      <c r="V316">
        <v>2348.2</v>
      </c>
      <c r="W316">
        <v>4868.1</v>
      </c>
      <c r="X316">
        <v>801.9</v>
      </c>
      <c r="Y316">
        <v>1829.6</v>
      </c>
      <c r="Z316">
        <v>725.4</v>
      </c>
      <c r="AA316">
        <v>2869.2</v>
      </c>
      <c r="AB316">
        <v>337.9</v>
      </c>
      <c r="AC316">
        <v>1122.3</v>
      </c>
      <c r="AD316">
        <v>113403.9</v>
      </c>
      <c r="AE316">
        <v>1063.6</v>
      </c>
      <c r="AF316">
        <v>2820.2</v>
      </c>
      <c r="AG316">
        <v>1026.7</v>
      </c>
      <c r="AH316">
        <v>950.3</v>
      </c>
      <c r="AI316">
        <v>70.2</v>
      </c>
      <c r="AJ316">
        <v>114.6</v>
      </c>
      <c r="AK316">
        <v>802.4</v>
      </c>
      <c r="AL316">
        <v>41.9</v>
      </c>
      <c r="AM316">
        <v>1471</v>
      </c>
      <c r="AN316">
        <v>70</v>
      </c>
      <c r="AO316">
        <v>59.3</v>
      </c>
      <c r="AP316">
        <v>405.2</v>
      </c>
      <c r="AQ316">
        <v>426.6</v>
      </c>
      <c r="AR316">
        <v>136.3</v>
      </c>
      <c r="AS316">
        <v>39.5</v>
      </c>
      <c r="AT316">
        <v>58.1</v>
      </c>
      <c r="AU316">
        <v>4015.2</v>
      </c>
      <c r="AV316">
        <v>577.2</v>
      </c>
      <c r="AW316">
        <v>550.1</v>
      </c>
      <c r="AX316">
        <v>417.4</v>
      </c>
      <c r="AY316">
        <v>139.7</v>
      </c>
      <c r="AZ316">
        <v>246.6</v>
      </c>
      <c r="BA316">
        <v>340.9</v>
      </c>
      <c r="BB316">
        <v>47.7</v>
      </c>
      <c r="BC316">
        <v>48.4</v>
      </c>
      <c r="BD316">
        <v>1825.4</v>
      </c>
      <c r="BE316">
        <v>1135.5</v>
      </c>
      <c r="BF316">
        <v>490.3</v>
      </c>
      <c r="BG316">
        <v>1565.4</v>
      </c>
      <c r="BH316">
        <v>317.3</v>
      </c>
      <c r="BI316">
        <v>450.4</v>
      </c>
      <c r="BJ316">
        <v>219.9</v>
      </c>
      <c r="BK316">
        <v>265.1</v>
      </c>
      <c r="BL316">
        <v>55.5</v>
      </c>
      <c r="BM316">
        <v>398.6</v>
      </c>
      <c r="BP316">
        <v>278.4</v>
      </c>
      <c r="BQ316">
        <v>21139.2</v>
      </c>
      <c r="BR316">
        <v>11.5</v>
      </c>
      <c r="BS316">
        <v>10545.6</v>
      </c>
      <c r="BT316">
        <v>-7764.2</v>
      </c>
    </row>
    <row r="317" spans="1:72" x14ac:dyDescent="0.25">
      <c r="A317" s="28" t="s">
        <v>101</v>
      </c>
      <c r="B317" s="27" t="s">
        <v>328</v>
      </c>
      <c r="C317" s="28" t="s">
        <v>385</v>
      </c>
      <c r="D317">
        <v>2.2</v>
      </c>
      <c r="E317">
        <v>0.1</v>
      </c>
      <c r="G317">
        <v>1.6</v>
      </c>
      <c r="H317">
        <v>8.5</v>
      </c>
      <c r="I317">
        <v>0.5</v>
      </c>
      <c r="J317">
        <v>4.6</v>
      </c>
      <c r="K317">
        <v>1.2</v>
      </c>
      <c r="L317">
        <v>0.1</v>
      </c>
      <c r="M317">
        <v>69.2</v>
      </c>
      <c r="N317">
        <v>9.2</v>
      </c>
      <c r="O317">
        <v>2.9</v>
      </c>
      <c r="P317">
        <v>2.6</v>
      </c>
      <c r="Q317">
        <v>21.1</v>
      </c>
      <c r="R317">
        <v>14.1</v>
      </c>
      <c r="S317">
        <v>6.4</v>
      </c>
      <c r="T317">
        <v>3.2</v>
      </c>
      <c r="U317">
        <v>8.6</v>
      </c>
      <c r="V317">
        <v>9.5</v>
      </c>
      <c r="W317">
        <v>15.3</v>
      </c>
      <c r="X317">
        <v>1.8</v>
      </c>
      <c r="Y317">
        <v>2.6</v>
      </c>
      <c r="Z317">
        <v>1.8</v>
      </c>
      <c r="AA317">
        <v>20.8</v>
      </c>
      <c r="AB317">
        <v>0.1</v>
      </c>
      <c r="AC317">
        <v>0.6</v>
      </c>
      <c r="AD317">
        <v>79.9</v>
      </c>
      <c r="AE317">
        <v>1.5</v>
      </c>
      <c r="AF317">
        <v>2.9</v>
      </c>
      <c r="AG317">
        <v>0.8</v>
      </c>
      <c r="AH317">
        <v>1</v>
      </c>
      <c r="AI317">
        <v>0.7</v>
      </c>
      <c r="AJ317">
        <v>0.5</v>
      </c>
      <c r="AK317">
        <v>0.7</v>
      </c>
      <c r="AL317">
        <v>0.1</v>
      </c>
      <c r="AM317">
        <v>1.3</v>
      </c>
      <c r="AN317">
        <v>0.3</v>
      </c>
      <c r="AO317">
        <v>0.1</v>
      </c>
      <c r="AP317">
        <v>0.6</v>
      </c>
      <c r="AQ317">
        <v>1.3</v>
      </c>
      <c r="AR317">
        <v>0.1</v>
      </c>
      <c r="AT317">
        <v>0.1</v>
      </c>
      <c r="AU317">
        <v>2.3</v>
      </c>
      <c r="AV317">
        <v>0.8</v>
      </c>
      <c r="AW317">
        <v>0.6</v>
      </c>
      <c r="AX317">
        <v>0.4</v>
      </c>
      <c r="AY317">
        <v>0.2</v>
      </c>
      <c r="AZ317">
        <v>0.2</v>
      </c>
      <c r="BA317">
        <v>0.4</v>
      </c>
      <c r="BC317">
        <v>0.1</v>
      </c>
      <c r="BD317">
        <v>0.7</v>
      </c>
      <c r="BE317">
        <v>0.6</v>
      </c>
      <c r="BF317">
        <v>0.4</v>
      </c>
      <c r="BG317">
        <v>3.9</v>
      </c>
      <c r="BH317">
        <v>0.3</v>
      </c>
      <c r="BI317">
        <v>0.2</v>
      </c>
      <c r="BJ317">
        <v>0.1</v>
      </c>
      <c r="BK317">
        <v>0.1</v>
      </c>
      <c r="BL317">
        <v>0.1</v>
      </c>
      <c r="BM317">
        <v>0.4</v>
      </c>
      <c r="BP317">
        <v>0.1</v>
      </c>
      <c r="BQ317">
        <v>23</v>
      </c>
      <c r="BS317">
        <v>12.3</v>
      </c>
      <c r="BT317">
        <v>-9.4</v>
      </c>
    </row>
    <row r="318" spans="1:72" x14ac:dyDescent="0.25">
      <c r="A318" s="28" t="s">
        <v>101</v>
      </c>
      <c r="B318" s="27" t="s">
        <v>328</v>
      </c>
      <c r="C318" s="28" t="s">
        <v>386</v>
      </c>
      <c r="D318">
        <v>13.9</v>
      </c>
      <c r="E318">
        <v>0.3</v>
      </c>
      <c r="F318">
        <v>0.3</v>
      </c>
      <c r="G318">
        <v>2.1</v>
      </c>
      <c r="H318">
        <v>83.2</v>
      </c>
      <c r="I318">
        <v>6.4</v>
      </c>
      <c r="J318">
        <v>15.9</v>
      </c>
      <c r="K318">
        <v>1.3</v>
      </c>
      <c r="L318">
        <v>0.4</v>
      </c>
      <c r="M318">
        <v>1.5</v>
      </c>
      <c r="N318">
        <v>65.8</v>
      </c>
      <c r="O318">
        <v>23.5</v>
      </c>
      <c r="P318">
        <v>32.5</v>
      </c>
      <c r="Q318">
        <v>217.1</v>
      </c>
      <c r="R318">
        <v>44</v>
      </c>
      <c r="S318">
        <v>40.5</v>
      </c>
      <c r="T318">
        <v>27.2</v>
      </c>
      <c r="U318">
        <v>42.9</v>
      </c>
      <c r="V318">
        <v>40.4</v>
      </c>
      <c r="W318">
        <v>161.2</v>
      </c>
      <c r="X318">
        <v>20.8</v>
      </c>
      <c r="Y318">
        <v>28.9</v>
      </c>
      <c r="Z318">
        <v>13.4</v>
      </c>
      <c r="AA318">
        <v>10.1</v>
      </c>
      <c r="AB318">
        <v>0.5</v>
      </c>
      <c r="AC318">
        <v>7.4</v>
      </c>
      <c r="AD318">
        <v>652.4</v>
      </c>
      <c r="AE318">
        <v>13.3</v>
      </c>
      <c r="AF318">
        <v>10.8</v>
      </c>
      <c r="AG318">
        <v>5.2</v>
      </c>
      <c r="AH318">
        <v>2.8</v>
      </c>
      <c r="AI318">
        <v>0.5</v>
      </c>
      <c r="AJ318">
        <v>0.6</v>
      </c>
      <c r="AK318">
        <v>3.7</v>
      </c>
      <c r="AL318">
        <v>0.1</v>
      </c>
      <c r="AM318">
        <v>24.4</v>
      </c>
      <c r="AN318">
        <v>0.7</v>
      </c>
      <c r="AO318">
        <v>0.4</v>
      </c>
      <c r="AP318">
        <v>1.4</v>
      </c>
      <c r="AQ318">
        <v>2</v>
      </c>
      <c r="AR318">
        <v>0.3</v>
      </c>
      <c r="AS318">
        <v>0.1</v>
      </c>
      <c r="AT318">
        <v>0.2</v>
      </c>
      <c r="AU318">
        <v>13.2</v>
      </c>
      <c r="AV318">
        <v>1.8</v>
      </c>
      <c r="AW318">
        <v>2.4</v>
      </c>
      <c r="AX318">
        <v>5.9</v>
      </c>
      <c r="AY318">
        <v>0.5</v>
      </c>
      <c r="AZ318">
        <v>0.9</v>
      </c>
      <c r="BA318">
        <v>2</v>
      </c>
      <c r="BB318">
        <v>0.3</v>
      </c>
      <c r="BC318">
        <v>0.2</v>
      </c>
      <c r="BD318">
        <v>11.4</v>
      </c>
      <c r="BE318">
        <v>3.3</v>
      </c>
      <c r="BF318">
        <v>3.5</v>
      </c>
      <c r="BG318">
        <v>14.1</v>
      </c>
      <c r="BH318">
        <v>1.7</v>
      </c>
      <c r="BI318">
        <v>1.1</v>
      </c>
      <c r="BJ318">
        <v>0.9</v>
      </c>
      <c r="BK318">
        <v>0.9</v>
      </c>
      <c r="BL318">
        <v>0.5</v>
      </c>
      <c r="BM318">
        <v>7.2</v>
      </c>
      <c r="BP318">
        <v>1.6</v>
      </c>
      <c r="BQ318">
        <v>207.2</v>
      </c>
      <c r="BS318">
        <v>48.4</v>
      </c>
      <c r="BT318">
        <v>-20.4</v>
      </c>
    </row>
    <row r="319" spans="1:72" x14ac:dyDescent="0.25">
      <c r="A319" s="28" t="s">
        <v>101</v>
      </c>
      <c r="B319" s="27" t="s">
        <v>328</v>
      </c>
      <c r="C319" s="28" t="s">
        <v>387</v>
      </c>
      <c r="D319">
        <v>14.3</v>
      </c>
      <c r="E319">
        <v>0.2</v>
      </c>
      <c r="F319">
        <v>0.2</v>
      </c>
      <c r="G319">
        <v>3.1</v>
      </c>
      <c r="H319">
        <v>75.5</v>
      </c>
      <c r="I319">
        <v>8.1</v>
      </c>
      <c r="J319">
        <v>11.8</v>
      </c>
      <c r="K319">
        <v>4</v>
      </c>
      <c r="L319">
        <v>0.8</v>
      </c>
      <c r="M319">
        <v>24.9</v>
      </c>
      <c r="N319">
        <v>77.4</v>
      </c>
      <c r="O319">
        <v>44.2</v>
      </c>
      <c r="P319">
        <v>40.8</v>
      </c>
      <c r="Q319">
        <v>173.3</v>
      </c>
      <c r="R319">
        <v>30</v>
      </c>
      <c r="S319">
        <v>31.5</v>
      </c>
      <c r="T319">
        <v>16.8</v>
      </c>
      <c r="U319">
        <v>28.2</v>
      </c>
      <c r="V319">
        <v>29.9</v>
      </c>
      <c r="W319">
        <v>85.1</v>
      </c>
      <c r="X319">
        <v>17.6</v>
      </c>
      <c r="Y319">
        <v>33.1</v>
      </c>
      <c r="Z319">
        <v>8.1</v>
      </c>
      <c r="AA319">
        <v>13.2</v>
      </c>
      <c r="AB319">
        <v>0.4</v>
      </c>
      <c r="AC319">
        <v>5.9</v>
      </c>
      <c r="AD319">
        <v>543.5</v>
      </c>
      <c r="AE319">
        <v>12.2</v>
      </c>
      <c r="AF319">
        <v>24.1</v>
      </c>
      <c r="AG319">
        <v>7.8</v>
      </c>
      <c r="AH319">
        <v>5.1</v>
      </c>
      <c r="AI319">
        <v>0.8</v>
      </c>
      <c r="AJ319">
        <v>2.4</v>
      </c>
      <c r="AK319">
        <v>4.2</v>
      </c>
      <c r="AL319">
        <v>0.3</v>
      </c>
      <c r="AM319">
        <v>11.4</v>
      </c>
      <c r="AN319">
        <v>4.3</v>
      </c>
      <c r="AO319">
        <v>0.7</v>
      </c>
      <c r="AP319">
        <v>2.2</v>
      </c>
      <c r="AQ319">
        <v>9.1</v>
      </c>
      <c r="AR319">
        <v>0.8</v>
      </c>
      <c r="AS319">
        <v>0.4</v>
      </c>
      <c r="AT319">
        <v>0.8</v>
      </c>
      <c r="AU319">
        <v>13.8</v>
      </c>
      <c r="AV319">
        <v>5.5</v>
      </c>
      <c r="AW319">
        <v>3.3</v>
      </c>
      <c r="AX319">
        <v>4.7</v>
      </c>
      <c r="AY319">
        <v>0.8</v>
      </c>
      <c r="AZ319">
        <v>1.2</v>
      </c>
      <c r="BA319">
        <v>2.7</v>
      </c>
      <c r="BB319">
        <v>0.4</v>
      </c>
      <c r="BC319">
        <v>0.5</v>
      </c>
      <c r="BD319">
        <v>8.3</v>
      </c>
      <c r="BE319">
        <v>4.4</v>
      </c>
      <c r="BF319">
        <v>2.6</v>
      </c>
      <c r="BG319">
        <v>16.7</v>
      </c>
      <c r="BH319">
        <v>1.9</v>
      </c>
      <c r="BI319">
        <v>1.7</v>
      </c>
      <c r="BJ319">
        <v>0.8</v>
      </c>
      <c r="BK319">
        <v>1.2</v>
      </c>
      <c r="BL319">
        <v>0.4</v>
      </c>
      <c r="BM319">
        <v>4.1</v>
      </c>
      <c r="BP319">
        <v>0.7</v>
      </c>
      <c r="BQ319">
        <v>165.5</v>
      </c>
      <c r="BR319">
        <v>0.1</v>
      </c>
      <c r="BS319">
        <v>51.3</v>
      </c>
      <c r="BT319">
        <v>-38</v>
      </c>
    </row>
    <row r="320" spans="1:72" x14ac:dyDescent="0.25">
      <c r="A320" s="28" t="s">
        <v>101</v>
      </c>
      <c r="B320" s="27" t="s">
        <v>328</v>
      </c>
      <c r="C320" s="28" t="s">
        <v>388</v>
      </c>
      <c r="H320">
        <v>0.2</v>
      </c>
      <c r="K320">
        <v>0.1</v>
      </c>
      <c r="M320">
        <v>0.2</v>
      </c>
      <c r="N320">
        <v>0.1</v>
      </c>
      <c r="P320">
        <v>0.1</v>
      </c>
      <c r="Q320">
        <v>0.4</v>
      </c>
      <c r="R320">
        <v>0.1</v>
      </c>
      <c r="S320">
        <v>0.1</v>
      </c>
      <c r="U320">
        <v>0.1</v>
      </c>
      <c r="V320">
        <v>0.1</v>
      </c>
      <c r="W320">
        <v>0.2</v>
      </c>
      <c r="AA320">
        <v>0.1</v>
      </c>
      <c r="AD320">
        <v>1.5</v>
      </c>
      <c r="BQ320">
        <v>0.5</v>
      </c>
      <c r="BS320">
        <v>0.1</v>
      </c>
      <c r="BT320">
        <v>-0.1</v>
      </c>
    </row>
    <row r="321" spans="1:72" x14ac:dyDescent="0.25">
      <c r="A321" s="28" t="s">
        <v>101</v>
      </c>
      <c r="B321" s="27" t="s">
        <v>328</v>
      </c>
      <c r="C321" s="28" t="s">
        <v>389</v>
      </c>
      <c r="D321">
        <v>0.3</v>
      </c>
      <c r="G321">
        <v>0.1</v>
      </c>
      <c r="H321">
        <v>1.6</v>
      </c>
      <c r="I321">
        <v>0.1</v>
      </c>
      <c r="J321">
        <v>0.3</v>
      </c>
      <c r="K321">
        <v>0.2</v>
      </c>
      <c r="M321">
        <v>11.7</v>
      </c>
      <c r="N321">
        <v>2.1</v>
      </c>
      <c r="O321">
        <v>0.6</v>
      </c>
      <c r="P321">
        <v>0.7</v>
      </c>
      <c r="Q321">
        <v>5.2</v>
      </c>
      <c r="R321">
        <v>5.2</v>
      </c>
      <c r="S321">
        <v>0.9</v>
      </c>
      <c r="T321">
        <v>0.3</v>
      </c>
      <c r="U321">
        <v>0.8</v>
      </c>
      <c r="V321">
        <v>0.6</v>
      </c>
      <c r="W321">
        <v>2.2</v>
      </c>
      <c r="X321">
        <v>0.3</v>
      </c>
      <c r="Y321">
        <v>0.3</v>
      </c>
      <c r="Z321">
        <v>0.2</v>
      </c>
      <c r="AA321">
        <v>7.6</v>
      </c>
      <c r="AC321">
        <v>0.1</v>
      </c>
      <c r="AD321">
        <v>28.1</v>
      </c>
      <c r="AE321">
        <v>0.2</v>
      </c>
      <c r="AF321">
        <v>0.3</v>
      </c>
      <c r="AG321">
        <v>0.2</v>
      </c>
      <c r="AH321">
        <v>0.6</v>
      </c>
      <c r="AK321">
        <v>0.2</v>
      </c>
      <c r="AM321">
        <v>0.5</v>
      </c>
      <c r="AP321">
        <v>0.1</v>
      </c>
      <c r="AU321">
        <v>0.5</v>
      </c>
      <c r="AW321">
        <v>0.1</v>
      </c>
      <c r="BD321">
        <v>0.1</v>
      </c>
      <c r="BE321">
        <v>0.1</v>
      </c>
      <c r="BF321">
        <v>0.1</v>
      </c>
      <c r="BG321">
        <v>0.2</v>
      </c>
      <c r="BI321">
        <v>0.1</v>
      </c>
      <c r="BM321">
        <v>0.1</v>
      </c>
      <c r="BQ321">
        <v>6.7</v>
      </c>
      <c r="BS321">
        <v>0.5</v>
      </c>
      <c r="BT321">
        <v>0.9</v>
      </c>
    </row>
    <row r="322" spans="1:72" x14ac:dyDescent="0.25">
      <c r="A322" s="28" t="s">
        <v>101</v>
      </c>
      <c r="B322" s="27" t="s">
        <v>328</v>
      </c>
      <c r="C322" s="28" t="s">
        <v>390</v>
      </c>
      <c r="D322">
        <v>0.2</v>
      </c>
      <c r="H322">
        <v>3.8</v>
      </c>
      <c r="I322">
        <v>0.6</v>
      </c>
      <c r="J322">
        <v>0.3</v>
      </c>
      <c r="M322">
        <v>2.3</v>
      </c>
      <c r="N322">
        <v>3.3</v>
      </c>
      <c r="O322">
        <v>0.8</v>
      </c>
      <c r="P322">
        <v>1.6</v>
      </c>
      <c r="Q322">
        <v>7.5</v>
      </c>
      <c r="R322">
        <v>2.7</v>
      </c>
      <c r="S322">
        <v>1.5</v>
      </c>
      <c r="T322">
        <v>0.6</v>
      </c>
      <c r="U322">
        <v>1.7</v>
      </c>
      <c r="V322">
        <v>1.8</v>
      </c>
      <c r="W322">
        <v>3.7</v>
      </c>
      <c r="X322">
        <v>2.5</v>
      </c>
      <c r="Y322">
        <v>1.3</v>
      </c>
      <c r="Z322">
        <v>0.1</v>
      </c>
      <c r="AA322">
        <v>0.7</v>
      </c>
      <c r="AC322">
        <v>0.1</v>
      </c>
      <c r="AD322">
        <v>11.4</v>
      </c>
      <c r="AE322">
        <v>0.2</v>
      </c>
      <c r="AF322">
        <v>0.3</v>
      </c>
      <c r="AG322">
        <v>0.1</v>
      </c>
      <c r="AM322">
        <v>0.5</v>
      </c>
      <c r="AU322">
        <v>0.2</v>
      </c>
      <c r="AW322">
        <v>0.1</v>
      </c>
      <c r="AX322">
        <v>0.1</v>
      </c>
      <c r="BD322">
        <v>0.1</v>
      </c>
      <c r="BG322">
        <v>0.2</v>
      </c>
      <c r="BM322">
        <v>0.1</v>
      </c>
      <c r="BQ322">
        <v>5.3</v>
      </c>
      <c r="BS322">
        <v>1.1</v>
      </c>
      <c r="BT322">
        <v>-0.3</v>
      </c>
    </row>
    <row r="323" spans="1:72" x14ac:dyDescent="0.25">
      <c r="A323" s="28" t="s">
        <v>101</v>
      </c>
      <c r="B323" s="27" t="s">
        <v>328</v>
      </c>
      <c r="C323" s="28" t="s">
        <v>391</v>
      </c>
      <c r="D323">
        <v>1.1</v>
      </c>
      <c r="F323">
        <v>0.2</v>
      </c>
      <c r="G323">
        <v>0.3</v>
      </c>
      <c r="H323">
        <v>5.5</v>
      </c>
      <c r="I323">
        <v>0.4</v>
      </c>
      <c r="J323">
        <v>1.4</v>
      </c>
      <c r="K323">
        <v>0.2</v>
      </c>
      <c r="M323">
        <v>0.1</v>
      </c>
      <c r="N323">
        <v>2.1</v>
      </c>
      <c r="O323">
        <v>1.3</v>
      </c>
      <c r="P323">
        <v>2.6</v>
      </c>
      <c r="Q323">
        <v>23.3</v>
      </c>
      <c r="R323">
        <v>5</v>
      </c>
      <c r="S323">
        <v>3.5</v>
      </c>
      <c r="T323">
        <v>1.6</v>
      </c>
      <c r="U323">
        <v>5.2</v>
      </c>
      <c r="V323">
        <v>3.2</v>
      </c>
      <c r="W323">
        <v>8.3</v>
      </c>
      <c r="X323">
        <v>1.5</v>
      </c>
      <c r="Y323">
        <v>1.4</v>
      </c>
      <c r="Z323">
        <v>0.7</v>
      </c>
      <c r="AA323">
        <v>0.8</v>
      </c>
      <c r="AB323">
        <v>0.1</v>
      </c>
      <c r="AC323">
        <v>0.3</v>
      </c>
      <c r="AD323">
        <v>99.3</v>
      </c>
      <c r="AE323">
        <v>0.5</v>
      </c>
      <c r="AF323">
        <v>1.5</v>
      </c>
      <c r="AG323">
        <v>1.1</v>
      </c>
      <c r="AH323">
        <v>1.4</v>
      </c>
      <c r="AK323">
        <v>0.9</v>
      </c>
      <c r="AM323">
        <v>1.6</v>
      </c>
      <c r="AP323">
        <v>0.2</v>
      </c>
      <c r="AQ323">
        <v>0.3</v>
      </c>
      <c r="AR323">
        <v>0.1</v>
      </c>
      <c r="AU323">
        <v>3.1</v>
      </c>
      <c r="AV323">
        <v>0.2</v>
      </c>
      <c r="AW323">
        <v>0.5</v>
      </c>
      <c r="AX323">
        <v>0.2</v>
      </c>
      <c r="AZ323">
        <v>0.1</v>
      </c>
      <c r="BA323">
        <v>0.1</v>
      </c>
      <c r="BC323">
        <v>0.1</v>
      </c>
      <c r="BD323">
        <v>0.5</v>
      </c>
      <c r="BE323">
        <v>0.6</v>
      </c>
      <c r="BF323">
        <v>0.2</v>
      </c>
      <c r="BG323">
        <v>1</v>
      </c>
      <c r="BI323">
        <v>0.2</v>
      </c>
      <c r="BM323">
        <v>0.6</v>
      </c>
      <c r="BQ323">
        <v>20.8</v>
      </c>
      <c r="BS323">
        <v>5.6</v>
      </c>
      <c r="BT323">
        <v>-0.6</v>
      </c>
    </row>
    <row r="324" spans="1:72" x14ac:dyDescent="0.25">
      <c r="A324" s="28" t="s">
        <v>101</v>
      </c>
      <c r="B324" s="27" t="s">
        <v>328</v>
      </c>
      <c r="C324" s="28" t="s">
        <v>392</v>
      </c>
      <c r="D324">
        <v>7.9</v>
      </c>
      <c r="E324">
        <v>0.1</v>
      </c>
      <c r="F324">
        <v>0.2</v>
      </c>
      <c r="G324">
        <v>2</v>
      </c>
      <c r="H324">
        <v>67.6</v>
      </c>
      <c r="I324">
        <v>6.5</v>
      </c>
      <c r="J324">
        <v>8.6</v>
      </c>
      <c r="K324">
        <v>1.8</v>
      </c>
      <c r="L324">
        <v>0.4</v>
      </c>
      <c r="M324">
        <v>34.3</v>
      </c>
      <c r="N324">
        <v>48.4</v>
      </c>
      <c r="O324">
        <v>14.8</v>
      </c>
      <c r="P324">
        <v>25.6</v>
      </c>
      <c r="Q324">
        <v>165</v>
      </c>
      <c r="R324">
        <v>39.2</v>
      </c>
      <c r="S324">
        <v>29.8</v>
      </c>
      <c r="T324">
        <v>12.2</v>
      </c>
      <c r="U324">
        <v>31</v>
      </c>
      <c r="V324">
        <v>28.3</v>
      </c>
      <c r="W324">
        <v>77.8</v>
      </c>
      <c r="X324">
        <v>22.8</v>
      </c>
      <c r="Y324">
        <v>18.5</v>
      </c>
      <c r="Z324">
        <v>6.1</v>
      </c>
      <c r="AA324">
        <v>20.8</v>
      </c>
      <c r="AB324">
        <v>0.3</v>
      </c>
      <c r="AC324">
        <v>4</v>
      </c>
      <c r="AD324">
        <v>488</v>
      </c>
      <c r="AE324">
        <v>9.4</v>
      </c>
      <c r="AF324">
        <v>10.4</v>
      </c>
      <c r="AG324">
        <v>4.5</v>
      </c>
      <c r="AH324">
        <v>5.7</v>
      </c>
      <c r="AI324">
        <v>1.3</v>
      </c>
      <c r="AJ324">
        <v>0.4</v>
      </c>
      <c r="AK324">
        <v>4.4</v>
      </c>
      <c r="AL324">
        <v>0.1</v>
      </c>
      <c r="AM324">
        <v>13</v>
      </c>
      <c r="AN324">
        <v>0.3</v>
      </c>
      <c r="AO324">
        <v>0.2</v>
      </c>
      <c r="AP324">
        <v>1.2</v>
      </c>
      <c r="AQ324">
        <v>1.3</v>
      </c>
      <c r="AR324">
        <v>0.4</v>
      </c>
      <c r="AS324">
        <v>0.1</v>
      </c>
      <c r="AT324">
        <v>0.2</v>
      </c>
      <c r="AU324">
        <v>10.8</v>
      </c>
      <c r="AV324">
        <v>1.4</v>
      </c>
      <c r="AW324">
        <v>2.4</v>
      </c>
      <c r="AX324">
        <v>2.8</v>
      </c>
      <c r="AY324">
        <v>0.3</v>
      </c>
      <c r="AZ324">
        <v>0.6</v>
      </c>
      <c r="BA324">
        <v>1.3</v>
      </c>
      <c r="BB324">
        <v>0.1</v>
      </c>
      <c r="BC324">
        <v>0.4</v>
      </c>
      <c r="BD324">
        <v>4.7</v>
      </c>
      <c r="BE324">
        <v>2</v>
      </c>
      <c r="BF324">
        <v>2</v>
      </c>
      <c r="BG324">
        <v>8.5</v>
      </c>
      <c r="BH324">
        <v>0.8</v>
      </c>
      <c r="BI324">
        <v>1.4</v>
      </c>
      <c r="BJ324">
        <v>0.4</v>
      </c>
      <c r="BK324">
        <v>0.5</v>
      </c>
      <c r="BL324">
        <v>0.3</v>
      </c>
      <c r="BM324">
        <v>2.4</v>
      </c>
      <c r="BP324">
        <v>0.3</v>
      </c>
      <c r="BQ324">
        <v>160.1</v>
      </c>
      <c r="BS324">
        <v>28.7</v>
      </c>
      <c r="BT324">
        <v>-29.8</v>
      </c>
    </row>
    <row r="325" spans="1:72" x14ac:dyDescent="0.25">
      <c r="A325" s="28" t="s">
        <v>101</v>
      </c>
      <c r="B325" s="27" t="s">
        <v>328</v>
      </c>
      <c r="C325" s="28" t="s">
        <v>393</v>
      </c>
      <c r="D325">
        <v>0.7</v>
      </c>
      <c r="G325">
        <v>0.1</v>
      </c>
      <c r="H325">
        <v>3.1</v>
      </c>
      <c r="I325">
        <v>0.4</v>
      </c>
      <c r="J325">
        <v>1</v>
      </c>
      <c r="K325">
        <v>0.3</v>
      </c>
      <c r="M325">
        <v>6.6</v>
      </c>
      <c r="N325">
        <v>2.9</v>
      </c>
      <c r="O325">
        <v>0.8</v>
      </c>
      <c r="P325">
        <v>1.7</v>
      </c>
      <c r="Q325">
        <v>8.6</v>
      </c>
      <c r="R325">
        <v>3.7</v>
      </c>
      <c r="S325">
        <v>2.4</v>
      </c>
      <c r="T325">
        <v>0.9</v>
      </c>
      <c r="U325">
        <v>1.8</v>
      </c>
      <c r="V325">
        <v>1.6</v>
      </c>
      <c r="W325">
        <v>3.8</v>
      </c>
      <c r="X325">
        <v>0.6</v>
      </c>
      <c r="Y325">
        <v>1</v>
      </c>
      <c r="Z325">
        <v>0.5</v>
      </c>
      <c r="AA325">
        <v>4</v>
      </c>
      <c r="AC325">
        <v>0.3</v>
      </c>
      <c r="AD325">
        <v>24</v>
      </c>
      <c r="AE325">
        <v>0.5</v>
      </c>
      <c r="AF325">
        <v>2.3</v>
      </c>
      <c r="AG325">
        <v>0.7</v>
      </c>
      <c r="AH325">
        <v>0.4</v>
      </c>
      <c r="AI325">
        <v>0.3</v>
      </c>
      <c r="AJ325">
        <v>0.1</v>
      </c>
      <c r="AK325">
        <v>1</v>
      </c>
      <c r="AM325">
        <v>0.8</v>
      </c>
      <c r="AN325">
        <v>0.2</v>
      </c>
      <c r="AP325">
        <v>0.1</v>
      </c>
      <c r="AQ325">
        <v>0.7</v>
      </c>
      <c r="AT325">
        <v>0.1</v>
      </c>
      <c r="AU325">
        <v>1.2</v>
      </c>
      <c r="AV325">
        <v>0.3</v>
      </c>
      <c r="AW325">
        <v>0.2</v>
      </c>
      <c r="AX325">
        <v>0.1</v>
      </c>
      <c r="AY325">
        <v>0.1</v>
      </c>
      <c r="AZ325">
        <v>0.1</v>
      </c>
      <c r="BA325">
        <v>0.1</v>
      </c>
      <c r="BD325">
        <v>0.4</v>
      </c>
      <c r="BE325">
        <v>0.2</v>
      </c>
      <c r="BF325">
        <v>0.1</v>
      </c>
      <c r="BG325">
        <v>0.4</v>
      </c>
      <c r="BH325">
        <v>0.1</v>
      </c>
      <c r="BI325">
        <v>0.1</v>
      </c>
      <c r="BK325">
        <v>0.1</v>
      </c>
      <c r="BM325">
        <v>0.2</v>
      </c>
      <c r="BQ325">
        <v>7.1</v>
      </c>
      <c r="BS325">
        <v>1.2</v>
      </c>
      <c r="BT325">
        <v>0.1</v>
      </c>
    </row>
    <row r="326" spans="1:72" x14ac:dyDescent="0.25">
      <c r="A326" s="28" t="s">
        <v>101</v>
      </c>
      <c r="B326" s="27" t="s">
        <v>328</v>
      </c>
      <c r="C326" s="28" t="s">
        <v>394</v>
      </c>
      <c r="D326">
        <v>0.3</v>
      </c>
      <c r="G326">
        <v>0.1</v>
      </c>
      <c r="H326">
        <v>1.9</v>
      </c>
      <c r="I326">
        <v>0.1</v>
      </c>
      <c r="J326">
        <v>0.4</v>
      </c>
      <c r="N326">
        <v>1.4</v>
      </c>
      <c r="O326">
        <v>0.6</v>
      </c>
      <c r="P326">
        <v>0.8</v>
      </c>
      <c r="Q326">
        <v>5.9</v>
      </c>
      <c r="R326">
        <v>1.8</v>
      </c>
      <c r="S326">
        <v>1.2</v>
      </c>
      <c r="T326">
        <v>0.5</v>
      </c>
      <c r="U326">
        <v>1</v>
      </c>
      <c r="V326">
        <v>0.9</v>
      </c>
      <c r="W326">
        <v>3.1</v>
      </c>
      <c r="X326">
        <v>0.3</v>
      </c>
      <c r="Y326">
        <v>0.7</v>
      </c>
      <c r="Z326">
        <v>0.3</v>
      </c>
      <c r="AA326">
        <v>0.2</v>
      </c>
      <c r="AC326">
        <v>0.2</v>
      </c>
      <c r="AD326">
        <v>15.7</v>
      </c>
      <c r="AE326">
        <v>0.4</v>
      </c>
      <c r="AF326">
        <v>0.2</v>
      </c>
      <c r="AG326">
        <v>0.1</v>
      </c>
      <c r="AH326">
        <v>0.1</v>
      </c>
      <c r="AK326">
        <v>0.1</v>
      </c>
      <c r="AM326">
        <v>0.5</v>
      </c>
      <c r="AU326">
        <v>0.5</v>
      </c>
      <c r="AW326">
        <v>0.1</v>
      </c>
      <c r="AX326">
        <v>0.1</v>
      </c>
      <c r="BD326">
        <v>0.2</v>
      </c>
      <c r="BE326">
        <v>0.1</v>
      </c>
      <c r="BF326">
        <v>0.1</v>
      </c>
      <c r="BG326">
        <v>0.4</v>
      </c>
      <c r="BM326">
        <v>0.2</v>
      </c>
      <c r="BQ326">
        <v>5.1</v>
      </c>
      <c r="BS326">
        <v>1</v>
      </c>
      <c r="BT326">
        <v>-6.8</v>
      </c>
    </row>
    <row r="327" spans="1:72" x14ac:dyDescent="0.25">
      <c r="A327" s="28" t="s">
        <v>101</v>
      </c>
      <c r="B327" s="27" t="s">
        <v>328</v>
      </c>
      <c r="C327" s="28" t="s">
        <v>395</v>
      </c>
      <c r="D327">
        <v>2.7</v>
      </c>
      <c r="E327">
        <v>0.1</v>
      </c>
      <c r="F327">
        <v>0.1</v>
      </c>
      <c r="G327">
        <v>0.5</v>
      </c>
      <c r="H327">
        <v>13.5</v>
      </c>
      <c r="I327">
        <v>1</v>
      </c>
      <c r="J327">
        <v>1.7</v>
      </c>
      <c r="K327">
        <v>0.8</v>
      </c>
      <c r="L327">
        <v>0.1</v>
      </c>
      <c r="M327">
        <v>12</v>
      </c>
      <c r="N327">
        <v>9.1</v>
      </c>
      <c r="O327">
        <v>3.6</v>
      </c>
      <c r="P327">
        <v>3.5</v>
      </c>
      <c r="Q327">
        <v>25.1</v>
      </c>
      <c r="R327">
        <v>6.4</v>
      </c>
      <c r="S327">
        <v>4.8</v>
      </c>
      <c r="T327">
        <v>3</v>
      </c>
      <c r="U327">
        <v>4.2</v>
      </c>
      <c r="V327">
        <v>4.5</v>
      </c>
      <c r="W327">
        <v>12.7</v>
      </c>
      <c r="X327">
        <v>2.5</v>
      </c>
      <c r="Y327">
        <v>3.6</v>
      </c>
      <c r="Z327">
        <v>2</v>
      </c>
      <c r="AA327">
        <v>4.7</v>
      </c>
      <c r="AB327">
        <v>0.1</v>
      </c>
      <c r="AC327">
        <v>1.4</v>
      </c>
      <c r="AD327">
        <v>78</v>
      </c>
      <c r="AE327">
        <v>1.9</v>
      </c>
      <c r="AF327">
        <v>6.1</v>
      </c>
      <c r="AG327">
        <v>2</v>
      </c>
      <c r="AH327">
        <v>2.5</v>
      </c>
      <c r="AI327">
        <v>6.9</v>
      </c>
      <c r="AJ327">
        <v>3.7</v>
      </c>
      <c r="AK327">
        <v>1.5</v>
      </c>
      <c r="AL327">
        <v>0.1</v>
      </c>
      <c r="AM327">
        <v>2.8</v>
      </c>
      <c r="AN327">
        <v>0.9</v>
      </c>
      <c r="AO327">
        <v>0.3</v>
      </c>
      <c r="AP327">
        <v>0.7</v>
      </c>
      <c r="AQ327">
        <v>3.7</v>
      </c>
      <c r="AR327">
        <v>0.4</v>
      </c>
      <c r="AS327">
        <v>0.3</v>
      </c>
      <c r="AT327">
        <v>0.3</v>
      </c>
      <c r="AU327">
        <v>2.2</v>
      </c>
      <c r="AV327">
        <v>2.2</v>
      </c>
      <c r="AW327">
        <v>0.8</v>
      </c>
      <c r="AX327">
        <v>1.1</v>
      </c>
      <c r="AY327">
        <v>0.3</v>
      </c>
      <c r="AZ327">
        <v>0.3</v>
      </c>
      <c r="BA327">
        <v>1.4</v>
      </c>
      <c r="BB327">
        <v>0.2</v>
      </c>
      <c r="BC327">
        <v>0.2</v>
      </c>
      <c r="BD327">
        <v>2.6</v>
      </c>
      <c r="BE327">
        <v>1.7</v>
      </c>
      <c r="BF327">
        <v>0.8</v>
      </c>
      <c r="BG327">
        <v>2.5</v>
      </c>
      <c r="BH327">
        <v>0.5</v>
      </c>
      <c r="BI327">
        <v>0.4</v>
      </c>
      <c r="BJ327">
        <v>0.3</v>
      </c>
      <c r="BK327">
        <v>0.2</v>
      </c>
      <c r="BL327">
        <v>0.1</v>
      </c>
      <c r="BM327">
        <v>0.6</v>
      </c>
      <c r="BP327">
        <v>0.1</v>
      </c>
      <c r="BQ327">
        <v>26.4</v>
      </c>
      <c r="BS327">
        <v>5.5</v>
      </c>
      <c r="BT327">
        <v>-0.8</v>
      </c>
    </row>
    <row r="328" spans="1:72" x14ac:dyDescent="0.25">
      <c r="A328" s="28" t="s">
        <v>101</v>
      </c>
      <c r="B328" s="27" t="s">
        <v>328</v>
      </c>
      <c r="C328" s="28" t="s">
        <v>396</v>
      </c>
      <c r="D328">
        <v>14</v>
      </c>
      <c r="E328">
        <v>0.3</v>
      </c>
      <c r="F328">
        <v>0.2</v>
      </c>
      <c r="G328">
        <v>3.3</v>
      </c>
      <c r="H328">
        <v>95.4</v>
      </c>
      <c r="I328">
        <v>7.5</v>
      </c>
      <c r="J328">
        <v>16.8</v>
      </c>
      <c r="K328">
        <v>2.1</v>
      </c>
      <c r="L328">
        <v>0.4</v>
      </c>
      <c r="M328">
        <v>36</v>
      </c>
      <c r="N328">
        <v>76.2</v>
      </c>
      <c r="O328">
        <v>38.4</v>
      </c>
      <c r="P328">
        <v>33.9</v>
      </c>
      <c r="Q328">
        <v>278.4</v>
      </c>
      <c r="R328">
        <v>48.8</v>
      </c>
      <c r="S328">
        <v>42.7</v>
      </c>
      <c r="T328">
        <v>29.7</v>
      </c>
      <c r="U328">
        <v>47.5</v>
      </c>
      <c r="V328">
        <v>41.8</v>
      </c>
      <c r="W328">
        <v>152.8</v>
      </c>
      <c r="X328">
        <v>21</v>
      </c>
      <c r="Y328">
        <v>43.9</v>
      </c>
      <c r="Z328">
        <v>11.8</v>
      </c>
      <c r="AA328">
        <v>18.1</v>
      </c>
      <c r="AB328">
        <v>0.4</v>
      </c>
      <c r="AC328">
        <v>7.1</v>
      </c>
      <c r="AD328">
        <v>799.8</v>
      </c>
      <c r="AE328">
        <v>15.7</v>
      </c>
      <c r="AF328">
        <v>26.2</v>
      </c>
      <c r="AG328">
        <v>7.6</v>
      </c>
      <c r="AH328">
        <v>3</v>
      </c>
      <c r="AI328">
        <v>0.7</v>
      </c>
      <c r="AJ328">
        <v>2.9</v>
      </c>
      <c r="AK328">
        <v>3.4</v>
      </c>
      <c r="AL328">
        <v>0.1</v>
      </c>
      <c r="AM328">
        <v>23.4</v>
      </c>
      <c r="AN328">
        <v>7.9</v>
      </c>
      <c r="AO328">
        <v>0.3</v>
      </c>
      <c r="AP328">
        <v>1.5</v>
      </c>
      <c r="AQ328">
        <v>24.6</v>
      </c>
      <c r="AR328">
        <v>0.3</v>
      </c>
      <c r="AT328">
        <v>0.4</v>
      </c>
      <c r="AU328">
        <v>16.3</v>
      </c>
      <c r="AV328">
        <v>3.3</v>
      </c>
      <c r="AW328">
        <v>2.3</v>
      </c>
      <c r="AX328">
        <v>4.4</v>
      </c>
      <c r="AY328">
        <v>0.5</v>
      </c>
      <c r="AZ328">
        <v>0.8</v>
      </c>
      <c r="BA328">
        <v>1.9</v>
      </c>
      <c r="BB328">
        <v>0.2</v>
      </c>
      <c r="BC328">
        <v>0.2</v>
      </c>
      <c r="BD328">
        <v>10</v>
      </c>
      <c r="BE328">
        <v>4</v>
      </c>
      <c r="BF328">
        <v>2.7</v>
      </c>
      <c r="BG328">
        <v>13.2</v>
      </c>
      <c r="BH328">
        <v>1.6</v>
      </c>
      <c r="BI328">
        <v>1.7</v>
      </c>
      <c r="BJ328">
        <v>0.7</v>
      </c>
      <c r="BK328">
        <v>1.3</v>
      </c>
      <c r="BL328">
        <v>0.3</v>
      </c>
      <c r="BM328">
        <v>7.8</v>
      </c>
      <c r="BP328">
        <v>1</v>
      </c>
      <c r="BQ328">
        <v>207.6</v>
      </c>
      <c r="BR328">
        <v>0.1</v>
      </c>
      <c r="BS328">
        <v>52.6</v>
      </c>
      <c r="BT328">
        <v>-296.5</v>
      </c>
    </row>
    <row r="329" spans="1:72" x14ac:dyDescent="0.25">
      <c r="A329" s="28" t="s">
        <v>101</v>
      </c>
      <c r="B329" s="27" t="s">
        <v>328</v>
      </c>
      <c r="C329" s="28" t="s">
        <v>397</v>
      </c>
      <c r="D329">
        <v>2</v>
      </c>
      <c r="G329">
        <v>0.7</v>
      </c>
      <c r="H329">
        <v>10.1</v>
      </c>
      <c r="I329">
        <v>0.7</v>
      </c>
      <c r="J329">
        <v>2.5</v>
      </c>
      <c r="K329">
        <v>0.3</v>
      </c>
      <c r="L329">
        <v>0.1</v>
      </c>
      <c r="M329">
        <v>0.3</v>
      </c>
      <c r="N329">
        <v>4.7</v>
      </c>
      <c r="O329">
        <v>2.3</v>
      </c>
      <c r="P329">
        <v>3.2</v>
      </c>
      <c r="Q329">
        <v>27.4</v>
      </c>
      <c r="R329">
        <v>3.7</v>
      </c>
      <c r="S329">
        <v>4.7</v>
      </c>
      <c r="T329">
        <v>2.1</v>
      </c>
      <c r="U329">
        <v>7.1</v>
      </c>
      <c r="V329">
        <v>3.9</v>
      </c>
      <c r="W329">
        <v>15</v>
      </c>
      <c r="X329">
        <v>1.3</v>
      </c>
      <c r="Y329">
        <v>2.5</v>
      </c>
      <c r="Z329">
        <v>0.8</v>
      </c>
      <c r="AA329">
        <v>0.8</v>
      </c>
      <c r="AB329">
        <v>0.1</v>
      </c>
      <c r="AC329">
        <v>0.6</v>
      </c>
      <c r="AD329">
        <v>75.5</v>
      </c>
      <c r="AE329">
        <v>1.3</v>
      </c>
      <c r="AF329">
        <v>0.9</v>
      </c>
      <c r="AG329">
        <v>0.5</v>
      </c>
      <c r="AH329">
        <v>0.5</v>
      </c>
      <c r="AI329">
        <v>0.1</v>
      </c>
      <c r="AJ329">
        <v>0.1</v>
      </c>
      <c r="AK329">
        <v>0.4</v>
      </c>
      <c r="AM329">
        <v>1.7</v>
      </c>
      <c r="AN329">
        <v>0.1</v>
      </c>
      <c r="AO329">
        <v>0.1</v>
      </c>
      <c r="AP329">
        <v>0.2</v>
      </c>
      <c r="AQ329">
        <v>0.2</v>
      </c>
      <c r="AR329">
        <v>0.1</v>
      </c>
      <c r="AU329">
        <v>2.3</v>
      </c>
      <c r="AV329">
        <v>0.2</v>
      </c>
      <c r="AW329">
        <v>0.4</v>
      </c>
      <c r="AX329">
        <v>0.3</v>
      </c>
      <c r="AY329">
        <v>0.1</v>
      </c>
      <c r="AZ329">
        <v>0.1</v>
      </c>
      <c r="BA329">
        <v>0.2</v>
      </c>
      <c r="BD329">
        <v>0.6</v>
      </c>
      <c r="BE329">
        <v>0.3</v>
      </c>
      <c r="BF329">
        <v>0.3</v>
      </c>
      <c r="BG329">
        <v>2.7</v>
      </c>
      <c r="BH329">
        <v>0.2</v>
      </c>
      <c r="BI329">
        <v>0.2</v>
      </c>
      <c r="BJ329">
        <v>0.1</v>
      </c>
      <c r="BK329">
        <v>0.2</v>
      </c>
      <c r="BL329">
        <v>0.1</v>
      </c>
      <c r="BM329">
        <v>0.3</v>
      </c>
      <c r="BP329">
        <v>0.4</v>
      </c>
      <c r="BQ329">
        <v>20.9</v>
      </c>
      <c r="BS329">
        <v>4</v>
      </c>
      <c r="BT329">
        <v>-12.9</v>
      </c>
    </row>
    <row r="330" spans="1:72" x14ac:dyDescent="0.25">
      <c r="A330" s="28" t="s">
        <v>101</v>
      </c>
      <c r="B330" s="27" t="s">
        <v>328</v>
      </c>
      <c r="C330" s="28" t="s">
        <v>398</v>
      </c>
      <c r="D330">
        <v>0.1</v>
      </c>
      <c r="H330">
        <v>0.8</v>
      </c>
      <c r="I330">
        <v>0.1</v>
      </c>
      <c r="J330">
        <v>0.1</v>
      </c>
      <c r="M330">
        <v>0.3</v>
      </c>
      <c r="N330">
        <v>0.8</v>
      </c>
      <c r="O330">
        <v>0.3</v>
      </c>
      <c r="P330">
        <v>0.2</v>
      </c>
      <c r="Q330">
        <v>1.6</v>
      </c>
      <c r="R330">
        <v>0.4</v>
      </c>
      <c r="S330">
        <v>0.2</v>
      </c>
      <c r="T330">
        <v>0.1</v>
      </c>
      <c r="U330">
        <v>0.3</v>
      </c>
      <c r="V330">
        <v>0.2</v>
      </c>
      <c r="W330">
        <v>0.5</v>
      </c>
      <c r="X330">
        <v>0.2</v>
      </c>
      <c r="Y330">
        <v>0.2</v>
      </c>
      <c r="AA330">
        <v>0.1</v>
      </c>
      <c r="AC330">
        <v>0.1</v>
      </c>
      <c r="AD330">
        <v>2.6</v>
      </c>
      <c r="AE330">
        <v>0.2</v>
      </c>
      <c r="AF330">
        <v>0.4</v>
      </c>
      <c r="AG330">
        <v>0.1</v>
      </c>
      <c r="AM330">
        <v>0.1</v>
      </c>
      <c r="AN330">
        <v>0.1</v>
      </c>
      <c r="AQ330">
        <v>0.2</v>
      </c>
      <c r="AU330">
        <v>0.1</v>
      </c>
      <c r="AV330">
        <v>0.1</v>
      </c>
      <c r="BG330">
        <v>0.1</v>
      </c>
      <c r="BQ330">
        <v>1</v>
      </c>
      <c r="BS330">
        <v>0.2</v>
      </c>
      <c r="BT330">
        <v>-1.1</v>
      </c>
    </row>
    <row r="331" spans="1:72" x14ac:dyDescent="0.25">
      <c r="A331" s="28" t="s">
        <v>101</v>
      </c>
      <c r="B331" s="27" t="s">
        <v>328</v>
      </c>
      <c r="C331" s="28" t="s">
        <v>399</v>
      </c>
      <c r="D331">
        <v>1</v>
      </c>
      <c r="G331">
        <v>0.3</v>
      </c>
      <c r="H331">
        <v>8.7</v>
      </c>
      <c r="I331">
        <v>0.9</v>
      </c>
      <c r="J331">
        <v>1.2</v>
      </c>
      <c r="K331">
        <v>0.4</v>
      </c>
      <c r="L331">
        <v>0.1</v>
      </c>
      <c r="M331">
        <v>13.9</v>
      </c>
      <c r="N331">
        <v>7.5</v>
      </c>
      <c r="O331">
        <v>2.3</v>
      </c>
      <c r="P331">
        <v>3</v>
      </c>
      <c r="Q331">
        <v>23.1</v>
      </c>
      <c r="R331">
        <v>6.2</v>
      </c>
      <c r="S331">
        <v>3.9</v>
      </c>
      <c r="T331">
        <v>1.5</v>
      </c>
      <c r="U331">
        <v>3.8</v>
      </c>
      <c r="V331">
        <v>3.6</v>
      </c>
      <c r="W331">
        <v>9.4</v>
      </c>
      <c r="X331">
        <v>2.8</v>
      </c>
      <c r="Y331">
        <v>2.4</v>
      </c>
      <c r="Z331">
        <v>0.7</v>
      </c>
      <c r="AA331">
        <v>3.8</v>
      </c>
      <c r="AC331">
        <v>0.5</v>
      </c>
      <c r="AD331">
        <v>46.2</v>
      </c>
      <c r="AE331">
        <v>1.6</v>
      </c>
      <c r="AF331">
        <v>0.8</v>
      </c>
      <c r="AG331">
        <v>0.3</v>
      </c>
      <c r="AH331">
        <v>0.3</v>
      </c>
      <c r="AJ331">
        <v>0.1</v>
      </c>
      <c r="AK331">
        <v>0.2</v>
      </c>
      <c r="AM331">
        <v>1.4</v>
      </c>
      <c r="AP331">
        <v>0.1</v>
      </c>
      <c r="AQ331">
        <v>0.1</v>
      </c>
      <c r="AU331">
        <v>1</v>
      </c>
      <c r="AV331">
        <v>0.3</v>
      </c>
      <c r="AW331">
        <v>0.2</v>
      </c>
      <c r="AX331">
        <v>0.3</v>
      </c>
      <c r="AZ331">
        <v>0.1</v>
      </c>
      <c r="BA331">
        <v>0.1</v>
      </c>
      <c r="BD331">
        <v>0.5</v>
      </c>
      <c r="BE331">
        <v>0.3</v>
      </c>
      <c r="BF331">
        <v>0.2</v>
      </c>
      <c r="BG331">
        <v>1.2</v>
      </c>
      <c r="BH331">
        <v>0.1</v>
      </c>
      <c r="BI331">
        <v>0.2</v>
      </c>
      <c r="BJ331">
        <v>0.1</v>
      </c>
      <c r="BK331">
        <v>0.1</v>
      </c>
      <c r="BM331">
        <v>0.3</v>
      </c>
      <c r="BP331">
        <v>0.1</v>
      </c>
      <c r="BQ331">
        <v>16.5</v>
      </c>
      <c r="BS331">
        <v>3.1</v>
      </c>
      <c r="BT331">
        <v>-2.6</v>
      </c>
    </row>
    <row r="332" spans="1:72" x14ac:dyDescent="0.25">
      <c r="A332" s="28" t="s">
        <v>101</v>
      </c>
      <c r="B332" s="27" t="s">
        <v>328</v>
      </c>
      <c r="C332" s="28" t="s">
        <v>400</v>
      </c>
      <c r="D332">
        <v>61.4</v>
      </c>
      <c r="E332">
        <v>1.5</v>
      </c>
      <c r="F332">
        <v>1.1</v>
      </c>
      <c r="G332">
        <v>18.8</v>
      </c>
      <c r="H332">
        <v>470.7</v>
      </c>
      <c r="I332">
        <v>42.3</v>
      </c>
      <c r="J332">
        <v>83.1</v>
      </c>
      <c r="K332">
        <v>10</v>
      </c>
      <c r="L332">
        <v>1.7</v>
      </c>
      <c r="M332">
        <v>7.9</v>
      </c>
      <c r="N332">
        <v>342.9</v>
      </c>
      <c r="O332">
        <v>107.2</v>
      </c>
      <c r="P332">
        <v>202.9</v>
      </c>
      <c r="Q332">
        <v>1386.6</v>
      </c>
      <c r="R332">
        <v>227.9</v>
      </c>
      <c r="S332">
        <v>236.8</v>
      </c>
      <c r="T332">
        <v>104.7</v>
      </c>
      <c r="U332">
        <v>311.5</v>
      </c>
      <c r="V332">
        <v>202.6</v>
      </c>
      <c r="W332">
        <v>642.2</v>
      </c>
      <c r="X332">
        <v>121.9</v>
      </c>
      <c r="Y332">
        <v>142.9</v>
      </c>
      <c r="Z332">
        <v>50</v>
      </c>
      <c r="AA332">
        <v>38.7</v>
      </c>
      <c r="AB332">
        <v>2.8</v>
      </c>
      <c r="AC332">
        <v>36.9</v>
      </c>
      <c r="AD332">
        <v>3365.3</v>
      </c>
      <c r="AE332">
        <v>74.2</v>
      </c>
      <c r="AF332">
        <v>46.7</v>
      </c>
      <c r="AG332">
        <v>23.9</v>
      </c>
      <c r="AH332">
        <v>23.9</v>
      </c>
      <c r="AI332">
        <v>0.9</v>
      </c>
      <c r="AJ332">
        <v>1.9</v>
      </c>
      <c r="AK332">
        <v>18.6</v>
      </c>
      <c r="AL332">
        <v>0.2</v>
      </c>
      <c r="AM332">
        <v>90</v>
      </c>
      <c r="AN332">
        <v>0.9</v>
      </c>
      <c r="AO332">
        <v>1.1</v>
      </c>
      <c r="AP332">
        <v>7.1</v>
      </c>
      <c r="AQ332">
        <v>5.5</v>
      </c>
      <c r="AR332">
        <v>2.7</v>
      </c>
      <c r="AS332">
        <v>0.2</v>
      </c>
      <c r="AT332">
        <v>0.4</v>
      </c>
      <c r="AU332">
        <v>103.3</v>
      </c>
      <c r="AV332">
        <v>11.6</v>
      </c>
      <c r="AW332">
        <v>18.6</v>
      </c>
      <c r="AX332">
        <v>19.3</v>
      </c>
      <c r="AY332">
        <v>1.8</v>
      </c>
      <c r="AZ332">
        <v>5.2</v>
      </c>
      <c r="BA332">
        <v>10.5</v>
      </c>
      <c r="BB332">
        <v>0.7</v>
      </c>
      <c r="BC332">
        <v>0.4</v>
      </c>
      <c r="BD332">
        <v>35.9</v>
      </c>
      <c r="BE332">
        <v>16.3</v>
      </c>
      <c r="BF332">
        <v>14.2</v>
      </c>
      <c r="BG332">
        <v>80.5</v>
      </c>
      <c r="BH332">
        <v>7.6</v>
      </c>
      <c r="BI332">
        <v>10.7</v>
      </c>
      <c r="BJ332">
        <v>3</v>
      </c>
      <c r="BK332">
        <v>8.3</v>
      </c>
      <c r="BL332">
        <v>1.9</v>
      </c>
      <c r="BM332">
        <v>20</v>
      </c>
      <c r="BP332">
        <v>5.6</v>
      </c>
      <c r="BQ332">
        <v>1181.5</v>
      </c>
      <c r="BS332">
        <v>218</v>
      </c>
      <c r="BT332">
        <v>71.4</v>
      </c>
    </row>
    <row r="333" spans="1:72" x14ac:dyDescent="0.25">
      <c r="A333" s="28" t="s">
        <v>101</v>
      </c>
      <c r="B333" s="27" t="s">
        <v>328</v>
      </c>
      <c r="C333" s="28" t="s">
        <v>401</v>
      </c>
      <c r="D333">
        <v>5.9</v>
      </c>
      <c r="E333">
        <v>0.1</v>
      </c>
      <c r="F333">
        <v>0.1</v>
      </c>
      <c r="G333">
        <v>1</v>
      </c>
      <c r="H333">
        <v>35.9</v>
      </c>
      <c r="I333">
        <v>3.2</v>
      </c>
      <c r="J333">
        <v>6.7</v>
      </c>
      <c r="K333">
        <v>1</v>
      </c>
      <c r="L333">
        <v>0.2</v>
      </c>
      <c r="M333">
        <v>0.7</v>
      </c>
      <c r="N333">
        <v>28</v>
      </c>
      <c r="O333">
        <v>9.7</v>
      </c>
      <c r="P333">
        <v>14.4</v>
      </c>
      <c r="Q333">
        <v>99.2</v>
      </c>
      <c r="R333">
        <v>19.3</v>
      </c>
      <c r="S333">
        <v>17.6</v>
      </c>
      <c r="T333">
        <v>11</v>
      </c>
      <c r="U333">
        <v>18.6</v>
      </c>
      <c r="V333">
        <v>22.1</v>
      </c>
      <c r="W333">
        <v>64.7</v>
      </c>
      <c r="X333">
        <v>8.8</v>
      </c>
      <c r="Y333">
        <v>11.8</v>
      </c>
      <c r="Z333">
        <v>5.7</v>
      </c>
      <c r="AA333">
        <v>3.8</v>
      </c>
      <c r="AB333">
        <v>0.2</v>
      </c>
      <c r="AC333">
        <v>3</v>
      </c>
      <c r="AD333">
        <v>285.5</v>
      </c>
      <c r="AE333">
        <v>5.8</v>
      </c>
      <c r="AF333">
        <v>3.7</v>
      </c>
      <c r="AG333">
        <v>1.7</v>
      </c>
      <c r="AH333">
        <v>1.2</v>
      </c>
      <c r="AI333">
        <v>0.1</v>
      </c>
      <c r="AJ333">
        <v>0.2</v>
      </c>
      <c r="AK333">
        <v>1.5</v>
      </c>
      <c r="AM333">
        <v>9.3</v>
      </c>
      <c r="AN333">
        <v>0.1</v>
      </c>
      <c r="AO333">
        <v>0.1</v>
      </c>
      <c r="AP333">
        <v>0.5</v>
      </c>
      <c r="AQ333">
        <v>0.5</v>
      </c>
      <c r="AR333">
        <v>0.1</v>
      </c>
      <c r="AU333">
        <v>7.6</v>
      </c>
      <c r="AV333">
        <v>0.8</v>
      </c>
      <c r="AW333">
        <v>1.1</v>
      </c>
      <c r="AX333">
        <v>2.1</v>
      </c>
      <c r="AY333">
        <v>0.1</v>
      </c>
      <c r="AZ333">
        <v>0.4</v>
      </c>
      <c r="BA333">
        <v>0.8</v>
      </c>
      <c r="BB333">
        <v>0.1</v>
      </c>
      <c r="BD333">
        <v>4.5</v>
      </c>
      <c r="BE333">
        <v>1.4</v>
      </c>
      <c r="BF333">
        <v>1.3</v>
      </c>
      <c r="BG333">
        <v>5.3</v>
      </c>
      <c r="BH333">
        <v>0.7</v>
      </c>
      <c r="BI333">
        <v>0.4</v>
      </c>
      <c r="BJ333">
        <v>0.3</v>
      </c>
      <c r="BK333">
        <v>0.4</v>
      </c>
      <c r="BL333">
        <v>0.2</v>
      </c>
      <c r="BM333">
        <v>2.8</v>
      </c>
      <c r="BP333">
        <v>0.3</v>
      </c>
      <c r="BQ333">
        <v>86.5</v>
      </c>
      <c r="BS333">
        <v>31.6</v>
      </c>
      <c r="BT333">
        <v>-23.2</v>
      </c>
    </row>
    <row r="334" spans="1:72" x14ac:dyDescent="0.25">
      <c r="A334" s="28" t="s">
        <v>101</v>
      </c>
      <c r="B334" s="27" t="s">
        <v>328</v>
      </c>
      <c r="C334" s="28" t="s">
        <v>402</v>
      </c>
      <c r="D334">
        <v>2.2</v>
      </c>
      <c r="G334">
        <v>0.6</v>
      </c>
      <c r="H334">
        <v>12.2</v>
      </c>
      <c r="I334">
        <v>1</v>
      </c>
      <c r="J334">
        <v>2.2</v>
      </c>
      <c r="K334">
        <v>0.4</v>
      </c>
      <c r="L334">
        <v>0.1</v>
      </c>
      <c r="M334">
        <v>0.6</v>
      </c>
      <c r="N334">
        <v>9.3</v>
      </c>
      <c r="O334">
        <v>2.6</v>
      </c>
      <c r="P334">
        <v>6.5</v>
      </c>
      <c r="Q334">
        <v>34.8</v>
      </c>
      <c r="R334">
        <v>5.9</v>
      </c>
      <c r="S334">
        <v>6.2</v>
      </c>
      <c r="T334">
        <v>2.7</v>
      </c>
      <c r="U334">
        <v>7</v>
      </c>
      <c r="V334">
        <v>5</v>
      </c>
      <c r="W334">
        <v>16.1</v>
      </c>
      <c r="X334">
        <v>3.3</v>
      </c>
      <c r="Y334">
        <v>3.9</v>
      </c>
      <c r="Z334">
        <v>1.6</v>
      </c>
      <c r="AA334">
        <v>1.4</v>
      </c>
      <c r="AB334">
        <v>0.1</v>
      </c>
      <c r="AC334">
        <v>1.1</v>
      </c>
      <c r="AD334">
        <v>86.9</v>
      </c>
      <c r="AE334">
        <v>1.5</v>
      </c>
      <c r="AF334">
        <v>1.4</v>
      </c>
      <c r="AG334">
        <v>0.7</v>
      </c>
      <c r="AH334">
        <v>0.8</v>
      </c>
      <c r="AI334">
        <v>0.7</v>
      </c>
      <c r="AJ334">
        <v>1.2</v>
      </c>
      <c r="AK334">
        <v>0.6</v>
      </c>
      <c r="AM334">
        <v>2.3</v>
      </c>
      <c r="AP334">
        <v>0.2</v>
      </c>
      <c r="AQ334">
        <v>0.3</v>
      </c>
      <c r="AR334">
        <v>0.1</v>
      </c>
      <c r="AU334">
        <v>3.5</v>
      </c>
      <c r="AV334">
        <v>0.4</v>
      </c>
      <c r="AW334">
        <v>0.5</v>
      </c>
      <c r="AX334">
        <v>0.7</v>
      </c>
      <c r="AY334">
        <v>0.1</v>
      </c>
      <c r="AZ334">
        <v>0.2</v>
      </c>
      <c r="BA334">
        <v>0.4</v>
      </c>
      <c r="BD334">
        <v>1.1</v>
      </c>
      <c r="BE334">
        <v>0.7</v>
      </c>
      <c r="BF334">
        <v>0.4</v>
      </c>
      <c r="BG334">
        <v>2</v>
      </c>
      <c r="BH334">
        <v>0.2</v>
      </c>
      <c r="BI334">
        <v>0.2</v>
      </c>
      <c r="BJ334">
        <v>0.1</v>
      </c>
      <c r="BK334">
        <v>0.2</v>
      </c>
      <c r="BL334">
        <v>0.1</v>
      </c>
      <c r="BM334">
        <v>0.6</v>
      </c>
      <c r="BQ334">
        <v>30.5</v>
      </c>
      <c r="BS334">
        <v>5.1</v>
      </c>
      <c r="BT334">
        <v>-5.1</v>
      </c>
    </row>
    <row r="335" spans="1:72" x14ac:dyDescent="0.25">
      <c r="A335" s="28" t="s">
        <v>101</v>
      </c>
      <c r="B335" s="27" t="s">
        <v>328</v>
      </c>
      <c r="C335" s="28" t="s">
        <v>403</v>
      </c>
      <c r="D335">
        <v>2.4</v>
      </c>
      <c r="F335">
        <v>0.1</v>
      </c>
      <c r="G335">
        <v>0.6</v>
      </c>
      <c r="H335">
        <v>18.1</v>
      </c>
      <c r="I335">
        <v>1.6</v>
      </c>
      <c r="J335">
        <v>2.5</v>
      </c>
      <c r="K335">
        <v>0.5</v>
      </c>
      <c r="L335">
        <v>0.2</v>
      </c>
      <c r="M335">
        <v>0.6</v>
      </c>
      <c r="N335">
        <v>15.4</v>
      </c>
      <c r="O335">
        <v>4.6</v>
      </c>
      <c r="P335">
        <v>8</v>
      </c>
      <c r="Q335">
        <v>48.9</v>
      </c>
      <c r="R335">
        <v>9.3</v>
      </c>
      <c r="S335">
        <v>8.7</v>
      </c>
      <c r="T335">
        <v>3.2</v>
      </c>
      <c r="U335">
        <v>8.4</v>
      </c>
      <c r="V335">
        <v>6.8</v>
      </c>
      <c r="W335">
        <v>18.1</v>
      </c>
      <c r="X335">
        <v>4.8</v>
      </c>
      <c r="Y335">
        <v>5.6</v>
      </c>
      <c r="Z335">
        <v>1.7</v>
      </c>
      <c r="AA335">
        <v>1.4</v>
      </c>
      <c r="AB335">
        <v>0.1</v>
      </c>
      <c r="AC335">
        <v>1.3</v>
      </c>
      <c r="AD335">
        <v>126.2</v>
      </c>
      <c r="AE335">
        <v>2.9</v>
      </c>
      <c r="AF335">
        <v>2</v>
      </c>
      <c r="AG335">
        <v>1.1</v>
      </c>
      <c r="AH335">
        <v>1.2</v>
      </c>
      <c r="AI335">
        <v>0.1</v>
      </c>
      <c r="AJ335">
        <v>0.1</v>
      </c>
      <c r="AK335">
        <v>0.7</v>
      </c>
      <c r="AM335">
        <v>3.3</v>
      </c>
      <c r="AN335">
        <v>0.2</v>
      </c>
      <c r="AO335">
        <v>0.1</v>
      </c>
      <c r="AP335">
        <v>0.3</v>
      </c>
      <c r="AQ335">
        <v>0.3</v>
      </c>
      <c r="AR335">
        <v>0.1</v>
      </c>
      <c r="AU335">
        <v>3.4</v>
      </c>
      <c r="AV335">
        <v>0.5</v>
      </c>
      <c r="AW335">
        <v>0.6</v>
      </c>
      <c r="AX335">
        <v>0.8</v>
      </c>
      <c r="AY335">
        <v>0.1</v>
      </c>
      <c r="AZ335">
        <v>0.2</v>
      </c>
      <c r="BA335">
        <v>0.4</v>
      </c>
      <c r="BD335">
        <v>1.4</v>
      </c>
      <c r="BE335">
        <v>0.7</v>
      </c>
      <c r="BF335">
        <v>0.6</v>
      </c>
      <c r="BG335">
        <v>4.7</v>
      </c>
      <c r="BH335">
        <v>0.4</v>
      </c>
      <c r="BI335">
        <v>0.5</v>
      </c>
      <c r="BJ335">
        <v>0.2</v>
      </c>
      <c r="BK335">
        <v>0.3</v>
      </c>
      <c r="BL335">
        <v>0.1</v>
      </c>
      <c r="BM335">
        <v>0.7</v>
      </c>
      <c r="BP335">
        <v>0.7</v>
      </c>
      <c r="BQ335">
        <v>49.9</v>
      </c>
      <c r="BS335">
        <v>9.1</v>
      </c>
      <c r="BT335">
        <v>-27.2</v>
      </c>
    </row>
    <row r="336" spans="1:72" x14ac:dyDescent="0.25">
      <c r="A336" s="28" t="s">
        <v>101</v>
      </c>
      <c r="B336" s="27" t="s">
        <v>328</v>
      </c>
      <c r="C336" s="28" t="s">
        <v>404</v>
      </c>
      <c r="D336">
        <v>0.6</v>
      </c>
      <c r="G336">
        <v>0.1</v>
      </c>
      <c r="H336">
        <v>4.7</v>
      </c>
      <c r="I336">
        <v>0.3</v>
      </c>
      <c r="J336">
        <v>0.7</v>
      </c>
      <c r="K336">
        <v>0.1</v>
      </c>
      <c r="N336">
        <v>3.2</v>
      </c>
      <c r="O336">
        <v>1.1</v>
      </c>
      <c r="P336">
        <v>1.3</v>
      </c>
      <c r="Q336">
        <v>13.4</v>
      </c>
      <c r="R336">
        <v>2</v>
      </c>
      <c r="S336">
        <v>2</v>
      </c>
      <c r="T336">
        <v>0.8</v>
      </c>
      <c r="U336">
        <v>1.9</v>
      </c>
      <c r="V336">
        <v>1.5</v>
      </c>
      <c r="W336">
        <v>5</v>
      </c>
      <c r="X336">
        <v>1</v>
      </c>
      <c r="Y336">
        <v>1.2</v>
      </c>
      <c r="Z336">
        <v>0.4</v>
      </c>
      <c r="AA336">
        <v>0.3</v>
      </c>
      <c r="AC336">
        <v>0.3</v>
      </c>
      <c r="AD336">
        <v>32.3</v>
      </c>
      <c r="AE336">
        <v>0.9</v>
      </c>
      <c r="AF336">
        <v>0.4</v>
      </c>
      <c r="AG336">
        <v>0.2</v>
      </c>
      <c r="AH336">
        <v>0.1</v>
      </c>
      <c r="AK336">
        <v>0.1</v>
      </c>
      <c r="AM336">
        <v>0.9</v>
      </c>
      <c r="AU336">
        <v>0.7</v>
      </c>
      <c r="AV336">
        <v>0.1</v>
      </c>
      <c r="AW336">
        <v>0.1</v>
      </c>
      <c r="AX336">
        <v>0.2</v>
      </c>
      <c r="BA336">
        <v>0.1</v>
      </c>
      <c r="BD336">
        <v>0.4</v>
      </c>
      <c r="BE336">
        <v>0.1</v>
      </c>
      <c r="BF336">
        <v>0.1</v>
      </c>
      <c r="BG336">
        <v>0.7</v>
      </c>
      <c r="BH336">
        <v>0.1</v>
      </c>
      <c r="BI336">
        <v>0.1</v>
      </c>
      <c r="BM336">
        <v>0.2</v>
      </c>
      <c r="BQ336">
        <v>9.5</v>
      </c>
      <c r="BS336">
        <v>1.2</v>
      </c>
      <c r="BT336">
        <v>-2.5</v>
      </c>
    </row>
    <row r="337" spans="1:72" x14ac:dyDescent="0.25">
      <c r="A337" s="28" t="s">
        <v>101</v>
      </c>
      <c r="B337" s="27" t="s">
        <v>328</v>
      </c>
      <c r="C337" s="28" t="s">
        <v>405</v>
      </c>
      <c r="D337">
        <v>0.5</v>
      </c>
      <c r="G337">
        <v>0.1</v>
      </c>
      <c r="H337">
        <v>3.8</v>
      </c>
      <c r="I337">
        <v>0.3</v>
      </c>
      <c r="J337">
        <v>0.6</v>
      </c>
      <c r="N337">
        <v>2.4</v>
      </c>
      <c r="O337">
        <v>0.9</v>
      </c>
      <c r="P337">
        <v>1.1</v>
      </c>
      <c r="Q337">
        <v>9.5</v>
      </c>
      <c r="R337">
        <v>1.6</v>
      </c>
      <c r="S337">
        <v>1.5</v>
      </c>
      <c r="T337">
        <v>0.7</v>
      </c>
      <c r="U337">
        <v>1.5</v>
      </c>
      <c r="V337">
        <v>1.3</v>
      </c>
      <c r="W337">
        <v>4.1</v>
      </c>
      <c r="X337">
        <v>1</v>
      </c>
      <c r="Y337">
        <v>1.1</v>
      </c>
      <c r="Z337">
        <v>0.3</v>
      </c>
      <c r="AA337">
        <v>0.2</v>
      </c>
      <c r="AC337">
        <v>0.2</v>
      </c>
      <c r="AD337">
        <v>25.9</v>
      </c>
      <c r="AE337">
        <v>0.5</v>
      </c>
      <c r="AF337">
        <v>0.4</v>
      </c>
      <c r="AG337">
        <v>0.2</v>
      </c>
      <c r="AH337">
        <v>0.1</v>
      </c>
      <c r="AK337">
        <v>0.1</v>
      </c>
      <c r="AM337">
        <v>0.7</v>
      </c>
      <c r="AU337">
        <v>0.6</v>
      </c>
      <c r="AV337">
        <v>0.1</v>
      </c>
      <c r="AW337">
        <v>0.1</v>
      </c>
      <c r="AX337">
        <v>0.2</v>
      </c>
      <c r="BA337">
        <v>0.1</v>
      </c>
      <c r="BD337">
        <v>0.3</v>
      </c>
      <c r="BE337">
        <v>0.1</v>
      </c>
      <c r="BF337">
        <v>0.1</v>
      </c>
      <c r="BG337">
        <v>0.5</v>
      </c>
      <c r="BI337">
        <v>0.1</v>
      </c>
      <c r="BM337">
        <v>0.2</v>
      </c>
      <c r="BQ337">
        <v>7.1</v>
      </c>
      <c r="BS337">
        <v>1</v>
      </c>
      <c r="BT337">
        <v>-8.2</v>
      </c>
    </row>
    <row r="338" spans="1:72" x14ac:dyDescent="0.25">
      <c r="A338" s="28" t="s">
        <v>101</v>
      </c>
      <c r="B338" s="27" t="s">
        <v>328</v>
      </c>
      <c r="C338" s="28" t="s">
        <v>406</v>
      </c>
      <c r="D338">
        <v>0.5</v>
      </c>
      <c r="G338">
        <v>0.1</v>
      </c>
      <c r="H338">
        <v>3.6</v>
      </c>
      <c r="I338">
        <v>0.3</v>
      </c>
      <c r="J338">
        <v>0.7</v>
      </c>
      <c r="K338">
        <v>0.1</v>
      </c>
      <c r="M338">
        <v>1.2</v>
      </c>
      <c r="N338">
        <v>2.6</v>
      </c>
      <c r="O338">
        <v>1</v>
      </c>
      <c r="P338">
        <v>1.2</v>
      </c>
      <c r="Q338">
        <v>8.9</v>
      </c>
      <c r="R338">
        <v>1.8</v>
      </c>
      <c r="S338">
        <v>1.7</v>
      </c>
      <c r="T338">
        <v>0.8</v>
      </c>
      <c r="U338">
        <v>1.5</v>
      </c>
      <c r="V338">
        <v>1.3</v>
      </c>
      <c r="W338">
        <v>3.6</v>
      </c>
      <c r="X338">
        <v>0.7</v>
      </c>
      <c r="Y338">
        <v>1</v>
      </c>
      <c r="Z338">
        <v>0.4</v>
      </c>
      <c r="AA338">
        <v>0.6</v>
      </c>
      <c r="AC338">
        <v>0.2</v>
      </c>
      <c r="AD338">
        <v>23.8</v>
      </c>
      <c r="AE338">
        <v>0.6</v>
      </c>
      <c r="AF338">
        <v>1</v>
      </c>
      <c r="AG338">
        <v>0.3</v>
      </c>
      <c r="AH338">
        <v>0.2</v>
      </c>
      <c r="AJ338">
        <v>0.1</v>
      </c>
      <c r="AK338">
        <v>0.2</v>
      </c>
      <c r="AM338">
        <v>0.6</v>
      </c>
      <c r="AN338">
        <v>0.3</v>
      </c>
      <c r="AP338">
        <v>0.1</v>
      </c>
      <c r="AQ338">
        <v>0.8</v>
      </c>
      <c r="AU338">
        <v>0.7</v>
      </c>
      <c r="AV338">
        <v>0.1</v>
      </c>
      <c r="AW338">
        <v>0.1</v>
      </c>
      <c r="AX338">
        <v>0.2</v>
      </c>
      <c r="BA338">
        <v>0.1</v>
      </c>
      <c r="BD338">
        <v>0.3</v>
      </c>
      <c r="BE338">
        <v>0.1</v>
      </c>
      <c r="BF338">
        <v>0.1</v>
      </c>
      <c r="BG338">
        <v>0.6</v>
      </c>
      <c r="BH338">
        <v>0.1</v>
      </c>
      <c r="BI338">
        <v>0.1</v>
      </c>
      <c r="BM338">
        <v>0.1</v>
      </c>
      <c r="BQ338">
        <v>6.9</v>
      </c>
      <c r="BS338">
        <v>1.1</v>
      </c>
      <c r="BT338">
        <v>-1.8</v>
      </c>
    </row>
    <row r="339" spans="1:72" x14ac:dyDescent="0.25">
      <c r="A339" s="28" t="s">
        <v>101</v>
      </c>
      <c r="B339" s="27" t="s">
        <v>328</v>
      </c>
      <c r="C339" s="28" t="s">
        <v>407</v>
      </c>
      <c r="D339">
        <v>47.1</v>
      </c>
      <c r="E339">
        <v>0.8</v>
      </c>
      <c r="F339">
        <v>2.8</v>
      </c>
      <c r="G339">
        <v>12.3</v>
      </c>
      <c r="H339">
        <v>403.9</v>
      </c>
      <c r="I339">
        <v>29.7</v>
      </c>
      <c r="J339">
        <v>55.8</v>
      </c>
      <c r="K339">
        <v>6.5</v>
      </c>
      <c r="L339">
        <v>0.9</v>
      </c>
      <c r="M339">
        <v>23.8</v>
      </c>
      <c r="N339">
        <v>254.8</v>
      </c>
      <c r="O339">
        <v>93.2</v>
      </c>
      <c r="P339">
        <v>127.9</v>
      </c>
      <c r="Q339">
        <v>1043.2</v>
      </c>
      <c r="R339">
        <v>174.4</v>
      </c>
      <c r="S339">
        <v>166.4</v>
      </c>
      <c r="T339">
        <v>67.7</v>
      </c>
      <c r="U339">
        <v>168</v>
      </c>
      <c r="V339">
        <v>134.7</v>
      </c>
      <c r="W339">
        <v>397.7</v>
      </c>
      <c r="X339">
        <v>101.2</v>
      </c>
      <c r="Y339">
        <v>107.5</v>
      </c>
      <c r="Z339">
        <v>35.5</v>
      </c>
      <c r="AA339">
        <v>32</v>
      </c>
      <c r="AB339">
        <v>2.4</v>
      </c>
      <c r="AC339">
        <v>28.8</v>
      </c>
      <c r="AD339">
        <v>2912.7</v>
      </c>
      <c r="AE339">
        <v>60</v>
      </c>
      <c r="AF339">
        <v>47.8</v>
      </c>
      <c r="AG339">
        <v>24.7</v>
      </c>
      <c r="AH339">
        <v>22.4</v>
      </c>
      <c r="AI339">
        <v>1.5</v>
      </c>
      <c r="AJ339">
        <v>2.7</v>
      </c>
      <c r="AK339">
        <v>15.2</v>
      </c>
      <c r="AL339">
        <v>0.2</v>
      </c>
      <c r="AM339">
        <v>67.9</v>
      </c>
      <c r="AN339">
        <v>1.4</v>
      </c>
      <c r="AO339">
        <v>0.5</v>
      </c>
      <c r="AP339">
        <v>5.5</v>
      </c>
      <c r="AQ339">
        <v>7.2</v>
      </c>
      <c r="AR339">
        <v>1.5</v>
      </c>
      <c r="AS339">
        <v>0.2</v>
      </c>
      <c r="AT339">
        <v>0.6</v>
      </c>
      <c r="AU339">
        <v>75.4</v>
      </c>
      <c r="AV339">
        <v>9.2</v>
      </c>
      <c r="AW339">
        <v>12.3</v>
      </c>
      <c r="AX339">
        <v>20.6</v>
      </c>
      <c r="AY339">
        <v>1.7</v>
      </c>
      <c r="AZ339">
        <v>3.8</v>
      </c>
      <c r="BA339">
        <v>8.6</v>
      </c>
      <c r="BB339">
        <v>0.7</v>
      </c>
      <c r="BC339">
        <v>0.5</v>
      </c>
      <c r="BD339">
        <v>29.7</v>
      </c>
      <c r="BE339">
        <v>12.1</v>
      </c>
      <c r="BF339">
        <v>13.2</v>
      </c>
      <c r="BG339">
        <v>57.5</v>
      </c>
      <c r="BH339">
        <v>5.4</v>
      </c>
      <c r="BI339">
        <v>9</v>
      </c>
      <c r="BJ339">
        <v>2.5</v>
      </c>
      <c r="BK339">
        <v>4.5</v>
      </c>
      <c r="BL339">
        <v>1.8</v>
      </c>
      <c r="BM339">
        <v>17.7</v>
      </c>
      <c r="BP339">
        <v>0.6</v>
      </c>
      <c r="BQ339">
        <v>836.3</v>
      </c>
      <c r="BS339">
        <v>101.5</v>
      </c>
      <c r="BT339">
        <v>27.8</v>
      </c>
    </row>
    <row r="340" spans="1:72" x14ac:dyDescent="0.25">
      <c r="A340" s="26" t="s">
        <v>103</v>
      </c>
      <c r="B340" s="27" t="s">
        <v>329</v>
      </c>
      <c r="C340" s="26" t="s">
        <v>384</v>
      </c>
      <c r="D340">
        <v>574.6</v>
      </c>
      <c r="E340">
        <v>37.7</v>
      </c>
      <c r="F340">
        <v>9.4</v>
      </c>
      <c r="G340">
        <v>436.7</v>
      </c>
      <c r="H340">
        <v>2744.8</v>
      </c>
      <c r="I340">
        <v>493.7</v>
      </c>
      <c r="J340">
        <v>749.1</v>
      </c>
      <c r="K340">
        <v>657.2</v>
      </c>
      <c r="L340">
        <v>215.3</v>
      </c>
      <c r="M340">
        <v>968.9</v>
      </c>
      <c r="N340">
        <v>5220.7</v>
      </c>
      <c r="O340">
        <v>1040.1</v>
      </c>
      <c r="P340">
        <v>4445.1</v>
      </c>
      <c r="Q340">
        <v>2600.9</v>
      </c>
      <c r="R340">
        <v>124681.7</v>
      </c>
      <c r="S340">
        <v>76211.6</v>
      </c>
      <c r="T340">
        <v>4209.9</v>
      </c>
      <c r="U340">
        <v>21309.7</v>
      </c>
      <c r="V340">
        <v>33829.8</v>
      </c>
      <c r="W340">
        <v>39021.8</v>
      </c>
      <c r="X340">
        <v>5532.7</v>
      </c>
      <c r="Y340">
        <v>9070</v>
      </c>
      <c r="Z340">
        <v>6471.4</v>
      </c>
      <c r="AA340">
        <v>2079.1</v>
      </c>
      <c r="AB340">
        <v>420.7</v>
      </c>
      <c r="AC340">
        <v>4845.1</v>
      </c>
      <c r="AD340">
        <v>29686.4</v>
      </c>
      <c r="AE340">
        <v>1268.3</v>
      </c>
      <c r="AF340">
        <v>4166.5</v>
      </c>
      <c r="AG340">
        <v>1023.9</v>
      </c>
      <c r="AH340">
        <v>1870.6</v>
      </c>
      <c r="AI340">
        <v>101.6</v>
      </c>
      <c r="AJ340">
        <v>107.7</v>
      </c>
      <c r="AK340">
        <v>1041.4</v>
      </c>
      <c r="AL340">
        <v>39.6</v>
      </c>
      <c r="AM340">
        <v>437.4</v>
      </c>
      <c r="AN340">
        <v>108</v>
      </c>
      <c r="AO340">
        <v>71.3</v>
      </c>
      <c r="AP340">
        <v>315.6</v>
      </c>
      <c r="AQ340">
        <v>685.1</v>
      </c>
      <c r="AR340">
        <v>121</v>
      </c>
      <c r="AS340">
        <v>44.2</v>
      </c>
      <c r="AT340">
        <v>71.5</v>
      </c>
      <c r="AU340">
        <v>1488.5</v>
      </c>
      <c r="AV340">
        <v>794.3</v>
      </c>
      <c r="AW340">
        <v>1867.5</v>
      </c>
      <c r="AX340">
        <v>307.1</v>
      </c>
      <c r="AY340">
        <v>300.5</v>
      </c>
      <c r="AZ340">
        <v>448.7</v>
      </c>
      <c r="BA340">
        <v>404.4</v>
      </c>
      <c r="BB340">
        <v>44.6</v>
      </c>
      <c r="BC340">
        <v>31.8</v>
      </c>
      <c r="BD340">
        <v>751</v>
      </c>
      <c r="BE340">
        <v>1156.4</v>
      </c>
      <c r="BF340">
        <v>199.6</v>
      </c>
      <c r="BG340">
        <v>1886.8</v>
      </c>
      <c r="BH340">
        <v>127.6</v>
      </c>
      <c r="BI340">
        <v>271.3</v>
      </c>
      <c r="BJ340">
        <v>129</v>
      </c>
      <c r="BK340">
        <v>63.3</v>
      </c>
      <c r="BL340">
        <v>180.1</v>
      </c>
      <c r="BM340">
        <v>166.1</v>
      </c>
      <c r="BP340">
        <v>529.3</v>
      </c>
      <c r="BQ340">
        <v>6059.3</v>
      </c>
      <c r="BR340">
        <v>14.9</v>
      </c>
      <c r="BS340">
        <v>8135.1</v>
      </c>
      <c r="BT340">
        <v>2165</v>
      </c>
    </row>
    <row r="341" spans="1:72" x14ac:dyDescent="0.25">
      <c r="A341" s="28" t="s">
        <v>103</v>
      </c>
      <c r="B341" s="27" t="s">
        <v>329</v>
      </c>
      <c r="C341" s="28" t="s">
        <v>385</v>
      </c>
      <c r="D341">
        <v>6.4</v>
      </c>
      <c r="E341">
        <v>0.3</v>
      </c>
      <c r="F341">
        <v>0.1</v>
      </c>
      <c r="G341">
        <v>4.4</v>
      </c>
      <c r="H341">
        <v>18.2</v>
      </c>
      <c r="I341">
        <v>2.9</v>
      </c>
      <c r="J341">
        <v>11.1</v>
      </c>
      <c r="K341">
        <v>9</v>
      </c>
      <c r="L341">
        <v>1.2</v>
      </c>
      <c r="M341">
        <v>9.6</v>
      </c>
      <c r="N341">
        <v>74.9</v>
      </c>
      <c r="O341">
        <v>9.9</v>
      </c>
      <c r="P341">
        <v>46.4</v>
      </c>
      <c r="Q341">
        <v>30.9</v>
      </c>
      <c r="R341">
        <v>1758.5</v>
      </c>
      <c r="S341">
        <v>1005.5</v>
      </c>
      <c r="T341">
        <v>37.2</v>
      </c>
      <c r="U341">
        <v>219.4</v>
      </c>
      <c r="V341">
        <v>355.2</v>
      </c>
      <c r="W341">
        <v>258.2</v>
      </c>
      <c r="X341">
        <v>41.5</v>
      </c>
      <c r="Y341">
        <v>98</v>
      </c>
      <c r="Z341">
        <v>55</v>
      </c>
      <c r="AA341">
        <v>15.8</v>
      </c>
      <c r="AB341">
        <v>0.8</v>
      </c>
      <c r="AC341">
        <v>30.5</v>
      </c>
      <c r="AD341">
        <v>329.7</v>
      </c>
      <c r="AE341">
        <v>3.3</v>
      </c>
      <c r="AF341">
        <v>22.1</v>
      </c>
      <c r="AG341">
        <v>6</v>
      </c>
      <c r="AH341">
        <v>7.6</v>
      </c>
      <c r="AI341">
        <v>10</v>
      </c>
      <c r="AJ341">
        <v>7.7</v>
      </c>
      <c r="AK341">
        <v>7.2</v>
      </c>
      <c r="AL341">
        <v>0.2</v>
      </c>
      <c r="AM341">
        <v>1</v>
      </c>
      <c r="AN341">
        <v>0.9</v>
      </c>
      <c r="AO341">
        <v>0.3</v>
      </c>
      <c r="AP341">
        <v>2.1</v>
      </c>
      <c r="AQ341">
        <v>2.3</v>
      </c>
      <c r="AR341">
        <v>0.2</v>
      </c>
      <c r="AS341">
        <v>0.1</v>
      </c>
      <c r="AT341">
        <v>0.1</v>
      </c>
      <c r="AU341">
        <v>2.6</v>
      </c>
      <c r="AV341">
        <v>1.5</v>
      </c>
      <c r="AW341">
        <v>3.7</v>
      </c>
      <c r="AX341">
        <v>2</v>
      </c>
      <c r="AY341">
        <v>1.5</v>
      </c>
      <c r="AZ341">
        <v>0.5</v>
      </c>
      <c r="BA341">
        <v>3.1</v>
      </c>
      <c r="BB341">
        <v>0.2</v>
      </c>
      <c r="BC341">
        <v>0.2</v>
      </c>
      <c r="BD341">
        <v>3</v>
      </c>
      <c r="BE341">
        <v>5.3</v>
      </c>
      <c r="BF341">
        <v>1.7</v>
      </c>
      <c r="BG341">
        <v>2.7</v>
      </c>
      <c r="BH341">
        <v>0.6</v>
      </c>
      <c r="BI341">
        <v>0.5</v>
      </c>
      <c r="BJ341">
        <v>0.4</v>
      </c>
      <c r="BK341">
        <v>0.5</v>
      </c>
      <c r="BL341">
        <v>0.8</v>
      </c>
      <c r="BM341">
        <v>0.7</v>
      </c>
      <c r="BP341">
        <v>0.1</v>
      </c>
      <c r="BQ341">
        <v>11.6</v>
      </c>
      <c r="BS341">
        <v>39.9</v>
      </c>
      <c r="BT341">
        <v>4.3</v>
      </c>
    </row>
    <row r="342" spans="1:72" x14ac:dyDescent="0.25">
      <c r="A342" s="28" t="s">
        <v>103</v>
      </c>
      <c r="B342" s="27" t="s">
        <v>329</v>
      </c>
      <c r="C342" s="28" t="s">
        <v>386</v>
      </c>
      <c r="D342">
        <v>0.3</v>
      </c>
      <c r="E342">
        <v>0.1</v>
      </c>
      <c r="G342">
        <v>0.3</v>
      </c>
      <c r="H342">
        <v>3.7</v>
      </c>
      <c r="I342">
        <v>0.3</v>
      </c>
      <c r="J342">
        <v>0.6</v>
      </c>
      <c r="K342">
        <v>1.1</v>
      </c>
      <c r="L342">
        <v>0.2</v>
      </c>
      <c r="M342">
        <v>1.2</v>
      </c>
      <c r="N342">
        <v>17.4</v>
      </c>
      <c r="O342">
        <v>2.6</v>
      </c>
      <c r="P342">
        <v>5.8</v>
      </c>
      <c r="Q342">
        <v>3.6</v>
      </c>
      <c r="R342">
        <v>333.6</v>
      </c>
      <c r="S342">
        <v>115.4</v>
      </c>
      <c r="T342">
        <v>7.1</v>
      </c>
      <c r="U342">
        <v>39.7</v>
      </c>
      <c r="V342">
        <v>66.9</v>
      </c>
      <c r="W342">
        <v>40.2</v>
      </c>
      <c r="X342">
        <v>8.9</v>
      </c>
      <c r="Y342">
        <v>39.5</v>
      </c>
      <c r="Z342">
        <v>7.9</v>
      </c>
      <c r="AA342">
        <v>1.8</v>
      </c>
      <c r="AB342">
        <v>0.2</v>
      </c>
      <c r="AC342">
        <v>5.9</v>
      </c>
      <c r="AD342">
        <v>30.9</v>
      </c>
      <c r="AE342">
        <v>0.5</v>
      </c>
      <c r="AF342">
        <v>4.4</v>
      </c>
      <c r="AG342">
        <v>0.8</v>
      </c>
      <c r="AH342">
        <v>0.6</v>
      </c>
      <c r="AI342">
        <v>0.2</v>
      </c>
      <c r="AJ342">
        <v>0.1</v>
      </c>
      <c r="AK342">
        <v>1.1</v>
      </c>
      <c r="AL342">
        <v>0.1</v>
      </c>
      <c r="AM342">
        <v>0.2</v>
      </c>
      <c r="AN342">
        <v>0.2</v>
      </c>
      <c r="AO342">
        <v>0.2</v>
      </c>
      <c r="AP342">
        <v>0.2</v>
      </c>
      <c r="AQ342">
        <v>0.3</v>
      </c>
      <c r="AR342">
        <v>0.1</v>
      </c>
      <c r="AS342">
        <v>0.1</v>
      </c>
      <c r="AT342">
        <v>0.1</v>
      </c>
      <c r="AU342">
        <v>0.3</v>
      </c>
      <c r="AV342">
        <v>0.2</v>
      </c>
      <c r="AW342">
        <v>1</v>
      </c>
      <c r="AX342">
        <v>0.4</v>
      </c>
      <c r="AY342">
        <v>0.1</v>
      </c>
      <c r="AZ342">
        <v>0.1</v>
      </c>
      <c r="BA342">
        <v>0.7</v>
      </c>
      <c r="BC342">
        <v>0.1</v>
      </c>
      <c r="BD342">
        <v>0.8</v>
      </c>
      <c r="BE342">
        <v>0.3</v>
      </c>
      <c r="BF342">
        <v>0.1</v>
      </c>
      <c r="BG342">
        <v>0.9</v>
      </c>
      <c r="BH342">
        <v>0.1</v>
      </c>
      <c r="BI342">
        <v>0.1</v>
      </c>
      <c r="BJ342">
        <v>0.1</v>
      </c>
      <c r="BK342">
        <v>0.1</v>
      </c>
      <c r="BL342">
        <v>0.3</v>
      </c>
      <c r="BM342">
        <v>0.1</v>
      </c>
      <c r="BP342">
        <v>0.5</v>
      </c>
      <c r="BQ342">
        <v>4.3</v>
      </c>
      <c r="BS342">
        <v>16.1</v>
      </c>
      <c r="BT342">
        <v>-1262.8</v>
      </c>
    </row>
    <row r="343" spans="1:72" x14ac:dyDescent="0.25">
      <c r="A343" s="28" t="s">
        <v>103</v>
      </c>
      <c r="B343" s="27" t="s">
        <v>329</v>
      </c>
      <c r="C343" s="28" t="s">
        <v>387</v>
      </c>
      <c r="D343">
        <v>5.2</v>
      </c>
      <c r="E343">
        <v>0.3</v>
      </c>
      <c r="F343">
        <v>0.1</v>
      </c>
      <c r="G343">
        <v>2.1</v>
      </c>
      <c r="H343">
        <v>17.2</v>
      </c>
      <c r="I343">
        <v>1.8</v>
      </c>
      <c r="J343">
        <v>3.7</v>
      </c>
      <c r="K343">
        <v>6.1</v>
      </c>
      <c r="L343">
        <v>1.3</v>
      </c>
      <c r="M343">
        <v>4.6</v>
      </c>
      <c r="N343">
        <v>33.8</v>
      </c>
      <c r="O343">
        <v>12.4</v>
      </c>
      <c r="P343">
        <v>24.1</v>
      </c>
      <c r="Q343">
        <v>14.9</v>
      </c>
      <c r="R343">
        <v>724.2</v>
      </c>
      <c r="S343">
        <v>402.7</v>
      </c>
      <c r="T343">
        <v>34.2</v>
      </c>
      <c r="U343">
        <v>102.9</v>
      </c>
      <c r="V343">
        <v>215</v>
      </c>
      <c r="W343">
        <v>135.8</v>
      </c>
      <c r="X343">
        <v>34.5</v>
      </c>
      <c r="Y343">
        <v>89.7</v>
      </c>
      <c r="Z343">
        <v>34.2</v>
      </c>
      <c r="AA343">
        <v>10</v>
      </c>
      <c r="AB343">
        <v>0.9</v>
      </c>
      <c r="AC343">
        <v>22.1</v>
      </c>
      <c r="AD343">
        <v>165.8</v>
      </c>
      <c r="AE343">
        <v>5.2</v>
      </c>
      <c r="AF343">
        <v>18.1</v>
      </c>
      <c r="AG343">
        <v>3.9</v>
      </c>
      <c r="AH343">
        <v>4.3</v>
      </c>
      <c r="AI343">
        <v>1.2</v>
      </c>
      <c r="AJ343">
        <v>1.5</v>
      </c>
      <c r="AK343">
        <v>6</v>
      </c>
      <c r="AL343">
        <v>0.2</v>
      </c>
      <c r="AM343">
        <v>1.3</v>
      </c>
      <c r="AN343">
        <v>1.4</v>
      </c>
      <c r="AO343">
        <v>0.6</v>
      </c>
      <c r="AP343">
        <v>2.2</v>
      </c>
      <c r="AQ343">
        <v>4.3</v>
      </c>
      <c r="AR343">
        <v>0.4</v>
      </c>
      <c r="AS343">
        <v>0.2</v>
      </c>
      <c r="AT343">
        <v>0.3</v>
      </c>
      <c r="AU343">
        <v>1.9</v>
      </c>
      <c r="AV343">
        <v>2.5</v>
      </c>
      <c r="AW343">
        <v>5.3</v>
      </c>
      <c r="AX343">
        <v>2.6</v>
      </c>
      <c r="AY343">
        <v>0.8</v>
      </c>
      <c r="AZ343">
        <v>0.7</v>
      </c>
      <c r="BA343">
        <v>4.1</v>
      </c>
      <c r="BB343">
        <v>0.2</v>
      </c>
      <c r="BC343">
        <v>0.3</v>
      </c>
      <c r="BD343">
        <v>4.5</v>
      </c>
      <c r="BE343">
        <v>4.4</v>
      </c>
      <c r="BF343">
        <v>1.1</v>
      </c>
      <c r="BG343">
        <v>4</v>
      </c>
      <c r="BH343">
        <v>0.8</v>
      </c>
      <c r="BI343">
        <v>1</v>
      </c>
      <c r="BJ343">
        <v>0.4</v>
      </c>
      <c r="BK343">
        <v>0.5</v>
      </c>
      <c r="BL343">
        <v>0.9</v>
      </c>
      <c r="BM343">
        <v>0.6</v>
      </c>
      <c r="BP343">
        <v>1.4</v>
      </c>
      <c r="BQ343">
        <v>28.4</v>
      </c>
      <c r="BS343">
        <v>229.3</v>
      </c>
      <c r="BT343">
        <v>-110.6</v>
      </c>
    </row>
    <row r="344" spans="1:72" x14ac:dyDescent="0.25">
      <c r="A344" s="28" t="s">
        <v>103</v>
      </c>
      <c r="B344" s="27" t="s">
        <v>329</v>
      </c>
      <c r="C344" s="28" t="s">
        <v>388</v>
      </c>
      <c r="G344">
        <v>0.1</v>
      </c>
      <c r="H344">
        <v>0.7</v>
      </c>
      <c r="J344">
        <v>0.1</v>
      </c>
      <c r="K344">
        <v>0.1</v>
      </c>
      <c r="M344">
        <v>0.2</v>
      </c>
      <c r="N344">
        <v>0.7</v>
      </c>
      <c r="O344">
        <v>0.2</v>
      </c>
      <c r="P344">
        <v>0.9</v>
      </c>
      <c r="Q344">
        <v>0.4</v>
      </c>
      <c r="R344">
        <v>32.7</v>
      </c>
      <c r="S344">
        <v>20</v>
      </c>
      <c r="T344">
        <v>0.4</v>
      </c>
      <c r="U344">
        <v>5.1</v>
      </c>
      <c r="V344">
        <v>3.7</v>
      </c>
      <c r="W344">
        <v>3</v>
      </c>
      <c r="X344">
        <v>1.2</v>
      </c>
      <c r="Y344">
        <v>0.9</v>
      </c>
      <c r="Z344">
        <v>0.6</v>
      </c>
      <c r="AA344">
        <v>0.1</v>
      </c>
      <c r="AC344">
        <v>1</v>
      </c>
      <c r="AD344">
        <v>4</v>
      </c>
      <c r="AF344">
        <v>0.3</v>
      </c>
      <c r="AH344">
        <v>0.1</v>
      </c>
      <c r="AK344">
        <v>0.2</v>
      </c>
      <c r="AW344">
        <v>0.3</v>
      </c>
      <c r="AY344">
        <v>0.1</v>
      </c>
      <c r="BA344">
        <v>0.1</v>
      </c>
      <c r="BD344">
        <v>0.2</v>
      </c>
      <c r="BQ344">
        <v>0.1</v>
      </c>
      <c r="BS344">
        <v>0.1</v>
      </c>
      <c r="BT344">
        <v>3.4</v>
      </c>
    </row>
    <row r="345" spans="1:72" x14ac:dyDescent="0.25">
      <c r="A345" s="28" t="s">
        <v>103</v>
      </c>
      <c r="B345" s="27" t="s">
        <v>329</v>
      </c>
      <c r="C345" s="28" t="s">
        <v>389</v>
      </c>
      <c r="D345">
        <v>0.4</v>
      </c>
      <c r="G345">
        <v>0.5</v>
      </c>
      <c r="H345">
        <v>4.8</v>
      </c>
      <c r="I345">
        <v>0.2</v>
      </c>
      <c r="J345">
        <v>0.5</v>
      </c>
      <c r="K345">
        <v>0.4</v>
      </c>
      <c r="L345">
        <v>0.1</v>
      </c>
      <c r="M345">
        <v>0.4</v>
      </c>
      <c r="N345">
        <v>6.3</v>
      </c>
      <c r="O345">
        <v>1</v>
      </c>
      <c r="P345">
        <v>4.9</v>
      </c>
      <c r="Q345">
        <v>8.5</v>
      </c>
      <c r="R345">
        <v>205.1</v>
      </c>
      <c r="S345">
        <v>93.9</v>
      </c>
      <c r="T345">
        <v>4.9</v>
      </c>
      <c r="U345">
        <v>52</v>
      </c>
      <c r="V345">
        <v>43.5</v>
      </c>
      <c r="W345">
        <v>41.1</v>
      </c>
      <c r="X345">
        <v>5.1</v>
      </c>
      <c r="Y345">
        <v>9.2</v>
      </c>
      <c r="Z345">
        <v>3.8</v>
      </c>
      <c r="AA345">
        <v>3.3</v>
      </c>
      <c r="AB345">
        <v>0.2</v>
      </c>
      <c r="AC345">
        <v>5.6</v>
      </c>
      <c r="AD345">
        <v>67.6</v>
      </c>
      <c r="AE345">
        <v>0.3</v>
      </c>
      <c r="AF345">
        <v>2</v>
      </c>
      <c r="AG345">
        <v>0.8</v>
      </c>
      <c r="AH345">
        <v>4.4</v>
      </c>
      <c r="AI345">
        <v>0.1</v>
      </c>
      <c r="AK345">
        <v>1.2</v>
      </c>
      <c r="AM345">
        <v>0.1</v>
      </c>
      <c r="AN345">
        <v>0.1</v>
      </c>
      <c r="AP345">
        <v>1.7</v>
      </c>
      <c r="AU345">
        <v>0.5</v>
      </c>
      <c r="AV345">
        <v>0.3</v>
      </c>
      <c r="AW345">
        <v>0.7</v>
      </c>
      <c r="AX345">
        <v>0.2</v>
      </c>
      <c r="AY345">
        <v>0.1</v>
      </c>
      <c r="AZ345">
        <v>0.1</v>
      </c>
      <c r="BD345">
        <v>0.4</v>
      </c>
      <c r="BE345">
        <v>0.2</v>
      </c>
      <c r="BF345">
        <v>0.1</v>
      </c>
      <c r="BG345">
        <v>0.1</v>
      </c>
      <c r="BI345">
        <v>0.2</v>
      </c>
      <c r="BQ345">
        <v>0.6</v>
      </c>
      <c r="BS345">
        <v>1.5</v>
      </c>
      <c r="BT345">
        <v>3.3</v>
      </c>
    </row>
    <row r="346" spans="1:72" x14ac:dyDescent="0.25">
      <c r="A346" s="28" t="s">
        <v>103</v>
      </c>
      <c r="B346" s="27" t="s">
        <v>329</v>
      </c>
      <c r="C346" s="28" t="s">
        <v>390</v>
      </c>
      <c r="G346">
        <v>0.1</v>
      </c>
      <c r="H346">
        <v>0.5</v>
      </c>
      <c r="J346">
        <v>0.1</v>
      </c>
      <c r="K346">
        <v>0.1</v>
      </c>
      <c r="M346">
        <v>4.3</v>
      </c>
      <c r="N346">
        <v>1.3</v>
      </c>
      <c r="O346">
        <v>0.2</v>
      </c>
      <c r="P346">
        <v>0.7</v>
      </c>
      <c r="Q346">
        <v>1</v>
      </c>
      <c r="R346">
        <v>29.3</v>
      </c>
      <c r="S346">
        <v>12.8</v>
      </c>
      <c r="T346">
        <v>0.8</v>
      </c>
      <c r="U346">
        <v>5.5</v>
      </c>
      <c r="V346">
        <v>6</v>
      </c>
      <c r="W346">
        <v>3.4</v>
      </c>
      <c r="X346">
        <v>0.7</v>
      </c>
      <c r="Y346">
        <v>3</v>
      </c>
      <c r="Z346">
        <v>0.4</v>
      </c>
      <c r="AA346">
        <v>1.2</v>
      </c>
      <c r="AC346">
        <v>0.8</v>
      </c>
      <c r="AD346">
        <v>4</v>
      </c>
      <c r="AF346">
        <v>0.3</v>
      </c>
      <c r="AH346">
        <v>0.1</v>
      </c>
      <c r="AK346">
        <v>0.1</v>
      </c>
      <c r="AW346">
        <v>0.1</v>
      </c>
      <c r="BQ346">
        <v>0.1</v>
      </c>
      <c r="BS346">
        <v>0.2</v>
      </c>
      <c r="BT346">
        <v>-0.8</v>
      </c>
    </row>
    <row r="347" spans="1:72" x14ac:dyDescent="0.25">
      <c r="A347" s="28" t="s">
        <v>103</v>
      </c>
      <c r="B347" s="27" t="s">
        <v>329</v>
      </c>
      <c r="C347" s="28" t="s">
        <v>391</v>
      </c>
      <c r="D347">
        <v>0.8</v>
      </c>
      <c r="E347">
        <v>0.1</v>
      </c>
      <c r="G347">
        <v>1.5</v>
      </c>
      <c r="H347">
        <v>5.9</v>
      </c>
      <c r="I347">
        <v>0.4</v>
      </c>
      <c r="J347">
        <v>1.9</v>
      </c>
      <c r="K347">
        <v>1</v>
      </c>
      <c r="L347">
        <v>0.2</v>
      </c>
      <c r="M347">
        <v>1.5</v>
      </c>
      <c r="N347">
        <v>13.1</v>
      </c>
      <c r="O347">
        <v>1.8</v>
      </c>
      <c r="P347">
        <v>11.7</v>
      </c>
      <c r="Q347">
        <v>14.8</v>
      </c>
      <c r="R347">
        <v>435.3</v>
      </c>
      <c r="S347">
        <v>248.3</v>
      </c>
      <c r="T347">
        <v>11.8</v>
      </c>
      <c r="U347">
        <v>113.6</v>
      </c>
      <c r="V347">
        <v>100.4</v>
      </c>
      <c r="W347">
        <v>89.4</v>
      </c>
      <c r="X347">
        <v>12.6</v>
      </c>
      <c r="Y347">
        <v>28.3</v>
      </c>
      <c r="Z347">
        <v>11.9</v>
      </c>
      <c r="AA347">
        <v>5.7</v>
      </c>
      <c r="AB347">
        <v>0.5</v>
      </c>
      <c r="AC347">
        <v>14.2</v>
      </c>
      <c r="AD347">
        <v>111.3</v>
      </c>
      <c r="AE347">
        <v>0.9</v>
      </c>
      <c r="AF347">
        <v>7.3</v>
      </c>
      <c r="AG347">
        <v>1.5</v>
      </c>
      <c r="AH347">
        <v>7.1</v>
      </c>
      <c r="AI347">
        <v>0.1</v>
      </c>
      <c r="AK347">
        <v>3.1</v>
      </c>
      <c r="AM347">
        <v>0.1</v>
      </c>
      <c r="AN347">
        <v>0.1</v>
      </c>
      <c r="AP347">
        <v>1.7</v>
      </c>
      <c r="AQ347">
        <v>0.1</v>
      </c>
      <c r="AU347">
        <v>1</v>
      </c>
      <c r="AV347">
        <v>0.8</v>
      </c>
      <c r="AW347">
        <v>2.3</v>
      </c>
      <c r="AX347">
        <v>0.5</v>
      </c>
      <c r="AY347">
        <v>0.3</v>
      </c>
      <c r="AZ347">
        <v>0.3</v>
      </c>
      <c r="BA347">
        <v>0.4</v>
      </c>
      <c r="BD347">
        <v>1.3</v>
      </c>
      <c r="BE347">
        <v>0.5</v>
      </c>
      <c r="BF347">
        <v>0.2</v>
      </c>
      <c r="BI347">
        <v>0.2</v>
      </c>
      <c r="BK347">
        <v>0.1</v>
      </c>
      <c r="BL347">
        <v>0.2</v>
      </c>
      <c r="BM347">
        <v>0.1</v>
      </c>
      <c r="BQ347">
        <v>1</v>
      </c>
      <c r="BS347">
        <v>3.6</v>
      </c>
      <c r="BT347">
        <v>3.6</v>
      </c>
    </row>
    <row r="348" spans="1:72" x14ac:dyDescent="0.25">
      <c r="A348" s="28" t="s">
        <v>103</v>
      </c>
      <c r="B348" s="27" t="s">
        <v>329</v>
      </c>
      <c r="C348" s="28" t="s">
        <v>392</v>
      </c>
      <c r="D348">
        <v>4.3</v>
      </c>
      <c r="E348">
        <v>0.2</v>
      </c>
      <c r="G348">
        <v>4.2</v>
      </c>
      <c r="H348">
        <v>27.1</v>
      </c>
      <c r="I348">
        <v>2.3</v>
      </c>
      <c r="J348">
        <v>4.7</v>
      </c>
      <c r="K348">
        <v>4.5</v>
      </c>
      <c r="L348">
        <v>0.9</v>
      </c>
      <c r="M348">
        <v>12.2</v>
      </c>
      <c r="N348">
        <v>71.7</v>
      </c>
      <c r="O348">
        <v>10.5</v>
      </c>
      <c r="P348">
        <v>34.2</v>
      </c>
      <c r="Q348">
        <v>30.8</v>
      </c>
      <c r="R348">
        <v>1609.7</v>
      </c>
      <c r="S348">
        <v>741.6</v>
      </c>
      <c r="T348">
        <v>46.8</v>
      </c>
      <c r="U348">
        <v>300</v>
      </c>
      <c r="V348">
        <v>330.6</v>
      </c>
      <c r="W348">
        <v>328.9</v>
      </c>
      <c r="X348">
        <v>46.5</v>
      </c>
      <c r="Y348">
        <v>88.2</v>
      </c>
      <c r="Z348">
        <v>41.9</v>
      </c>
      <c r="AA348">
        <v>20.9</v>
      </c>
      <c r="AB348">
        <v>1.1</v>
      </c>
      <c r="AC348">
        <v>31.4</v>
      </c>
      <c r="AD348">
        <v>464.9</v>
      </c>
      <c r="AE348">
        <v>3.4</v>
      </c>
      <c r="AF348">
        <v>20.8</v>
      </c>
      <c r="AG348">
        <v>6.9</v>
      </c>
      <c r="AH348">
        <v>32.2</v>
      </c>
      <c r="AI348">
        <v>1.9</v>
      </c>
      <c r="AJ348">
        <v>0.9</v>
      </c>
      <c r="AK348">
        <v>9.5</v>
      </c>
      <c r="AL348">
        <v>0.1</v>
      </c>
      <c r="AM348">
        <v>0.8</v>
      </c>
      <c r="AN348">
        <v>0.8</v>
      </c>
      <c r="AO348">
        <v>0.3</v>
      </c>
      <c r="AP348">
        <v>12.8</v>
      </c>
      <c r="AQ348">
        <v>1.2</v>
      </c>
      <c r="AR348">
        <v>0.3</v>
      </c>
      <c r="AS348">
        <v>0.1</v>
      </c>
      <c r="AT348">
        <v>0.1</v>
      </c>
      <c r="AU348">
        <v>3.1</v>
      </c>
      <c r="AV348">
        <v>1</v>
      </c>
      <c r="AW348">
        <v>6.6</v>
      </c>
      <c r="AX348">
        <v>2.5</v>
      </c>
      <c r="AY348">
        <v>1.3</v>
      </c>
      <c r="AZ348">
        <v>0.5</v>
      </c>
      <c r="BA348">
        <v>2</v>
      </c>
      <c r="BB348">
        <v>0.1</v>
      </c>
      <c r="BC348">
        <v>0.1</v>
      </c>
      <c r="BD348">
        <v>3.9</v>
      </c>
      <c r="BE348">
        <v>2.8</v>
      </c>
      <c r="BF348">
        <v>0.8</v>
      </c>
      <c r="BG348">
        <v>1</v>
      </c>
      <c r="BH348">
        <v>0.2</v>
      </c>
      <c r="BI348">
        <v>1.7</v>
      </c>
      <c r="BJ348">
        <v>0.2</v>
      </c>
      <c r="BK348">
        <v>0.3</v>
      </c>
      <c r="BL348">
        <v>0.8</v>
      </c>
      <c r="BM348">
        <v>0.4</v>
      </c>
      <c r="BP348">
        <v>0.1</v>
      </c>
      <c r="BQ348">
        <v>24.3</v>
      </c>
      <c r="BS348">
        <v>30.3</v>
      </c>
      <c r="BT348">
        <v>11</v>
      </c>
    </row>
    <row r="349" spans="1:72" x14ac:dyDescent="0.25">
      <c r="A349" s="28" t="s">
        <v>103</v>
      </c>
      <c r="B349" s="27" t="s">
        <v>329</v>
      </c>
      <c r="C349" s="28" t="s">
        <v>393</v>
      </c>
      <c r="D349">
        <v>6.9</v>
      </c>
      <c r="E349">
        <v>0.3</v>
      </c>
      <c r="F349">
        <v>0.1</v>
      </c>
      <c r="G349">
        <v>2.3</v>
      </c>
      <c r="H349">
        <v>34</v>
      </c>
      <c r="I349">
        <v>3.2</v>
      </c>
      <c r="J349">
        <v>6</v>
      </c>
      <c r="K349">
        <v>8.7</v>
      </c>
      <c r="L349">
        <v>0.9</v>
      </c>
      <c r="M349">
        <v>30.1</v>
      </c>
      <c r="N349">
        <v>129.4</v>
      </c>
      <c r="O349">
        <v>15.2</v>
      </c>
      <c r="P349">
        <v>49.9</v>
      </c>
      <c r="Q349">
        <v>35.2</v>
      </c>
      <c r="R349">
        <v>2309.5</v>
      </c>
      <c r="S349">
        <v>858.4</v>
      </c>
      <c r="T349">
        <v>37</v>
      </c>
      <c r="U349">
        <v>298.5</v>
      </c>
      <c r="V349">
        <v>395.2</v>
      </c>
      <c r="W349">
        <v>222</v>
      </c>
      <c r="X349">
        <v>59.5</v>
      </c>
      <c r="Y349">
        <v>92.4</v>
      </c>
      <c r="Z349">
        <v>36.9</v>
      </c>
      <c r="AA349">
        <v>23.2</v>
      </c>
      <c r="AB349">
        <v>0.6</v>
      </c>
      <c r="AC349">
        <v>29.2</v>
      </c>
      <c r="AD349">
        <v>183.3</v>
      </c>
      <c r="AE349">
        <v>2.5</v>
      </c>
      <c r="AF349">
        <v>21.2</v>
      </c>
      <c r="AG349">
        <v>4.1</v>
      </c>
      <c r="AH349">
        <v>5.8</v>
      </c>
      <c r="AI349">
        <v>2.4</v>
      </c>
      <c r="AJ349">
        <v>1</v>
      </c>
      <c r="AK349">
        <v>7.6</v>
      </c>
      <c r="AL349">
        <v>0.1</v>
      </c>
      <c r="AM349">
        <v>1</v>
      </c>
      <c r="AN349">
        <v>1</v>
      </c>
      <c r="AO349">
        <v>0.4</v>
      </c>
      <c r="AP349">
        <v>0.9</v>
      </c>
      <c r="AQ349">
        <v>2.3</v>
      </c>
      <c r="AR349">
        <v>0.2</v>
      </c>
      <c r="AS349">
        <v>0.1</v>
      </c>
      <c r="AT349">
        <v>0.2</v>
      </c>
      <c r="AU349">
        <v>3.8</v>
      </c>
      <c r="AV349">
        <v>1.2</v>
      </c>
      <c r="AW349">
        <v>5.6</v>
      </c>
      <c r="AX349">
        <v>1.4</v>
      </c>
      <c r="AY349">
        <v>0.9</v>
      </c>
      <c r="AZ349">
        <v>0.4</v>
      </c>
      <c r="BA349">
        <v>2</v>
      </c>
      <c r="BB349">
        <v>0.1</v>
      </c>
      <c r="BC349">
        <v>0.2</v>
      </c>
      <c r="BD349">
        <v>4</v>
      </c>
      <c r="BE349">
        <v>1.7</v>
      </c>
      <c r="BF349">
        <v>0.5</v>
      </c>
      <c r="BG349">
        <v>2.6</v>
      </c>
      <c r="BH349">
        <v>0.3</v>
      </c>
      <c r="BI349">
        <v>0.4</v>
      </c>
      <c r="BJ349">
        <v>0.2</v>
      </c>
      <c r="BK349">
        <v>0.3</v>
      </c>
      <c r="BL349">
        <v>0.7</v>
      </c>
      <c r="BM349">
        <v>0.7</v>
      </c>
      <c r="BP349">
        <v>0.2</v>
      </c>
      <c r="BQ349">
        <v>17.6</v>
      </c>
      <c r="BS349">
        <v>18.6</v>
      </c>
      <c r="BT349">
        <v>-20.9</v>
      </c>
    </row>
    <row r="350" spans="1:72" x14ac:dyDescent="0.25">
      <c r="A350" s="28" t="s">
        <v>103</v>
      </c>
      <c r="B350" s="27" t="s">
        <v>329</v>
      </c>
      <c r="C350" s="28" t="s">
        <v>394</v>
      </c>
      <c r="D350">
        <v>0.3</v>
      </c>
      <c r="G350">
        <v>0.5</v>
      </c>
      <c r="H350">
        <v>5.2</v>
      </c>
      <c r="I350">
        <v>0.2</v>
      </c>
      <c r="J350">
        <v>0.6</v>
      </c>
      <c r="K350">
        <v>1.6</v>
      </c>
      <c r="L350">
        <v>0.1</v>
      </c>
      <c r="M350">
        <v>1.3</v>
      </c>
      <c r="N350">
        <v>27.6</v>
      </c>
      <c r="O350">
        <v>3.3</v>
      </c>
      <c r="P350">
        <v>8.3</v>
      </c>
      <c r="Q350">
        <v>4</v>
      </c>
      <c r="R350">
        <v>509.5</v>
      </c>
      <c r="S350">
        <v>164.5</v>
      </c>
      <c r="T350">
        <v>8.7</v>
      </c>
      <c r="U350">
        <v>49.7</v>
      </c>
      <c r="V350">
        <v>82.2</v>
      </c>
      <c r="W350">
        <v>64.3</v>
      </c>
      <c r="X350">
        <v>9.4</v>
      </c>
      <c r="Y350">
        <v>27.3</v>
      </c>
      <c r="Z350">
        <v>7.4</v>
      </c>
      <c r="AA350">
        <v>2.7</v>
      </c>
      <c r="AB350">
        <v>0.2</v>
      </c>
      <c r="AC350">
        <v>8</v>
      </c>
      <c r="AD350">
        <v>35.3</v>
      </c>
      <c r="AE350">
        <v>0.4</v>
      </c>
      <c r="AF350">
        <v>1.8</v>
      </c>
      <c r="AG350">
        <v>0.4</v>
      </c>
      <c r="AH350">
        <v>1</v>
      </c>
      <c r="AI350">
        <v>0.1</v>
      </c>
      <c r="AJ350">
        <v>0.1</v>
      </c>
      <c r="AK350">
        <v>1.3</v>
      </c>
      <c r="AP350">
        <v>0.2</v>
      </c>
      <c r="AQ350">
        <v>0.1</v>
      </c>
      <c r="AU350">
        <v>0.3</v>
      </c>
      <c r="AW350">
        <v>1.4</v>
      </c>
      <c r="AX350">
        <v>0.1</v>
      </c>
      <c r="AY350">
        <v>0.1</v>
      </c>
      <c r="AZ350">
        <v>0.1</v>
      </c>
      <c r="BA350">
        <v>0.2</v>
      </c>
      <c r="BD350">
        <v>0.9</v>
      </c>
      <c r="BE350">
        <v>0.6</v>
      </c>
      <c r="BF350">
        <v>0.1</v>
      </c>
      <c r="BG350">
        <v>0.1</v>
      </c>
      <c r="BI350">
        <v>0.1</v>
      </c>
      <c r="BK350">
        <v>0.1</v>
      </c>
      <c r="BL350">
        <v>0.1</v>
      </c>
      <c r="BQ350">
        <v>0.8</v>
      </c>
      <c r="BS350">
        <v>8.9</v>
      </c>
      <c r="BT350">
        <v>-28.1</v>
      </c>
    </row>
    <row r="351" spans="1:72" x14ac:dyDescent="0.25">
      <c r="A351" s="28" t="s">
        <v>103</v>
      </c>
      <c r="B351" s="27" t="s">
        <v>329</v>
      </c>
      <c r="C351" s="28" t="s">
        <v>395</v>
      </c>
      <c r="D351">
        <v>3.5</v>
      </c>
      <c r="E351">
        <v>0.1</v>
      </c>
      <c r="F351">
        <v>0.1</v>
      </c>
      <c r="G351">
        <v>0.6</v>
      </c>
      <c r="H351">
        <v>4.9</v>
      </c>
      <c r="I351">
        <v>1.3</v>
      </c>
      <c r="J351">
        <v>1.1</v>
      </c>
      <c r="K351">
        <v>2.3</v>
      </c>
      <c r="L351">
        <v>0.4</v>
      </c>
      <c r="M351">
        <v>3.3</v>
      </c>
      <c r="N351">
        <v>42.9</v>
      </c>
      <c r="O351">
        <v>4.8</v>
      </c>
      <c r="P351">
        <v>13.8</v>
      </c>
      <c r="Q351">
        <v>5.8</v>
      </c>
      <c r="R351">
        <v>343.7</v>
      </c>
      <c r="S351">
        <v>159.3</v>
      </c>
      <c r="T351">
        <v>7.6</v>
      </c>
      <c r="U351">
        <v>37.3</v>
      </c>
      <c r="V351">
        <v>72.7</v>
      </c>
      <c r="W351">
        <v>60.4</v>
      </c>
      <c r="X351">
        <v>8.2</v>
      </c>
      <c r="Y351">
        <v>16.2</v>
      </c>
      <c r="Z351">
        <v>9.2</v>
      </c>
      <c r="AA351">
        <v>4.3</v>
      </c>
      <c r="AB351">
        <v>0.2</v>
      </c>
      <c r="AC351">
        <v>3.9</v>
      </c>
      <c r="AD351">
        <v>77.1</v>
      </c>
      <c r="AE351">
        <v>0.8</v>
      </c>
      <c r="AF351">
        <v>8.2</v>
      </c>
      <c r="AG351">
        <v>1.4</v>
      </c>
      <c r="AH351">
        <v>2.5</v>
      </c>
      <c r="AI351">
        <v>4.3</v>
      </c>
      <c r="AJ351">
        <v>2.7</v>
      </c>
      <c r="AK351">
        <v>1.8</v>
      </c>
      <c r="AL351">
        <v>0.1</v>
      </c>
      <c r="AM351">
        <v>0.8</v>
      </c>
      <c r="AN351">
        <v>0.6</v>
      </c>
      <c r="AO351">
        <v>0.3</v>
      </c>
      <c r="AP351">
        <v>1</v>
      </c>
      <c r="AQ351">
        <v>2.2</v>
      </c>
      <c r="AR351">
        <v>0.3</v>
      </c>
      <c r="AS351">
        <v>0.3</v>
      </c>
      <c r="AT351">
        <v>0.2</v>
      </c>
      <c r="AU351">
        <v>0.7</v>
      </c>
      <c r="AV351">
        <v>1.7</v>
      </c>
      <c r="AW351">
        <v>1.4</v>
      </c>
      <c r="AX351">
        <v>1.1</v>
      </c>
      <c r="AY351">
        <v>0.3</v>
      </c>
      <c r="AZ351">
        <v>0.3</v>
      </c>
      <c r="BA351">
        <v>1.4</v>
      </c>
      <c r="BB351">
        <v>0.1</v>
      </c>
      <c r="BC351">
        <v>0.2</v>
      </c>
      <c r="BD351">
        <v>2.2</v>
      </c>
      <c r="BE351">
        <v>1.9</v>
      </c>
      <c r="BF351">
        <v>1</v>
      </c>
      <c r="BG351">
        <v>2</v>
      </c>
      <c r="BH351">
        <v>0.4</v>
      </c>
      <c r="BI351">
        <v>0.3</v>
      </c>
      <c r="BJ351">
        <v>0.2</v>
      </c>
      <c r="BK351">
        <v>0.2</v>
      </c>
      <c r="BL351">
        <v>0.2</v>
      </c>
      <c r="BM351">
        <v>0.5</v>
      </c>
      <c r="BQ351">
        <v>7</v>
      </c>
      <c r="BS351">
        <v>10.8</v>
      </c>
      <c r="BT351">
        <v>-4.6</v>
      </c>
    </row>
    <row r="352" spans="1:72" x14ac:dyDescent="0.25">
      <c r="A352" s="28" t="s">
        <v>103</v>
      </c>
      <c r="B352" s="27" t="s">
        <v>329</v>
      </c>
      <c r="C352" s="28" t="s">
        <v>396</v>
      </c>
      <c r="D352">
        <v>3.5</v>
      </c>
      <c r="E352">
        <v>0.2</v>
      </c>
      <c r="F352">
        <v>0.1</v>
      </c>
      <c r="G352">
        <v>1.9</v>
      </c>
      <c r="H352">
        <v>33.4</v>
      </c>
      <c r="I352">
        <v>2.5</v>
      </c>
      <c r="J352">
        <v>4.7</v>
      </c>
      <c r="K352">
        <v>4.8</v>
      </c>
      <c r="L352">
        <v>0.8</v>
      </c>
      <c r="M352">
        <v>9</v>
      </c>
      <c r="N352">
        <v>84.5</v>
      </c>
      <c r="O352">
        <v>25.7</v>
      </c>
      <c r="P352">
        <v>36.3</v>
      </c>
      <c r="Q352">
        <v>27</v>
      </c>
      <c r="R352">
        <v>1471.3</v>
      </c>
      <c r="S352">
        <v>658.1</v>
      </c>
      <c r="T352">
        <v>82.6</v>
      </c>
      <c r="U352">
        <v>197.1</v>
      </c>
      <c r="V352">
        <v>313.2</v>
      </c>
      <c r="W352">
        <v>204.5</v>
      </c>
      <c r="X352">
        <v>58.1</v>
      </c>
      <c r="Y352">
        <v>219.3</v>
      </c>
      <c r="Z352">
        <v>43.7</v>
      </c>
      <c r="AA352">
        <v>13.6</v>
      </c>
      <c r="AB352">
        <v>1.2</v>
      </c>
      <c r="AC352">
        <v>40</v>
      </c>
      <c r="AD352">
        <v>248.5</v>
      </c>
      <c r="AE352">
        <v>2.9</v>
      </c>
      <c r="AF352">
        <v>46</v>
      </c>
      <c r="AG352">
        <v>7.5</v>
      </c>
      <c r="AH352">
        <v>6.6</v>
      </c>
      <c r="AI352">
        <v>2.5</v>
      </c>
      <c r="AJ352">
        <v>4.1</v>
      </c>
      <c r="AK352">
        <v>5.9</v>
      </c>
      <c r="AL352">
        <v>0.3</v>
      </c>
      <c r="AM352">
        <v>1.6</v>
      </c>
      <c r="AN352">
        <v>10.7</v>
      </c>
      <c r="AO352">
        <v>0.7</v>
      </c>
      <c r="AP352">
        <v>3</v>
      </c>
      <c r="AQ352">
        <v>32.8</v>
      </c>
      <c r="AR352">
        <v>0.3</v>
      </c>
      <c r="AS352">
        <v>0.1</v>
      </c>
      <c r="AT352">
        <v>0.6</v>
      </c>
      <c r="AU352">
        <v>1.8</v>
      </c>
      <c r="AV352">
        <v>2.3</v>
      </c>
      <c r="AW352">
        <v>5.6</v>
      </c>
      <c r="AX352">
        <v>3.3</v>
      </c>
      <c r="AY352">
        <v>0.8</v>
      </c>
      <c r="AZ352">
        <v>0.7</v>
      </c>
      <c r="BA352">
        <v>4.3</v>
      </c>
      <c r="BB352">
        <v>0.1</v>
      </c>
      <c r="BC352">
        <v>0.2</v>
      </c>
      <c r="BD352">
        <v>4.8</v>
      </c>
      <c r="BE352">
        <v>7.7</v>
      </c>
      <c r="BF352">
        <v>0.9</v>
      </c>
      <c r="BG352">
        <v>1.9</v>
      </c>
      <c r="BH352">
        <v>0.4</v>
      </c>
      <c r="BI352">
        <v>0.7</v>
      </c>
      <c r="BJ352">
        <v>0.3</v>
      </c>
      <c r="BK352">
        <v>0.2</v>
      </c>
      <c r="BL352">
        <v>1.8</v>
      </c>
      <c r="BM352">
        <v>0.6</v>
      </c>
      <c r="BP352">
        <v>1</v>
      </c>
      <c r="BQ352">
        <v>19.5</v>
      </c>
      <c r="BR352">
        <v>0.1</v>
      </c>
      <c r="BS352">
        <v>81</v>
      </c>
      <c r="BT352">
        <v>-78.7</v>
      </c>
    </row>
    <row r="353" spans="1:72" x14ac:dyDescent="0.25">
      <c r="A353" s="28" t="s">
        <v>103</v>
      </c>
      <c r="B353" s="27" t="s">
        <v>329</v>
      </c>
      <c r="C353" s="28" t="s">
        <v>397</v>
      </c>
      <c r="D353">
        <v>0.7</v>
      </c>
      <c r="G353">
        <v>0.5</v>
      </c>
      <c r="H353">
        <v>6.2</v>
      </c>
      <c r="I353">
        <v>0.6</v>
      </c>
      <c r="J353">
        <v>0.6</v>
      </c>
      <c r="K353">
        <v>1.2</v>
      </c>
      <c r="L353">
        <v>0.3</v>
      </c>
      <c r="M353">
        <v>0.8</v>
      </c>
      <c r="N353">
        <v>22.9</v>
      </c>
      <c r="O353">
        <v>4.2</v>
      </c>
      <c r="P353">
        <v>7.6</v>
      </c>
      <c r="Q353">
        <v>6.7</v>
      </c>
      <c r="R353">
        <v>423.7</v>
      </c>
      <c r="S353">
        <v>168.7</v>
      </c>
      <c r="T353">
        <v>9.7</v>
      </c>
      <c r="U353">
        <v>65.5</v>
      </c>
      <c r="V353">
        <v>92.3</v>
      </c>
      <c r="W353">
        <v>84.7</v>
      </c>
      <c r="X353">
        <v>12.4</v>
      </c>
      <c r="Y353">
        <v>23.8</v>
      </c>
      <c r="Z353">
        <v>5</v>
      </c>
      <c r="AA353">
        <v>1.8</v>
      </c>
      <c r="AB353">
        <v>0.2</v>
      </c>
      <c r="AC353">
        <v>3.8</v>
      </c>
      <c r="AD353">
        <v>41.3</v>
      </c>
      <c r="AE353">
        <v>2.6</v>
      </c>
      <c r="AF353">
        <v>2</v>
      </c>
      <c r="AG353">
        <v>0.5</v>
      </c>
      <c r="AH353">
        <v>1.8</v>
      </c>
      <c r="AI353">
        <v>0.3</v>
      </c>
      <c r="AJ353">
        <v>0.1</v>
      </c>
      <c r="AK353">
        <v>1.6</v>
      </c>
      <c r="AM353">
        <v>0.2</v>
      </c>
      <c r="AN353">
        <v>0.1</v>
      </c>
      <c r="AO353">
        <v>0.1</v>
      </c>
      <c r="AP353">
        <v>0.4</v>
      </c>
      <c r="AQ353">
        <v>0.2</v>
      </c>
      <c r="AU353">
        <v>0.4</v>
      </c>
      <c r="AV353">
        <v>0.1</v>
      </c>
      <c r="AW353">
        <v>1.6</v>
      </c>
      <c r="AX353">
        <v>0.2</v>
      </c>
      <c r="AY353">
        <v>0.1</v>
      </c>
      <c r="AZ353">
        <v>0.1</v>
      </c>
      <c r="BA353">
        <v>0.3</v>
      </c>
      <c r="BD353">
        <v>0.9</v>
      </c>
      <c r="BE353">
        <v>0.3</v>
      </c>
      <c r="BF353">
        <v>0.1</v>
      </c>
      <c r="BG353">
        <v>0.3</v>
      </c>
      <c r="BI353">
        <v>0.1</v>
      </c>
      <c r="BJ353">
        <v>0.1</v>
      </c>
      <c r="BL353">
        <v>0.1</v>
      </c>
      <c r="BM353">
        <v>0.1</v>
      </c>
      <c r="BP353">
        <v>0.1</v>
      </c>
      <c r="BQ353">
        <v>23</v>
      </c>
      <c r="BS353">
        <v>30.9</v>
      </c>
      <c r="BT353">
        <v>-2.2</v>
      </c>
    </row>
    <row r="354" spans="1:72" x14ac:dyDescent="0.25">
      <c r="A354" s="28" t="s">
        <v>103</v>
      </c>
      <c r="B354" s="27" t="s">
        <v>329</v>
      </c>
      <c r="C354" s="28" t="s">
        <v>398</v>
      </c>
      <c r="D354">
        <v>0.2</v>
      </c>
      <c r="H354">
        <v>0.6</v>
      </c>
      <c r="I354">
        <v>0.1</v>
      </c>
      <c r="J354">
        <v>0.1</v>
      </c>
      <c r="K354">
        <v>0.1</v>
      </c>
      <c r="M354">
        <v>0.1</v>
      </c>
      <c r="N354">
        <v>1.2</v>
      </c>
      <c r="O354">
        <v>0.3</v>
      </c>
      <c r="P354">
        <v>0.6</v>
      </c>
      <c r="Q354">
        <v>0.2</v>
      </c>
      <c r="R354">
        <v>9.5</v>
      </c>
      <c r="S354">
        <v>6</v>
      </c>
      <c r="T354">
        <v>0.3</v>
      </c>
      <c r="U354">
        <v>1.3</v>
      </c>
      <c r="V354">
        <v>1.8</v>
      </c>
      <c r="W354">
        <v>1.8</v>
      </c>
      <c r="X354">
        <v>0.6</v>
      </c>
      <c r="Y354">
        <v>0.5</v>
      </c>
      <c r="Z354">
        <v>0.4</v>
      </c>
      <c r="AA354">
        <v>0.2</v>
      </c>
      <c r="AC354">
        <v>0.6</v>
      </c>
      <c r="AD354">
        <v>2.7</v>
      </c>
      <c r="AE354">
        <v>0.1</v>
      </c>
      <c r="AF354">
        <v>0.6</v>
      </c>
      <c r="AG354">
        <v>0.1</v>
      </c>
      <c r="AH354">
        <v>0.1</v>
      </c>
      <c r="AK354">
        <v>0.1</v>
      </c>
      <c r="AM354">
        <v>0.1</v>
      </c>
      <c r="AN354">
        <v>0.1</v>
      </c>
      <c r="AP354">
        <v>0.1</v>
      </c>
      <c r="AQ354">
        <v>0.2</v>
      </c>
      <c r="AV354">
        <v>0.1</v>
      </c>
      <c r="AW354">
        <v>0.2</v>
      </c>
      <c r="BA354">
        <v>0.1</v>
      </c>
      <c r="BD354">
        <v>0.1</v>
      </c>
      <c r="BE354">
        <v>0.1</v>
      </c>
      <c r="BG354">
        <v>0.1</v>
      </c>
      <c r="BQ354">
        <v>0.9</v>
      </c>
      <c r="BS354">
        <v>0.9</v>
      </c>
      <c r="BT354">
        <v>-0.1</v>
      </c>
    </row>
    <row r="355" spans="1:72" x14ac:dyDescent="0.25">
      <c r="A355" s="28" t="s">
        <v>103</v>
      </c>
      <c r="B355" s="27" t="s">
        <v>329</v>
      </c>
      <c r="C355" s="28" t="s">
        <v>399</v>
      </c>
      <c r="D355">
        <v>0.8</v>
      </c>
      <c r="E355">
        <v>0.1</v>
      </c>
      <c r="G355">
        <v>0.8</v>
      </c>
      <c r="H355">
        <v>6.7</v>
      </c>
      <c r="I355">
        <v>0.8</v>
      </c>
      <c r="J355">
        <v>1.6</v>
      </c>
      <c r="K355">
        <v>2.3</v>
      </c>
      <c r="L355">
        <v>0.5</v>
      </c>
      <c r="M355">
        <v>13.6</v>
      </c>
      <c r="N355">
        <v>29.7</v>
      </c>
      <c r="O355">
        <v>3.8</v>
      </c>
      <c r="P355">
        <v>13.5</v>
      </c>
      <c r="Q355">
        <v>10.7</v>
      </c>
      <c r="R355">
        <v>698.8</v>
      </c>
      <c r="S355">
        <v>307.5</v>
      </c>
      <c r="T355">
        <v>12.5</v>
      </c>
      <c r="U355">
        <v>85.1</v>
      </c>
      <c r="V355">
        <v>118.7</v>
      </c>
      <c r="W355">
        <v>82.7</v>
      </c>
      <c r="X355">
        <v>18.2</v>
      </c>
      <c r="Y355">
        <v>30.9</v>
      </c>
      <c r="Z355">
        <v>14.2</v>
      </c>
      <c r="AA355">
        <v>5.7</v>
      </c>
      <c r="AB355">
        <v>0.3</v>
      </c>
      <c r="AC355">
        <v>10.9</v>
      </c>
      <c r="AD355">
        <v>81.5</v>
      </c>
      <c r="AE355">
        <v>0.9</v>
      </c>
      <c r="AF355">
        <v>7.6</v>
      </c>
      <c r="AG355">
        <v>1.2</v>
      </c>
      <c r="AH355">
        <v>1.3</v>
      </c>
      <c r="AI355">
        <v>0.1</v>
      </c>
      <c r="AJ355">
        <v>0.1</v>
      </c>
      <c r="AK355">
        <v>2</v>
      </c>
      <c r="AM355">
        <v>0.3</v>
      </c>
      <c r="AN355">
        <v>0.2</v>
      </c>
      <c r="AO355">
        <v>0.2</v>
      </c>
      <c r="AP355">
        <v>0.3</v>
      </c>
      <c r="AQ355">
        <v>0.2</v>
      </c>
      <c r="AR355">
        <v>0.1</v>
      </c>
      <c r="AU355">
        <v>1.1</v>
      </c>
      <c r="AV355">
        <v>0.5</v>
      </c>
      <c r="AW355">
        <v>2.2</v>
      </c>
      <c r="AX355">
        <v>0.6</v>
      </c>
      <c r="AY355">
        <v>0.5</v>
      </c>
      <c r="AZ355">
        <v>0.2</v>
      </c>
      <c r="BA355">
        <v>1</v>
      </c>
      <c r="BD355">
        <v>1.5</v>
      </c>
      <c r="BE355">
        <v>0.7</v>
      </c>
      <c r="BF355">
        <v>0.4</v>
      </c>
      <c r="BG355">
        <v>0.3</v>
      </c>
      <c r="BH355">
        <v>0.1</v>
      </c>
      <c r="BI355">
        <v>0.2</v>
      </c>
      <c r="BJ355">
        <v>0.1</v>
      </c>
      <c r="BK355">
        <v>0.1</v>
      </c>
      <c r="BL355">
        <v>0.4</v>
      </c>
      <c r="BM355">
        <v>0.2</v>
      </c>
      <c r="BP355">
        <v>0.1</v>
      </c>
      <c r="BQ355">
        <v>3.4</v>
      </c>
      <c r="BS355">
        <v>8.9</v>
      </c>
      <c r="BT355">
        <v>9.1</v>
      </c>
    </row>
    <row r="356" spans="1:72" x14ac:dyDescent="0.25">
      <c r="A356" s="28" t="s">
        <v>103</v>
      </c>
      <c r="B356" s="27" t="s">
        <v>329</v>
      </c>
      <c r="C356" s="28" t="s">
        <v>400</v>
      </c>
      <c r="D356">
        <v>18.9</v>
      </c>
      <c r="E356">
        <v>0.9</v>
      </c>
      <c r="F356">
        <v>0.3</v>
      </c>
      <c r="G356">
        <v>8.9</v>
      </c>
      <c r="H356">
        <v>85.9</v>
      </c>
      <c r="I356">
        <v>24.5</v>
      </c>
      <c r="J356">
        <v>17.5</v>
      </c>
      <c r="K356">
        <v>16.4</v>
      </c>
      <c r="L356">
        <v>3.3</v>
      </c>
      <c r="M356">
        <v>17</v>
      </c>
      <c r="N356">
        <v>233.4</v>
      </c>
      <c r="O356">
        <v>47.8</v>
      </c>
      <c r="P356">
        <v>113.9</v>
      </c>
      <c r="Q356">
        <v>65.2</v>
      </c>
      <c r="R356">
        <v>3216.1</v>
      </c>
      <c r="S356">
        <v>1529.5</v>
      </c>
      <c r="T356">
        <v>101.9</v>
      </c>
      <c r="U356">
        <v>548.6</v>
      </c>
      <c r="V356">
        <v>807.1</v>
      </c>
      <c r="W356">
        <v>607</v>
      </c>
      <c r="X356">
        <v>135.8</v>
      </c>
      <c r="Y356">
        <v>238.6</v>
      </c>
      <c r="Z356">
        <v>93.2</v>
      </c>
      <c r="AA356">
        <v>34.7</v>
      </c>
      <c r="AB356">
        <v>2.3</v>
      </c>
      <c r="AC356">
        <v>72.3</v>
      </c>
      <c r="AD356">
        <v>613.1</v>
      </c>
      <c r="AE356">
        <v>14.1</v>
      </c>
      <c r="AF356">
        <v>48.1</v>
      </c>
      <c r="AG356">
        <v>13.5</v>
      </c>
      <c r="AH356">
        <v>22.8</v>
      </c>
      <c r="AI356">
        <v>1.1</v>
      </c>
      <c r="AJ356">
        <v>0.7</v>
      </c>
      <c r="AK356">
        <v>19.7</v>
      </c>
      <c r="AL356">
        <v>0.6</v>
      </c>
      <c r="AM356">
        <v>9.5</v>
      </c>
      <c r="AN356">
        <v>2.3</v>
      </c>
      <c r="AO356">
        <v>2.6</v>
      </c>
      <c r="AP356">
        <v>9.5</v>
      </c>
      <c r="AQ356">
        <v>5.1</v>
      </c>
      <c r="AR356">
        <v>0.9</v>
      </c>
      <c r="AS356">
        <v>0.3</v>
      </c>
      <c r="AT356">
        <v>0.3</v>
      </c>
      <c r="AU356">
        <v>9.8</v>
      </c>
      <c r="AV356">
        <v>4.2</v>
      </c>
      <c r="AW356">
        <v>25</v>
      </c>
      <c r="AX356">
        <v>5.2</v>
      </c>
      <c r="AY356">
        <v>4.2</v>
      </c>
      <c r="AZ356">
        <v>2.5</v>
      </c>
      <c r="BA356">
        <v>9.5</v>
      </c>
      <c r="BB356">
        <v>0.5</v>
      </c>
      <c r="BC356">
        <v>0.3</v>
      </c>
      <c r="BD356">
        <v>16.9</v>
      </c>
      <c r="BE356">
        <v>16.2</v>
      </c>
      <c r="BF356">
        <v>5</v>
      </c>
      <c r="BG356">
        <v>64.6</v>
      </c>
      <c r="BH356">
        <v>4.8</v>
      </c>
      <c r="BI356">
        <v>4.5</v>
      </c>
      <c r="BJ356">
        <v>3</v>
      </c>
      <c r="BK356">
        <v>2.1</v>
      </c>
      <c r="BL356">
        <v>2.8</v>
      </c>
      <c r="BM356">
        <v>2.6</v>
      </c>
      <c r="BP356">
        <v>23.1</v>
      </c>
      <c r="BQ356">
        <v>391.3</v>
      </c>
      <c r="BR356">
        <v>0.3</v>
      </c>
      <c r="BS356">
        <v>451.9</v>
      </c>
      <c r="BT356">
        <v>108.3</v>
      </c>
    </row>
    <row r="357" spans="1:72" x14ac:dyDescent="0.25">
      <c r="A357" s="28" t="s">
        <v>103</v>
      </c>
      <c r="B357" s="27" t="s">
        <v>329</v>
      </c>
      <c r="C357" s="28" t="s">
        <v>401</v>
      </c>
      <c r="D357">
        <v>1.9</v>
      </c>
      <c r="E357">
        <v>0.1</v>
      </c>
      <c r="G357">
        <v>1.4</v>
      </c>
      <c r="H357">
        <v>14</v>
      </c>
      <c r="I357">
        <v>1.2</v>
      </c>
      <c r="J357">
        <v>2.6</v>
      </c>
      <c r="K357">
        <v>2.9</v>
      </c>
      <c r="L357">
        <v>0.6</v>
      </c>
      <c r="M357">
        <v>3.9</v>
      </c>
      <c r="N357">
        <v>42.7</v>
      </c>
      <c r="O357">
        <v>7.5</v>
      </c>
      <c r="P357">
        <v>22.2</v>
      </c>
      <c r="Q357">
        <v>14.2</v>
      </c>
      <c r="R357">
        <v>821.5</v>
      </c>
      <c r="S357">
        <v>396.2</v>
      </c>
      <c r="T357">
        <v>22.3</v>
      </c>
      <c r="U357">
        <v>137.5</v>
      </c>
      <c r="V357">
        <v>157.7</v>
      </c>
      <c r="W357">
        <v>119.1</v>
      </c>
      <c r="X357">
        <v>26</v>
      </c>
      <c r="Y357">
        <v>59.7</v>
      </c>
      <c r="Z357">
        <v>16.8</v>
      </c>
      <c r="AA357">
        <v>6.1</v>
      </c>
      <c r="AB357">
        <v>0.5</v>
      </c>
      <c r="AC357">
        <v>19</v>
      </c>
      <c r="AD357">
        <v>115.9</v>
      </c>
      <c r="AE357">
        <v>1.4</v>
      </c>
      <c r="AF357">
        <v>8.8</v>
      </c>
      <c r="AG357">
        <v>1.7</v>
      </c>
      <c r="AH357">
        <v>4.5</v>
      </c>
      <c r="AI357">
        <v>1.3</v>
      </c>
      <c r="AJ357">
        <v>1.1</v>
      </c>
      <c r="AK357">
        <v>3</v>
      </c>
      <c r="AL357">
        <v>0.1</v>
      </c>
      <c r="AM357">
        <v>0.4</v>
      </c>
      <c r="AN357">
        <v>0.3</v>
      </c>
      <c r="AO357">
        <v>0.2</v>
      </c>
      <c r="AP357">
        <v>1.5</v>
      </c>
      <c r="AQ357">
        <v>0.8</v>
      </c>
      <c r="AR357">
        <v>0.1</v>
      </c>
      <c r="AU357">
        <v>1.5</v>
      </c>
      <c r="AV357">
        <v>0.5</v>
      </c>
      <c r="AW357">
        <v>4.2</v>
      </c>
      <c r="AX357">
        <v>0.9</v>
      </c>
      <c r="AY357">
        <v>0.7</v>
      </c>
      <c r="AZ357">
        <v>0.4</v>
      </c>
      <c r="BA357">
        <v>1.4</v>
      </c>
      <c r="BB357">
        <v>0.1</v>
      </c>
      <c r="BD357">
        <v>2.7</v>
      </c>
      <c r="BE357">
        <v>1.5</v>
      </c>
      <c r="BF357">
        <v>0.4</v>
      </c>
      <c r="BG357">
        <v>1.2</v>
      </c>
      <c r="BH357">
        <v>0.2</v>
      </c>
      <c r="BI357">
        <v>0.5</v>
      </c>
      <c r="BJ357">
        <v>0.2</v>
      </c>
      <c r="BK357">
        <v>0.2</v>
      </c>
      <c r="BL357">
        <v>0.5</v>
      </c>
      <c r="BM357">
        <v>0.3</v>
      </c>
      <c r="BP357">
        <v>0.5</v>
      </c>
      <c r="BQ357">
        <v>16.5</v>
      </c>
      <c r="BS357">
        <v>26.7</v>
      </c>
      <c r="BT357">
        <v>16.6</v>
      </c>
    </row>
    <row r="358" spans="1:72" x14ac:dyDescent="0.25">
      <c r="A358" s="28" t="s">
        <v>103</v>
      </c>
      <c r="B358" s="27" t="s">
        <v>329</v>
      </c>
      <c r="C358" s="28" t="s">
        <v>402</v>
      </c>
      <c r="D358">
        <v>4.4</v>
      </c>
      <c r="E358">
        <v>0.2</v>
      </c>
      <c r="G358">
        <v>3.3</v>
      </c>
      <c r="H358">
        <v>23.6</v>
      </c>
      <c r="I358">
        <v>2.2</v>
      </c>
      <c r="J358">
        <v>5.9</v>
      </c>
      <c r="K358">
        <v>4.7</v>
      </c>
      <c r="L358">
        <v>0.9</v>
      </c>
      <c r="M358">
        <v>4.9</v>
      </c>
      <c r="N358">
        <v>69.5</v>
      </c>
      <c r="O358">
        <v>11.3</v>
      </c>
      <c r="P358">
        <v>40.1</v>
      </c>
      <c r="Q358">
        <v>22.7</v>
      </c>
      <c r="R358">
        <v>1315</v>
      </c>
      <c r="S358">
        <v>680.8</v>
      </c>
      <c r="T358">
        <v>36.3</v>
      </c>
      <c r="U358">
        <v>273.6</v>
      </c>
      <c r="V358">
        <v>304.5</v>
      </c>
      <c r="W358">
        <v>248.5</v>
      </c>
      <c r="X358">
        <v>43.5</v>
      </c>
      <c r="Y358">
        <v>76.8</v>
      </c>
      <c r="Z358">
        <v>22</v>
      </c>
      <c r="AA358">
        <v>13.4</v>
      </c>
      <c r="AB358">
        <v>0.9</v>
      </c>
      <c r="AC358">
        <v>25.6</v>
      </c>
      <c r="AD358">
        <v>183.4</v>
      </c>
      <c r="AE358">
        <v>3.3</v>
      </c>
      <c r="AF358">
        <v>15.8</v>
      </c>
      <c r="AG358">
        <v>3.3</v>
      </c>
      <c r="AH358">
        <v>8.4</v>
      </c>
      <c r="AI358">
        <v>1.9</v>
      </c>
      <c r="AJ358">
        <v>3.8</v>
      </c>
      <c r="AK358">
        <v>5</v>
      </c>
      <c r="AL358">
        <v>0.1</v>
      </c>
      <c r="AM358">
        <v>0.6</v>
      </c>
      <c r="AN358">
        <v>0.3</v>
      </c>
      <c r="AO358">
        <v>0.2</v>
      </c>
      <c r="AP358">
        <v>2.3</v>
      </c>
      <c r="AQ358">
        <v>1</v>
      </c>
      <c r="AR358">
        <v>0.1</v>
      </c>
      <c r="AT358">
        <v>0.1</v>
      </c>
      <c r="AU358">
        <v>3.4</v>
      </c>
      <c r="AV358">
        <v>1.3</v>
      </c>
      <c r="AW358">
        <v>7.5</v>
      </c>
      <c r="AX358">
        <v>1</v>
      </c>
      <c r="AY358">
        <v>1.7</v>
      </c>
      <c r="AZ358">
        <v>1</v>
      </c>
      <c r="BA358">
        <v>1.4</v>
      </c>
      <c r="BB358">
        <v>0.1</v>
      </c>
      <c r="BD358">
        <v>5.4</v>
      </c>
      <c r="BE358">
        <v>2.8</v>
      </c>
      <c r="BF358">
        <v>1.2</v>
      </c>
      <c r="BG358">
        <v>1.6</v>
      </c>
      <c r="BH358">
        <v>0.2</v>
      </c>
      <c r="BI358">
        <v>0.6</v>
      </c>
      <c r="BJ358">
        <v>0.2</v>
      </c>
      <c r="BK358">
        <v>0.4</v>
      </c>
      <c r="BL358">
        <v>0.4</v>
      </c>
      <c r="BM358">
        <v>0.5</v>
      </c>
      <c r="BP358">
        <v>0.1</v>
      </c>
      <c r="BQ358">
        <v>22.5</v>
      </c>
      <c r="BS358">
        <v>29.5</v>
      </c>
      <c r="BT358">
        <v>7.3</v>
      </c>
    </row>
    <row r="359" spans="1:72" x14ac:dyDescent="0.25">
      <c r="A359" s="28" t="s">
        <v>103</v>
      </c>
      <c r="B359" s="27" t="s">
        <v>329</v>
      </c>
      <c r="C359" s="28" t="s">
        <v>403</v>
      </c>
      <c r="D359">
        <v>2</v>
      </c>
      <c r="E359">
        <v>0.1</v>
      </c>
      <c r="G359">
        <v>2.5</v>
      </c>
      <c r="H359">
        <v>30.4</v>
      </c>
      <c r="I359">
        <v>2.2</v>
      </c>
      <c r="J359">
        <v>3.6</v>
      </c>
      <c r="K359">
        <v>4.7</v>
      </c>
      <c r="L359">
        <v>0.8</v>
      </c>
      <c r="M359">
        <v>3.7</v>
      </c>
      <c r="N359">
        <v>90.2</v>
      </c>
      <c r="O359">
        <v>16.5</v>
      </c>
      <c r="P359">
        <v>34</v>
      </c>
      <c r="Q359">
        <v>21.9</v>
      </c>
      <c r="R359">
        <v>1599.9</v>
      </c>
      <c r="S359">
        <v>643.2</v>
      </c>
      <c r="T359">
        <v>34.3</v>
      </c>
      <c r="U359">
        <v>247.7</v>
      </c>
      <c r="V359">
        <v>337.2</v>
      </c>
      <c r="W359">
        <v>209.6</v>
      </c>
      <c r="X359">
        <v>50</v>
      </c>
      <c r="Y359">
        <v>100.6</v>
      </c>
      <c r="Z359">
        <v>24.2</v>
      </c>
      <c r="AA359">
        <v>8.4</v>
      </c>
      <c r="AB359">
        <v>0.7</v>
      </c>
      <c r="AC359">
        <v>26.2</v>
      </c>
      <c r="AD359">
        <v>170.2</v>
      </c>
      <c r="AE359">
        <v>2.2</v>
      </c>
      <c r="AF359">
        <v>11.6</v>
      </c>
      <c r="AG359">
        <v>2.7</v>
      </c>
      <c r="AH359">
        <v>5.5</v>
      </c>
      <c r="AI359">
        <v>0.2</v>
      </c>
      <c r="AJ359">
        <v>0.1</v>
      </c>
      <c r="AK359">
        <v>5.7</v>
      </c>
      <c r="AL359">
        <v>0.1</v>
      </c>
      <c r="AM359">
        <v>1.1</v>
      </c>
      <c r="AN359">
        <v>0.3</v>
      </c>
      <c r="AO359">
        <v>0.5</v>
      </c>
      <c r="AP359">
        <v>1.8</v>
      </c>
      <c r="AQ359">
        <v>0.7</v>
      </c>
      <c r="AR359">
        <v>0.1</v>
      </c>
      <c r="AU359">
        <v>1.8</v>
      </c>
      <c r="AV359">
        <v>0.8</v>
      </c>
      <c r="AW359">
        <v>7.8</v>
      </c>
      <c r="AX359">
        <v>1.5</v>
      </c>
      <c r="AY359">
        <v>1.1</v>
      </c>
      <c r="AZ359">
        <v>0.6</v>
      </c>
      <c r="BA359">
        <v>1.9</v>
      </c>
      <c r="BB359">
        <v>0.1</v>
      </c>
      <c r="BD359">
        <v>4.7</v>
      </c>
      <c r="BE359">
        <v>2.7</v>
      </c>
      <c r="BF359">
        <v>0.9</v>
      </c>
      <c r="BG359">
        <v>14.7</v>
      </c>
      <c r="BH359">
        <v>1</v>
      </c>
      <c r="BI359">
        <v>0.9</v>
      </c>
      <c r="BJ359">
        <v>0.9</v>
      </c>
      <c r="BK359">
        <v>0.3</v>
      </c>
      <c r="BL359">
        <v>0.6</v>
      </c>
      <c r="BM359">
        <v>0.4</v>
      </c>
      <c r="BP359">
        <v>4.7</v>
      </c>
      <c r="BQ359">
        <v>70.8</v>
      </c>
      <c r="BS359">
        <v>65.2</v>
      </c>
      <c r="BT359">
        <v>23.9</v>
      </c>
    </row>
    <row r="360" spans="1:72" x14ac:dyDescent="0.25">
      <c r="A360" s="28" t="s">
        <v>103</v>
      </c>
      <c r="B360" s="27" t="s">
        <v>329</v>
      </c>
      <c r="C360" s="28" t="s">
        <v>404</v>
      </c>
      <c r="D360">
        <v>0.1</v>
      </c>
      <c r="G360">
        <v>0.1</v>
      </c>
      <c r="H360">
        <v>0.9</v>
      </c>
      <c r="I360">
        <v>0.1</v>
      </c>
      <c r="J360">
        <v>0.2</v>
      </c>
      <c r="K360">
        <v>0.2</v>
      </c>
      <c r="M360">
        <v>0.1</v>
      </c>
      <c r="N360">
        <v>3.5</v>
      </c>
      <c r="O360">
        <v>0.5</v>
      </c>
      <c r="P360">
        <v>1.7</v>
      </c>
      <c r="Q360">
        <v>1.4</v>
      </c>
      <c r="R360">
        <v>81.3</v>
      </c>
      <c r="S360">
        <v>39.1</v>
      </c>
      <c r="T360">
        <v>1.3</v>
      </c>
      <c r="U360">
        <v>10.7</v>
      </c>
      <c r="V360">
        <v>16.1</v>
      </c>
      <c r="W360">
        <v>9.4</v>
      </c>
      <c r="X360">
        <v>2.3</v>
      </c>
      <c r="Y360">
        <v>4.5</v>
      </c>
      <c r="Z360">
        <v>1.1</v>
      </c>
      <c r="AA360">
        <v>0.2</v>
      </c>
      <c r="AC360">
        <v>1</v>
      </c>
      <c r="AD360">
        <v>11.9</v>
      </c>
      <c r="AE360">
        <v>0.1</v>
      </c>
      <c r="AF360">
        <v>0.6</v>
      </c>
      <c r="AG360">
        <v>0.1</v>
      </c>
      <c r="AH360">
        <v>0.1</v>
      </c>
      <c r="AK360">
        <v>0.2</v>
      </c>
      <c r="AU360">
        <v>0.2</v>
      </c>
      <c r="AW360">
        <v>0.3</v>
      </c>
      <c r="AX360">
        <v>0.1</v>
      </c>
      <c r="AY360">
        <v>0.1</v>
      </c>
      <c r="BA360">
        <v>0.1</v>
      </c>
      <c r="BD360">
        <v>0.2</v>
      </c>
      <c r="BE360">
        <v>0.1</v>
      </c>
      <c r="BF360">
        <v>0.1</v>
      </c>
      <c r="BQ360">
        <v>0.1</v>
      </c>
      <c r="BS360">
        <v>0.4</v>
      </c>
      <c r="BT360">
        <v>-9.8</v>
      </c>
    </row>
    <row r="361" spans="1:72" x14ac:dyDescent="0.25">
      <c r="A361" s="28" t="s">
        <v>103</v>
      </c>
      <c r="B361" s="27" t="s">
        <v>329</v>
      </c>
      <c r="C361" s="28" t="s">
        <v>405</v>
      </c>
      <c r="D361">
        <v>0.1</v>
      </c>
      <c r="G361">
        <v>0.1</v>
      </c>
      <c r="H361">
        <v>0.8</v>
      </c>
      <c r="I361">
        <v>0.1</v>
      </c>
      <c r="J361">
        <v>0.2</v>
      </c>
      <c r="K361">
        <v>0.1</v>
      </c>
      <c r="M361">
        <v>0.1</v>
      </c>
      <c r="N361">
        <v>4</v>
      </c>
      <c r="O361">
        <v>0.5</v>
      </c>
      <c r="P361">
        <v>2.1</v>
      </c>
      <c r="Q361">
        <v>2.6</v>
      </c>
      <c r="R361">
        <v>79.6</v>
      </c>
      <c r="S361">
        <v>62.1</v>
      </c>
      <c r="T361">
        <v>2</v>
      </c>
      <c r="U361">
        <v>14.7</v>
      </c>
      <c r="V361">
        <v>30.8</v>
      </c>
      <c r="W361">
        <v>15.1</v>
      </c>
      <c r="X361">
        <v>3.3</v>
      </c>
      <c r="Y361">
        <v>7.3</v>
      </c>
      <c r="Z361">
        <v>1.7</v>
      </c>
      <c r="AA361">
        <v>0.4</v>
      </c>
      <c r="AC361">
        <v>1.2</v>
      </c>
      <c r="AD361">
        <v>37.1</v>
      </c>
      <c r="AE361">
        <v>0.1</v>
      </c>
      <c r="AF361">
        <v>1.7</v>
      </c>
      <c r="AG361">
        <v>0.1</v>
      </c>
      <c r="AH361">
        <v>0.2</v>
      </c>
      <c r="AK361">
        <v>0.2</v>
      </c>
      <c r="AP361">
        <v>0.1</v>
      </c>
      <c r="AU361">
        <v>0.3</v>
      </c>
      <c r="AW361">
        <v>0.3</v>
      </c>
      <c r="AX361">
        <v>0.2</v>
      </c>
      <c r="BA361">
        <v>0.1</v>
      </c>
      <c r="BD361">
        <v>0.1</v>
      </c>
      <c r="BE361">
        <v>0.1</v>
      </c>
      <c r="BF361">
        <v>0.5</v>
      </c>
      <c r="BL361">
        <v>0.1</v>
      </c>
      <c r="BQ361">
        <v>0.1</v>
      </c>
      <c r="BS361">
        <v>0.4</v>
      </c>
      <c r="BT361">
        <v>-2.2</v>
      </c>
    </row>
    <row r="362" spans="1:72" x14ac:dyDescent="0.25">
      <c r="A362" s="28" t="s">
        <v>103</v>
      </c>
      <c r="B362" s="27" t="s">
        <v>329</v>
      </c>
      <c r="C362" s="28" t="s">
        <v>406</v>
      </c>
      <c r="D362">
        <v>0.3</v>
      </c>
      <c r="G362">
        <v>0.3</v>
      </c>
      <c r="H362">
        <v>2.6</v>
      </c>
      <c r="I362">
        <v>0.2</v>
      </c>
      <c r="J362">
        <v>0.6</v>
      </c>
      <c r="K362">
        <v>0.6</v>
      </c>
      <c r="L362">
        <v>0.1</v>
      </c>
      <c r="M362">
        <v>0.8</v>
      </c>
      <c r="N362">
        <v>9.9</v>
      </c>
      <c r="O362">
        <v>1.6</v>
      </c>
      <c r="P362">
        <v>4.1</v>
      </c>
      <c r="Q362">
        <v>3.3</v>
      </c>
      <c r="R362">
        <v>212.2</v>
      </c>
      <c r="S362">
        <v>106.7</v>
      </c>
      <c r="T362">
        <v>4.8</v>
      </c>
      <c r="U362">
        <v>26.6</v>
      </c>
      <c r="V362">
        <v>44.7</v>
      </c>
      <c r="W362">
        <v>36.7</v>
      </c>
      <c r="X362">
        <v>6.7</v>
      </c>
      <c r="Y362">
        <v>12.5</v>
      </c>
      <c r="Z362">
        <v>5.3</v>
      </c>
      <c r="AA362">
        <v>1</v>
      </c>
      <c r="AB362">
        <v>0.1</v>
      </c>
      <c r="AC362">
        <v>4.7</v>
      </c>
      <c r="AD362">
        <v>34.1</v>
      </c>
      <c r="AE362">
        <v>1.2</v>
      </c>
      <c r="AF362">
        <v>3.6</v>
      </c>
      <c r="AG362">
        <v>0.7</v>
      </c>
      <c r="AH362">
        <v>0.8</v>
      </c>
      <c r="AK362">
        <v>0.9</v>
      </c>
      <c r="AM362">
        <v>0.1</v>
      </c>
      <c r="AN362">
        <v>0.2</v>
      </c>
      <c r="AO362">
        <v>0.1</v>
      </c>
      <c r="AP362">
        <v>0.1</v>
      </c>
      <c r="AQ362">
        <v>0.5</v>
      </c>
      <c r="AU362">
        <v>0.3</v>
      </c>
      <c r="AV362">
        <v>0.1</v>
      </c>
      <c r="AW362">
        <v>0.7</v>
      </c>
      <c r="AX362">
        <v>0.3</v>
      </c>
      <c r="AY362">
        <v>0.1</v>
      </c>
      <c r="AZ362">
        <v>0.1</v>
      </c>
      <c r="BA362">
        <v>0.5</v>
      </c>
      <c r="BD362">
        <v>0.5</v>
      </c>
      <c r="BE362">
        <v>0.3</v>
      </c>
      <c r="BF362">
        <v>0.3</v>
      </c>
      <c r="BG362">
        <v>1.9</v>
      </c>
      <c r="BH362">
        <v>0.2</v>
      </c>
      <c r="BI362">
        <v>0.1</v>
      </c>
      <c r="BJ362">
        <v>0.1</v>
      </c>
      <c r="BK362">
        <v>0.1</v>
      </c>
      <c r="BL362">
        <v>0.2</v>
      </c>
      <c r="BM362">
        <v>0.1</v>
      </c>
      <c r="BP362">
        <v>0.5</v>
      </c>
      <c r="BQ362">
        <v>21.5</v>
      </c>
      <c r="BS362">
        <v>16.3</v>
      </c>
      <c r="BT362">
        <v>1.8</v>
      </c>
    </row>
    <row r="363" spans="1:72" x14ac:dyDescent="0.25">
      <c r="A363" s="28" t="s">
        <v>103</v>
      </c>
      <c r="B363" s="27" t="s">
        <v>329</v>
      </c>
      <c r="C363" s="28" t="s">
        <v>407</v>
      </c>
      <c r="D363">
        <v>8.4</v>
      </c>
      <c r="E363">
        <v>0.7</v>
      </c>
      <c r="F363">
        <v>0.3</v>
      </c>
      <c r="G363">
        <v>13.4</v>
      </c>
      <c r="H363">
        <v>139.6</v>
      </c>
      <c r="I363">
        <v>8.6</v>
      </c>
      <c r="J363">
        <v>19.7</v>
      </c>
      <c r="K363">
        <v>22.5</v>
      </c>
      <c r="L363">
        <v>4.6</v>
      </c>
      <c r="M363">
        <v>28.5</v>
      </c>
      <c r="N363">
        <v>382</v>
      </c>
      <c r="O363">
        <v>66.8</v>
      </c>
      <c r="P363">
        <v>169.8</v>
      </c>
      <c r="Q363">
        <v>124.4</v>
      </c>
      <c r="R363">
        <v>8162.3</v>
      </c>
      <c r="S363">
        <v>3744.7</v>
      </c>
      <c r="T363">
        <v>193.2</v>
      </c>
      <c r="U363">
        <v>1293.8</v>
      </c>
      <c r="V363">
        <v>1577.3</v>
      </c>
      <c r="W363">
        <v>1085.1</v>
      </c>
      <c r="X363">
        <v>260.7</v>
      </c>
      <c r="Y363">
        <v>464.3</v>
      </c>
      <c r="Z363">
        <v>173.9</v>
      </c>
      <c r="AA363">
        <v>45.5</v>
      </c>
      <c r="AB363">
        <v>4</v>
      </c>
      <c r="AC363">
        <v>194.5</v>
      </c>
      <c r="AD363">
        <v>1281.5</v>
      </c>
      <c r="AE363">
        <v>9.4</v>
      </c>
      <c r="AF363">
        <v>101.7</v>
      </c>
      <c r="AG363">
        <v>16.3</v>
      </c>
      <c r="AH363">
        <v>44.9</v>
      </c>
      <c r="AI363">
        <v>1.1</v>
      </c>
      <c r="AJ363">
        <v>0.7</v>
      </c>
      <c r="AK363">
        <v>31.9</v>
      </c>
      <c r="AL363">
        <v>0.3</v>
      </c>
      <c r="AM363">
        <v>1.3</v>
      </c>
      <c r="AN363">
        <v>2.4</v>
      </c>
      <c r="AO363">
        <v>1.8</v>
      </c>
      <c r="AP363">
        <v>14.8</v>
      </c>
      <c r="AQ363">
        <v>3.3</v>
      </c>
      <c r="AR363">
        <v>0.7</v>
      </c>
      <c r="AS363">
        <v>0.1</v>
      </c>
      <c r="AT363">
        <v>0.2</v>
      </c>
      <c r="AU363">
        <v>11.1</v>
      </c>
      <c r="AV363">
        <v>3.1</v>
      </c>
      <c r="AW363">
        <v>36</v>
      </c>
      <c r="AX363">
        <v>9.3</v>
      </c>
      <c r="AY363">
        <v>6.9</v>
      </c>
      <c r="AZ363">
        <v>2.5</v>
      </c>
      <c r="BA363">
        <v>13.6</v>
      </c>
      <c r="BB363">
        <v>0.3</v>
      </c>
      <c r="BC363">
        <v>0.2</v>
      </c>
      <c r="BD363">
        <v>23.1</v>
      </c>
      <c r="BE363">
        <v>9.2</v>
      </c>
      <c r="BF363">
        <v>3.8</v>
      </c>
      <c r="BG363">
        <v>2.6</v>
      </c>
      <c r="BH363">
        <v>0.4</v>
      </c>
      <c r="BI363">
        <v>3.8</v>
      </c>
      <c r="BJ363">
        <v>0.9</v>
      </c>
      <c r="BK363">
        <v>1.2</v>
      </c>
      <c r="BL363">
        <v>5.8</v>
      </c>
      <c r="BM363">
        <v>1.8</v>
      </c>
      <c r="BP363">
        <v>1.7</v>
      </c>
      <c r="BQ363">
        <v>32.9</v>
      </c>
      <c r="BS363">
        <v>84.7</v>
      </c>
      <c r="BT363">
        <v>125.9</v>
      </c>
    </row>
    <row r="364" spans="1:72" x14ac:dyDescent="0.25">
      <c r="A364" s="26" t="s">
        <v>105</v>
      </c>
      <c r="B364" s="27" t="s">
        <v>330</v>
      </c>
      <c r="C364" s="26" t="s">
        <v>384</v>
      </c>
      <c r="D364">
        <v>3827.9</v>
      </c>
      <c r="E364">
        <v>144.9</v>
      </c>
      <c r="F364">
        <v>101.2</v>
      </c>
      <c r="G364">
        <v>835.6</v>
      </c>
      <c r="H364">
        <v>9675.2</v>
      </c>
      <c r="I364">
        <v>1233.9</v>
      </c>
      <c r="J364">
        <v>2017.8</v>
      </c>
      <c r="K364">
        <v>1014.6</v>
      </c>
      <c r="L364">
        <v>371.1</v>
      </c>
      <c r="M364">
        <v>1721.4</v>
      </c>
      <c r="N364">
        <v>4061.3</v>
      </c>
      <c r="O364">
        <v>1449</v>
      </c>
      <c r="P364">
        <v>5661.5</v>
      </c>
      <c r="Q364">
        <v>2682</v>
      </c>
      <c r="R364">
        <v>16718.1</v>
      </c>
      <c r="S364">
        <v>93705.6</v>
      </c>
      <c r="T364">
        <v>5556.9</v>
      </c>
      <c r="U364">
        <v>13516.9</v>
      </c>
      <c r="V364">
        <v>64117.5</v>
      </c>
      <c r="W364">
        <v>46703.6</v>
      </c>
      <c r="X364">
        <v>13175.9</v>
      </c>
      <c r="Y364">
        <v>7225.2</v>
      </c>
      <c r="Z364">
        <v>12255.4</v>
      </c>
      <c r="AA364">
        <v>3932.7</v>
      </c>
      <c r="AB364">
        <v>691.2</v>
      </c>
      <c r="AC364">
        <v>3798.2</v>
      </c>
      <c r="AD364">
        <v>87752</v>
      </c>
      <c r="AE364">
        <v>3696.5</v>
      </c>
      <c r="AF364">
        <v>6306.8</v>
      </c>
      <c r="AG364">
        <v>1869.5</v>
      </c>
      <c r="AH364">
        <v>2679.6</v>
      </c>
      <c r="AI364">
        <v>263</v>
      </c>
      <c r="AJ364">
        <v>341.2</v>
      </c>
      <c r="AK364">
        <v>3011.4</v>
      </c>
      <c r="AL364">
        <v>118.6</v>
      </c>
      <c r="AM364">
        <v>1570.8</v>
      </c>
      <c r="AN364">
        <v>190.7</v>
      </c>
      <c r="AO364">
        <v>183.3</v>
      </c>
      <c r="AP364">
        <v>969.5</v>
      </c>
      <c r="AQ364">
        <v>1189.4</v>
      </c>
      <c r="AR364">
        <v>313.8</v>
      </c>
      <c r="AS364">
        <v>123.5</v>
      </c>
      <c r="AT364">
        <v>113.4</v>
      </c>
      <c r="AU364">
        <v>2543.3</v>
      </c>
      <c r="AV364">
        <v>1348.3</v>
      </c>
      <c r="AW364">
        <v>3063.6</v>
      </c>
      <c r="AX364">
        <v>500.2</v>
      </c>
      <c r="AY364">
        <v>540.4</v>
      </c>
      <c r="AZ364">
        <v>537.8</v>
      </c>
      <c r="BA364">
        <v>961.8</v>
      </c>
      <c r="BB364">
        <v>117.4</v>
      </c>
      <c r="BC364">
        <v>107.4</v>
      </c>
      <c r="BD364">
        <v>3241.9</v>
      </c>
      <c r="BE364">
        <v>3375.6</v>
      </c>
      <c r="BF364">
        <v>489.2</v>
      </c>
      <c r="BG364">
        <v>1410.3</v>
      </c>
      <c r="BH364">
        <v>508.1</v>
      </c>
      <c r="BI364">
        <v>852.3</v>
      </c>
      <c r="BJ364">
        <v>333.5</v>
      </c>
      <c r="BK364">
        <v>266.8</v>
      </c>
      <c r="BL364">
        <v>375.9</v>
      </c>
      <c r="BM364">
        <v>380.9</v>
      </c>
      <c r="BP364">
        <v>815</v>
      </c>
      <c r="BQ364">
        <v>26478.5</v>
      </c>
      <c r="BR364">
        <v>65.9</v>
      </c>
      <c r="BS364">
        <v>70205.8</v>
      </c>
      <c r="BT364">
        <v>2667.6</v>
      </c>
    </row>
    <row r="365" spans="1:72" x14ac:dyDescent="0.25">
      <c r="A365" s="28" t="s">
        <v>105</v>
      </c>
      <c r="B365" s="27" t="s">
        <v>330</v>
      </c>
      <c r="C365" s="28" t="s">
        <v>385</v>
      </c>
      <c r="D365">
        <v>5.2</v>
      </c>
      <c r="E365">
        <v>0.3</v>
      </c>
      <c r="F365">
        <v>0.1</v>
      </c>
      <c r="G365">
        <v>3.9</v>
      </c>
      <c r="H365">
        <v>20.2</v>
      </c>
      <c r="I365">
        <v>2.4</v>
      </c>
      <c r="J365">
        <v>7</v>
      </c>
      <c r="K365">
        <v>2.6</v>
      </c>
      <c r="L365">
        <v>0.3</v>
      </c>
      <c r="M365">
        <v>2.4</v>
      </c>
      <c r="N365">
        <v>18.2</v>
      </c>
      <c r="O365">
        <v>4.6</v>
      </c>
      <c r="P365">
        <v>14.1</v>
      </c>
      <c r="Q365">
        <v>6.3</v>
      </c>
      <c r="R365">
        <v>57.3</v>
      </c>
      <c r="S365">
        <v>112.4</v>
      </c>
      <c r="T365">
        <v>8.9</v>
      </c>
      <c r="U365">
        <v>23.9</v>
      </c>
      <c r="V365">
        <v>56.9</v>
      </c>
      <c r="W365">
        <v>59.1</v>
      </c>
      <c r="X365">
        <v>17.7</v>
      </c>
      <c r="Y365">
        <v>15.4</v>
      </c>
      <c r="Z365">
        <v>14.3</v>
      </c>
      <c r="AA365">
        <v>4.3</v>
      </c>
      <c r="AB365">
        <v>0.6</v>
      </c>
      <c r="AC365">
        <v>3</v>
      </c>
      <c r="AD365">
        <v>114.4</v>
      </c>
      <c r="AE365">
        <v>3.1</v>
      </c>
      <c r="AF365">
        <v>6</v>
      </c>
      <c r="AG365">
        <v>1.9</v>
      </c>
      <c r="AH365">
        <v>3.8</v>
      </c>
      <c r="AI365">
        <v>6.8</v>
      </c>
      <c r="AJ365">
        <v>5.3</v>
      </c>
      <c r="AK365">
        <v>3.8</v>
      </c>
      <c r="AL365">
        <v>0.2</v>
      </c>
      <c r="AM365">
        <v>1.8</v>
      </c>
      <c r="AN365">
        <v>0.4</v>
      </c>
      <c r="AO365">
        <v>0.2</v>
      </c>
      <c r="AP365">
        <v>1.1</v>
      </c>
      <c r="AQ365">
        <v>1.7</v>
      </c>
      <c r="AR365">
        <v>0.3</v>
      </c>
      <c r="AS365">
        <v>0.1</v>
      </c>
      <c r="AT365">
        <v>0.1</v>
      </c>
      <c r="AU365">
        <v>1.8</v>
      </c>
      <c r="AV365">
        <v>1</v>
      </c>
      <c r="AW365">
        <v>3.5</v>
      </c>
      <c r="AX365">
        <v>1.1</v>
      </c>
      <c r="AY365">
        <v>0.6</v>
      </c>
      <c r="AZ365">
        <v>0.4</v>
      </c>
      <c r="BA365">
        <v>3.4</v>
      </c>
      <c r="BB365">
        <v>0.1</v>
      </c>
      <c r="BC365">
        <v>0.1</v>
      </c>
      <c r="BD365">
        <v>2</v>
      </c>
      <c r="BE365">
        <v>9.2</v>
      </c>
      <c r="BF365">
        <v>1.1</v>
      </c>
      <c r="BG365">
        <v>2</v>
      </c>
      <c r="BH365">
        <v>0.7</v>
      </c>
      <c r="BI365">
        <v>0.4</v>
      </c>
      <c r="BJ365">
        <v>0.4</v>
      </c>
      <c r="BK365">
        <v>0.3</v>
      </c>
      <c r="BL365">
        <v>0.3</v>
      </c>
      <c r="BM365">
        <v>0.5</v>
      </c>
      <c r="BP365">
        <v>0.3</v>
      </c>
      <c r="BQ365">
        <v>42.3</v>
      </c>
      <c r="BS365">
        <v>110.5</v>
      </c>
      <c r="BT365">
        <v>8.8</v>
      </c>
    </row>
    <row r="366" spans="1:72" x14ac:dyDescent="0.25">
      <c r="A366" s="28" t="s">
        <v>105</v>
      </c>
      <c r="B366" s="27" t="s">
        <v>330</v>
      </c>
      <c r="C366" s="28" t="s">
        <v>386</v>
      </c>
      <c r="D366">
        <v>61.5</v>
      </c>
      <c r="E366">
        <v>3.3</v>
      </c>
      <c r="F366">
        <v>1.1</v>
      </c>
      <c r="G366">
        <v>8.4</v>
      </c>
      <c r="H366">
        <v>245.3</v>
      </c>
      <c r="I366">
        <v>30.8</v>
      </c>
      <c r="J366">
        <v>39.1</v>
      </c>
      <c r="K366">
        <v>15.2</v>
      </c>
      <c r="L366">
        <v>2.5</v>
      </c>
      <c r="M366">
        <v>26.4</v>
      </c>
      <c r="N366">
        <v>85.8</v>
      </c>
      <c r="O366">
        <v>23</v>
      </c>
      <c r="P366">
        <v>131.9</v>
      </c>
      <c r="Q366">
        <v>42.6</v>
      </c>
      <c r="R366">
        <v>147.6</v>
      </c>
      <c r="S366">
        <v>1094.3</v>
      </c>
      <c r="T366">
        <v>81.9</v>
      </c>
      <c r="U366">
        <v>202.5</v>
      </c>
      <c r="V366">
        <v>580.8</v>
      </c>
      <c r="W366">
        <v>575.9</v>
      </c>
      <c r="X366">
        <v>152.7</v>
      </c>
      <c r="Y366">
        <v>147.8</v>
      </c>
      <c r="Z366">
        <v>140.5</v>
      </c>
      <c r="AA366">
        <v>47.5</v>
      </c>
      <c r="AB366">
        <v>2.4</v>
      </c>
      <c r="AC366">
        <v>33.2</v>
      </c>
      <c r="AD366">
        <v>1148.6</v>
      </c>
      <c r="AE366">
        <v>66.1</v>
      </c>
      <c r="AF366">
        <v>65.5</v>
      </c>
      <c r="AG366">
        <v>22.9</v>
      </c>
      <c r="AH366">
        <v>21</v>
      </c>
      <c r="AI366">
        <v>3.4</v>
      </c>
      <c r="AJ366">
        <v>1.2</v>
      </c>
      <c r="AK366">
        <v>27</v>
      </c>
      <c r="AL366">
        <v>3.4</v>
      </c>
      <c r="AM366">
        <v>40.3</v>
      </c>
      <c r="AN366">
        <v>1.2</v>
      </c>
      <c r="AO366">
        <v>1.7</v>
      </c>
      <c r="AP366">
        <v>10.5</v>
      </c>
      <c r="AQ366">
        <v>7.4</v>
      </c>
      <c r="AR366">
        <v>0.9</v>
      </c>
      <c r="AS366">
        <v>0.6</v>
      </c>
      <c r="AT366">
        <v>0.6</v>
      </c>
      <c r="AU366">
        <v>21.9</v>
      </c>
      <c r="AV366">
        <v>7.8</v>
      </c>
      <c r="AW366">
        <v>67</v>
      </c>
      <c r="AX366">
        <v>2.5</v>
      </c>
      <c r="AY366">
        <v>4.4</v>
      </c>
      <c r="AZ366">
        <v>2.3</v>
      </c>
      <c r="BA366">
        <v>13.7</v>
      </c>
      <c r="BB366">
        <v>0.7</v>
      </c>
      <c r="BC366">
        <v>0.9</v>
      </c>
      <c r="BD366">
        <v>37.9</v>
      </c>
      <c r="BE366">
        <v>69.2</v>
      </c>
      <c r="BF366">
        <v>6.9</v>
      </c>
      <c r="BG366">
        <v>12.5</v>
      </c>
      <c r="BH366">
        <v>5.6</v>
      </c>
      <c r="BI366">
        <v>3.4</v>
      </c>
      <c r="BJ366">
        <v>3.1</v>
      </c>
      <c r="BK366">
        <v>1.7</v>
      </c>
      <c r="BL366">
        <v>4</v>
      </c>
      <c r="BM366">
        <v>5.7</v>
      </c>
      <c r="BP366">
        <v>1.4</v>
      </c>
      <c r="BQ366">
        <v>573.8</v>
      </c>
      <c r="BR366">
        <v>0.3</v>
      </c>
      <c r="BS366">
        <v>1137.7</v>
      </c>
      <c r="BT366">
        <v>64.3</v>
      </c>
    </row>
    <row r="367" spans="1:72" x14ac:dyDescent="0.25">
      <c r="A367" s="28" t="s">
        <v>105</v>
      </c>
      <c r="B367" s="27" t="s">
        <v>330</v>
      </c>
      <c r="C367" s="28" t="s">
        <v>387</v>
      </c>
      <c r="D367">
        <v>33.7</v>
      </c>
      <c r="E367">
        <v>1</v>
      </c>
      <c r="F367">
        <v>0.8</v>
      </c>
      <c r="G367">
        <v>8</v>
      </c>
      <c r="H367">
        <v>115.8</v>
      </c>
      <c r="I367">
        <v>17.3</v>
      </c>
      <c r="J367">
        <v>21</v>
      </c>
      <c r="K367">
        <v>11.1</v>
      </c>
      <c r="L367">
        <v>2.7</v>
      </c>
      <c r="M367">
        <v>13.2</v>
      </c>
      <c r="N367">
        <v>61.2</v>
      </c>
      <c r="O367">
        <v>72.1</v>
      </c>
      <c r="P367">
        <v>64.4</v>
      </c>
      <c r="Q367">
        <v>24.3</v>
      </c>
      <c r="R367">
        <v>105.1</v>
      </c>
      <c r="S367">
        <v>403</v>
      </c>
      <c r="T367">
        <v>66.7</v>
      </c>
      <c r="U367">
        <v>92</v>
      </c>
      <c r="V367">
        <v>256.5</v>
      </c>
      <c r="W367">
        <v>255.6</v>
      </c>
      <c r="X367">
        <v>90.2</v>
      </c>
      <c r="Y367">
        <v>113.6</v>
      </c>
      <c r="Z367">
        <v>81.4</v>
      </c>
      <c r="AA367">
        <v>34.2</v>
      </c>
      <c r="AB367">
        <v>1.6</v>
      </c>
      <c r="AC367">
        <v>19.5</v>
      </c>
      <c r="AD367">
        <v>621.5</v>
      </c>
      <c r="AE367">
        <v>21.7</v>
      </c>
      <c r="AF367">
        <v>68.6</v>
      </c>
      <c r="AG367">
        <v>19.2</v>
      </c>
      <c r="AH367">
        <v>19.3</v>
      </c>
      <c r="AI367">
        <v>23.3</v>
      </c>
      <c r="AJ367">
        <v>31.6</v>
      </c>
      <c r="AK367">
        <v>18.6</v>
      </c>
      <c r="AL367">
        <v>1.2</v>
      </c>
      <c r="AM367">
        <v>17.4</v>
      </c>
      <c r="AN367">
        <v>7</v>
      </c>
      <c r="AO367">
        <v>2.3</v>
      </c>
      <c r="AP367">
        <v>9.6</v>
      </c>
      <c r="AQ367">
        <v>30.9</v>
      </c>
      <c r="AR367">
        <v>1.6</v>
      </c>
      <c r="AS367">
        <v>0.8</v>
      </c>
      <c r="AT367">
        <v>2.7</v>
      </c>
      <c r="AU367">
        <v>10.3</v>
      </c>
      <c r="AV367">
        <v>12.3</v>
      </c>
      <c r="AW367">
        <v>36.6</v>
      </c>
      <c r="AX367">
        <v>5.8</v>
      </c>
      <c r="AY367">
        <v>3.7</v>
      </c>
      <c r="AZ367">
        <v>2.4</v>
      </c>
      <c r="BA367">
        <v>14.4</v>
      </c>
      <c r="BB367">
        <v>1.2</v>
      </c>
      <c r="BC367">
        <v>1.2</v>
      </c>
      <c r="BD367">
        <v>19.9</v>
      </c>
      <c r="BE367">
        <v>38.9</v>
      </c>
      <c r="BF367">
        <v>5.3</v>
      </c>
      <c r="BG367">
        <v>17.8</v>
      </c>
      <c r="BH367">
        <v>5.4</v>
      </c>
      <c r="BI367">
        <v>3.4</v>
      </c>
      <c r="BJ367">
        <v>2.4</v>
      </c>
      <c r="BK367">
        <v>1.5</v>
      </c>
      <c r="BL367">
        <v>2.2</v>
      </c>
      <c r="BM367">
        <v>3.3</v>
      </c>
      <c r="BP367">
        <v>5.4</v>
      </c>
      <c r="BQ367">
        <v>282.5</v>
      </c>
      <c r="BR367">
        <v>0.4</v>
      </c>
      <c r="BS367">
        <v>578.6</v>
      </c>
      <c r="BT367">
        <v>13.8</v>
      </c>
    </row>
    <row r="368" spans="1:72" x14ac:dyDescent="0.25">
      <c r="A368" s="28" t="s">
        <v>105</v>
      </c>
      <c r="B368" s="27" t="s">
        <v>330</v>
      </c>
      <c r="C368" s="28" t="s">
        <v>388</v>
      </c>
      <c r="H368">
        <v>0.3</v>
      </c>
      <c r="J368">
        <v>0.1</v>
      </c>
      <c r="N368">
        <v>0.1</v>
      </c>
      <c r="P368">
        <v>0.2</v>
      </c>
      <c r="Q368">
        <v>0.1</v>
      </c>
      <c r="R368">
        <v>3</v>
      </c>
      <c r="S368">
        <v>2.2</v>
      </c>
      <c r="T368">
        <v>0.1</v>
      </c>
      <c r="U368">
        <v>0.6</v>
      </c>
      <c r="V368">
        <v>0.5</v>
      </c>
      <c r="W368">
        <v>0.5</v>
      </c>
      <c r="X368">
        <v>0.2</v>
      </c>
      <c r="Y368">
        <v>0.2</v>
      </c>
      <c r="Z368">
        <v>0.1</v>
      </c>
      <c r="AA368">
        <v>0.1</v>
      </c>
      <c r="AC368">
        <v>0.1</v>
      </c>
      <c r="AD368">
        <v>1.2</v>
      </c>
      <c r="AF368">
        <v>0.1</v>
      </c>
      <c r="AW368">
        <v>0.1</v>
      </c>
      <c r="BE368">
        <v>0.1</v>
      </c>
      <c r="BG368">
        <v>0.1</v>
      </c>
      <c r="BQ368">
        <v>0.6</v>
      </c>
      <c r="BS368">
        <v>0.5</v>
      </c>
      <c r="BT368">
        <v>0.4</v>
      </c>
    </row>
    <row r="369" spans="1:72" x14ac:dyDescent="0.25">
      <c r="A369" s="28" t="s">
        <v>105</v>
      </c>
      <c r="B369" s="27" t="s">
        <v>330</v>
      </c>
      <c r="C369" s="28" t="s">
        <v>389</v>
      </c>
      <c r="D369">
        <v>0.8</v>
      </c>
      <c r="G369">
        <v>0.2</v>
      </c>
      <c r="H369">
        <v>4.5</v>
      </c>
      <c r="I369">
        <v>0.4</v>
      </c>
      <c r="J369">
        <v>0.6</v>
      </c>
      <c r="K369">
        <v>0.2</v>
      </c>
      <c r="M369">
        <v>0.3</v>
      </c>
      <c r="N369">
        <v>1.5</v>
      </c>
      <c r="O369">
        <v>0.4</v>
      </c>
      <c r="P369">
        <v>1.8</v>
      </c>
      <c r="Q369">
        <v>0.6</v>
      </c>
      <c r="R369">
        <v>4.9</v>
      </c>
      <c r="S369">
        <v>13.9</v>
      </c>
      <c r="T369">
        <v>1.8</v>
      </c>
      <c r="U369">
        <v>6.9</v>
      </c>
      <c r="V369">
        <v>8.1</v>
      </c>
      <c r="W369">
        <v>15.7</v>
      </c>
      <c r="X369">
        <v>2.1</v>
      </c>
      <c r="Y369">
        <v>1.6</v>
      </c>
      <c r="Z369">
        <v>1.9</v>
      </c>
      <c r="AA369">
        <v>1.6</v>
      </c>
      <c r="AC369">
        <v>0.4</v>
      </c>
      <c r="AD369">
        <v>21.3</v>
      </c>
      <c r="AE369">
        <v>1</v>
      </c>
      <c r="AF369">
        <v>1.3</v>
      </c>
      <c r="AG369">
        <v>0.4</v>
      </c>
      <c r="AH369">
        <v>0.6</v>
      </c>
      <c r="AI369">
        <v>0.1</v>
      </c>
      <c r="AK369">
        <v>0.6</v>
      </c>
      <c r="AM369">
        <v>0.8</v>
      </c>
      <c r="AP369">
        <v>0.2</v>
      </c>
      <c r="AQ369">
        <v>0.3</v>
      </c>
      <c r="AR369">
        <v>0.2</v>
      </c>
      <c r="AS369">
        <v>0.1</v>
      </c>
      <c r="AU369">
        <v>0.5</v>
      </c>
      <c r="AV369">
        <v>0.1</v>
      </c>
      <c r="AW369">
        <v>0.7</v>
      </c>
      <c r="AX369">
        <v>0.1</v>
      </c>
      <c r="AY369">
        <v>0.2</v>
      </c>
      <c r="BA369">
        <v>0.1</v>
      </c>
      <c r="BC369">
        <v>0.1</v>
      </c>
      <c r="BD369">
        <v>0.4</v>
      </c>
      <c r="BE369">
        <v>1.4</v>
      </c>
      <c r="BF369">
        <v>0.1</v>
      </c>
      <c r="BG369">
        <v>0.2</v>
      </c>
      <c r="BI369">
        <v>0.1</v>
      </c>
      <c r="BJ369">
        <v>0.1</v>
      </c>
      <c r="BM369">
        <v>0.1</v>
      </c>
      <c r="BQ369">
        <v>12.3</v>
      </c>
      <c r="BS369">
        <v>19.3</v>
      </c>
      <c r="BT369">
        <v>3.9</v>
      </c>
    </row>
    <row r="370" spans="1:72" x14ac:dyDescent="0.25">
      <c r="A370" s="28" t="s">
        <v>105</v>
      </c>
      <c r="B370" s="27" t="s">
        <v>330</v>
      </c>
      <c r="C370" s="28" t="s">
        <v>390</v>
      </c>
      <c r="D370">
        <v>0.1</v>
      </c>
      <c r="H370">
        <v>0.8</v>
      </c>
      <c r="I370">
        <v>0.3</v>
      </c>
      <c r="J370">
        <v>0.1</v>
      </c>
      <c r="K370">
        <v>0.2</v>
      </c>
      <c r="M370">
        <v>0.1</v>
      </c>
      <c r="N370">
        <v>0.7</v>
      </c>
      <c r="O370">
        <v>0.1</v>
      </c>
      <c r="P370">
        <v>0.9</v>
      </c>
      <c r="Q370">
        <v>0.4</v>
      </c>
      <c r="R370">
        <v>6.3</v>
      </c>
      <c r="S370">
        <v>8.2</v>
      </c>
      <c r="T370">
        <v>0.5</v>
      </c>
      <c r="U370">
        <v>3.4</v>
      </c>
      <c r="V370">
        <v>4.3</v>
      </c>
      <c r="W370">
        <v>3.6</v>
      </c>
      <c r="X370">
        <v>1.4</v>
      </c>
      <c r="Y370">
        <v>1.4</v>
      </c>
      <c r="Z370">
        <v>0.4</v>
      </c>
      <c r="AA370">
        <v>0.2</v>
      </c>
      <c r="AC370">
        <v>0.3</v>
      </c>
      <c r="AD370">
        <v>3.8</v>
      </c>
      <c r="AE370">
        <v>0.1</v>
      </c>
      <c r="AF370">
        <v>0.3</v>
      </c>
      <c r="AH370">
        <v>0.2</v>
      </c>
      <c r="AK370">
        <v>0.1</v>
      </c>
      <c r="AM370">
        <v>0.1</v>
      </c>
      <c r="AU370">
        <v>0.1</v>
      </c>
      <c r="AW370">
        <v>0.1</v>
      </c>
      <c r="BE370">
        <v>0.2</v>
      </c>
      <c r="BQ370">
        <v>3.3</v>
      </c>
      <c r="BS370">
        <v>2.9</v>
      </c>
      <c r="BT370">
        <v>-0.1</v>
      </c>
    </row>
    <row r="371" spans="1:72" x14ac:dyDescent="0.25">
      <c r="A371" s="28" t="s">
        <v>105</v>
      </c>
      <c r="B371" s="27" t="s">
        <v>330</v>
      </c>
      <c r="C371" s="28" t="s">
        <v>391</v>
      </c>
      <c r="D371">
        <v>6.2</v>
      </c>
      <c r="E371">
        <v>0.3</v>
      </c>
      <c r="F371">
        <v>0.1</v>
      </c>
      <c r="G371">
        <v>1.8</v>
      </c>
      <c r="H371">
        <v>27.7</v>
      </c>
      <c r="I371">
        <v>3.1</v>
      </c>
      <c r="J371">
        <v>5.6</v>
      </c>
      <c r="K371">
        <v>1.8</v>
      </c>
      <c r="L371">
        <v>0.2</v>
      </c>
      <c r="M371">
        <v>3.4</v>
      </c>
      <c r="N371">
        <v>8.4</v>
      </c>
      <c r="O371">
        <v>1.6</v>
      </c>
      <c r="P371">
        <v>13.1</v>
      </c>
      <c r="Q371">
        <v>5.2</v>
      </c>
      <c r="R371">
        <v>26</v>
      </c>
      <c r="S371">
        <v>122.9</v>
      </c>
      <c r="T371">
        <v>8.6</v>
      </c>
      <c r="U371">
        <v>27.2</v>
      </c>
      <c r="V371">
        <v>58.5</v>
      </c>
      <c r="W371">
        <v>68.2</v>
      </c>
      <c r="X371">
        <v>14.3</v>
      </c>
      <c r="Y371">
        <v>12.2</v>
      </c>
      <c r="Z371">
        <v>13.1</v>
      </c>
      <c r="AA371">
        <v>8.1</v>
      </c>
      <c r="AB371">
        <v>0.3</v>
      </c>
      <c r="AC371">
        <v>2.5</v>
      </c>
      <c r="AD371">
        <v>142.9</v>
      </c>
      <c r="AE371">
        <v>6</v>
      </c>
      <c r="AF371">
        <v>10.1</v>
      </c>
      <c r="AG371">
        <v>3.5</v>
      </c>
      <c r="AH371">
        <v>7.4</v>
      </c>
      <c r="AI371">
        <v>0.4</v>
      </c>
      <c r="AJ371">
        <v>0.1</v>
      </c>
      <c r="AK371">
        <v>4.4</v>
      </c>
      <c r="AL371">
        <v>0.2</v>
      </c>
      <c r="AM371">
        <v>4</v>
      </c>
      <c r="AN371">
        <v>0.2</v>
      </c>
      <c r="AO371">
        <v>0.3</v>
      </c>
      <c r="AP371">
        <v>1</v>
      </c>
      <c r="AQ371">
        <v>2.3</v>
      </c>
      <c r="AR371">
        <v>2.1</v>
      </c>
      <c r="AS371">
        <v>0.6</v>
      </c>
      <c r="AT371">
        <v>0.1</v>
      </c>
      <c r="AU371">
        <v>3.1</v>
      </c>
      <c r="AV371">
        <v>1.2</v>
      </c>
      <c r="AW371">
        <v>7</v>
      </c>
      <c r="AX371">
        <v>0.4</v>
      </c>
      <c r="AY371">
        <v>1.6</v>
      </c>
      <c r="AZ371">
        <v>0.4</v>
      </c>
      <c r="BA371">
        <v>1.4</v>
      </c>
      <c r="BB371">
        <v>0.1</v>
      </c>
      <c r="BC371">
        <v>0.3</v>
      </c>
      <c r="BD371">
        <v>3.1</v>
      </c>
      <c r="BE371">
        <v>8.5</v>
      </c>
      <c r="BF371">
        <v>0.9</v>
      </c>
      <c r="BG371">
        <v>1</v>
      </c>
      <c r="BH371">
        <v>0.4</v>
      </c>
      <c r="BI371">
        <v>0.7</v>
      </c>
      <c r="BJ371">
        <v>0.5</v>
      </c>
      <c r="BK371">
        <v>0.2</v>
      </c>
      <c r="BL371">
        <v>0.3</v>
      </c>
      <c r="BM371">
        <v>0.6</v>
      </c>
      <c r="BP371">
        <v>0.1</v>
      </c>
      <c r="BQ371">
        <v>50</v>
      </c>
      <c r="BS371">
        <v>91.8</v>
      </c>
      <c r="BT371">
        <v>24.8</v>
      </c>
    </row>
    <row r="372" spans="1:72" x14ac:dyDescent="0.25">
      <c r="A372" s="28" t="s">
        <v>105</v>
      </c>
      <c r="B372" s="27" t="s">
        <v>330</v>
      </c>
      <c r="C372" s="28" t="s">
        <v>392</v>
      </c>
      <c r="D372">
        <v>27.4</v>
      </c>
      <c r="E372">
        <v>1.3</v>
      </c>
      <c r="F372">
        <v>0.3</v>
      </c>
      <c r="G372">
        <v>7.4</v>
      </c>
      <c r="H372">
        <v>87.7</v>
      </c>
      <c r="I372">
        <v>13.8</v>
      </c>
      <c r="J372">
        <v>21.9</v>
      </c>
      <c r="K372">
        <v>8.9</v>
      </c>
      <c r="L372">
        <v>1.3</v>
      </c>
      <c r="M372">
        <v>13.8</v>
      </c>
      <c r="N372">
        <v>42</v>
      </c>
      <c r="O372">
        <v>11.4</v>
      </c>
      <c r="P372">
        <v>67.4</v>
      </c>
      <c r="Q372">
        <v>22.7</v>
      </c>
      <c r="R372">
        <v>133</v>
      </c>
      <c r="S372">
        <v>454.1</v>
      </c>
      <c r="T372">
        <v>37.2</v>
      </c>
      <c r="U372">
        <v>126</v>
      </c>
      <c r="V372">
        <v>230.4</v>
      </c>
      <c r="W372">
        <v>327.5</v>
      </c>
      <c r="X372">
        <v>66.1</v>
      </c>
      <c r="Y372">
        <v>61</v>
      </c>
      <c r="Z372">
        <v>57.7</v>
      </c>
      <c r="AA372">
        <v>32.9</v>
      </c>
      <c r="AB372">
        <v>1.2</v>
      </c>
      <c r="AC372">
        <v>14.2</v>
      </c>
      <c r="AD372">
        <v>606.6</v>
      </c>
      <c r="AE372">
        <v>23</v>
      </c>
      <c r="AF372">
        <v>34.6</v>
      </c>
      <c r="AG372">
        <v>12.2</v>
      </c>
      <c r="AH372">
        <v>31.3</v>
      </c>
      <c r="AI372">
        <v>2.4</v>
      </c>
      <c r="AJ372">
        <v>2</v>
      </c>
      <c r="AK372">
        <v>19.6</v>
      </c>
      <c r="AL372">
        <v>0.8</v>
      </c>
      <c r="AM372">
        <v>13.6</v>
      </c>
      <c r="AN372">
        <v>1.1</v>
      </c>
      <c r="AO372">
        <v>0.9</v>
      </c>
      <c r="AP372">
        <v>5.5</v>
      </c>
      <c r="AQ372">
        <v>5.6</v>
      </c>
      <c r="AR372">
        <v>1.9</v>
      </c>
      <c r="AS372">
        <v>0.6</v>
      </c>
      <c r="AT372">
        <v>0.5</v>
      </c>
      <c r="AU372">
        <v>11</v>
      </c>
      <c r="AV372">
        <v>5.1</v>
      </c>
      <c r="AW372">
        <v>23.2</v>
      </c>
      <c r="AX372">
        <v>1.6</v>
      </c>
      <c r="AY372">
        <v>3.9</v>
      </c>
      <c r="AZ372">
        <v>1.7</v>
      </c>
      <c r="BA372">
        <v>6.2</v>
      </c>
      <c r="BB372">
        <v>0.3</v>
      </c>
      <c r="BC372">
        <v>1</v>
      </c>
      <c r="BD372">
        <v>12.7</v>
      </c>
      <c r="BE372">
        <v>30.6</v>
      </c>
      <c r="BF372">
        <v>3.5</v>
      </c>
      <c r="BG372">
        <v>6.5</v>
      </c>
      <c r="BH372">
        <v>1.8</v>
      </c>
      <c r="BI372">
        <v>2.3</v>
      </c>
      <c r="BJ372">
        <v>1.5</v>
      </c>
      <c r="BK372">
        <v>1.1</v>
      </c>
      <c r="BL372">
        <v>1.7</v>
      </c>
      <c r="BM372">
        <v>2.4</v>
      </c>
      <c r="BP372">
        <v>4.7</v>
      </c>
      <c r="BQ372">
        <v>265.8</v>
      </c>
      <c r="BR372">
        <v>0.2</v>
      </c>
      <c r="BS372">
        <v>421.4</v>
      </c>
      <c r="BT372">
        <v>35.4</v>
      </c>
    </row>
    <row r="373" spans="1:72" x14ac:dyDescent="0.25">
      <c r="A373" s="28" t="s">
        <v>105</v>
      </c>
      <c r="B373" s="27" t="s">
        <v>330</v>
      </c>
      <c r="C373" s="28" t="s">
        <v>393</v>
      </c>
      <c r="D373">
        <v>1.9</v>
      </c>
      <c r="E373">
        <v>0.2</v>
      </c>
      <c r="G373">
        <v>0.6</v>
      </c>
      <c r="H373">
        <v>6.7</v>
      </c>
      <c r="I373">
        <v>0.8</v>
      </c>
      <c r="J373">
        <v>2.1</v>
      </c>
      <c r="K373">
        <v>0.6</v>
      </c>
      <c r="L373">
        <v>0.1</v>
      </c>
      <c r="M373">
        <v>2.4</v>
      </c>
      <c r="N373">
        <v>3.9</v>
      </c>
      <c r="O373">
        <v>0.9</v>
      </c>
      <c r="P373">
        <v>4.7</v>
      </c>
      <c r="Q373">
        <v>1.8</v>
      </c>
      <c r="R373">
        <v>12.7</v>
      </c>
      <c r="S373">
        <v>29.6</v>
      </c>
      <c r="T373">
        <v>3</v>
      </c>
      <c r="U373">
        <v>8.3</v>
      </c>
      <c r="V373">
        <v>14.8</v>
      </c>
      <c r="W373">
        <v>23.9</v>
      </c>
      <c r="X373">
        <v>5.3</v>
      </c>
      <c r="Y373">
        <v>4.7</v>
      </c>
      <c r="Z373">
        <v>4.7</v>
      </c>
      <c r="AA373">
        <v>2.3</v>
      </c>
      <c r="AB373">
        <v>0.1</v>
      </c>
      <c r="AC373">
        <v>1.2</v>
      </c>
      <c r="AD373">
        <v>39.4</v>
      </c>
      <c r="AE373">
        <v>1.2</v>
      </c>
      <c r="AF373">
        <v>3.2</v>
      </c>
      <c r="AG373">
        <v>0.9</v>
      </c>
      <c r="AH373">
        <v>0.9</v>
      </c>
      <c r="AI373">
        <v>0.3</v>
      </c>
      <c r="AJ373">
        <v>0.3</v>
      </c>
      <c r="AK373">
        <v>1.5</v>
      </c>
      <c r="AM373">
        <v>0.8</v>
      </c>
      <c r="AN373">
        <v>0.3</v>
      </c>
      <c r="AO373">
        <v>0.1</v>
      </c>
      <c r="AP373">
        <v>0.3</v>
      </c>
      <c r="AQ373">
        <v>0.8</v>
      </c>
      <c r="AR373">
        <v>0.1</v>
      </c>
      <c r="AT373">
        <v>0.1</v>
      </c>
      <c r="AU373">
        <v>1</v>
      </c>
      <c r="AV373">
        <v>0.4</v>
      </c>
      <c r="AW373">
        <v>1.7</v>
      </c>
      <c r="AX373">
        <v>0.4</v>
      </c>
      <c r="AY373">
        <v>0.3</v>
      </c>
      <c r="AZ373">
        <v>0.1</v>
      </c>
      <c r="BA373">
        <v>0.7</v>
      </c>
      <c r="BD373">
        <v>0.7</v>
      </c>
      <c r="BE373">
        <v>3.3</v>
      </c>
      <c r="BF373">
        <v>0.3</v>
      </c>
      <c r="BG373">
        <v>0.6</v>
      </c>
      <c r="BH373">
        <v>0.1</v>
      </c>
      <c r="BI373">
        <v>0.1</v>
      </c>
      <c r="BJ373">
        <v>0.1</v>
      </c>
      <c r="BK373">
        <v>0.1</v>
      </c>
      <c r="BL373">
        <v>0.1</v>
      </c>
      <c r="BM373">
        <v>0.2</v>
      </c>
      <c r="BP373">
        <v>2.1</v>
      </c>
      <c r="BQ373">
        <v>15.5</v>
      </c>
      <c r="BS373">
        <v>26.7</v>
      </c>
      <c r="BT373">
        <v>2.8</v>
      </c>
    </row>
    <row r="374" spans="1:72" x14ac:dyDescent="0.25">
      <c r="A374" s="28" t="s">
        <v>105</v>
      </c>
      <c r="B374" s="27" t="s">
        <v>330</v>
      </c>
      <c r="C374" s="28" t="s">
        <v>394</v>
      </c>
      <c r="D374">
        <v>0.4</v>
      </c>
      <c r="G374">
        <v>0.2</v>
      </c>
      <c r="H374">
        <v>1.8</v>
      </c>
      <c r="I374">
        <v>0.3</v>
      </c>
      <c r="J374">
        <v>0.3</v>
      </c>
      <c r="K374">
        <v>0.2</v>
      </c>
      <c r="M374">
        <v>0.2</v>
      </c>
      <c r="N374">
        <v>1.5</v>
      </c>
      <c r="O374">
        <v>0.6</v>
      </c>
      <c r="P374">
        <v>1.4</v>
      </c>
      <c r="Q374">
        <v>0.5</v>
      </c>
      <c r="R374">
        <v>11.8</v>
      </c>
      <c r="S374">
        <v>13.8</v>
      </c>
      <c r="T374">
        <v>1</v>
      </c>
      <c r="U374">
        <v>2.8</v>
      </c>
      <c r="V374">
        <v>8.8</v>
      </c>
      <c r="W374">
        <v>13.3</v>
      </c>
      <c r="X374">
        <v>2</v>
      </c>
      <c r="Y374">
        <v>2.1</v>
      </c>
      <c r="Z374">
        <v>1.2</v>
      </c>
      <c r="AA374">
        <v>0.4</v>
      </c>
      <c r="AC374">
        <v>0.8</v>
      </c>
      <c r="AD374">
        <v>10</v>
      </c>
      <c r="AE374">
        <v>0.5</v>
      </c>
      <c r="AF374">
        <v>0.4</v>
      </c>
      <c r="AG374">
        <v>0.2</v>
      </c>
      <c r="AH374">
        <v>0.2</v>
      </c>
      <c r="AK374">
        <v>0.3</v>
      </c>
      <c r="AM374">
        <v>0.3</v>
      </c>
      <c r="AP374">
        <v>0.1</v>
      </c>
      <c r="AU374">
        <v>0.4</v>
      </c>
      <c r="AV374">
        <v>0.1</v>
      </c>
      <c r="AW374">
        <v>0.5</v>
      </c>
      <c r="BA374">
        <v>0.1</v>
      </c>
      <c r="BD374">
        <v>0.3</v>
      </c>
      <c r="BE374">
        <v>0.5</v>
      </c>
      <c r="BF374">
        <v>0.1</v>
      </c>
      <c r="BG374">
        <v>0.3</v>
      </c>
      <c r="BH374">
        <v>0.1</v>
      </c>
      <c r="BL374">
        <v>0.1</v>
      </c>
      <c r="BP374">
        <v>0.1</v>
      </c>
      <c r="BQ374">
        <v>5.5</v>
      </c>
      <c r="BS374">
        <v>12.9</v>
      </c>
      <c r="BT374">
        <v>0.6</v>
      </c>
    </row>
    <row r="375" spans="1:72" x14ac:dyDescent="0.25">
      <c r="A375" s="28" t="s">
        <v>105</v>
      </c>
      <c r="B375" s="27" t="s">
        <v>330</v>
      </c>
      <c r="C375" s="28" t="s">
        <v>395</v>
      </c>
      <c r="D375">
        <v>6.5</v>
      </c>
      <c r="E375">
        <v>0.2</v>
      </c>
      <c r="F375">
        <v>0.2</v>
      </c>
      <c r="G375">
        <v>1.9</v>
      </c>
      <c r="H375">
        <v>14.5</v>
      </c>
      <c r="I375">
        <v>2</v>
      </c>
      <c r="J375">
        <v>2.2</v>
      </c>
      <c r="K375">
        <v>2.1</v>
      </c>
      <c r="L375">
        <v>0.4</v>
      </c>
      <c r="M375">
        <v>2.6</v>
      </c>
      <c r="N375">
        <v>8.7</v>
      </c>
      <c r="O375">
        <v>4.3</v>
      </c>
      <c r="P375">
        <v>6</v>
      </c>
      <c r="Q375">
        <v>3.3</v>
      </c>
      <c r="R375">
        <v>10.9</v>
      </c>
      <c r="S375">
        <v>33.7</v>
      </c>
      <c r="T375">
        <v>5.2</v>
      </c>
      <c r="U375">
        <v>9.2</v>
      </c>
      <c r="V375">
        <v>31.5</v>
      </c>
      <c r="W375">
        <v>23.4</v>
      </c>
      <c r="X375">
        <v>9.6</v>
      </c>
      <c r="Y375">
        <v>6.8</v>
      </c>
      <c r="Z375">
        <v>11.8</v>
      </c>
      <c r="AA375">
        <v>8.9</v>
      </c>
      <c r="AB375">
        <v>0.4</v>
      </c>
      <c r="AC375">
        <v>3</v>
      </c>
      <c r="AD375">
        <v>47.1</v>
      </c>
      <c r="AE375">
        <v>3.2</v>
      </c>
      <c r="AF375">
        <v>12.7</v>
      </c>
      <c r="AG375">
        <v>4.4</v>
      </c>
      <c r="AH375">
        <v>6.5</v>
      </c>
      <c r="AI375">
        <v>31.2</v>
      </c>
      <c r="AJ375">
        <v>20</v>
      </c>
      <c r="AK375">
        <v>5.7</v>
      </c>
      <c r="AL375">
        <v>0.5</v>
      </c>
      <c r="AM375">
        <v>4</v>
      </c>
      <c r="AN375">
        <v>1.6</v>
      </c>
      <c r="AO375">
        <v>0.9</v>
      </c>
      <c r="AP375">
        <v>2.8</v>
      </c>
      <c r="AQ375">
        <v>9.9</v>
      </c>
      <c r="AR375">
        <v>1.2</v>
      </c>
      <c r="AS375">
        <v>0.9</v>
      </c>
      <c r="AT375">
        <v>0.9</v>
      </c>
      <c r="AU375">
        <v>1.5</v>
      </c>
      <c r="AV375">
        <v>5.7</v>
      </c>
      <c r="AW375">
        <v>4.6</v>
      </c>
      <c r="AX375">
        <v>1.3</v>
      </c>
      <c r="AY375">
        <v>0.9</v>
      </c>
      <c r="AZ375">
        <v>0.7</v>
      </c>
      <c r="BA375">
        <v>5.7</v>
      </c>
      <c r="BB375">
        <v>0.6</v>
      </c>
      <c r="BC375">
        <v>0.6</v>
      </c>
      <c r="BD375">
        <v>6.4</v>
      </c>
      <c r="BE375">
        <v>10</v>
      </c>
      <c r="BF375">
        <v>1.3</v>
      </c>
      <c r="BG375">
        <v>3.6</v>
      </c>
      <c r="BH375">
        <v>1.7</v>
      </c>
      <c r="BI375">
        <v>0.9</v>
      </c>
      <c r="BJ375">
        <v>0.7</v>
      </c>
      <c r="BK375">
        <v>0.5</v>
      </c>
      <c r="BL375">
        <v>0.3</v>
      </c>
      <c r="BM375">
        <v>0.9</v>
      </c>
      <c r="BP375">
        <v>0.3</v>
      </c>
      <c r="BQ375">
        <v>23.5</v>
      </c>
      <c r="BS375">
        <v>70.1</v>
      </c>
      <c r="BT375">
        <v>7.3</v>
      </c>
    </row>
    <row r="376" spans="1:72" x14ac:dyDescent="0.25">
      <c r="A376" s="28" t="s">
        <v>105</v>
      </c>
      <c r="B376" s="27" t="s">
        <v>330</v>
      </c>
      <c r="C376" s="28" t="s">
        <v>396</v>
      </c>
      <c r="D376">
        <v>31.3</v>
      </c>
      <c r="E376">
        <v>1.5</v>
      </c>
      <c r="F376">
        <v>0.5</v>
      </c>
      <c r="G376">
        <v>8.6</v>
      </c>
      <c r="H376">
        <v>131.4</v>
      </c>
      <c r="I376">
        <v>15.7</v>
      </c>
      <c r="J376">
        <v>31.1</v>
      </c>
      <c r="K376">
        <v>10.2</v>
      </c>
      <c r="L376">
        <v>2.9</v>
      </c>
      <c r="M376">
        <v>12.3</v>
      </c>
      <c r="N376">
        <v>58.8</v>
      </c>
      <c r="O376">
        <v>72.2</v>
      </c>
      <c r="P376">
        <v>73.5</v>
      </c>
      <c r="Q376">
        <v>25.1</v>
      </c>
      <c r="R376">
        <v>77.4</v>
      </c>
      <c r="S376">
        <v>464.7</v>
      </c>
      <c r="T376">
        <v>69.5</v>
      </c>
      <c r="U376">
        <v>104.2</v>
      </c>
      <c r="V376">
        <v>233.9</v>
      </c>
      <c r="W376">
        <v>314.1</v>
      </c>
      <c r="X376">
        <v>80.6</v>
      </c>
      <c r="Y376">
        <v>124.7</v>
      </c>
      <c r="Z376">
        <v>83.2</v>
      </c>
      <c r="AA376">
        <v>25.2</v>
      </c>
      <c r="AB376">
        <v>1.4</v>
      </c>
      <c r="AC376">
        <v>21.6</v>
      </c>
      <c r="AD376">
        <v>675</v>
      </c>
      <c r="AE376">
        <v>22.5</v>
      </c>
      <c r="AF376">
        <v>82.4</v>
      </c>
      <c r="AG376">
        <v>21.3</v>
      </c>
      <c r="AH376">
        <v>12</v>
      </c>
      <c r="AI376">
        <v>1.8</v>
      </c>
      <c r="AJ376">
        <v>4.9</v>
      </c>
      <c r="AK376">
        <v>14.2</v>
      </c>
      <c r="AL376">
        <v>1.2</v>
      </c>
      <c r="AM376">
        <v>16.2</v>
      </c>
      <c r="AN376">
        <v>29</v>
      </c>
      <c r="AO376">
        <v>1.9</v>
      </c>
      <c r="AP376">
        <v>5.9</v>
      </c>
      <c r="AQ376">
        <v>91.8</v>
      </c>
      <c r="AR376">
        <v>1.2</v>
      </c>
      <c r="AS376">
        <v>0.9</v>
      </c>
      <c r="AT376">
        <v>2.4</v>
      </c>
      <c r="AU376">
        <v>11.2</v>
      </c>
      <c r="AV376">
        <v>10.1</v>
      </c>
      <c r="AW376">
        <v>33.5</v>
      </c>
      <c r="AX376">
        <v>4.4</v>
      </c>
      <c r="AY376">
        <v>5.7</v>
      </c>
      <c r="AZ376">
        <v>1.8</v>
      </c>
      <c r="BA376">
        <v>9.4</v>
      </c>
      <c r="BB376">
        <v>0.7</v>
      </c>
      <c r="BC376">
        <v>2</v>
      </c>
      <c r="BD376">
        <v>18</v>
      </c>
      <c r="BE376">
        <v>39.9</v>
      </c>
      <c r="BF376">
        <v>5</v>
      </c>
      <c r="BG376">
        <v>12.5</v>
      </c>
      <c r="BH376">
        <v>3.3</v>
      </c>
      <c r="BI376">
        <v>2.2</v>
      </c>
      <c r="BJ376">
        <v>1.8</v>
      </c>
      <c r="BK376">
        <v>2.1</v>
      </c>
      <c r="BL376">
        <v>1.9</v>
      </c>
      <c r="BM376">
        <v>3</v>
      </c>
      <c r="BP376">
        <v>3.7</v>
      </c>
      <c r="BQ376">
        <v>254.2</v>
      </c>
      <c r="BR376">
        <v>0.5</v>
      </c>
      <c r="BS376">
        <v>536.9</v>
      </c>
      <c r="BT376">
        <v>10.5</v>
      </c>
    </row>
    <row r="377" spans="1:72" x14ac:dyDescent="0.25">
      <c r="A377" s="28" t="s">
        <v>105</v>
      </c>
      <c r="B377" s="27" t="s">
        <v>330</v>
      </c>
      <c r="C377" s="28" t="s">
        <v>397</v>
      </c>
      <c r="D377">
        <v>3.2</v>
      </c>
      <c r="E377">
        <v>0.2</v>
      </c>
      <c r="F377">
        <v>0.1</v>
      </c>
      <c r="G377">
        <v>1.3</v>
      </c>
      <c r="H377">
        <v>9.2</v>
      </c>
      <c r="I377">
        <v>1.9</v>
      </c>
      <c r="J377">
        <v>2.4</v>
      </c>
      <c r="K377">
        <v>1.3</v>
      </c>
      <c r="L377">
        <v>0.4</v>
      </c>
      <c r="M377">
        <v>1.4</v>
      </c>
      <c r="N377">
        <v>5.2</v>
      </c>
      <c r="O377">
        <v>2.7</v>
      </c>
      <c r="P377">
        <v>7.6</v>
      </c>
      <c r="Q377">
        <v>2.8</v>
      </c>
      <c r="R377">
        <v>18.8</v>
      </c>
      <c r="S377">
        <v>48.7</v>
      </c>
      <c r="T377">
        <v>11.1</v>
      </c>
      <c r="U377">
        <v>18</v>
      </c>
      <c r="V377">
        <v>32</v>
      </c>
      <c r="W377">
        <v>45.5</v>
      </c>
      <c r="X377">
        <v>21.5</v>
      </c>
      <c r="Y377">
        <v>8.7</v>
      </c>
      <c r="Z377">
        <v>8.8</v>
      </c>
      <c r="AA377">
        <v>2.9</v>
      </c>
      <c r="AB377">
        <v>0.4</v>
      </c>
      <c r="AC377">
        <v>2.1</v>
      </c>
      <c r="AD377">
        <v>50.7</v>
      </c>
      <c r="AE377">
        <v>3.2</v>
      </c>
      <c r="AF377">
        <v>5.2</v>
      </c>
      <c r="AG377">
        <v>1.8</v>
      </c>
      <c r="AH377">
        <v>3</v>
      </c>
      <c r="AI377">
        <v>0.5</v>
      </c>
      <c r="AJ377">
        <v>1</v>
      </c>
      <c r="AK377">
        <v>2.2</v>
      </c>
      <c r="AL377">
        <v>0.3</v>
      </c>
      <c r="AM377">
        <v>1.8</v>
      </c>
      <c r="AN377">
        <v>0.6</v>
      </c>
      <c r="AO377">
        <v>0.6</v>
      </c>
      <c r="AP377">
        <v>1.6</v>
      </c>
      <c r="AQ377">
        <v>2.6</v>
      </c>
      <c r="AR377">
        <v>0.2</v>
      </c>
      <c r="AS377">
        <v>0.2</v>
      </c>
      <c r="AT377">
        <v>0.3</v>
      </c>
      <c r="AU377">
        <v>1.4</v>
      </c>
      <c r="AV377">
        <v>0.9</v>
      </c>
      <c r="AW377">
        <v>4</v>
      </c>
      <c r="AX377">
        <v>0.6</v>
      </c>
      <c r="AY377">
        <v>0.6</v>
      </c>
      <c r="AZ377">
        <v>0.5</v>
      </c>
      <c r="BA377">
        <v>1.7</v>
      </c>
      <c r="BB377">
        <v>0.2</v>
      </c>
      <c r="BC377">
        <v>0.3</v>
      </c>
      <c r="BD377">
        <v>2</v>
      </c>
      <c r="BE377">
        <v>4.1</v>
      </c>
      <c r="BF377">
        <v>0.8</v>
      </c>
      <c r="BG377">
        <v>8.4</v>
      </c>
      <c r="BH377">
        <v>1</v>
      </c>
      <c r="BI377">
        <v>0.7</v>
      </c>
      <c r="BJ377">
        <v>0.6</v>
      </c>
      <c r="BK377">
        <v>0.4</v>
      </c>
      <c r="BL377">
        <v>0.5</v>
      </c>
      <c r="BM377">
        <v>0.5</v>
      </c>
      <c r="BP377">
        <v>3.8</v>
      </c>
      <c r="BQ377">
        <v>62</v>
      </c>
      <c r="BR377">
        <v>0.1</v>
      </c>
      <c r="BS377">
        <v>86.8</v>
      </c>
      <c r="BT377">
        <v>5.6</v>
      </c>
    </row>
    <row r="378" spans="1:72" x14ac:dyDescent="0.25">
      <c r="A378" s="28" t="s">
        <v>105</v>
      </c>
      <c r="B378" s="27" t="s">
        <v>330</v>
      </c>
      <c r="C378" s="28" t="s">
        <v>398</v>
      </c>
      <c r="D378">
        <v>0.3</v>
      </c>
      <c r="H378">
        <v>0.8</v>
      </c>
      <c r="I378">
        <v>0.1</v>
      </c>
      <c r="J378">
        <v>0.1</v>
      </c>
      <c r="K378">
        <v>0.1</v>
      </c>
      <c r="M378">
        <v>0.1</v>
      </c>
      <c r="N378">
        <v>0.4</v>
      </c>
      <c r="O378">
        <v>0.2</v>
      </c>
      <c r="P378">
        <v>0.5</v>
      </c>
      <c r="Q378">
        <v>0.2</v>
      </c>
      <c r="R378">
        <v>1</v>
      </c>
      <c r="S378">
        <v>2.9</v>
      </c>
      <c r="T378">
        <v>0.2</v>
      </c>
      <c r="U378">
        <v>0.7</v>
      </c>
      <c r="V378">
        <v>2.1</v>
      </c>
      <c r="W378">
        <v>2.2</v>
      </c>
      <c r="X378">
        <v>0.7</v>
      </c>
      <c r="Y378">
        <v>0.3</v>
      </c>
      <c r="Z378">
        <v>0.5</v>
      </c>
      <c r="AA378">
        <v>0.2</v>
      </c>
      <c r="AC378">
        <v>0.5</v>
      </c>
      <c r="AD378">
        <v>2.8</v>
      </c>
      <c r="AE378">
        <v>0.3</v>
      </c>
      <c r="AF378">
        <v>0.5</v>
      </c>
      <c r="AG378">
        <v>0.1</v>
      </c>
      <c r="AH378">
        <v>0.1</v>
      </c>
      <c r="AK378">
        <v>0.2</v>
      </c>
      <c r="AM378">
        <v>0.1</v>
      </c>
      <c r="AQ378">
        <v>0.2</v>
      </c>
      <c r="AU378">
        <v>0.1</v>
      </c>
      <c r="AV378">
        <v>0.1</v>
      </c>
      <c r="AW378">
        <v>0.3</v>
      </c>
      <c r="BA378">
        <v>0.1</v>
      </c>
      <c r="BD378">
        <v>0.1</v>
      </c>
      <c r="BE378">
        <v>0.1</v>
      </c>
      <c r="BG378">
        <v>0.1</v>
      </c>
      <c r="BQ378">
        <v>2.6</v>
      </c>
      <c r="BS378">
        <v>5</v>
      </c>
      <c r="BT378">
        <v>0.3</v>
      </c>
    </row>
    <row r="379" spans="1:72" x14ac:dyDescent="0.25">
      <c r="A379" s="28" t="s">
        <v>105</v>
      </c>
      <c r="B379" s="27" t="s">
        <v>330</v>
      </c>
      <c r="C379" s="28" t="s">
        <v>399</v>
      </c>
      <c r="D379">
        <v>1.5</v>
      </c>
      <c r="E379">
        <v>0.1</v>
      </c>
      <c r="F379">
        <v>0.1</v>
      </c>
      <c r="G379">
        <v>0.4</v>
      </c>
      <c r="H379">
        <v>5.6</v>
      </c>
      <c r="I379">
        <v>0.9</v>
      </c>
      <c r="J379">
        <v>1.6</v>
      </c>
      <c r="K379">
        <v>0.5</v>
      </c>
      <c r="L379">
        <v>0.1</v>
      </c>
      <c r="M379">
        <v>1.6</v>
      </c>
      <c r="N379">
        <v>3</v>
      </c>
      <c r="O379">
        <v>0.7</v>
      </c>
      <c r="P379">
        <v>3.2</v>
      </c>
      <c r="Q379">
        <v>1.4</v>
      </c>
      <c r="R379">
        <v>15.5</v>
      </c>
      <c r="S379">
        <v>27.1</v>
      </c>
      <c r="T379">
        <v>2</v>
      </c>
      <c r="U379">
        <v>5.9</v>
      </c>
      <c r="V379">
        <v>12.5</v>
      </c>
      <c r="W379">
        <v>13.2</v>
      </c>
      <c r="X379">
        <v>5</v>
      </c>
      <c r="Y379">
        <v>3.6</v>
      </c>
      <c r="Z379">
        <v>4</v>
      </c>
      <c r="AA379">
        <v>1.2</v>
      </c>
      <c r="AB379">
        <v>0.1</v>
      </c>
      <c r="AC379">
        <v>1</v>
      </c>
      <c r="AD379">
        <v>26.9</v>
      </c>
      <c r="AE379">
        <v>1.3</v>
      </c>
      <c r="AF379">
        <v>2</v>
      </c>
      <c r="AG379">
        <v>0.7</v>
      </c>
      <c r="AH379">
        <v>0.7</v>
      </c>
      <c r="AI379">
        <v>0.2</v>
      </c>
      <c r="AJ379">
        <v>0.4</v>
      </c>
      <c r="AK379">
        <v>1</v>
      </c>
      <c r="AL379">
        <v>0.1</v>
      </c>
      <c r="AM379">
        <v>0.8</v>
      </c>
      <c r="AN379">
        <v>0.1</v>
      </c>
      <c r="AO379">
        <v>0.1</v>
      </c>
      <c r="AP379">
        <v>0.3</v>
      </c>
      <c r="AQ379">
        <v>0.4</v>
      </c>
      <c r="AR379">
        <v>0.1</v>
      </c>
      <c r="AS379">
        <v>0.1</v>
      </c>
      <c r="AT379">
        <v>0.1</v>
      </c>
      <c r="AU379">
        <v>0.6</v>
      </c>
      <c r="AV379">
        <v>0.3</v>
      </c>
      <c r="AW379">
        <v>1.6</v>
      </c>
      <c r="AX379">
        <v>0.2</v>
      </c>
      <c r="AY379">
        <v>0.2</v>
      </c>
      <c r="AZ379">
        <v>0.1</v>
      </c>
      <c r="BA379">
        <v>0.6</v>
      </c>
      <c r="BB379">
        <v>0.1</v>
      </c>
      <c r="BC379">
        <v>0.1</v>
      </c>
      <c r="BD379">
        <v>0.7</v>
      </c>
      <c r="BE379">
        <v>2.3</v>
      </c>
      <c r="BF379">
        <v>0.3</v>
      </c>
      <c r="BG379">
        <v>0.5</v>
      </c>
      <c r="BH379">
        <v>0.2</v>
      </c>
      <c r="BI379">
        <v>0.2</v>
      </c>
      <c r="BJ379">
        <v>0.1</v>
      </c>
      <c r="BK379">
        <v>0.1</v>
      </c>
      <c r="BL379">
        <v>0.1</v>
      </c>
      <c r="BM379">
        <v>0.2</v>
      </c>
      <c r="BP379">
        <v>0.2</v>
      </c>
      <c r="BQ379">
        <v>14</v>
      </c>
      <c r="BS379">
        <v>24.3</v>
      </c>
      <c r="BT379">
        <v>1.4</v>
      </c>
    </row>
    <row r="380" spans="1:72" x14ac:dyDescent="0.25">
      <c r="A380" s="28" t="s">
        <v>105</v>
      </c>
      <c r="B380" s="27" t="s">
        <v>330</v>
      </c>
      <c r="C380" s="28" t="s">
        <v>400</v>
      </c>
      <c r="D380">
        <v>136.9</v>
      </c>
      <c r="E380">
        <v>5.8</v>
      </c>
      <c r="F380">
        <v>2.3</v>
      </c>
      <c r="G380">
        <v>33.9</v>
      </c>
      <c r="H380">
        <v>427.7</v>
      </c>
      <c r="I380">
        <v>79</v>
      </c>
      <c r="J380">
        <v>102.8</v>
      </c>
      <c r="K380">
        <v>41.1</v>
      </c>
      <c r="L380">
        <v>6.1</v>
      </c>
      <c r="M380">
        <v>49.4</v>
      </c>
      <c r="N380">
        <v>197.4</v>
      </c>
      <c r="O380">
        <v>67.4</v>
      </c>
      <c r="P380">
        <v>330.3</v>
      </c>
      <c r="Q380">
        <v>110.9</v>
      </c>
      <c r="R380">
        <v>354.7</v>
      </c>
      <c r="S380">
        <v>2327.6</v>
      </c>
      <c r="T380">
        <v>173.7</v>
      </c>
      <c r="U380">
        <v>551.2</v>
      </c>
      <c r="V380">
        <v>1240.3</v>
      </c>
      <c r="W380">
        <v>1593.4</v>
      </c>
      <c r="X380">
        <v>392.2</v>
      </c>
      <c r="Y380">
        <v>331.1</v>
      </c>
      <c r="Z380">
        <v>319.2</v>
      </c>
      <c r="AA380">
        <v>104.9</v>
      </c>
      <c r="AB380">
        <v>6.6</v>
      </c>
      <c r="AC380">
        <v>78.3</v>
      </c>
      <c r="AD380">
        <v>2567.7</v>
      </c>
      <c r="AE380">
        <v>108.4</v>
      </c>
      <c r="AF380">
        <v>146.9</v>
      </c>
      <c r="AG380">
        <v>46.4</v>
      </c>
      <c r="AH380">
        <v>69</v>
      </c>
      <c r="AI380">
        <v>7.3</v>
      </c>
      <c r="AJ380">
        <v>2.5</v>
      </c>
      <c r="AK380">
        <v>78.8</v>
      </c>
      <c r="AL380">
        <v>4.2</v>
      </c>
      <c r="AM380">
        <v>69.7</v>
      </c>
      <c r="AN380">
        <v>2.9</v>
      </c>
      <c r="AO380">
        <v>5.1</v>
      </c>
      <c r="AP380">
        <v>22.1</v>
      </c>
      <c r="AQ380">
        <v>18.4</v>
      </c>
      <c r="AR380">
        <v>3.6</v>
      </c>
      <c r="AS380">
        <v>1.4</v>
      </c>
      <c r="AT380">
        <v>1.6</v>
      </c>
      <c r="AU380">
        <v>51.1</v>
      </c>
      <c r="AV380">
        <v>19.3</v>
      </c>
      <c r="AW380">
        <v>147.6</v>
      </c>
      <c r="AX380">
        <v>8</v>
      </c>
      <c r="AY380">
        <v>17.1</v>
      </c>
      <c r="AZ380">
        <v>7.6</v>
      </c>
      <c r="BA380">
        <v>41.8</v>
      </c>
      <c r="BB380">
        <v>1.6</v>
      </c>
      <c r="BC380">
        <v>2.1</v>
      </c>
      <c r="BD380">
        <v>69.5</v>
      </c>
      <c r="BE380">
        <v>150.8</v>
      </c>
      <c r="BF380">
        <v>17.5</v>
      </c>
      <c r="BG380">
        <v>82.2</v>
      </c>
      <c r="BH380">
        <v>13.3</v>
      </c>
      <c r="BI380">
        <v>11.3</v>
      </c>
      <c r="BJ380">
        <v>9.4</v>
      </c>
      <c r="BK380">
        <v>6.7</v>
      </c>
      <c r="BL380">
        <v>10.2</v>
      </c>
      <c r="BM380">
        <v>11.3</v>
      </c>
      <c r="BP380">
        <v>31.5</v>
      </c>
      <c r="BQ380">
        <v>1405.3</v>
      </c>
      <c r="BR380">
        <v>2.3</v>
      </c>
      <c r="BS380">
        <v>2376.4</v>
      </c>
      <c r="BT380">
        <v>241.3</v>
      </c>
    </row>
    <row r="381" spans="1:72" x14ac:dyDescent="0.25">
      <c r="A381" s="28" t="s">
        <v>105</v>
      </c>
      <c r="B381" s="27" t="s">
        <v>330</v>
      </c>
      <c r="C381" s="28" t="s">
        <v>401</v>
      </c>
      <c r="D381">
        <v>4</v>
      </c>
      <c r="E381">
        <v>0.2</v>
      </c>
      <c r="F381">
        <v>0.1</v>
      </c>
      <c r="G381">
        <v>1.1</v>
      </c>
      <c r="H381">
        <v>13.3</v>
      </c>
      <c r="I381">
        <v>1.9</v>
      </c>
      <c r="J381">
        <v>3</v>
      </c>
      <c r="K381">
        <v>1.2</v>
      </c>
      <c r="L381">
        <v>0.2</v>
      </c>
      <c r="M381">
        <v>1.6</v>
      </c>
      <c r="N381">
        <v>6</v>
      </c>
      <c r="O381">
        <v>2.7</v>
      </c>
      <c r="P381">
        <v>9.1</v>
      </c>
      <c r="Q381">
        <v>3.7</v>
      </c>
      <c r="R381">
        <v>13.6</v>
      </c>
      <c r="S381">
        <v>65.4</v>
      </c>
      <c r="T381">
        <v>8.5</v>
      </c>
      <c r="U381">
        <v>19.1</v>
      </c>
      <c r="V381">
        <v>49.1</v>
      </c>
      <c r="W381">
        <v>57.4</v>
      </c>
      <c r="X381">
        <v>11.9</v>
      </c>
      <c r="Y381">
        <v>10.4</v>
      </c>
      <c r="Z381">
        <v>11.2</v>
      </c>
      <c r="AA381">
        <v>3.7</v>
      </c>
      <c r="AB381">
        <v>0.2</v>
      </c>
      <c r="AC381">
        <v>2.5</v>
      </c>
      <c r="AD381">
        <v>80.4</v>
      </c>
      <c r="AE381">
        <v>3.3</v>
      </c>
      <c r="AF381">
        <v>4.5</v>
      </c>
      <c r="AG381">
        <v>1.5</v>
      </c>
      <c r="AH381">
        <v>2</v>
      </c>
      <c r="AI381">
        <v>0.2</v>
      </c>
      <c r="AJ381">
        <v>0.1</v>
      </c>
      <c r="AK381">
        <v>2.1</v>
      </c>
      <c r="AL381">
        <v>0.1</v>
      </c>
      <c r="AM381">
        <v>2</v>
      </c>
      <c r="AN381">
        <v>0.1</v>
      </c>
      <c r="AO381">
        <v>0.2</v>
      </c>
      <c r="AP381">
        <v>1</v>
      </c>
      <c r="AQ381">
        <v>0.9</v>
      </c>
      <c r="AR381">
        <v>0.1</v>
      </c>
      <c r="AS381">
        <v>0.1</v>
      </c>
      <c r="AT381">
        <v>0.1</v>
      </c>
      <c r="AU381">
        <v>1.9</v>
      </c>
      <c r="AV381">
        <v>0.8</v>
      </c>
      <c r="AW381">
        <v>4.6</v>
      </c>
      <c r="AX381">
        <v>0.4</v>
      </c>
      <c r="AY381">
        <v>0.4</v>
      </c>
      <c r="AZ381">
        <v>0.3</v>
      </c>
      <c r="BA381">
        <v>1.4</v>
      </c>
      <c r="BB381">
        <v>0.1</v>
      </c>
      <c r="BC381">
        <v>0.1</v>
      </c>
      <c r="BD381">
        <v>2.2</v>
      </c>
      <c r="BE381">
        <v>4.4</v>
      </c>
      <c r="BF381">
        <v>0.6</v>
      </c>
      <c r="BG381">
        <v>2</v>
      </c>
      <c r="BH381">
        <v>0.5</v>
      </c>
      <c r="BI381">
        <v>0.3</v>
      </c>
      <c r="BJ381">
        <v>0.3</v>
      </c>
      <c r="BK381">
        <v>0.2</v>
      </c>
      <c r="BL381">
        <v>0.3</v>
      </c>
      <c r="BM381">
        <v>0.4</v>
      </c>
      <c r="BP381">
        <v>0.6</v>
      </c>
      <c r="BQ381">
        <v>40.6</v>
      </c>
      <c r="BS381">
        <v>97.1</v>
      </c>
      <c r="BT381">
        <v>7.6</v>
      </c>
    </row>
    <row r="382" spans="1:72" x14ac:dyDescent="0.25">
      <c r="A382" s="28" t="s">
        <v>105</v>
      </c>
      <c r="B382" s="27" t="s">
        <v>330</v>
      </c>
      <c r="C382" s="28" t="s">
        <v>402</v>
      </c>
      <c r="D382">
        <v>10.4</v>
      </c>
      <c r="E382">
        <v>0.8</v>
      </c>
      <c r="F382">
        <v>0.1</v>
      </c>
      <c r="G382">
        <v>4.6</v>
      </c>
      <c r="H382">
        <v>35.1</v>
      </c>
      <c r="I382">
        <v>5.1</v>
      </c>
      <c r="J382">
        <v>12.6</v>
      </c>
      <c r="K382">
        <v>3.5</v>
      </c>
      <c r="L382">
        <v>0.5</v>
      </c>
      <c r="M382">
        <v>2.9</v>
      </c>
      <c r="N382">
        <v>14.8</v>
      </c>
      <c r="O382">
        <v>3.5</v>
      </c>
      <c r="P382">
        <v>36.7</v>
      </c>
      <c r="Q382">
        <v>10.3</v>
      </c>
      <c r="R382">
        <v>34.5</v>
      </c>
      <c r="S382">
        <v>216.4</v>
      </c>
      <c r="T382">
        <v>14.4</v>
      </c>
      <c r="U382">
        <v>60.5</v>
      </c>
      <c r="V382">
        <v>111.5</v>
      </c>
      <c r="W382">
        <v>250.5</v>
      </c>
      <c r="X382">
        <v>39.4</v>
      </c>
      <c r="Y382">
        <v>29.3</v>
      </c>
      <c r="Z382">
        <v>30.7</v>
      </c>
      <c r="AA382">
        <v>8.8</v>
      </c>
      <c r="AB382">
        <v>0.5</v>
      </c>
      <c r="AC382">
        <v>7.6</v>
      </c>
      <c r="AD382">
        <v>214.4</v>
      </c>
      <c r="AE382">
        <v>7.1</v>
      </c>
      <c r="AF382">
        <v>11.6</v>
      </c>
      <c r="AG382">
        <v>4.2</v>
      </c>
      <c r="AH382">
        <v>6.8</v>
      </c>
      <c r="AI382">
        <v>2.4</v>
      </c>
      <c r="AJ382">
        <v>4.7</v>
      </c>
      <c r="AK382">
        <v>4.9</v>
      </c>
      <c r="AL382">
        <v>0.2</v>
      </c>
      <c r="AM382">
        <v>3.6</v>
      </c>
      <c r="AN382">
        <v>0.2</v>
      </c>
      <c r="AO382">
        <v>0.2</v>
      </c>
      <c r="AP382">
        <v>1.2</v>
      </c>
      <c r="AQ382">
        <v>1.5</v>
      </c>
      <c r="AR382">
        <v>0.2</v>
      </c>
      <c r="AS382">
        <v>0.1</v>
      </c>
      <c r="AT382">
        <v>0.1</v>
      </c>
      <c r="AU382">
        <v>6.5</v>
      </c>
      <c r="AV382">
        <v>1.4</v>
      </c>
      <c r="AW382">
        <v>8.9</v>
      </c>
      <c r="AX382">
        <v>1</v>
      </c>
      <c r="AY382">
        <v>1.8</v>
      </c>
      <c r="AZ382">
        <v>0.6</v>
      </c>
      <c r="BA382">
        <v>2.5</v>
      </c>
      <c r="BB382">
        <v>0.2</v>
      </c>
      <c r="BC382">
        <v>0.1</v>
      </c>
      <c r="BD382">
        <v>4.6</v>
      </c>
      <c r="BE382">
        <v>15.2</v>
      </c>
      <c r="BF382">
        <v>1.5</v>
      </c>
      <c r="BG382">
        <v>2.4</v>
      </c>
      <c r="BH382">
        <v>0.7</v>
      </c>
      <c r="BI382">
        <v>0.6</v>
      </c>
      <c r="BJ382">
        <v>0.6</v>
      </c>
      <c r="BK382">
        <v>1</v>
      </c>
      <c r="BL382">
        <v>0.6</v>
      </c>
      <c r="BM382">
        <v>0.8</v>
      </c>
      <c r="BP382">
        <v>0.2</v>
      </c>
      <c r="BQ382">
        <v>88.9</v>
      </c>
      <c r="BR382">
        <v>0.1</v>
      </c>
      <c r="BS382">
        <v>159.8</v>
      </c>
      <c r="BT382">
        <v>14.5</v>
      </c>
    </row>
    <row r="383" spans="1:72" x14ac:dyDescent="0.25">
      <c r="A383" s="28" t="s">
        <v>105</v>
      </c>
      <c r="B383" s="27" t="s">
        <v>330</v>
      </c>
      <c r="C383" s="28" t="s">
        <v>403</v>
      </c>
      <c r="D383">
        <v>4</v>
      </c>
      <c r="E383">
        <v>0.2</v>
      </c>
      <c r="F383">
        <v>0.1</v>
      </c>
      <c r="G383">
        <v>1.3</v>
      </c>
      <c r="H383">
        <v>16.6</v>
      </c>
      <c r="I383">
        <v>2.6</v>
      </c>
      <c r="J383">
        <v>3.3</v>
      </c>
      <c r="K383">
        <v>1.8</v>
      </c>
      <c r="L383">
        <v>0.3</v>
      </c>
      <c r="M383">
        <v>1.8</v>
      </c>
      <c r="N383">
        <v>11.2</v>
      </c>
      <c r="O383">
        <v>3.7</v>
      </c>
      <c r="P383">
        <v>11.5</v>
      </c>
      <c r="Q383">
        <v>4.5</v>
      </c>
      <c r="R383">
        <v>70.9</v>
      </c>
      <c r="S383">
        <v>97.5</v>
      </c>
      <c r="T383">
        <v>8.5</v>
      </c>
      <c r="U383">
        <v>33.3</v>
      </c>
      <c r="V383">
        <v>68.1</v>
      </c>
      <c r="W383">
        <v>60.4</v>
      </c>
      <c r="X383">
        <v>17.2</v>
      </c>
      <c r="Y383">
        <v>16.6</v>
      </c>
      <c r="Z383">
        <v>13.6</v>
      </c>
      <c r="AA383">
        <v>4.5</v>
      </c>
      <c r="AB383">
        <v>0.3</v>
      </c>
      <c r="AC383">
        <v>3.6</v>
      </c>
      <c r="AD383">
        <v>92</v>
      </c>
      <c r="AE383">
        <v>4</v>
      </c>
      <c r="AF383">
        <v>5.5</v>
      </c>
      <c r="AG383">
        <v>1.9</v>
      </c>
      <c r="AH383">
        <v>2.3</v>
      </c>
      <c r="AI383">
        <v>0.3</v>
      </c>
      <c r="AJ383">
        <v>0.1</v>
      </c>
      <c r="AK383">
        <v>3.2</v>
      </c>
      <c r="AL383">
        <v>0.2</v>
      </c>
      <c r="AM383">
        <v>2.5</v>
      </c>
      <c r="AN383">
        <v>0.2</v>
      </c>
      <c r="AO383">
        <v>0.4</v>
      </c>
      <c r="AP383">
        <v>1.3</v>
      </c>
      <c r="AQ383">
        <v>1</v>
      </c>
      <c r="AR383">
        <v>0.1</v>
      </c>
      <c r="AS383">
        <v>0.1</v>
      </c>
      <c r="AT383">
        <v>0.1</v>
      </c>
      <c r="AU383">
        <v>1.9</v>
      </c>
      <c r="AV383">
        <v>0.9</v>
      </c>
      <c r="AW383">
        <v>4.6</v>
      </c>
      <c r="AX383">
        <v>0.7</v>
      </c>
      <c r="AY383">
        <v>0.5</v>
      </c>
      <c r="AZ383">
        <v>0.4</v>
      </c>
      <c r="BA383">
        <v>1.8</v>
      </c>
      <c r="BB383">
        <v>0.1</v>
      </c>
      <c r="BC383">
        <v>0.1</v>
      </c>
      <c r="BD383">
        <v>2.7</v>
      </c>
      <c r="BE383">
        <v>5.3</v>
      </c>
      <c r="BF383">
        <v>0.9</v>
      </c>
      <c r="BG383">
        <v>10</v>
      </c>
      <c r="BH383">
        <v>0.9</v>
      </c>
      <c r="BI383">
        <v>0.6</v>
      </c>
      <c r="BJ383">
        <v>0.7</v>
      </c>
      <c r="BK383">
        <v>0.2</v>
      </c>
      <c r="BL383">
        <v>0.4</v>
      </c>
      <c r="BM383">
        <v>0.5</v>
      </c>
      <c r="BP383">
        <v>3.3</v>
      </c>
      <c r="BQ383">
        <v>83.8</v>
      </c>
      <c r="BR383">
        <v>0.1</v>
      </c>
      <c r="BS383">
        <v>123.3</v>
      </c>
      <c r="BT383">
        <v>12.2</v>
      </c>
    </row>
    <row r="384" spans="1:72" x14ac:dyDescent="0.25">
      <c r="A384" s="28" t="s">
        <v>105</v>
      </c>
      <c r="B384" s="27" t="s">
        <v>330</v>
      </c>
      <c r="C384" s="28" t="s">
        <v>404</v>
      </c>
      <c r="D384">
        <v>1.8</v>
      </c>
      <c r="E384">
        <v>0.1</v>
      </c>
      <c r="G384">
        <v>0.4</v>
      </c>
      <c r="H384">
        <v>7.1</v>
      </c>
      <c r="I384">
        <v>1</v>
      </c>
      <c r="J384">
        <v>1.8</v>
      </c>
      <c r="K384">
        <v>0.6</v>
      </c>
      <c r="L384">
        <v>0.1</v>
      </c>
      <c r="M384">
        <v>0.7</v>
      </c>
      <c r="N384">
        <v>3.3</v>
      </c>
      <c r="O384">
        <v>1.7</v>
      </c>
      <c r="P384">
        <v>4.2</v>
      </c>
      <c r="Q384">
        <v>1.5</v>
      </c>
      <c r="R384">
        <v>3.9</v>
      </c>
      <c r="S384">
        <v>36.2</v>
      </c>
      <c r="T384">
        <v>2.6</v>
      </c>
      <c r="U384">
        <v>6</v>
      </c>
      <c r="V384">
        <v>15.5</v>
      </c>
      <c r="W384">
        <v>18.3</v>
      </c>
      <c r="X384">
        <v>5.5</v>
      </c>
      <c r="Y384">
        <v>6.1</v>
      </c>
      <c r="Z384">
        <v>4.7</v>
      </c>
      <c r="AA384">
        <v>1.2</v>
      </c>
      <c r="AB384">
        <v>0.1</v>
      </c>
      <c r="AC384">
        <v>0.9</v>
      </c>
      <c r="AD384">
        <v>40.6</v>
      </c>
      <c r="AE384">
        <v>1.6</v>
      </c>
      <c r="AF384">
        <v>1.8</v>
      </c>
      <c r="AG384">
        <v>0.6</v>
      </c>
      <c r="AH384">
        <v>1.2</v>
      </c>
      <c r="AI384">
        <v>0.1</v>
      </c>
      <c r="AK384">
        <v>1</v>
      </c>
      <c r="AL384">
        <v>0.1</v>
      </c>
      <c r="AM384">
        <v>1</v>
      </c>
      <c r="AP384">
        <v>0.2</v>
      </c>
      <c r="AQ384">
        <v>0.2</v>
      </c>
      <c r="AU384">
        <v>0.9</v>
      </c>
      <c r="AV384">
        <v>0.2</v>
      </c>
      <c r="AW384">
        <v>1.6</v>
      </c>
      <c r="AX384">
        <v>0.1</v>
      </c>
      <c r="AY384">
        <v>0.2</v>
      </c>
      <c r="AZ384">
        <v>0.1</v>
      </c>
      <c r="BA384">
        <v>0.5</v>
      </c>
      <c r="BD384">
        <v>1.1</v>
      </c>
      <c r="BE384">
        <v>2.5</v>
      </c>
      <c r="BF384">
        <v>0.3</v>
      </c>
      <c r="BG384">
        <v>0.3</v>
      </c>
      <c r="BH384">
        <v>0.1</v>
      </c>
      <c r="BI384">
        <v>0.1</v>
      </c>
      <c r="BJ384">
        <v>0.1</v>
      </c>
      <c r="BK384">
        <v>0.1</v>
      </c>
      <c r="BL384">
        <v>0.1</v>
      </c>
      <c r="BM384">
        <v>0.2</v>
      </c>
      <c r="BP384">
        <v>0.1</v>
      </c>
      <c r="BQ384">
        <v>18.4</v>
      </c>
      <c r="BS384">
        <v>35.6</v>
      </c>
      <c r="BT384">
        <v>6.1</v>
      </c>
    </row>
    <row r="385" spans="1:72" x14ac:dyDescent="0.25">
      <c r="A385" s="28" t="s">
        <v>105</v>
      </c>
      <c r="B385" s="27" t="s">
        <v>330</v>
      </c>
      <c r="C385" s="28" t="s">
        <v>405</v>
      </c>
      <c r="D385">
        <v>1.3</v>
      </c>
      <c r="E385">
        <v>0.1</v>
      </c>
      <c r="G385">
        <v>0.2</v>
      </c>
      <c r="H385">
        <v>7</v>
      </c>
      <c r="I385">
        <v>0.5</v>
      </c>
      <c r="J385">
        <v>0.9</v>
      </c>
      <c r="K385">
        <v>0.3</v>
      </c>
      <c r="M385">
        <v>0.3</v>
      </c>
      <c r="N385">
        <v>1.5</v>
      </c>
      <c r="O385">
        <v>0.9</v>
      </c>
      <c r="P385">
        <v>2.3</v>
      </c>
      <c r="Q385">
        <v>1.1</v>
      </c>
      <c r="R385">
        <v>2.9</v>
      </c>
      <c r="S385">
        <v>19.9</v>
      </c>
      <c r="T385">
        <v>1.6</v>
      </c>
      <c r="U385">
        <v>4.1</v>
      </c>
      <c r="V385">
        <v>11.5</v>
      </c>
      <c r="W385">
        <v>8.5</v>
      </c>
      <c r="X385">
        <v>3</v>
      </c>
      <c r="Y385">
        <v>2.9</v>
      </c>
      <c r="Z385">
        <v>2.4</v>
      </c>
      <c r="AA385">
        <v>0.8</v>
      </c>
      <c r="AC385">
        <v>0.5</v>
      </c>
      <c r="AD385">
        <v>23.2</v>
      </c>
      <c r="AE385">
        <v>1</v>
      </c>
      <c r="AF385">
        <v>1.2</v>
      </c>
      <c r="AG385">
        <v>0.3</v>
      </c>
      <c r="AH385">
        <v>0.4</v>
      </c>
      <c r="AK385">
        <v>0.5</v>
      </c>
      <c r="AM385">
        <v>0.7</v>
      </c>
      <c r="AP385">
        <v>0.2</v>
      </c>
      <c r="AQ385">
        <v>0.1</v>
      </c>
      <c r="AU385">
        <v>0.4</v>
      </c>
      <c r="AV385">
        <v>0.2</v>
      </c>
      <c r="AW385">
        <v>1.2</v>
      </c>
      <c r="AY385">
        <v>0.1</v>
      </c>
      <c r="BA385">
        <v>0.3</v>
      </c>
      <c r="BD385">
        <v>0.5</v>
      </c>
      <c r="BE385">
        <v>1.2</v>
      </c>
      <c r="BF385">
        <v>0.1</v>
      </c>
      <c r="BG385">
        <v>0.2</v>
      </c>
      <c r="BH385">
        <v>0.1</v>
      </c>
      <c r="BI385">
        <v>0.1</v>
      </c>
      <c r="BJ385">
        <v>0.1</v>
      </c>
      <c r="BL385">
        <v>0.1</v>
      </c>
      <c r="BM385">
        <v>0.1</v>
      </c>
      <c r="BP385">
        <v>0.4</v>
      </c>
      <c r="BQ385">
        <v>10</v>
      </c>
      <c r="BS385">
        <v>14.1</v>
      </c>
      <c r="BT385">
        <v>1</v>
      </c>
    </row>
    <row r="386" spans="1:72" x14ac:dyDescent="0.25">
      <c r="A386" s="28" t="s">
        <v>105</v>
      </c>
      <c r="B386" s="27" t="s">
        <v>330</v>
      </c>
      <c r="C386" s="28" t="s">
        <v>406</v>
      </c>
      <c r="D386">
        <v>1</v>
      </c>
      <c r="E386">
        <v>0.1</v>
      </c>
      <c r="G386">
        <v>0.3</v>
      </c>
      <c r="H386">
        <v>4.5</v>
      </c>
      <c r="I386">
        <v>1</v>
      </c>
      <c r="J386">
        <v>1</v>
      </c>
      <c r="K386">
        <v>0.4</v>
      </c>
      <c r="L386">
        <v>0.1</v>
      </c>
      <c r="M386">
        <v>0.6</v>
      </c>
      <c r="N386">
        <v>2.2</v>
      </c>
      <c r="O386">
        <v>1.1</v>
      </c>
      <c r="P386">
        <v>2.3</v>
      </c>
      <c r="Q386">
        <v>1.1</v>
      </c>
      <c r="R386">
        <v>11.2</v>
      </c>
      <c r="S386">
        <v>17.9</v>
      </c>
      <c r="T386">
        <v>2.4</v>
      </c>
      <c r="U386">
        <v>4.8</v>
      </c>
      <c r="V386">
        <v>11.2</v>
      </c>
      <c r="W386">
        <v>12.8</v>
      </c>
      <c r="X386">
        <v>3</v>
      </c>
      <c r="Y386">
        <v>3</v>
      </c>
      <c r="Z386">
        <v>2.7</v>
      </c>
      <c r="AA386">
        <v>1</v>
      </c>
      <c r="AB386">
        <v>0.1</v>
      </c>
      <c r="AC386">
        <v>0.7</v>
      </c>
      <c r="AD386">
        <v>19.7</v>
      </c>
      <c r="AE386">
        <v>0.8</v>
      </c>
      <c r="AF386">
        <v>3.3</v>
      </c>
      <c r="AG386">
        <v>0.8</v>
      </c>
      <c r="AH386">
        <v>0.5</v>
      </c>
      <c r="AI386">
        <v>0.1</v>
      </c>
      <c r="AJ386">
        <v>0.1</v>
      </c>
      <c r="AK386">
        <v>0.7</v>
      </c>
      <c r="AM386">
        <v>0.5</v>
      </c>
      <c r="AN386">
        <v>0.8</v>
      </c>
      <c r="AO386">
        <v>0.1</v>
      </c>
      <c r="AP386">
        <v>0.3</v>
      </c>
      <c r="AQ386">
        <v>2.6</v>
      </c>
      <c r="AU386">
        <v>0.4</v>
      </c>
      <c r="AV386">
        <v>0.3</v>
      </c>
      <c r="AW386">
        <v>0.9</v>
      </c>
      <c r="AX386">
        <v>0.1</v>
      </c>
      <c r="AY386">
        <v>0.1</v>
      </c>
      <c r="AZ386">
        <v>0.1</v>
      </c>
      <c r="BA386">
        <v>0.4</v>
      </c>
      <c r="BD386">
        <v>0.5</v>
      </c>
      <c r="BE386">
        <v>1.2</v>
      </c>
      <c r="BF386">
        <v>0.2</v>
      </c>
      <c r="BG386">
        <v>0.7</v>
      </c>
      <c r="BH386">
        <v>0.1</v>
      </c>
      <c r="BI386">
        <v>0.1</v>
      </c>
      <c r="BJ386">
        <v>0.1</v>
      </c>
      <c r="BK386">
        <v>0.1</v>
      </c>
      <c r="BL386">
        <v>0.1</v>
      </c>
      <c r="BM386">
        <v>0.1</v>
      </c>
      <c r="BP386">
        <v>0.2</v>
      </c>
      <c r="BQ386">
        <v>12.2</v>
      </c>
      <c r="BS386">
        <v>18.8</v>
      </c>
      <c r="BT386">
        <v>2.1</v>
      </c>
    </row>
    <row r="387" spans="1:72" x14ac:dyDescent="0.25">
      <c r="A387" s="28" t="s">
        <v>105</v>
      </c>
      <c r="B387" s="27" t="s">
        <v>330</v>
      </c>
      <c r="C387" s="28" t="s">
        <v>407</v>
      </c>
      <c r="D387">
        <v>127.3</v>
      </c>
      <c r="E387">
        <v>5</v>
      </c>
      <c r="F387">
        <v>2.2</v>
      </c>
      <c r="G387">
        <v>29.3</v>
      </c>
      <c r="H387">
        <v>471.3</v>
      </c>
      <c r="I387">
        <v>65.3</v>
      </c>
      <c r="J387">
        <v>99.5</v>
      </c>
      <c r="K387">
        <v>35.1</v>
      </c>
      <c r="L387">
        <v>4.8</v>
      </c>
      <c r="M387">
        <v>47.2</v>
      </c>
      <c r="N387">
        <v>184.4</v>
      </c>
      <c r="O387">
        <v>68.2</v>
      </c>
      <c r="P387">
        <v>271.2</v>
      </c>
      <c r="Q387">
        <v>99</v>
      </c>
      <c r="R387">
        <v>307.6</v>
      </c>
      <c r="S387">
        <v>2202.7</v>
      </c>
      <c r="T387">
        <v>156.3</v>
      </c>
      <c r="U387">
        <v>450.4</v>
      </c>
      <c r="V387">
        <v>1061</v>
      </c>
      <c r="W387">
        <v>1228.2</v>
      </c>
      <c r="X387">
        <v>358.4</v>
      </c>
      <c r="Y387">
        <v>301.8</v>
      </c>
      <c r="Z387">
        <v>300.1</v>
      </c>
      <c r="AA387">
        <v>87.1</v>
      </c>
      <c r="AB387">
        <v>5.6</v>
      </c>
      <c r="AC387">
        <v>65.8</v>
      </c>
      <c r="AD387">
        <v>2519.8</v>
      </c>
      <c r="AE387">
        <v>97.5</v>
      </c>
      <c r="AF387">
        <v>163.7</v>
      </c>
      <c r="AG387">
        <v>46.2</v>
      </c>
      <c r="AH387">
        <v>59.3</v>
      </c>
      <c r="AI387">
        <v>6.2</v>
      </c>
      <c r="AJ387">
        <v>2.6</v>
      </c>
      <c r="AK387">
        <v>71.2</v>
      </c>
      <c r="AL387">
        <v>3.5</v>
      </c>
      <c r="AM387">
        <v>66.7</v>
      </c>
      <c r="AN387">
        <v>3.3</v>
      </c>
      <c r="AO387">
        <v>4.6</v>
      </c>
      <c r="AP387">
        <v>21.2</v>
      </c>
      <c r="AQ387">
        <v>25.3</v>
      </c>
      <c r="AR387">
        <v>12.1</v>
      </c>
      <c r="AS387">
        <v>3.8</v>
      </c>
      <c r="AT387">
        <v>2.6</v>
      </c>
      <c r="AU387">
        <v>47.9</v>
      </c>
      <c r="AV387">
        <v>18.9</v>
      </c>
      <c r="AW387">
        <v>153.3</v>
      </c>
      <c r="AX387">
        <v>7.2</v>
      </c>
      <c r="AY387">
        <v>18.9</v>
      </c>
      <c r="AZ387">
        <v>6.2</v>
      </c>
      <c r="BA387">
        <v>39.4</v>
      </c>
      <c r="BB387">
        <v>1.5</v>
      </c>
      <c r="BC387">
        <v>2.6</v>
      </c>
      <c r="BD387">
        <v>60.7</v>
      </c>
      <c r="BE387">
        <v>157.6</v>
      </c>
      <c r="BF387">
        <v>18</v>
      </c>
      <c r="BG387">
        <v>27.7</v>
      </c>
      <c r="BH387">
        <v>11.3</v>
      </c>
      <c r="BI387">
        <v>9.2</v>
      </c>
      <c r="BJ387">
        <v>7.8</v>
      </c>
      <c r="BK387">
        <v>4.7</v>
      </c>
      <c r="BL387">
        <v>9.1</v>
      </c>
      <c r="BM387">
        <v>10</v>
      </c>
      <c r="BP387">
        <v>15.9</v>
      </c>
      <c r="BQ387">
        <v>1117.5</v>
      </c>
      <c r="BR387">
        <v>1.5</v>
      </c>
      <c r="BS387">
        <v>1773.9</v>
      </c>
      <c r="BT387">
        <v>200.2</v>
      </c>
    </row>
    <row r="388" spans="1:72" x14ac:dyDescent="0.25">
      <c r="A388" s="26" t="s">
        <v>107</v>
      </c>
      <c r="B388" s="27" t="s">
        <v>331</v>
      </c>
      <c r="C388" s="26" t="s">
        <v>384</v>
      </c>
      <c r="D388">
        <v>431.5</v>
      </c>
      <c r="E388">
        <v>46.5</v>
      </c>
      <c r="F388">
        <v>16.3</v>
      </c>
      <c r="G388">
        <v>96.7</v>
      </c>
      <c r="H388">
        <v>858.4</v>
      </c>
      <c r="I388">
        <v>141.1</v>
      </c>
      <c r="J388">
        <v>180.6</v>
      </c>
      <c r="K388">
        <v>249.4</v>
      </c>
      <c r="L388">
        <v>251.9</v>
      </c>
      <c r="M388">
        <v>295.6</v>
      </c>
      <c r="N388">
        <v>837.1</v>
      </c>
      <c r="O388">
        <v>857.6</v>
      </c>
      <c r="P388">
        <v>563.5</v>
      </c>
      <c r="Q388">
        <v>412</v>
      </c>
      <c r="R388">
        <v>736.3</v>
      </c>
      <c r="S388">
        <v>1746.6</v>
      </c>
      <c r="T388">
        <v>27258.2</v>
      </c>
      <c r="U388">
        <v>8627.6</v>
      </c>
      <c r="V388">
        <v>5781.5</v>
      </c>
      <c r="W388">
        <v>8407.9</v>
      </c>
      <c r="X388">
        <v>3188.2</v>
      </c>
      <c r="Y388">
        <v>2030.9</v>
      </c>
      <c r="Z388">
        <v>3442.4</v>
      </c>
      <c r="AA388">
        <v>2662.9</v>
      </c>
      <c r="AB388">
        <v>144.4</v>
      </c>
      <c r="AC388">
        <v>309.3</v>
      </c>
      <c r="AD388">
        <v>7193.3</v>
      </c>
      <c r="AE388">
        <v>663.4</v>
      </c>
      <c r="AF388">
        <v>3534.6</v>
      </c>
      <c r="AG388">
        <v>1247.6</v>
      </c>
      <c r="AH388">
        <v>830.8</v>
      </c>
      <c r="AI388">
        <v>165.7</v>
      </c>
      <c r="AJ388">
        <v>315.8</v>
      </c>
      <c r="AK388">
        <v>762.1</v>
      </c>
      <c r="AL388">
        <v>230.2</v>
      </c>
      <c r="AM388">
        <v>569.5</v>
      </c>
      <c r="AN388">
        <v>754.5</v>
      </c>
      <c r="AO388">
        <v>821.7</v>
      </c>
      <c r="AP388">
        <v>5267.2</v>
      </c>
      <c r="AQ388">
        <v>7991.7</v>
      </c>
      <c r="AR388">
        <v>452.5</v>
      </c>
      <c r="AS388">
        <v>257</v>
      </c>
      <c r="AT388">
        <v>375.2</v>
      </c>
      <c r="AU388">
        <v>583.8</v>
      </c>
      <c r="AV388">
        <v>1306.1</v>
      </c>
      <c r="AW388">
        <v>2127.5</v>
      </c>
      <c r="AX388">
        <v>1426.9</v>
      </c>
      <c r="AY388">
        <v>479.2</v>
      </c>
      <c r="AZ388">
        <v>636.8</v>
      </c>
      <c r="BA388">
        <v>891.1</v>
      </c>
      <c r="BB388">
        <v>143.6</v>
      </c>
      <c r="BC388">
        <v>84.3</v>
      </c>
      <c r="BD388">
        <v>1774.2</v>
      </c>
      <c r="BE388">
        <v>1894.7</v>
      </c>
      <c r="BF388">
        <v>853.5</v>
      </c>
      <c r="BG388">
        <v>3690.1</v>
      </c>
      <c r="BH388">
        <v>799.5</v>
      </c>
      <c r="BI388">
        <v>1048.1</v>
      </c>
      <c r="BJ388">
        <v>293.6</v>
      </c>
      <c r="BK388">
        <v>173.5</v>
      </c>
      <c r="BL388">
        <v>751.9</v>
      </c>
      <c r="BM388">
        <v>161.9</v>
      </c>
      <c r="BP388">
        <v>2953.9</v>
      </c>
      <c r="BQ388">
        <v>44520.6</v>
      </c>
      <c r="BR388">
        <v>198.1</v>
      </c>
      <c r="BS388">
        <v>74462.9</v>
      </c>
      <c r="BT388">
        <v>3511.8</v>
      </c>
    </row>
    <row r="389" spans="1:72" x14ac:dyDescent="0.25">
      <c r="A389" s="28" t="s">
        <v>107</v>
      </c>
      <c r="B389" s="27" t="s">
        <v>331</v>
      </c>
      <c r="C389" s="28" t="s">
        <v>385</v>
      </c>
      <c r="D389">
        <v>0.5</v>
      </c>
      <c r="G389">
        <v>0.2</v>
      </c>
      <c r="H389">
        <v>1</v>
      </c>
      <c r="I389">
        <v>0.1</v>
      </c>
      <c r="J389">
        <v>0.1</v>
      </c>
      <c r="K389">
        <v>0.2</v>
      </c>
      <c r="L389">
        <v>0.3</v>
      </c>
      <c r="M389">
        <v>0.4</v>
      </c>
      <c r="N389">
        <v>1.3</v>
      </c>
      <c r="O389">
        <v>2.1</v>
      </c>
      <c r="P389">
        <v>1.1</v>
      </c>
      <c r="Q389">
        <v>0.6</v>
      </c>
      <c r="R389">
        <v>0.7</v>
      </c>
      <c r="S389">
        <v>3.1</v>
      </c>
      <c r="T389">
        <v>69.3</v>
      </c>
      <c r="U389">
        <v>13.6</v>
      </c>
      <c r="V389">
        <v>14.7</v>
      </c>
      <c r="W389">
        <v>19.9</v>
      </c>
      <c r="X389">
        <v>6</v>
      </c>
      <c r="Y389">
        <v>2.3</v>
      </c>
      <c r="Z389">
        <v>5.4</v>
      </c>
      <c r="AA389">
        <v>2.2</v>
      </c>
      <c r="AB389">
        <v>0.2</v>
      </c>
      <c r="AC389">
        <v>0.6</v>
      </c>
      <c r="AD389">
        <v>15.6</v>
      </c>
      <c r="AE389">
        <v>1</v>
      </c>
      <c r="AF389">
        <v>4.5</v>
      </c>
      <c r="AG389">
        <v>1.4</v>
      </c>
      <c r="AH389">
        <v>1.2</v>
      </c>
      <c r="AI389">
        <v>2.5</v>
      </c>
      <c r="AJ389">
        <v>1.9</v>
      </c>
      <c r="AK389">
        <v>1.6</v>
      </c>
      <c r="AL389">
        <v>0.3</v>
      </c>
      <c r="AM389">
        <v>0.7</v>
      </c>
      <c r="AN389">
        <v>0.8</v>
      </c>
      <c r="AO389">
        <v>1.6</v>
      </c>
      <c r="AP389">
        <v>17.6</v>
      </c>
      <c r="AQ389">
        <v>26.2</v>
      </c>
      <c r="AR389">
        <v>0.5</v>
      </c>
      <c r="AS389">
        <v>0.2</v>
      </c>
      <c r="AT389">
        <v>0.4</v>
      </c>
      <c r="AU389">
        <v>0.3</v>
      </c>
      <c r="AV389">
        <v>2</v>
      </c>
      <c r="AW389">
        <v>7.1</v>
      </c>
      <c r="AX389">
        <v>2.9</v>
      </c>
      <c r="AY389">
        <v>1.1</v>
      </c>
      <c r="AZ389">
        <v>0.8</v>
      </c>
      <c r="BA389">
        <v>1.5</v>
      </c>
      <c r="BB389">
        <v>0.5</v>
      </c>
      <c r="BC389">
        <v>0.2</v>
      </c>
      <c r="BD389">
        <v>2.8</v>
      </c>
      <c r="BE389">
        <v>3.6</v>
      </c>
      <c r="BF389">
        <v>1.1</v>
      </c>
      <c r="BG389">
        <v>6.1</v>
      </c>
      <c r="BH389">
        <v>1.3</v>
      </c>
      <c r="BI389">
        <v>1.8</v>
      </c>
      <c r="BJ389">
        <v>0.6</v>
      </c>
      <c r="BK389">
        <v>0.4</v>
      </c>
      <c r="BL389">
        <v>1.4</v>
      </c>
      <c r="BM389">
        <v>0.2</v>
      </c>
      <c r="BP389">
        <v>1.2</v>
      </c>
      <c r="BQ389">
        <v>105.8</v>
      </c>
      <c r="BS389">
        <v>163.4</v>
      </c>
      <c r="BT389">
        <v>37.4</v>
      </c>
    </row>
    <row r="390" spans="1:72" x14ac:dyDescent="0.25">
      <c r="A390" s="28" t="s">
        <v>107</v>
      </c>
      <c r="B390" s="27" t="s">
        <v>331</v>
      </c>
      <c r="C390" s="28" t="s">
        <v>386</v>
      </c>
      <c r="D390">
        <v>3.2</v>
      </c>
      <c r="E390">
        <v>0.5</v>
      </c>
      <c r="F390">
        <v>0.5</v>
      </c>
      <c r="G390">
        <v>1.9</v>
      </c>
      <c r="H390">
        <v>15.8</v>
      </c>
      <c r="I390">
        <v>2.8</v>
      </c>
      <c r="J390">
        <v>1.9</v>
      </c>
      <c r="K390">
        <v>3.4</v>
      </c>
      <c r="L390">
        <v>6.6</v>
      </c>
      <c r="M390">
        <v>12.7</v>
      </c>
      <c r="N390">
        <v>17.8</v>
      </c>
      <c r="O390">
        <v>27</v>
      </c>
      <c r="P390">
        <v>17.7</v>
      </c>
      <c r="Q390">
        <v>9.4</v>
      </c>
      <c r="R390">
        <v>13.9</v>
      </c>
      <c r="S390">
        <v>57.8</v>
      </c>
      <c r="T390">
        <v>1460</v>
      </c>
      <c r="U390">
        <v>404.3</v>
      </c>
      <c r="V390">
        <v>252.3</v>
      </c>
      <c r="W390">
        <v>308.1</v>
      </c>
      <c r="X390">
        <v>264.3</v>
      </c>
      <c r="Y390">
        <v>59.2</v>
      </c>
      <c r="Z390">
        <v>175.9</v>
      </c>
      <c r="AA390">
        <v>66.8</v>
      </c>
      <c r="AB390">
        <v>4.5</v>
      </c>
      <c r="AC390">
        <v>10.4</v>
      </c>
      <c r="AD390">
        <v>188.6</v>
      </c>
      <c r="AE390">
        <v>15.2</v>
      </c>
      <c r="AF390">
        <v>159.3</v>
      </c>
      <c r="AG390">
        <v>23.1</v>
      </c>
      <c r="AH390">
        <v>11.4</v>
      </c>
      <c r="AI390">
        <v>3</v>
      </c>
      <c r="AJ390">
        <v>5.3</v>
      </c>
      <c r="AK390">
        <v>27.9</v>
      </c>
      <c r="AL390">
        <v>9.9</v>
      </c>
      <c r="AM390">
        <v>12.6</v>
      </c>
      <c r="AN390">
        <v>40.2</v>
      </c>
      <c r="AO390">
        <v>40.8</v>
      </c>
      <c r="AP390">
        <v>235.4</v>
      </c>
      <c r="AQ390">
        <v>394.1</v>
      </c>
      <c r="AR390">
        <v>10.5</v>
      </c>
      <c r="AS390">
        <v>6.6</v>
      </c>
      <c r="AT390">
        <v>9.1</v>
      </c>
      <c r="AU390">
        <v>5.2</v>
      </c>
      <c r="AV390">
        <v>34.5</v>
      </c>
      <c r="AW390">
        <v>92.5</v>
      </c>
      <c r="AX390">
        <v>63.6</v>
      </c>
      <c r="AY390">
        <v>22.3</v>
      </c>
      <c r="AZ390">
        <v>15.9</v>
      </c>
      <c r="BA390">
        <v>48.4</v>
      </c>
      <c r="BB390">
        <v>4.3</v>
      </c>
      <c r="BC390">
        <v>2.7</v>
      </c>
      <c r="BD390">
        <v>72.3</v>
      </c>
      <c r="BE390">
        <v>93.1</v>
      </c>
      <c r="BF390">
        <v>26.8</v>
      </c>
      <c r="BG390">
        <v>118.7</v>
      </c>
      <c r="BH390">
        <v>23.5</v>
      </c>
      <c r="BI390">
        <v>41.6</v>
      </c>
      <c r="BJ390">
        <v>15.8</v>
      </c>
      <c r="BK390">
        <v>10</v>
      </c>
      <c r="BL390">
        <v>46.4</v>
      </c>
      <c r="BM390">
        <v>3.9</v>
      </c>
      <c r="BP390">
        <v>53.9</v>
      </c>
      <c r="BQ390">
        <v>2649.5</v>
      </c>
      <c r="BR390">
        <v>0.1</v>
      </c>
      <c r="BS390">
        <v>3367.5</v>
      </c>
      <c r="BT390">
        <v>1465.5</v>
      </c>
    </row>
    <row r="391" spans="1:72" x14ac:dyDescent="0.25">
      <c r="A391" s="28" t="s">
        <v>107</v>
      </c>
      <c r="B391" s="27" t="s">
        <v>331</v>
      </c>
      <c r="C391" s="28" t="s">
        <v>387</v>
      </c>
      <c r="D391">
        <v>11.7</v>
      </c>
      <c r="E391">
        <v>0.2</v>
      </c>
      <c r="F391">
        <v>0.3</v>
      </c>
      <c r="G391">
        <v>2.9</v>
      </c>
      <c r="H391">
        <v>19</v>
      </c>
      <c r="I391">
        <v>4.9</v>
      </c>
      <c r="J391">
        <v>2.2</v>
      </c>
      <c r="K391">
        <v>4.3</v>
      </c>
      <c r="L391">
        <v>2.1</v>
      </c>
      <c r="M391">
        <v>5.4</v>
      </c>
      <c r="N391">
        <v>31.2</v>
      </c>
      <c r="O391">
        <v>23.2</v>
      </c>
      <c r="P391">
        <v>13.4</v>
      </c>
      <c r="Q391">
        <v>6</v>
      </c>
      <c r="R391">
        <v>8.9</v>
      </c>
      <c r="S391">
        <v>23.1</v>
      </c>
      <c r="T391">
        <v>301.7</v>
      </c>
      <c r="U391">
        <v>72.8</v>
      </c>
      <c r="V391">
        <v>91.2</v>
      </c>
      <c r="W391">
        <v>75.9</v>
      </c>
      <c r="X391">
        <v>61.7</v>
      </c>
      <c r="Y391">
        <v>21</v>
      </c>
      <c r="Z391">
        <v>38.7</v>
      </c>
      <c r="AA391">
        <v>25</v>
      </c>
      <c r="AB391">
        <v>1.1</v>
      </c>
      <c r="AC391">
        <v>4.9</v>
      </c>
      <c r="AD391">
        <v>86.5</v>
      </c>
      <c r="AE391">
        <v>8</v>
      </c>
      <c r="AF391">
        <v>44</v>
      </c>
      <c r="AG391">
        <v>10.2</v>
      </c>
      <c r="AH391">
        <v>12.4</v>
      </c>
      <c r="AI391">
        <v>25.8</v>
      </c>
      <c r="AJ391">
        <v>35.6</v>
      </c>
      <c r="AK391">
        <v>10.1</v>
      </c>
      <c r="AL391">
        <v>1.9</v>
      </c>
      <c r="AM391">
        <v>7.8</v>
      </c>
      <c r="AN391">
        <v>15.7</v>
      </c>
      <c r="AO391">
        <v>6.2</v>
      </c>
      <c r="AP391">
        <v>50.5</v>
      </c>
      <c r="AQ391">
        <v>113.1</v>
      </c>
      <c r="AR391">
        <v>3.1</v>
      </c>
      <c r="AS391">
        <v>1.8</v>
      </c>
      <c r="AT391">
        <v>3.5</v>
      </c>
      <c r="AU391">
        <v>3.1</v>
      </c>
      <c r="AV391">
        <v>17.5</v>
      </c>
      <c r="AW391">
        <v>20.6</v>
      </c>
      <c r="AX391">
        <v>14.8</v>
      </c>
      <c r="AY391">
        <v>4.2</v>
      </c>
      <c r="AZ391">
        <v>4.3</v>
      </c>
      <c r="BA391">
        <v>12.1</v>
      </c>
      <c r="BB391">
        <v>2.5</v>
      </c>
      <c r="BC391">
        <v>1.3</v>
      </c>
      <c r="BD391">
        <v>19.7</v>
      </c>
      <c r="BE391">
        <v>24.9</v>
      </c>
      <c r="BF391">
        <v>6.1</v>
      </c>
      <c r="BG391">
        <v>28.5</v>
      </c>
      <c r="BH391">
        <v>6.8</v>
      </c>
      <c r="BI391">
        <v>7.2</v>
      </c>
      <c r="BJ391">
        <v>3.1</v>
      </c>
      <c r="BK391">
        <v>2</v>
      </c>
      <c r="BL391">
        <v>5.7</v>
      </c>
      <c r="BM391">
        <v>2.3</v>
      </c>
      <c r="BP391">
        <v>9.1</v>
      </c>
      <c r="BQ391">
        <v>465.1</v>
      </c>
      <c r="BR391">
        <v>0.1</v>
      </c>
      <c r="BS391">
        <v>783.3</v>
      </c>
      <c r="BT391">
        <v>181.7</v>
      </c>
    </row>
    <row r="392" spans="1:71" x14ac:dyDescent="0.25">
      <c r="A392" s="28" t="s">
        <v>107</v>
      </c>
      <c r="B392" s="27" t="s">
        <v>331</v>
      </c>
      <c r="C392" s="28" t="s">
        <v>388</v>
      </c>
      <c r="T392">
        <v>0.2</v>
      </c>
      <c r="U392">
        <v>0.1</v>
      </c>
      <c r="W392">
        <v>0.1</v>
      </c>
      <c r="AD392">
        <v>0.1</v>
      </c>
      <c r="AQ392">
        <v>0.1</v>
      </c>
      <c r="BQ392">
        <v>0.4</v>
      </c>
      <c r="BS392">
        <v>0.4</v>
      </c>
    </row>
    <row r="393" spans="1:72" x14ac:dyDescent="0.25">
      <c r="A393" s="28" t="s">
        <v>107</v>
      </c>
      <c r="B393" s="27" t="s">
        <v>331</v>
      </c>
      <c r="C393" s="28" t="s">
        <v>389</v>
      </c>
      <c r="P393">
        <v>0.1</v>
      </c>
      <c r="R393">
        <v>0.1</v>
      </c>
      <c r="S393">
        <v>0.2</v>
      </c>
      <c r="T393">
        <v>7.1</v>
      </c>
      <c r="U393">
        <v>1.8</v>
      </c>
      <c r="V393">
        <v>0.7</v>
      </c>
      <c r="W393">
        <v>0.7</v>
      </c>
      <c r="X393">
        <v>0.4</v>
      </c>
      <c r="Y393">
        <v>0.1</v>
      </c>
      <c r="Z393">
        <v>0.4</v>
      </c>
      <c r="AA393">
        <v>0.2</v>
      </c>
      <c r="AC393">
        <v>0.1</v>
      </c>
      <c r="AD393">
        <v>0.7</v>
      </c>
      <c r="AE393">
        <v>0.1</v>
      </c>
      <c r="AF393">
        <v>0.2</v>
      </c>
      <c r="AG393">
        <v>0.2</v>
      </c>
      <c r="AK393">
        <v>0.2</v>
      </c>
      <c r="AM393">
        <v>0.1</v>
      </c>
      <c r="AO393">
        <v>0.1</v>
      </c>
      <c r="AP393">
        <v>0.6</v>
      </c>
      <c r="AQ393">
        <v>1.6</v>
      </c>
      <c r="AR393">
        <v>0.1</v>
      </c>
      <c r="AV393">
        <v>0.4</v>
      </c>
      <c r="AW393">
        <v>0.7</v>
      </c>
      <c r="AX393">
        <v>0.1</v>
      </c>
      <c r="AZ393">
        <v>0.1</v>
      </c>
      <c r="BA393">
        <v>0.2</v>
      </c>
      <c r="BD393">
        <v>0.2</v>
      </c>
      <c r="BE393">
        <v>0.2</v>
      </c>
      <c r="BG393">
        <v>0.5</v>
      </c>
      <c r="BH393">
        <v>0.1</v>
      </c>
      <c r="BI393">
        <v>0.1</v>
      </c>
      <c r="BL393">
        <v>0.1</v>
      </c>
      <c r="BM393">
        <v>0.1</v>
      </c>
      <c r="BP393">
        <v>0.1</v>
      </c>
      <c r="BQ393">
        <v>7.4</v>
      </c>
      <c r="BS393">
        <v>9.6</v>
      </c>
      <c r="BT393">
        <v>1.9</v>
      </c>
    </row>
    <row r="394" spans="1:72" x14ac:dyDescent="0.25">
      <c r="A394" s="28" t="s">
        <v>107</v>
      </c>
      <c r="B394" s="27" t="s">
        <v>331</v>
      </c>
      <c r="C394" s="28" t="s">
        <v>390</v>
      </c>
      <c r="T394">
        <v>0.5</v>
      </c>
      <c r="U394">
        <v>0.1</v>
      </c>
      <c r="V394">
        <v>0.1</v>
      </c>
      <c r="W394">
        <v>0.2</v>
      </c>
      <c r="X394">
        <v>0.2</v>
      </c>
      <c r="Z394">
        <v>0.1</v>
      </c>
      <c r="AD394">
        <v>0.1</v>
      </c>
      <c r="AQ394">
        <v>0.2</v>
      </c>
      <c r="BG394">
        <v>0.1</v>
      </c>
      <c r="BQ394">
        <v>1.4</v>
      </c>
      <c r="BS394">
        <v>2.1</v>
      </c>
      <c r="BT394">
        <v>0.2</v>
      </c>
    </row>
    <row r="395" spans="1:72" x14ac:dyDescent="0.25">
      <c r="A395" s="28" t="s">
        <v>107</v>
      </c>
      <c r="B395" s="27" t="s">
        <v>331</v>
      </c>
      <c r="C395" s="28" t="s">
        <v>391</v>
      </c>
      <c r="D395">
        <v>0.1</v>
      </c>
      <c r="H395">
        <v>0.4</v>
      </c>
      <c r="I395">
        <v>0.1</v>
      </c>
      <c r="J395">
        <v>0.1</v>
      </c>
      <c r="K395">
        <v>0.1</v>
      </c>
      <c r="L395">
        <v>0.1</v>
      </c>
      <c r="M395">
        <v>0.1</v>
      </c>
      <c r="N395">
        <v>0.3</v>
      </c>
      <c r="O395">
        <v>0.3</v>
      </c>
      <c r="P395">
        <v>0.4</v>
      </c>
      <c r="Q395">
        <v>0.2</v>
      </c>
      <c r="R395">
        <v>0.2</v>
      </c>
      <c r="S395">
        <v>0.9</v>
      </c>
      <c r="T395">
        <v>44.3</v>
      </c>
      <c r="U395">
        <v>8.4</v>
      </c>
      <c r="V395">
        <v>3.8</v>
      </c>
      <c r="W395">
        <v>11.5</v>
      </c>
      <c r="X395">
        <v>1.5</v>
      </c>
      <c r="Y395">
        <v>0.9</v>
      </c>
      <c r="Z395">
        <v>2.9</v>
      </c>
      <c r="AA395">
        <v>0.7</v>
      </c>
      <c r="AB395">
        <v>0.1</v>
      </c>
      <c r="AC395">
        <v>0.1</v>
      </c>
      <c r="AD395">
        <v>2.4</v>
      </c>
      <c r="AE395">
        <v>0.3</v>
      </c>
      <c r="AF395">
        <v>2.2</v>
      </c>
      <c r="AG395">
        <v>0.8</v>
      </c>
      <c r="AH395">
        <v>0.3</v>
      </c>
      <c r="AJ395">
        <v>0.1</v>
      </c>
      <c r="AK395">
        <v>0.3</v>
      </c>
      <c r="AL395">
        <v>0.1</v>
      </c>
      <c r="AM395">
        <v>0.2</v>
      </c>
      <c r="AN395">
        <v>0.2</v>
      </c>
      <c r="AO395">
        <v>0.3</v>
      </c>
      <c r="AP395">
        <v>2.8</v>
      </c>
      <c r="AQ395">
        <v>5.2</v>
      </c>
      <c r="AR395">
        <v>0.1</v>
      </c>
      <c r="AS395">
        <v>0.1</v>
      </c>
      <c r="AT395">
        <v>0.1</v>
      </c>
      <c r="AU395">
        <v>0.2</v>
      </c>
      <c r="AV395">
        <v>0.4</v>
      </c>
      <c r="AW395">
        <v>1.2</v>
      </c>
      <c r="AX395">
        <v>0.6</v>
      </c>
      <c r="AY395">
        <v>0.2</v>
      </c>
      <c r="AZ395">
        <v>0.2</v>
      </c>
      <c r="BA395">
        <v>0.3</v>
      </c>
      <c r="BB395">
        <v>0.1</v>
      </c>
      <c r="BD395">
        <v>0.7</v>
      </c>
      <c r="BE395">
        <v>1.2</v>
      </c>
      <c r="BF395">
        <v>0.5</v>
      </c>
      <c r="BG395">
        <v>1.2</v>
      </c>
      <c r="BH395">
        <v>0.2</v>
      </c>
      <c r="BI395">
        <v>0.4</v>
      </c>
      <c r="BJ395">
        <v>0.1</v>
      </c>
      <c r="BK395">
        <v>0.1</v>
      </c>
      <c r="BL395">
        <v>0.4</v>
      </c>
      <c r="BP395">
        <v>0.5</v>
      </c>
      <c r="BQ395">
        <v>33.6</v>
      </c>
      <c r="BS395">
        <v>49.5</v>
      </c>
      <c r="BT395">
        <v>17.6</v>
      </c>
    </row>
    <row r="396" spans="1:72" x14ac:dyDescent="0.25">
      <c r="A396" s="28" t="s">
        <v>107</v>
      </c>
      <c r="B396" s="27" t="s">
        <v>331</v>
      </c>
      <c r="C396" s="28" t="s">
        <v>392</v>
      </c>
      <c r="D396">
        <v>0.4</v>
      </c>
      <c r="G396">
        <v>0.2</v>
      </c>
      <c r="H396">
        <v>2</v>
      </c>
      <c r="I396">
        <v>0.3</v>
      </c>
      <c r="J396">
        <v>0.2</v>
      </c>
      <c r="K396">
        <v>0.3</v>
      </c>
      <c r="L396">
        <v>0.3</v>
      </c>
      <c r="M396">
        <v>0.6</v>
      </c>
      <c r="N396">
        <v>1.3</v>
      </c>
      <c r="O396">
        <v>1.8</v>
      </c>
      <c r="P396">
        <v>2</v>
      </c>
      <c r="Q396">
        <v>0.9</v>
      </c>
      <c r="R396">
        <v>1.4</v>
      </c>
      <c r="S396">
        <v>4</v>
      </c>
      <c r="T396">
        <v>77.5</v>
      </c>
      <c r="U396">
        <v>23.3</v>
      </c>
      <c r="V396">
        <v>14</v>
      </c>
      <c r="W396">
        <v>20.3</v>
      </c>
      <c r="X396">
        <v>9.3</v>
      </c>
      <c r="Y396">
        <v>2.7</v>
      </c>
      <c r="Z396">
        <v>7.5</v>
      </c>
      <c r="AA396">
        <v>3.8</v>
      </c>
      <c r="AB396">
        <v>0.3</v>
      </c>
      <c r="AC396">
        <v>0.6</v>
      </c>
      <c r="AD396">
        <v>16.6</v>
      </c>
      <c r="AE396">
        <v>1.5</v>
      </c>
      <c r="AF396">
        <v>8.8</v>
      </c>
      <c r="AG396">
        <v>3.7</v>
      </c>
      <c r="AH396">
        <v>1.8</v>
      </c>
      <c r="AI396">
        <v>0.2</v>
      </c>
      <c r="AJ396">
        <v>0.3</v>
      </c>
      <c r="AK396">
        <v>2</v>
      </c>
      <c r="AL396">
        <v>0.4</v>
      </c>
      <c r="AM396">
        <v>1.2</v>
      </c>
      <c r="AN396">
        <v>1.9</v>
      </c>
      <c r="AO396">
        <v>2</v>
      </c>
      <c r="AP396">
        <v>12.2</v>
      </c>
      <c r="AQ396">
        <v>23.6</v>
      </c>
      <c r="AR396">
        <v>0.7</v>
      </c>
      <c r="AS396">
        <v>0.3</v>
      </c>
      <c r="AT396">
        <v>0.6</v>
      </c>
      <c r="AU396">
        <v>0.6</v>
      </c>
      <c r="AV396">
        <v>2</v>
      </c>
      <c r="AW396">
        <v>4.5</v>
      </c>
      <c r="AX396">
        <v>2.7</v>
      </c>
      <c r="AY396">
        <v>1.4</v>
      </c>
      <c r="AZ396">
        <v>0.7</v>
      </c>
      <c r="BA396">
        <v>1.5</v>
      </c>
      <c r="BB396">
        <v>0.2</v>
      </c>
      <c r="BC396">
        <v>0.2</v>
      </c>
      <c r="BD396">
        <v>3.3</v>
      </c>
      <c r="BE396">
        <v>3.8</v>
      </c>
      <c r="BF396">
        <v>1.3</v>
      </c>
      <c r="BG396">
        <v>6.6</v>
      </c>
      <c r="BH396">
        <v>1</v>
      </c>
      <c r="BI396">
        <v>2.4</v>
      </c>
      <c r="BJ396">
        <v>0.6</v>
      </c>
      <c r="BK396">
        <v>0.5</v>
      </c>
      <c r="BL396">
        <v>1.8</v>
      </c>
      <c r="BM396">
        <v>0.2</v>
      </c>
      <c r="BP396">
        <v>1.9</v>
      </c>
      <c r="BQ396">
        <v>134.9</v>
      </c>
      <c r="BS396">
        <v>185.9</v>
      </c>
      <c r="BT396">
        <v>50.6</v>
      </c>
    </row>
    <row r="397" spans="1:72" x14ac:dyDescent="0.25">
      <c r="A397" s="28" t="s">
        <v>107</v>
      </c>
      <c r="B397" s="27" t="s">
        <v>331</v>
      </c>
      <c r="C397" s="28" t="s">
        <v>393</v>
      </c>
      <c r="D397">
        <v>0.2</v>
      </c>
      <c r="G397">
        <v>0.1</v>
      </c>
      <c r="H397">
        <v>0.7</v>
      </c>
      <c r="I397">
        <v>0.1</v>
      </c>
      <c r="J397">
        <v>0.1</v>
      </c>
      <c r="K397">
        <v>0.1</v>
      </c>
      <c r="L397">
        <v>0.1</v>
      </c>
      <c r="M397">
        <v>0.7</v>
      </c>
      <c r="N397">
        <v>0.5</v>
      </c>
      <c r="O397">
        <v>0.6</v>
      </c>
      <c r="P397">
        <v>0.4</v>
      </c>
      <c r="Q397">
        <v>0.3</v>
      </c>
      <c r="R397">
        <v>0.5</v>
      </c>
      <c r="S397">
        <v>1.1</v>
      </c>
      <c r="T397">
        <v>28.3</v>
      </c>
      <c r="U397">
        <v>6.4</v>
      </c>
      <c r="V397">
        <v>3.6</v>
      </c>
      <c r="W397">
        <v>4.1</v>
      </c>
      <c r="X397">
        <v>2.6</v>
      </c>
      <c r="Y397">
        <v>0.8</v>
      </c>
      <c r="Z397">
        <v>2.1</v>
      </c>
      <c r="AA397">
        <v>1.2</v>
      </c>
      <c r="AC397">
        <v>0.2</v>
      </c>
      <c r="AD397">
        <v>3.9</v>
      </c>
      <c r="AE397">
        <v>0.4</v>
      </c>
      <c r="AF397">
        <v>2.6</v>
      </c>
      <c r="AG397">
        <v>0.9</v>
      </c>
      <c r="AH397">
        <v>0.5</v>
      </c>
      <c r="AI397">
        <v>0.3</v>
      </c>
      <c r="AJ397">
        <v>0.4</v>
      </c>
      <c r="AK397">
        <v>1</v>
      </c>
      <c r="AL397">
        <v>0.1</v>
      </c>
      <c r="AM397">
        <v>0.4</v>
      </c>
      <c r="AN397">
        <v>0.7</v>
      </c>
      <c r="AO397">
        <v>0.3</v>
      </c>
      <c r="AP397">
        <v>2.3</v>
      </c>
      <c r="AQ397">
        <v>6.2</v>
      </c>
      <c r="AR397">
        <v>0.3</v>
      </c>
      <c r="AS397">
        <v>0.1</v>
      </c>
      <c r="AT397">
        <v>0.3</v>
      </c>
      <c r="AU397">
        <v>0.2</v>
      </c>
      <c r="AV397">
        <v>0.9</v>
      </c>
      <c r="AW397">
        <v>1.3</v>
      </c>
      <c r="AX397">
        <v>0.7</v>
      </c>
      <c r="AY397">
        <v>0.2</v>
      </c>
      <c r="AZ397">
        <v>0.2</v>
      </c>
      <c r="BA397">
        <v>0.5</v>
      </c>
      <c r="BB397">
        <v>0.1</v>
      </c>
      <c r="BC397">
        <v>0.1</v>
      </c>
      <c r="BD397">
        <v>0.7</v>
      </c>
      <c r="BE397">
        <v>1.3</v>
      </c>
      <c r="BF397">
        <v>0.4</v>
      </c>
      <c r="BG397">
        <v>1.5</v>
      </c>
      <c r="BH397">
        <v>0.2</v>
      </c>
      <c r="BI397">
        <v>0.5</v>
      </c>
      <c r="BJ397">
        <v>0.2</v>
      </c>
      <c r="BK397">
        <v>0.1</v>
      </c>
      <c r="BL397">
        <v>0.4</v>
      </c>
      <c r="BM397">
        <v>0.1</v>
      </c>
      <c r="BP397">
        <v>0.6</v>
      </c>
      <c r="BQ397">
        <v>37</v>
      </c>
      <c r="BS397">
        <v>50.5</v>
      </c>
      <c r="BT397">
        <v>18</v>
      </c>
    </row>
    <row r="398" spans="1:72" x14ac:dyDescent="0.25">
      <c r="A398" s="28" t="s">
        <v>107</v>
      </c>
      <c r="B398" s="27" t="s">
        <v>331</v>
      </c>
      <c r="C398" s="28" t="s">
        <v>394</v>
      </c>
      <c r="T398">
        <v>0.5</v>
      </c>
      <c r="U398">
        <v>0.1</v>
      </c>
      <c r="V398">
        <v>0.1</v>
      </c>
      <c r="W398">
        <v>0.2</v>
      </c>
      <c r="X398">
        <v>0.1</v>
      </c>
      <c r="AD398">
        <v>0.1</v>
      </c>
      <c r="AP398">
        <v>0.1</v>
      </c>
      <c r="AQ398">
        <v>0.1</v>
      </c>
      <c r="BQ398">
        <v>0.7</v>
      </c>
      <c r="BS398">
        <v>0.9</v>
      </c>
      <c r="BT398">
        <v>0.2</v>
      </c>
    </row>
    <row r="399" spans="1:72" x14ac:dyDescent="0.25">
      <c r="A399" s="28" t="s">
        <v>107</v>
      </c>
      <c r="B399" s="27" t="s">
        <v>331</v>
      </c>
      <c r="C399" s="28" t="s">
        <v>395</v>
      </c>
      <c r="D399">
        <v>1.9</v>
      </c>
      <c r="E399">
        <v>0.1</v>
      </c>
      <c r="F399">
        <v>0.1</v>
      </c>
      <c r="G399">
        <v>0.6</v>
      </c>
      <c r="H399">
        <v>5.5</v>
      </c>
      <c r="I399">
        <v>0.8</v>
      </c>
      <c r="J399">
        <v>0.5</v>
      </c>
      <c r="K399">
        <v>0.8</v>
      </c>
      <c r="L399">
        <v>0.5</v>
      </c>
      <c r="M399">
        <v>1.5</v>
      </c>
      <c r="N399">
        <v>3.2</v>
      </c>
      <c r="O399">
        <v>3.4</v>
      </c>
      <c r="P399">
        <v>1.8</v>
      </c>
      <c r="Q399">
        <v>1.4</v>
      </c>
      <c r="R399">
        <v>2</v>
      </c>
      <c r="S399">
        <v>5.3</v>
      </c>
      <c r="T399">
        <v>103.1</v>
      </c>
      <c r="U399">
        <v>27.2</v>
      </c>
      <c r="V399">
        <v>21.5</v>
      </c>
      <c r="W399">
        <v>22.2</v>
      </c>
      <c r="X399">
        <v>18.3</v>
      </c>
      <c r="Y399">
        <v>4.6</v>
      </c>
      <c r="Z399">
        <v>13.1</v>
      </c>
      <c r="AA399">
        <v>7</v>
      </c>
      <c r="AB399">
        <v>0.3</v>
      </c>
      <c r="AC399">
        <v>1.4</v>
      </c>
      <c r="AD399">
        <v>19.6</v>
      </c>
      <c r="AE399">
        <v>1.9</v>
      </c>
      <c r="AF399">
        <v>18.1</v>
      </c>
      <c r="AG399">
        <v>3.9</v>
      </c>
      <c r="AH399">
        <v>2.9</v>
      </c>
      <c r="AI399">
        <v>10.3</v>
      </c>
      <c r="AJ399">
        <v>6.9</v>
      </c>
      <c r="AK399">
        <v>3.4</v>
      </c>
      <c r="AL399">
        <v>0.7</v>
      </c>
      <c r="AM399">
        <v>2.3</v>
      </c>
      <c r="AN399">
        <v>3.6</v>
      </c>
      <c r="AO399">
        <v>2.8</v>
      </c>
      <c r="AP399">
        <v>18.7</v>
      </c>
      <c r="AQ399">
        <v>36.9</v>
      </c>
      <c r="AR399">
        <v>1.2</v>
      </c>
      <c r="AS399">
        <v>0.7</v>
      </c>
      <c r="AT399">
        <v>1.2</v>
      </c>
      <c r="AU399">
        <v>0.7</v>
      </c>
      <c r="AV399">
        <v>5.3</v>
      </c>
      <c r="AW399">
        <v>8</v>
      </c>
      <c r="AX399">
        <v>4.8</v>
      </c>
      <c r="AY399">
        <v>1.5</v>
      </c>
      <c r="AZ399">
        <v>1.5</v>
      </c>
      <c r="BA399">
        <v>5</v>
      </c>
      <c r="BB399">
        <v>0.6</v>
      </c>
      <c r="BC399">
        <v>0.4</v>
      </c>
      <c r="BD399">
        <v>6.1</v>
      </c>
      <c r="BE399">
        <v>7.8</v>
      </c>
      <c r="BF399">
        <v>2</v>
      </c>
      <c r="BG399">
        <v>9.9</v>
      </c>
      <c r="BH399">
        <v>2.1</v>
      </c>
      <c r="BI399">
        <v>2.7</v>
      </c>
      <c r="BJ399">
        <v>1.2</v>
      </c>
      <c r="BK399">
        <v>0.7</v>
      </c>
      <c r="BL399">
        <v>3.1</v>
      </c>
      <c r="BM399">
        <v>0.5</v>
      </c>
      <c r="BP399">
        <v>3.3</v>
      </c>
      <c r="BQ399">
        <v>173</v>
      </c>
      <c r="BS399">
        <v>229.8</v>
      </c>
      <c r="BT399">
        <v>75.2</v>
      </c>
    </row>
    <row r="400" spans="1:72" x14ac:dyDescent="0.25">
      <c r="A400" s="28" t="s">
        <v>107</v>
      </c>
      <c r="B400" s="27" t="s">
        <v>331</v>
      </c>
      <c r="C400" s="28" t="s">
        <v>396</v>
      </c>
      <c r="D400">
        <v>6.2</v>
      </c>
      <c r="E400">
        <v>0.5</v>
      </c>
      <c r="F400">
        <v>0.3</v>
      </c>
      <c r="G400">
        <v>1.9</v>
      </c>
      <c r="H400">
        <v>30.4</v>
      </c>
      <c r="I400">
        <v>3</v>
      </c>
      <c r="J400">
        <v>3.9</v>
      </c>
      <c r="K400">
        <v>3</v>
      </c>
      <c r="L400">
        <v>6.3</v>
      </c>
      <c r="M400">
        <v>9.4</v>
      </c>
      <c r="N400">
        <v>24.4</v>
      </c>
      <c r="O400">
        <v>63.8</v>
      </c>
      <c r="P400">
        <v>16.8</v>
      </c>
      <c r="Q400">
        <v>11.1</v>
      </c>
      <c r="R400">
        <v>12.7</v>
      </c>
      <c r="S400">
        <v>55.9</v>
      </c>
      <c r="T400">
        <v>1997.1</v>
      </c>
      <c r="U400">
        <v>357.6</v>
      </c>
      <c r="V400">
        <v>332.4</v>
      </c>
      <c r="W400">
        <v>329.3</v>
      </c>
      <c r="X400">
        <v>219.5</v>
      </c>
      <c r="Y400">
        <v>82.9</v>
      </c>
      <c r="Z400">
        <v>155.5</v>
      </c>
      <c r="AA400">
        <v>48.8</v>
      </c>
      <c r="AB400">
        <v>3.5</v>
      </c>
      <c r="AC400">
        <v>10.2</v>
      </c>
      <c r="AD400">
        <v>238.1</v>
      </c>
      <c r="AE400">
        <v>23.4</v>
      </c>
      <c r="AF400">
        <v>200.1</v>
      </c>
      <c r="AG400">
        <v>37.2</v>
      </c>
      <c r="AH400">
        <v>17.5</v>
      </c>
      <c r="AI400">
        <v>3.6</v>
      </c>
      <c r="AJ400">
        <v>10.4</v>
      </c>
      <c r="AK400">
        <v>22.8</v>
      </c>
      <c r="AL400">
        <v>8.5</v>
      </c>
      <c r="AM400">
        <v>18.4</v>
      </c>
      <c r="AN400">
        <v>96.7</v>
      </c>
      <c r="AO400">
        <v>28.3</v>
      </c>
      <c r="AP400">
        <v>253</v>
      </c>
      <c r="AQ400">
        <v>639</v>
      </c>
      <c r="AR400">
        <v>13.4</v>
      </c>
      <c r="AS400">
        <v>7.8</v>
      </c>
      <c r="AT400">
        <v>14.2</v>
      </c>
      <c r="AU400">
        <v>8.2</v>
      </c>
      <c r="AV400">
        <v>58</v>
      </c>
      <c r="AW400">
        <v>97.9</v>
      </c>
      <c r="AX400">
        <v>70.6</v>
      </c>
      <c r="AY400">
        <v>16.6</v>
      </c>
      <c r="AZ400">
        <v>18.1</v>
      </c>
      <c r="BA400">
        <v>36.2</v>
      </c>
      <c r="BB400">
        <v>8.6</v>
      </c>
      <c r="BC400">
        <v>3.4</v>
      </c>
      <c r="BD400">
        <v>88.6</v>
      </c>
      <c r="BE400">
        <v>90.3</v>
      </c>
      <c r="BF400">
        <v>29.6</v>
      </c>
      <c r="BG400">
        <v>119.6</v>
      </c>
      <c r="BH400">
        <v>25.5</v>
      </c>
      <c r="BI400">
        <v>32.7</v>
      </c>
      <c r="BJ400">
        <v>12.6</v>
      </c>
      <c r="BK400">
        <v>10.5</v>
      </c>
      <c r="BL400">
        <v>31.2</v>
      </c>
      <c r="BM400">
        <v>5.2</v>
      </c>
      <c r="BP400">
        <v>49.9</v>
      </c>
      <c r="BQ400">
        <v>2493.6</v>
      </c>
      <c r="BR400">
        <v>0.3</v>
      </c>
      <c r="BS400">
        <v>4301.8</v>
      </c>
      <c r="BT400">
        <v>1350.6</v>
      </c>
    </row>
    <row r="401" spans="1:72" x14ac:dyDescent="0.25">
      <c r="A401" s="28" t="s">
        <v>107</v>
      </c>
      <c r="B401" s="27" t="s">
        <v>331</v>
      </c>
      <c r="C401" s="28" t="s">
        <v>397</v>
      </c>
      <c r="D401">
        <v>2.1</v>
      </c>
      <c r="E401">
        <v>0.2</v>
      </c>
      <c r="F401">
        <v>0.1</v>
      </c>
      <c r="G401">
        <v>1</v>
      </c>
      <c r="H401">
        <v>6</v>
      </c>
      <c r="I401">
        <v>1.4</v>
      </c>
      <c r="J401">
        <v>0.8</v>
      </c>
      <c r="K401">
        <v>1.2</v>
      </c>
      <c r="L401">
        <v>2.4</v>
      </c>
      <c r="M401">
        <v>3.8</v>
      </c>
      <c r="N401">
        <v>8.7</v>
      </c>
      <c r="O401">
        <v>15.3</v>
      </c>
      <c r="P401">
        <v>8</v>
      </c>
      <c r="Q401">
        <v>4.7</v>
      </c>
      <c r="R401">
        <v>7.3</v>
      </c>
      <c r="S401">
        <v>26</v>
      </c>
      <c r="T401">
        <v>794.8</v>
      </c>
      <c r="U401">
        <v>190</v>
      </c>
      <c r="V401">
        <v>119.4</v>
      </c>
      <c r="W401">
        <v>175.4</v>
      </c>
      <c r="X401">
        <v>65.9</v>
      </c>
      <c r="Y401">
        <v>31.1</v>
      </c>
      <c r="Z401">
        <v>61.8</v>
      </c>
      <c r="AA401">
        <v>23.1</v>
      </c>
      <c r="AB401">
        <v>1.9</v>
      </c>
      <c r="AC401">
        <v>4.5</v>
      </c>
      <c r="AD401">
        <v>134.6</v>
      </c>
      <c r="AE401">
        <v>9.6</v>
      </c>
      <c r="AF401">
        <v>55.3</v>
      </c>
      <c r="AG401">
        <v>14.6</v>
      </c>
      <c r="AH401">
        <v>7.9</v>
      </c>
      <c r="AI401">
        <v>1</v>
      </c>
      <c r="AJ401">
        <v>1.9</v>
      </c>
      <c r="AK401">
        <v>11.1</v>
      </c>
      <c r="AL401">
        <v>3.4</v>
      </c>
      <c r="AM401">
        <v>7</v>
      </c>
      <c r="AN401">
        <v>21</v>
      </c>
      <c r="AO401">
        <v>14.1</v>
      </c>
      <c r="AP401">
        <v>89.4</v>
      </c>
      <c r="AQ401">
        <v>170.2</v>
      </c>
      <c r="AR401">
        <v>5.6</v>
      </c>
      <c r="AS401">
        <v>3</v>
      </c>
      <c r="AT401">
        <v>7.8</v>
      </c>
      <c r="AU401">
        <v>5.8</v>
      </c>
      <c r="AV401">
        <v>12.8</v>
      </c>
      <c r="AW401">
        <v>36.1</v>
      </c>
      <c r="AX401">
        <v>17.8</v>
      </c>
      <c r="AY401">
        <v>8.2</v>
      </c>
      <c r="AZ401">
        <v>5.6</v>
      </c>
      <c r="BA401">
        <v>13.8</v>
      </c>
      <c r="BB401">
        <v>1.9</v>
      </c>
      <c r="BC401">
        <v>0.9</v>
      </c>
      <c r="BD401">
        <v>29.1</v>
      </c>
      <c r="BE401">
        <v>33.3</v>
      </c>
      <c r="BF401">
        <v>10.3</v>
      </c>
      <c r="BG401">
        <v>59.2</v>
      </c>
      <c r="BH401">
        <v>10.5</v>
      </c>
      <c r="BI401">
        <v>14.9</v>
      </c>
      <c r="BJ401">
        <v>5.3</v>
      </c>
      <c r="BK401">
        <v>3.7</v>
      </c>
      <c r="BL401">
        <v>14.3</v>
      </c>
      <c r="BM401">
        <v>1.9</v>
      </c>
      <c r="BP401">
        <v>27.1</v>
      </c>
      <c r="BQ401">
        <v>1022.8</v>
      </c>
      <c r="BR401">
        <v>0.2</v>
      </c>
      <c r="BS401">
        <v>1411.2</v>
      </c>
      <c r="BT401">
        <v>471.3</v>
      </c>
    </row>
    <row r="402" spans="1:72" x14ac:dyDescent="0.25">
      <c r="A402" s="28" t="s">
        <v>107</v>
      </c>
      <c r="B402" s="27" t="s">
        <v>331</v>
      </c>
      <c r="C402" s="28" t="s">
        <v>398</v>
      </c>
      <c r="H402">
        <v>0.1</v>
      </c>
      <c r="N402">
        <v>0.1</v>
      </c>
      <c r="O402">
        <v>0.1</v>
      </c>
      <c r="S402">
        <v>0.1</v>
      </c>
      <c r="T402">
        <v>1</v>
      </c>
      <c r="U402">
        <v>0.3</v>
      </c>
      <c r="V402">
        <v>0.2</v>
      </c>
      <c r="W402">
        <v>0.3</v>
      </c>
      <c r="X402">
        <v>0.2</v>
      </c>
      <c r="Z402">
        <v>0.1</v>
      </c>
      <c r="AA402">
        <v>0.1</v>
      </c>
      <c r="AD402">
        <v>0.3</v>
      </c>
      <c r="AF402">
        <v>0.3</v>
      </c>
      <c r="AG402">
        <v>0.1</v>
      </c>
      <c r="AN402">
        <v>0.1</v>
      </c>
      <c r="AO402">
        <v>0.1</v>
      </c>
      <c r="AP402">
        <v>0.3</v>
      </c>
      <c r="AQ402">
        <v>0.4</v>
      </c>
      <c r="AV402">
        <v>0.1</v>
      </c>
      <c r="AW402">
        <v>0.1</v>
      </c>
      <c r="AY402">
        <v>0.1</v>
      </c>
      <c r="BA402">
        <v>0.1</v>
      </c>
      <c r="BD402">
        <v>0.1</v>
      </c>
      <c r="BE402">
        <v>0.1</v>
      </c>
      <c r="BG402">
        <v>0.1</v>
      </c>
      <c r="BI402">
        <v>0.1</v>
      </c>
      <c r="BL402">
        <v>0.1</v>
      </c>
      <c r="BQ402">
        <v>2.1</v>
      </c>
      <c r="BS402">
        <v>2.4</v>
      </c>
      <c r="BT402">
        <v>0.5</v>
      </c>
    </row>
    <row r="403" spans="1:72" x14ac:dyDescent="0.25">
      <c r="A403" s="28" t="s">
        <v>107</v>
      </c>
      <c r="B403" s="27" t="s">
        <v>331</v>
      </c>
      <c r="C403" s="28" t="s">
        <v>399</v>
      </c>
      <c r="D403">
        <v>0.2</v>
      </c>
      <c r="G403">
        <v>0.1</v>
      </c>
      <c r="H403">
        <v>0.4</v>
      </c>
      <c r="I403">
        <v>0.1</v>
      </c>
      <c r="J403">
        <v>0.1</v>
      </c>
      <c r="K403">
        <v>0.6</v>
      </c>
      <c r="L403">
        <v>0.1</v>
      </c>
      <c r="M403">
        <v>0.2</v>
      </c>
      <c r="N403">
        <v>0.4</v>
      </c>
      <c r="O403">
        <v>0.2</v>
      </c>
      <c r="P403">
        <v>0.3</v>
      </c>
      <c r="Q403">
        <v>0.2</v>
      </c>
      <c r="R403">
        <v>0.3</v>
      </c>
      <c r="S403">
        <v>0.6</v>
      </c>
      <c r="T403">
        <v>5.1</v>
      </c>
      <c r="U403">
        <v>2.3</v>
      </c>
      <c r="V403">
        <v>3.2</v>
      </c>
      <c r="W403">
        <v>2.9</v>
      </c>
      <c r="X403">
        <v>1.3</v>
      </c>
      <c r="Y403">
        <v>0.3</v>
      </c>
      <c r="Z403">
        <v>0.9</v>
      </c>
      <c r="AA403">
        <v>0.6</v>
      </c>
      <c r="AC403">
        <v>0.2</v>
      </c>
      <c r="AD403">
        <v>2</v>
      </c>
      <c r="AE403">
        <v>0.2</v>
      </c>
      <c r="AF403">
        <v>0.9</v>
      </c>
      <c r="AG403">
        <v>0.3</v>
      </c>
      <c r="AH403">
        <v>0.2</v>
      </c>
      <c r="AI403">
        <v>0.2</v>
      </c>
      <c r="AJ403">
        <v>0.3</v>
      </c>
      <c r="AK403">
        <v>0.2</v>
      </c>
      <c r="AL403">
        <v>0.1</v>
      </c>
      <c r="AM403">
        <v>0.2</v>
      </c>
      <c r="AN403">
        <v>0.2</v>
      </c>
      <c r="AO403">
        <v>0.2</v>
      </c>
      <c r="AP403">
        <v>1</v>
      </c>
      <c r="AQ403">
        <v>1.5</v>
      </c>
      <c r="AR403">
        <v>0.1</v>
      </c>
      <c r="AS403">
        <v>0.1</v>
      </c>
      <c r="AT403">
        <v>0.1</v>
      </c>
      <c r="AU403">
        <v>0.1</v>
      </c>
      <c r="AV403">
        <v>0.2</v>
      </c>
      <c r="AW403">
        <v>0.4</v>
      </c>
      <c r="AX403">
        <v>0.2</v>
      </c>
      <c r="AY403">
        <v>0.1</v>
      </c>
      <c r="AZ403">
        <v>0.1</v>
      </c>
      <c r="BA403">
        <v>0.3</v>
      </c>
      <c r="BB403">
        <v>0.1</v>
      </c>
      <c r="BC403">
        <v>0.1</v>
      </c>
      <c r="BD403">
        <v>0.3</v>
      </c>
      <c r="BE403">
        <v>0.3</v>
      </c>
      <c r="BF403">
        <v>0.1</v>
      </c>
      <c r="BG403">
        <v>0.5</v>
      </c>
      <c r="BH403">
        <v>0.1</v>
      </c>
      <c r="BI403">
        <v>0.2</v>
      </c>
      <c r="BJ403">
        <v>0.1</v>
      </c>
      <c r="BK403">
        <v>0.1</v>
      </c>
      <c r="BL403">
        <v>0.2</v>
      </c>
      <c r="BM403">
        <v>0.1</v>
      </c>
      <c r="BP403">
        <v>0.2</v>
      </c>
      <c r="BQ403">
        <v>9.7</v>
      </c>
      <c r="BS403">
        <v>14.8</v>
      </c>
      <c r="BT403">
        <v>2.4</v>
      </c>
    </row>
    <row r="404" spans="1:72" x14ac:dyDescent="0.25">
      <c r="A404" s="28" t="s">
        <v>107</v>
      </c>
      <c r="B404" s="27" t="s">
        <v>331</v>
      </c>
      <c r="C404" s="28" t="s">
        <v>400</v>
      </c>
      <c r="D404">
        <v>14.9</v>
      </c>
      <c r="E404">
        <v>4.4</v>
      </c>
      <c r="F404">
        <v>1.4</v>
      </c>
      <c r="G404">
        <v>14.7</v>
      </c>
      <c r="H404">
        <v>63</v>
      </c>
      <c r="I404">
        <v>11.1</v>
      </c>
      <c r="J404">
        <v>9.1</v>
      </c>
      <c r="K404">
        <v>13.6</v>
      </c>
      <c r="L404">
        <v>36.4</v>
      </c>
      <c r="M404">
        <v>35.7</v>
      </c>
      <c r="N404">
        <v>79.1</v>
      </c>
      <c r="O404">
        <v>76.6</v>
      </c>
      <c r="P404">
        <v>89.5</v>
      </c>
      <c r="Q404">
        <v>90.8</v>
      </c>
      <c r="R404">
        <v>89.6</v>
      </c>
      <c r="S404">
        <v>353.8</v>
      </c>
      <c r="T404">
        <v>9801.7</v>
      </c>
      <c r="U404">
        <v>2585</v>
      </c>
      <c r="V404">
        <v>1317</v>
      </c>
      <c r="W404">
        <v>1707.3</v>
      </c>
      <c r="X404">
        <v>667.7</v>
      </c>
      <c r="Y404">
        <v>268.9</v>
      </c>
      <c r="Z404">
        <v>757.9</v>
      </c>
      <c r="AA404">
        <v>255.2</v>
      </c>
      <c r="AB404">
        <v>32.4</v>
      </c>
      <c r="AC404">
        <v>49.1</v>
      </c>
      <c r="AD404">
        <v>1068.7</v>
      </c>
      <c r="AE404">
        <v>85.9</v>
      </c>
      <c r="AF404">
        <v>464.4</v>
      </c>
      <c r="AG404">
        <v>156.6</v>
      </c>
      <c r="AH404">
        <v>91.5</v>
      </c>
      <c r="AI404">
        <v>4.3</v>
      </c>
      <c r="AJ404">
        <v>19.4</v>
      </c>
      <c r="AK404">
        <v>108.5</v>
      </c>
      <c r="AL404">
        <v>34.1</v>
      </c>
      <c r="AM404">
        <v>68.9</v>
      </c>
      <c r="AN404">
        <v>95.2</v>
      </c>
      <c r="AO404">
        <v>196.9</v>
      </c>
      <c r="AP404">
        <v>963.9</v>
      </c>
      <c r="AQ404">
        <v>1506.7</v>
      </c>
      <c r="AR404">
        <v>61.8</v>
      </c>
      <c r="AS404">
        <v>48.6</v>
      </c>
      <c r="AT404">
        <v>31</v>
      </c>
      <c r="AU404">
        <v>70.5</v>
      </c>
      <c r="AV404">
        <v>138.9</v>
      </c>
      <c r="AW404">
        <v>433.9</v>
      </c>
      <c r="AX404">
        <v>198.6</v>
      </c>
      <c r="AY404">
        <v>139.2</v>
      </c>
      <c r="AZ404">
        <v>52.9</v>
      </c>
      <c r="BA404">
        <v>98.1</v>
      </c>
      <c r="BB404">
        <v>10.4</v>
      </c>
      <c r="BC404">
        <v>7.2</v>
      </c>
      <c r="BD404">
        <v>308.1</v>
      </c>
      <c r="BE404">
        <v>446.2</v>
      </c>
      <c r="BF404">
        <v>135.7</v>
      </c>
      <c r="BG404">
        <v>539.1</v>
      </c>
      <c r="BH404">
        <v>94.5</v>
      </c>
      <c r="BI404">
        <v>206.7</v>
      </c>
      <c r="BJ404">
        <v>61.6</v>
      </c>
      <c r="BK404">
        <v>59.5</v>
      </c>
      <c r="BL404">
        <v>165.2</v>
      </c>
      <c r="BM404">
        <v>19.6</v>
      </c>
      <c r="BP404">
        <v>197.9</v>
      </c>
      <c r="BQ404">
        <v>13052.5</v>
      </c>
      <c r="BR404">
        <v>2.1</v>
      </c>
      <c r="BS404">
        <v>17008.9</v>
      </c>
      <c r="BT404">
        <v>7292.3</v>
      </c>
    </row>
    <row r="405" spans="1:72" x14ac:dyDescent="0.25">
      <c r="A405" s="28" t="s">
        <v>107</v>
      </c>
      <c r="B405" s="27" t="s">
        <v>331</v>
      </c>
      <c r="C405" s="28" t="s">
        <v>401</v>
      </c>
      <c r="D405">
        <v>1.9</v>
      </c>
      <c r="E405">
        <v>0.2</v>
      </c>
      <c r="G405">
        <v>0.6</v>
      </c>
      <c r="H405">
        <v>3.9</v>
      </c>
      <c r="I405">
        <v>0.5</v>
      </c>
      <c r="J405">
        <v>0.5</v>
      </c>
      <c r="K405">
        <v>1</v>
      </c>
      <c r="L405">
        <v>1.2</v>
      </c>
      <c r="M405">
        <v>2</v>
      </c>
      <c r="N405">
        <v>8.6</v>
      </c>
      <c r="O405">
        <v>3.8</v>
      </c>
      <c r="P405">
        <v>5.9</v>
      </c>
      <c r="Q405">
        <v>3.6</v>
      </c>
      <c r="R405">
        <v>12</v>
      </c>
      <c r="S405">
        <v>15.1</v>
      </c>
      <c r="T405">
        <v>260.2</v>
      </c>
      <c r="U405">
        <v>78.4</v>
      </c>
      <c r="V405">
        <v>70.8</v>
      </c>
      <c r="W405">
        <v>60.7</v>
      </c>
      <c r="X405">
        <v>18.9</v>
      </c>
      <c r="Y405">
        <v>10.3</v>
      </c>
      <c r="Z405">
        <v>24.8</v>
      </c>
      <c r="AA405">
        <v>8.9</v>
      </c>
      <c r="AB405">
        <v>0.7</v>
      </c>
      <c r="AC405">
        <v>2.4</v>
      </c>
      <c r="AD405">
        <v>49.4</v>
      </c>
      <c r="AE405">
        <v>3.6</v>
      </c>
      <c r="AF405">
        <v>14.4</v>
      </c>
      <c r="AG405">
        <v>3.3</v>
      </c>
      <c r="AH405">
        <v>2.4</v>
      </c>
      <c r="AI405">
        <v>0.3</v>
      </c>
      <c r="AJ405">
        <v>0.4</v>
      </c>
      <c r="AK405">
        <v>3.2</v>
      </c>
      <c r="AL405">
        <v>1.2</v>
      </c>
      <c r="AM405">
        <v>2.5</v>
      </c>
      <c r="AN405">
        <v>3.4</v>
      </c>
      <c r="AO405">
        <v>3.9</v>
      </c>
      <c r="AP405">
        <v>26.7</v>
      </c>
      <c r="AQ405">
        <v>41.1</v>
      </c>
      <c r="AR405">
        <v>1.6</v>
      </c>
      <c r="AS405">
        <v>1.3</v>
      </c>
      <c r="AT405">
        <v>1.6</v>
      </c>
      <c r="AU405">
        <v>2.6</v>
      </c>
      <c r="AV405">
        <v>4.6</v>
      </c>
      <c r="AW405">
        <v>12</v>
      </c>
      <c r="AX405">
        <v>6.4</v>
      </c>
      <c r="AY405">
        <v>2.3</v>
      </c>
      <c r="AZ405">
        <v>1.7</v>
      </c>
      <c r="BA405">
        <v>4</v>
      </c>
      <c r="BB405">
        <v>0.6</v>
      </c>
      <c r="BC405">
        <v>0.3</v>
      </c>
      <c r="BD405">
        <v>8.9</v>
      </c>
      <c r="BE405">
        <v>14.2</v>
      </c>
      <c r="BF405">
        <v>4</v>
      </c>
      <c r="BG405">
        <v>12.5</v>
      </c>
      <c r="BH405">
        <v>2.9</v>
      </c>
      <c r="BI405">
        <v>4.6</v>
      </c>
      <c r="BJ405">
        <v>1.6</v>
      </c>
      <c r="BK405">
        <v>1.7</v>
      </c>
      <c r="BL405">
        <v>3.7</v>
      </c>
      <c r="BM405">
        <v>0.8</v>
      </c>
      <c r="BP405">
        <v>6.6</v>
      </c>
      <c r="BQ405">
        <v>365.7</v>
      </c>
      <c r="BS405">
        <v>522</v>
      </c>
      <c r="BT405">
        <v>248.2</v>
      </c>
    </row>
    <row r="406" spans="1:72" x14ac:dyDescent="0.25">
      <c r="A406" s="28" t="s">
        <v>107</v>
      </c>
      <c r="B406" s="27" t="s">
        <v>331</v>
      </c>
      <c r="C406" s="28" t="s">
        <v>402</v>
      </c>
      <c r="D406">
        <v>7.1</v>
      </c>
      <c r="E406">
        <v>0.5</v>
      </c>
      <c r="F406">
        <v>0.2</v>
      </c>
      <c r="G406">
        <v>2.6</v>
      </c>
      <c r="H406">
        <v>15.7</v>
      </c>
      <c r="I406">
        <v>3.3</v>
      </c>
      <c r="J406">
        <v>2</v>
      </c>
      <c r="K406">
        <v>3.2</v>
      </c>
      <c r="L406">
        <v>2.7</v>
      </c>
      <c r="M406">
        <v>6.3</v>
      </c>
      <c r="N406">
        <v>17.3</v>
      </c>
      <c r="O406">
        <v>9.6</v>
      </c>
      <c r="P406">
        <v>13.5</v>
      </c>
      <c r="Q406">
        <v>10</v>
      </c>
      <c r="R406">
        <v>7.7</v>
      </c>
      <c r="S406">
        <v>28.4</v>
      </c>
      <c r="T406">
        <v>960.7</v>
      </c>
      <c r="U406">
        <v>222.5</v>
      </c>
      <c r="V406">
        <v>100.3</v>
      </c>
      <c r="W406">
        <v>168.9</v>
      </c>
      <c r="X406">
        <v>47.6</v>
      </c>
      <c r="Y406">
        <v>20.3</v>
      </c>
      <c r="Z406">
        <v>56.5</v>
      </c>
      <c r="AA406">
        <v>26.1</v>
      </c>
      <c r="AB406">
        <v>1.6</v>
      </c>
      <c r="AC406">
        <v>4.6</v>
      </c>
      <c r="AD406">
        <v>80.3</v>
      </c>
      <c r="AE406">
        <v>7.3</v>
      </c>
      <c r="AF406">
        <v>64.3</v>
      </c>
      <c r="AG406">
        <v>18.1</v>
      </c>
      <c r="AH406">
        <v>10.1</v>
      </c>
      <c r="AI406">
        <v>9.9</v>
      </c>
      <c r="AJ406">
        <v>19.7</v>
      </c>
      <c r="AK406">
        <v>9.4</v>
      </c>
      <c r="AL406">
        <v>2.5</v>
      </c>
      <c r="AM406">
        <v>6.8</v>
      </c>
      <c r="AN406">
        <v>11.3</v>
      </c>
      <c r="AO406">
        <v>7.3</v>
      </c>
      <c r="AP406">
        <v>60.4</v>
      </c>
      <c r="AQ406">
        <v>112.6</v>
      </c>
      <c r="AR406">
        <v>4.1</v>
      </c>
      <c r="AS406">
        <v>3.4</v>
      </c>
      <c r="AT406">
        <v>2.8</v>
      </c>
      <c r="AU406">
        <v>6.6</v>
      </c>
      <c r="AV406">
        <v>12.9</v>
      </c>
      <c r="AW406">
        <v>27.4</v>
      </c>
      <c r="AX406">
        <v>15.5</v>
      </c>
      <c r="AY406">
        <v>4.6</v>
      </c>
      <c r="AZ406">
        <v>4.4</v>
      </c>
      <c r="BA406">
        <v>11.4</v>
      </c>
      <c r="BB406">
        <v>1.5</v>
      </c>
      <c r="BC406">
        <v>1.1</v>
      </c>
      <c r="BD406">
        <v>21.9</v>
      </c>
      <c r="BE406">
        <v>35.2</v>
      </c>
      <c r="BF406">
        <v>12.7</v>
      </c>
      <c r="BG406">
        <v>34.6</v>
      </c>
      <c r="BH406">
        <v>5.9</v>
      </c>
      <c r="BI406">
        <v>10.3</v>
      </c>
      <c r="BJ406">
        <v>3.6</v>
      </c>
      <c r="BK406">
        <v>3.6</v>
      </c>
      <c r="BL406">
        <v>12.2</v>
      </c>
      <c r="BM406">
        <v>1.7</v>
      </c>
      <c r="BP406">
        <v>13.7</v>
      </c>
      <c r="BQ406">
        <v>920.3</v>
      </c>
      <c r="BR406">
        <v>0.2</v>
      </c>
      <c r="BS406">
        <v>1155.2</v>
      </c>
      <c r="BT406">
        <v>397.1</v>
      </c>
    </row>
    <row r="407" spans="1:72" x14ac:dyDescent="0.25">
      <c r="A407" s="28" t="s">
        <v>107</v>
      </c>
      <c r="B407" s="27" t="s">
        <v>331</v>
      </c>
      <c r="C407" s="28" t="s">
        <v>403</v>
      </c>
      <c r="D407">
        <v>0.5</v>
      </c>
      <c r="G407">
        <v>0.2</v>
      </c>
      <c r="H407">
        <v>1.9</v>
      </c>
      <c r="I407">
        <v>0.2</v>
      </c>
      <c r="J407">
        <v>0.2</v>
      </c>
      <c r="K407">
        <v>0.4</v>
      </c>
      <c r="L407">
        <v>0.1</v>
      </c>
      <c r="M407">
        <v>0.5</v>
      </c>
      <c r="N407">
        <v>1</v>
      </c>
      <c r="O407">
        <v>0.9</v>
      </c>
      <c r="P407">
        <v>1.4</v>
      </c>
      <c r="Q407">
        <v>0.6</v>
      </c>
      <c r="R407">
        <v>2.6</v>
      </c>
      <c r="S407">
        <v>5.4</v>
      </c>
      <c r="T407">
        <v>31.8</v>
      </c>
      <c r="U407">
        <v>33.2</v>
      </c>
      <c r="V407">
        <v>24.3</v>
      </c>
      <c r="W407">
        <v>20.8</v>
      </c>
      <c r="X407">
        <v>8.3</v>
      </c>
      <c r="Y407">
        <v>1.7</v>
      </c>
      <c r="Z407">
        <v>6.2</v>
      </c>
      <c r="AA407">
        <v>4.5</v>
      </c>
      <c r="AB407">
        <v>0.2</v>
      </c>
      <c r="AC407">
        <v>0.9</v>
      </c>
      <c r="AD407">
        <v>26.7</v>
      </c>
      <c r="AE407">
        <v>1.5</v>
      </c>
      <c r="AF407">
        <v>3.5</v>
      </c>
      <c r="AG407">
        <v>1</v>
      </c>
      <c r="AH407">
        <v>0.9</v>
      </c>
      <c r="AI407">
        <v>0.1</v>
      </c>
      <c r="AJ407">
        <v>0.2</v>
      </c>
      <c r="AK407">
        <v>1.1</v>
      </c>
      <c r="AL407">
        <v>0.2</v>
      </c>
      <c r="AM407">
        <v>0.9</v>
      </c>
      <c r="AN407">
        <v>0.4</v>
      </c>
      <c r="AO407">
        <v>0.6</v>
      </c>
      <c r="AP407">
        <v>4.3</v>
      </c>
      <c r="AQ407">
        <v>5.9</v>
      </c>
      <c r="AR407">
        <v>0.2</v>
      </c>
      <c r="AS407">
        <v>0.2</v>
      </c>
      <c r="AT407">
        <v>0.1</v>
      </c>
      <c r="AU407">
        <v>0.9</v>
      </c>
      <c r="AV407">
        <v>0.9</v>
      </c>
      <c r="AW407">
        <v>2.2</v>
      </c>
      <c r="AX407">
        <v>0.8</v>
      </c>
      <c r="AY407">
        <v>0.4</v>
      </c>
      <c r="AZ407">
        <v>0.3</v>
      </c>
      <c r="BA407">
        <v>1</v>
      </c>
      <c r="BB407">
        <v>0.1</v>
      </c>
      <c r="BD407">
        <v>1.5</v>
      </c>
      <c r="BE407">
        <v>1.5</v>
      </c>
      <c r="BF407">
        <v>0.6</v>
      </c>
      <c r="BG407">
        <v>2.2</v>
      </c>
      <c r="BH407">
        <v>0.4</v>
      </c>
      <c r="BI407">
        <v>0.7</v>
      </c>
      <c r="BJ407">
        <v>0.3</v>
      </c>
      <c r="BK407">
        <v>0.2</v>
      </c>
      <c r="BL407">
        <v>0.8</v>
      </c>
      <c r="BM407">
        <v>0.3</v>
      </c>
      <c r="BP407">
        <v>0.7</v>
      </c>
      <c r="BQ407">
        <v>64.4</v>
      </c>
      <c r="BS407">
        <v>88.1</v>
      </c>
      <c r="BT407">
        <v>15.6</v>
      </c>
    </row>
    <row r="408" spans="1:72" x14ac:dyDescent="0.25">
      <c r="A408" s="28" t="s">
        <v>107</v>
      </c>
      <c r="B408" s="27" t="s">
        <v>331</v>
      </c>
      <c r="C408" s="28" t="s">
        <v>404</v>
      </c>
      <c r="D408">
        <v>0.1</v>
      </c>
      <c r="G408">
        <v>0.1</v>
      </c>
      <c r="H408">
        <v>0.3</v>
      </c>
      <c r="K408">
        <v>0.1</v>
      </c>
      <c r="L408">
        <v>0.2</v>
      </c>
      <c r="M408">
        <v>0.2</v>
      </c>
      <c r="N408">
        <v>0.4</v>
      </c>
      <c r="O408">
        <v>0.9</v>
      </c>
      <c r="P408">
        <v>0.3</v>
      </c>
      <c r="Q408">
        <v>0.9</v>
      </c>
      <c r="R408">
        <v>0.3</v>
      </c>
      <c r="S408">
        <v>1.6</v>
      </c>
      <c r="T408">
        <v>64.9</v>
      </c>
      <c r="U408">
        <v>11</v>
      </c>
      <c r="V408">
        <v>5.4</v>
      </c>
      <c r="W408">
        <v>6.9</v>
      </c>
      <c r="X408">
        <v>2.8</v>
      </c>
      <c r="Y408">
        <v>1.9</v>
      </c>
      <c r="Z408">
        <v>3.7</v>
      </c>
      <c r="AA408">
        <v>1.1</v>
      </c>
      <c r="AB408">
        <v>0.1</v>
      </c>
      <c r="AC408">
        <v>0.2</v>
      </c>
      <c r="AD408">
        <v>4.5</v>
      </c>
      <c r="AE408">
        <v>0.4</v>
      </c>
      <c r="AF408">
        <v>3.7</v>
      </c>
      <c r="AG408">
        <v>0.8</v>
      </c>
      <c r="AH408">
        <v>0.5</v>
      </c>
      <c r="AJ408">
        <v>0.1</v>
      </c>
      <c r="AK408">
        <v>0.6</v>
      </c>
      <c r="AL408">
        <v>0.2</v>
      </c>
      <c r="AM408">
        <v>0.3</v>
      </c>
      <c r="AN408">
        <v>2.2</v>
      </c>
      <c r="AO408">
        <v>1</v>
      </c>
      <c r="AP408">
        <v>6.1</v>
      </c>
      <c r="AQ408">
        <v>14</v>
      </c>
      <c r="AR408">
        <v>0.3</v>
      </c>
      <c r="AS408">
        <v>0.2</v>
      </c>
      <c r="AT408">
        <v>0.2</v>
      </c>
      <c r="AU408">
        <v>0.2</v>
      </c>
      <c r="AV408">
        <v>0.8</v>
      </c>
      <c r="AW408">
        <v>2.2</v>
      </c>
      <c r="AX408">
        <v>1.1</v>
      </c>
      <c r="AY408">
        <v>0.7</v>
      </c>
      <c r="AZ408">
        <v>0.4</v>
      </c>
      <c r="BA408">
        <v>0.6</v>
      </c>
      <c r="BB408">
        <v>0.1</v>
      </c>
      <c r="BD408">
        <v>2.3</v>
      </c>
      <c r="BE408">
        <v>2.5</v>
      </c>
      <c r="BF408">
        <v>0.8</v>
      </c>
      <c r="BG408">
        <v>3</v>
      </c>
      <c r="BH408">
        <v>0.5</v>
      </c>
      <c r="BI408">
        <v>1</v>
      </c>
      <c r="BJ408">
        <v>0.3</v>
      </c>
      <c r="BK408">
        <v>0.4</v>
      </c>
      <c r="BL408">
        <v>1</v>
      </c>
      <c r="BM408">
        <v>0.1</v>
      </c>
      <c r="BP408">
        <v>0.9</v>
      </c>
      <c r="BQ408">
        <v>77.2</v>
      </c>
      <c r="BS408">
        <v>95.3</v>
      </c>
      <c r="BT408">
        <v>35.3</v>
      </c>
    </row>
    <row r="409" spans="1:72" x14ac:dyDescent="0.25">
      <c r="A409" s="28" t="s">
        <v>107</v>
      </c>
      <c r="B409" s="27" t="s">
        <v>331</v>
      </c>
      <c r="C409" s="28" t="s">
        <v>405</v>
      </c>
      <c r="Q409">
        <v>0.1</v>
      </c>
      <c r="S409">
        <v>0.1</v>
      </c>
      <c r="T409">
        <v>2.3</v>
      </c>
      <c r="U409">
        <v>0.3</v>
      </c>
      <c r="V409">
        <v>0.1</v>
      </c>
      <c r="W409">
        <v>0.3</v>
      </c>
      <c r="X409">
        <v>0.1</v>
      </c>
      <c r="Z409">
        <v>0.1</v>
      </c>
      <c r="AD409">
        <v>0.2</v>
      </c>
      <c r="AF409">
        <v>0.1</v>
      </c>
      <c r="AP409">
        <v>0.2</v>
      </c>
      <c r="AQ409">
        <v>0.4</v>
      </c>
      <c r="AW409">
        <v>0.1</v>
      </c>
      <c r="BE409">
        <v>0.1</v>
      </c>
      <c r="BG409">
        <v>0.1</v>
      </c>
      <c r="BQ409">
        <v>2.9</v>
      </c>
      <c r="BS409">
        <v>2.7</v>
      </c>
      <c r="BT409">
        <v>-0.5</v>
      </c>
    </row>
    <row r="410" spans="1:72" x14ac:dyDescent="0.25">
      <c r="A410" s="28" t="s">
        <v>107</v>
      </c>
      <c r="B410" s="27" t="s">
        <v>331</v>
      </c>
      <c r="C410" s="28" t="s">
        <v>406</v>
      </c>
      <c r="D410">
        <v>0.3</v>
      </c>
      <c r="G410">
        <v>0.1</v>
      </c>
      <c r="H410">
        <v>1.6</v>
      </c>
      <c r="I410">
        <v>0.2</v>
      </c>
      <c r="J410">
        <v>0.1</v>
      </c>
      <c r="K410">
        <v>0.2</v>
      </c>
      <c r="L410">
        <v>0.2</v>
      </c>
      <c r="M410">
        <v>0.4</v>
      </c>
      <c r="N410">
        <v>0.9</v>
      </c>
      <c r="O410">
        <v>1.2</v>
      </c>
      <c r="P410">
        <v>0.7</v>
      </c>
      <c r="Q410">
        <v>0.5</v>
      </c>
      <c r="R410">
        <v>0.6</v>
      </c>
      <c r="S410">
        <v>2</v>
      </c>
      <c r="T410">
        <v>55.6</v>
      </c>
      <c r="U410">
        <v>11.8</v>
      </c>
      <c r="V410">
        <v>11.1</v>
      </c>
      <c r="W410">
        <v>11.2</v>
      </c>
      <c r="X410">
        <v>7.1</v>
      </c>
      <c r="Y410">
        <v>2</v>
      </c>
      <c r="Z410">
        <v>5</v>
      </c>
      <c r="AA410">
        <v>1.8</v>
      </c>
      <c r="AB410">
        <v>0.1</v>
      </c>
      <c r="AC410">
        <v>0.4</v>
      </c>
      <c r="AD410">
        <v>9.4</v>
      </c>
      <c r="AE410">
        <v>0.9</v>
      </c>
      <c r="AF410">
        <v>6.1</v>
      </c>
      <c r="AG410">
        <v>1.6</v>
      </c>
      <c r="AH410">
        <v>0.9</v>
      </c>
      <c r="AI410">
        <v>0.2</v>
      </c>
      <c r="AJ410">
        <v>0.4</v>
      </c>
      <c r="AK410">
        <v>0.9</v>
      </c>
      <c r="AL410">
        <v>0.2</v>
      </c>
      <c r="AM410">
        <v>0.7</v>
      </c>
      <c r="AN410">
        <v>1.6</v>
      </c>
      <c r="AO410">
        <v>1.1</v>
      </c>
      <c r="AP410">
        <v>8.6</v>
      </c>
      <c r="AQ410">
        <v>16.9</v>
      </c>
      <c r="AR410">
        <v>0.4</v>
      </c>
      <c r="AS410">
        <v>0.2</v>
      </c>
      <c r="AT410">
        <v>0.4</v>
      </c>
      <c r="AU410">
        <v>0.3</v>
      </c>
      <c r="AV410">
        <v>1.6</v>
      </c>
      <c r="AW410">
        <v>3.5</v>
      </c>
      <c r="AX410">
        <v>1.3</v>
      </c>
      <c r="AY410">
        <v>0.7</v>
      </c>
      <c r="AZ410">
        <v>0.6</v>
      </c>
      <c r="BA410">
        <v>1.1</v>
      </c>
      <c r="BB410">
        <v>0.2</v>
      </c>
      <c r="BC410">
        <v>0.1</v>
      </c>
      <c r="BD410">
        <v>2.2</v>
      </c>
      <c r="BE410">
        <v>2.3</v>
      </c>
      <c r="BF410">
        <v>0.8</v>
      </c>
      <c r="BG410">
        <v>4.3</v>
      </c>
      <c r="BH410">
        <v>0.8</v>
      </c>
      <c r="BI410">
        <v>1.1</v>
      </c>
      <c r="BJ410">
        <v>0.4</v>
      </c>
      <c r="BK410">
        <v>0.3</v>
      </c>
      <c r="BL410">
        <v>1.1</v>
      </c>
      <c r="BM410">
        <v>0.1</v>
      </c>
      <c r="BP410">
        <v>1.2</v>
      </c>
      <c r="BQ410">
        <v>82.9</v>
      </c>
      <c r="BS410">
        <v>114.2</v>
      </c>
      <c r="BT410">
        <v>29.7</v>
      </c>
    </row>
    <row r="411" spans="1:72" x14ac:dyDescent="0.25">
      <c r="A411" s="28" t="s">
        <v>107</v>
      </c>
      <c r="B411" s="27" t="s">
        <v>331</v>
      </c>
      <c r="C411" s="28" t="s">
        <v>407</v>
      </c>
      <c r="D411">
        <v>20.6</v>
      </c>
      <c r="E411">
        <v>2.5</v>
      </c>
      <c r="F411">
        <v>1.2</v>
      </c>
      <c r="G411">
        <v>10.2</v>
      </c>
      <c r="H411">
        <v>86.8</v>
      </c>
      <c r="I411">
        <v>8</v>
      </c>
      <c r="J411">
        <v>7</v>
      </c>
      <c r="K411">
        <v>10</v>
      </c>
      <c r="L411">
        <v>26.7</v>
      </c>
      <c r="M411">
        <v>32.7</v>
      </c>
      <c r="N411">
        <v>76.4</v>
      </c>
      <c r="O411">
        <v>135.6</v>
      </c>
      <c r="P411">
        <v>62.6</v>
      </c>
      <c r="Q411">
        <v>55.3</v>
      </c>
      <c r="R411">
        <v>48.8</v>
      </c>
      <c r="S411">
        <v>259.2</v>
      </c>
      <c r="T411">
        <v>9656.6</v>
      </c>
      <c r="U411">
        <v>1765</v>
      </c>
      <c r="V411">
        <v>1561.2</v>
      </c>
      <c r="W411">
        <v>1421.4</v>
      </c>
      <c r="X411">
        <v>634.5</v>
      </c>
      <c r="Y411">
        <v>296.6</v>
      </c>
      <c r="Z411">
        <v>638.5</v>
      </c>
      <c r="AA411">
        <v>196.7</v>
      </c>
      <c r="AB411">
        <v>17.8</v>
      </c>
      <c r="AC411">
        <v>39.9</v>
      </c>
      <c r="AD411">
        <v>1060.8</v>
      </c>
      <c r="AE411">
        <v>101</v>
      </c>
      <c r="AF411">
        <v>745.3</v>
      </c>
      <c r="AG411">
        <v>144.7</v>
      </c>
      <c r="AH411">
        <v>68.9</v>
      </c>
      <c r="AI411">
        <v>17.5</v>
      </c>
      <c r="AJ411">
        <v>18.5</v>
      </c>
      <c r="AK411">
        <v>94.2</v>
      </c>
      <c r="AL411">
        <v>35.1</v>
      </c>
      <c r="AM411">
        <v>86.8</v>
      </c>
      <c r="AN411">
        <v>294.9</v>
      </c>
      <c r="AO411">
        <v>126.3</v>
      </c>
      <c r="AP411">
        <v>1107.6</v>
      </c>
      <c r="AQ411">
        <v>2361.6</v>
      </c>
      <c r="AR411">
        <v>53.6</v>
      </c>
      <c r="AS411">
        <v>38.9</v>
      </c>
      <c r="AT411">
        <v>48.3</v>
      </c>
      <c r="AU411">
        <v>47.4</v>
      </c>
      <c r="AV411">
        <v>217.4</v>
      </c>
      <c r="AW411">
        <v>436.2</v>
      </c>
      <c r="AX411">
        <v>187.7</v>
      </c>
      <c r="AY411">
        <v>79.1</v>
      </c>
      <c r="AZ411">
        <v>79</v>
      </c>
      <c r="BA411">
        <v>135.9</v>
      </c>
      <c r="BB411">
        <v>38.2</v>
      </c>
      <c r="BC411">
        <v>16.5</v>
      </c>
      <c r="BD411">
        <v>379.3</v>
      </c>
      <c r="BE411">
        <v>367.1</v>
      </c>
      <c r="BF411">
        <v>134.6</v>
      </c>
      <c r="BG411">
        <v>456.4</v>
      </c>
      <c r="BH411">
        <v>102</v>
      </c>
      <c r="BI411">
        <v>148.9</v>
      </c>
      <c r="BJ411">
        <v>52.5</v>
      </c>
      <c r="BK411">
        <v>44.9</v>
      </c>
      <c r="BL411">
        <v>138.3</v>
      </c>
      <c r="BM411">
        <v>20.4</v>
      </c>
      <c r="BP411">
        <v>172.4</v>
      </c>
      <c r="BQ411">
        <v>10924.5</v>
      </c>
      <c r="BR411">
        <v>1.3</v>
      </c>
      <c r="BS411">
        <v>16112.3</v>
      </c>
      <c r="BT411">
        <v>5512.6</v>
      </c>
    </row>
    <row r="412" spans="1:72" x14ac:dyDescent="0.25">
      <c r="A412" s="26" t="s">
        <v>109</v>
      </c>
      <c r="B412" s="27" t="s">
        <v>332</v>
      </c>
      <c r="C412" s="26" t="s">
        <v>384</v>
      </c>
      <c r="D412">
        <v>806.6</v>
      </c>
      <c r="E412">
        <v>59.9</v>
      </c>
      <c r="F412">
        <v>38.7</v>
      </c>
      <c r="G412">
        <v>255.2</v>
      </c>
      <c r="H412">
        <v>2704.9</v>
      </c>
      <c r="I412">
        <v>347.4</v>
      </c>
      <c r="J412">
        <v>378.7</v>
      </c>
      <c r="K412">
        <v>509.2</v>
      </c>
      <c r="L412">
        <v>164.7</v>
      </c>
      <c r="M412">
        <v>480.6</v>
      </c>
      <c r="N412">
        <v>1281.6</v>
      </c>
      <c r="O412">
        <v>765.2</v>
      </c>
      <c r="P412">
        <v>1167.1</v>
      </c>
      <c r="Q412">
        <v>743.2</v>
      </c>
      <c r="R412">
        <v>2551.1</v>
      </c>
      <c r="S412">
        <v>4393.4</v>
      </c>
      <c r="T412">
        <v>8601.2</v>
      </c>
      <c r="U412">
        <v>37465.1</v>
      </c>
      <c r="V412">
        <v>16256.3</v>
      </c>
      <c r="W412">
        <v>19369.4</v>
      </c>
      <c r="X412">
        <v>4149.6</v>
      </c>
      <c r="Y412">
        <v>1922.6</v>
      </c>
      <c r="Z412">
        <v>4708.3</v>
      </c>
      <c r="AA412">
        <v>7210.7</v>
      </c>
      <c r="AB412">
        <v>336.5</v>
      </c>
      <c r="AC412">
        <v>865.7</v>
      </c>
      <c r="AD412">
        <v>32970.4</v>
      </c>
      <c r="AE412">
        <v>1526.6</v>
      </c>
      <c r="AF412">
        <v>3815.4</v>
      </c>
      <c r="AG412">
        <v>1426</v>
      </c>
      <c r="AH412">
        <v>1672.8</v>
      </c>
      <c r="AI412">
        <v>229.5</v>
      </c>
      <c r="AJ412">
        <v>402.1</v>
      </c>
      <c r="AK412">
        <v>1396.6</v>
      </c>
      <c r="AL412">
        <v>160.7</v>
      </c>
      <c r="AM412">
        <v>1730.6</v>
      </c>
      <c r="AN412">
        <v>208.3</v>
      </c>
      <c r="AO412">
        <v>356.7</v>
      </c>
      <c r="AP412">
        <v>1811.5</v>
      </c>
      <c r="AQ412">
        <v>2234.5</v>
      </c>
      <c r="AR412">
        <v>240.2</v>
      </c>
      <c r="AS412">
        <v>111</v>
      </c>
      <c r="AT412">
        <v>174.4</v>
      </c>
      <c r="AU412">
        <v>1884.7</v>
      </c>
      <c r="AV412">
        <v>1270.9</v>
      </c>
      <c r="AW412">
        <v>1678.2</v>
      </c>
      <c r="AX412">
        <v>640.1</v>
      </c>
      <c r="AY412">
        <v>250.4</v>
      </c>
      <c r="AZ412">
        <v>448.4</v>
      </c>
      <c r="BA412">
        <v>878.4</v>
      </c>
      <c r="BB412">
        <v>91.3</v>
      </c>
      <c r="BC412">
        <v>94.9</v>
      </c>
      <c r="BD412">
        <v>1517.9</v>
      </c>
      <c r="BE412">
        <v>1283.6</v>
      </c>
      <c r="BF412">
        <v>442.6</v>
      </c>
      <c r="BG412">
        <v>1111.9</v>
      </c>
      <c r="BH412">
        <v>472.5</v>
      </c>
      <c r="BI412">
        <v>768.7</v>
      </c>
      <c r="BJ412">
        <v>317.5</v>
      </c>
      <c r="BK412">
        <v>130.1</v>
      </c>
      <c r="BL412">
        <v>373.6</v>
      </c>
      <c r="BM412">
        <v>456.7</v>
      </c>
      <c r="BP412">
        <v>918.4</v>
      </c>
      <c r="BQ412">
        <v>44731.3</v>
      </c>
      <c r="BR412">
        <v>74.8</v>
      </c>
      <c r="BS412">
        <v>46711.8</v>
      </c>
      <c r="BT412">
        <v>7698.9</v>
      </c>
    </row>
    <row r="413" spans="1:72" x14ac:dyDescent="0.25">
      <c r="A413" s="28" t="s">
        <v>109</v>
      </c>
      <c r="B413" s="27" t="s">
        <v>332</v>
      </c>
      <c r="C413" s="28" t="s">
        <v>385</v>
      </c>
      <c r="D413">
        <v>1.2</v>
      </c>
      <c r="E413">
        <v>0.1</v>
      </c>
      <c r="G413">
        <v>0.7</v>
      </c>
      <c r="H413">
        <v>3.6</v>
      </c>
      <c r="I413">
        <v>0.3</v>
      </c>
      <c r="J413">
        <v>1.1</v>
      </c>
      <c r="K413">
        <v>0.5</v>
      </c>
      <c r="L413">
        <v>0.1</v>
      </c>
      <c r="M413">
        <v>0.6</v>
      </c>
      <c r="N413">
        <v>1.4</v>
      </c>
      <c r="O413">
        <v>2.5</v>
      </c>
      <c r="P413">
        <v>1.6</v>
      </c>
      <c r="Q413">
        <v>0.8</v>
      </c>
      <c r="R413">
        <v>4.9</v>
      </c>
      <c r="S413">
        <v>10.9</v>
      </c>
      <c r="T413">
        <v>22.1</v>
      </c>
      <c r="U413">
        <v>77.2</v>
      </c>
      <c r="V413">
        <v>53.1</v>
      </c>
      <c r="W413">
        <v>42.7</v>
      </c>
      <c r="X413">
        <v>10</v>
      </c>
      <c r="Y413">
        <v>4.9</v>
      </c>
      <c r="Z413">
        <v>9.5</v>
      </c>
      <c r="AA413">
        <v>11.2</v>
      </c>
      <c r="AB413">
        <v>0.2</v>
      </c>
      <c r="AC413">
        <v>1.9</v>
      </c>
      <c r="AD413">
        <v>64.1</v>
      </c>
      <c r="AE413">
        <v>5</v>
      </c>
      <c r="AF413">
        <v>3.5</v>
      </c>
      <c r="AG413">
        <v>1.4</v>
      </c>
      <c r="AH413">
        <v>2.4</v>
      </c>
      <c r="AI413">
        <v>2.8</v>
      </c>
      <c r="AJ413">
        <v>2.3</v>
      </c>
      <c r="AK413">
        <v>2.4</v>
      </c>
      <c r="AL413">
        <v>0.3</v>
      </c>
      <c r="AM413">
        <v>1.5</v>
      </c>
      <c r="AN413">
        <v>0.3</v>
      </c>
      <c r="AO413">
        <v>0.5</v>
      </c>
      <c r="AP413">
        <v>4.3</v>
      </c>
      <c r="AQ413">
        <v>6</v>
      </c>
      <c r="AR413">
        <v>0.2</v>
      </c>
      <c r="AS413">
        <v>0.1</v>
      </c>
      <c r="AT413">
        <v>0.1</v>
      </c>
      <c r="AU413">
        <v>1.7</v>
      </c>
      <c r="AV413">
        <v>1.2</v>
      </c>
      <c r="AW413">
        <v>2</v>
      </c>
      <c r="AX413">
        <v>1.2</v>
      </c>
      <c r="AY413">
        <v>0.9</v>
      </c>
      <c r="AZ413">
        <v>0.5</v>
      </c>
      <c r="BA413">
        <v>1.8</v>
      </c>
      <c r="BB413">
        <v>0.1</v>
      </c>
      <c r="BC413">
        <v>0.1</v>
      </c>
      <c r="BD413">
        <v>1.7</v>
      </c>
      <c r="BE413">
        <v>2.8</v>
      </c>
      <c r="BF413">
        <v>2.1</v>
      </c>
      <c r="BG413">
        <v>1.6</v>
      </c>
      <c r="BH413">
        <v>1.8</v>
      </c>
      <c r="BI413">
        <v>0.5</v>
      </c>
      <c r="BJ413">
        <v>0.7</v>
      </c>
      <c r="BK413">
        <v>0.2</v>
      </c>
      <c r="BL413">
        <v>0.6</v>
      </c>
      <c r="BM413">
        <v>0.6</v>
      </c>
      <c r="BP413">
        <v>0.2</v>
      </c>
      <c r="BQ413">
        <v>93.6</v>
      </c>
      <c r="BS413">
        <v>113.8</v>
      </c>
      <c r="BT413">
        <v>9.1</v>
      </c>
    </row>
    <row r="414" spans="1:72" x14ac:dyDescent="0.25">
      <c r="A414" s="28" t="s">
        <v>109</v>
      </c>
      <c r="B414" s="27" t="s">
        <v>332</v>
      </c>
      <c r="C414" s="28" t="s">
        <v>386</v>
      </c>
      <c r="D414">
        <v>9.1</v>
      </c>
      <c r="E414">
        <v>0.6</v>
      </c>
      <c r="F414">
        <v>0.2</v>
      </c>
      <c r="G414">
        <v>2.5</v>
      </c>
      <c r="H414">
        <v>32.3</v>
      </c>
      <c r="I414">
        <v>2.3</v>
      </c>
      <c r="J414">
        <v>3.2</v>
      </c>
      <c r="K414">
        <v>6.7</v>
      </c>
      <c r="L414">
        <v>2.2</v>
      </c>
      <c r="M414">
        <v>9.3</v>
      </c>
      <c r="N414">
        <v>21.3</v>
      </c>
      <c r="O414">
        <v>12</v>
      </c>
      <c r="P414">
        <v>32.5</v>
      </c>
      <c r="Q414">
        <v>10.5</v>
      </c>
      <c r="R414">
        <v>49</v>
      </c>
      <c r="S414">
        <v>88.5</v>
      </c>
      <c r="T414">
        <v>222.4</v>
      </c>
      <c r="U414">
        <v>1235.2</v>
      </c>
      <c r="V414">
        <v>440.4</v>
      </c>
      <c r="W414">
        <v>554.1</v>
      </c>
      <c r="X414">
        <v>118.3</v>
      </c>
      <c r="Y414">
        <v>38.9</v>
      </c>
      <c r="Z414">
        <v>128.4</v>
      </c>
      <c r="AA414">
        <v>173.2</v>
      </c>
      <c r="AB414">
        <v>2.7</v>
      </c>
      <c r="AC414">
        <v>15.1</v>
      </c>
      <c r="AD414">
        <v>881.4</v>
      </c>
      <c r="AE414">
        <v>34.5</v>
      </c>
      <c r="AF414">
        <v>44.2</v>
      </c>
      <c r="AG414">
        <v>19.1</v>
      </c>
      <c r="AH414">
        <v>25.2</v>
      </c>
      <c r="AI414">
        <v>1.3</v>
      </c>
      <c r="AJ414">
        <v>2.1</v>
      </c>
      <c r="AK414">
        <v>17.6</v>
      </c>
      <c r="AL414">
        <v>3.9</v>
      </c>
      <c r="AM414">
        <v>30</v>
      </c>
      <c r="AN414">
        <v>2.2</v>
      </c>
      <c r="AO414">
        <v>4.9</v>
      </c>
      <c r="AP414">
        <v>43</v>
      </c>
      <c r="AQ414">
        <v>36.9</v>
      </c>
      <c r="AR414">
        <v>0.7</v>
      </c>
      <c r="AS414">
        <v>0.9</v>
      </c>
      <c r="AT414">
        <v>1</v>
      </c>
      <c r="AU414">
        <v>21.5</v>
      </c>
      <c r="AV414">
        <v>13.2</v>
      </c>
      <c r="AW414">
        <v>29.3</v>
      </c>
      <c r="AX414">
        <v>7.6</v>
      </c>
      <c r="AY414">
        <v>2.3</v>
      </c>
      <c r="AZ414">
        <v>4.8</v>
      </c>
      <c r="BA414">
        <v>13.9</v>
      </c>
      <c r="BB414">
        <v>0.7</v>
      </c>
      <c r="BC414">
        <v>0.8</v>
      </c>
      <c r="BD414">
        <v>16.6</v>
      </c>
      <c r="BE414">
        <v>19</v>
      </c>
      <c r="BF414">
        <v>7</v>
      </c>
      <c r="BG414">
        <v>12.8</v>
      </c>
      <c r="BH414">
        <v>4.2</v>
      </c>
      <c r="BI414">
        <v>5.2</v>
      </c>
      <c r="BJ414">
        <v>3.3</v>
      </c>
      <c r="BK414">
        <v>1.6</v>
      </c>
      <c r="BL414">
        <v>9.8</v>
      </c>
      <c r="BM414">
        <v>19.6</v>
      </c>
      <c r="BP414">
        <v>0.8</v>
      </c>
      <c r="BQ414">
        <v>1133.3</v>
      </c>
      <c r="BR414">
        <v>0.1</v>
      </c>
      <c r="BS414">
        <v>1017.3</v>
      </c>
      <c r="BT414">
        <v>296.5</v>
      </c>
    </row>
    <row r="415" spans="1:72" x14ac:dyDescent="0.25">
      <c r="A415" s="28" t="s">
        <v>109</v>
      </c>
      <c r="B415" s="27" t="s">
        <v>332</v>
      </c>
      <c r="C415" s="28" t="s">
        <v>387</v>
      </c>
      <c r="D415">
        <v>5.3</v>
      </c>
      <c r="E415">
        <v>0.2</v>
      </c>
      <c r="F415">
        <v>0.1</v>
      </c>
      <c r="G415">
        <v>1.4</v>
      </c>
      <c r="H415">
        <v>20.7</v>
      </c>
      <c r="I415">
        <v>2.8</v>
      </c>
      <c r="J415">
        <v>1.9</v>
      </c>
      <c r="K415">
        <v>2.6</v>
      </c>
      <c r="L415">
        <v>0.6</v>
      </c>
      <c r="M415">
        <v>3.6</v>
      </c>
      <c r="N415">
        <v>11.7</v>
      </c>
      <c r="O415">
        <v>13.3</v>
      </c>
      <c r="P415">
        <v>9.1</v>
      </c>
      <c r="Q415">
        <v>4.9</v>
      </c>
      <c r="R415">
        <v>13.1</v>
      </c>
      <c r="S415">
        <v>27</v>
      </c>
      <c r="T415">
        <v>55.8</v>
      </c>
      <c r="U415">
        <v>177.7</v>
      </c>
      <c r="V415">
        <v>96.1</v>
      </c>
      <c r="W415">
        <v>104.4</v>
      </c>
      <c r="X415">
        <v>30.5</v>
      </c>
      <c r="Y415">
        <v>24.5</v>
      </c>
      <c r="Z415">
        <v>28.5</v>
      </c>
      <c r="AA415">
        <v>28.5</v>
      </c>
      <c r="AB415">
        <v>0.7</v>
      </c>
      <c r="AC415">
        <v>5.3</v>
      </c>
      <c r="AD415">
        <v>199.6</v>
      </c>
      <c r="AE415">
        <v>12.6</v>
      </c>
      <c r="AF415">
        <v>26.8</v>
      </c>
      <c r="AG415">
        <v>8.3</v>
      </c>
      <c r="AH415">
        <v>7.1</v>
      </c>
      <c r="AI415">
        <v>5.5</v>
      </c>
      <c r="AJ415">
        <v>7.8</v>
      </c>
      <c r="AK415">
        <v>6.1</v>
      </c>
      <c r="AL415">
        <v>0.9</v>
      </c>
      <c r="AM415">
        <v>6.1</v>
      </c>
      <c r="AN415">
        <v>3.7</v>
      </c>
      <c r="AO415">
        <v>1.7</v>
      </c>
      <c r="AP415">
        <v>17.9</v>
      </c>
      <c r="AQ415">
        <v>27.1</v>
      </c>
      <c r="AR415">
        <v>0.4</v>
      </c>
      <c r="AS415">
        <v>0.3</v>
      </c>
      <c r="AT415">
        <v>1</v>
      </c>
      <c r="AU415">
        <v>4.3</v>
      </c>
      <c r="AV415">
        <v>6.4</v>
      </c>
      <c r="AW415">
        <v>7.9</v>
      </c>
      <c r="AX415">
        <v>4</v>
      </c>
      <c r="AY415">
        <v>1</v>
      </c>
      <c r="AZ415">
        <v>1.6</v>
      </c>
      <c r="BA415">
        <v>6.8</v>
      </c>
      <c r="BB415">
        <v>0.5</v>
      </c>
      <c r="BC415">
        <v>0.5</v>
      </c>
      <c r="BD415">
        <v>7.1</v>
      </c>
      <c r="BE415">
        <v>7.1</v>
      </c>
      <c r="BF415">
        <v>2.2</v>
      </c>
      <c r="BG415">
        <v>6</v>
      </c>
      <c r="BH415">
        <v>2.1</v>
      </c>
      <c r="BI415">
        <v>1.8</v>
      </c>
      <c r="BJ415">
        <v>1.3</v>
      </c>
      <c r="BK415">
        <v>0.5</v>
      </c>
      <c r="BL415">
        <v>2.1</v>
      </c>
      <c r="BM415">
        <v>2.7</v>
      </c>
      <c r="BP415">
        <v>1.8</v>
      </c>
      <c r="BQ415">
        <v>251.8</v>
      </c>
      <c r="BR415">
        <v>0.1</v>
      </c>
      <c r="BS415">
        <v>329.4</v>
      </c>
      <c r="BT415">
        <v>45.3</v>
      </c>
    </row>
    <row r="416" spans="1:72" x14ac:dyDescent="0.25">
      <c r="A416" s="28" t="s">
        <v>109</v>
      </c>
      <c r="B416" s="27" t="s">
        <v>332</v>
      </c>
      <c r="C416" s="28" t="s">
        <v>388</v>
      </c>
      <c r="U416">
        <v>0.2</v>
      </c>
      <c r="V416">
        <v>0.1</v>
      </c>
      <c r="W416">
        <v>0.1</v>
      </c>
      <c r="AD416">
        <v>0.2</v>
      </c>
      <c r="BQ416">
        <v>0.3</v>
      </c>
      <c r="BS416">
        <v>0.2</v>
      </c>
      <c r="BT416">
        <v>0.1</v>
      </c>
    </row>
    <row r="417" spans="1:72" x14ac:dyDescent="0.25">
      <c r="A417" s="28" t="s">
        <v>109</v>
      </c>
      <c r="B417" s="27" t="s">
        <v>332</v>
      </c>
      <c r="C417" s="28" t="s">
        <v>389</v>
      </c>
      <c r="D417">
        <v>0.3</v>
      </c>
      <c r="G417">
        <v>0.1</v>
      </c>
      <c r="H417">
        <v>0.7</v>
      </c>
      <c r="I417">
        <v>0.1</v>
      </c>
      <c r="J417">
        <v>0.1</v>
      </c>
      <c r="K417">
        <v>0.1</v>
      </c>
      <c r="M417">
        <v>0.1</v>
      </c>
      <c r="N417">
        <v>0.5</v>
      </c>
      <c r="O417">
        <v>0.2</v>
      </c>
      <c r="P417">
        <v>0.7</v>
      </c>
      <c r="Q417">
        <v>0.3</v>
      </c>
      <c r="R417">
        <v>2.4</v>
      </c>
      <c r="S417">
        <v>2.8</v>
      </c>
      <c r="T417">
        <v>7.3</v>
      </c>
      <c r="U417">
        <v>29.2</v>
      </c>
      <c r="V417">
        <v>10</v>
      </c>
      <c r="W417">
        <v>66.1</v>
      </c>
      <c r="X417">
        <v>1.5</v>
      </c>
      <c r="Y417">
        <v>0.6</v>
      </c>
      <c r="Z417">
        <v>2.4</v>
      </c>
      <c r="AA417">
        <v>3.8</v>
      </c>
      <c r="AB417">
        <v>0.1</v>
      </c>
      <c r="AC417">
        <v>0.3</v>
      </c>
      <c r="AD417">
        <v>16.8</v>
      </c>
      <c r="AE417">
        <v>4.1</v>
      </c>
      <c r="AF417">
        <v>1</v>
      </c>
      <c r="AG417">
        <v>0.4</v>
      </c>
      <c r="AH417">
        <v>1.7</v>
      </c>
      <c r="AK417">
        <v>0.7</v>
      </c>
      <c r="AL417">
        <v>0.1</v>
      </c>
      <c r="AM417">
        <v>0.6</v>
      </c>
      <c r="AO417">
        <v>0.1</v>
      </c>
      <c r="AP417">
        <v>0.6</v>
      </c>
      <c r="AQ417">
        <v>0.5</v>
      </c>
      <c r="AU417">
        <v>1.1</v>
      </c>
      <c r="AV417">
        <v>0.2</v>
      </c>
      <c r="AW417">
        <v>0.5</v>
      </c>
      <c r="AX417">
        <v>0.1</v>
      </c>
      <c r="AZ417">
        <v>0.1</v>
      </c>
      <c r="BA417">
        <v>0.2</v>
      </c>
      <c r="BD417">
        <v>0.3</v>
      </c>
      <c r="BE417">
        <v>0.5</v>
      </c>
      <c r="BF417">
        <v>0.1</v>
      </c>
      <c r="BG417">
        <v>0.3</v>
      </c>
      <c r="BH417">
        <v>0.1</v>
      </c>
      <c r="BI417">
        <v>0.1</v>
      </c>
      <c r="BJ417">
        <v>0.1</v>
      </c>
      <c r="BL417">
        <v>0.2</v>
      </c>
      <c r="BM417">
        <v>0.4</v>
      </c>
      <c r="BQ417">
        <v>48.6</v>
      </c>
      <c r="BS417">
        <v>52.7</v>
      </c>
      <c r="BT417">
        <v>8.6</v>
      </c>
    </row>
    <row r="418" spans="1:72" x14ac:dyDescent="0.25">
      <c r="A418" s="28" t="s">
        <v>109</v>
      </c>
      <c r="B418" s="27" t="s">
        <v>332</v>
      </c>
      <c r="C418" s="28" t="s">
        <v>390</v>
      </c>
      <c r="H418">
        <v>0.1</v>
      </c>
      <c r="N418">
        <v>0.1</v>
      </c>
      <c r="P418">
        <v>0.1</v>
      </c>
      <c r="R418">
        <v>0.2</v>
      </c>
      <c r="S418">
        <v>0.3</v>
      </c>
      <c r="T418">
        <v>0.8</v>
      </c>
      <c r="U418">
        <v>5.7</v>
      </c>
      <c r="V418">
        <v>1.5</v>
      </c>
      <c r="W418">
        <v>1.3</v>
      </c>
      <c r="X418">
        <v>1.3</v>
      </c>
      <c r="Y418">
        <v>0.1</v>
      </c>
      <c r="Z418">
        <v>0.2</v>
      </c>
      <c r="AA418">
        <v>0.3</v>
      </c>
      <c r="AD418">
        <v>1.6</v>
      </c>
      <c r="AE418">
        <v>0.1</v>
      </c>
      <c r="AF418">
        <v>0.3</v>
      </c>
      <c r="AG418">
        <v>0.1</v>
      </c>
      <c r="AM418">
        <v>0.1</v>
      </c>
      <c r="AP418">
        <v>0.1</v>
      </c>
      <c r="AQ418">
        <v>0.1</v>
      </c>
      <c r="AW418">
        <v>0.2</v>
      </c>
      <c r="BQ418">
        <v>4.5</v>
      </c>
      <c r="BS418">
        <v>3.4</v>
      </c>
      <c r="BT418">
        <v>0.3</v>
      </c>
    </row>
    <row r="419" spans="1:72" x14ac:dyDescent="0.25">
      <c r="A419" s="28" t="s">
        <v>109</v>
      </c>
      <c r="B419" s="27" t="s">
        <v>332</v>
      </c>
      <c r="C419" s="28" t="s">
        <v>391</v>
      </c>
      <c r="D419">
        <v>1.3</v>
      </c>
      <c r="E419">
        <v>0.1</v>
      </c>
      <c r="G419">
        <v>0.4</v>
      </c>
      <c r="H419">
        <v>1.9</v>
      </c>
      <c r="I419">
        <v>0.2</v>
      </c>
      <c r="J419">
        <v>0.5</v>
      </c>
      <c r="K419">
        <v>0.5</v>
      </c>
      <c r="L419">
        <v>0.3</v>
      </c>
      <c r="M419">
        <v>0.6</v>
      </c>
      <c r="N419">
        <v>2.9</v>
      </c>
      <c r="O419">
        <v>0.7</v>
      </c>
      <c r="P419">
        <v>3.5</v>
      </c>
      <c r="Q419">
        <v>1.2</v>
      </c>
      <c r="R419">
        <v>6</v>
      </c>
      <c r="S419">
        <v>12.3</v>
      </c>
      <c r="T419">
        <v>47.6</v>
      </c>
      <c r="U419">
        <v>202.3</v>
      </c>
      <c r="V419">
        <v>65.8</v>
      </c>
      <c r="W419">
        <v>106.2</v>
      </c>
      <c r="X419">
        <v>11.2</v>
      </c>
      <c r="Y419">
        <v>4</v>
      </c>
      <c r="Z419">
        <v>15.1</v>
      </c>
      <c r="AA419">
        <v>24.4</v>
      </c>
      <c r="AB419">
        <v>0.3</v>
      </c>
      <c r="AC419">
        <v>1.1</v>
      </c>
      <c r="AD419">
        <v>107.6</v>
      </c>
      <c r="AE419">
        <v>3.7</v>
      </c>
      <c r="AF419">
        <v>4.5</v>
      </c>
      <c r="AG419">
        <v>2</v>
      </c>
      <c r="AH419">
        <v>4</v>
      </c>
      <c r="AI419">
        <v>0.1</v>
      </c>
      <c r="AJ419">
        <v>0.1</v>
      </c>
      <c r="AK419">
        <v>2.4</v>
      </c>
      <c r="AL419">
        <v>0.4</v>
      </c>
      <c r="AM419">
        <v>3.7</v>
      </c>
      <c r="AN419">
        <v>0.1</v>
      </c>
      <c r="AO419">
        <v>0.2</v>
      </c>
      <c r="AP419">
        <v>3.4</v>
      </c>
      <c r="AQ419">
        <v>3.1</v>
      </c>
      <c r="AR419">
        <v>0.1</v>
      </c>
      <c r="AS419">
        <v>0.1</v>
      </c>
      <c r="AU419">
        <v>3.9</v>
      </c>
      <c r="AV419">
        <v>0.9</v>
      </c>
      <c r="AW419">
        <v>3.3</v>
      </c>
      <c r="AX419">
        <v>0.6</v>
      </c>
      <c r="AY419">
        <v>0.3</v>
      </c>
      <c r="AZ419">
        <v>0.3</v>
      </c>
      <c r="BA419">
        <v>0.8</v>
      </c>
      <c r="BB419">
        <v>0.1</v>
      </c>
      <c r="BC419">
        <v>0.1</v>
      </c>
      <c r="BD419">
        <v>1.7</v>
      </c>
      <c r="BE419">
        <v>2.4</v>
      </c>
      <c r="BF419">
        <v>1.2</v>
      </c>
      <c r="BG419">
        <v>1.7</v>
      </c>
      <c r="BH419">
        <v>0.7</v>
      </c>
      <c r="BI419">
        <v>0.3</v>
      </c>
      <c r="BJ419">
        <v>0.3</v>
      </c>
      <c r="BK419">
        <v>0.2</v>
      </c>
      <c r="BL419">
        <v>1</v>
      </c>
      <c r="BM419">
        <v>2.6</v>
      </c>
      <c r="BP419">
        <v>0.1</v>
      </c>
      <c r="BQ419">
        <v>137.6</v>
      </c>
      <c r="BS419">
        <v>135.6</v>
      </c>
      <c r="BT419">
        <v>67.2</v>
      </c>
    </row>
    <row r="420" spans="1:72" x14ac:dyDescent="0.25">
      <c r="A420" s="28" t="s">
        <v>109</v>
      </c>
      <c r="B420" s="27" t="s">
        <v>332</v>
      </c>
      <c r="C420" s="28" t="s">
        <v>392</v>
      </c>
      <c r="D420">
        <v>5.9</v>
      </c>
      <c r="E420">
        <v>0.4</v>
      </c>
      <c r="F420">
        <v>0.1</v>
      </c>
      <c r="G420">
        <v>2.8</v>
      </c>
      <c r="H420">
        <v>33.6</v>
      </c>
      <c r="I420">
        <v>2.1</v>
      </c>
      <c r="J420">
        <v>3.3</v>
      </c>
      <c r="K420">
        <v>4.3</v>
      </c>
      <c r="L420">
        <v>1</v>
      </c>
      <c r="M420">
        <v>6.5</v>
      </c>
      <c r="N420">
        <v>13.5</v>
      </c>
      <c r="O420">
        <v>14.5</v>
      </c>
      <c r="P420">
        <v>15.6</v>
      </c>
      <c r="Q420">
        <v>7.9</v>
      </c>
      <c r="R420">
        <v>43.9</v>
      </c>
      <c r="S420">
        <v>69.5</v>
      </c>
      <c r="T420">
        <v>151.9</v>
      </c>
      <c r="U420">
        <v>654.6</v>
      </c>
      <c r="V420">
        <v>237</v>
      </c>
      <c r="W420">
        <v>279.4</v>
      </c>
      <c r="X420">
        <v>87.2</v>
      </c>
      <c r="Y420">
        <v>30.8</v>
      </c>
      <c r="Z420">
        <v>67.6</v>
      </c>
      <c r="AA420">
        <v>95.7</v>
      </c>
      <c r="AB420">
        <v>2.3</v>
      </c>
      <c r="AC420">
        <v>13.7</v>
      </c>
      <c r="AD420">
        <v>535.6</v>
      </c>
      <c r="AE420">
        <v>24</v>
      </c>
      <c r="AF420">
        <v>64.6</v>
      </c>
      <c r="AG420">
        <v>21.7</v>
      </c>
      <c r="AH420">
        <v>24.1</v>
      </c>
      <c r="AI420">
        <v>1.6</v>
      </c>
      <c r="AJ420">
        <v>2.8</v>
      </c>
      <c r="AK420">
        <v>17.9</v>
      </c>
      <c r="AL420">
        <v>2</v>
      </c>
      <c r="AM420">
        <v>17.3</v>
      </c>
      <c r="AN420">
        <v>2.3</v>
      </c>
      <c r="AO420">
        <v>5.2</v>
      </c>
      <c r="AP420">
        <v>38.2</v>
      </c>
      <c r="AQ420">
        <v>42.6</v>
      </c>
      <c r="AR420">
        <v>0.6</v>
      </c>
      <c r="AS420">
        <v>0.5</v>
      </c>
      <c r="AT420">
        <v>0.9</v>
      </c>
      <c r="AU420">
        <v>12.9</v>
      </c>
      <c r="AV420">
        <v>13.3</v>
      </c>
      <c r="AW420">
        <v>23.6</v>
      </c>
      <c r="AX420">
        <v>6.4</v>
      </c>
      <c r="AY420">
        <v>2.4</v>
      </c>
      <c r="AZ420">
        <v>3.7</v>
      </c>
      <c r="BA420">
        <v>11</v>
      </c>
      <c r="BB420">
        <v>0.5</v>
      </c>
      <c r="BC420">
        <v>1.1</v>
      </c>
      <c r="BD420">
        <v>11.7</v>
      </c>
      <c r="BE420">
        <v>12.7</v>
      </c>
      <c r="BF420">
        <v>4.7</v>
      </c>
      <c r="BG420">
        <v>10.1</v>
      </c>
      <c r="BH420">
        <v>2.9</v>
      </c>
      <c r="BI420">
        <v>6.3</v>
      </c>
      <c r="BJ420">
        <v>2.7</v>
      </c>
      <c r="BK420">
        <v>1.1</v>
      </c>
      <c r="BL420">
        <v>6.8</v>
      </c>
      <c r="BM420">
        <v>5.8</v>
      </c>
      <c r="BP420">
        <v>1.8</v>
      </c>
      <c r="BQ420">
        <v>968.4</v>
      </c>
      <c r="BR420">
        <v>0.1</v>
      </c>
      <c r="BS420">
        <v>660.9</v>
      </c>
      <c r="BT420">
        <v>137.7</v>
      </c>
    </row>
    <row r="421" spans="1:72" x14ac:dyDescent="0.25">
      <c r="A421" s="28" t="s">
        <v>109</v>
      </c>
      <c r="B421" s="27" t="s">
        <v>332</v>
      </c>
      <c r="C421" s="28" t="s">
        <v>393</v>
      </c>
      <c r="D421">
        <v>0.4</v>
      </c>
      <c r="G421">
        <v>0.1</v>
      </c>
      <c r="H421">
        <v>1.9</v>
      </c>
      <c r="I421">
        <v>0.4</v>
      </c>
      <c r="J421">
        <v>0.3</v>
      </c>
      <c r="K421">
        <v>0.4</v>
      </c>
      <c r="L421">
        <v>0.1</v>
      </c>
      <c r="M421">
        <v>0.6</v>
      </c>
      <c r="N421">
        <v>1.2</v>
      </c>
      <c r="O421">
        <v>0.7</v>
      </c>
      <c r="P421">
        <v>0.9</v>
      </c>
      <c r="Q421">
        <v>0.5</v>
      </c>
      <c r="R421">
        <v>3</v>
      </c>
      <c r="S421">
        <v>3.1</v>
      </c>
      <c r="T421">
        <v>5.2</v>
      </c>
      <c r="U421">
        <v>18.1</v>
      </c>
      <c r="V421">
        <v>7.1</v>
      </c>
      <c r="W421">
        <v>8.8</v>
      </c>
      <c r="X421">
        <v>2.7</v>
      </c>
      <c r="Y421">
        <v>1.2</v>
      </c>
      <c r="Z421">
        <v>2.5</v>
      </c>
      <c r="AA421">
        <v>3.3</v>
      </c>
      <c r="AC421">
        <v>0.9</v>
      </c>
      <c r="AD421">
        <v>17.3</v>
      </c>
      <c r="AE421">
        <v>0.9</v>
      </c>
      <c r="AF421">
        <v>4.7</v>
      </c>
      <c r="AG421">
        <v>1.4</v>
      </c>
      <c r="AH421">
        <v>0.7</v>
      </c>
      <c r="AI421">
        <v>0.5</v>
      </c>
      <c r="AJ421">
        <v>0.3</v>
      </c>
      <c r="AK421">
        <v>1.8</v>
      </c>
      <c r="AL421">
        <v>0.1</v>
      </c>
      <c r="AM421">
        <v>0.9</v>
      </c>
      <c r="AN421">
        <v>0.5</v>
      </c>
      <c r="AO421">
        <v>0.2</v>
      </c>
      <c r="AP421">
        <v>1.3</v>
      </c>
      <c r="AQ421">
        <v>2.8</v>
      </c>
      <c r="AR421">
        <v>0.1</v>
      </c>
      <c r="AT421">
        <v>0.1</v>
      </c>
      <c r="AU421">
        <v>0.7</v>
      </c>
      <c r="AV421">
        <v>0.8</v>
      </c>
      <c r="AW421">
        <v>0.9</v>
      </c>
      <c r="AX421">
        <v>0.3</v>
      </c>
      <c r="AY421">
        <v>0.2</v>
      </c>
      <c r="AZ421">
        <v>0.2</v>
      </c>
      <c r="BA421">
        <v>0.7</v>
      </c>
      <c r="BC421">
        <v>0.1</v>
      </c>
      <c r="BD421">
        <v>0.6</v>
      </c>
      <c r="BE421">
        <v>0.5</v>
      </c>
      <c r="BF421">
        <v>0.2</v>
      </c>
      <c r="BG421">
        <v>0.5</v>
      </c>
      <c r="BH421">
        <v>0.1</v>
      </c>
      <c r="BI421">
        <v>0.2</v>
      </c>
      <c r="BJ421">
        <v>0.1</v>
      </c>
      <c r="BL421">
        <v>0.3</v>
      </c>
      <c r="BM421">
        <v>0.2</v>
      </c>
      <c r="BP421">
        <v>0.1</v>
      </c>
      <c r="BQ421">
        <v>25.2</v>
      </c>
      <c r="BS421">
        <v>17.7</v>
      </c>
      <c r="BT421">
        <v>3.9</v>
      </c>
    </row>
    <row r="422" spans="1:72" x14ac:dyDescent="0.25">
      <c r="A422" s="28" t="s">
        <v>109</v>
      </c>
      <c r="B422" s="27" t="s">
        <v>332</v>
      </c>
      <c r="C422" s="28" t="s">
        <v>394</v>
      </c>
      <c r="D422">
        <v>0.1</v>
      </c>
      <c r="H422">
        <v>0.3</v>
      </c>
      <c r="M422">
        <v>0.1</v>
      </c>
      <c r="N422">
        <v>0.1</v>
      </c>
      <c r="O422">
        <v>0.1</v>
      </c>
      <c r="P422">
        <v>0.1</v>
      </c>
      <c r="Q422">
        <v>0.1</v>
      </c>
      <c r="R422">
        <v>1</v>
      </c>
      <c r="S422">
        <v>0.9</v>
      </c>
      <c r="T422">
        <v>1.3</v>
      </c>
      <c r="U422">
        <v>4.8</v>
      </c>
      <c r="V422">
        <v>3.1</v>
      </c>
      <c r="W422">
        <v>3.1</v>
      </c>
      <c r="X422">
        <v>0.9</v>
      </c>
      <c r="Y422">
        <v>0.3</v>
      </c>
      <c r="Z422">
        <v>0.7</v>
      </c>
      <c r="AA422">
        <v>0.8</v>
      </c>
      <c r="AC422">
        <v>0.1</v>
      </c>
      <c r="AD422">
        <v>4.9</v>
      </c>
      <c r="AE422">
        <v>0.3</v>
      </c>
      <c r="AF422">
        <v>0.3</v>
      </c>
      <c r="AG422">
        <v>0.1</v>
      </c>
      <c r="AH422">
        <v>0.1</v>
      </c>
      <c r="AK422">
        <v>0.2</v>
      </c>
      <c r="AM422">
        <v>0.1</v>
      </c>
      <c r="AP422">
        <v>0.4</v>
      </c>
      <c r="AQ422">
        <v>0.4</v>
      </c>
      <c r="AU422">
        <v>0.1</v>
      </c>
      <c r="AV422">
        <v>0.1</v>
      </c>
      <c r="AW422">
        <v>0.2</v>
      </c>
      <c r="AX422">
        <v>0.1</v>
      </c>
      <c r="BA422">
        <v>0.1</v>
      </c>
      <c r="BD422">
        <v>0.1</v>
      </c>
      <c r="BE422">
        <v>0.1</v>
      </c>
      <c r="BF422">
        <v>0.1</v>
      </c>
      <c r="BG422">
        <v>0.1</v>
      </c>
      <c r="BH422">
        <v>0.1</v>
      </c>
      <c r="BL422">
        <v>0.1</v>
      </c>
      <c r="BM422">
        <v>0.1</v>
      </c>
      <c r="BQ422">
        <v>6.9</v>
      </c>
      <c r="BS422">
        <v>7.3</v>
      </c>
      <c r="BT422">
        <v>0.8</v>
      </c>
    </row>
    <row r="423" spans="1:72" x14ac:dyDescent="0.25">
      <c r="A423" s="28" t="s">
        <v>109</v>
      </c>
      <c r="B423" s="27" t="s">
        <v>332</v>
      </c>
      <c r="C423" s="28" t="s">
        <v>395</v>
      </c>
      <c r="D423">
        <v>0.9</v>
      </c>
      <c r="G423">
        <v>0.3</v>
      </c>
      <c r="H423">
        <v>3.6</v>
      </c>
      <c r="I423">
        <v>0.4</v>
      </c>
      <c r="J423">
        <v>0.3</v>
      </c>
      <c r="K423">
        <v>0.5</v>
      </c>
      <c r="L423">
        <v>0.1</v>
      </c>
      <c r="M423">
        <v>0.7</v>
      </c>
      <c r="N423">
        <v>1.5</v>
      </c>
      <c r="O423">
        <v>1.4</v>
      </c>
      <c r="P423">
        <v>1</v>
      </c>
      <c r="Q423">
        <v>0.6</v>
      </c>
      <c r="R423">
        <v>2.4</v>
      </c>
      <c r="S423">
        <v>4.3</v>
      </c>
      <c r="T423">
        <v>10.9</v>
      </c>
      <c r="U423">
        <v>38.1</v>
      </c>
      <c r="V423">
        <v>17.1</v>
      </c>
      <c r="W423">
        <v>17.2</v>
      </c>
      <c r="X423">
        <v>6.2</v>
      </c>
      <c r="Y423">
        <v>2.4</v>
      </c>
      <c r="Z423">
        <v>5.7</v>
      </c>
      <c r="AA423">
        <v>6.1</v>
      </c>
      <c r="AB423">
        <v>0.2</v>
      </c>
      <c r="AC423">
        <v>1.1</v>
      </c>
      <c r="AD423">
        <v>37.1</v>
      </c>
      <c r="AE423">
        <v>1.7</v>
      </c>
      <c r="AF423">
        <v>5.4</v>
      </c>
      <c r="AG423">
        <v>1.6</v>
      </c>
      <c r="AH423">
        <v>1.4</v>
      </c>
      <c r="AI423">
        <v>2.7</v>
      </c>
      <c r="AJ423">
        <v>1.9</v>
      </c>
      <c r="AK423">
        <v>1.3</v>
      </c>
      <c r="AL423">
        <v>0.2</v>
      </c>
      <c r="AM423">
        <v>1.3</v>
      </c>
      <c r="AN423">
        <v>0.7</v>
      </c>
      <c r="AO423">
        <v>0.4</v>
      </c>
      <c r="AP423">
        <v>3.5</v>
      </c>
      <c r="AQ423">
        <v>4.7</v>
      </c>
      <c r="AR423">
        <v>0.1</v>
      </c>
      <c r="AS423">
        <v>0.1</v>
      </c>
      <c r="AT423">
        <v>0.2</v>
      </c>
      <c r="AU423">
        <v>0.7</v>
      </c>
      <c r="AV423">
        <v>1.3</v>
      </c>
      <c r="AW423">
        <v>1.9</v>
      </c>
      <c r="AX423">
        <v>0.7</v>
      </c>
      <c r="AY423">
        <v>0.2</v>
      </c>
      <c r="AZ423">
        <v>0.4</v>
      </c>
      <c r="BA423">
        <v>1.5</v>
      </c>
      <c r="BB423">
        <v>0.1</v>
      </c>
      <c r="BC423">
        <v>0.1</v>
      </c>
      <c r="BD423">
        <v>1.3</v>
      </c>
      <c r="BE423">
        <v>1.5</v>
      </c>
      <c r="BF423">
        <v>0.4</v>
      </c>
      <c r="BG423">
        <v>1</v>
      </c>
      <c r="BH423">
        <v>0.4</v>
      </c>
      <c r="BI423">
        <v>0.4</v>
      </c>
      <c r="BJ423">
        <v>0.3</v>
      </c>
      <c r="BK423">
        <v>0.1</v>
      </c>
      <c r="BL423">
        <v>0.6</v>
      </c>
      <c r="BM423">
        <v>0.5</v>
      </c>
      <c r="BP423">
        <v>0.2</v>
      </c>
      <c r="BQ423">
        <v>51.4</v>
      </c>
      <c r="BS423">
        <v>45.4</v>
      </c>
      <c r="BT423">
        <v>10.1</v>
      </c>
    </row>
    <row r="424" spans="1:72" x14ac:dyDescent="0.25">
      <c r="A424" s="28" t="s">
        <v>109</v>
      </c>
      <c r="B424" s="27" t="s">
        <v>332</v>
      </c>
      <c r="C424" s="28" t="s">
        <v>396</v>
      </c>
      <c r="D424">
        <v>6.5</v>
      </c>
      <c r="E424">
        <v>0.3</v>
      </c>
      <c r="F424">
        <v>0.1</v>
      </c>
      <c r="G424">
        <v>1.8</v>
      </c>
      <c r="H424">
        <v>37.1</v>
      </c>
      <c r="I424">
        <v>2.2</v>
      </c>
      <c r="J424">
        <v>2.2</v>
      </c>
      <c r="K424">
        <v>3.8</v>
      </c>
      <c r="L424">
        <v>1</v>
      </c>
      <c r="M424">
        <v>5.6</v>
      </c>
      <c r="N424">
        <v>15.2</v>
      </c>
      <c r="O424">
        <v>26.1</v>
      </c>
      <c r="P424">
        <v>10.7</v>
      </c>
      <c r="Q424">
        <v>5.3</v>
      </c>
      <c r="R424">
        <v>25.5</v>
      </c>
      <c r="S424">
        <v>48.5</v>
      </c>
      <c r="T424">
        <v>142.1</v>
      </c>
      <c r="U424">
        <v>511.5</v>
      </c>
      <c r="V424">
        <v>205.5</v>
      </c>
      <c r="W424">
        <v>201.3</v>
      </c>
      <c r="X424">
        <v>64.2</v>
      </c>
      <c r="Y424">
        <v>67.7</v>
      </c>
      <c r="Z424">
        <v>60.5</v>
      </c>
      <c r="AA424">
        <v>69.8</v>
      </c>
      <c r="AB424">
        <v>1.3</v>
      </c>
      <c r="AC424">
        <v>9.6</v>
      </c>
      <c r="AD424">
        <v>503</v>
      </c>
      <c r="AE424">
        <v>24.9</v>
      </c>
      <c r="AF424">
        <v>47.8</v>
      </c>
      <c r="AG424">
        <v>15.8</v>
      </c>
      <c r="AH424">
        <v>12.3</v>
      </c>
      <c r="AI424">
        <v>1.6</v>
      </c>
      <c r="AJ424">
        <v>4.6</v>
      </c>
      <c r="AK424">
        <v>10.1</v>
      </c>
      <c r="AL424">
        <v>2</v>
      </c>
      <c r="AM424">
        <v>12.5</v>
      </c>
      <c r="AN424">
        <v>12.5</v>
      </c>
      <c r="AO424">
        <v>2.9</v>
      </c>
      <c r="AP424">
        <v>42.8</v>
      </c>
      <c r="AQ424">
        <v>79.5</v>
      </c>
      <c r="AR424">
        <v>0.4</v>
      </c>
      <c r="AS424">
        <v>0.5</v>
      </c>
      <c r="AT424">
        <v>1.5</v>
      </c>
      <c r="AU424">
        <v>8.8</v>
      </c>
      <c r="AV424">
        <v>11</v>
      </c>
      <c r="AW424">
        <v>15.1</v>
      </c>
      <c r="AX424">
        <v>5.9</v>
      </c>
      <c r="AY424">
        <v>1.4</v>
      </c>
      <c r="AZ424">
        <v>3</v>
      </c>
      <c r="BA424">
        <v>13.5</v>
      </c>
      <c r="BB424">
        <v>0.7</v>
      </c>
      <c r="BC424">
        <v>0.5</v>
      </c>
      <c r="BD424">
        <v>14.7</v>
      </c>
      <c r="BE424">
        <v>12.8</v>
      </c>
      <c r="BF424">
        <v>4.5</v>
      </c>
      <c r="BG424">
        <v>8.8</v>
      </c>
      <c r="BH424">
        <v>3.6</v>
      </c>
      <c r="BI424">
        <v>3</v>
      </c>
      <c r="BJ424">
        <v>2.4</v>
      </c>
      <c r="BK424">
        <v>0.8</v>
      </c>
      <c r="BL424">
        <v>4.8</v>
      </c>
      <c r="BM424">
        <v>7.7</v>
      </c>
      <c r="BP424">
        <v>2.8</v>
      </c>
      <c r="BQ424">
        <v>551</v>
      </c>
      <c r="BR424">
        <v>0.1</v>
      </c>
      <c r="BS424">
        <v>740.7</v>
      </c>
      <c r="BT424">
        <v>112</v>
      </c>
    </row>
    <row r="425" spans="1:72" x14ac:dyDescent="0.25">
      <c r="A425" s="28" t="s">
        <v>109</v>
      </c>
      <c r="B425" s="27" t="s">
        <v>332</v>
      </c>
      <c r="C425" s="28" t="s">
        <v>397</v>
      </c>
      <c r="D425">
        <v>2.6</v>
      </c>
      <c r="E425">
        <v>0.3</v>
      </c>
      <c r="F425">
        <v>0.1</v>
      </c>
      <c r="G425">
        <v>1.1</v>
      </c>
      <c r="H425">
        <v>7.9</v>
      </c>
      <c r="I425">
        <v>1.1</v>
      </c>
      <c r="J425">
        <v>1.2</v>
      </c>
      <c r="K425">
        <v>1.7</v>
      </c>
      <c r="L425">
        <v>0.6</v>
      </c>
      <c r="M425">
        <v>2.2</v>
      </c>
      <c r="N425">
        <v>5.3</v>
      </c>
      <c r="O425">
        <v>5</v>
      </c>
      <c r="P425">
        <v>7</v>
      </c>
      <c r="Q425">
        <v>2.9</v>
      </c>
      <c r="R425">
        <v>14.1</v>
      </c>
      <c r="S425">
        <v>24.4</v>
      </c>
      <c r="T425">
        <v>85.5</v>
      </c>
      <c r="U425">
        <v>244.6</v>
      </c>
      <c r="V425">
        <v>113.9</v>
      </c>
      <c r="W425">
        <v>187.4</v>
      </c>
      <c r="X425">
        <v>30.9</v>
      </c>
      <c r="Y425">
        <v>12.3</v>
      </c>
      <c r="Z425">
        <v>31.8</v>
      </c>
      <c r="AA425">
        <v>34.2</v>
      </c>
      <c r="AB425">
        <v>0.7</v>
      </c>
      <c r="AC425">
        <v>4.1</v>
      </c>
      <c r="AD425">
        <v>180</v>
      </c>
      <c r="AE425">
        <v>9.2</v>
      </c>
      <c r="AF425">
        <v>12.7</v>
      </c>
      <c r="AG425">
        <v>5.4</v>
      </c>
      <c r="AH425">
        <v>6.2</v>
      </c>
      <c r="AI425">
        <v>0.7</v>
      </c>
      <c r="AJ425">
        <v>0.8</v>
      </c>
      <c r="AK425">
        <v>5.2</v>
      </c>
      <c r="AL425">
        <v>1</v>
      </c>
      <c r="AM425">
        <v>5.4</v>
      </c>
      <c r="AN425">
        <v>1.6</v>
      </c>
      <c r="AO425">
        <v>1.9</v>
      </c>
      <c r="AP425">
        <v>15.1</v>
      </c>
      <c r="AQ425">
        <v>15.5</v>
      </c>
      <c r="AR425">
        <v>0.5</v>
      </c>
      <c r="AS425">
        <v>0.4</v>
      </c>
      <c r="AT425">
        <v>0.6</v>
      </c>
      <c r="AU425">
        <v>13.9</v>
      </c>
      <c r="AV425">
        <v>3.4</v>
      </c>
      <c r="AW425">
        <v>8.4</v>
      </c>
      <c r="AX425">
        <v>2.9</v>
      </c>
      <c r="AY425">
        <v>1.1</v>
      </c>
      <c r="AZ425">
        <v>1.7</v>
      </c>
      <c r="BA425">
        <v>4.1</v>
      </c>
      <c r="BB425">
        <v>0.3</v>
      </c>
      <c r="BC425">
        <v>0.3</v>
      </c>
      <c r="BD425">
        <v>5.9</v>
      </c>
      <c r="BE425">
        <v>6.2</v>
      </c>
      <c r="BF425">
        <v>2.7</v>
      </c>
      <c r="BG425">
        <v>17.9</v>
      </c>
      <c r="BH425">
        <v>2.7</v>
      </c>
      <c r="BI425">
        <v>2.1</v>
      </c>
      <c r="BJ425">
        <v>1.5</v>
      </c>
      <c r="BK425">
        <v>0.7</v>
      </c>
      <c r="BL425">
        <v>2.8</v>
      </c>
      <c r="BM425">
        <v>3</v>
      </c>
      <c r="BP425">
        <v>7.5</v>
      </c>
      <c r="BQ425">
        <v>307.6</v>
      </c>
      <c r="BR425">
        <v>0.1</v>
      </c>
      <c r="BS425">
        <v>302</v>
      </c>
      <c r="BT425">
        <v>73.6</v>
      </c>
    </row>
    <row r="426" spans="1:72" x14ac:dyDescent="0.25">
      <c r="A426" s="28" t="s">
        <v>109</v>
      </c>
      <c r="B426" s="27" t="s">
        <v>332</v>
      </c>
      <c r="C426" s="28" t="s">
        <v>398</v>
      </c>
      <c r="D426">
        <v>0.1</v>
      </c>
      <c r="H426">
        <v>0.4</v>
      </c>
      <c r="I426">
        <v>0.1</v>
      </c>
      <c r="N426">
        <v>0.2</v>
      </c>
      <c r="O426">
        <v>0.1</v>
      </c>
      <c r="P426">
        <v>0.1</v>
      </c>
      <c r="R426">
        <v>0.2</v>
      </c>
      <c r="S426">
        <v>0.2</v>
      </c>
      <c r="T426">
        <v>0.3</v>
      </c>
      <c r="U426">
        <v>0.7</v>
      </c>
      <c r="V426">
        <v>0.4</v>
      </c>
      <c r="W426">
        <v>0.4</v>
      </c>
      <c r="X426">
        <v>0.2</v>
      </c>
      <c r="Y426">
        <v>0.1</v>
      </c>
      <c r="Z426">
        <v>0.1</v>
      </c>
      <c r="AA426">
        <v>0.2</v>
      </c>
      <c r="AC426">
        <v>0.1</v>
      </c>
      <c r="AD426">
        <v>0.7</v>
      </c>
      <c r="AE426">
        <v>0.1</v>
      </c>
      <c r="AF426">
        <v>0.6</v>
      </c>
      <c r="AG426">
        <v>0.1</v>
      </c>
      <c r="AK426">
        <v>0.1</v>
      </c>
      <c r="AM426">
        <v>0.1</v>
      </c>
      <c r="AN426">
        <v>0.1</v>
      </c>
      <c r="AP426">
        <v>0.1</v>
      </c>
      <c r="AQ426">
        <v>0.4</v>
      </c>
      <c r="AV426">
        <v>0.1</v>
      </c>
      <c r="BQ426">
        <v>1</v>
      </c>
      <c r="BS426">
        <v>1</v>
      </c>
      <c r="BT426">
        <v>0.1</v>
      </c>
    </row>
    <row r="427" spans="1:72" x14ac:dyDescent="0.25">
      <c r="A427" s="28" t="s">
        <v>109</v>
      </c>
      <c r="B427" s="27" t="s">
        <v>332</v>
      </c>
      <c r="C427" s="28" t="s">
        <v>399</v>
      </c>
      <c r="D427">
        <v>0.3</v>
      </c>
      <c r="G427">
        <v>0.1</v>
      </c>
      <c r="H427">
        <v>1.2</v>
      </c>
      <c r="I427">
        <v>0.1</v>
      </c>
      <c r="J427">
        <v>0.2</v>
      </c>
      <c r="K427">
        <v>0.2</v>
      </c>
      <c r="L427">
        <v>0.1</v>
      </c>
      <c r="M427">
        <v>0.3</v>
      </c>
      <c r="N427">
        <v>0.7</v>
      </c>
      <c r="O427">
        <v>0.5</v>
      </c>
      <c r="P427">
        <v>0.7</v>
      </c>
      <c r="Q427">
        <v>0.4</v>
      </c>
      <c r="R427">
        <v>2.5</v>
      </c>
      <c r="S427">
        <v>2.7</v>
      </c>
      <c r="T427">
        <v>5.5</v>
      </c>
      <c r="U427">
        <v>24.8</v>
      </c>
      <c r="V427">
        <v>9.5</v>
      </c>
      <c r="W427">
        <v>13</v>
      </c>
      <c r="X427">
        <v>3.6</v>
      </c>
      <c r="Y427">
        <v>0.9</v>
      </c>
      <c r="Z427">
        <v>3.1</v>
      </c>
      <c r="AA427">
        <v>3.3</v>
      </c>
      <c r="AB427">
        <v>0.1</v>
      </c>
      <c r="AC427">
        <v>0.5</v>
      </c>
      <c r="AD427">
        <v>18.4</v>
      </c>
      <c r="AE427">
        <v>1.1</v>
      </c>
      <c r="AF427">
        <v>1.5</v>
      </c>
      <c r="AG427">
        <v>0.6</v>
      </c>
      <c r="AH427">
        <v>0.6</v>
      </c>
      <c r="AI427">
        <v>0.2</v>
      </c>
      <c r="AJ427">
        <v>0.3</v>
      </c>
      <c r="AK427">
        <v>0.5</v>
      </c>
      <c r="AL427">
        <v>0.1</v>
      </c>
      <c r="AM427">
        <v>0.7</v>
      </c>
      <c r="AN427">
        <v>0.1</v>
      </c>
      <c r="AO427">
        <v>0.3</v>
      </c>
      <c r="AP427">
        <v>1</v>
      </c>
      <c r="AQ427">
        <v>1</v>
      </c>
      <c r="AS427">
        <v>0.1</v>
      </c>
      <c r="AT427">
        <v>0.1</v>
      </c>
      <c r="AU427">
        <v>0.4</v>
      </c>
      <c r="AV427">
        <v>0.5</v>
      </c>
      <c r="AW427">
        <v>0.9</v>
      </c>
      <c r="AX427">
        <v>0.2</v>
      </c>
      <c r="AY427">
        <v>0.1</v>
      </c>
      <c r="AZ427">
        <v>0.2</v>
      </c>
      <c r="BA427">
        <v>0.4</v>
      </c>
      <c r="BB427">
        <v>0.1</v>
      </c>
      <c r="BC427">
        <v>0.1</v>
      </c>
      <c r="BD427">
        <v>0.4</v>
      </c>
      <c r="BE427">
        <v>0.5</v>
      </c>
      <c r="BF427">
        <v>0.2</v>
      </c>
      <c r="BG427">
        <v>0.3</v>
      </c>
      <c r="BH427">
        <v>0.1</v>
      </c>
      <c r="BI427">
        <v>0.3</v>
      </c>
      <c r="BJ427">
        <v>0.1</v>
      </c>
      <c r="BK427">
        <v>0.1</v>
      </c>
      <c r="BL427">
        <v>0.2</v>
      </c>
      <c r="BM427">
        <v>0.3</v>
      </c>
      <c r="BP427">
        <v>0.1</v>
      </c>
      <c r="BQ427">
        <v>30.5</v>
      </c>
      <c r="BS427">
        <v>24.9</v>
      </c>
      <c r="BT427">
        <v>5.1</v>
      </c>
    </row>
    <row r="428" spans="1:72" x14ac:dyDescent="0.25">
      <c r="A428" s="28" t="s">
        <v>109</v>
      </c>
      <c r="B428" s="27" t="s">
        <v>332</v>
      </c>
      <c r="C428" s="28" t="s">
        <v>400</v>
      </c>
      <c r="D428">
        <v>67.9</v>
      </c>
      <c r="E428">
        <v>5.5</v>
      </c>
      <c r="F428">
        <v>1.3</v>
      </c>
      <c r="G428">
        <v>30.6</v>
      </c>
      <c r="H428">
        <v>315.4</v>
      </c>
      <c r="I428">
        <v>18.2</v>
      </c>
      <c r="J428">
        <v>36.8</v>
      </c>
      <c r="K428">
        <v>44.8</v>
      </c>
      <c r="L428">
        <v>14.6</v>
      </c>
      <c r="M428">
        <v>61.5</v>
      </c>
      <c r="N428">
        <v>153.6</v>
      </c>
      <c r="O428">
        <v>120.3</v>
      </c>
      <c r="P428">
        <v>195.3</v>
      </c>
      <c r="Q428">
        <v>91.2</v>
      </c>
      <c r="R428">
        <v>442.8</v>
      </c>
      <c r="S428">
        <v>735.7</v>
      </c>
      <c r="T428">
        <v>2015.9</v>
      </c>
      <c r="U428">
        <v>9623.4</v>
      </c>
      <c r="V428">
        <v>3239.1</v>
      </c>
      <c r="W428">
        <v>4699.8</v>
      </c>
      <c r="X428">
        <v>914.5</v>
      </c>
      <c r="Y428">
        <v>281.9</v>
      </c>
      <c r="Z428">
        <v>953.7</v>
      </c>
      <c r="AA428">
        <v>1248.1</v>
      </c>
      <c r="AB428">
        <v>30.3</v>
      </c>
      <c r="AC428">
        <v>130.9</v>
      </c>
      <c r="AD428">
        <v>6530.5</v>
      </c>
      <c r="AE428">
        <v>236.3</v>
      </c>
      <c r="AF428">
        <v>412.3</v>
      </c>
      <c r="AG428">
        <v>151.6</v>
      </c>
      <c r="AH428">
        <v>212.3</v>
      </c>
      <c r="AI428">
        <v>9.2</v>
      </c>
      <c r="AJ428">
        <v>16.6</v>
      </c>
      <c r="AK428">
        <v>156.2</v>
      </c>
      <c r="AL428">
        <v>23.9</v>
      </c>
      <c r="AM428">
        <v>200.1</v>
      </c>
      <c r="AN428">
        <v>14.3</v>
      </c>
      <c r="AO428">
        <v>52.9</v>
      </c>
      <c r="AP428">
        <v>337.6</v>
      </c>
      <c r="AQ428">
        <v>292.3</v>
      </c>
      <c r="AR428">
        <v>6</v>
      </c>
      <c r="AS428">
        <v>5.6</v>
      </c>
      <c r="AT428">
        <v>5.5</v>
      </c>
      <c r="AU428">
        <v>280.8</v>
      </c>
      <c r="AV428">
        <v>117.4</v>
      </c>
      <c r="AW428">
        <v>240.5</v>
      </c>
      <c r="AX428">
        <v>60.1</v>
      </c>
      <c r="AY428">
        <v>22.2</v>
      </c>
      <c r="AZ428">
        <v>43.3</v>
      </c>
      <c r="BA428">
        <v>103.7</v>
      </c>
      <c r="BB428">
        <v>4.9</v>
      </c>
      <c r="BC428">
        <v>4.2</v>
      </c>
      <c r="BD428">
        <v>125.6</v>
      </c>
      <c r="BE428">
        <v>163.6</v>
      </c>
      <c r="BF428">
        <v>62.7</v>
      </c>
      <c r="BG428">
        <v>145</v>
      </c>
      <c r="BH428">
        <v>37.5</v>
      </c>
      <c r="BI428">
        <v>66.1</v>
      </c>
      <c r="BJ428">
        <v>32.1</v>
      </c>
      <c r="BK428">
        <v>13.8</v>
      </c>
      <c r="BL428">
        <v>83</v>
      </c>
      <c r="BM428">
        <v>113.6</v>
      </c>
      <c r="BP428">
        <v>19.7</v>
      </c>
      <c r="BQ428">
        <v>9405.1</v>
      </c>
      <c r="BR428">
        <v>0.9</v>
      </c>
      <c r="BS428">
        <v>8078.3</v>
      </c>
      <c r="BT428">
        <v>2101.4</v>
      </c>
    </row>
    <row r="429" spans="1:72" x14ac:dyDescent="0.25">
      <c r="A429" s="28" t="s">
        <v>109</v>
      </c>
      <c r="B429" s="27" t="s">
        <v>332</v>
      </c>
      <c r="C429" s="28" t="s">
        <v>401</v>
      </c>
      <c r="D429">
        <v>5</v>
      </c>
      <c r="E429">
        <v>0.4</v>
      </c>
      <c r="F429">
        <v>0.1</v>
      </c>
      <c r="G429">
        <v>1.8</v>
      </c>
      <c r="H429">
        <v>13.5</v>
      </c>
      <c r="I429">
        <v>0.9</v>
      </c>
      <c r="J429">
        <v>1.5</v>
      </c>
      <c r="K429">
        <v>2.7</v>
      </c>
      <c r="L429">
        <v>0.7</v>
      </c>
      <c r="M429">
        <v>4.4</v>
      </c>
      <c r="N429">
        <v>7.3</v>
      </c>
      <c r="O429">
        <v>4.7</v>
      </c>
      <c r="P429">
        <v>9.1</v>
      </c>
      <c r="Q429">
        <v>5.7</v>
      </c>
      <c r="R429">
        <v>17.1</v>
      </c>
      <c r="S429">
        <v>33.6</v>
      </c>
      <c r="T429">
        <v>101.9</v>
      </c>
      <c r="U429">
        <v>343.5</v>
      </c>
      <c r="V429">
        <v>172.9</v>
      </c>
      <c r="W429">
        <v>237.1</v>
      </c>
      <c r="X429">
        <v>40.9</v>
      </c>
      <c r="Y429">
        <v>12.8</v>
      </c>
      <c r="Z429">
        <v>47.5</v>
      </c>
      <c r="AA429">
        <v>51.9</v>
      </c>
      <c r="AB429">
        <v>1.2</v>
      </c>
      <c r="AC429">
        <v>7.2</v>
      </c>
      <c r="AD429">
        <v>292.2</v>
      </c>
      <c r="AE429">
        <v>11.8</v>
      </c>
      <c r="AF429">
        <v>16.3</v>
      </c>
      <c r="AG429">
        <v>7</v>
      </c>
      <c r="AH429">
        <v>9</v>
      </c>
      <c r="AI429">
        <v>0.6</v>
      </c>
      <c r="AJ429">
        <v>0.7</v>
      </c>
      <c r="AK429">
        <v>8.4</v>
      </c>
      <c r="AL429">
        <v>1.2</v>
      </c>
      <c r="AM429">
        <v>7.5</v>
      </c>
      <c r="AN429">
        <v>1</v>
      </c>
      <c r="AO429">
        <v>2.2</v>
      </c>
      <c r="AP429">
        <v>21</v>
      </c>
      <c r="AQ429">
        <v>15.4</v>
      </c>
      <c r="AR429">
        <v>0.3</v>
      </c>
      <c r="AS429">
        <v>0.3</v>
      </c>
      <c r="AT429">
        <v>0.4</v>
      </c>
      <c r="AU429">
        <v>19.2</v>
      </c>
      <c r="AV429">
        <v>5.8</v>
      </c>
      <c r="AW429">
        <v>12.4</v>
      </c>
      <c r="AX429">
        <v>3.8</v>
      </c>
      <c r="AY429">
        <v>0.8</v>
      </c>
      <c r="AZ429">
        <v>2.5</v>
      </c>
      <c r="BA429">
        <v>8.6</v>
      </c>
      <c r="BB429">
        <v>0.4</v>
      </c>
      <c r="BC429">
        <v>0.3</v>
      </c>
      <c r="BD429">
        <v>7.8</v>
      </c>
      <c r="BE429">
        <v>7.3</v>
      </c>
      <c r="BF429">
        <v>2.4</v>
      </c>
      <c r="BG429">
        <v>5.1</v>
      </c>
      <c r="BH429">
        <v>1.5</v>
      </c>
      <c r="BI429">
        <v>2.3</v>
      </c>
      <c r="BJ429">
        <v>1.5</v>
      </c>
      <c r="BK429">
        <v>0.7</v>
      </c>
      <c r="BL429">
        <v>4</v>
      </c>
      <c r="BM429">
        <v>4.3</v>
      </c>
      <c r="BP429">
        <v>0.9</v>
      </c>
      <c r="BQ429">
        <v>365.8</v>
      </c>
      <c r="BS429">
        <v>418.8</v>
      </c>
      <c r="BT429">
        <v>101.3</v>
      </c>
    </row>
    <row r="430" spans="1:72" x14ac:dyDescent="0.25">
      <c r="A430" s="28" t="s">
        <v>109</v>
      </c>
      <c r="B430" s="27" t="s">
        <v>332</v>
      </c>
      <c r="C430" s="28" t="s">
        <v>402</v>
      </c>
      <c r="D430">
        <v>7.4</v>
      </c>
      <c r="E430">
        <v>0.5</v>
      </c>
      <c r="F430">
        <v>0.1</v>
      </c>
      <c r="G430">
        <v>3.3</v>
      </c>
      <c r="H430">
        <v>13.4</v>
      </c>
      <c r="I430">
        <v>2</v>
      </c>
      <c r="J430">
        <v>2.5</v>
      </c>
      <c r="K430">
        <v>3.1</v>
      </c>
      <c r="L430">
        <v>0.7</v>
      </c>
      <c r="M430">
        <v>3.9</v>
      </c>
      <c r="N430">
        <v>14.2</v>
      </c>
      <c r="O430">
        <v>4.5</v>
      </c>
      <c r="P430">
        <v>16.7</v>
      </c>
      <c r="Q430">
        <v>7.6</v>
      </c>
      <c r="R430">
        <v>32.4</v>
      </c>
      <c r="S430">
        <v>58.1</v>
      </c>
      <c r="T430">
        <v>177.9</v>
      </c>
      <c r="U430">
        <v>742.7</v>
      </c>
      <c r="V430">
        <v>217.6</v>
      </c>
      <c r="W430">
        <v>630.8</v>
      </c>
      <c r="X430">
        <v>43.5</v>
      </c>
      <c r="Y430">
        <v>13.8</v>
      </c>
      <c r="Z430">
        <v>64</v>
      </c>
      <c r="AA430">
        <v>78.2</v>
      </c>
      <c r="AB430">
        <v>1.3</v>
      </c>
      <c r="AC430">
        <v>7.3</v>
      </c>
      <c r="AD430">
        <v>350.5</v>
      </c>
      <c r="AE430">
        <v>15.5</v>
      </c>
      <c r="AF430">
        <v>32.4</v>
      </c>
      <c r="AG430">
        <v>12.9</v>
      </c>
      <c r="AH430">
        <v>17</v>
      </c>
      <c r="AI430">
        <v>2.9</v>
      </c>
      <c r="AJ430">
        <v>5.8</v>
      </c>
      <c r="AK430">
        <v>12.5</v>
      </c>
      <c r="AL430">
        <v>0.9</v>
      </c>
      <c r="AM430">
        <v>8.7</v>
      </c>
      <c r="AN430">
        <v>0.9</v>
      </c>
      <c r="AO430">
        <v>1.8</v>
      </c>
      <c r="AP430">
        <v>14.4</v>
      </c>
      <c r="AQ430">
        <v>13</v>
      </c>
      <c r="AR430">
        <v>0.4</v>
      </c>
      <c r="AS430">
        <v>0.3</v>
      </c>
      <c r="AT430">
        <v>0.3</v>
      </c>
      <c r="AU430">
        <v>31.2</v>
      </c>
      <c r="AV430">
        <v>6.5</v>
      </c>
      <c r="AW430">
        <v>14.1</v>
      </c>
      <c r="AX430">
        <v>2.8</v>
      </c>
      <c r="AY430">
        <v>1.2</v>
      </c>
      <c r="AZ430">
        <v>2.4</v>
      </c>
      <c r="BA430">
        <v>5.8</v>
      </c>
      <c r="BB430">
        <v>0.3</v>
      </c>
      <c r="BC430">
        <v>0.2</v>
      </c>
      <c r="BD430">
        <v>7.5</v>
      </c>
      <c r="BE430">
        <v>11.8</v>
      </c>
      <c r="BF430">
        <v>4.1</v>
      </c>
      <c r="BG430">
        <v>9.8</v>
      </c>
      <c r="BH430">
        <v>2.2</v>
      </c>
      <c r="BI430">
        <v>2.2</v>
      </c>
      <c r="BJ430">
        <v>1.6</v>
      </c>
      <c r="BK430">
        <v>1</v>
      </c>
      <c r="BL430">
        <v>5.8</v>
      </c>
      <c r="BM430">
        <v>4.7</v>
      </c>
      <c r="BP430">
        <v>0.5</v>
      </c>
      <c r="BQ430">
        <v>487.7</v>
      </c>
      <c r="BR430">
        <v>0.1</v>
      </c>
      <c r="BS430">
        <v>513.8</v>
      </c>
      <c r="BT430">
        <v>114.5</v>
      </c>
    </row>
    <row r="431" spans="1:72" x14ac:dyDescent="0.25">
      <c r="A431" s="28" t="s">
        <v>109</v>
      </c>
      <c r="B431" s="27" t="s">
        <v>332</v>
      </c>
      <c r="C431" s="28" t="s">
        <v>403</v>
      </c>
      <c r="D431">
        <v>3.1</v>
      </c>
      <c r="E431">
        <v>0.2</v>
      </c>
      <c r="F431">
        <v>0.1</v>
      </c>
      <c r="G431">
        <v>1.4</v>
      </c>
      <c r="H431">
        <v>14.1</v>
      </c>
      <c r="I431">
        <v>0.9</v>
      </c>
      <c r="J431">
        <v>1.3</v>
      </c>
      <c r="K431">
        <v>2.3</v>
      </c>
      <c r="L431">
        <v>0.6</v>
      </c>
      <c r="M431">
        <v>3</v>
      </c>
      <c r="N431">
        <v>6.9</v>
      </c>
      <c r="O431">
        <v>4.4</v>
      </c>
      <c r="P431">
        <v>8.2</v>
      </c>
      <c r="Q431">
        <v>3.8</v>
      </c>
      <c r="R431">
        <v>32.9</v>
      </c>
      <c r="S431">
        <v>36.7</v>
      </c>
      <c r="T431">
        <v>55.6</v>
      </c>
      <c r="U431">
        <v>245.3</v>
      </c>
      <c r="V431">
        <v>145.5</v>
      </c>
      <c r="W431">
        <v>129.2</v>
      </c>
      <c r="X431">
        <v>39</v>
      </c>
      <c r="Y431">
        <v>10.4</v>
      </c>
      <c r="Z431">
        <v>31.9</v>
      </c>
      <c r="AA431">
        <v>33.3</v>
      </c>
      <c r="AB431">
        <v>0.9</v>
      </c>
      <c r="AC431">
        <v>6.2</v>
      </c>
      <c r="AD431">
        <v>207</v>
      </c>
      <c r="AE431">
        <v>11.2</v>
      </c>
      <c r="AF431">
        <v>19</v>
      </c>
      <c r="AG431">
        <v>5.9</v>
      </c>
      <c r="AH431">
        <v>6.2</v>
      </c>
      <c r="AI431">
        <v>0.7</v>
      </c>
      <c r="AJ431">
        <v>0.7</v>
      </c>
      <c r="AK431">
        <v>6.4</v>
      </c>
      <c r="AL431">
        <v>0.8</v>
      </c>
      <c r="AM431">
        <v>5.8</v>
      </c>
      <c r="AN431">
        <v>0.7</v>
      </c>
      <c r="AO431">
        <v>1.5</v>
      </c>
      <c r="AP431">
        <v>16.2</v>
      </c>
      <c r="AQ431">
        <v>10</v>
      </c>
      <c r="AR431">
        <v>0.2</v>
      </c>
      <c r="AS431">
        <v>0.2</v>
      </c>
      <c r="AT431">
        <v>0.2</v>
      </c>
      <c r="AU431">
        <v>5.9</v>
      </c>
      <c r="AV431">
        <v>4.7</v>
      </c>
      <c r="AW431">
        <v>9</v>
      </c>
      <c r="AX431">
        <v>2.2</v>
      </c>
      <c r="AY431">
        <v>0.7</v>
      </c>
      <c r="AZ431">
        <v>1.4</v>
      </c>
      <c r="BA431">
        <v>4.9</v>
      </c>
      <c r="BB431">
        <v>0.2</v>
      </c>
      <c r="BC431">
        <v>0.2</v>
      </c>
      <c r="BD431">
        <v>5.9</v>
      </c>
      <c r="BE431">
        <v>5.1</v>
      </c>
      <c r="BF431">
        <v>2</v>
      </c>
      <c r="BG431">
        <v>3.7</v>
      </c>
      <c r="BH431">
        <v>1.4</v>
      </c>
      <c r="BI431">
        <v>1.8</v>
      </c>
      <c r="BJ431">
        <v>1.1</v>
      </c>
      <c r="BK431">
        <v>0.4</v>
      </c>
      <c r="BL431">
        <v>2.4</v>
      </c>
      <c r="BM431">
        <v>2.5</v>
      </c>
      <c r="BP431">
        <v>0.7</v>
      </c>
      <c r="BQ431">
        <v>278</v>
      </c>
      <c r="BS431">
        <v>305.6</v>
      </c>
      <c r="BT431">
        <v>53.2</v>
      </c>
    </row>
    <row r="432" spans="1:72" x14ac:dyDescent="0.25">
      <c r="A432" s="28" t="s">
        <v>109</v>
      </c>
      <c r="B432" s="27" t="s">
        <v>332</v>
      </c>
      <c r="C432" s="28" t="s">
        <v>404</v>
      </c>
      <c r="D432">
        <v>0.3</v>
      </c>
      <c r="G432">
        <v>0.2</v>
      </c>
      <c r="H432">
        <v>1.2</v>
      </c>
      <c r="I432">
        <v>0.1</v>
      </c>
      <c r="J432">
        <v>0.1</v>
      </c>
      <c r="K432">
        <v>0.3</v>
      </c>
      <c r="L432">
        <v>0.1</v>
      </c>
      <c r="M432">
        <v>0.6</v>
      </c>
      <c r="N432">
        <v>0.6</v>
      </c>
      <c r="O432">
        <v>0.4</v>
      </c>
      <c r="P432">
        <v>0.7</v>
      </c>
      <c r="Q432">
        <v>0.4</v>
      </c>
      <c r="R432">
        <v>1.6</v>
      </c>
      <c r="S432">
        <v>3.1</v>
      </c>
      <c r="T432">
        <v>8.2</v>
      </c>
      <c r="U432">
        <v>39.8</v>
      </c>
      <c r="V432">
        <v>11.4</v>
      </c>
      <c r="W432">
        <v>17.2</v>
      </c>
      <c r="X432">
        <v>4.7</v>
      </c>
      <c r="Y432">
        <v>1.3</v>
      </c>
      <c r="Z432">
        <v>4.7</v>
      </c>
      <c r="AA432">
        <v>5.4</v>
      </c>
      <c r="AB432">
        <v>0.1</v>
      </c>
      <c r="AC432">
        <v>1</v>
      </c>
      <c r="AD432">
        <v>32.6</v>
      </c>
      <c r="AE432">
        <v>1</v>
      </c>
      <c r="AF432">
        <v>2.5</v>
      </c>
      <c r="AG432">
        <v>1.1</v>
      </c>
      <c r="AH432">
        <v>1.3</v>
      </c>
      <c r="AI432">
        <v>0.1</v>
      </c>
      <c r="AJ432">
        <v>0.1</v>
      </c>
      <c r="AK432">
        <v>1.2</v>
      </c>
      <c r="AL432">
        <v>0.2</v>
      </c>
      <c r="AM432">
        <v>0.7</v>
      </c>
      <c r="AN432">
        <v>0.1</v>
      </c>
      <c r="AO432">
        <v>0.3</v>
      </c>
      <c r="AP432">
        <v>2.5</v>
      </c>
      <c r="AQ432">
        <v>2</v>
      </c>
      <c r="AU432">
        <v>1</v>
      </c>
      <c r="AV432">
        <v>0.9</v>
      </c>
      <c r="AW432">
        <v>1.7</v>
      </c>
      <c r="AX432">
        <v>0.6</v>
      </c>
      <c r="AY432">
        <v>0.1</v>
      </c>
      <c r="AZ432">
        <v>0.3</v>
      </c>
      <c r="BA432">
        <v>1</v>
      </c>
      <c r="BD432">
        <v>0.7</v>
      </c>
      <c r="BE432">
        <v>0.8</v>
      </c>
      <c r="BF432">
        <v>0.2</v>
      </c>
      <c r="BG432">
        <v>0.7</v>
      </c>
      <c r="BH432">
        <v>0.1</v>
      </c>
      <c r="BI432">
        <v>0.2</v>
      </c>
      <c r="BJ432">
        <v>0.2</v>
      </c>
      <c r="BK432">
        <v>0.1</v>
      </c>
      <c r="BL432">
        <v>0.7</v>
      </c>
      <c r="BM432">
        <v>0.4</v>
      </c>
      <c r="BQ432">
        <v>47.9</v>
      </c>
      <c r="BS432">
        <v>30.6</v>
      </c>
      <c r="BT432">
        <v>8.2</v>
      </c>
    </row>
    <row r="433" spans="1:72" x14ac:dyDescent="0.25">
      <c r="A433" s="28" t="s">
        <v>109</v>
      </c>
      <c r="B433" s="27" t="s">
        <v>332</v>
      </c>
      <c r="C433" s="28" t="s">
        <v>405</v>
      </c>
      <c r="D433">
        <v>0.1</v>
      </c>
      <c r="G433">
        <v>0.1</v>
      </c>
      <c r="H433">
        <v>1.4</v>
      </c>
      <c r="I433">
        <v>0.1</v>
      </c>
      <c r="J433">
        <v>0.1</v>
      </c>
      <c r="K433">
        <v>0.1</v>
      </c>
      <c r="M433">
        <v>0.2</v>
      </c>
      <c r="N433">
        <v>0.4</v>
      </c>
      <c r="O433">
        <v>0.4</v>
      </c>
      <c r="P433">
        <v>0.3</v>
      </c>
      <c r="Q433">
        <v>0.2</v>
      </c>
      <c r="R433">
        <v>0.8</v>
      </c>
      <c r="S433">
        <v>2.1</v>
      </c>
      <c r="T433">
        <v>4</v>
      </c>
      <c r="U433">
        <v>18.2</v>
      </c>
      <c r="V433">
        <v>8</v>
      </c>
      <c r="W433">
        <v>8.4</v>
      </c>
      <c r="X433">
        <v>2.9</v>
      </c>
      <c r="Y433">
        <v>1.2</v>
      </c>
      <c r="Z433">
        <v>2.7</v>
      </c>
      <c r="AA433">
        <v>2.2</v>
      </c>
      <c r="AC433">
        <v>0.4</v>
      </c>
      <c r="AD433">
        <v>20.5</v>
      </c>
      <c r="AE433">
        <v>1.5</v>
      </c>
      <c r="AF433">
        <v>1.4</v>
      </c>
      <c r="AG433">
        <v>0.4</v>
      </c>
      <c r="AH433">
        <v>0.5</v>
      </c>
      <c r="AI433">
        <v>0.1</v>
      </c>
      <c r="AJ433">
        <v>0.1</v>
      </c>
      <c r="AK433">
        <v>0.4</v>
      </c>
      <c r="AL433">
        <v>0.1</v>
      </c>
      <c r="AM433">
        <v>0.4</v>
      </c>
      <c r="AN433">
        <v>0.1</v>
      </c>
      <c r="AO433">
        <v>0.1</v>
      </c>
      <c r="AP433">
        <v>2.4</v>
      </c>
      <c r="AQ433">
        <v>1.2</v>
      </c>
      <c r="AU433">
        <v>0.2</v>
      </c>
      <c r="AV433">
        <v>0.3</v>
      </c>
      <c r="AW433">
        <v>0.6</v>
      </c>
      <c r="AX433">
        <v>0.2</v>
      </c>
      <c r="AY433">
        <v>0.1</v>
      </c>
      <c r="AZ433">
        <v>0.1</v>
      </c>
      <c r="BA433">
        <v>0.4</v>
      </c>
      <c r="BD433">
        <v>0.7</v>
      </c>
      <c r="BE433">
        <v>0.5</v>
      </c>
      <c r="BF433">
        <v>0.2</v>
      </c>
      <c r="BG433">
        <v>0.2</v>
      </c>
      <c r="BH433">
        <v>0.2</v>
      </c>
      <c r="BI433">
        <v>0.1</v>
      </c>
      <c r="BJ433">
        <v>0.1</v>
      </c>
      <c r="BL433">
        <v>0.2</v>
      </c>
      <c r="BM433">
        <v>0.2</v>
      </c>
      <c r="BP433">
        <v>0.1</v>
      </c>
      <c r="BQ433">
        <v>26.2</v>
      </c>
      <c r="BS433">
        <v>19.7</v>
      </c>
      <c r="BT433">
        <v>3.6</v>
      </c>
    </row>
    <row r="434" spans="1:72" x14ac:dyDescent="0.25">
      <c r="A434" s="28" t="s">
        <v>109</v>
      </c>
      <c r="B434" s="27" t="s">
        <v>332</v>
      </c>
      <c r="C434" s="28" t="s">
        <v>406</v>
      </c>
      <c r="D434">
        <v>0.3</v>
      </c>
      <c r="G434">
        <v>0.1</v>
      </c>
      <c r="H434">
        <v>1.9</v>
      </c>
      <c r="I434">
        <v>0.2</v>
      </c>
      <c r="J434">
        <v>0.1</v>
      </c>
      <c r="K434">
        <v>0.2</v>
      </c>
      <c r="M434">
        <v>0.3</v>
      </c>
      <c r="N434">
        <v>0.6</v>
      </c>
      <c r="O434">
        <v>0.7</v>
      </c>
      <c r="P434">
        <v>0.4</v>
      </c>
      <c r="Q434">
        <v>0.2</v>
      </c>
      <c r="R434">
        <v>0.7</v>
      </c>
      <c r="S434">
        <v>1.3</v>
      </c>
      <c r="T434">
        <v>2.5</v>
      </c>
      <c r="U434">
        <v>8.6</v>
      </c>
      <c r="V434">
        <v>6.7</v>
      </c>
      <c r="W434">
        <v>4.6</v>
      </c>
      <c r="X434">
        <v>1.5</v>
      </c>
      <c r="Y434">
        <v>0.8</v>
      </c>
      <c r="Z434">
        <v>1.5</v>
      </c>
      <c r="AA434">
        <v>1.3</v>
      </c>
      <c r="AC434">
        <v>0.3</v>
      </c>
      <c r="AD434">
        <v>9.4</v>
      </c>
      <c r="AE434">
        <v>0.8</v>
      </c>
      <c r="AF434">
        <v>2.7</v>
      </c>
      <c r="AG434">
        <v>0.7</v>
      </c>
      <c r="AH434">
        <v>0.3</v>
      </c>
      <c r="AI434">
        <v>0.1</v>
      </c>
      <c r="AJ434">
        <v>0.2</v>
      </c>
      <c r="AK434">
        <v>0.3</v>
      </c>
      <c r="AM434">
        <v>0.3</v>
      </c>
      <c r="AN434">
        <v>0.8</v>
      </c>
      <c r="AO434">
        <v>0.1</v>
      </c>
      <c r="AP434">
        <v>1</v>
      </c>
      <c r="AQ434">
        <v>2.8</v>
      </c>
      <c r="AU434">
        <v>0.2</v>
      </c>
      <c r="AV434">
        <v>0.3</v>
      </c>
      <c r="AW434">
        <v>0.3</v>
      </c>
      <c r="AX434">
        <v>0.1</v>
      </c>
      <c r="AY434">
        <v>0.1</v>
      </c>
      <c r="AZ434">
        <v>0.1</v>
      </c>
      <c r="BA434">
        <v>0.3</v>
      </c>
      <c r="BD434">
        <v>0.4</v>
      </c>
      <c r="BE434">
        <v>0.3</v>
      </c>
      <c r="BF434">
        <v>0.1</v>
      </c>
      <c r="BG434">
        <v>0.3</v>
      </c>
      <c r="BH434">
        <v>0.1</v>
      </c>
      <c r="BI434">
        <v>0.1</v>
      </c>
      <c r="BJ434">
        <v>0.1</v>
      </c>
      <c r="BL434">
        <v>0.1</v>
      </c>
      <c r="BM434">
        <v>0.1</v>
      </c>
      <c r="BP434">
        <v>0.1</v>
      </c>
      <c r="BQ434">
        <v>11.2</v>
      </c>
      <c r="BS434">
        <v>14.2</v>
      </c>
      <c r="BT434">
        <v>1.9</v>
      </c>
    </row>
    <row r="435" spans="1:72" x14ac:dyDescent="0.25">
      <c r="A435" s="28" t="s">
        <v>109</v>
      </c>
      <c r="B435" s="27" t="s">
        <v>332</v>
      </c>
      <c r="C435" s="28" t="s">
        <v>407</v>
      </c>
      <c r="D435">
        <v>21.4</v>
      </c>
      <c r="E435">
        <v>1.3</v>
      </c>
      <c r="F435">
        <v>0.5</v>
      </c>
      <c r="G435">
        <v>9.2</v>
      </c>
      <c r="H435">
        <v>130.1</v>
      </c>
      <c r="I435">
        <v>5.5</v>
      </c>
      <c r="J435">
        <v>10.4</v>
      </c>
      <c r="K435">
        <v>17.1</v>
      </c>
      <c r="L435">
        <v>3.9</v>
      </c>
      <c r="M435">
        <v>26.4</v>
      </c>
      <c r="N435">
        <v>53.7</v>
      </c>
      <c r="O435">
        <v>43.1</v>
      </c>
      <c r="P435">
        <v>55.2</v>
      </c>
      <c r="Q435">
        <v>26.8</v>
      </c>
      <c r="R435">
        <v>123.1</v>
      </c>
      <c r="S435">
        <v>257.5</v>
      </c>
      <c r="T435">
        <v>668.1</v>
      </c>
      <c r="U435">
        <v>2850.9</v>
      </c>
      <c r="V435">
        <v>1047.8</v>
      </c>
      <c r="W435">
        <v>1431.7</v>
      </c>
      <c r="X435">
        <v>362.2</v>
      </c>
      <c r="Y435">
        <v>109.4</v>
      </c>
      <c r="Z435">
        <v>312.3</v>
      </c>
      <c r="AA435">
        <v>360.3</v>
      </c>
      <c r="AB435">
        <v>9</v>
      </c>
      <c r="AC435">
        <v>51.4</v>
      </c>
      <c r="AD435">
        <v>2354.5</v>
      </c>
      <c r="AE435">
        <v>108.1</v>
      </c>
      <c r="AF435">
        <v>154</v>
      </c>
      <c r="AG435">
        <v>59.3</v>
      </c>
      <c r="AH435">
        <v>70</v>
      </c>
      <c r="AI435">
        <v>6.4</v>
      </c>
      <c r="AJ435">
        <v>7.5</v>
      </c>
      <c r="AK435">
        <v>57</v>
      </c>
      <c r="AL435">
        <v>8.7</v>
      </c>
      <c r="AM435">
        <v>54.4</v>
      </c>
      <c r="AN435">
        <v>8.4</v>
      </c>
      <c r="AO435">
        <v>17.9</v>
      </c>
      <c r="AP435">
        <v>189</v>
      </c>
      <c r="AQ435">
        <v>127</v>
      </c>
      <c r="AR435">
        <v>1.8</v>
      </c>
      <c r="AS435">
        <v>2.2</v>
      </c>
      <c r="AT435">
        <v>3.1</v>
      </c>
      <c r="AU435">
        <v>71.5</v>
      </c>
      <c r="AV435">
        <v>45.5</v>
      </c>
      <c r="AW435">
        <v>94.4</v>
      </c>
      <c r="AX435">
        <v>25.8</v>
      </c>
      <c r="AY435">
        <v>6.7</v>
      </c>
      <c r="AZ435">
        <v>16.9</v>
      </c>
      <c r="BA435">
        <v>49.8</v>
      </c>
      <c r="BB435">
        <v>2.8</v>
      </c>
      <c r="BC435">
        <v>2</v>
      </c>
      <c r="BD435">
        <v>59.7</v>
      </c>
      <c r="BE435">
        <v>51.6</v>
      </c>
      <c r="BF435">
        <v>19.4</v>
      </c>
      <c r="BG435">
        <v>31.1</v>
      </c>
      <c r="BH435">
        <v>11.9</v>
      </c>
      <c r="BI435">
        <v>20.3</v>
      </c>
      <c r="BJ435">
        <v>11.6</v>
      </c>
      <c r="BK435">
        <v>4</v>
      </c>
      <c r="BL435">
        <v>29.1</v>
      </c>
      <c r="BM435">
        <v>29.1</v>
      </c>
      <c r="BP435">
        <v>5.4</v>
      </c>
      <c r="BQ435">
        <v>3307.2</v>
      </c>
      <c r="BR435">
        <v>0.2</v>
      </c>
      <c r="BS435">
        <v>2375</v>
      </c>
      <c r="BT435">
        <v>638.7</v>
      </c>
    </row>
    <row r="436" spans="1:72" x14ac:dyDescent="0.25">
      <c r="A436" s="26" t="s">
        <v>111</v>
      </c>
      <c r="B436" s="27" t="s">
        <v>333</v>
      </c>
      <c r="C436" s="26" t="s">
        <v>384</v>
      </c>
      <c r="D436">
        <v>3397.3</v>
      </c>
      <c r="E436">
        <v>405.2</v>
      </c>
      <c r="F436">
        <v>111.9</v>
      </c>
      <c r="G436">
        <v>1001.8</v>
      </c>
      <c r="H436">
        <v>5883.5</v>
      </c>
      <c r="I436">
        <v>1007</v>
      </c>
      <c r="J436">
        <v>894.4</v>
      </c>
      <c r="K436">
        <v>1674.1</v>
      </c>
      <c r="L436">
        <v>450.3</v>
      </c>
      <c r="M436">
        <v>1425.3</v>
      </c>
      <c r="N436">
        <v>3082.6</v>
      </c>
      <c r="O436">
        <v>1562.6</v>
      </c>
      <c r="P436">
        <v>2844.6</v>
      </c>
      <c r="Q436">
        <v>1954.1</v>
      </c>
      <c r="R436">
        <v>6504.9</v>
      </c>
      <c r="S436">
        <v>11036.5</v>
      </c>
      <c r="T436">
        <v>3926.1</v>
      </c>
      <c r="U436">
        <v>7773.5</v>
      </c>
      <c r="V436">
        <v>96455.1</v>
      </c>
      <c r="W436">
        <v>27404.5</v>
      </c>
      <c r="X436">
        <v>7528.4</v>
      </c>
      <c r="Y436">
        <v>2220.3</v>
      </c>
      <c r="Z436">
        <v>11224.7</v>
      </c>
      <c r="AA436">
        <v>5247.4</v>
      </c>
      <c r="AB436">
        <v>707.5</v>
      </c>
      <c r="AC436">
        <v>2423.1</v>
      </c>
      <c r="AD436">
        <v>26722.3</v>
      </c>
      <c r="AE436">
        <v>3503.8</v>
      </c>
      <c r="AF436">
        <v>4984</v>
      </c>
      <c r="AG436">
        <v>2449.6</v>
      </c>
      <c r="AH436">
        <v>2683.2</v>
      </c>
      <c r="AI436">
        <v>735.7</v>
      </c>
      <c r="AJ436">
        <v>1116.4</v>
      </c>
      <c r="AK436">
        <v>3834</v>
      </c>
      <c r="AL436">
        <v>261</v>
      </c>
      <c r="AM436">
        <v>2010.9</v>
      </c>
      <c r="AN436">
        <v>415.4</v>
      </c>
      <c r="AO436">
        <v>384.6</v>
      </c>
      <c r="AP436">
        <v>1444.2</v>
      </c>
      <c r="AQ436">
        <v>2527.6</v>
      </c>
      <c r="AR436">
        <v>742.7</v>
      </c>
      <c r="AS436">
        <v>462.1</v>
      </c>
      <c r="AT436">
        <v>318.7</v>
      </c>
      <c r="AU436">
        <v>1721.7</v>
      </c>
      <c r="AV436">
        <v>2342.7</v>
      </c>
      <c r="AW436">
        <v>2388.2</v>
      </c>
      <c r="AX436">
        <v>1276</v>
      </c>
      <c r="AY436">
        <v>343.7</v>
      </c>
      <c r="AZ436">
        <v>602</v>
      </c>
      <c r="BA436">
        <v>2322</v>
      </c>
      <c r="BB436">
        <v>211.4</v>
      </c>
      <c r="BC436">
        <v>187.8</v>
      </c>
      <c r="BD436">
        <v>2790</v>
      </c>
      <c r="BE436">
        <v>2188.2</v>
      </c>
      <c r="BF436">
        <v>605.1</v>
      </c>
      <c r="BG436">
        <v>2243.9</v>
      </c>
      <c r="BH436">
        <v>877.4</v>
      </c>
      <c r="BI436">
        <v>647.4</v>
      </c>
      <c r="BJ436">
        <v>393.4</v>
      </c>
      <c r="BK436">
        <v>415.5</v>
      </c>
      <c r="BL436">
        <v>222.6</v>
      </c>
      <c r="BM436">
        <v>402.6</v>
      </c>
      <c r="BP436">
        <v>2272.1</v>
      </c>
      <c r="BQ436">
        <v>24828.5</v>
      </c>
      <c r="BR436">
        <v>160.7</v>
      </c>
      <c r="BS436">
        <v>206850.6</v>
      </c>
      <c r="BT436">
        <v>10432.2</v>
      </c>
    </row>
    <row r="437" spans="1:72" x14ac:dyDescent="0.25">
      <c r="A437" s="28" t="s">
        <v>111</v>
      </c>
      <c r="B437" s="27" t="s">
        <v>333</v>
      </c>
      <c r="C437" s="28" t="s">
        <v>385</v>
      </c>
      <c r="D437">
        <v>8.4</v>
      </c>
      <c r="E437">
        <v>1.2</v>
      </c>
      <c r="F437">
        <v>0.2</v>
      </c>
      <c r="G437">
        <v>3.2</v>
      </c>
      <c r="H437">
        <v>10</v>
      </c>
      <c r="I437">
        <v>1.2</v>
      </c>
      <c r="J437">
        <v>2.6</v>
      </c>
      <c r="K437">
        <v>3.8</v>
      </c>
      <c r="L437">
        <v>0.7</v>
      </c>
      <c r="M437">
        <v>3.1</v>
      </c>
      <c r="N437">
        <v>5.4</v>
      </c>
      <c r="O437">
        <v>9.3</v>
      </c>
      <c r="P437">
        <v>6.3</v>
      </c>
      <c r="Q437">
        <v>3.3</v>
      </c>
      <c r="R437">
        <v>14</v>
      </c>
      <c r="S437">
        <v>26.8</v>
      </c>
      <c r="T437">
        <v>9.8</v>
      </c>
      <c r="U437">
        <v>15.9</v>
      </c>
      <c r="V437">
        <v>239.4</v>
      </c>
      <c r="W437">
        <v>87.4</v>
      </c>
      <c r="X437">
        <v>21.1</v>
      </c>
      <c r="Y437">
        <v>4.4</v>
      </c>
      <c r="Z437">
        <v>26.9</v>
      </c>
      <c r="AA437">
        <v>9.7</v>
      </c>
      <c r="AB437">
        <v>0.7</v>
      </c>
      <c r="AC437">
        <v>4.1</v>
      </c>
      <c r="AD437">
        <v>73.1</v>
      </c>
      <c r="AE437">
        <v>7</v>
      </c>
      <c r="AF437">
        <v>7</v>
      </c>
      <c r="AG437">
        <v>2.7</v>
      </c>
      <c r="AH437">
        <v>5.1</v>
      </c>
      <c r="AI437">
        <v>16.9</v>
      </c>
      <c r="AJ437">
        <v>11.1</v>
      </c>
      <c r="AK437">
        <v>9.7</v>
      </c>
      <c r="AL437">
        <v>0.4</v>
      </c>
      <c r="AM437">
        <v>2.2</v>
      </c>
      <c r="AN437">
        <v>0.7</v>
      </c>
      <c r="AO437">
        <v>0.3</v>
      </c>
      <c r="AP437">
        <v>2.6</v>
      </c>
      <c r="AQ437">
        <v>3.9</v>
      </c>
      <c r="AR437">
        <v>1.8</v>
      </c>
      <c r="AS437">
        <v>0.2</v>
      </c>
      <c r="AT437">
        <v>0.2</v>
      </c>
      <c r="AU437">
        <v>1</v>
      </c>
      <c r="AV437">
        <v>3</v>
      </c>
      <c r="AW437">
        <v>4.4</v>
      </c>
      <c r="AX437">
        <v>1.7</v>
      </c>
      <c r="AY437">
        <v>0.3</v>
      </c>
      <c r="AZ437">
        <v>0.5</v>
      </c>
      <c r="BA437">
        <v>9</v>
      </c>
      <c r="BB437">
        <v>0.3</v>
      </c>
      <c r="BC437">
        <v>0.2</v>
      </c>
      <c r="BD437">
        <v>3.4</v>
      </c>
      <c r="BE437">
        <v>5.5</v>
      </c>
      <c r="BF437">
        <v>0.9</v>
      </c>
      <c r="BG437">
        <v>2.2</v>
      </c>
      <c r="BH437">
        <v>1.2</v>
      </c>
      <c r="BI437">
        <v>0.8</v>
      </c>
      <c r="BJ437">
        <v>0.7</v>
      </c>
      <c r="BK437">
        <v>0.5</v>
      </c>
      <c r="BL437">
        <v>0.3</v>
      </c>
      <c r="BM437">
        <v>0.4</v>
      </c>
      <c r="BP437">
        <v>0.5</v>
      </c>
      <c r="BQ437">
        <v>30.4</v>
      </c>
      <c r="BS437">
        <v>534.2</v>
      </c>
      <c r="BT437">
        <v>14</v>
      </c>
    </row>
    <row r="438" spans="1:72" x14ac:dyDescent="0.25">
      <c r="A438" s="28" t="s">
        <v>111</v>
      </c>
      <c r="B438" s="27" t="s">
        <v>333</v>
      </c>
      <c r="C438" s="28" t="s">
        <v>386</v>
      </c>
      <c r="D438">
        <v>56.7</v>
      </c>
      <c r="E438">
        <v>5.9</v>
      </c>
      <c r="F438">
        <v>1.9</v>
      </c>
      <c r="G438">
        <v>24</v>
      </c>
      <c r="H438">
        <v>95.7</v>
      </c>
      <c r="I438">
        <v>16.6</v>
      </c>
      <c r="J438">
        <v>11.7</v>
      </c>
      <c r="K438">
        <v>31.8</v>
      </c>
      <c r="L438">
        <v>10.7</v>
      </c>
      <c r="M438">
        <v>53.2</v>
      </c>
      <c r="N438">
        <v>52.6</v>
      </c>
      <c r="O438">
        <v>29.8</v>
      </c>
      <c r="P438">
        <v>79.5</v>
      </c>
      <c r="Q438">
        <v>38.7</v>
      </c>
      <c r="R438">
        <v>114.8</v>
      </c>
      <c r="S438">
        <v>242.8</v>
      </c>
      <c r="T438">
        <v>95.7</v>
      </c>
      <c r="U438">
        <v>185.8</v>
      </c>
      <c r="V438">
        <v>3210.3</v>
      </c>
      <c r="W438">
        <v>1346.2</v>
      </c>
      <c r="X438">
        <v>279.5</v>
      </c>
      <c r="Y438">
        <v>29.5</v>
      </c>
      <c r="Z438">
        <v>348.4</v>
      </c>
      <c r="AA438">
        <v>116.8</v>
      </c>
      <c r="AB438">
        <v>10.8</v>
      </c>
      <c r="AC438">
        <v>72.2</v>
      </c>
      <c r="AD438">
        <v>561.6</v>
      </c>
      <c r="AE438">
        <v>79.2</v>
      </c>
      <c r="AF438">
        <v>60</v>
      </c>
      <c r="AG438">
        <v>30.8</v>
      </c>
      <c r="AH438">
        <v>30.5</v>
      </c>
      <c r="AI438">
        <v>8.2</v>
      </c>
      <c r="AJ438">
        <v>6.3</v>
      </c>
      <c r="AK438">
        <v>62.2</v>
      </c>
      <c r="AL438">
        <v>3.2</v>
      </c>
      <c r="AM438">
        <v>16</v>
      </c>
      <c r="AN438">
        <v>4.1</v>
      </c>
      <c r="AO438">
        <v>5.2</v>
      </c>
      <c r="AP438">
        <v>25.3</v>
      </c>
      <c r="AQ438">
        <v>19.1</v>
      </c>
      <c r="AR438">
        <v>2.8</v>
      </c>
      <c r="AS438">
        <v>3.3</v>
      </c>
      <c r="AT438">
        <v>0.9</v>
      </c>
      <c r="AU438">
        <v>7.3</v>
      </c>
      <c r="AV438">
        <v>19.8</v>
      </c>
      <c r="AW438">
        <v>52.3</v>
      </c>
      <c r="AX438">
        <v>12.7</v>
      </c>
      <c r="AY438">
        <v>2.4</v>
      </c>
      <c r="AZ438">
        <v>7.1</v>
      </c>
      <c r="BA438">
        <v>43.2</v>
      </c>
      <c r="BB438">
        <v>1.7</v>
      </c>
      <c r="BC438">
        <v>3.1</v>
      </c>
      <c r="BD438">
        <v>45.6</v>
      </c>
      <c r="BE438">
        <v>25.4</v>
      </c>
      <c r="BF438">
        <v>8.6</v>
      </c>
      <c r="BG438">
        <v>24.6</v>
      </c>
      <c r="BH438">
        <v>11.6</v>
      </c>
      <c r="BI438">
        <v>9.4</v>
      </c>
      <c r="BJ438">
        <v>5.4</v>
      </c>
      <c r="BK438">
        <v>8.1</v>
      </c>
      <c r="BL438">
        <v>4.8</v>
      </c>
      <c r="BM438">
        <v>5.7</v>
      </c>
      <c r="BP438">
        <v>5.6</v>
      </c>
      <c r="BQ438">
        <v>252</v>
      </c>
      <c r="BR438">
        <v>0.1</v>
      </c>
      <c r="BS438">
        <v>6007</v>
      </c>
      <c r="BT438">
        <v>444.9</v>
      </c>
    </row>
    <row r="439" spans="1:72" x14ac:dyDescent="0.25">
      <c r="A439" s="28" t="s">
        <v>111</v>
      </c>
      <c r="B439" s="27" t="s">
        <v>333</v>
      </c>
      <c r="C439" s="28" t="s">
        <v>387</v>
      </c>
      <c r="D439">
        <v>60.6</v>
      </c>
      <c r="E439">
        <v>2.9</v>
      </c>
      <c r="F439">
        <v>1.5</v>
      </c>
      <c r="G439">
        <v>16.5</v>
      </c>
      <c r="H439">
        <v>78.1</v>
      </c>
      <c r="I439">
        <v>13</v>
      </c>
      <c r="J439">
        <v>11.1</v>
      </c>
      <c r="K439">
        <v>20</v>
      </c>
      <c r="L439">
        <v>5.2</v>
      </c>
      <c r="M439">
        <v>26.1</v>
      </c>
      <c r="N439">
        <v>50.3</v>
      </c>
      <c r="O439">
        <v>41</v>
      </c>
      <c r="P439">
        <v>57.9</v>
      </c>
      <c r="Q439">
        <v>29.2</v>
      </c>
      <c r="R439">
        <v>68.1</v>
      </c>
      <c r="S439">
        <v>126</v>
      </c>
      <c r="T439">
        <v>106.8</v>
      </c>
      <c r="U439">
        <v>100.8</v>
      </c>
      <c r="V439">
        <v>1146.8</v>
      </c>
      <c r="W439">
        <v>583.8</v>
      </c>
      <c r="X439">
        <v>154.2</v>
      </c>
      <c r="Y439">
        <v>34.4</v>
      </c>
      <c r="Z439">
        <v>198.5</v>
      </c>
      <c r="AA439">
        <v>77.1</v>
      </c>
      <c r="AB439">
        <v>5.5</v>
      </c>
      <c r="AC439">
        <v>37.3</v>
      </c>
      <c r="AD439">
        <v>430.4</v>
      </c>
      <c r="AE439">
        <v>64.8</v>
      </c>
      <c r="AF439">
        <v>70.3</v>
      </c>
      <c r="AG439">
        <v>26.4</v>
      </c>
      <c r="AH439">
        <v>38.4</v>
      </c>
      <c r="AI439">
        <v>52.5</v>
      </c>
      <c r="AJ439">
        <v>68.1</v>
      </c>
      <c r="AK439">
        <v>50.4</v>
      </c>
      <c r="AL439">
        <v>2</v>
      </c>
      <c r="AM439">
        <v>15.3</v>
      </c>
      <c r="AN439">
        <v>9.3</v>
      </c>
      <c r="AO439">
        <v>4.1</v>
      </c>
      <c r="AP439">
        <v>22</v>
      </c>
      <c r="AQ439">
        <v>52.1</v>
      </c>
      <c r="AR439">
        <v>3.8</v>
      </c>
      <c r="AS439">
        <v>1.6</v>
      </c>
      <c r="AT439">
        <v>2.8</v>
      </c>
      <c r="AU439">
        <v>7.6</v>
      </c>
      <c r="AV439">
        <v>26.6</v>
      </c>
      <c r="AW439">
        <v>29.9</v>
      </c>
      <c r="AX439">
        <v>16.7</v>
      </c>
      <c r="AY439">
        <v>2.5</v>
      </c>
      <c r="AZ439">
        <v>5.3</v>
      </c>
      <c r="BA439">
        <v>37.4</v>
      </c>
      <c r="BB439">
        <v>2.4</v>
      </c>
      <c r="BC439">
        <v>2.5</v>
      </c>
      <c r="BD439">
        <v>30.1</v>
      </c>
      <c r="BE439">
        <v>30.2</v>
      </c>
      <c r="BF439">
        <v>5.7</v>
      </c>
      <c r="BG439">
        <v>21.8</v>
      </c>
      <c r="BH439">
        <v>9.4</v>
      </c>
      <c r="BI439">
        <v>8.6</v>
      </c>
      <c r="BJ439">
        <v>4.4</v>
      </c>
      <c r="BK439">
        <v>4.6</v>
      </c>
      <c r="BL439">
        <v>2.8</v>
      </c>
      <c r="BM439">
        <v>4.6</v>
      </c>
      <c r="BP439">
        <v>5</v>
      </c>
      <c r="BQ439">
        <v>313.8</v>
      </c>
      <c r="BR439">
        <v>0.2</v>
      </c>
      <c r="BS439">
        <v>3055.2</v>
      </c>
      <c r="BT439">
        <v>113.1</v>
      </c>
    </row>
    <row r="440" spans="1:72" x14ac:dyDescent="0.25">
      <c r="A440" s="28" t="s">
        <v>111</v>
      </c>
      <c r="B440" s="27" t="s">
        <v>333</v>
      </c>
      <c r="C440" s="28" t="s">
        <v>388</v>
      </c>
      <c r="D440">
        <v>0.1</v>
      </c>
      <c r="H440">
        <v>0.1</v>
      </c>
      <c r="R440">
        <v>0.1</v>
      </c>
      <c r="S440">
        <v>0.2</v>
      </c>
      <c r="T440">
        <v>0.1</v>
      </c>
      <c r="U440">
        <v>0.1</v>
      </c>
      <c r="V440">
        <v>1.7</v>
      </c>
      <c r="W440">
        <v>0.8</v>
      </c>
      <c r="X440">
        <v>0.2</v>
      </c>
      <c r="Z440">
        <v>0.3</v>
      </c>
      <c r="AA440">
        <v>0.1</v>
      </c>
      <c r="AC440">
        <v>0.1</v>
      </c>
      <c r="AD440">
        <v>0.4</v>
      </c>
      <c r="AE440">
        <v>0.1</v>
      </c>
      <c r="AF440">
        <v>0.1</v>
      </c>
      <c r="AK440">
        <v>0.1</v>
      </c>
      <c r="BQ440">
        <v>0.2</v>
      </c>
      <c r="BS440">
        <v>4.9</v>
      </c>
      <c r="BT440">
        <v>0.1</v>
      </c>
    </row>
    <row r="441" spans="1:72" x14ac:dyDescent="0.25">
      <c r="A441" s="28" t="s">
        <v>111</v>
      </c>
      <c r="B441" s="27" t="s">
        <v>333</v>
      </c>
      <c r="C441" s="28" t="s">
        <v>389</v>
      </c>
      <c r="D441">
        <v>21.4</v>
      </c>
      <c r="E441">
        <v>0.6</v>
      </c>
      <c r="G441">
        <v>2.2</v>
      </c>
      <c r="H441">
        <v>19.3</v>
      </c>
      <c r="I441">
        <v>9.9</v>
      </c>
      <c r="J441">
        <v>4.3</v>
      </c>
      <c r="K441">
        <v>12.8</v>
      </c>
      <c r="L441">
        <v>3.9</v>
      </c>
      <c r="M441">
        <v>32.9</v>
      </c>
      <c r="N441">
        <v>393.5</v>
      </c>
      <c r="O441">
        <v>28</v>
      </c>
      <c r="P441">
        <v>161.3</v>
      </c>
      <c r="Q441">
        <v>10.2</v>
      </c>
      <c r="R441">
        <v>24.1</v>
      </c>
      <c r="S441">
        <v>27.6</v>
      </c>
      <c r="T441">
        <v>8.7</v>
      </c>
      <c r="U441">
        <v>20.1</v>
      </c>
      <c r="V441">
        <v>242.1</v>
      </c>
      <c r="W441">
        <v>136.6</v>
      </c>
      <c r="X441">
        <v>20.5</v>
      </c>
      <c r="Y441">
        <v>6.7</v>
      </c>
      <c r="Z441">
        <v>15.8</v>
      </c>
      <c r="AA441">
        <v>8.3</v>
      </c>
      <c r="AB441">
        <v>0.8</v>
      </c>
      <c r="AC441">
        <v>4.9</v>
      </c>
      <c r="AD441">
        <v>39.9</v>
      </c>
      <c r="AE441">
        <v>6</v>
      </c>
      <c r="AF441">
        <v>2.9</v>
      </c>
      <c r="AG441">
        <v>2.2</v>
      </c>
      <c r="AH441">
        <v>2.6</v>
      </c>
      <c r="AI441">
        <v>0.1</v>
      </c>
      <c r="AJ441">
        <v>0.4</v>
      </c>
      <c r="AK441">
        <v>2.4</v>
      </c>
      <c r="AL441">
        <v>0.1</v>
      </c>
      <c r="AM441">
        <v>2.9</v>
      </c>
      <c r="AN441">
        <v>0.3</v>
      </c>
      <c r="AO441">
        <v>0.2</v>
      </c>
      <c r="AP441">
        <v>0.3</v>
      </c>
      <c r="AQ441">
        <v>1</v>
      </c>
      <c r="AR441">
        <v>0.3</v>
      </c>
      <c r="AS441">
        <v>0.3</v>
      </c>
      <c r="AU441">
        <v>2.4</v>
      </c>
      <c r="AV441">
        <v>0.9</v>
      </c>
      <c r="AW441">
        <v>4.5</v>
      </c>
      <c r="AX441">
        <v>2</v>
      </c>
      <c r="AY441">
        <v>0.2</v>
      </c>
      <c r="AZ441">
        <v>1.3</v>
      </c>
      <c r="BA441">
        <v>2</v>
      </c>
      <c r="BC441">
        <v>0.1</v>
      </c>
      <c r="BD441">
        <v>8.1</v>
      </c>
      <c r="BE441">
        <v>2.9</v>
      </c>
      <c r="BF441">
        <v>1.3</v>
      </c>
      <c r="BG441">
        <v>24.3</v>
      </c>
      <c r="BH441">
        <v>3.3</v>
      </c>
      <c r="BI441">
        <v>0.9</v>
      </c>
      <c r="BJ441">
        <v>0.3</v>
      </c>
      <c r="BK441">
        <v>0.7</v>
      </c>
      <c r="BL441">
        <v>0.2</v>
      </c>
      <c r="BM441">
        <v>3.2</v>
      </c>
      <c r="BP441">
        <v>2</v>
      </c>
      <c r="BQ441">
        <v>76.7</v>
      </c>
      <c r="BS441">
        <v>434.9</v>
      </c>
      <c r="BT441">
        <v>54.9</v>
      </c>
    </row>
    <row r="442" spans="1:72" x14ac:dyDescent="0.25">
      <c r="A442" s="28" t="s">
        <v>111</v>
      </c>
      <c r="B442" s="27" t="s">
        <v>333</v>
      </c>
      <c r="C442" s="28" t="s">
        <v>390</v>
      </c>
      <c r="R442">
        <v>0.1</v>
      </c>
      <c r="U442">
        <v>0.2</v>
      </c>
      <c r="V442">
        <v>0.6</v>
      </c>
      <c r="W442">
        <v>0.3</v>
      </c>
      <c r="X442">
        <v>0.2</v>
      </c>
      <c r="Z442">
        <v>0.1</v>
      </c>
      <c r="AD442">
        <v>0.1</v>
      </c>
      <c r="BQ442">
        <v>0.2</v>
      </c>
      <c r="BS442">
        <v>1.3</v>
      </c>
      <c r="BT442">
        <v>-0.4</v>
      </c>
    </row>
    <row r="443" spans="1:72" x14ac:dyDescent="0.25">
      <c r="A443" s="28" t="s">
        <v>111</v>
      </c>
      <c r="B443" s="27" t="s">
        <v>333</v>
      </c>
      <c r="C443" s="28" t="s">
        <v>391</v>
      </c>
      <c r="D443">
        <v>2.5</v>
      </c>
      <c r="E443">
        <v>0.2</v>
      </c>
      <c r="G443">
        <v>1</v>
      </c>
      <c r="H443">
        <v>3.2</v>
      </c>
      <c r="I443">
        <v>0.5</v>
      </c>
      <c r="J443">
        <v>0.5</v>
      </c>
      <c r="K443">
        <v>1.3</v>
      </c>
      <c r="L443">
        <v>0.4</v>
      </c>
      <c r="M443">
        <v>1.5</v>
      </c>
      <c r="N443">
        <v>1.7</v>
      </c>
      <c r="O443">
        <v>0.9</v>
      </c>
      <c r="P443">
        <v>2.6</v>
      </c>
      <c r="Q443">
        <v>1.2</v>
      </c>
      <c r="R443">
        <v>3.6</v>
      </c>
      <c r="S443">
        <v>7.9</v>
      </c>
      <c r="T443">
        <v>2.5</v>
      </c>
      <c r="U443">
        <v>7.7</v>
      </c>
      <c r="V443">
        <v>93.9</v>
      </c>
      <c r="W443">
        <v>63.1</v>
      </c>
      <c r="X443">
        <v>7.3</v>
      </c>
      <c r="Y443">
        <v>1</v>
      </c>
      <c r="Z443">
        <v>8.3</v>
      </c>
      <c r="AA443">
        <v>3.7</v>
      </c>
      <c r="AB443">
        <v>0.3</v>
      </c>
      <c r="AC443">
        <v>1.6</v>
      </c>
      <c r="AD443">
        <v>15.5</v>
      </c>
      <c r="AE443">
        <v>2.3</v>
      </c>
      <c r="AF443">
        <v>1.8</v>
      </c>
      <c r="AG443">
        <v>1</v>
      </c>
      <c r="AH443">
        <v>1.2</v>
      </c>
      <c r="AI443">
        <v>0.2</v>
      </c>
      <c r="AJ443">
        <v>0.1</v>
      </c>
      <c r="AK443">
        <v>2.5</v>
      </c>
      <c r="AL443">
        <v>0.1</v>
      </c>
      <c r="AM443">
        <v>0.7</v>
      </c>
      <c r="AN443">
        <v>0.1</v>
      </c>
      <c r="AO443">
        <v>0.1</v>
      </c>
      <c r="AP443">
        <v>0.4</v>
      </c>
      <c r="AQ443">
        <v>1</v>
      </c>
      <c r="AR443">
        <v>0.3</v>
      </c>
      <c r="AS443">
        <v>0.2</v>
      </c>
      <c r="AU443">
        <v>0.5</v>
      </c>
      <c r="AV443">
        <v>0.5</v>
      </c>
      <c r="AW443">
        <v>1.9</v>
      </c>
      <c r="AX443">
        <v>0.3</v>
      </c>
      <c r="AY443">
        <v>0.2</v>
      </c>
      <c r="AZ443">
        <v>0.2</v>
      </c>
      <c r="BA443">
        <v>1.1</v>
      </c>
      <c r="BD443">
        <v>1.1</v>
      </c>
      <c r="BE443">
        <v>0.7</v>
      </c>
      <c r="BF443">
        <v>0.2</v>
      </c>
      <c r="BG443">
        <v>0.6</v>
      </c>
      <c r="BH443">
        <v>0.2</v>
      </c>
      <c r="BI443">
        <v>0.2</v>
      </c>
      <c r="BJ443">
        <v>0.1</v>
      </c>
      <c r="BK443">
        <v>0.1</v>
      </c>
      <c r="BL443">
        <v>0.1</v>
      </c>
      <c r="BM443">
        <v>0.1</v>
      </c>
      <c r="BP443">
        <v>0.5</v>
      </c>
      <c r="BQ443">
        <v>7.9</v>
      </c>
      <c r="BS443">
        <v>223.7</v>
      </c>
      <c r="BT443">
        <v>-4.5</v>
      </c>
    </row>
    <row r="444" spans="1:72" x14ac:dyDescent="0.25">
      <c r="A444" s="28" t="s">
        <v>111</v>
      </c>
      <c r="B444" s="27" t="s">
        <v>333</v>
      </c>
      <c r="C444" s="28" t="s">
        <v>392</v>
      </c>
      <c r="D444">
        <v>13</v>
      </c>
      <c r="E444">
        <v>0.8</v>
      </c>
      <c r="F444">
        <v>0.3</v>
      </c>
      <c r="G444">
        <v>5.7</v>
      </c>
      <c r="H444">
        <v>22.2</v>
      </c>
      <c r="I444">
        <v>3.9</v>
      </c>
      <c r="J444">
        <v>3.2</v>
      </c>
      <c r="K444">
        <v>6.5</v>
      </c>
      <c r="L444">
        <v>1.9</v>
      </c>
      <c r="M444">
        <v>8.9</v>
      </c>
      <c r="N444">
        <v>12.2</v>
      </c>
      <c r="O444">
        <v>6.6</v>
      </c>
      <c r="P444">
        <v>20.1</v>
      </c>
      <c r="Q444">
        <v>8.3</v>
      </c>
      <c r="R444">
        <v>29.6</v>
      </c>
      <c r="S444">
        <v>51.6</v>
      </c>
      <c r="T444">
        <v>17.4</v>
      </c>
      <c r="U444">
        <v>49.5</v>
      </c>
      <c r="V444">
        <v>394.7</v>
      </c>
      <c r="W444">
        <v>194.4</v>
      </c>
      <c r="X444">
        <v>50.6</v>
      </c>
      <c r="Y444">
        <v>8.6</v>
      </c>
      <c r="Z444">
        <v>55.3</v>
      </c>
      <c r="AA444">
        <v>21</v>
      </c>
      <c r="AB444">
        <v>1.9</v>
      </c>
      <c r="AC444">
        <v>10.6</v>
      </c>
      <c r="AD444">
        <v>118.6</v>
      </c>
      <c r="AE444">
        <v>13.4</v>
      </c>
      <c r="AF444">
        <v>15.3</v>
      </c>
      <c r="AG444">
        <v>7</v>
      </c>
      <c r="AH444">
        <v>10.2</v>
      </c>
      <c r="AI444">
        <v>2.7</v>
      </c>
      <c r="AJ444">
        <v>3.9</v>
      </c>
      <c r="AK444">
        <v>22.2</v>
      </c>
      <c r="AL444">
        <v>0.4</v>
      </c>
      <c r="AM444">
        <v>4.3</v>
      </c>
      <c r="AN444">
        <v>1.1</v>
      </c>
      <c r="AO444">
        <v>0.9</v>
      </c>
      <c r="AP444">
        <v>4.6</v>
      </c>
      <c r="AQ444">
        <v>5.9</v>
      </c>
      <c r="AR444">
        <v>0.7</v>
      </c>
      <c r="AS444">
        <v>0.5</v>
      </c>
      <c r="AT444">
        <v>0.3</v>
      </c>
      <c r="AU444">
        <v>2.4</v>
      </c>
      <c r="AV444">
        <v>3.4</v>
      </c>
      <c r="AW444">
        <v>8.8</v>
      </c>
      <c r="AX444">
        <v>2.3</v>
      </c>
      <c r="AY444">
        <v>0.8</v>
      </c>
      <c r="AZ444">
        <v>1.3</v>
      </c>
      <c r="BA444">
        <v>7.5</v>
      </c>
      <c r="BB444">
        <v>0.3</v>
      </c>
      <c r="BC444">
        <v>0.6</v>
      </c>
      <c r="BD444">
        <v>8.4</v>
      </c>
      <c r="BE444">
        <v>5.7</v>
      </c>
      <c r="BF444">
        <v>1.4</v>
      </c>
      <c r="BG444">
        <v>4.6</v>
      </c>
      <c r="BH444">
        <v>1.6</v>
      </c>
      <c r="BI444">
        <v>2.2</v>
      </c>
      <c r="BJ444">
        <v>0.9</v>
      </c>
      <c r="BK444">
        <v>1.1</v>
      </c>
      <c r="BL444">
        <v>0.9</v>
      </c>
      <c r="BM444">
        <v>0.9</v>
      </c>
      <c r="BP444">
        <v>5</v>
      </c>
      <c r="BQ444">
        <v>90.3</v>
      </c>
      <c r="BS444">
        <v>1009.2</v>
      </c>
      <c r="BT444">
        <v>44.1</v>
      </c>
    </row>
    <row r="445" spans="1:72" x14ac:dyDescent="0.25">
      <c r="A445" s="28" t="s">
        <v>111</v>
      </c>
      <c r="B445" s="27" t="s">
        <v>333</v>
      </c>
      <c r="C445" s="28" t="s">
        <v>393</v>
      </c>
      <c r="D445">
        <v>0.9</v>
      </c>
      <c r="E445">
        <v>0.1</v>
      </c>
      <c r="G445">
        <v>0.3</v>
      </c>
      <c r="H445">
        <v>1.8</v>
      </c>
      <c r="I445">
        <v>0.3</v>
      </c>
      <c r="J445">
        <v>0.4</v>
      </c>
      <c r="K445">
        <v>0.4</v>
      </c>
      <c r="L445">
        <v>0.1</v>
      </c>
      <c r="M445">
        <v>3.1</v>
      </c>
      <c r="N445">
        <v>1.1</v>
      </c>
      <c r="O445">
        <v>0.5</v>
      </c>
      <c r="P445">
        <v>0.9</v>
      </c>
      <c r="Q445">
        <v>0.6</v>
      </c>
      <c r="R445">
        <v>1.9</v>
      </c>
      <c r="S445">
        <v>2.2</v>
      </c>
      <c r="T445">
        <v>1.3</v>
      </c>
      <c r="U445">
        <v>2</v>
      </c>
      <c r="V445">
        <v>21.6</v>
      </c>
      <c r="W445">
        <v>8.1</v>
      </c>
      <c r="X445">
        <v>2.2</v>
      </c>
      <c r="Y445">
        <v>0.6</v>
      </c>
      <c r="Z445">
        <v>2.4</v>
      </c>
      <c r="AA445">
        <v>2.5</v>
      </c>
      <c r="AB445">
        <v>0.1</v>
      </c>
      <c r="AC445">
        <v>0.4</v>
      </c>
      <c r="AD445">
        <v>5.3</v>
      </c>
      <c r="AE445">
        <v>0.9</v>
      </c>
      <c r="AF445">
        <v>2.8</v>
      </c>
      <c r="AG445">
        <v>0.8</v>
      </c>
      <c r="AH445">
        <v>0.5</v>
      </c>
      <c r="AI445">
        <v>0.5</v>
      </c>
      <c r="AJ445">
        <v>0.6</v>
      </c>
      <c r="AK445">
        <v>1.3</v>
      </c>
      <c r="AM445">
        <v>0.4</v>
      </c>
      <c r="AN445">
        <v>0.3</v>
      </c>
      <c r="AO445">
        <v>0.1</v>
      </c>
      <c r="AP445">
        <v>0.2</v>
      </c>
      <c r="AQ445">
        <v>1.1</v>
      </c>
      <c r="AR445">
        <v>0.1</v>
      </c>
      <c r="AT445">
        <v>0.1</v>
      </c>
      <c r="AU445">
        <v>0.2</v>
      </c>
      <c r="AV445">
        <v>0.5</v>
      </c>
      <c r="AW445">
        <v>0.6</v>
      </c>
      <c r="AX445">
        <v>0.1</v>
      </c>
      <c r="AY445">
        <v>0.1</v>
      </c>
      <c r="AZ445">
        <v>0.1</v>
      </c>
      <c r="BA445">
        <v>0.5</v>
      </c>
      <c r="BC445">
        <v>0.1</v>
      </c>
      <c r="BD445">
        <v>0.4</v>
      </c>
      <c r="BE445">
        <v>0.3</v>
      </c>
      <c r="BF445">
        <v>0.1</v>
      </c>
      <c r="BG445">
        <v>0.3</v>
      </c>
      <c r="BH445">
        <v>0.1</v>
      </c>
      <c r="BI445">
        <v>0.1</v>
      </c>
      <c r="BJ445">
        <v>0.1</v>
      </c>
      <c r="BM445">
        <v>0.1</v>
      </c>
      <c r="BP445">
        <v>0.2</v>
      </c>
      <c r="BQ445">
        <v>3.2</v>
      </c>
      <c r="BS445">
        <v>51.6</v>
      </c>
      <c r="BT445">
        <v>2.4</v>
      </c>
    </row>
    <row r="446" spans="1:72" x14ac:dyDescent="0.25">
      <c r="A446" s="28" t="s">
        <v>111</v>
      </c>
      <c r="B446" s="27" t="s">
        <v>333</v>
      </c>
      <c r="C446" s="28" t="s">
        <v>394</v>
      </c>
      <c r="D446">
        <v>1.7</v>
      </c>
      <c r="E446">
        <v>0.3</v>
      </c>
      <c r="G446">
        <v>0.7</v>
      </c>
      <c r="H446">
        <v>2.3</v>
      </c>
      <c r="I446">
        <v>0.4</v>
      </c>
      <c r="J446">
        <v>0.3</v>
      </c>
      <c r="K446">
        <v>0.7</v>
      </c>
      <c r="L446">
        <v>0.2</v>
      </c>
      <c r="M446">
        <v>1.3</v>
      </c>
      <c r="N446">
        <v>1.1</v>
      </c>
      <c r="O446">
        <v>0.8</v>
      </c>
      <c r="P446">
        <v>2.4</v>
      </c>
      <c r="Q446">
        <v>1</v>
      </c>
      <c r="R446">
        <v>3.3</v>
      </c>
      <c r="S446">
        <v>8.3</v>
      </c>
      <c r="T446">
        <v>1.8</v>
      </c>
      <c r="U446">
        <v>6.3</v>
      </c>
      <c r="V446">
        <v>108.6</v>
      </c>
      <c r="W446">
        <v>40.4</v>
      </c>
      <c r="X446">
        <v>3.8</v>
      </c>
      <c r="Y446">
        <v>0.8</v>
      </c>
      <c r="Z446">
        <v>5.8</v>
      </c>
      <c r="AA446">
        <v>3.3</v>
      </c>
      <c r="AB446">
        <v>0.5</v>
      </c>
      <c r="AC446">
        <v>1.7</v>
      </c>
      <c r="AD446">
        <v>11.7</v>
      </c>
      <c r="AE446">
        <v>2.4</v>
      </c>
      <c r="AF446">
        <v>0.7</v>
      </c>
      <c r="AG446">
        <v>0.8</v>
      </c>
      <c r="AH446">
        <v>0.6</v>
      </c>
      <c r="AK446">
        <v>2.5</v>
      </c>
      <c r="AL446">
        <v>0.1</v>
      </c>
      <c r="AM446">
        <v>0.4</v>
      </c>
      <c r="AP446">
        <v>0.2</v>
      </c>
      <c r="AQ446">
        <v>0.3</v>
      </c>
      <c r="AS446">
        <v>0.1</v>
      </c>
      <c r="AU446">
        <v>1</v>
      </c>
      <c r="AV446">
        <v>0.4</v>
      </c>
      <c r="AW446">
        <v>2.3</v>
      </c>
      <c r="AX446">
        <v>0.2</v>
      </c>
      <c r="AZ446">
        <v>0.1</v>
      </c>
      <c r="BA446">
        <v>0.8</v>
      </c>
      <c r="BD446">
        <v>2.4</v>
      </c>
      <c r="BE446">
        <v>0.8</v>
      </c>
      <c r="BF446">
        <v>0.2</v>
      </c>
      <c r="BG446">
        <v>0.7</v>
      </c>
      <c r="BH446">
        <v>0.3</v>
      </c>
      <c r="BI446">
        <v>0.5</v>
      </c>
      <c r="BJ446">
        <v>0.1</v>
      </c>
      <c r="BK446">
        <v>0.1</v>
      </c>
      <c r="BL446">
        <v>0.2</v>
      </c>
      <c r="BM446">
        <v>0.1</v>
      </c>
      <c r="BQ446">
        <v>8.1</v>
      </c>
      <c r="BS446">
        <v>221.4</v>
      </c>
      <c r="BT446">
        <v>19.5</v>
      </c>
    </row>
    <row r="447" spans="1:72" x14ac:dyDescent="0.25">
      <c r="A447" s="28" t="s">
        <v>111</v>
      </c>
      <c r="B447" s="27" t="s">
        <v>333</v>
      </c>
      <c r="C447" s="28" t="s">
        <v>395</v>
      </c>
      <c r="D447">
        <v>7.1</v>
      </c>
      <c r="E447">
        <v>0.4</v>
      </c>
      <c r="F447">
        <v>0.2</v>
      </c>
      <c r="G447">
        <v>2.4</v>
      </c>
      <c r="H447">
        <v>13.1</v>
      </c>
      <c r="I447">
        <v>2</v>
      </c>
      <c r="J447">
        <v>1.7</v>
      </c>
      <c r="K447">
        <v>3</v>
      </c>
      <c r="L447">
        <v>0.6</v>
      </c>
      <c r="M447">
        <v>3.8</v>
      </c>
      <c r="N447">
        <v>7.1</v>
      </c>
      <c r="O447">
        <v>5.2</v>
      </c>
      <c r="P447">
        <v>6.2</v>
      </c>
      <c r="Q447">
        <v>3.7</v>
      </c>
      <c r="R447">
        <v>8</v>
      </c>
      <c r="S447">
        <v>14.3</v>
      </c>
      <c r="T447">
        <v>10.6</v>
      </c>
      <c r="U447">
        <v>12</v>
      </c>
      <c r="V447">
        <v>148.4</v>
      </c>
      <c r="W447">
        <v>57</v>
      </c>
      <c r="X447">
        <v>18.3</v>
      </c>
      <c r="Y447">
        <v>4</v>
      </c>
      <c r="Z447">
        <v>25.8</v>
      </c>
      <c r="AA447">
        <v>10.3</v>
      </c>
      <c r="AB447">
        <v>0.8</v>
      </c>
      <c r="AC447">
        <v>5</v>
      </c>
      <c r="AD447">
        <v>47.2</v>
      </c>
      <c r="AE447">
        <v>6.9</v>
      </c>
      <c r="AF447">
        <v>16.2</v>
      </c>
      <c r="AG447">
        <v>5</v>
      </c>
      <c r="AH447">
        <v>5.6</v>
      </c>
      <c r="AI447">
        <v>20.4</v>
      </c>
      <c r="AJ447">
        <v>13.2</v>
      </c>
      <c r="AK447">
        <v>8</v>
      </c>
      <c r="AL447">
        <v>0.3</v>
      </c>
      <c r="AM447">
        <v>3.2</v>
      </c>
      <c r="AN447">
        <v>2.3</v>
      </c>
      <c r="AO447">
        <v>0.8</v>
      </c>
      <c r="AP447">
        <v>3.4</v>
      </c>
      <c r="AQ447">
        <v>10</v>
      </c>
      <c r="AR447">
        <v>0.7</v>
      </c>
      <c r="AS447">
        <v>0.4</v>
      </c>
      <c r="AT447">
        <v>0.5</v>
      </c>
      <c r="AU447">
        <v>0.9</v>
      </c>
      <c r="AV447">
        <v>4.6</v>
      </c>
      <c r="AW447">
        <v>4.1</v>
      </c>
      <c r="AX447">
        <v>2</v>
      </c>
      <c r="AY447">
        <v>0.5</v>
      </c>
      <c r="AZ447">
        <v>0.8</v>
      </c>
      <c r="BA447">
        <v>6</v>
      </c>
      <c r="BB447">
        <v>0.4</v>
      </c>
      <c r="BC447">
        <v>0.5</v>
      </c>
      <c r="BD447">
        <v>5</v>
      </c>
      <c r="BE447">
        <v>5.8</v>
      </c>
      <c r="BF447">
        <v>1</v>
      </c>
      <c r="BG447">
        <v>3.3</v>
      </c>
      <c r="BH447">
        <v>1.5</v>
      </c>
      <c r="BI447">
        <v>1.2</v>
      </c>
      <c r="BJ447">
        <v>0.7</v>
      </c>
      <c r="BK447">
        <v>0.7</v>
      </c>
      <c r="BL447">
        <v>0.4</v>
      </c>
      <c r="BM447">
        <v>0.7</v>
      </c>
      <c r="BP447">
        <v>0.4</v>
      </c>
      <c r="BQ447">
        <v>17.6</v>
      </c>
      <c r="BS447">
        <v>329.5</v>
      </c>
      <c r="BT447">
        <v>17.2</v>
      </c>
    </row>
    <row r="448" spans="1:72" x14ac:dyDescent="0.25">
      <c r="A448" s="28" t="s">
        <v>111</v>
      </c>
      <c r="B448" s="27" t="s">
        <v>333</v>
      </c>
      <c r="C448" s="28" t="s">
        <v>396</v>
      </c>
      <c r="D448">
        <v>105.6</v>
      </c>
      <c r="E448">
        <v>5.1</v>
      </c>
      <c r="F448">
        <v>1.9</v>
      </c>
      <c r="G448">
        <v>24.9</v>
      </c>
      <c r="H448">
        <v>131.5</v>
      </c>
      <c r="I448">
        <v>18.8</v>
      </c>
      <c r="J448">
        <v>17.3</v>
      </c>
      <c r="K448">
        <v>32.5</v>
      </c>
      <c r="L448">
        <v>10.2</v>
      </c>
      <c r="M448">
        <v>45.5</v>
      </c>
      <c r="N448">
        <v>70</v>
      </c>
      <c r="O448">
        <v>60</v>
      </c>
      <c r="P448">
        <v>89.1</v>
      </c>
      <c r="Q448">
        <v>45.8</v>
      </c>
      <c r="R448">
        <v>109.9</v>
      </c>
      <c r="S448">
        <v>213.5</v>
      </c>
      <c r="T448">
        <v>247</v>
      </c>
      <c r="U448">
        <v>184.8</v>
      </c>
      <c r="V448">
        <v>2471.3</v>
      </c>
      <c r="W448">
        <v>978.4</v>
      </c>
      <c r="X448">
        <v>288.2</v>
      </c>
      <c r="Y448">
        <v>55.3</v>
      </c>
      <c r="Z448">
        <v>345.4</v>
      </c>
      <c r="AA448">
        <v>112.4</v>
      </c>
      <c r="AB448">
        <v>9.6</v>
      </c>
      <c r="AC448">
        <v>63.5</v>
      </c>
      <c r="AD448">
        <v>781.4</v>
      </c>
      <c r="AE448">
        <v>91.6</v>
      </c>
      <c r="AF448">
        <v>131.2</v>
      </c>
      <c r="AG448">
        <v>42.6</v>
      </c>
      <c r="AH448">
        <v>31.9</v>
      </c>
      <c r="AI448">
        <v>8.1</v>
      </c>
      <c r="AJ448">
        <v>13.6</v>
      </c>
      <c r="AK448">
        <v>64</v>
      </c>
      <c r="AL448">
        <v>2.4</v>
      </c>
      <c r="AM448">
        <v>18.7</v>
      </c>
      <c r="AN448">
        <v>50.3</v>
      </c>
      <c r="AO448">
        <v>5.7</v>
      </c>
      <c r="AP448">
        <v>27.9</v>
      </c>
      <c r="AQ448">
        <v>164.4</v>
      </c>
      <c r="AR448">
        <v>3.3</v>
      </c>
      <c r="AS448">
        <v>2</v>
      </c>
      <c r="AT448">
        <v>3</v>
      </c>
      <c r="AU448">
        <v>12.1</v>
      </c>
      <c r="AV448">
        <v>34.5</v>
      </c>
      <c r="AW448">
        <v>56.7</v>
      </c>
      <c r="AX448">
        <v>19.8</v>
      </c>
      <c r="AY448">
        <v>3</v>
      </c>
      <c r="AZ448">
        <v>7.6</v>
      </c>
      <c r="BA448">
        <v>56.1</v>
      </c>
      <c r="BB448">
        <v>2.1</v>
      </c>
      <c r="BC448">
        <v>3.3</v>
      </c>
      <c r="BD448">
        <v>47.4</v>
      </c>
      <c r="BE448">
        <v>21.5</v>
      </c>
      <c r="BF448">
        <v>8.1</v>
      </c>
      <c r="BG448">
        <v>27</v>
      </c>
      <c r="BH448">
        <v>11.3</v>
      </c>
      <c r="BI448">
        <v>10.7</v>
      </c>
      <c r="BJ448">
        <v>5.9</v>
      </c>
      <c r="BK448">
        <v>7.3</v>
      </c>
      <c r="BL448">
        <v>4.7</v>
      </c>
      <c r="BM448">
        <v>5.8</v>
      </c>
      <c r="BP448">
        <v>7.2</v>
      </c>
      <c r="BQ448">
        <v>248.5</v>
      </c>
      <c r="BR448">
        <v>0.4</v>
      </c>
      <c r="BS448">
        <v>5847</v>
      </c>
      <c r="BT448">
        <v>227</v>
      </c>
    </row>
    <row r="449" spans="1:72" x14ac:dyDescent="0.25">
      <c r="A449" s="28" t="s">
        <v>111</v>
      </c>
      <c r="B449" s="27" t="s">
        <v>333</v>
      </c>
      <c r="C449" s="28" t="s">
        <v>397</v>
      </c>
      <c r="D449">
        <v>10.7</v>
      </c>
      <c r="E449">
        <v>0.8</v>
      </c>
      <c r="F449">
        <v>0.4</v>
      </c>
      <c r="G449">
        <v>5.3</v>
      </c>
      <c r="H449">
        <v>17.6</v>
      </c>
      <c r="I449">
        <v>2.6</v>
      </c>
      <c r="J449">
        <v>3.3</v>
      </c>
      <c r="K449">
        <v>7.6</v>
      </c>
      <c r="L449">
        <v>1.8</v>
      </c>
      <c r="M449">
        <v>7.7</v>
      </c>
      <c r="N449">
        <v>12.1</v>
      </c>
      <c r="O449">
        <v>10.8</v>
      </c>
      <c r="P449">
        <v>18.8</v>
      </c>
      <c r="Q449">
        <v>7.4</v>
      </c>
      <c r="R449">
        <v>21.8</v>
      </c>
      <c r="S449">
        <v>38.4</v>
      </c>
      <c r="T449">
        <v>21.7</v>
      </c>
      <c r="U449">
        <v>42</v>
      </c>
      <c r="V449">
        <v>425.2</v>
      </c>
      <c r="W449">
        <v>239.1</v>
      </c>
      <c r="X449">
        <v>46.9</v>
      </c>
      <c r="Y449">
        <v>7.9</v>
      </c>
      <c r="Z449">
        <v>49.4</v>
      </c>
      <c r="AA449">
        <v>14.2</v>
      </c>
      <c r="AB449">
        <v>2.8</v>
      </c>
      <c r="AC449">
        <v>9.5</v>
      </c>
      <c r="AD449">
        <v>102.7</v>
      </c>
      <c r="AE449">
        <v>15.9</v>
      </c>
      <c r="AF449">
        <v>9.3</v>
      </c>
      <c r="AG449">
        <v>4.3</v>
      </c>
      <c r="AH449">
        <v>6.7</v>
      </c>
      <c r="AI449">
        <v>2.5</v>
      </c>
      <c r="AJ449">
        <v>1.2</v>
      </c>
      <c r="AK449">
        <v>17.9</v>
      </c>
      <c r="AL449">
        <v>0.6</v>
      </c>
      <c r="AM449">
        <v>2.5</v>
      </c>
      <c r="AN449">
        <v>1</v>
      </c>
      <c r="AO449">
        <v>1.1</v>
      </c>
      <c r="AP449">
        <v>4.2</v>
      </c>
      <c r="AQ449">
        <v>4.2</v>
      </c>
      <c r="AR449">
        <v>0.9</v>
      </c>
      <c r="AS449">
        <v>0.4</v>
      </c>
      <c r="AT449">
        <v>0.3</v>
      </c>
      <c r="AU449">
        <v>2.6</v>
      </c>
      <c r="AV449">
        <v>2.7</v>
      </c>
      <c r="AW449">
        <v>9.5</v>
      </c>
      <c r="AX449">
        <v>2.4</v>
      </c>
      <c r="AY449">
        <v>0.5</v>
      </c>
      <c r="AZ449">
        <v>1.3</v>
      </c>
      <c r="BA449">
        <v>8.7</v>
      </c>
      <c r="BB449">
        <v>0.4</v>
      </c>
      <c r="BC449">
        <v>0.6</v>
      </c>
      <c r="BD449">
        <v>10.4</v>
      </c>
      <c r="BE449">
        <v>3.9</v>
      </c>
      <c r="BF449">
        <v>1.5</v>
      </c>
      <c r="BG449">
        <v>9.3</v>
      </c>
      <c r="BH449">
        <v>2</v>
      </c>
      <c r="BI449">
        <v>3</v>
      </c>
      <c r="BJ449">
        <v>1.2</v>
      </c>
      <c r="BK449">
        <v>1.2</v>
      </c>
      <c r="BL449">
        <v>1.1</v>
      </c>
      <c r="BM449">
        <v>0.9</v>
      </c>
      <c r="BP449">
        <v>4</v>
      </c>
      <c r="BQ449">
        <v>95.1</v>
      </c>
      <c r="BS449">
        <v>920.8</v>
      </c>
      <c r="BT449">
        <v>37</v>
      </c>
    </row>
    <row r="450" spans="1:72" x14ac:dyDescent="0.25">
      <c r="A450" s="28" t="s">
        <v>111</v>
      </c>
      <c r="B450" s="27" t="s">
        <v>333</v>
      </c>
      <c r="C450" s="28" t="s">
        <v>398</v>
      </c>
      <c r="D450">
        <v>0.2</v>
      </c>
      <c r="G450">
        <v>0.1</v>
      </c>
      <c r="H450">
        <v>0.7</v>
      </c>
      <c r="I450">
        <v>0.1</v>
      </c>
      <c r="J450">
        <v>0.1</v>
      </c>
      <c r="K450">
        <v>0.2</v>
      </c>
      <c r="M450">
        <v>0.1</v>
      </c>
      <c r="N450">
        <v>0.3</v>
      </c>
      <c r="O450">
        <v>0.3</v>
      </c>
      <c r="P450">
        <v>0.5</v>
      </c>
      <c r="Q450">
        <v>0.2</v>
      </c>
      <c r="R450">
        <v>1.1</v>
      </c>
      <c r="S450">
        <v>0.8</v>
      </c>
      <c r="T450">
        <v>0.3</v>
      </c>
      <c r="U450">
        <v>0.6</v>
      </c>
      <c r="V450">
        <v>6.1</v>
      </c>
      <c r="W450">
        <v>2.8</v>
      </c>
      <c r="X450">
        <v>0.9</v>
      </c>
      <c r="Y450">
        <v>0.2</v>
      </c>
      <c r="Z450">
        <v>0.9</v>
      </c>
      <c r="AA450">
        <v>0.4</v>
      </c>
      <c r="AB450">
        <v>0.1</v>
      </c>
      <c r="AC450">
        <v>0.9</v>
      </c>
      <c r="AD450">
        <v>1.8</v>
      </c>
      <c r="AE450">
        <v>0.3</v>
      </c>
      <c r="AF450">
        <v>0.8</v>
      </c>
      <c r="AG450">
        <v>0.2</v>
      </c>
      <c r="AH450">
        <v>0.1</v>
      </c>
      <c r="AK450">
        <v>0.6</v>
      </c>
      <c r="AM450">
        <v>0.1</v>
      </c>
      <c r="AN450">
        <v>0.1</v>
      </c>
      <c r="AP450">
        <v>0.1</v>
      </c>
      <c r="AQ450">
        <v>0.4</v>
      </c>
      <c r="AV450">
        <v>0.1</v>
      </c>
      <c r="AW450">
        <v>0.2</v>
      </c>
      <c r="BA450">
        <v>0.2</v>
      </c>
      <c r="BD450">
        <v>0.3</v>
      </c>
      <c r="BE450">
        <v>0.1</v>
      </c>
      <c r="BG450">
        <v>0.1</v>
      </c>
      <c r="BI450">
        <v>0.1</v>
      </c>
      <c r="BP450">
        <v>0.1</v>
      </c>
      <c r="BQ450">
        <v>1</v>
      </c>
      <c r="BS450">
        <v>17.3</v>
      </c>
      <c r="BT450">
        <v>0.7</v>
      </c>
    </row>
    <row r="451" spans="1:72" x14ac:dyDescent="0.25">
      <c r="A451" s="28" t="s">
        <v>111</v>
      </c>
      <c r="B451" s="27" t="s">
        <v>333</v>
      </c>
      <c r="C451" s="28" t="s">
        <v>399</v>
      </c>
      <c r="D451">
        <v>1.7</v>
      </c>
      <c r="E451">
        <v>0.3</v>
      </c>
      <c r="F451">
        <v>0.1</v>
      </c>
      <c r="G451">
        <v>0.8</v>
      </c>
      <c r="H451">
        <v>3.1</v>
      </c>
      <c r="I451">
        <v>0.7</v>
      </c>
      <c r="J451">
        <v>0.6</v>
      </c>
      <c r="K451">
        <v>1.4</v>
      </c>
      <c r="L451">
        <v>0.5</v>
      </c>
      <c r="M451">
        <v>1.3</v>
      </c>
      <c r="N451">
        <v>2.1</v>
      </c>
      <c r="O451">
        <v>1.4</v>
      </c>
      <c r="P451">
        <v>3.1</v>
      </c>
      <c r="Q451">
        <v>1.3</v>
      </c>
      <c r="R451">
        <v>4.9</v>
      </c>
      <c r="S451">
        <v>6.7</v>
      </c>
      <c r="T451">
        <v>2.5</v>
      </c>
      <c r="U451">
        <v>6.2</v>
      </c>
      <c r="V451">
        <v>73.6</v>
      </c>
      <c r="W451">
        <v>33.7</v>
      </c>
      <c r="X451">
        <v>8.8</v>
      </c>
      <c r="Y451">
        <v>1.3</v>
      </c>
      <c r="Z451">
        <v>8.9</v>
      </c>
      <c r="AA451">
        <v>3.1</v>
      </c>
      <c r="AB451">
        <v>0.4</v>
      </c>
      <c r="AC451">
        <v>1.7</v>
      </c>
      <c r="AD451">
        <v>14.6</v>
      </c>
      <c r="AE451">
        <v>2</v>
      </c>
      <c r="AF451">
        <v>2.2</v>
      </c>
      <c r="AG451">
        <v>1.2</v>
      </c>
      <c r="AH451">
        <v>1.2</v>
      </c>
      <c r="AI451">
        <v>0.8</v>
      </c>
      <c r="AJ451">
        <v>1.2</v>
      </c>
      <c r="AK451">
        <v>1.9</v>
      </c>
      <c r="AL451">
        <v>0.2</v>
      </c>
      <c r="AM451">
        <v>0.7</v>
      </c>
      <c r="AN451">
        <v>0.3</v>
      </c>
      <c r="AO451">
        <v>0.3</v>
      </c>
      <c r="AP451">
        <v>0.7</v>
      </c>
      <c r="AQ451">
        <v>0.8</v>
      </c>
      <c r="AR451">
        <v>0.3</v>
      </c>
      <c r="AS451">
        <v>0.2</v>
      </c>
      <c r="AT451">
        <v>0.2</v>
      </c>
      <c r="AU451">
        <v>0.5</v>
      </c>
      <c r="AV451">
        <v>0.7</v>
      </c>
      <c r="AW451">
        <v>1.8</v>
      </c>
      <c r="AX451">
        <v>0.6</v>
      </c>
      <c r="AY451">
        <v>0.2</v>
      </c>
      <c r="AZ451">
        <v>0.3</v>
      </c>
      <c r="BA451">
        <v>1.7</v>
      </c>
      <c r="BB451">
        <v>0.2</v>
      </c>
      <c r="BC451">
        <v>0.2</v>
      </c>
      <c r="BD451">
        <v>1.3</v>
      </c>
      <c r="BE451">
        <v>1</v>
      </c>
      <c r="BF451">
        <v>0.4</v>
      </c>
      <c r="BG451">
        <v>0.9</v>
      </c>
      <c r="BH451">
        <v>0.4</v>
      </c>
      <c r="BI451">
        <v>0.4</v>
      </c>
      <c r="BJ451">
        <v>0.3</v>
      </c>
      <c r="BK451">
        <v>0.3</v>
      </c>
      <c r="BL451">
        <v>0.2</v>
      </c>
      <c r="BM451">
        <v>0.3</v>
      </c>
      <c r="BP451">
        <v>0.3</v>
      </c>
      <c r="BQ451">
        <v>8.9</v>
      </c>
      <c r="BS451">
        <v>152.7</v>
      </c>
      <c r="BT451">
        <v>8.4</v>
      </c>
    </row>
    <row r="452" spans="1:72" x14ac:dyDescent="0.25">
      <c r="A452" s="28" t="s">
        <v>111</v>
      </c>
      <c r="B452" s="27" t="s">
        <v>333</v>
      </c>
      <c r="C452" s="28" t="s">
        <v>400</v>
      </c>
      <c r="D452">
        <v>176.9</v>
      </c>
      <c r="E452">
        <v>12</v>
      </c>
      <c r="F452">
        <v>4.1</v>
      </c>
      <c r="G452">
        <v>79.5</v>
      </c>
      <c r="H452">
        <v>266.7</v>
      </c>
      <c r="I452">
        <v>52</v>
      </c>
      <c r="J452">
        <v>43.6</v>
      </c>
      <c r="K452">
        <v>94</v>
      </c>
      <c r="L452">
        <v>30.3</v>
      </c>
      <c r="M452">
        <v>107.6</v>
      </c>
      <c r="N452">
        <v>154.9</v>
      </c>
      <c r="O452">
        <v>103.8</v>
      </c>
      <c r="P452">
        <v>271.9</v>
      </c>
      <c r="Q452">
        <v>114</v>
      </c>
      <c r="R452">
        <v>352.7</v>
      </c>
      <c r="S452">
        <v>653.2</v>
      </c>
      <c r="T452">
        <v>529.7</v>
      </c>
      <c r="U452">
        <v>728</v>
      </c>
      <c r="V452">
        <v>5503.5</v>
      </c>
      <c r="W452">
        <v>2504.9</v>
      </c>
      <c r="X452">
        <v>784.3</v>
      </c>
      <c r="Y452">
        <v>120.2</v>
      </c>
      <c r="Z452">
        <v>809.4</v>
      </c>
      <c r="AA452">
        <v>245.3</v>
      </c>
      <c r="AB452">
        <v>28.9</v>
      </c>
      <c r="AC452">
        <v>143.7</v>
      </c>
      <c r="AD452">
        <v>1512</v>
      </c>
      <c r="AE452">
        <v>173.5</v>
      </c>
      <c r="AF452">
        <v>142.3</v>
      </c>
      <c r="AG452">
        <v>70</v>
      </c>
      <c r="AH452">
        <v>91.3</v>
      </c>
      <c r="AI452">
        <v>17.1</v>
      </c>
      <c r="AJ452">
        <v>15</v>
      </c>
      <c r="AK452">
        <v>252.5</v>
      </c>
      <c r="AL452">
        <v>6</v>
      </c>
      <c r="AM452">
        <v>50.5</v>
      </c>
      <c r="AN452">
        <v>9.9</v>
      </c>
      <c r="AO452">
        <v>16.7</v>
      </c>
      <c r="AP452">
        <v>79.9</v>
      </c>
      <c r="AQ452">
        <v>86.8</v>
      </c>
      <c r="AR452">
        <v>9.7</v>
      </c>
      <c r="AS452">
        <v>7.2</v>
      </c>
      <c r="AT452">
        <v>2.1</v>
      </c>
      <c r="AU452">
        <v>35.8</v>
      </c>
      <c r="AV452">
        <v>46.1</v>
      </c>
      <c r="AW452">
        <v>159.2</v>
      </c>
      <c r="AX452">
        <v>32.3</v>
      </c>
      <c r="AY452">
        <v>10</v>
      </c>
      <c r="AZ452">
        <v>17.5</v>
      </c>
      <c r="BA452">
        <v>126.6</v>
      </c>
      <c r="BB452">
        <v>3.5</v>
      </c>
      <c r="BC452">
        <v>5.3</v>
      </c>
      <c r="BD452">
        <v>135.5</v>
      </c>
      <c r="BE452">
        <v>70.1</v>
      </c>
      <c r="BF452">
        <v>21.5</v>
      </c>
      <c r="BG452">
        <v>83.1</v>
      </c>
      <c r="BH452">
        <v>23.8</v>
      </c>
      <c r="BI452">
        <v>39.2</v>
      </c>
      <c r="BJ452">
        <v>14.3</v>
      </c>
      <c r="BK452">
        <v>17.6</v>
      </c>
      <c r="BL452">
        <v>16.9</v>
      </c>
      <c r="BM452">
        <v>12.3</v>
      </c>
      <c r="BP452">
        <v>39.3</v>
      </c>
      <c r="BQ452">
        <v>1324</v>
      </c>
      <c r="BR452">
        <v>0.5</v>
      </c>
      <c r="BS452">
        <v>14116</v>
      </c>
      <c r="BT452">
        <v>865.2</v>
      </c>
    </row>
    <row r="453" spans="1:72" x14ac:dyDescent="0.25">
      <c r="A453" s="28" t="s">
        <v>111</v>
      </c>
      <c r="B453" s="27" t="s">
        <v>333</v>
      </c>
      <c r="C453" s="28" t="s">
        <v>401</v>
      </c>
      <c r="D453">
        <v>41.5</v>
      </c>
      <c r="E453">
        <v>2.5</v>
      </c>
      <c r="F453">
        <v>0.6</v>
      </c>
      <c r="G453">
        <v>12.5</v>
      </c>
      <c r="H453">
        <v>37.8</v>
      </c>
      <c r="I453">
        <v>6</v>
      </c>
      <c r="J453">
        <v>6.9</v>
      </c>
      <c r="K453">
        <v>13.7</v>
      </c>
      <c r="L453">
        <v>4.4</v>
      </c>
      <c r="M453">
        <v>18.6</v>
      </c>
      <c r="N453">
        <v>25</v>
      </c>
      <c r="O453">
        <v>12.7</v>
      </c>
      <c r="P453">
        <v>37.5</v>
      </c>
      <c r="Q453">
        <v>19</v>
      </c>
      <c r="R453">
        <v>55.1</v>
      </c>
      <c r="S453">
        <v>101.1</v>
      </c>
      <c r="T453">
        <v>114.3</v>
      </c>
      <c r="U453">
        <v>122</v>
      </c>
      <c r="V453">
        <v>1122.3</v>
      </c>
      <c r="W453">
        <v>487.3</v>
      </c>
      <c r="X453">
        <v>114.2</v>
      </c>
      <c r="Y453">
        <v>18.9</v>
      </c>
      <c r="Z453">
        <v>135.5</v>
      </c>
      <c r="AA453">
        <v>48.5</v>
      </c>
      <c r="AB453">
        <v>4.4</v>
      </c>
      <c r="AC453">
        <v>24.3</v>
      </c>
      <c r="AD453">
        <v>313.8</v>
      </c>
      <c r="AE453">
        <v>34.8</v>
      </c>
      <c r="AF453">
        <v>22.7</v>
      </c>
      <c r="AG453">
        <v>11.4</v>
      </c>
      <c r="AH453">
        <v>12.6</v>
      </c>
      <c r="AI453">
        <v>2.1</v>
      </c>
      <c r="AJ453">
        <v>2.3</v>
      </c>
      <c r="AK453">
        <v>25</v>
      </c>
      <c r="AL453">
        <v>1.2</v>
      </c>
      <c r="AM453">
        <v>6.2</v>
      </c>
      <c r="AN453">
        <v>1.4</v>
      </c>
      <c r="AO453">
        <v>2</v>
      </c>
      <c r="AP453">
        <v>12.3</v>
      </c>
      <c r="AQ453">
        <v>12.4</v>
      </c>
      <c r="AR453">
        <v>1.2</v>
      </c>
      <c r="AS453">
        <v>1.1</v>
      </c>
      <c r="AT453">
        <v>0.5</v>
      </c>
      <c r="AU453">
        <v>7.9</v>
      </c>
      <c r="AV453">
        <v>9.9</v>
      </c>
      <c r="AW453">
        <v>27</v>
      </c>
      <c r="AX453">
        <v>6</v>
      </c>
      <c r="AY453">
        <v>1</v>
      </c>
      <c r="AZ453">
        <v>2.9</v>
      </c>
      <c r="BA453">
        <v>22</v>
      </c>
      <c r="BB453">
        <v>0.7</v>
      </c>
      <c r="BC453">
        <v>0.8</v>
      </c>
      <c r="BD453">
        <v>20.1</v>
      </c>
      <c r="BE453">
        <v>10.1</v>
      </c>
      <c r="BF453">
        <v>3.4</v>
      </c>
      <c r="BG453">
        <v>9.9</v>
      </c>
      <c r="BH453">
        <v>4</v>
      </c>
      <c r="BI453">
        <v>4.6</v>
      </c>
      <c r="BJ453">
        <v>2.1</v>
      </c>
      <c r="BK453">
        <v>2.6</v>
      </c>
      <c r="BL453">
        <v>2.5</v>
      </c>
      <c r="BM453">
        <v>2.3</v>
      </c>
      <c r="BP453">
        <v>2.7</v>
      </c>
      <c r="BQ453">
        <v>168.1</v>
      </c>
      <c r="BS453">
        <v>2609.8</v>
      </c>
      <c r="BT453">
        <v>141.2</v>
      </c>
    </row>
    <row r="454" spans="1:72" x14ac:dyDescent="0.25">
      <c r="A454" s="28" t="s">
        <v>111</v>
      </c>
      <c r="B454" s="27" t="s">
        <v>333</v>
      </c>
      <c r="C454" s="28" t="s">
        <v>402</v>
      </c>
      <c r="D454">
        <v>49.6</v>
      </c>
      <c r="E454">
        <v>2.2</v>
      </c>
      <c r="F454">
        <v>0.4</v>
      </c>
      <c r="G454">
        <v>16.8</v>
      </c>
      <c r="H454">
        <v>40.2</v>
      </c>
      <c r="I454">
        <v>6.4</v>
      </c>
      <c r="J454">
        <v>6.8</v>
      </c>
      <c r="K454">
        <v>14.7</v>
      </c>
      <c r="L454">
        <v>3.6</v>
      </c>
      <c r="M454">
        <v>16.2</v>
      </c>
      <c r="N454">
        <v>21.6</v>
      </c>
      <c r="O454">
        <v>10.5</v>
      </c>
      <c r="P454">
        <v>34.2</v>
      </c>
      <c r="Q454">
        <v>17.8</v>
      </c>
      <c r="R454">
        <v>40</v>
      </c>
      <c r="S454">
        <v>140.3</v>
      </c>
      <c r="T454">
        <v>47.2</v>
      </c>
      <c r="U454">
        <v>119.3</v>
      </c>
      <c r="V454">
        <v>906.5</v>
      </c>
      <c r="W454">
        <v>715.8</v>
      </c>
      <c r="X454">
        <v>107.4</v>
      </c>
      <c r="Y454">
        <v>16.1</v>
      </c>
      <c r="Z454">
        <v>119.9</v>
      </c>
      <c r="AA454">
        <v>40.9</v>
      </c>
      <c r="AB454">
        <v>4.1</v>
      </c>
      <c r="AC454">
        <v>18.7</v>
      </c>
      <c r="AD454">
        <v>238.5</v>
      </c>
      <c r="AE454">
        <v>34.6</v>
      </c>
      <c r="AF454">
        <v>26.2</v>
      </c>
      <c r="AG454">
        <v>12.5</v>
      </c>
      <c r="AH454">
        <v>17.5</v>
      </c>
      <c r="AI454">
        <v>5.9</v>
      </c>
      <c r="AJ454">
        <v>11</v>
      </c>
      <c r="AK454">
        <v>21.8</v>
      </c>
      <c r="AL454">
        <v>0.8</v>
      </c>
      <c r="AM454">
        <v>9.8</v>
      </c>
      <c r="AN454">
        <v>1</v>
      </c>
      <c r="AO454">
        <v>1</v>
      </c>
      <c r="AP454">
        <v>5.8</v>
      </c>
      <c r="AQ454">
        <v>6.8</v>
      </c>
      <c r="AR454">
        <v>1.2</v>
      </c>
      <c r="AS454">
        <v>0.9</v>
      </c>
      <c r="AT454">
        <v>0.2</v>
      </c>
      <c r="AU454">
        <v>11.2</v>
      </c>
      <c r="AV454">
        <v>8.8</v>
      </c>
      <c r="AW454">
        <v>24.1</v>
      </c>
      <c r="AX454">
        <v>5.1</v>
      </c>
      <c r="AY454">
        <v>1.6</v>
      </c>
      <c r="AZ454">
        <v>2.6</v>
      </c>
      <c r="BA454">
        <v>16.7</v>
      </c>
      <c r="BB454">
        <v>0.7</v>
      </c>
      <c r="BC454">
        <v>0.5</v>
      </c>
      <c r="BD454">
        <v>12.7</v>
      </c>
      <c r="BE454">
        <v>10.3</v>
      </c>
      <c r="BF454">
        <v>2.9</v>
      </c>
      <c r="BG454">
        <v>7.2</v>
      </c>
      <c r="BH454">
        <v>2.9</v>
      </c>
      <c r="BI454">
        <v>3.1</v>
      </c>
      <c r="BJ454">
        <v>1.7</v>
      </c>
      <c r="BK454">
        <v>1.8</v>
      </c>
      <c r="BL454">
        <v>1.9</v>
      </c>
      <c r="BM454">
        <v>1.3</v>
      </c>
      <c r="BP454">
        <v>2.4</v>
      </c>
      <c r="BQ454">
        <v>117.9</v>
      </c>
      <c r="BR454">
        <v>0.1</v>
      </c>
      <c r="BS454">
        <v>2792.6</v>
      </c>
      <c r="BT454">
        <v>71.3</v>
      </c>
    </row>
    <row r="455" spans="1:72" x14ac:dyDescent="0.25">
      <c r="A455" s="28" t="s">
        <v>111</v>
      </c>
      <c r="B455" s="27" t="s">
        <v>333</v>
      </c>
      <c r="C455" s="28" t="s">
        <v>403</v>
      </c>
      <c r="D455">
        <v>12.7</v>
      </c>
      <c r="E455">
        <v>1</v>
      </c>
      <c r="F455">
        <v>0.3</v>
      </c>
      <c r="G455">
        <v>6.1</v>
      </c>
      <c r="H455">
        <v>23</v>
      </c>
      <c r="I455">
        <v>3.8</v>
      </c>
      <c r="J455">
        <v>3.2</v>
      </c>
      <c r="K455">
        <v>8.6</v>
      </c>
      <c r="L455">
        <v>2.7</v>
      </c>
      <c r="M455">
        <v>9.3</v>
      </c>
      <c r="N455">
        <v>13.7</v>
      </c>
      <c r="O455">
        <v>9</v>
      </c>
      <c r="P455">
        <v>25.7</v>
      </c>
      <c r="Q455">
        <v>8.8</v>
      </c>
      <c r="R455">
        <v>40.5</v>
      </c>
      <c r="S455">
        <v>55.8</v>
      </c>
      <c r="T455">
        <v>23.1</v>
      </c>
      <c r="U455">
        <v>62.2</v>
      </c>
      <c r="V455">
        <v>540</v>
      </c>
      <c r="W455">
        <v>224.5</v>
      </c>
      <c r="X455">
        <v>73.2</v>
      </c>
      <c r="Y455">
        <v>9.9</v>
      </c>
      <c r="Z455">
        <v>69.8</v>
      </c>
      <c r="AA455">
        <v>20</v>
      </c>
      <c r="AB455">
        <v>2.4</v>
      </c>
      <c r="AC455">
        <v>12.6</v>
      </c>
      <c r="AD455">
        <v>131.2</v>
      </c>
      <c r="AE455">
        <v>15.5</v>
      </c>
      <c r="AF455">
        <v>11.7</v>
      </c>
      <c r="AG455">
        <v>5.5</v>
      </c>
      <c r="AH455">
        <v>7.1</v>
      </c>
      <c r="AI455">
        <v>1.5</v>
      </c>
      <c r="AJ455">
        <v>1.3</v>
      </c>
      <c r="AK455">
        <v>18.1</v>
      </c>
      <c r="AL455">
        <v>0.4</v>
      </c>
      <c r="AM455">
        <v>3.5</v>
      </c>
      <c r="AN455">
        <v>0.6</v>
      </c>
      <c r="AO455">
        <v>1</v>
      </c>
      <c r="AP455">
        <v>5.5</v>
      </c>
      <c r="AQ455">
        <v>3.9</v>
      </c>
      <c r="AR455">
        <v>0.7</v>
      </c>
      <c r="AS455">
        <v>0.5</v>
      </c>
      <c r="AT455">
        <v>0.1</v>
      </c>
      <c r="AU455">
        <v>2.5</v>
      </c>
      <c r="AV455">
        <v>4.1</v>
      </c>
      <c r="AW455">
        <v>12.5</v>
      </c>
      <c r="AX455">
        <v>2.6</v>
      </c>
      <c r="AY455">
        <v>0.5</v>
      </c>
      <c r="AZ455">
        <v>1.4</v>
      </c>
      <c r="BA455">
        <v>10.7</v>
      </c>
      <c r="BB455">
        <v>0.3</v>
      </c>
      <c r="BC455">
        <v>0.4</v>
      </c>
      <c r="BD455">
        <v>10.4</v>
      </c>
      <c r="BE455">
        <v>4.9</v>
      </c>
      <c r="BF455">
        <v>1.6</v>
      </c>
      <c r="BG455">
        <v>5.9</v>
      </c>
      <c r="BH455">
        <v>1.9</v>
      </c>
      <c r="BI455">
        <v>2.6</v>
      </c>
      <c r="BJ455">
        <v>1.1</v>
      </c>
      <c r="BK455">
        <v>1.3</v>
      </c>
      <c r="BL455">
        <v>1.1</v>
      </c>
      <c r="BM455">
        <v>1</v>
      </c>
      <c r="BP455">
        <v>1.6</v>
      </c>
      <c r="BQ455">
        <v>86.7</v>
      </c>
      <c r="BS455">
        <v>1135.5</v>
      </c>
      <c r="BT455">
        <v>60</v>
      </c>
    </row>
    <row r="456" spans="1:72" x14ac:dyDescent="0.25">
      <c r="A456" s="28" t="s">
        <v>111</v>
      </c>
      <c r="B456" s="27" t="s">
        <v>333</v>
      </c>
      <c r="C456" s="28" t="s">
        <v>404</v>
      </c>
      <c r="D456">
        <v>1.1</v>
      </c>
      <c r="E456">
        <v>0.1</v>
      </c>
      <c r="G456">
        <v>0.5</v>
      </c>
      <c r="H456">
        <v>1.8</v>
      </c>
      <c r="I456">
        <v>0.3</v>
      </c>
      <c r="J456">
        <v>0.2</v>
      </c>
      <c r="K456">
        <v>0.7</v>
      </c>
      <c r="L456">
        <v>0.2</v>
      </c>
      <c r="M456">
        <v>0.9</v>
      </c>
      <c r="N456">
        <v>1.2</v>
      </c>
      <c r="O456">
        <v>0.7</v>
      </c>
      <c r="P456">
        <v>1.9</v>
      </c>
      <c r="Q456">
        <v>0.8</v>
      </c>
      <c r="R456">
        <v>2.4</v>
      </c>
      <c r="S456">
        <v>4.1</v>
      </c>
      <c r="T456">
        <v>1.9</v>
      </c>
      <c r="U456">
        <v>3.6</v>
      </c>
      <c r="V456">
        <v>53.6</v>
      </c>
      <c r="W456">
        <v>18.3</v>
      </c>
      <c r="X456">
        <v>6.6</v>
      </c>
      <c r="Y456">
        <v>0.6</v>
      </c>
      <c r="Z456">
        <v>8.3</v>
      </c>
      <c r="AA456">
        <v>1.9</v>
      </c>
      <c r="AB456">
        <v>0.2</v>
      </c>
      <c r="AC456">
        <v>1.4</v>
      </c>
      <c r="AD456">
        <v>13.2</v>
      </c>
      <c r="AE456">
        <v>1.8</v>
      </c>
      <c r="AF456">
        <v>1.2</v>
      </c>
      <c r="AG456">
        <v>0.6</v>
      </c>
      <c r="AH456">
        <v>0.7</v>
      </c>
      <c r="AI456">
        <v>0.2</v>
      </c>
      <c r="AJ456">
        <v>0.1</v>
      </c>
      <c r="AK456">
        <v>1.6</v>
      </c>
      <c r="AL456">
        <v>0.1</v>
      </c>
      <c r="AM456">
        <v>0.3</v>
      </c>
      <c r="AN456">
        <v>0.1</v>
      </c>
      <c r="AO456">
        <v>0.1</v>
      </c>
      <c r="AP456">
        <v>0.6</v>
      </c>
      <c r="AQ456">
        <v>0.3</v>
      </c>
      <c r="AR456">
        <v>0.1</v>
      </c>
      <c r="AU456">
        <v>0.3</v>
      </c>
      <c r="AV456">
        <v>0.5</v>
      </c>
      <c r="AW456">
        <v>1.3</v>
      </c>
      <c r="AX456">
        <v>0.5</v>
      </c>
      <c r="AZ456">
        <v>0.2</v>
      </c>
      <c r="BA456">
        <v>1</v>
      </c>
      <c r="BC456">
        <v>0.1</v>
      </c>
      <c r="BD456">
        <v>1</v>
      </c>
      <c r="BE456">
        <v>0.4</v>
      </c>
      <c r="BF456">
        <v>0.1</v>
      </c>
      <c r="BG456">
        <v>0.4</v>
      </c>
      <c r="BH456">
        <v>0.2</v>
      </c>
      <c r="BI456">
        <v>0.3</v>
      </c>
      <c r="BJ456">
        <v>0.1</v>
      </c>
      <c r="BK456">
        <v>0.2</v>
      </c>
      <c r="BL456">
        <v>0.1</v>
      </c>
      <c r="BM456">
        <v>0.1</v>
      </c>
      <c r="BP456">
        <v>0.1</v>
      </c>
      <c r="BQ456">
        <v>4.8</v>
      </c>
      <c r="BS456">
        <v>113.2</v>
      </c>
      <c r="BT456">
        <v>6</v>
      </c>
    </row>
    <row r="457" spans="1:72" x14ac:dyDescent="0.25">
      <c r="A457" s="28" t="s">
        <v>111</v>
      </c>
      <c r="B457" s="27" t="s">
        <v>333</v>
      </c>
      <c r="C457" s="28" t="s">
        <v>405</v>
      </c>
      <c r="D457">
        <v>0.4</v>
      </c>
      <c r="G457">
        <v>0.1</v>
      </c>
      <c r="H457">
        <v>0.8</v>
      </c>
      <c r="I457">
        <v>0.1</v>
      </c>
      <c r="J457">
        <v>0.1</v>
      </c>
      <c r="K457">
        <v>0.2</v>
      </c>
      <c r="L457">
        <v>0.1</v>
      </c>
      <c r="M457">
        <v>0.2</v>
      </c>
      <c r="N457">
        <v>0.5</v>
      </c>
      <c r="O457">
        <v>0.5</v>
      </c>
      <c r="P457">
        <v>1</v>
      </c>
      <c r="Q457">
        <v>0.3</v>
      </c>
      <c r="R457">
        <v>1.1</v>
      </c>
      <c r="S457">
        <v>1.4</v>
      </c>
      <c r="T457">
        <v>0.7</v>
      </c>
      <c r="U457">
        <v>1.2</v>
      </c>
      <c r="V457">
        <v>19.9</v>
      </c>
      <c r="W457">
        <v>4.9</v>
      </c>
      <c r="X457">
        <v>2</v>
      </c>
      <c r="Y457">
        <v>0.2</v>
      </c>
      <c r="Z457">
        <v>2.8</v>
      </c>
      <c r="AA457">
        <v>0.4</v>
      </c>
      <c r="AB457">
        <v>0.2</v>
      </c>
      <c r="AC457">
        <v>0.4</v>
      </c>
      <c r="AD457">
        <v>5.6</v>
      </c>
      <c r="AE457">
        <v>0.9</v>
      </c>
      <c r="AF457">
        <v>0.3</v>
      </c>
      <c r="AG457">
        <v>0.1</v>
      </c>
      <c r="AH457">
        <v>0.2</v>
      </c>
      <c r="AK457">
        <v>1.7</v>
      </c>
      <c r="AM457">
        <v>0.1</v>
      </c>
      <c r="AP457">
        <v>0.1</v>
      </c>
      <c r="AQ457">
        <v>0.1</v>
      </c>
      <c r="AU457">
        <v>0.1</v>
      </c>
      <c r="AV457">
        <v>0.2</v>
      </c>
      <c r="AW457">
        <v>0.4</v>
      </c>
      <c r="AX457">
        <v>0.3</v>
      </c>
      <c r="BA457">
        <v>0.5</v>
      </c>
      <c r="BD457">
        <v>0.9</v>
      </c>
      <c r="BE457">
        <v>0.2</v>
      </c>
      <c r="BG457">
        <v>0.1</v>
      </c>
      <c r="BI457">
        <v>0.2</v>
      </c>
      <c r="BP457">
        <v>0.1</v>
      </c>
      <c r="BQ457">
        <v>1.7</v>
      </c>
      <c r="BS457">
        <v>49.6</v>
      </c>
      <c r="BT457">
        <v>1.1</v>
      </c>
    </row>
    <row r="458" spans="1:72" x14ac:dyDescent="0.25">
      <c r="A458" s="28" t="s">
        <v>111</v>
      </c>
      <c r="B458" s="27" t="s">
        <v>333</v>
      </c>
      <c r="C458" s="28" t="s">
        <v>406</v>
      </c>
      <c r="D458">
        <v>1.3</v>
      </c>
      <c r="E458">
        <v>0.1</v>
      </c>
      <c r="G458">
        <v>0.4</v>
      </c>
      <c r="H458">
        <v>2.9</v>
      </c>
      <c r="I458">
        <v>0.4</v>
      </c>
      <c r="J458">
        <v>0.4</v>
      </c>
      <c r="K458">
        <v>0.6</v>
      </c>
      <c r="L458">
        <v>0.2</v>
      </c>
      <c r="M458">
        <v>0.9</v>
      </c>
      <c r="N458">
        <v>1.6</v>
      </c>
      <c r="O458">
        <v>1.3</v>
      </c>
      <c r="P458">
        <v>1.7</v>
      </c>
      <c r="Q458">
        <v>0.8</v>
      </c>
      <c r="R458">
        <v>2.1</v>
      </c>
      <c r="S458">
        <v>3.9</v>
      </c>
      <c r="T458">
        <v>2.6</v>
      </c>
      <c r="U458">
        <v>4.2</v>
      </c>
      <c r="V458">
        <v>41.4</v>
      </c>
      <c r="W458">
        <v>15.1</v>
      </c>
      <c r="X458">
        <v>4.4</v>
      </c>
      <c r="Y458">
        <v>1</v>
      </c>
      <c r="Z458">
        <v>5.6</v>
      </c>
      <c r="AA458">
        <v>1.8</v>
      </c>
      <c r="AB458">
        <v>0.2</v>
      </c>
      <c r="AC458">
        <v>1</v>
      </c>
      <c r="AD458">
        <v>12.3</v>
      </c>
      <c r="AE458">
        <v>1.8</v>
      </c>
      <c r="AF458">
        <v>3.7</v>
      </c>
      <c r="AG458">
        <v>1</v>
      </c>
      <c r="AH458">
        <v>0.6</v>
      </c>
      <c r="AI458">
        <v>0.2</v>
      </c>
      <c r="AJ458">
        <v>0.2</v>
      </c>
      <c r="AK458">
        <v>1.4</v>
      </c>
      <c r="AM458">
        <v>0.5</v>
      </c>
      <c r="AN458">
        <v>1</v>
      </c>
      <c r="AO458">
        <v>0.1</v>
      </c>
      <c r="AP458">
        <v>0.5</v>
      </c>
      <c r="AQ458">
        <v>3.2</v>
      </c>
      <c r="AR458">
        <v>0.1</v>
      </c>
      <c r="AU458">
        <v>0.2</v>
      </c>
      <c r="AV458">
        <v>0.6</v>
      </c>
      <c r="AW458">
        <v>1</v>
      </c>
      <c r="AX458">
        <v>0.3</v>
      </c>
      <c r="AY458">
        <v>0.1</v>
      </c>
      <c r="AZ458">
        <v>0.1</v>
      </c>
      <c r="BA458">
        <v>0.9</v>
      </c>
      <c r="BC458">
        <v>0.1</v>
      </c>
      <c r="BD458">
        <v>0.9</v>
      </c>
      <c r="BE458">
        <v>0.4</v>
      </c>
      <c r="BF458">
        <v>0.2</v>
      </c>
      <c r="BG458">
        <v>0.5</v>
      </c>
      <c r="BH458">
        <v>0.2</v>
      </c>
      <c r="BI458">
        <v>0.2</v>
      </c>
      <c r="BJ458">
        <v>0.1</v>
      </c>
      <c r="BK458">
        <v>0.1</v>
      </c>
      <c r="BL458">
        <v>0.1</v>
      </c>
      <c r="BM458">
        <v>0.1</v>
      </c>
      <c r="BP458">
        <v>0.2</v>
      </c>
      <c r="BQ458">
        <v>7</v>
      </c>
      <c r="BS458">
        <v>89.7</v>
      </c>
      <c r="BT458">
        <v>4</v>
      </c>
    </row>
    <row r="459" spans="1:72" x14ac:dyDescent="0.25">
      <c r="A459" s="28" t="s">
        <v>111</v>
      </c>
      <c r="B459" s="27" t="s">
        <v>333</v>
      </c>
      <c r="C459" s="28" t="s">
        <v>407</v>
      </c>
      <c r="D459">
        <v>79.3</v>
      </c>
      <c r="E459">
        <v>6</v>
      </c>
      <c r="F459">
        <v>2.3</v>
      </c>
      <c r="G459">
        <v>28</v>
      </c>
      <c r="H459">
        <v>109.4</v>
      </c>
      <c r="I459">
        <v>16.8</v>
      </c>
      <c r="J459">
        <v>16.5</v>
      </c>
      <c r="K459">
        <v>36.6</v>
      </c>
      <c r="L459">
        <v>11.6</v>
      </c>
      <c r="M459">
        <v>49.2</v>
      </c>
      <c r="N459">
        <v>60.8</v>
      </c>
      <c r="O459">
        <v>41.1</v>
      </c>
      <c r="P459">
        <v>101.7</v>
      </c>
      <c r="Q459">
        <v>47.1</v>
      </c>
      <c r="R459">
        <v>132.3</v>
      </c>
      <c r="S459">
        <v>242.8</v>
      </c>
      <c r="T459">
        <v>154</v>
      </c>
      <c r="U459">
        <v>222.3</v>
      </c>
      <c r="V459">
        <v>2842.3</v>
      </c>
      <c r="W459">
        <v>1112.5</v>
      </c>
      <c r="X459">
        <v>342.7</v>
      </c>
      <c r="Y459">
        <v>40.2</v>
      </c>
      <c r="Z459">
        <v>400.6</v>
      </c>
      <c r="AA459">
        <v>111</v>
      </c>
      <c r="AB459">
        <v>12</v>
      </c>
      <c r="AC459">
        <v>70.7</v>
      </c>
      <c r="AD459">
        <v>764</v>
      </c>
      <c r="AE459">
        <v>102.6</v>
      </c>
      <c r="AF459">
        <v>77.3</v>
      </c>
      <c r="AG459">
        <v>33.1</v>
      </c>
      <c r="AH459">
        <v>38.9</v>
      </c>
      <c r="AI459">
        <v>11.3</v>
      </c>
      <c r="AJ459">
        <v>8.7</v>
      </c>
      <c r="AK459">
        <v>95.9</v>
      </c>
      <c r="AL459">
        <v>2.8</v>
      </c>
      <c r="AM459">
        <v>19.9</v>
      </c>
      <c r="AN459">
        <v>5.9</v>
      </c>
      <c r="AO459">
        <v>5.6</v>
      </c>
      <c r="AP459">
        <v>30.4</v>
      </c>
      <c r="AQ459">
        <v>29.2</v>
      </c>
      <c r="AR459">
        <v>4</v>
      </c>
      <c r="AS459">
        <v>2.4</v>
      </c>
      <c r="AT459">
        <v>1.4</v>
      </c>
      <c r="AU459">
        <v>13.2</v>
      </c>
      <c r="AV459">
        <v>28.9</v>
      </c>
      <c r="AW459">
        <v>67.9</v>
      </c>
      <c r="AX459">
        <v>18.6</v>
      </c>
      <c r="AY459">
        <v>2.8</v>
      </c>
      <c r="AZ459">
        <v>8</v>
      </c>
      <c r="BA459">
        <v>58.6</v>
      </c>
      <c r="BB459">
        <v>2</v>
      </c>
      <c r="BC459">
        <v>3.2</v>
      </c>
      <c r="BD459">
        <v>56.3</v>
      </c>
      <c r="BE459">
        <v>25.2</v>
      </c>
      <c r="BF459">
        <v>8.4</v>
      </c>
      <c r="BG459">
        <v>23</v>
      </c>
      <c r="BH459">
        <v>11.4</v>
      </c>
      <c r="BI459">
        <v>14.2</v>
      </c>
      <c r="BJ459">
        <v>6.3</v>
      </c>
      <c r="BK459">
        <v>8.2</v>
      </c>
      <c r="BL459">
        <v>5.6</v>
      </c>
      <c r="BM459">
        <v>5.7</v>
      </c>
      <c r="BP459">
        <v>9.5</v>
      </c>
      <c r="BQ459">
        <v>307.2</v>
      </c>
      <c r="BR459">
        <v>0.1</v>
      </c>
      <c r="BS459">
        <v>6501.1</v>
      </c>
      <c r="BT459">
        <v>299.6</v>
      </c>
    </row>
    <row r="460" spans="1:72" x14ac:dyDescent="0.25">
      <c r="A460" s="26" t="s">
        <v>113</v>
      </c>
      <c r="B460" s="27" t="s">
        <v>334</v>
      </c>
      <c r="C460" s="26" t="s">
        <v>384</v>
      </c>
      <c r="D460">
        <v>1501</v>
      </c>
      <c r="E460">
        <v>138.6</v>
      </c>
      <c r="F460">
        <v>33.2</v>
      </c>
      <c r="G460">
        <v>255.1</v>
      </c>
      <c r="H460">
        <v>1984.6</v>
      </c>
      <c r="I460">
        <v>401.6</v>
      </c>
      <c r="J460">
        <v>418.4</v>
      </c>
      <c r="K460">
        <v>421.5</v>
      </c>
      <c r="L460">
        <v>171.5</v>
      </c>
      <c r="M460">
        <v>516.1</v>
      </c>
      <c r="N460">
        <v>1848.7</v>
      </c>
      <c r="O460">
        <v>730.6</v>
      </c>
      <c r="P460">
        <v>1769.2</v>
      </c>
      <c r="Q460">
        <v>1695.3</v>
      </c>
      <c r="R460">
        <v>1267.4</v>
      </c>
      <c r="S460">
        <v>4457.9</v>
      </c>
      <c r="T460">
        <v>1883.4</v>
      </c>
      <c r="U460">
        <v>4557.4</v>
      </c>
      <c r="V460">
        <v>19156</v>
      </c>
      <c r="W460">
        <v>247701.6</v>
      </c>
      <c r="X460">
        <v>2963.3</v>
      </c>
      <c r="Y460">
        <v>972.6</v>
      </c>
      <c r="Z460">
        <v>3773.5</v>
      </c>
      <c r="AA460">
        <v>1731.3</v>
      </c>
      <c r="AB460">
        <v>178.1</v>
      </c>
      <c r="AC460">
        <v>2638.4</v>
      </c>
      <c r="AD460">
        <v>9236.2</v>
      </c>
      <c r="AE460">
        <v>23598.8</v>
      </c>
      <c r="AF460">
        <v>4200.8</v>
      </c>
      <c r="AG460">
        <v>2724.1</v>
      </c>
      <c r="AH460">
        <v>11880.7</v>
      </c>
      <c r="AI460">
        <v>241.4</v>
      </c>
      <c r="AJ460">
        <v>673</v>
      </c>
      <c r="AK460">
        <v>4075.1</v>
      </c>
      <c r="AL460">
        <v>1456.6</v>
      </c>
      <c r="AM460">
        <v>938.4</v>
      </c>
      <c r="AN460">
        <v>293.6</v>
      </c>
      <c r="AO460">
        <v>358</v>
      </c>
      <c r="AP460">
        <v>748.8</v>
      </c>
      <c r="AQ460">
        <v>2358.2</v>
      </c>
      <c r="AR460">
        <v>863.9</v>
      </c>
      <c r="AS460">
        <v>703.8</v>
      </c>
      <c r="AT460">
        <v>420.7</v>
      </c>
      <c r="AU460">
        <v>1056.6</v>
      </c>
      <c r="AV460">
        <v>2303.6</v>
      </c>
      <c r="AW460">
        <v>1109.7</v>
      </c>
      <c r="AX460">
        <v>1362</v>
      </c>
      <c r="AY460">
        <v>348.4</v>
      </c>
      <c r="AZ460">
        <v>486</v>
      </c>
      <c r="BA460">
        <v>4063.5</v>
      </c>
      <c r="BB460">
        <v>153.1</v>
      </c>
      <c r="BC460">
        <v>270</v>
      </c>
      <c r="BD460">
        <v>1761.3</v>
      </c>
      <c r="BE460">
        <v>1918.7</v>
      </c>
      <c r="BF460">
        <v>577.9</v>
      </c>
      <c r="BG460">
        <v>1227.5</v>
      </c>
      <c r="BH460">
        <v>537.3</v>
      </c>
      <c r="BI460">
        <v>390.1</v>
      </c>
      <c r="BJ460">
        <v>411.4</v>
      </c>
      <c r="BK460">
        <v>335.4</v>
      </c>
      <c r="BL460">
        <v>74.2</v>
      </c>
      <c r="BM460">
        <v>226</v>
      </c>
      <c r="BP460">
        <v>4096.2</v>
      </c>
      <c r="BQ460">
        <v>233230.8</v>
      </c>
      <c r="BR460">
        <v>531.6</v>
      </c>
      <c r="BS460">
        <v>176829.6</v>
      </c>
      <c r="BT460">
        <v>22190</v>
      </c>
    </row>
    <row r="461" spans="1:72" x14ac:dyDescent="0.25">
      <c r="A461" s="28" t="s">
        <v>113</v>
      </c>
      <c r="B461" s="27" t="s">
        <v>334</v>
      </c>
      <c r="C461" s="28" t="s">
        <v>385</v>
      </c>
      <c r="D461">
        <v>0.3</v>
      </c>
      <c r="E461">
        <v>0.1</v>
      </c>
      <c r="G461">
        <v>0.1</v>
      </c>
      <c r="H461">
        <v>0.3</v>
      </c>
      <c r="I461">
        <v>0.1</v>
      </c>
      <c r="J461">
        <v>0.1</v>
      </c>
      <c r="K461">
        <v>0.1</v>
      </c>
      <c r="M461">
        <v>0.1</v>
      </c>
      <c r="N461">
        <v>0.3</v>
      </c>
      <c r="O461">
        <v>0.1</v>
      </c>
      <c r="P461">
        <v>0.3</v>
      </c>
      <c r="Q461">
        <v>0.3</v>
      </c>
      <c r="R461">
        <v>0.3</v>
      </c>
      <c r="S461">
        <v>0.6</v>
      </c>
      <c r="T461">
        <v>0.3</v>
      </c>
      <c r="U461">
        <v>0.7</v>
      </c>
      <c r="V461">
        <v>4.7</v>
      </c>
      <c r="W461">
        <v>110.1</v>
      </c>
      <c r="X461">
        <v>7.3</v>
      </c>
      <c r="Y461">
        <v>0.2</v>
      </c>
      <c r="Z461">
        <v>1.7</v>
      </c>
      <c r="AA461">
        <v>0.3</v>
      </c>
      <c r="AC461">
        <v>0.2</v>
      </c>
      <c r="AD461">
        <v>1.1</v>
      </c>
      <c r="AE461">
        <v>17.7</v>
      </c>
      <c r="AF461">
        <v>0.6</v>
      </c>
      <c r="AG461">
        <v>0.2</v>
      </c>
      <c r="AH461">
        <v>7.4</v>
      </c>
      <c r="AI461">
        <v>0.4</v>
      </c>
      <c r="AJ461">
        <v>0.8</v>
      </c>
      <c r="AK461">
        <v>0.7</v>
      </c>
      <c r="AM461">
        <v>0.1</v>
      </c>
      <c r="AP461">
        <v>0.1</v>
      </c>
      <c r="AQ461">
        <v>0.3</v>
      </c>
      <c r="AR461">
        <v>0.2</v>
      </c>
      <c r="AU461">
        <v>0.1</v>
      </c>
      <c r="AV461">
        <v>0.1</v>
      </c>
      <c r="AW461">
        <v>0.1</v>
      </c>
      <c r="AX461">
        <v>0.2</v>
      </c>
      <c r="AZ461">
        <v>0.2</v>
      </c>
      <c r="BA461">
        <v>1.3</v>
      </c>
      <c r="BD461">
        <v>0.2</v>
      </c>
      <c r="BE461">
        <v>0.8</v>
      </c>
      <c r="BF461">
        <v>0.1</v>
      </c>
      <c r="BG461">
        <v>0.2</v>
      </c>
      <c r="BH461">
        <v>0.1</v>
      </c>
      <c r="BJ461">
        <v>0.1</v>
      </c>
      <c r="BP461">
        <v>0.2</v>
      </c>
      <c r="BQ461">
        <v>103.5</v>
      </c>
      <c r="BS461">
        <v>133.6</v>
      </c>
      <c r="BT461">
        <v>-19.4</v>
      </c>
    </row>
    <row r="462" spans="1:72" x14ac:dyDescent="0.25">
      <c r="A462" s="28" t="s">
        <v>113</v>
      </c>
      <c r="B462" s="27" t="s">
        <v>334</v>
      </c>
      <c r="C462" s="28" t="s">
        <v>386</v>
      </c>
      <c r="D462">
        <v>2.1</v>
      </c>
      <c r="E462">
        <v>0.1</v>
      </c>
      <c r="G462">
        <v>0.1</v>
      </c>
      <c r="H462">
        <v>0.7</v>
      </c>
      <c r="I462">
        <v>0.3</v>
      </c>
      <c r="J462">
        <v>0.2</v>
      </c>
      <c r="K462">
        <v>0.1</v>
      </c>
      <c r="M462">
        <v>0.4</v>
      </c>
      <c r="N462">
        <v>2.3</v>
      </c>
      <c r="O462">
        <v>0.1</v>
      </c>
      <c r="P462">
        <v>1.1</v>
      </c>
      <c r="Q462">
        <v>1.9</v>
      </c>
      <c r="R462">
        <v>0.6</v>
      </c>
      <c r="S462">
        <v>3.1</v>
      </c>
      <c r="T462">
        <v>1</v>
      </c>
      <c r="U462">
        <v>4.3</v>
      </c>
      <c r="V462">
        <v>22.5</v>
      </c>
      <c r="W462">
        <v>548.2</v>
      </c>
      <c r="X462">
        <v>3.4</v>
      </c>
      <c r="Y462">
        <v>0.6</v>
      </c>
      <c r="Z462">
        <v>8</v>
      </c>
      <c r="AA462">
        <v>1.2</v>
      </c>
      <c r="AB462">
        <v>0.1</v>
      </c>
      <c r="AC462">
        <v>0.9</v>
      </c>
      <c r="AD462">
        <v>2</v>
      </c>
      <c r="AE462">
        <v>45.4</v>
      </c>
      <c r="AF462">
        <v>2.9</v>
      </c>
      <c r="AG462">
        <v>1</v>
      </c>
      <c r="AH462">
        <v>19.9</v>
      </c>
      <c r="AI462">
        <v>0.2</v>
      </c>
      <c r="AJ462">
        <v>1.1</v>
      </c>
      <c r="AK462">
        <v>4.6</v>
      </c>
      <c r="AL462">
        <v>0.1</v>
      </c>
      <c r="AM462">
        <v>0.1</v>
      </c>
      <c r="AN462">
        <v>0.1</v>
      </c>
      <c r="AO462">
        <v>0.1</v>
      </c>
      <c r="AP462">
        <v>0.3</v>
      </c>
      <c r="AQ462">
        <v>0.5</v>
      </c>
      <c r="AR462">
        <v>0.2</v>
      </c>
      <c r="AS462">
        <v>0.1</v>
      </c>
      <c r="AT462">
        <v>0.1</v>
      </c>
      <c r="AU462">
        <v>0.2</v>
      </c>
      <c r="AV462">
        <v>0.3</v>
      </c>
      <c r="AW462">
        <v>0.3</v>
      </c>
      <c r="AX462">
        <v>0.3</v>
      </c>
      <c r="AY462">
        <v>0.1</v>
      </c>
      <c r="AZ462">
        <v>0.4</v>
      </c>
      <c r="BA462">
        <v>1.4</v>
      </c>
      <c r="BB462">
        <v>0.1</v>
      </c>
      <c r="BC462">
        <v>0.1</v>
      </c>
      <c r="BD462">
        <v>0.6</v>
      </c>
      <c r="BE462">
        <v>1.4</v>
      </c>
      <c r="BF462">
        <v>0.2</v>
      </c>
      <c r="BG462">
        <v>0.5</v>
      </c>
      <c r="BH462">
        <v>0.3</v>
      </c>
      <c r="BI462">
        <v>0.2</v>
      </c>
      <c r="BJ462">
        <v>0.3</v>
      </c>
      <c r="BK462">
        <v>0.5</v>
      </c>
      <c r="BM462">
        <v>0.1</v>
      </c>
      <c r="BP462">
        <v>0.4</v>
      </c>
      <c r="BQ462">
        <v>506.4</v>
      </c>
      <c r="BS462">
        <v>558.3</v>
      </c>
      <c r="BT462">
        <v>-25</v>
      </c>
    </row>
    <row r="463" spans="1:72" x14ac:dyDescent="0.25">
      <c r="A463" s="28" t="s">
        <v>113</v>
      </c>
      <c r="B463" s="27" t="s">
        <v>334</v>
      </c>
      <c r="C463" s="28" t="s">
        <v>387</v>
      </c>
      <c r="D463">
        <v>17.9</v>
      </c>
      <c r="E463">
        <v>2.3</v>
      </c>
      <c r="F463">
        <v>0.4</v>
      </c>
      <c r="G463">
        <v>2.2</v>
      </c>
      <c r="H463">
        <v>13</v>
      </c>
      <c r="I463">
        <v>3.2</v>
      </c>
      <c r="J463">
        <v>4.1</v>
      </c>
      <c r="K463">
        <v>1.5</v>
      </c>
      <c r="L463">
        <v>0.5</v>
      </c>
      <c r="M463">
        <v>4.5</v>
      </c>
      <c r="N463">
        <v>39.9</v>
      </c>
      <c r="O463">
        <v>17.4</v>
      </c>
      <c r="P463">
        <v>16</v>
      </c>
      <c r="Q463">
        <v>30.5</v>
      </c>
      <c r="R463">
        <v>7.8</v>
      </c>
      <c r="S463">
        <v>37.5</v>
      </c>
      <c r="T463">
        <v>24.5</v>
      </c>
      <c r="U463">
        <v>50.3</v>
      </c>
      <c r="V463">
        <v>210.1</v>
      </c>
      <c r="W463">
        <v>5469.1</v>
      </c>
      <c r="X463">
        <v>58.1</v>
      </c>
      <c r="Y463">
        <v>21.3</v>
      </c>
      <c r="Z463">
        <v>110.2</v>
      </c>
      <c r="AA463">
        <v>11.2</v>
      </c>
      <c r="AB463">
        <v>0.9</v>
      </c>
      <c r="AC463">
        <v>11.4</v>
      </c>
      <c r="AD463">
        <v>58.6</v>
      </c>
      <c r="AE463">
        <v>543.6</v>
      </c>
      <c r="AF463">
        <v>26.9</v>
      </c>
      <c r="AG463">
        <v>10.3</v>
      </c>
      <c r="AH463">
        <v>177</v>
      </c>
      <c r="AI463">
        <v>2.6</v>
      </c>
      <c r="AJ463">
        <v>8.4</v>
      </c>
      <c r="AK463">
        <v>33.7</v>
      </c>
      <c r="AL463">
        <v>1.9</v>
      </c>
      <c r="AM463">
        <v>3.2</v>
      </c>
      <c r="AN463">
        <v>2.3</v>
      </c>
      <c r="AO463">
        <v>1.6</v>
      </c>
      <c r="AP463">
        <v>4.8</v>
      </c>
      <c r="AQ463">
        <v>24.8</v>
      </c>
      <c r="AR463">
        <v>4.6</v>
      </c>
      <c r="AS463">
        <v>1.4</v>
      </c>
      <c r="AT463">
        <v>2.8</v>
      </c>
      <c r="AU463">
        <v>3.3</v>
      </c>
      <c r="AV463">
        <v>20.1</v>
      </c>
      <c r="AW463">
        <v>5.7</v>
      </c>
      <c r="AX463">
        <v>29.3</v>
      </c>
      <c r="AY463">
        <v>1.7</v>
      </c>
      <c r="AZ463">
        <v>6.2</v>
      </c>
      <c r="BA463">
        <v>27.6</v>
      </c>
      <c r="BB463">
        <v>1.9</v>
      </c>
      <c r="BC463">
        <v>1.5</v>
      </c>
      <c r="BD463">
        <v>10.5</v>
      </c>
      <c r="BE463">
        <v>17</v>
      </c>
      <c r="BF463">
        <v>3.3</v>
      </c>
      <c r="BG463">
        <v>11</v>
      </c>
      <c r="BH463">
        <v>3.8</v>
      </c>
      <c r="BI463">
        <v>2.8</v>
      </c>
      <c r="BJ463">
        <v>2.9</v>
      </c>
      <c r="BK463">
        <v>3</v>
      </c>
      <c r="BL463">
        <v>0.4</v>
      </c>
      <c r="BM463">
        <v>1.2</v>
      </c>
      <c r="BP463">
        <v>4.4</v>
      </c>
      <c r="BQ463">
        <v>5364.7</v>
      </c>
      <c r="BR463">
        <v>0.2</v>
      </c>
      <c r="BS463">
        <v>5919.7</v>
      </c>
      <c r="BT463">
        <v>203.9</v>
      </c>
    </row>
    <row r="464" spans="1:3" x14ac:dyDescent="0.25">
      <c r="A464" s="28" t="s">
        <v>113</v>
      </c>
      <c r="B464" s="27" t="s">
        <v>334</v>
      </c>
      <c r="C464" s="28" t="s">
        <v>388</v>
      </c>
    </row>
    <row r="465" spans="1:72" x14ac:dyDescent="0.25">
      <c r="A465" s="28" t="s">
        <v>113</v>
      </c>
      <c r="B465" s="27" t="s">
        <v>334</v>
      </c>
      <c r="C465" s="28" t="s">
        <v>389</v>
      </c>
      <c r="D465">
        <v>0.5</v>
      </c>
      <c r="H465">
        <v>0.3</v>
      </c>
      <c r="I465">
        <v>0.2</v>
      </c>
      <c r="M465">
        <v>0.1</v>
      </c>
      <c r="N465">
        <v>0.3</v>
      </c>
      <c r="O465">
        <v>0.1</v>
      </c>
      <c r="P465">
        <v>0.7</v>
      </c>
      <c r="Q465">
        <v>0.3</v>
      </c>
      <c r="R465">
        <v>0.5</v>
      </c>
      <c r="S465">
        <v>1.6</v>
      </c>
      <c r="T465">
        <v>3.1</v>
      </c>
      <c r="U465">
        <v>12.8</v>
      </c>
      <c r="V465">
        <v>7.7</v>
      </c>
      <c r="W465">
        <v>218.3</v>
      </c>
      <c r="X465">
        <v>0.9</v>
      </c>
      <c r="Y465">
        <v>0.2</v>
      </c>
      <c r="Z465">
        <v>1.2</v>
      </c>
      <c r="AA465">
        <v>1.8</v>
      </c>
      <c r="AC465">
        <v>0.3</v>
      </c>
      <c r="AD465">
        <v>7.2</v>
      </c>
      <c r="AE465">
        <v>15.5</v>
      </c>
      <c r="AF465">
        <v>0.5</v>
      </c>
      <c r="AG465">
        <v>0.3</v>
      </c>
      <c r="AH465">
        <v>4.4</v>
      </c>
      <c r="AK465">
        <v>1.3</v>
      </c>
      <c r="AL465">
        <v>0.1</v>
      </c>
      <c r="AM465">
        <v>0.3</v>
      </c>
      <c r="AO465">
        <v>0.1</v>
      </c>
      <c r="AP465">
        <v>0.2</v>
      </c>
      <c r="AQ465">
        <v>0.2</v>
      </c>
      <c r="AU465">
        <v>0.5</v>
      </c>
      <c r="AV465">
        <v>0.1</v>
      </c>
      <c r="AW465">
        <v>0.3</v>
      </c>
      <c r="AX465">
        <v>0.1</v>
      </c>
      <c r="BA465">
        <v>0.5</v>
      </c>
      <c r="BD465">
        <v>0.2</v>
      </c>
      <c r="BE465">
        <v>0.4</v>
      </c>
      <c r="BF465">
        <v>0.1</v>
      </c>
      <c r="BG465">
        <v>0.2</v>
      </c>
      <c r="BI465">
        <v>0.1</v>
      </c>
      <c r="BJ465">
        <v>0.1</v>
      </c>
      <c r="BK465">
        <v>0.1</v>
      </c>
      <c r="BL465">
        <v>0.1</v>
      </c>
      <c r="BM465">
        <v>0.2</v>
      </c>
      <c r="BQ465">
        <v>115.6</v>
      </c>
      <c r="BS465">
        <v>147.5</v>
      </c>
      <c r="BT465">
        <v>-0.7</v>
      </c>
    </row>
    <row r="466" spans="1:72" x14ac:dyDescent="0.25">
      <c r="A466" s="28" t="s">
        <v>113</v>
      </c>
      <c r="B466" s="27" t="s">
        <v>334</v>
      </c>
      <c r="C466" s="28" t="s">
        <v>390</v>
      </c>
      <c r="N466">
        <v>0.3</v>
      </c>
      <c r="Q466">
        <v>0.2</v>
      </c>
      <c r="S466">
        <v>0.1</v>
      </c>
      <c r="T466">
        <v>0.1</v>
      </c>
      <c r="U466">
        <v>0.2</v>
      </c>
      <c r="V466">
        <v>0.3</v>
      </c>
      <c r="W466">
        <v>19.2</v>
      </c>
      <c r="X466">
        <v>0.3</v>
      </c>
      <c r="Z466">
        <v>0.6</v>
      </c>
      <c r="AD466">
        <v>0.1</v>
      </c>
      <c r="AE466">
        <v>0.5</v>
      </c>
      <c r="AH466">
        <v>0.2</v>
      </c>
      <c r="BQ466">
        <v>14.5</v>
      </c>
      <c r="BS466">
        <v>8.5</v>
      </c>
      <c r="BT466">
        <v>-1.3</v>
      </c>
    </row>
    <row r="467" spans="1:72" x14ac:dyDescent="0.25">
      <c r="A467" s="28" t="s">
        <v>113</v>
      </c>
      <c r="B467" s="27" t="s">
        <v>334</v>
      </c>
      <c r="C467" s="28" t="s">
        <v>391</v>
      </c>
      <c r="D467">
        <v>2.6</v>
      </c>
      <c r="E467">
        <v>0.3</v>
      </c>
      <c r="G467">
        <v>0.2</v>
      </c>
      <c r="H467">
        <v>1.1</v>
      </c>
      <c r="I467">
        <v>0.4</v>
      </c>
      <c r="J467">
        <v>0.4</v>
      </c>
      <c r="K467">
        <v>0.1</v>
      </c>
      <c r="M467">
        <v>0.2</v>
      </c>
      <c r="N467">
        <v>1.8</v>
      </c>
      <c r="O467">
        <v>0.1</v>
      </c>
      <c r="P467">
        <v>2.9</v>
      </c>
      <c r="Q467">
        <v>2.9</v>
      </c>
      <c r="R467">
        <v>0.9</v>
      </c>
      <c r="S467">
        <v>4.7</v>
      </c>
      <c r="T467">
        <v>1.6</v>
      </c>
      <c r="U467">
        <v>9.4</v>
      </c>
      <c r="V467">
        <v>22</v>
      </c>
      <c r="W467">
        <v>1043.9</v>
      </c>
      <c r="X467">
        <v>2.7</v>
      </c>
      <c r="Y467">
        <v>0.4</v>
      </c>
      <c r="Z467">
        <v>6.2</v>
      </c>
      <c r="AA467">
        <v>1.3</v>
      </c>
      <c r="AB467">
        <v>0.1</v>
      </c>
      <c r="AC467">
        <v>1.4</v>
      </c>
      <c r="AD467">
        <v>5.3</v>
      </c>
      <c r="AE467">
        <v>57</v>
      </c>
      <c r="AF467">
        <v>2.4</v>
      </c>
      <c r="AG467">
        <v>1.3</v>
      </c>
      <c r="AH467">
        <v>29.5</v>
      </c>
      <c r="AI467">
        <v>0.1</v>
      </c>
      <c r="AJ467">
        <v>0.5</v>
      </c>
      <c r="AK467">
        <v>4.2</v>
      </c>
      <c r="AL467">
        <v>0.2</v>
      </c>
      <c r="AM467">
        <v>0.2</v>
      </c>
      <c r="AN467">
        <v>0.1</v>
      </c>
      <c r="AO467">
        <v>0.2</v>
      </c>
      <c r="AP467">
        <v>0.3</v>
      </c>
      <c r="AQ467">
        <v>0.4</v>
      </c>
      <c r="AR467">
        <v>0.3</v>
      </c>
      <c r="AU467">
        <v>0.8</v>
      </c>
      <c r="AV467">
        <v>0.7</v>
      </c>
      <c r="AW467">
        <v>0.7</v>
      </c>
      <c r="AX467">
        <v>0.2</v>
      </c>
      <c r="AY467">
        <v>0.2</v>
      </c>
      <c r="AZ467">
        <v>0.4</v>
      </c>
      <c r="BA467">
        <v>2</v>
      </c>
      <c r="BB467">
        <v>0.1</v>
      </c>
      <c r="BC467">
        <v>0.2</v>
      </c>
      <c r="BD467">
        <v>0.9</v>
      </c>
      <c r="BE467">
        <v>1.2</v>
      </c>
      <c r="BF467">
        <v>0.3</v>
      </c>
      <c r="BG467">
        <v>0.4</v>
      </c>
      <c r="BH467">
        <v>0.2</v>
      </c>
      <c r="BI467">
        <v>0.2</v>
      </c>
      <c r="BJ467">
        <v>0.2</v>
      </c>
      <c r="BK467">
        <v>0.3</v>
      </c>
      <c r="BM467">
        <v>0.1</v>
      </c>
      <c r="BP467">
        <v>0.1</v>
      </c>
      <c r="BQ467">
        <v>464.4</v>
      </c>
      <c r="BS467">
        <v>624.3</v>
      </c>
      <c r="BT467">
        <v>-13.8</v>
      </c>
    </row>
    <row r="468" spans="1:72" x14ac:dyDescent="0.25">
      <c r="A468" s="28" t="s">
        <v>113</v>
      </c>
      <c r="B468" s="27" t="s">
        <v>334</v>
      </c>
      <c r="C468" s="28" t="s">
        <v>392</v>
      </c>
      <c r="D468">
        <v>14.3</v>
      </c>
      <c r="E468">
        <v>1.4</v>
      </c>
      <c r="F468">
        <v>0.3</v>
      </c>
      <c r="G468">
        <v>1.7</v>
      </c>
      <c r="H468">
        <v>15.2</v>
      </c>
      <c r="I468">
        <v>5.9</v>
      </c>
      <c r="J468">
        <v>4.1</v>
      </c>
      <c r="K468">
        <v>1.6</v>
      </c>
      <c r="L468">
        <v>0.4</v>
      </c>
      <c r="M468">
        <v>4.2</v>
      </c>
      <c r="N468">
        <v>35.9</v>
      </c>
      <c r="O468">
        <v>2.8</v>
      </c>
      <c r="P468">
        <v>18.2</v>
      </c>
      <c r="Q468">
        <v>25.6</v>
      </c>
      <c r="R468">
        <v>13.3</v>
      </c>
      <c r="S468">
        <v>46.2</v>
      </c>
      <c r="T468">
        <v>13.4</v>
      </c>
      <c r="U468">
        <v>41</v>
      </c>
      <c r="V468">
        <v>136.1</v>
      </c>
      <c r="W468">
        <v>3648.8</v>
      </c>
      <c r="X468">
        <v>44.6</v>
      </c>
      <c r="Y468">
        <v>9.3</v>
      </c>
      <c r="Z468">
        <v>107.8</v>
      </c>
      <c r="AA468">
        <v>8.2</v>
      </c>
      <c r="AB468">
        <v>0.6</v>
      </c>
      <c r="AC468">
        <v>11.2</v>
      </c>
      <c r="AD468">
        <v>64.5</v>
      </c>
      <c r="AE468">
        <v>356.6</v>
      </c>
      <c r="AF468">
        <v>27.3</v>
      </c>
      <c r="AG468">
        <v>9.4</v>
      </c>
      <c r="AH468">
        <v>181.8</v>
      </c>
      <c r="AI468">
        <v>1.5</v>
      </c>
      <c r="AJ468">
        <v>9.2</v>
      </c>
      <c r="AK468">
        <v>23.6</v>
      </c>
      <c r="AL468">
        <v>1.3</v>
      </c>
      <c r="AM468">
        <v>2.3</v>
      </c>
      <c r="AN468">
        <v>0.7</v>
      </c>
      <c r="AO468">
        <v>1.1</v>
      </c>
      <c r="AP468">
        <v>3.7</v>
      </c>
      <c r="AQ468">
        <v>4.3</v>
      </c>
      <c r="AR468">
        <v>1.4</v>
      </c>
      <c r="AS468">
        <v>0.4</v>
      </c>
      <c r="AT468">
        <v>0.5</v>
      </c>
      <c r="AU468">
        <v>2.8</v>
      </c>
      <c r="AV468">
        <v>4.3</v>
      </c>
      <c r="AW468">
        <v>4.2</v>
      </c>
      <c r="AX468">
        <v>2.9</v>
      </c>
      <c r="AY468">
        <v>1.6</v>
      </c>
      <c r="AZ468">
        <v>5.6</v>
      </c>
      <c r="BA468">
        <v>14.9</v>
      </c>
      <c r="BB468">
        <v>0.5</v>
      </c>
      <c r="BC468">
        <v>1</v>
      </c>
      <c r="BD468">
        <v>6.3</v>
      </c>
      <c r="BE468">
        <v>12.5</v>
      </c>
      <c r="BF468">
        <v>2</v>
      </c>
      <c r="BG468">
        <v>6.4</v>
      </c>
      <c r="BH468">
        <v>2.8</v>
      </c>
      <c r="BI468">
        <v>1.7</v>
      </c>
      <c r="BJ468">
        <v>2.9</v>
      </c>
      <c r="BK468">
        <v>3.4</v>
      </c>
      <c r="BL468">
        <v>0.3</v>
      </c>
      <c r="BM468">
        <v>0.8</v>
      </c>
      <c r="BP468">
        <v>2.5</v>
      </c>
      <c r="BQ468">
        <v>4699.2</v>
      </c>
      <c r="BR468">
        <v>0.1</v>
      </c>
      <c r="BS468">
        <v>3577.7</v>
      </c>
      <c r="BT468">
        <v>-68.5</v>
      </c>
    </row>
    <row r="469" spans="1:72" x14ac:dyDescent="0.25">
      <c r="A469" s="28" t="s">
        <v>113</v>
      </c>
      <c r="B469" s="27" t="s">
        <v>334</v>
      </c>
      <c r="C469" s="28" t="s">
        <v>393</v>
      </c>
      <c r="D469">
        <v>0.3</v>
      </c>
      <c r="E469">
        <v>0.1</v>
      </c>
      <c r="G469">
        <v>0.1</v>
      </c>
      <c r="H469">
        <v>0.4</v>
      </c>
      <c r="I469">
        <v>0.1</v>
      </c>
      <c r="J469">
        <v>0.1</v>
      </c>
      <c r="K469">
        <v>0.1</v>
      </c>
      <c r="M469">
        <v>0.2</v>
      </c>
      <c r="N469">
        <v>0.6</v>
      </c>
      <c r="O469">
        <v>0.1</v>
      </c>
      <c r="P469">
        <v>0.4</v>
      </c>
      <c r="Q469">
        <v>0.4</v>
      </c>
      <c r="R469">
        <v>3</v>
      </c>
      <c r="S469">
        <v>1.6</v>
      </c>
      <c r="T469">
        <v>0.3</v>
      </c>
      <c r="U469">
        <v>1</v>
      </c>
      <c r="V469">
        <v>3.1</v>
      </c>
      <c r="W469">
        <v>57.8</v>
      </c>
      <c r="X469">
        <v>0.6</v>
      </c>
      <c r="Y469">
        <v>0.3</v>
      </c>
      <c r="Z469">
        <v>0.9</v>
      </c>
      <c r="AA469">
        <v>0.3</v>
      </c>
      <c r="AC469">
        <v>0.4</v>
      </c>
      <c r="AD469">
        <v>1.2</v>
      </c>
      <c r="AE469">
        <v>7.2</v>
      </c>
      <c r="AF469">
        <v>0.8</v>
      </c>
      <c r="AG469">
        <v>0.3</v>
      </c>
      <c r="AH469">
        <v>5.6</v>
      </c>
      <c r="AI469">
        <v>0.1</v>
      </c>
      <c r="AJ469">
        <v>0.2</v>
      </c>
      <c r="AK469">
        <v>0.7</v>
      </c>
      <c r="AL469">
        <v>0.1</v>
      </c>
      <c r="AM469">
        <v>0.1</v>
      </c>
      <c r="AN469">
        <v>0.1</v>
      </c>
      <c r="AP469">
        <v>0.1</v>
      </c>
      <c r="AQ469">
        <v>0.3</v>
      </c>
      <c r="AR469">
        <v>0.1</v>
      </c>
      <c r="AS469">
        <v>0.1</v>
      </c>
      <c r="AT469">
        <v>0.1</v>
      </c>
      <c r="AU469">
        <v>0.1</v>
      </c>
      <c r="AV469">
        <v>0.2</v>
      </c>
      <c r="AW469">
        <v>0.1</v>
      </c>
      <c r="AY469">
        <v>0.1</v>
      </c>
      <c r="AZ469">
        <v>0.1</v>
      </c>
      <c r="BA469">
        <v>0.4</v>
      </c>
      <c r="BC469">
        <v>0.1</v>
      </c>
      <c r="BD469">
        <v>0.2</v>
      </c>
      <c r="BE469">
        <v>0.2</v>
      </c>
      <c r="BF469">
        <v>0.1</v>
      </c>
      <c r="BG469">
        <v>0.1</v>
      </c>
      <c r="BH469">
        <v>0.1</v>
      </c>
      <c r="BI469">
        <v>0.1</v>
      </c>
      <c r="BJ469">
        <v>0.1</v>
      </c>
      <c r="BK469">
        <v>0.1</v>
      </c>
      <c r="BP469">
        <v>0.2</v>
      </c>
      <c r="BQ469">
        <v>64.3</v>
      </c>
      <c r="BS469">
        <v>58.9</v>
      </c>
      <c r="BT469">
        <v>7.7</v>
      </c>
    </row>
    <row r="470" spans="1:72" x14ac:dyDescent="0.25">
      <c r="A470" s="28" t="s">
        <v>113</v>
      </c>
      <c r="B470" s="27" t="s">
        <v>334</v>
      </c>
      <c r="C470" s="28" t="s">
        <v>394</v>
      </c>
      <c r="D470">
        <v>2.6</v>
      </c>
      <c r="E470">
        <v>0.2</v>
      </c>
      <c r="G470">
        <v>0.2</v>
      </c>
      <c r="H470">
        <v>1.1</v>
      </c>
      <c r="I470">
        <v>1.3</v>
      </c>
      <c r="J470">
        <v>0.2</v>
      </c>
      <c r="K470">
        <v>0.2</v>
      </c>
      <c r="L470">
        <v>0.1</v>
      </c>
      <c r="M470">
        <v>0.3</v>
      </c>
      <c r="N470">
        <v>1.3</v>
      </c>
      <c r="O470">
        <v>0.2</v>
      </c>
      <c r="P470">
        <v>2.4</v>
      </c>
      <c r="Q470">
        <v>1.3</v>
      </c>
      <c r="R470">
        <v>1</v>
      </c>
      <c r="S470">
        <v>5.1</v>
      </c>
      <c r="T470">
        <v>1</v>
      </c>
      <c r="U470">
        <v>7</v>
      </c>
      <c r="V470">
        <v>41.1</v>
      </c>
      <c r="W470">
        <v>736</v>
      </c>
      <c r="X470">
        <v>8</v>
      </c>
      <c r="Y470">
        <v>0.8</v>
      </c>
      <c r="Z470">
        <v>4.2</v>
      </c>
      <c r="AA470">
        <v>1.9</v>
      </c>
      <c r="AB470">
        <v>0.2</v>
      </c>
      <c r="AC470">
        <v>0.9</v>
      </c>
      <c r="AD470">
        <v>4.7</v>
      </c>
      <c r="AE470">
        <v>59.5</v>
      </c>
      <c r="AF470">
        <v>0.8</v>
      </c>
      <c r="AG470">
        <v>0.7</v>
      </c>
      <c r="AH470">
        <v>17.4</v>
      </c>
      <c r="AI470">
        <v>0.2</v>
      </c>
      <c r="AJ470">
        <v>0.8</v>
      </c>
      <c r="AK470">
        <v>6.3</v>
      </c>
      <c r="AL470">
        <v>0.1</v>
      </c>
      <c r="AM470">
        <v>0.2</v>
      </c>
      <c r="AN470">
        <v>0.1</v>
      </c>
      <c r="AO470">
        <v>0.1</v>
      </c>
      <c r="AP470">
        <v>0.1</v>
      </c>
      <c r="AQ470">
        <v>0.1</v>
      </c>
      <c r="AR470">
        <v>0.1</v>
      </c>
      <c r="AU470">
        <v>0.4</v>
      </c>
      <c r="AV470">
        <v>0.2</v>
      </c>
      <c r="AW470">
        <v>0.6</v>
      </c>
      <c r="AX470">
        <v>0.1</v>
      </c>
      <c r="AY470">
        <v>0.1</v>
      </c>
      <c r="AZ470">
        <v>0.2</v>
      </c>
      <c r="BA470">
        <v>1.3</v>
      </c>
      <c r="BD470">
        <v>0.7</v>
      </c>
      <c r="BE470">
        <v>1.9</v>
      </c>
      <c r="BF470">
        <v>0.2</v>
      </c>
      <c r="BG470">
        <v>0.4</v>
      </c>
      <c r="BH470">
        <v>0.1</v>
      </c>
      <c r="BI470">
        <v>0.2</v>
      </c>
      <c r="BJ470">
        <v>0.2</v>
      </c>
      <c r="BK470">
        <v>0.2</v>
      </c>
      <c r="BM470">
        <v>0.1</v>
      </c>
      <c r="BP470">
        <v>0.1</v>
      </c>
      <c r="BQ470">
        <v>486.1</v>
      </c>
      <c r="BS470">
        <v>699.8</v>
      </c>
      <c r="BT470">
        <v>-389.4</v>
      </c>
    </row>
    <row r="471" spans="1:72" x14ac:dyDescent="0.25">
      <c r="A471" s="28" t="s">
        <v>113</v>
      </c>
      <c r="B471" s="27" t="s">
        <v>334</v>
      </c>
      <c r="C471" s="28" t="s">
        <v>395</v>
      </c>
      <c r="D471">
        <v>1.8</v>
      </c>
      <c r="E471">
        <v>0.1</v>
      </c>
      <c r="F471">
        <v>0.1</v>
      </c>
      <c r="G471">
        <v>0.6</v>
      </c>
      <c r="H471">
        <v>2.4</v>
      </c>
      <c r="I471">
        <v>0.4</v>
      </c>
      <c r="J471">
        <v>0.3</v>
      </c>
      <c r="K471">
        <v>0.5</v>
      </c>
      <c r="L471">
        <v>0.1</v>
      </c>
      <c r="M471">
        <v>0.6</v>
      </c>
      <c r="N471">
        <v>1.9</v>
      </c>
      <c r="O471">
        <v>1.1</v>
      </c>
      <c r="P471">
        <v>0.9</v>
      </c>
      <c r="Q471">
        <v>0.9</v>
      </c>
      <c r="R471">
        <v>2.5</v>
      </c>
      <c r="S471">
        <v>2.7</v>
      </c>
      <c r="T471">
        <v>1</v>
      </c>
      <c r="U471">
        <v>1.9</v>
      </c>
      <c r="V471">
        <v>8.5</v>
      </c>
      <c r="W471">
        <v>79.2</v>
      </c>
      <c r="X471">
        <v>1.8</v>
      </c>
      <c r="Y471">
        <v>1</v>
      </c>
      <c r="Z471">
        <v>3.5</v>
      </c>
      <c r="AA471">
        <v>2.9</v>
      </c>
      <c r="AB471">
        <v>0.1</v>
      </c>
      <c r="AC471">
        <v>0.8</v>
      </c>
      <c r="AD471">
        <v>4.3</v>
      </c>
      <c r="AE471">
        <v>10.6</v>
      </c>
      <c r="AF471">
        <v>2.6</v>
      </c>
      <c r="AG471">
        <v>1.2</v>
      </c>
      <c r="AH471">
        <v>6.2</v>
      </c>
      <c r="AI471">
        <v>11.8</v>
      </c>
      <c r="AJ471">
        <v>7.7</v>
      </c>
      <c r="AK471">
        <v>2.4</v>
      </c>
      <c r="AL471">
        <v>0.2</v>
      </c>
      <c r="AM471">
        <v>1</v>
      </c>
      <c r="AN471">
        <v>0.4</v>
      </c>
      <c r="AO471">
        <v>0.4</v>
      </c>
      <c r="AP471">
        <v>0.9</v>
      </c>
      <c r="AQ471">
        <v>3.4</v>
      </c>
      <c r="AR471">
        <v>0.5</v>
      </c>
      <c r="AS471">
        <v>0.4</v>
      </c>
      <c r="AT471">
        <v>0.4</v>
      </c>
      <c r="AU471">
        <v>0.4</v>
      </c>
      <c r="AV471">
        <v>2.5</v>
      </c>
      <c r="AW471">
        <v>0.7</v>
      </c>
      <c r="AX471">
        <v>0.7</v>
      </c>
      <c r="AY471">
        <v>0.3</v>
      </c>
      <c r="AZ471">
        <v>0.3</v>
      </c>
      <c r="BA471">
        <v>2.3</v>
      </c>
      <c r="BB471">
        <v>0.2</v>
      </c>
      <c r="BC471">
        <v>0.3</v>
      </c>
      <c r="BD471">
        <v>2.2</v>
      </c>
      <c r="BE471">
        <v>3.3</v>
      </c>
      <c r="BF471">
        <v>0.4</v>
      </c>
      <c r="BG471">
        <v>1.1</v>
      </c>
      <c r="BH471">
        <v>0.6</v>
      </c>
      <c r="BI471">
        <v>0.3</v>
      </c>
      <c r="BJ471">
        <v>0.2</v>
      </c>
      <c r="BK471">
        <v>0.2</v>
      </c>
      <c r="BL471">
        <v>0.1</v>
      </c>
      <c r="BM471">
        <v>0.3</v>
      </c>
      <c r="BP471">
        <v>0.1</v>
      </c>
      <c r="BQ471">
        <v>87.7</v>
      </c>
      <c r="BS471">
        <v>105.5</v>
      </c>
      <c r="BT471">
        <v>-1.9</v>
      </c>
    </row>
    <row r="472" spans="1:72" x14ac:dyDescent="0.25">
      <c r="A472" s="28" t="s">
        <v>113</v>
      </c>
      <c r="B472" s="27" t="s">
        <v>334</v>
      </c>
      <c r="C472" s="28" t="s">
        <v>396</v>
      </c>
      <c r="D472">
        <v>8</v>
      </c>
      <c r="E472">
        <v>0.8</v>
      </c>
      <c r="F472">
        <v>0.2</v>
      </c>
      <c r="G472">
        <v>0.7</v>
      </c>
      <c r="H472">
        <v>4.9</v>
      </c>
      <c r="I472">
        <v>1</v>
      </c>
      <c r="J472">
        <v>1</v>
      </c>
      <c r="K472">
        <v>0.5</v>
      </c>
      <c r="L472">
        <v>0.2</v>
      </c>
      <c r="M472">
        <v>1.2</v>
      </c>
      <c r="N472">
        <v>7.5</v>
      </c>
      <c r="O472">
        <v>5.2</v>
      </c>
      <c r="P472">
        <v>6</v>
      </c>
      <c r="Q472">
        <v>5.5</v>
      </c>
      <c r="R472">
        <v>2.5</v>
      </c>
      <c r="S472">
        <v>12.9</v>
      </c>
      <c r="T472">
        <v>6.8</v>
      </c>
      <c r="U472">
        <v>19</v>
      </c>
      <c r="V472">
        <v>82</v>
      </c>
      <c r="W472">
        <v>2127.1</v>
      </c>
      <c r="X472">
        <v>40.1</v>
      </c>
      <c r="Y472">
        <v>7.1</v>
      </c>
      <c r="Z472">
        <v>22.9</v>
      </c>
      <c r="AA472">
        <v>4.6</v>
      </c>
      <c r="AB472">
        <v>0.5</v>
      </c>
      <c r="AC472">
        <v>3.2</v>
      </c>
      <c r="AD472">
        <v>13.1</v>
      </c>
      <c r="AE472">
        <v>192.9</v>
      </c>
      <c r="AF472">
        <v>9.6</v>
      </c>
      <c r="AG472">
        <v>3.7</v>
      </c>
      <c r="AH472">
        <v>68.2</v>
      </c>
      <c r="AI472">
        <v>0.7</v>
      </c>
      <c r="AJ472">
        <v>4.7</v>
      </c>
      <c r="AK472">
        <v>17.2</v>
      </c>
      <c r="AL472">
        <v>1.1</v>
      </c>
      <c r="AM472">
        <v>0.9</v>
      </c>
      <c r="AN472">
        <v>2.6</v>
      </c>
      <c r="AO472">
        <v>0.4</v>
      </c>
      <c r="AP472">
        <v>1.2</v>
      </c>
      <c r="AQ472">
        <v>9.9</v>
      </c>
      <c r="AR472">
        <v>1</v>
      </c>
      <c r="AS472">
        <v>0.5</v>
      </c>
      <c r="AT472">
        <v>0.9</v>
      </c>
      <c r="AU472">
        <v>0.9</v>
      </c>
      <c r="AV472">
        <v>4.3</v>
      </c>
      <c r="AW472">
        <v>1.3</v>
      </c>
      <c r="AX472">
        <v>6</v>
      </c>
      <c r="AY472">
        <v>0.5</v>
      </c>
      <c r="AZ472">
        <v>1.2</v>
      </c>
      <c r="BA472">
        <v>7.6</v>
      </c>
      <c r="BB472">
        <v>0.7</v>
      </c>
      <c r="BC472">
        <v>0.5</v>
      </c>
      <c r="BD472">
        <v>2.7</v>
      </c>
      <c r="BE472">
        <v>7.5</v>
      </c>
      <c r="BF472">
        <v>0.9</v>
      </c>
      <c r="BG472">
        <v>2</v>
      </c>
      <c r="BH472">
        <v>1</v>
      </c>
      <c r="BI472">
        <v>0.6</v>
      </c>
      <c r="BJ472">
        <v>0.8</v>
      </c>
      <c r="BK472">
        <v>1</v>
      </c>
      <c r="BL472">
        <v>0.1</v>
      </c>
      <c r="BM472">
        <v>0.5</v>
      </c>
      <c r="BP472">
        <v>1.3</v>
      </c>
      <c r="BQ472">
        <v>1662.3</v>
      </c>
      <c r="BR472">
        <v>0.2</v>
      </c>
      <c r="BS472">
        <v>2490.1</v>
      </c>
      <c r="BT472">
        <v>-372.9</v>
      </c>
    </row>
    <row r="473" spans="1:72" x14ac:dyDescent="0.25">
      <c r="A473" s="28" t="s">
        <v>113</v>
      </c>
      <c r="B473" s="27" t="s">
        <v>334</v>
      </c>
      <c r="C473" s="28" t="s">
        <v>397</v>
      </c>
      <c r="D473">
        <v>8</v>
      </c>
      <c r="E473">
        <v>0.9</v>
      </c>
      <c r="F473">
        <v>0.1</v>
      </c>
      <c r="G473">
        <v>0.9</v>
      </c>
      <c r="H473">
        <v>5.1</v>
      </c>
      <c r="I473">
        <v>1.7</v>
      </c>
      <c r="J473">
        <v>0.8</v>
      </c>
      <c r="K473">
        <v>0.7</v>
      </c>
      <c r="L473">
        <v>0.3</v>
      </c>
      <c r="M473">
        <v>1.1</v>
      </c>
      <c r="N473">
        <v>6.4</v>
      </c>
      <c r="O473">
        <v>1.6</v>
      </c>
      <c r="P473">
        <v>8.8</v>
      </c>
      <c r="Q473">
        <v>4.5</v>
      </c>
      <c r="R473">
        <v>7.4</v>
      </c>
      <c r="S473">
        <v>22.4</v>
      </c>
      <c r="T473">
        <v>42.8</v>
      </c>
      <c r="U473">
        <v>45.9</v>
      </c>
      <c r="V473">
        <v>137.8</v>
      </c>
      <c r="W473">
        <v>2919.6</v>
      </c>
      <c r="X473">
        <v>35.3</v>
      </c>
      <c r="Y473">
        <v>4.1</v>
      </c>
      <c r="Z473">
        <v>28.2</v>
      </c>
      <c r="AA473">
        <v>10.1</v>
      </c>
      <c r="AB473">
        <v>0.5</v>
      </c>
      <c r="AC473">
        <v>4.3</v>
      </c>
      <c r="AD473">
        <v>31.6</v>
      </c>
      <c r="AE473">
        <v>263.2</v>
      </c>
      <c r="AF473">
        <v>7.2</v>
      </c>
      <c r="AG473">
        <v>3.7</v>
      </c>
      <c r="AH473">
        <v>115.8</v>
      </c>
      <c r="AI473">
        <v>0.6</v>
      </c>
      <c r="AJ473">
        <v>1.6</v>
      </c>
      <c r="AK473">
        <v>27.5</v>
      </c>
      <c r="AL473">
        <v>2</v>
      </c>
      <c r="AM473">
        <v>1.2</v>
      </c>
      <c r="AN473">
        <v>1.2</v>
      </c>
      <c r="AO473">
        <v>1.3</v>
      </c>
      <c r="AP473">
        <v>5.3</v>
      </c>
      <c r="AQ473">
        <v>8.8</v>
      </c>
      <c r="AR473">
        <v>1.1</v>
      </c>
      <c r="AS473">
        <v>0.2</v>
      </c>
      <c r="AT473">
        <v>0.4</v>
      </c>
      <c r="AU473">
        <v>1.8</v>
      </c>
      <c r="AV473">
        <v>2</v>
      </c>
      <c r="AW473">
        <v>3.7</v>
      </c>
      <c r="AX473">
        <v>1.6</v>
      </c>
      <c r="AY473">
        <v>0.8</v>
      </c>
      <c r="AZ473">
        <v>1.1</v>
      </c>
      <c r="BA473">
        <v>7.1</v>
      </c>
      <c r="BB473">
        <v>0.3</v>
      </c>
      <c r="BC473">
        <v>0.2</v>
      </c>
      <c r="BD473">
        <v>4.3</v>
      </c>
      <c r="BE473">
        <v>8.8</v>
      </c>
      <c r="BF473">
        <v>1.4</v>
      </c>
      <c r="BG473">
        <v>4.3</v>
      </c>
      <c r="BH473">
        <v>1</v>
      </c>
      <c r="BI473">
        <v>1.1</v>
      </c>
      <c r="BJ473">
        <v>1.1</v>
      </c>
      <c r="BK473">
        <v>2.3</v>
      </c>
      <c r="BL473">
        <v>0.9</v>
      </c>
      <c r="BM473">
        <v>0.6</v>
      </c>
      <c r="BP473">
        <v>1.5</v>
      </c>
      <c r="BQ473">
        <v>2330.4</v>
      </c>
      <c r="BR473">
        <v>0.1</v>
      </c>
      <c r="BS473">
        <v>3043.3</v>
      </c>
      <c r="BT473">
        <v>-105.2</v>
      </c>
    </row>
    <row r="474" spans="1:72" x14ac:dyDescent="0.25">
      <c r="A474" s="28" t="s">
        <v>113</v>
      </c>
      <c r="B474" s="27" t="s">
        <v>334</v>
      </c>
      <c r="C474" s="28" t="s">
        <v>398</v>
      </c>
      <c r="D474">
        <v>0.6</v>
      </c>
      <c r="G474">
        <v>0.1</v>
      </c>
      <c r="H474">
        <v>3.7</v>
      </c>
      <c r="I474">
        <v>0.6</v>
      </c>
      <c r="J474">
        <v>0.2</v>
      </c>
      <c r="K474">
        <v>0.5</v>
      </c>
      <c r="L474">
        <v>0.1</v>
      </c>
      <c r="M474">
        <v>0.5</v>
      </c>
      <c r="N474">
        <v>1.7</v>
      </c>
      <c r="O474">
        <v>1.3</v>
      </c>
      <c r="P474">
        <v>1.1</v>
      </c>
      <c r="Q474">
        <v>0.5</v>
      </c>
      <c r="R474">
        <v>4.3</v>
      </c>
      <c r="S474">
        <v>1.3</v>
      </c>
      <c r="T474">
        <v>1.4</v>
      </c>
      <c r="U474">
        <v>0.9</v>
      </c>
      <c r="V474">
        <v>2.5</v>
      </c>
      <c r="W474">
        <v>17.6</v>
      </c>
      <c r="X474">
        <v>0.5</v>
      </c>
      <c r="Y474">
        <v>0.8</v>
      </c>
      <c r="Z474">
        <v>0.7</v>
      </c>
      <c r="AA474">
        <v>1.5</v>
      </c>
      <c r="AB474">
        <v>0.1</v>
      </c>
      <c r="AC474">
        <v>4.6</v>
      </c>
      <c r="AD474">
        <v>1.8</v>
      </c>
      <c r="AE474">
        <v>2.8</v>
      </c>
      <c r="AF474">
        <v>7</v>
      </c>
      <c r="AG474">
        <v>1.5</v>
      </c>
      <c r="AH474">
        <v>1</v>
      </c>
      <c r="AI474">
        <v>0.2</v>
      </c>
      <c r="AJ474">
        <v>0.3</v>
      </c>
      <c r="AK474">
        <v>0.5</v>
      </c>
      <c r="AM474">
        <v>0.6</v>
      </c>
      <c r="AN474">
        <v>1.3</v>
      </c>
      <c r="AO474">
        <v>0.1</v>
      </c>
      <c r="AP474">
        <v>0.3</v>
      </c>
      <c r="AQ474">
        <v>4</v>
      </c>
      <c r="AT474">
        <v>0.2</v>
      </c>
      <c r="AU474">
        <v>0.1</v>
      </c>
      <c r="AV474">
        <v>0.8</v>
      </c>
      <c r="AW474">
        <v>0.2</v>
      </c>
      <c r="AX474">
        <v>0.1</v>
      </c>
      <c r="AY474">
        <v>0.1</v>
      </c>
      <c r="AZ474">
        <v>0.1</v>
      </c>
      <c r="BA474">
        <v>0.4</v>
      </c>
      <c r="BC474">
        <v>0.1</v>
      </c>
      <c r="BD474">
        <v>0.3</v>
      </c>
      <c r="BE474">
        <v>0.3</v>
      </c>
      <c r="BF474">
        <v>0.1</v>
      </c>
      <c r="BG474">
        <v>0.6</v>
      </c>
      <c r="BH474">
        <v>0.1</v>
      </c>
      <c r="BI474">
        <v>0.1</v>
      </c>
      <c r="BJ474">
        <v>0.1</v>
      </c>
      <c r="BK474">
        <v>0.1</v>
      </c>
      <c r="BM474">
        <v>0.1</v>
      </c>
      <c r="BP474">
        <v>0.2</v>
      </c>
      <c r="BQ474">
        <v>20.9</v>
      </c>
      <c r="BS474">
        <v>15.8</v>
      </c>
      <c r="BT474">
        <v>-0.6</v>
      </c>
    </row>
    <row r="475" spans="1:72" x14ac:dyDescent="0.25">
      <c r="A475" s="28" t="s">
        <v>113</v>
      </c>
      <c r="B475" s="27" t="s">
        <v>334</v>
      </c>
      <c r="C475" s="28" t="s">
        <v>399</v>
      </c>
      <c r="D475">
        <v>0.6</v>
      </c>
      <c r="E475">
        <v>0.2</v>
      </c>
      <c r="G475">
        <v>0.2</v>
      </c>
      <c r="H475">
        <v>0.9</v>
      </c>
      <c r="I475">
        <v>0.2</v>
      </c>
      <c r="J475">
        <v>0.2</v>
      </c>
      <c r="K475">
        <v>0.1</v>
      </c>
      <c r="L475">
        <v>0.1</v>
      </c>
      <c r="M475">
        <v>0.1</v>
      </c>
      <c r="N475">
        <v>0.9</v>
      </c>
      <c r="O475">
        <v>0.1</v>
      </c>
      <c r="P475">
        <v>0.9</v>
      </c>
      <c r="Q475">
        <v>0.8</v>
      </c>
      <c r="R475">
        <v>1.6</v>
      </c>
      <c r="S475">
        <v>2.1</v>
      </c>
      <c r="T475">
        <v>0.4</v>
      </c>
      <c r="U475">
        <v>1.8</v>
      </c>
      <c r="V475">
        <v>5.9</v>
      </c>
      <c r="W475">
        <v>141.9</v>
      </c>
      <c r="X475">
        <v>3</v>
      </c>
      <c r="Y475">
        <v>0.3</v>
      </c>
      <c r="Z475">
        <v>5.3</v>
      </c>
      <c r="AA475">
        <v>0.4</v>
      </c>
      <c r="AB475">
        <v>0.1</v>
      </c>
      <c r="AC475">
        <v>0.7</v>
      </c>
      <c r="AD475">
        <v>2.3</v>
      </c>
      <c r="AE475">
        <v>12</v>
      </c>
      <c r="AF475">
        <v>0.5</v>
      </c>
      <c r="AG475">
        <v>0.3</v>
      </c>
      <c r="AH475">
        <v>12.4</v>
      </c>
      <c r="AI475">
        <v>0.1</v>
      </c>
      <c r="AJ475">
        <v>0.4</v>
      </c>
      <c r="AK475">
        <v>1.1</v>
      </c>
      <c r="AL475">
        <v>0.2</v>
      </c>
      <c r="AM475">
        <v>0.2</v>
      </c>
      <c r="AO475">
        <v>0.1</v>
      </c>
      <c r="AP475">
        <v>0.1</v>
      </c>
      <c r="AQ475">
        <v>0.2</v>
      </c>
      <c r="AR475">
        <v>0.2</v>
      </c>
      <c r="AU475">
        <v>0.1</v>
      </c>
      <c r="AV475">
        <v>0.2</v>
      </c>
      <c r="AW475">
        <v>0.2</v>
      </c>
      <c r="AX475">
        <v>0.1</v>
      </c>
      <c r="AY475">
        <v>0.1</v>
      </c>
      <c r="AZ475">
        <v>0.2</v>
      </c>
      <c r="BA475">
        <v>0.5</v>
      </c>
      <c r="BB475">
        <v>0.1</v>
      </c>
      <c r="BC475">
        <v>0.1</v>
      </c>
      <c r="BD475">
        <v>0.3</v>
      </c>
      <c r="BE475">
        <v>0.7</v>
      </c>
      <c r="BF475">
        <v>0.1</v>
      </c>
      <c r="BG475">
        <v>0.2</v>
      </c>
      <c r="BH475">
        <v>0.1</v>
      </c>
      <c r="BI475">
        <v>0.1</v>
      </c>
      <c r="BJ475">
        <v>0.1</v>
      </c>
      <c r="BK475">
        <v>0.1</v>
      </c>
      <c r="BM475">
        <v>0.1</v>
      </c>
      <c r="BP475">
        <v>0.1</v>
      </c>
      <c r="BQ475">
        <v>195.8</v>
      </c>
      <c r="BS475">
        <v>137</v>
      </c>
      <c r="BT475">
        <v>-11.7</v>
      </c>
    </row>
    <row r="476" spans="1:72" x14ac:dyDescent="0.25">
      <c r="A476" s="28" t="s">
        <v>113</v>
      </c>
      <c r="B476" s="27" t="s">
        <v>334</v>
      </c>
      <c r="C476" s="28" t="s">
        <v>400</v>
      </c>
      <c r="D476">
        <v>11.6</v>
      </c>
      <c r="E476">
        <v>1.3</v>
      </c>
      <c r="F476">
        <v>0.2</v>
      </c>
      <c r="G476">
        <v>0.9</v>
      </c>
      <c r="H476">
        <v>4.9</v>
      </c>
      <c r="I476">
        <v>1.6</v>
      </c>
      <c r="J476">
        <v>2.2</v>
      </c>
      <c r="K476">
        <v>0.2</v>
      </c>
      <c r="L476">
        <v>0.1</v>
      </c>
      <c r="M476">
        <v>2.1</v>
      </c>
      <c r="N476">
        <v>25.2</v>
      </c>
      <c r="O476">
        <v>0.3</v>
      </c>
      <c r="P476">
        <v>9.2</v>
      </c>
      <c r="Q476">
        <v>19.7</v>
      </c>
      <c r="R476">
        <v>2.6</v>
      </c>
      <c r="S476">
        <v>21.7</v>
      </c>
      <c r="T476">
        <v>7.7</v>
      </c>
      <c r="U476">
        <v>31</v>
      </c>
      <c r="V476">
        <v>123.7</v>
      </c>
      <c r="W476">
        <v>4140.3</v>
      </c>
      <c r="X476">
        <v>29.1</v>
      </c>
      <c r="Y476">
        <v>5.2</v>
      </c>
      <c r="Z476">
        <v>77</v>
      </c>
      <c r="AA476">
        <v>5.3</v>
      </c>
      <c r="AB476">
        <v>0.5</v>
      </c>
      <c r="AC476">
        <v>7.4</v>
      </c>
      <c r="AD476">
        <v>16.7</v>
      </c>
      <c r="AE476">
        <v>361.6</v>
      </c>
      <c r="AF476">
        <v>12.4</v>
      </c>
      <c r="AG476">
        <v>5.1</v>
      </c>
      <c r="AH476">
        <v>139.2</v>
      </c>
      <c r="AI476">
        <v>0.8</v>
      </c>
      <c r="AJ476">
        <v>4.1</v>
      </c>
      <c r="AK476">
        <v>24</v>
      </c>
      <c r="AL476">
        <v>1.2</v>
      </c>
      <c r="AM476">
        <v>0.8</v>
      </c>
      <c r="AN476">
        <v>0.3</v>
      </c>
      <c r="AO476">
        <v>0.6</v>
      </c>
      <c r="AP476">
        <v>1.4</v>
      </c>
      <c r="AQ476">
        <v>2.3</v>
      </c>
      <c r="AR476">
        <v>1.4</v>
      </c>
      <c r="AS476">
        <v>0.2</v>
      </c>
      <c r="AT476">
        <v>0.4</v>
      </c>
      <c r="AU476">
        <v>1.4</v>
      </c>
      <c r="AV476">
        <v>2.2</v>
      </c>
      <c r="AW476">
        <v>1.7</v>
      </c>
      <c r="AX476">
        <v>1.1</v>
      </c>
      <c r="AY476">
        <v>0.6</v>
      </c>
      <c r="AZ476">
        <v>3.8</v>
      </c>
      <c r="BA476">
        <v>13.2</v>
      </c>
      <c r="BB476">
        <v>0.5</v>
      </c>
      <c r="BC476">
        <v>0.5</v>
      </c>
      <c r="BD476">
        <v>3.8</v>
      </c>
      <c r="BE476">
        <v>9</v>
      </c>
      <c r="BF476">
        <v>1.2</v>
      </c>
      <c r="BG476">
        <v>2.7</v>
      </c>
      <c r="BH476">
        <v>1.4</v>
      </c>
      <c r="BI476">
        <v>0.8</v>
      </c>
      <c r="BJ476">
        <v>1.7</v>
      </c>
      <c r="BK476">
        <v>2.1</v>
      </c>
      <c r="BL476">
        <v>0.1</v>
      </c>
      <c r="BM476">
        <v>0.4</v>
      </c>
      <c r="BP476">
        <v>0.9</v>
      </c>
      <c r="BQ476">
        <v>3903.9</v>
      </c>
      <c r="BR476">
        <v>0.1</v>
      </c>
      <c r="BS476">
        <v>3623.3</v>
      </c>
      <c r="BT476">
        <v>-119.9</v>
      </c>
    </row>
    <row r="477" spans="1:72" x14ac:dyDescent="0.25">
      <c r="A477" s="28" t="s">
        <v>113</v>
      </c>
      <c r="B477" s="27" t="s">
        <v>334</v>
      </c>
      <c r="C477" s="28" t="s">
        <v>401</v>
      </c>
      <c r="D477">
        <v>7.2</v>
      </c>
      <c r="E477">
        <v>1.5</v>
      </c>
      <c r="F477">
        <v>0.2</v>
      </c>
      <c r="G477">
        <v>1.1</v>
      </c>
      <c r="H477">
        <v>4.5</v>
      </c>
      <c r="I477">
        <v>1.2</v>
      </c>
      <c r="J477">
        <v>1.9</v>
      </c>
      <c r="K477">
        <v>0.3</v>
      </c>
      <c r="L477">
        <v>0.1</v>
      </c>
      <c r="M477">
        <v>1.2</v>
      </c>
      <c r="N477">
        <v>18.3</v>
      </c>
      <c r="O477">
        <v>0.2</v>
      </c>
      <c r="P477">
        <v>9.4</v>
      </c>
      <c r="Q477">
        <v>14.3</v>
      </c>
      <c r="R477">
        <v>2.2</v>
      </c>
      <c r="S477">
        <v>17.4</v>
      </c>
      <c r="T477">
        <v>7</v>
      </c>
      <c r="U477">
        <v>25.3</v>
      </c>
      <c r="V477">
        <v>84.6</v>
      </c>
      <c r="W477">
        <v>3302</v>
      </c>
      <c r="X477">
        <v>40.4</v>
      </c>
      <c r="Y477">
        <v>5.8</v>
      </c>
      <c r="Z477">
        <v>60.6</v>
      </c>
      <c r="AA477">
        <v>3.4</v>
      </c>
      <c r="AB477">
        <v>0.4</v>
      </c>
      <c r="AC477">
        <v>6.1</v>
      </c>
      <c r="AD477">
        <v>17</v>
      </c>
      <c r="AE477">
        <v>294.3</v>
      </c>
      <c r="AF477">
        <v>7.3</v>
      </c>
      <c r="AG477">
        <v>3.5</v>
      </c>
      <c r="AH477">
        <v>119.3</v>
      </c>
      <c r="AI477">
        <v>0.5</v>
      </c>
      <c r="AJ477">
        <v>3.5</v>
      </c>
      <c r="AK477">
        <v>17.2</v>
      </c>
      <c r="AL477">
        <v>1.7</v>
      </c>
      <c r="AM477">
        <v>1</v>
      </c>
      <c r="AN477">
        <v>0.2</v>
      </c>
      <c r="AO477">
        <v>0.7</v>
      </c>
      <c r="AP477">
        <v>0.8</v>
      </c>
      <c r="AQ477">
        <v>2.6</v>
      </c>
      <c r="AR477">
        <v>1.9</v>
      </c>
      <c r="AS477">
        <v>0.2</v>
      </c>
      <c r="AT477">
        <v>0.6</v>
      </c>
      <c r="AU477">
        <v>1.5</v>
      </c>
      <c r="AV477">
        <v>2</v>
      </c>
      <c r="AW477">
        <v>1.7</v>
      </c>
      <c r="AX477">
        <v>0.6</v>
      </c>
      <c r="AY477">
        <v>0.6</v>
      </c>
      <c r="AZ477">
        <v>2.9</v>
      </c>
      <c r="BA477">
        <v>12.2</v>
      </c>
      <c r="BB477">
        <v>0.6</v>
      </c>
      <c r="BC477">
        <v>0.4</v>
      </c>
      <c r="BD477">
        <v>3.1</v>
      </c>
      <c r="BE477">
        <v>7.4</v>
      </c>
      <c r="BF477">
        <v>1</v>
      </c>
      <c r="BG477">
        <v>2.2</v>
      </c>
      <c r="BH477">
        <v>0.9</v>
      </c>
      <c r="BI477">
        <v>0.4</v>
      </c>
      <c r="BJ477">
        <v>1.1</v>
      </c>
      <c r="BK477">
        <v>1.3</v>
      </c>
      <c r="BL477">
        <v>0.1</v>
      </c>
      <c r="BM477">
        <v>0.5</v>
      </c>
      <c r="BP477">
        <v>0.6</v>
      </c>
      <c r="BQ477">
        <v>3117.4</v>
      </c>
      <c r="BR477">
        <v>0.2</v>
      </c>
      <c r="BS477">
        <v>2931.9</v>
      </c>
      <c r="BT477">
        <v>34</v>
      </c>
    </row>
    <row r="478" spans="1:72" x14ac:dyDescent="0.25">
      <c r="A478" s="28" t="s">
        <v>113</v>
      </c>
      <c r="B478" s="27" t="s">
        <v>334</v>
      </c>
      <c r="C478" s="28" t="s">
        <v>402</v>
      </c>
      <c r="D478">
        <v>11.6</v>
      </c>
      <c r="E478">
        <v>1</v>
      </c>
      <c r="F478">
        <v>0.2</v>
      </c>
      <c r="G478">
        <v>1.7</v>
      </c>
      <c r="H478">
        <v>7</v>
      </c>
      <c r="I478">
        <v>1.9</v>
      </c>
      <c r="J478">
        <v>1.8</v>
      </c>
      <c r="K478">
        <v>1</v>
      </c>
      <c r="L478">
        <v>0.2</v>
      </c>
      <c r="M478">
        <v>1.9</v>
      </c>
      <c r="N478">
        <v>11.4</v>
      </c>
      <c r="O478">
        <v>1.4</v>
      </c>
      <c r="P478">
        <v>13.7</v>
      </c>
      <c r="Q478">
        <v>15.2</v>
      </c>
      <c r="R478">
        <v>7.3</v>
      </c>
      <c r="S478">
        <v>25.1</v>
      </c>
      <c r="T478">
        <v>32.8</v>
      </c>
      <c r="U478">
        <v>137.4</v>
      </c>
      <c r="V478">
        <v>116.6</v>
      </c>
      <c r="W478">
        <v>3972.3</v>
      </c>
      <c r="X478">
        <v>22.8</v>
      </c>
      <c r="Y478">
        <v>6.7</v>
      </c>
      <c r="Z478">
        <v>49</v>
      </c>
      <c r="AA478">
        <v>15.8</v>
      </c>
      <c r="AB478">
        <v>0.6</v>
      </c>
      <c r="AC478">
        <v>7.5</v>
      </c>
      <c r="AD478">
        <v>69.4</v>
      </c>
      <c r="AE478">
        <v>308.7</v>
      </c>
      <c r="AF478">
        <v>18.9</v>
      </c>
      <c r="AG478">
        <v>7</v>
      </c>
      <c r="AH478">
        <v>91.6</v>
      </c>
      <c r="AI478">
        <v>3.2</v>
      </c>
      <c r="AJ478">
        <v>9.7</v>
      </c>
      <c r="AK478">
        <v>17.5</v>
      </c>
      <c r="AL478">
        <v>1</v>
      </c>
      <c r="AM478">
        <v>2.4</v>
      </c>
      <c r="AN478">
        <v>0.5</v>
      </c>
      <c r="AO478">
        <v>1</v>
      </c>
      <c r="AP478">
        <v>3.8</v>
      </c>
      <c r="AQ478">
        <v>5.1</v>
      </c>
      <c r="AR478">
        <v>1.5</v>
      </c>
      <c r="AS478">
        <v>0.3</v>
      </c>
      <c r="AT478">
        <v>0.5</v>
      </c>
      <c r="AU478">
        <v>6.6</v>
      </c>
      <c r="AV478">
        <v>3.1</v>
      </c>
      <c r="AW478">
        <v>4</v>
      </c>
      <c r="AX478">
        <v>1.7</v>
      </c>
      <c r="AY478">
        <v>0.6</v>
      </c>
      <c r="AZ478">
        <v>2</v>
      </c>
      <c r="BA478">
        <v>12.8</v>
      </c>
      <c r="BB478">
        <v>0.7</v>
      </c>
      <c r="BC478">
        <v>0.6</v>
      </c>
      <c r="BD478">
        <v>5</v>
      </c>
      <c r="BE478">
        <v>9.9</v>
      </c>
      <c r="BF478">
        <v>1.9</v>
      </c>
      <c r="BG478">
        <v>4.5</v>
      </c>
      <c r="BH478">
        <v>2.1</v>
      </c>
      <c r="BI478">
        <v>1.2</v>
      </c>
      <c r="BJ478">
        <v>2</v>
      </c>
      <c r="BK478">
        <v>2.1</v>
      </c>
      <c r="BL478">
        <v>0.9</v>
      </c>
      <c r="BM478">
        <v>1.1</v>
      </c>
      <c r="BP478">
        <v>0.9</v>
      </c>
      <c r="BQ478">
        <v>2669.3</v>
      </c>
      <c r="BR478">
        <v>0.1</v>
      </c>
      <c r="BS478">
        <v>2525.4</v>
      </c>
      <c r="BT478">
        <v>-20.8</v>
      </c>
    </row>
    <row r="479" spans="1:72" x14ac:dyDescent="0.25">
      <c r="A479" s="28" t="s">
        <v>113</v>
      </c>
      <c r="B479" s="27" t="s">
        <v>334</v>
      </c>
      <c r="C479" s="28" t="s">
        <v>403</v>
      </c>
      <c r="D479">
        <v>1.7</v>
      </c>
      <c r="E479">
        <v>0.2</v>
      </c>
      <c r="G479">
        <v>0.1</v>
      </c>
      <c r="H479">
        <v>0.7</v>
      </c>
      <c r="I479">
        <v>0.3</v>
      </c>
      <c r="J479">
        <v>0.3</v>
      </c>
      <c r="M479">
        <v>0.3</v>
      </c>
      <c r="N479">
        <v>3.6</v>
      </c>
      <c r="O479">
        <v>0.1</v>
      </c>
      <c r="P479">
        <v>1.2</v>
      </c>
      <c r="Q479">
        <v>2.8</v>
      </c>
      <c r="R479">
        <v>0.4</v>
      </c>
      <c r="S479">
        <v>2.9</v>
      </c>
      <c r="T479">
        <v>1.1</v>
      </c>
      <c r="U479">
        <v>3.9</v>
      </c>
      <c r="V479">
        <v>15.2</v>
      </c>
      <c r="W479">
        <v>535.7</v>
      </c>
      <c r="X479">
        <v>4.2</v>
      </c>
      <c r="Y479">
        <v>0.5</v>
      </c>
      <c r="Z479">
        <v>11.7</v>
      </c>
      <c r="AA479">
        <v>0.6</v>
      </c>
      <c r="AB479">
        <v>0.1</v>
      </c>
      <c r="AC479">
        <v>1.1</v>
      </c>
      <c r="AD479">
        <v>2.2</v>
      </c>
      <c r="AE479">
        <v>43.1</v>
      </c>
      <c r="AF479">
        <v>2.2</v>
      </c>
      <c r="AG479">
        <v>0.8</v>
      </c>
      <c r="AH479">
        <v>18.2</v>
      </c>
      <c r="AI479">
        <v>0.1</v>
      </c>
      <c r="AJ479">
        <v>0.9</v>
      </c>
      <c r="AK479">
        <v>2.9</v>
      </c>
      <c r="AL479">
        <v>0.1</v>
      </c>
      <c r="AM479">
        <v>0.1</v>
      </c>
      <c r="AO479">
        <v>0.1</v>
      </c>
      <c r="AP479">
        <v>0.3</v>
      </c>
      <c r="AQ479">
        <v>0.3</v>
      </c>
      <c r="AR479">
        <v>0.2</v>
      </c>
      <c r="AU479">
        <v>0.2</v>
      </c>
      <c r="AV479">
        <v>0.3</v>
      </c>
      <c r="AW479">
        <v>0.3</v>
      </c>
      <c r="AX479">
        <v>0.2</v>
      </c>
      <c r="AY479">
        <v>0.1</v>
      </c>
      <c r="AZ479">
        <v>0.5</v>
      </c>
      <c r="BA479">
        <v>1.6</v>
      </c>
      <c r="BB479">
        <v>0.1</v>
      </c>
      <c r="BC479">
        <v>0.1</v>
      </c>
      <c r="BD479">
        <v>0.6</v>
      </c>
      <c r="BE479">
        <v>1.2</v>
      </c>
      <c r="BF479">
        <v>0.2</v>
      </c>
      <c r="BG479">
        <v>0.4</v>
      </c>
      <c r="BH479">
        <v>0.3</v>
      </c>
      <c r="BI479">
        <v>0.1</v>
      </c>
      <c r="BJ479">
        <v>0.3</v>
      </c>
      <c r="BK479">
        <v>0.4</v>
      </c>
      <c r="BM479">
        <v>0.1</v>
      </c>
      <c r="BP479">
        <v>0.1</v>
      </c>
      <c r="BQ479">
        <v>516</v>
      </c>
      <c r="BS479">
        <v>437.4</v>
      </c>
      <c r="BT479">
        <v>-9.1</v>
      </c>
    </row>
    <row r="480" spans="1:72" x14ac:dyDescent="0.25">
      <c r="A480" s="28" t="s">
        <v>113</v>
      </c>
      <c r="B480" s="27" t="s">
        <v>334</v>
      </c>
      <c r="C480" s="28" t="s">
        <v>404</v>
      </c>
      <c r="D480">
        <v>0.1</v>
      </c>
      <c r="N480">
        <v>0.1</v>
      </c>
      <c r="Q480">
        <v>0.1</v>
      </c>
      <c r="S480">
        <v>0.1</v>
      </c>
      <c r="U480">
        <v>0.1</v>
      </c>
      <c r="V480">
        <v>0.7</v>
      </c>
      <c r="W480">
        <v>19.3</v>
      </c>
      <c r="X480">
        <v>0.2</v>
      </c>
      <c r="Z480">
        <v>0.4</v>
      </c>
      <c r="AC480">
        <v>0.1</v>
      </c>
      <c r="AD480">
        <v>0.1</v>
      </c>
      <c r="AE480">
        <v>2.2</v>
      </c>
      <c r="AF480">
        <v>0.2</v>
      </c>
      <c r="AH480">
        <v>0.7</v>
      </c>
      <c r="AJ480">
        <v>0.1</v>
      </c>
      <c r="AK480">
        <v>0.1</v>
      </c>
      <c r="BA480">
        <v>0.1</v>
      </c>
      <c r="BE480">
        <v>0.1</v>
      </c>
      <c r="BQ480">
        <v>24.4</v>
      </c>
      <c r="BS480">
        <v>19.8</v>
      </c>
      <c r="BT480">
        <v>-4.9</v>
      </c>
    </row>
    <row r="481" spans="1:72" x14ac:dyDescent="0.25">
      <c r="A481" s="28" t="s">
        <v>113</v>
      </c>
      <c r="B481" s="27" t="s">
        <v>334</v>
      </c>
      <c r="C481" s="28" t="s">
        <v>405</v>
      </c>
      <c r="V481">
        <v>0.3</v>
      </c>
      <c r="W481">
        <v>6.1</v>
      </c>
      <c r="X481">
        <v>0.1</v>
      </c>
      <c r="Z481">
        <v>0.2</v>
      </c>
      <c r="AE481">
        <v>0.7</v>
      </c>
      <c r="AF481">
        <v>0.1</v>
      </c>
      <c r="AH481">
        <v>0.3</v>
      </c>
      <c r="AK481">
        <v>0.1</v>
      </c>
      <c r="BQ481">
        <v>9.7</v>
      </c>
      <c r="BS481">
        <v>7.1</v>
      </c>
      <c r="BT481">
        <v>-30.1</v>
      </c>
    </row>
    <row r="482" spans="1:72" x14ac:dyDescent="0.25">
      <c r="A482" s="28" t="s">
        <v>113</v>
      </c>
      <c r="B482" s="27" t="s">
        <v>334</v>
      </c>
      <c r="C482" s="28" t="s">
        <v>406</v>
      </c>
      <c r="D482">
        <v>0.4</v>
      </c>
      <c r="H482">
        <v>1.7</v>
      </c>
      <c r="I482">
        <v>0.2</v>
      </c>
      <c r="J482">
        <v>0.2</v>
      </c>
      <c r="K482">
        <v>0.2</v>
      </c>
      <c r="M482">
        <v>0.3</v>
      </c>
      <c r="N482">
        <v>1.2</v>
      </c>
      <c r="O482">
        <v>0.7</v>
      </c>
      <c r="P482">
        <v>0.4</v>
      </c>
      <c r="Q482">
        <v>0.5</v>
      </c>
      <c r="R482">
        <v>0.3</v>
      </c>
      <c r="S482">
        <v>0.7</v>
      </c>
      <c r="T482">
        <v>1.1</v>
      </c>
      <c r="U482">
        <v>0.9</v>
      </c>
      <c r="V482">
        <v>2.8</v>
      </c>
      <c r="W482">
        <v>52.8</v>
      </c>
      <c r="X482">
        <v>0.8</v>
      </c>
      <c r="Y482">
        <v>0.6</v>
      </c>
      <c r="Z482">
        <v>1.8</v>
      </c>
      <c r="AA482">
        <v>0.5</v>
      </c>
      <c r="AC482">
        <v>0.2</v>
      </c>
      <c r="AD482">
        <v>1.1</v>
      </c>
      <c r="AE482">
        <v>6.6</v>
      </c>
      <c r="AF482">
        <v>3.3</v>
      </c>
      <c r="AG482">
        <v>0.8</v>
      </c>
      <c r="AH482">
        <v>2.5</v>
      </c>
      <c r="AI482">
        <v>0.1</v>
      </c>
      <c r="AJ482">
        <v>0.3</v>
      </c>
      <c r="AK482">
        <v>0.4</v>
      </c>
      <c r="AM482">
        <v>0.3</v>
      </c>
      <c r="AN482">
        <v>1.1</v>
      </c>
      <c r="AO482">
        <v>0.1</v>
      </c>
      <c r="AP482">
        <v>0.1</v>
      </c>
      <c r="AQ482">
        <v>3.2</v>
      </c>
      <c r="AR482">
        <v>0.1</v>
      </c>
      <c r="AT482">
        <v>0.1</v>
      </c>
      <c r="AU482">
        <v>0.1</v>
      </c>
      <c r="AV482">
        <v>0.2</v>
      </c>
      <c r="AW482">
        <v>0.1</v>
      </c>
      <c r="AX482">
        <v>0.1</v>
      </c>
      <c r="AY482">
        <v>0.1</v>
      </c>
      <c r="AZ482">
        <v>0.1</v>
      </c>
      <c r="BA482">
        <v>0.4</v>
      </c>
      <c r="BD482">
        <v>0.2</v>
      </c>
      <c r="BE482">
        <v>0.2</v>
      </c>
      <c r="BF482">
        <v>0.1</v>
      </c>
      <c r="BG482">
        <v>0.4</v>
      </c>
      <c r="BH482">
        <v>0.1</v>
      </c>
      <c r="BI482">
        <v>0.1</v>
      </c>
      <c r="BJ482">
        <v>0.1</v>
      </c>
      <c r="BK482">
        <v>0.1</v>
      </c>
      <c r="BP482">
        <v>0.2</v>
      </c>
      <c r="BQ482">
        <v>81.7</v>
      </c>
      <c r="BS482">
        <v>63.3</v>
      </c>
      <c r="BT482">
        <v>2.5</v>
      </c>
    </row>
    <row r="483" spans="1:72" x14ac:dyDescent="0.25">
      <c r="A483" s="28" t="s">
        <v>113</v>
      </c>
      <c r="B483" s="27" t="s">
        <v>334</v>
      </c>
      <c r="C483" s="28" t="s">
        <v>407</v>
      </c>
      <c r="D483">
        <v>21.5</v>
      </c>
      <c r="E483">
        <v>1.6</v>
      </c>
      <c r="F483">
        <v>0.7</v>
      </c>
      <c r="G483">
        <v>1.7</v>
      </c>
      <c r="H483">
        <v>11.4</v>
      </c>
      <c r="I483">
        <v>5.1</v>
      </c>
      <c r="J483">
        <v>4.1</v>
      </c>
      <c r="K483">
        <v>0.6</v>
      </c>
      <c r="L483">
        <v>0.2</v>
      </c>
      <c r="M483">
        <v>4.9</v>
      </c>
      <c r="N483">
        <v>41.1</v>
      </c>
      <c r="O483">
        <v>1.7</v>
      </c>
      <c r="P483">
        <v>13.5</v>
      </c>
      <c r="Q483">
        <v>34.7</v>
      </c>
      <c r="R483">
        <v>5.7</v>
      </c>
      <c r="S483">
        <v>36.5</v>
      </c>
      <c r="T483">
        <v>16.9</v>
      </c>
      <c r="U483">
        <v>52.1</v>
      </c>
      <c r="V483">
        <v>180.1</v>
      </c>
      <c r="W483">
        <v>6779.7</v>
      </c>
      <c r="X483">
        <v>56.9</v>
      </c>
      <c r="Y483">
        <v>7.4</v>
      </c>
      <c r="Z483">
        <v>140.4</v>
      </c>
      <c r="AA483">
        <v>9.5</v>
      </c>
      <c r="AB483">
        <v>0.8</v>
      </c>
      <c r="AC483">
        <v>18.5</v>
      </c>
      <c r="AD483">
        <v>46.2</v>
      </c>
      <c r="AE483">
        <v>730.5</v>
      </c>
      <c r="AF483">
        <v>43.5</v>
      </c>
      <c r="AG483">
        <v>14.2</v>
      </c>
      <c r="AH483">
        <v>299.6</v>
      </c>
      <c r="AI483">
        <v>2.5</v>
      </c>
      <c r="AJ483">
        <v>16.8</v>
      </c>
      <c r="AK483">
        <v>34.7</v>
      </c>
      <c r="AL483">
        <v>1.7</v>
      </c>
      <c r="AM483">
        <v>2.1</v>
      </c>
      <c r="AN483">
        <v>1</v>
      </c>
      <c r="AO483">
        <v>1.8</v>
      </c>
      <c r="AP483">
        <v>5.6</v>
      </c>
      <c r="AQ483">
        <v>6.3</v>
      </c>
      <c r="AR483">
        <v>1.8</v>
      </c>
      <c r="AS483">
        <v>0.7</v>
      </c>
      <c r="AT483">
        <v>0.7</v>
      </c>
      <c r="AU483">
        <v>3.7</v>
      </c>
      <c r="AV483">
        <v>7.2</v>
      </c>
      <c r="AW483">
        <v>5.2</v>
      </c>
      <c r="AX483">
        <v>4.5</v>
      </c>
      <c r="AY483">
        <v>2.3</v>
      </c>
      <c r="AZ483">
        <v>7.9</v>
      </c>
      <c r="BA483">
        <v>30.5</v>
      </c>
      <c r="BB483">
        <v>0.8</v>
      </c>
      <c r="BC483">
        <v>1.6</v>
      </c>
      <c r="BD483">
        <v>9.6</v>
      </c>
      <c r="BE483">
        <v>18.8</v>
      </c>
      <c r="BF483">
        <v>3.4</v>
      </c>
      <c r="BG483">
        <v>9.3</v>
      </c>
      <c r="BH483">
        <v>4.7</v>
      </c>
      <c r="BI483">
        <v>2.8</v>
      </c>
      <c r="BJ483">
        <v>5.7</v>
      </c>
      <c r="BK483">
        <v>6.1</v>
      </c>
      <c r="BL483">
        <v>0.3</v>
      </c>
      <c r="BM483">
        <v>0.9</v>
      </c>
      <c r="BP483">
        <v>2.7</v>
      </c>
      <c r="BQ483">
        <v>7697.6</v>
      </c>
      <c r="BR483">
        <v>0.1</v>
      </c>
      <c r="BS483">
        <v>5638.9</v>
      </c>
      <c r="BT483">
        <v>63.3</v>
      </c>
    </row>
    <row r="484" spans="1:72" x14ac:dyDescent="0.25">
      <c r="A484" s="26" t="s">
        <v>115</v>
      </c>
      <c r="B484" s="27" t="s">
        <v>335</v>
      </c>
      <c r="C484" s="26" t="s">
        <v>384</v>
      </c>
      <c r="D484">
        <v>290.1</v>
      </c>
      <c r="E484">
        <v>22.3</v>
      </c>
      <c r="F484">
        <v>113.5</v>
      </c>
      <c r="G484">
        <v>141.5</v>
      </c>
      <c r="H484">
        <v>483.6</v>
      </c>
      <c r="I484">
        <v>126.8</v>
      </c>
      <c r="J484">
        <v>97.1</v>
      </c>
      <c r="K484">
        <v>152.2</v>
      </c>
      <c r="L484">
        <v>50.7</v>
      </c>
      <c r="M484">
        <v>114.9</v>
      </c>
      <c r="N484">
        <v>347.6</v>
      </c>
      <c r="O484">
        <v>137.1</v>
      </c>
      <c r="P484">
        <v>297.6</v>
      </c>
      <c r="Q484">
        <v>207.9</v>
      </c>
      <c r="R484">
        <v>469.4</v>
      </c>
      <c r="S484">
        <v>880.7</v>
      </c>
      <c r="T484">
        <v>371.9</v>
      </c>
      <c r="U484">
        <v>756.1</v>
      </c>
      <c r="V484">
        <v>1055.9</v>
      </c>
      <c r="W484">
        <v>1445.8</v>
      </c>
      <c r="X484">
        <v>51385.9</v>
      </c>
      <c r="Y484">
        <v>353.8</v>
      </c>
      <c r="Z484">
        <v>4690.7</v>
      </c>
      <c r="AA484">
        <v>1189.7</v>
      </c>
      <c r="AB484">
        <v>92.5</v>
      </c>
      <c r="AC484">
        <v>219.9</v>
      </c>
      <c r="AD484">
        <v>2082.6</v>
      </c>
      <c r="AE484">
        <v>464</v>
      </c>
      <c r="AF484">
        <v>961.3</v>
      </c>
      <c r="AG484">
        <v>458.9</v>
      </c>
      <c r="AH484">
        <v>2440.3</v>
      </c>
      <c r="AI484">
        <v>299.3</v>
      </c>
      <c r="AJ484">
        <v>2779.8</v>
      </c>
      <c r="AK484">
        <v>1778.1</v>
      </c>
      <c r="AL484">
        <v>29.4</v>
      </c>
      <c r="AM484">
        <v>380.6</v>
      </c>
      <c r="AN484">
        <v>43.8</v>
      </c>
      <c r="AO484">
        <v>76.9</v>
      </c>
      <c r="AP484">
        <v>211</v>
      </c>
      <c r="AQ484">
        <v>423.6</v>
      </c>
      <c r="AR484">
        <v>87.6</v>
      </c>
      <c r="AS484">
        <v>32.6</v>
      </c>
      <c r="AT484">
        <v>60.4</v>
      </c>
      <c r="AU484">
        <v>264.3</v>
      </c>
      <c r="AV484">
        <v>290.9</v>
      </c>
      <c r="AW484">
        <v>284.4</v>
      </c>
      <c r="AX484">
        <v>215.7</v>
      </c>
      <c r="AY484">
        <v>65</v>
      </c>
      <c r="AZ484">
        <v>213.4</v>
      </c>
      <c r="BA484">
        <v>988.4</v>
      </c>
      <c r="BB484">
        <v>34</v>
      </c>
      <c r="BC484">
        <v>36.1</v>
      </c>
      <c r="BD484">
        <v>410.9</v>
      </c>
      <c r="BE484">
        <v>6744.4</v>
      </c>
      <c r="BF484">
        <v>154.1</v>
      </c>
      <c r="BG484">
        <v>538.6</v>
      </c>
      <c r="BH484">
        <v>112.3</v>
      </c>
      <c r="BI484">
        <v>104</v>
      </c>
      <c r="BJ484">
        <v>154.6</v>
      </c>
      <c r="BK484">
        <v>52.6</v>
      </c>
      <c r="BL484">
        <v>24.3</v>
      </c>
      <c r="BM484">
        <v>86.7</v>
      </c>
      <c r="BP484">
        <v>1712.1</v>
      </c>
      <c r="BQ484">
        <v>18825.3</v>
      </c>
      <c r="BR484">
        <v>44.6</v>
      </c>
      <c r="BS484">
        <v>70910.9</v>
      </c>
      <c r="BT484">
        <v>-11207.6</v>
      </c>
    </row>
    <row r="485" spans="1:72" x14ac:dyDescent="0.25">
      <c r="A485" s="28" t="s">
        <v>115</v>
      </c>
      <c r="B485" s="27" t="s">
        <v>335</v>
      </c>
      <c r="C485" s="28" t="s">
        <v>385</v>
      </c>
      <c r="D485">
        <v>2.3</v>
      </c>
      <c r="E485">
        <v>0.3</v>
      </c>
      <c r="F485">
        <v>0.1</v>
      </c>
      <c r="G485">
        <v>1.3</v>
      </c>
      <c r="H485">
        <v>2.8</v>
      </c>
      <c r="I485">
        <v>0.4</v>
      </c>
      <c r="J485">
        <v>0.6</v>
      </c>
      <c r="K485">
        <v>0.8</v>
      </c>
      <c r="L485">
        <v>0.1</v>
      </c>
      <c r="M485">
        <v>0.7</v>
      </c>
      <c r="N485">
        <v>1.8</v>
      </c>
      <c r="O485">
        <v>1.1</v>
      </c>
      <c r="P485">
        <v>1.1</v>
      </c>
      <c r="Q485">
        <v>1</v>
      </c>
      <c r="R485">
        <v>2.1</v>
      </c>
      <c r="S485">
        <v>4.1</v>
      </c>
      <c r="T485">
        <v>3.2</v>
      </c>
      <c r="U485">
        <v>9.2</v>
      </c>
      <c r="V485">
        <v>10.8</v>
      </c>
      <c r="W485">
        <v>11.5</v>
      </c>
      <c r="X485">
        <v>182</v>
      </c>
      <c r="Y485">
        <v>4.5</v>
      </c>
      <c r="Z485">
        <v>23.2</v>
      </c>
      <c r="AA485">
        <v>5.1</v>
      </c>
      <c r="AB485">
        <v>0.1</v>
      </c>
      <c r="AC485">
        <v>1</v>
      </c>
      <c r="AD485">
        <v>13.3</v>
      </c>
      <c r="AE485">
        <v>2.4</v>
      </c>
      <c r="AF485">
        <v>4.1</v>
      </c>
      <c r="AG485">
        <v>1.5</v>
      </c>
      <c r="AH485">
        <v>22.6</v>
      </c>
      <c r="AI485">
        <v>18.3</v>
      </c>
      <c r="AJ485">
        <v>24.7</v>
      </c>
      <c r="AK485">
        <v>5.1</v>
      </c>
      <c r="AL485">
        <v>0.1</v>
      </c>
      <c r="AM485">
        <v>1</v>
      </c>
      <c r="AN485">
        <v>0.1</v>
      </c>
      <c r="AO485">
        <v>0.1</v>
      </c>
      <c r="AP485">
        <v>1.1</v>
      </c>
      <c r="AQ485">
        <v>3</v>
      </c>
      <c r="AR485">
        <v>0.2</v>
      </c>
      <c r="AT485">
        <v>0.1</v>
      </c>
      <c r="AU485">
        <v>0.4</v>
      </c>
      <c r="AV485">
        <v>0.7</v>
      </c>
      <c r="AW485">
        <v>0.5</v>
      </c>
      <c r="AX485">
        <v>0.4</v>
      </c>
      <c r="AY485">
        <v>0.1</v>
      </c>
      <c r="AZ485">
        <v>2.8</v>
      </c>
      <c r="BA485">
        <v>4.4</v>
      </c>
      <c r="BB485">
        <v>0.2</v>
      </c>
      <c r="BD485">
        <v>1.4</v>
      </c>
      <c r="BE485">
        <v>14.6</v>
      </c>
      <c r="BF485">
        <v>0.3</v>
      </c>
      <c r="BG485">
        <v>3.8</v>
      </c>
      <c r="BH485">
        <v>0.6</v>
      </c>
      <c r="BI485">
        <v>0.3</v>
      </c>
      <c r="BJ485">
        <v>0.3</v>
      </c>
      <c r="BK485">
        <v>0.1</v>
      </c>
      <c r="BL485">
        <v>0.1</v>
      </c>
      <c r="BM485">
        <v>0.8</v>
      </c>
      <c r="BP485">
        <v>0.8</v>
      </c>
      <c r="BQ485">
        <v>118</v>
      </c>
      <c r="BS485">
        <v>308.9</v>
      </c>
      <c r="BT485">
        <v>-39.4</v>
      </c>
    </row>
    <row r="486" spans="1:72" x14ac:dyDescent="0.25">
      <c r="A486" s="28" t="s">
        <v>115</v>
      </c>
      <c r="B486" s="27" t="s">
        <v>335</v>
      </c>
      <c r="C486" s="28" t="s">
        <v>386</v>
      </c>
      <c r="D486">
        <v>1.6</v>
      </c>
      <c r="E486">
        <v>0.7</v>
      </c>
      <c r="G486">
        <v>1.5</v>
      </c>
      <c r="H486">
        <v>2.1</v>
      </c>
      <c r="I486">
        <v>0.3</v>
      </c>
      <c r="J486">
        <v>0.8</v>
      </c>
      <c r="K486">
        <v>0.1</v>
      </c>
      <c r="M486">
        <v>0.4</v>
      </c>
      <c r="N486">
        <v>0.9</v>
      </c>
      <c r="O486">
        <v>0.4</v>
      </c>
      <c r="P486">
        <v>5.6</v>
      </c>
      <c r="Q486">
        <v>0.9</v>
      </c>
      <c r="R486">
        <v>2</v>
      </c>
      <c r="S486">
        <v>8.2</v>
      </c>
      <c r="T486">
        <v>5.9</v>
      </c>
      <c r="U486">
        <v>6</v>
      </c>
      <c r="V486">
        <v>7.3</v>
      </c>
      <c r="W486">
        <v>16.1</v>
      </c>
      <c r="X486">
        <v>814.5</v>
      </c>
      <c r="Y486">
        <v>4.4</v>
      </c>
      <c r="Z486">
        <v>92.1</v>
      </c>
      <c r="AA486">
        <v>4.4</v>
      </c>
      <c r="AC486">
        <v>0.8</v>
      </c>
      <c r="AD486">
        <v>27.1</v>
      </c>
      <c r="AE486">
        <v>7</v>
      </c>
      <c r="AF486">
        <v>6.3</v>
      </c>
      <c r="AG486">
        <v>3.6</v>
      </c>
      <c r="AH486">
        <v>102.3</v>
      </c>
      <c r="AI486">
        <v>3.1</v>
      </c>
      <c r="AJ486">
        <v>72.5</v>
      </c>
      <c r="AK486">
        <v>10.9</v>
      </c>
      <c r="AL486">
        <v>0.1</v>
      </c>
      <c r="AM486">
        <v>0.6</v>
      </c>
      <c r="AN486">
        <v>0.1</v>
      </c>
      <c r="AO486">
        <v>0.1</v>
      </c>
      <c r="AP486">
        <v>0.8</v>
      </c>
      <c r="AQ486">
        <v>2.7</v>
      </c>
      <c r="AR486">
        <v>0.4</v>
      </c>
      <c r="AS486">
        <v>0.1</v>
      </c>
      <c r="AT486">
        <v>0.1</v>
      </c>
      <c r="AU486">
        <v>0.2</v>
      </c>
      <c r="AV486">
        <v>0.3</v>
      </c>
      <c r="AW486">
        <v>0.9</v>
      </c>
      <c r="AX486">
        <v>0.9</v>
      </c>
      <c r="AY486">
        <v>0.1</v>
      </c>
      <c r="AZ486">
        <v>2.8</v>
      </c>
      <c r="BA486">
        <v>8.6</v>
      </c>
      <c r="BC486">
        <v>0.1</v>
      </c>
      <c r="BD486">
        <v>3.6</v>
      </c>
      <c r="BE486">
        <v>60.8</v>
      </c>
      <c r="BF486">
        <v>0.3</v>
      </c>
      <c r="BG486">
        <v>7.4</v>
      </c>
      <c r="BH486">
        <v>0.4</v>
      </c>
      <c r="BI486">
        <v>0.6</v>
      </c>
      <c r="BJ486">
        <v>0.6</v>
      </c>
      <c r="BK486">
        <v>0.5</v>
      </c>
      <c r="BL486">
        <v>0.4</v>
      </c>
      <c r="BM486">
        <v>3.5</v>
      </c>
      <c r="BP486">
        <v>9.4</v>
      </c>
      <c r="BQ486">
        <v>466.2</v>
      </c>
      <c r="BR486">
        <v>0.2</v>
      </c>
      <c r="BS486">
        <v>1345.9</v>
      </c>
      <c r="BT486">
        <v>-74</v>
      </c>
    </row>
    <row r="487" spans="1:72" x14ac:dyDescent="0.25">
      <c r="A487" s="28" t="s">
        <v>115</v>
      </c>
      <c r="B487" s="27" t="s">
        <v>335</v>
      </c>
      <c r="C487" s="28" t="s">
        <v>387</v>
      </c>
      <c r="D487">
        <v>7.8</v>
      </c>
      <c r="E487">
        <v>1</v>
      </c>
      <c r="F487">
        <v>0.2</v>
      </c>
      <c r="G487">
        <v>3.9</v>
      </c>
      <c r="H487">
        <v>15.1</v>
      </c>
      <c r="I487">
        <v>3</v>
      </c>
      <c r="J487">
        <v>1.8</v>
      </c>
      <c r="K487">
        <v>2.5</v>
      </c>
      <c r="L487">
        <v>0.6</v>
      </c>
      <c r="M487">
        <v>3.2</v>
      </c>
      <c r="N487">
        <v>15.1</v>
      </c>
      <c r="O487">
        <v>15.5</v>
      </c>
      <c r="P487">
        <v>15.3</v>
      </c>
      <c r="Q487">
        <v>4.3</v>
      </c>
      <c r="R487">
        <v>13.2</v>
      </c>
      <c r="S487">
        <v>20.5</v>
      </c>
      <c r="T487">
        <v>11.1</v>
      </c>
      <c r="U487">
        <v>18.4</v>
      </c>
      <c r="V487">
        <v>28.2</v>
      </c>
      <c r="W487">
        <v>53.9</v>
      </c>
      <c r="X487">
        <v>2725.4</v>
      </c>
      <c r="Y487">
        <v>14.3</v>
      </c>
      <c r="Z487">
        <v>196.7</v>
      </c>
      <c r="AA487">
        <v>11.5</v>
      </c>
      <c r="AB487">
        <v>0.4</v>
      </c>
      <c r="AC487">
        <v>3.9</v>
      </c>
      <c r="AD487">
        <v>44.6</v>
      </c>
      <c r="AE487">
        <v>30.1</v>
      </c>
      <c r="AF487">
        <v>17.5</v>
      </c>
      <c r="AG487">
        <v>7</v>
      </c>
      <c r="AH487">
        <v>94.5</v>
      </c>
      <c r="AI487">
        <v>31.8</v>
      </c>
      <c r="AJ487">
        <v>178.8</v>
      </c>
      <c r="AK487">
        <v>50.4</v>
      </c>
      <c r="AL487">
        <v>0.7</v>
      </c>
      <c r="AM487">
        <v>4.2</v>
      </c>
      <c r="AN487">
        <v>3</v>
      </c>
      <c r="AO487">
        <v>1.1</v>
      </c>
      <c r="AP487">
        <v>3.5</v>
      </c>
      <c r="AQ487">
        <v>21.7</v>
      </c>
      <c r="AR487">
        <v>2.3</v>
      </c>
      <c r="AS487">
        <v>1.1</v>
      </c>
      <c r="AT487">
        <v>1.9</v>
      </c>
      <c r="AU487">
        <v>2</v>
      </c>
      <c r="AV487">
        <v>12.7</v>
      </c>
      <c r="AW487">
        <v>4.8</v>
      </c>
      <c r="AX487">
        <v>12.6</v>
      </c>
      <c r="AY487">
        <v>1.2</v>
      </c>
      <c r="AZ487">
        <v>5.1</v>
      </c>
      <c r="BA487">
        <v>15.9</v>
      </c>
      <c r="BB487">
        <v>0.8</v>
      </c>
      <c r="BC487">
        <v>1</v>
      </c>
      <c r="BD487">
        <v>13.6</v>
      </c>
      <c r="BE487">
        <v>174.9</v>
      </c>
      <c r="BF487">
        <v>2</v>
      </c>
      <c r="BG487">
        <v>10.9</v>
      </c>
      <c r="BH487">
        <v>2.2</v>
      </c>
      <c r="BI487">
        <v>2.3</v>
      </c>
      <c r="BJ487">
        <v>1.8</v>
      </c>
      <c r="BK487">
        <v>1.8</v>
      </c>
      <c r="BL487">
        <v>0.7</v>
      </c>
      <c r="BM487">
        <v>1.9</v>
      </c>
      <c r="BP487">
        <v>19.3</v>
      </c>
      <c r="BQ487">
        <v>1155</v>
      </c>
      <c r="BR487">
        <v>0.3</v>
      </c>
      <c r="BS487">
        <v>3264.3</v>
      </c>
      <c r="BT487">
        <v>-1408.5</v>
      </c>
    </row>
    <row r="488" spans="1:72" x14ac:dyDescent="0.25">
      <c r="A488" s="28" t="s">
        <v>115</v>
      </c>
      <c r="B488" s="27" t="s">
        <v>335</v>
      </c>
      <c r="C488" s="28" t="s">
        <v>388</v>
      </c>
      <c r="X488">
        <v>0.2</v>
      </c>
      <c r="BQ488">
        <v>0.1</v>
      </c>
      <c r="BS488">
        <v>0.3</v>
      </c>
      <c r="BT488">
        <v>-0.3</v>
      </c>
    </row>
    <row r="489" spans="1:72" x14ac:dyDescent="0.25">
      <c r="A489" s="28" t="s">
        <v>115</v>
      </c>
      <c r="B489" s="27" t="s">
        <v>335</v>
      </c>
      <c r="C489" s="28" t="s">
        <v>389</v>
      </c>
      <c r="U489">
        <v>0.1</v>
      </c>
      <c r="V489">
        <v>0.1</v>
      </c>
      <c r="W489">
        <v>0.2</v>
      </c>
      <c r="X489">
        <v>6.2</v>
      </c>
      <c r="Z489">
        <v>0.9</v>
      </c>
      <c r="AD489">
        <v>0.1</v>
      </c>
      <c r="AF489">
        <v>0.1</v>
      </c>
      <c r="AH489">
        <v>0.8</v>
      </c>
      <c r="AJ489">
        <v>0.4</v>
      </c>
      <c r="AK489">
        <v>0.1</v>
      </c>
      <c r="BE489">
        <v>0.7</v>
      </c>
      <c r="BG489">
        <v>0.1</v>
      </c>
      <c r="BP489">
        <v>0.2</v>
      </c>
      <c r="BQ489">
        <v>4</v>
      </c>
      <c r="BS489">
        <v>11.2</v>
      </c>
      <c r="BT489">
        <v>-4.6</v>
      </c>
    </row>
    <row r="490" spans="1:3" x14ac:dyDescent="0.25">
      <c r="A490" s="28" t="s">
        <v>115</v>
      </c>
      <c r="B490" s="27" t="s">
        <v>335</v>
      </c>
      <c r="C490" s="28" t="s">
        <v>390</v>
      </c>
    </row>
    <row r="491" spans="1:72" x14ac:dyDescent="0.25">
      <c r="A491" s="28" t="s">
        <v>115</v>
      </c>
      <c r="B491" s="27" t="s">
        <v>335</v>
      </c>
      <c r="C491" s="28" t="s">
        <v>391</v>
      </c>
      <c r="H491">
        <v>0.1</v>
      </c>
      <c r="P491">
        <v>0.2</v>
      </c>
      <c r="Q491">
        <v>0.1</v>
      </c>
      <c r="S491">
        <v>0.1</v>
      </c>
      <c r="T491">
        <v>0.1</v>
      </c>
      <c r="U491">
        <v>0.4</v>
      </c>
      <c r="V491">
        <v>0.3</v>
      </c>
      <c r="W491">
        <v>0.6</v>
      </c>
      <c r="X491">
        <v>26.1</v>
      </c>
      <c r="Y491">
        <v>0.1</v>
      </c>
      <c r="Z491">
        <v>5.6</v>
      </c>
      <c r="AA491">
        <v>0.1</v>
      </c>
      <c r="AD491">
        <v>0.6</v>
      </c>
      <c r="AE491">
        <v>0.2</v>
      </c>
      <c r="AF491">
        <v>0.6</v>
      </c>
      <c r="AG491">
        <v>0.1</v>
      </c>
      <c r="AH491">
        <v>3.1</v>
      </c>
      <c r="AI491">
        <v>0.1</v>
      </c>
      <c r="AJ491">
        <v>2.1</v>
      </c>
      <c r="AK491">
        <v>0.3</v>
      </c>
      <c r="AQ491">
        <v>0.1</v>
      </c>
      <c r="BA491">
        <v>0.1</v>
      </c>
      <c r="BD491">
        <v>0.2</v>
      </c>
      <c r="BE491">
        <v>3.3</v>
      </c>
      <c r="BG491">
        <v>0.1</v>
      </c>
      <c r="BJ491">
        <v>0.2</v>
      </c>
      <c r="BM491">
        <v>0.1</v>
      </c>
      <c r="BP491">
        <v>0.7</v>
      </c>
      <c r="BQ491">
        <v>23.7</v>
      </c>
      <c r="BS491">
        <v>77.2</v>
      </c>
      <c r="BT491">
        <v>-93.5</v>
      </c>
    </row>
    <row r="492" spans="1:72" x14ac:dyDescent="0.25">
      <c r="A492" s="28" t="s">
        <v>115</v>
      </c>
      <c r="B492" s="27" t="s">
        <v>335</v>
      </c>
      <c r="C492" s="28" t="s">
        <v>392</v>
      </c>
      <c r="D492">
        <v>2.4</v>
      </c>
      <c r="E492">
        <v>0.2</v>
      </c>
      <c r="F492">
        <v>0.1</v>
      </c>
      <c r="G492">
        <v>1.4</v>
      </c>
      <c r="H492">
        <v>2.4</v>
      </c>
      <c r="I492">
        <v>0.4</v>
      </c>
      <c r="J492">
        <v>0.5</v>
      </c>
      <c r="K492">
        <v>0.5</v>
      </c>
      <c r="L492">
        <v>0.1</v>
      </c>
      <c r="M492">
        <v>0.8</v>
      </c>
      <c r="N492">
        <v>1.4</v>
      </c>
      <c r="O492">
        <v>0.6</v>
      </c>
      <c r="P492">
        <v>2.9</v>
      </c>
      <c r="Q492">
        <v>0.9</v>
      </c>
      <c r="R492">
        <v>1.9</v>
      </c>
      <c r="S492">
        <v>4.2</v>
      </c>
      <c r="T492">
        <v>1.1</v>
      </c>
      <c r="U492">
        <v>3.3</v>
      </c>
      <c r="V492">
        <v>3.6</v>
      </c>
      <c r="W492">
        <v>11.4</v>
      </c>
      <c r="X492">
        <v>373.9</v>
      </c>
      <c r="Y492">
        <v>2.5</v>
      </c>
      <c r="Z492">
        <v>38.7</v>
      </c>
      <c r="AA492">
        <v>5.1</v>
      </c>
      <c r="AB492">
        <v>0.1</v>
      </c>
      <c r="AC492">
        <v>0.7</v>
      </c>
      <c r="AD492">
        <v>13.1</v>
      </c>
      <c r="AE492">
        <v>3.4</v>
      </c>
      <c r="AF492">
        <v>3.5</v>
      </c>
      <c r="AG492">
        <v>2</v>
      </c>
      <c r="AH492">
        <v>49.6</v>
      </c>
      <c r="AI492">
        <v>8.5</v>
      </c>
      <c r="AJ492">
        <v>39.6</v>
      </c>
      <c r="AK492">
        <v>4.5</v>
      </c>
      <c r="AL492">
        <v>0.1</v>
      </c>
      <c r="AM492">
        <v>0.8</v>
      </c>
      <c r="AN492">
        <v>0.1</v>
      </c>
      <c r="AO492">
        <v>0.1</v>
      </c>
      <c r="AP492">
        <v>0.6</v>
      </c>
      <c r="AQ492">
        <v>1.8</v>
      </c>
      <c r="AR492">
        <v>0.1</v>
      </c>
      <c r="AT492">
        <v>0.1</v>
      </c>
      <c r="AU492">
        <v>0.2</v>
      </c>
      <c r="AV492">
        <v>0.4</v>
      </c>
      <c r="AW492">
        <v>0.4</v>
      </c>
      <c r="AX492">
        <v>0.7</v>
      </c>
      <c r="AY492">
        <v>0.1</v>
      </c>
      <c r="AZ492">
        <v>1.5</v>
      </c>
      <c r="BA492">
        <v>2</v>
      </c>
      <c r="BB492">
        <v>0.1</v>
      </c>
      <c r="BC492">
        <v>0.1</v>
      </c>
      <c r="BD492">
        <v>1.4</v>
      </c>
      <c r="BE492">
        <v>25.6</v>
      </c>
      <c r="BF492">
        <v>0.2</v>
      </c>
      <c r="BG492">
        <v>2.6</v>
      </c>
      <c r="BH492">
        <v>0.3</v>
      </c>
      <c r="BI492">
        <v>0.3</v>
      </c>
      <c r="BJ492">
        <v>0.3</v>
      </c>
      <c r="BK492">
        <v>0.2</v>
      </c>
      <c r="BL492">
        <v>0.1</v>
      </c>
      <c r="BM492">
        <v>1.5</v>
      </c>
      <c r="BP492">
        <v>7.3</v>
      </c>
      <c r="BQ492">
        <v>200.1</v>
      </c>
      <c r="BR492">
        <v>0.1</v>
      </c>
      <c r="BS492">
        <v>552.4</v>
      </c>
      <c r="BT492">
        <v>-107.9</v>
      </c>
    </row>
    <row r="493" spans="1:72" x14ac:dyDescent="0.25">
      <c r="A493" s="28" t="s">
        <v>115</v>
      </c>
      <c r="B493" s="27" t="s">
        <v>335</v>
      </c>
      <c r="C493" s="28" t="s">
        <v>393</v>
      </c>
      <c r="D493">
        <v>0.7</v>
      </c>
      <c r="E493">
        <v>0.2</v>
      </c>
      <c r="G493">
        <v>0.4</v>
      </c>
      <c r="H493">
        <v>1</v>
      </c>
      <c r="I493">
        <v>0.2</v>
      </c>
      <c r="J493">
        <v>0.2</v>
      </c>
      <c r="K493">
        <v>0.2</v>
      </c>
      <c r="M493">
        <v>0.3</v>
      </c>
      <c r="N493">
        <v>0.6</v>
      </c>
      <c r="O493">
        <v>0.3</v>
      </c>
      <c r="P493">
        <v>1.2</v>
      </c>
      <c r="Q493">
        <v>0.3</v>
      </c>
      <c r="R493">
        <v>1.7</v>
      </c>
      <c r="S493">
        <v>2.1</v>
      </c>
      <c r="T493">
        <v>0.5</v>
      </c>
      <c r="U493">
        <v>2.5</v>
      </c>
      <c r="V493">
        <v>4.5</v>
      </c>
      <c r="W493">
        <v>4.6</v>
      </c>
      <c r="X493">
        <v>131.3</v>
      </c>
      <c r="Y493">
        <v>1</v>
      </c>
      <c r="Z493">
        <v>29.5</v>
      </c>
      <c r="AA493">
        <v>0.7</v>
      </c>
      <c r="AC493">
        <v>0.4</v>
      </c>
      <c r="AD493">
        <v>2.2</v>
      </c>
      <c r="AE493">
        <v>5.6</v>
      </c>
      <c r="AF493">
        <v>3</v>
      </c>
      <c r="AG493">
        <v>0.9</v>
      </c>
      <c r="AH493">
        <v>10.9</v>
      </c>
      <c r="AI493">
        <v>3.1</v>
      </c>
      <c r="AJ493">
        <v>13.9</v>
      </c>
      <c r="AK493">
        <v>5.6</v>
      </c>
      <c r="AL493">
        <v>0.1</v>
      </c>
      <c r="AM493">
        <v>0.3</v>
      </c>
      <c r="AN493">
        <v>0.1</v>
      </c>
      <c r="AP493">
        <v>0.2</v>
      </c>
      <c r="AQ493">
        <v>1.3</v>
      </c>
      <c r="AR493">
        <v>0.1</v>
      </c>
      <c r="AU493">
        <v>0.2</v>
      </c>
      <c r="AV493">
        <v>0.3</v>
      </c>
      <c r="AW493">
        <v>0.2</v>
      </c>
      <c r="AX493">
        <v>0.2</v>
      </c>
      <c r="AY493">
        <v>0.1</v>
      </c>
      <c r="AZ493">
        <v>0.4</v>
      </c>
      <c r="BA493">
        <v>1</v>
      </c>
      <c r="BB493">
        <v>0.1</v>
      </c>
      <c r="BD493">
        <v>0.4</v>
      </c>
      <c r="BE493">
        <v>8.1</v>
      </c>
      <c r="BF493">
        <v>0.1</v>
      </c>
      <c r="BG493">
        <v>0.4</v>
      </c>
      <c r="BH493">
        <v>0.1</v>
      </c>
      <c r="BI493">
        <v>0.1</v>
      </c>
      <c r="BJ493">
        <v>0.3</v>
      </c>
      <c r="BK493">
        <v>0.1</v>
      </c>
      <c r="BM493">
        <v>0.1</v>
      </c>
      <c r="BP493">
        <v>2.3</v>
      </c>
      <c r="BQ493">
        <v>84.9</v>
      </c>
      <c r="BS493">
        <v>234.9</v>
      </c>
      <c r="BT493">
        <v>5.9</v>
      </c>
    </row>
    <row r="494" spans="1:72" x14ac:dyDescent="0.25">
      <c r="A494" s="28" t="s">
        <v>115</v>
      </c>
      <c r="B494" s="27" t="s">
        <v>335</v>
      </c>
      <c r="C494" s="28" t="s">
        <v>394</v>
      </c>
      <c r="S494">
        <v>0.1</v>
      </c>
      <c r="U494">
        <v>0.1</v>
      </c>
      <c r="V494">
        <v>0.7</v>
      </c>
      <c r="W494">
        <v>0.5</v>
      </c>
      <c r="X494">
        <v>13.2</v>
      </c>
      <c r="Z494">
        <v>1.1</v>
      </c>
      <c r="AD494">
        <v>0.1</v>
      </c>
      <c r="AE494">
        <v>0.3</v>
      </c>
      <c r="AH494">
        <v>0.3</v>
      </c>
      <c r="AI494">
        <v>0.2</v>
      </c>
      <c r="AJ494">
        <v>1.5</v>
      </c>
      <c r="AK494">
        <v>0.4</v>
      </c>
      <c r="BA494">
        <v>0.1</v>
      </c>
      <c r="BD494">
        <v>0.1</v>
      </c>
      <c r="BE494">
        <v>0.8</v>
      </c>
      <c r="BP494">
        <v>0.1</v>
      </c>
      <c r="BQ494">
        <v>7.3</v>
      </c>
      <c r="BS494">
        <v>18.5</v>
      </c>
      <c r="BT494">
        <v>-15.2</v>
      </c>
    </row>
    <row r="495" spans="1:72" x14ac:dyDescent="0.25">
      <c r="A495" s="28" t="s">
        <v>115</v>
      </c>
      <c r="B495" s="27" t="s">
        <v>335</v>
      </c>
      <c r="C495" s="28" t="s">
        <v>395</v>
      </c>
      <c r="D495">
        <v>9.4</v>
      </c>
      <c r="E495">
        <v>3.3</v>
      </c>
      <c r="F495">
        <v>1.1</v>
      </c>
      <c r="G495">
        <v>3.6</v>
      </c>
      <c r="H495">
        <v>9.1</v>
      </c>
      <c r="I495">
        <v>1.3</v>
      </c>
      <c r="J495">
        <v>1.7</v>
      </c>
      <c r="K495">
        <v>1.9</v>
      </c>
      <c r="L495">
        <v>0.4</v>
      </c>
      <c r="M495">
        <v>2</v>
      </c>
      <c r="N495">
        <v>5.4</v>
      </c>
      <c r="O495">
        <v>3.4</v>
      </c>
      <c r="P495">
        <v>5.5</v>
      </c>
      <c r="Q495">
        <v>2.5</v>
      </c>
      <c r="R495">
        <v>4.2</v>
      </c>
      <c r="S495">
        <v>6.8</v>
      </c>
      <c r="T495">
        <v>3</v>
      </c>
      <c r="U495">
        <v>5.1</v>
      </c>
      <c r="V495">
        <v>6.9</v>
      </c>
      <c r="W495">
        <v>20.9</v>
      </c>
      <c r="X495">
        <v>821.3</v>
      </c>
      <c r="Y495">
        <v>6.5</v>
      </c>
      <c r="Z495">
        <v>73.3</v>
      </c>
      <c r="AA495">
        <v>11.6</v>
      </c>
      <c r="AB495">
        <v>0.3</v>
      </c>
      <c r="AC495">
        <v>2.5</v>
      </c>
      <c r="AD495">
        <v>11.7</v>
      </c>
      <c r="AE495">
        <v>8.7</v>
      </c>
      <c r="AF495">
        <v>10.7</v>
      </c>
      <c r="AG495">
        <v>4.8</v>
      </c>
      <c r="AH495">
        <v>69.7</v>
      </c>
      <c r="AI495">
        <v>55.7</v>
      </c>
      <c r="AJ495">
        <v>81.8</v>
      </c>
      <c r="AK495">
        <v>17.6</v>
      </c>
      <c r="AL495">
        <v>0.6</v>
      </c>
      <c r="AM495">
        <v>3.3</v>
      </c>
      <c r="AN495">
        <v>1.1</v>
      </c>
      <c r="AO495">
        <v>0.8</v>
      </c>
      <c r="AP495">
        <v>3</v>
      </c>
      <c r="AQ495">
        <v>10.6</v>
      </c>
      <c r="AR495">
        <v>1.2</v>
      </c>
      <c r="AS495">
        <v>0.9</v>
      </c>
      <c r="AT495">
        <v>0.9</v>
      </c>
      <c r="AU495">
        <v>1.1</v>
      </c>
      <c r="AV495">
        <v>5.9</v>
      </c>
      <c r="AW495">
        <v>2.6</v>
      </c>
      <c r="AX495">
        <v>2</v>
      </c>
      <c r="AY495">
        <v>0.8</v>
      </c>
      <c r="AZ495">
        <v>3.4</v>
      </c>
      <c r="BA495">
        <v>14.8</v>
      </c>
      <c r="BB495">
        <v>0.7</v>
      </c>
      <c r="BC495">
        <v>0.6</v>
      </c>
      <c r="BD495">
        <v>6.6</v>
      </c>
      <c r="BE495">
        <v>50.7</v>
      </c>
      <c r="BF495">
        <v>1.4</v>
      </c>
      <c r="BG495">
        <v>4.6</v>
      </c>
      <c r="BH495">
        <v>1.9</v>
      </c>
      <c r="BI495">
        <v>0.8</v>
      </c>
      <c r="BJ495">
        <v>2.2</v>
      </c>
      <c r="BK495">
        <v>0.5</v>
      </c>
      <c r="BL495">
        <v>0.3</v>
      </c>
      <c r="BM495">
        <v>1.3</v>
      </c>
      <c r="BP495">
        <v>7.7</v>
      </c>
      <c r="BQ495">
        <v>338</v>
      </c>
      <c r="BR495">
        <v>0.1</v>
      </c>
      <c r="BS495">
        <v>847.9</v>
      </c>
      <c r="BT495">
        <v>-252.6</v>
      </c>
    </row>
    <row r="496" spans="1:72" x14ac:dyDescent="0.25">
      <c r="A496" s="28" t="s">
        <v>115</v>
      </c>
      <c r="B496" s="27" t="s">
        <v>335</v>
      </c>
      <c r="C496" s="28" t="s">
        <v>396</v>
      </c>
      <c r="D496">
        <v>4.8</v>
      </c>
      <c r="E496">
        <v>1.9</v>
      </c>
      <c r="F496">
        <v>0.2</v>
      </c>
      <c r="G496">
        <v>5.1</v>
      </c>
      <c r="H496">
        <v>9</v>
      </c>
      <c r="I496">
        <v>1.4</v>
      </c>
      <c r="J496">
        <v>1</v>
      </c>
      <c r="K496">
        <v>0.7</v>
      </c>
      <c r="L496">
        <v>0.3</v>
      </c>
      <c r="M496">
        <v>1.4</v>
      </c>
      <c r="N496">
        <v>3.6</v>
      </c>
      <c r="O496">
        <v>13.7</v>
      </c>
      <c r="P496">
        <v>9.1</v>
      </c>
      <c r="Q496">
        <v>1.5</v>
      </c>
      <c r="R496">
        <v>3</v>
      </c>
      <c r="S496">
        <v>12.8</v>
      </c>
      <c r="T496">
        <v>84.3</v>
      </c>
      <c r="U496">
        <v>27.9</v>
      </c>
      <c r="V496">
        <v>23.4</v>
      </c>
      <c r="W496">
        <v>94</v>
      </c>
      <c r="X496">
        <v>6068.7</v>
      </c>
      <c r="Y496">
        <v>52.7</v>
      </c>
      <c r="Z496">
        <v>383.6</v>
      </c>
      <c r="AA496">
        <v>5.8</v>
      </c>
      <c r="AB496">
        <v>0.2</v>
      </c>
      <c r="AC496">
        <v>3.3</v>
      </c>
      <c r="AD496">
        <v>32.3</v>
      </c>
      <c r="AE496">
        <v>35.5</v>
      </c>
      <c r="AF496">
        <v>23</v>
      </c>
      <c r="AG496">
        <v>8.2</v>
      </c>
      <c r="AH496">
        <v>171.8</v>
      </c>
      <c r="AI496">
        <v>8.2</v>
      </c>
      <c r="AJ496">
        <v>528</v>
      </c>
      <c r="AK496">
        <v>45</v>
      </c>
      <c r="AL496">
        <v>0.5</v>
      </c>
      <c r="AM496">
        <v>2.5</v>
      </c>
      <c r="AN496">
        <v>9</v>
      </c>
      <c r="AO496">
        <v>0.7</v>
      </c>
      <c r="AP496">
        <v>5.3</v>
      </c>
      <c r="AQ496">
        <v>44.9</v>
      </c>
      <c r="AR496">
        <v>1.6</v>
      </c>
      <c r="AS496">
        <v>0.4</v>
      </c>
      <c r="AT496">
        <v>1.1</v>
      </c>
      <c r="AU496">
        <v>1.2</v>
      </c>
      <c r="AV496">
        <v>7.7</v>
      </c>
      <c r="AW496">
        <v>3.9</v>
      </c>
      <c r="AX496">
        <v>18.5</v>
      </c>
      <c r="AY496">
        <v>0.6</v>
      </c>
      <c r="AZ496">
        <v>8.7</v>
      </c>
      <c r="BA496">
        <v>79.8</v>
      </c>
      <c r="BB496">
        <v>0.3</v>
      </c>
      <c r="BC496">
        <v>0.4</v>
      </c>
      <c r="BD496">
        <v>18.2</v>
      </c>
      <c r="BE496">
        <v>375.1</v>
      </c>
      <c r="BF496">
        <v>1.7</v>
      </c>
      <c r="BG496">
        <v>17.9</v>
      </c>
      <c r="BH496">
        <v>1.4</v>
      </c>
      <c r="BI496">
        <v>2.1</v>
      </c>
      <c r="BJ496">
        <v>2.2</v>
      </c>
      <c r="BK496">
        <v>3.1</v>
      </c>
      <c r="BL496">
        <v>1.3</v>
      </c>
      <c r="BM496">
        <v>1.8</v>
      </c>
      <c r="BP496">
        <v>41.5</v>
      </c>
      <c r="BQ496">
        <v>2268.7</v>
      </c>
      <c r="BR496">
        <v>0.6</v>
      </c>
      <c r="BS496">
        <v>15093.1</v>
      </c>
      <c r="BT496">
        <v>-7417.9</v>
      </c>
    </row>
    <row r="497" spans="1:72" x14ac:dyDescent="0.25">
      <c r="A497" s="28" t="s">
        <v>115</v>
      </c>
      <c r="B497" s="27" t="s">
        <v>335</v>
      </c>
      <c r="C497" s="28" t="s">
        <v>397</v>
      </c>
      <c r="D497">
        <v>1.2</v>
      </c>
      <c r="E497">
        <v>0.6</v>
      </c>
      <c r="G497">
        <v>2</v>
      </c>
      <c r="H497">
        <v>0.8</v>
      </c>
      <c r="I497">
        <v>0.1</v>
      </c>
      <c r="J497">
        <v>0.2</v>
      </c>
      <c r="K497">
        <v>0.2</v>
      </c>
      <c r="L497">
        <v>0.1</v>
      </c>
      <c r="M497">
        <v>0.3</v>
      </c>
      <c r="N497">
        <v>0.7</v>
      </c>
      <c r="O497">
        <v>0.5</v>
      </c>
      <c r="P497">
        <v>2</v>
      </c>
      <c r="Q497">
        <v>0.5</v>
      </c>
      <c r="R497">
        <v>6.4</v>
      </c>
      <c r="S497">
        <v>4.8</v>
      </c>
      <c r="T497">
        <v>3.3</v>
      </c>
      <c r="U497">
        <v>8.6</v>
      </c>
      <c r="V497">
        <v>12.1</v>
      </c>
      <c r="W497">
        <v>21.2</v>
      </c>
      <c r="X497">
        <v>499.8</v>
      </c>
      <c r="Y497">
        <v>1.8</v>
      </c>
      <c r="Z497">
        <v>49.2</v>
      </c>
      <c r="AA497">
        <v>1.4</v>
      </c>
      <c r="AB497">
        <v>0.1</v>
      </c>
      <c r="AC497">
        <v>1.1</v>
      </c>
      <c r="AD497">
        <v>7.9</v>
      </c>
      <c r="AE497">
        <v>7.4</v>
      </c>
      <c r="AF497">
        <v>1</v>
      </c>
      <c r="AG497">
        <v>0.6</v>
      </c>
      <c r="AH497">
        <v>44.6</v>
      </c>
      <c r="AI497">
        <v>1.2</v>
      </c>
      <c r="AJ497">
        <v>23.6</v>
      </c>
      <c r="AK497">
        <v>4.8</v>
      </c>
      <c r="AL497">
        <v>0.1</v>
      </c>
      <c r="AM497">
        <v>0.5</v>
      </c>
      <c r="AN497">
        <v>0.1</v>
      </c>
      <c r="AO497">
        <v>0.1</v>
      </c>
      <c r="AP497">
        <v>0.4</v>
      </c>
      <c r="AQ497">
        <v>0.7</v>
      </c>
      <c r="AR497">
        <v>0.2</v>
      </c>
      <c r="AT497">
        <v>0.1</v>
      </c>
      <c r="AU497">
        <v>0.3</v>
      </c>
      <c r="AV497">
        <v>0.2</v>
      </c>
      <c r="AW497">
        <v>0.5</v>
      </c>
      <c r="AX497">
        <v>0.4</v>
      </c>
      <c r="AY497">
        <v>0.1</v>
      </c>
      <c r="AZ497">
        <v>0.3</v>
      </c>
      <c r="BA497">
        <v>3.4</v>
      </c>
      <c r="BC497">
        <v>0.1</v>
      </c>
      <c r="BD497">
        <v>1</v>
      </c>
      <c r="BE497">
        <v>30.5</v>
      </c>
      <c r="BF497">
        <v>0.2</v>
      </c>
      <c r="BG497">
        <v>4.8</v>
      </c>
      <c r="BH497">
        <v>0.3</v>
      </c>
      <c r="BI497">
        <v>0.3</v>
      </c>
      <c r="BJ497">
        <v>0.4</v>
      </c>
      <c r="BK497">
        <v>0.3</v>
      </c>
      <c r="BL497">
        <v>0.1</v>
      </c>
      <c r="BM497">
        <v>0.1</v>
      </c>
      <c r="BP497">
        <v>2.7</v>
      </c>
      <c r="BQ497">
        <v>227.3</v>
      </c>
      <c r="BR497">
        <v>0.2</v>
      </c>
      <c r="BS497">
        <v>455.5</v>
      </c>
      <c r="BT497">
        <v>-156.9</v>
      </c>
    </row>
    <row r="498" spans="1:72" x14ac:dyDescent="0.25">
      <c r="A498" s="28" t="s">
        <v>115</v>
      </c>
      <c r="B498" s="27" t="s">
        <v>335</v>
      </c>
      <c r="C498" s="28" t="s">
        <v>398</v>
      </c>
      <c r="H498">
        <v>0.1</v>
      </c>
      <c r="R498">
        <v>0.3</v>
      </c>
      <c r="S498">
        <v>0.1</v>
      </c>
      <c r="V498">
        <v>0.1</v>
      </c>
      <c r="W498">
        <v>0.1</v>
      </c>
      <c r="X498">
        <v>3</v>
      </c>
      <c r="Z498">
        <v>0.2</v>
      </c>
      <c r="AA498">
        <v>0.1</v>
      </c>
      <c r="AC498">
        <v>0.3</v>
      </c>
      <c r="AD498">
        <v>0.1</v>
      </c>
      <c r="AE498">
        <v>0.1</v>
      </c>
      <c r="AF498">
        <v>0.2</v>
      </c>
      <c r="AH498">
        <v>0.1</v>
      </c>
      <c r="AJ498">
        <v>0.4</v>
      </c>
      <c r="AK498">
        <v>0.1</v>
      </c>
      <c r="AQ498">
        <v>0.1</v>
      </c>
      <c r="BE498">
        <v>0.1</v>
      </c>
      <c r="BQ498">
        <v>1.9</v>
      </c>
      <c r="BS498">
        <v>3.6</v>
      </c>
      <c r="BT498">
        <v>-5.5</v>
      </c>
    </row>
    <row r="499" spans="1:72" x14ac:dyDescent="0.25">
      <c r="A499" s="28" t="s">
        <v>115</v>
      </c>
      <c r="B499" s="27" t="s">
        <v>335</v>
      </c>
      <c r="C499" s="28" t="s">
        <v>399</v>
      </c>
      <c r="D499">
        <v>0.2</v>
      </c>
      <c r="E499">
        <v>0.1</v>
      </c>
      <c r="G499">
        <v>0.4</v>
      </c>
      <c r="H499">
        <v>0.2</v>
      </c>
      <c r="I499">
        <v>0.1</v>
      </c>
      <c r="J499">
        <v>0.1</v>
      </c>
      <c r="K499">
        <v>0.1</v>
      </c>
      <c r="M499">
        <v>0.1</v>
      </c>
      <c r="N499">
        <v>0.1</v>
      </c>
      <c r="O499">
        <v>0.1</v>
      </c>
      <c r="P499">
        <v>0.4</v>
      </c>
      <c r="Q499">
        <v>0.1</v>
      </c>
      <c r="R499">
        <v>0.4</v>
      </c>
      <c r="S499">
        <v>0.8</v>
      </c>
      <c r="T499">
        <v>0.2</v>
      </c>
      <c r="U499">
        <v>0.5</v>
      </c>
      <c r="V499">
        <v>0.5</v>
      </c>
      <c r="W499">
        <v>1.7</v>
      </c>
      <c r="X499">
        <v>81.8</v>
      </c>
      <c r="Y499">
        <v>0.5</v>
      </c>
      <c r="Z499">
        <v>6</v>
      </c>
      <c r="AA499">
        <v>0.3</v>
      </c>
      <c r="AC499">
        <v>0.2</v>
      </c>
      <c r="AD499">
        <v>0.7</v>
      </c>
      <c r="AE499">
        <v>1.9</v>
      </c>
      <c r="AF499">
        <v>0.5</v>
      </c>
      <c r="AG499">
        <v>0.4</v>
      </c>
      <c r="AH499">
        <v>9.4</v>
      </c>
      <c r="AI499">
        <v>0.3</v>
      </c>
      <c r="AJ499">
        <v>10.9</v>
      </c>
      <c r="AK499">
        <v>1.6</v>
      </c>
      <c r="AM499">
        <v>0.1</v>
      </c>
      <c r="AO499">
        <v>0.1</v>
      </c>
      <c r="AP499">
        <v>0.1</v>
      </c>
      <c r="AQ499">
        <v>0.2</v>
      </c>
      <c r="AR499">
        <v>0.1</v>
      </c>
      <c r="AT499">
        <v>0.1</v>
      </c>
      <c r="AV499">
        <v>0.1</v>
      </c>
      <c r="AW499">
        <v>0.1</v>
      </c>
      <c r="AX499">
        <v>0.1</v>
      </c>
      <c r="AZ499">
        <v>0.3</v>
      </c>
      <c r="BA499">
        <v>0.6</v>
      </c>
      <c r="BC499">
        <v>0.1</v>
      </c>
      <c r="BD499">
        <v>0.2</v>
      </c>
      <c r="BE499">
        <v>3.6</v>
      </c>
      <c r="BF499">
        <v>0.1</v>
      </c>
      <c r="BG499">
        <v>0.2</v>
      </c>
      <c r="BJ499">
        <v>0.1</v>
      </c>
      <c r="BK499">
        <v>0.2</v>
      </c>
      <c r="BL499">
        <v>0.1</v>
      </c>
      <c r="BP499">
        <v>0.4</v>
      </c>
      <c r="BQ499">
        <v>60.9</v>
      </c>
      <c r="BS499">
        <v>117.3</v>
      </c>
      <c r="BT499">
        <v>-49.3</v>
      </c>
    </row>
    <row r="500" spans="1:72" x14ac:dyDescent="0.25">
      <c r="A500" s="28" t="s">
        <v>115</v>
      </c>
      <c r="B500" s="27" t="s">
        <v>335</v>
      </c>
      <c r="C500" s="28" t="s">
        <v>400</v>
      </c>
      <c r="D500">
        <v>4.4</v>
      </c>
      <c r="E500">
        <v>2.1</v>
      </c>
      <c r="F500">
        <v>0.1</v>
      </c>
      <c r="G500">
        <v>7.5</v>
      </c>
      <c r="H500">
        <v>2.2</v>
      </c>
      <c r="I500">
        <v>0.8</v>
      </c>
      <c r="J500">
        <v>0.8</v>
      </c>
      <c r="K500">
        <v>0.2</v>
      </c>
      <c r="L500">
        <v>0.1</v>
      </c>
      <c r="M500">
        <v>0.7</v>
      </c>
      <c r="N500">
        <v>0.6</v>
      </c>
      <c r="O500">
        <v>0.2</v>
      </c>
      <c r="P500">
        <v>16.3</v>
      </c>
      <c r="Q500">
        <v>1.2</v>
      </c>
      <c r="R500">
        <v>2.2</v>
      </c>
      <c r="S500">
        <v>16.2</v>
      </c>
      <c r="T500">
        <v>4.8</v>
      </c>
      <c r="U500">
        <v>29</v>
      </c>
      <c r="V500">
        <v>9.1</v>
      </c>
      <c r="W500">
        <v>70.9</v>
      </c>
      <c r="X500">
        <v>4354.5</v>
      </c>
      <c r="Y500">
        <v>19.8</v>
      </c>
      <c r="Z500">
        <v>413.3</v>
      </c>
      <c r="AA500">
        <v>6.9</v>
      </c>
      <c r="AC500">
        <v>3.2</v>
      </c>
      <c r="AD500">
        <v>26.8</v>
      </c>
      <c r="AE500">
        <v>72.1</v>
      </c>
      <c r="AF500">
        <v>15.4</v>
      </c>
      <c r="AG500">
        <v>5.7</v>
      </c>
      <c r="AH500">
        <v>283.5</v>
      </c>
      <c r="AI500">
        <v>18.9</v>
      </c>
      <c r="AJ500">
        <v>381.4</v>
      </c>
      <c r="AK500">
        <v>66.3</v>
      </c>
      <c r="AL500">
        <v>0.2</v>
      </c>
      <c r="AM500">
        <v>2.2</v>
      </c>
      <c r="AP500">
        <v>0.4</v>
      </c>
      <c r="AQ500">
        <v>6.7</v>
      </c>
      <c r="AR500">
        <v>1.1</v>
      </c>
      <c r="AS500">
        <v>0.3</v>
      </c>
      <c r="AT500">
        <v>0.6</v>
      </c>
      <c r="AU500">
        <v>0.4</v>
      </c>
      <c r="AV500">
        <v>0.5</v>
      </c>
      <c r="AW500">
        <v>1.1</v>
      </c>
      <c r="AX500">
        <v>2</v>
      </c>
      <c r="AY500">
        <v>0.1</v>
      </c>
      <c r="AZ500">
        <v>13.9</v>
      </c>
      <c r="BA500">
        <v>25.7</v>
      </c>
      <c r="BB500">
        <v>0.1</v>
      </c>
      <c r="BC500">
        <v>0.3</v>
      </c>
      <c r="BD500">
        <v>11.7</v>
      </c>
      <c r="BE500">
        <v>238.8</v>
      </c>
      <c r="BF500">
        <v>1</v>
      </c>
      <c r="BG500">
        <v>10.1</v>
      </c>
      <c r="BH500">
        <v>0.5</v>
      </c>
      <c r="BI500">
        <v>1</v>
      </c>
      <c r="BJ500">
        <v>2.6</v>
      </c>
      <c r="BK500">
        <v>4.1</v>
      </c>
      <c r="BL500">
        <v>0.9</v>
      </c>
      <c r="BM500">
        <v>3</v>
      </c>
      <c r="BP500">
        <v>40.1</v>
      </c>
      <c r="BQ500">
        <v>2256.3</v>
      </c>
      <c r="BR500">
        <v>0.9</v>
      </c>
      <c r="BS500">
        <v>5179.3</v>
      </c>
      <c r="BT500">
        <v>-207.8</v>
      </c>
    </row>
    <row r="501" spans="1:72" x14ac:dyDescent="0.25">
      <c r="A501" s="28" t="s">
        <v>115</v>
      </c>
      <c r="B501" s="27" t="s">
        <v>335</v>
      </c>
      <c r="C501" s="28" t="s">
        <v>401</v>
      </c>
      <c r="D501">
        <v>1</v>
      </c>
      <c r="E501">
        <v>0.5</v>
      </c>
      <c r="G501">
        <v>1.7</v>
      </c>
      <c r="H501">
        <v>0.6</v>
      </c>
      <c r="I501">
        <v>0.4</v>
      </c>
      <c r="J501">
        <v>0.1</v>
      </c>
      <c r="K501">
        <v>0.1</v>
      </c>
      <c r="M501">
        <v>0.2</v>
      </c>
      <c r="N501">
        <v>0.2</v>
      </c>
      <c r="O501">
        <v>0.1</v>
      </c>
      <c r="P501">
        <v>3.2</v>
      </c>
      <c r="Q501">
        <v>0.3</v>
      </c>
      <c r="R501">
        <v>0.5</v>
      </c>
      <c r="S501">
        <v>5.1</v>
      </c>
      <c r="T501">
        <v>1.6</v>
      </c>
      <c r="U501">
        <v>5.5</v>
      </c>
      <c r="V501">
        <v>3</v>
      </c>
      <c r="W501">
        <v>29.5</v>
      </c>
      <c r="X501">
        <v>1069.9</v>
      </c>
      <c r="Y501">
        <v>8.2</v>
      </c>
      <c r="Z501">
        <v>97.7</v>
      </c>
      <c r="AA501">
        <v>1.3</v>
      </c>
      <c r="AC501">
        <v>0.7</v>
      </c>
      <c r="AD501">
        <v>4.9</v>
      </c>
      <c r="AE501">
        <v>13.1</v>
      </c>
      <c r="AF501">
        <v>5.1</v>
      </c>
      <c r="AG501">
        <v>1.3</v>
      </c>
      <c r="AH501">
        <v>58.9</v>
      </c>
      <c r="AI501">
        <v>5.4</v>
      </c>
      <c r="AJ501">
        <v>103.5</v>
      </c>
      <c r="AK501">
        <v>18.3</v>
      </c>
      <c r="AL501">
        <v>0.1</v>
      </c>
      <c r="AM501">
        <v>0.6</v>
      </c>
      <c r="AP501">
        <v>0.1</v>
      </c>
      <c r="AQ501">
        <v>2.8</v>
      </c>
      <c r="AR501">
        <v>0.3</v>
      </c>
      <c r="AS501">
        <v>0.1</v>
      </c>
      <c r="AT501">
        <v>0.1</v>
      </c>
      <c r="AU501">
        <v>0.1</v>
      </c>
      <c r="AV501">
        <v>0.2</v>
      </c>
      <c r="AW501">
        <v>0.4</v>
      </c>
      <c r="AX501">
        <v>0.4</v>
      </c>
      <c r="AZ501">
        <v>6.6</v>
      </c>
      <c r="BA501">
        <v>6.8</v>
      </c>
      <c r="BC501">
        <v>0.1</v>
      </c>
      <c r="BD501">
        <v>4.2</v>
      </c>
      <c r="BE501">
        <v>62.2</v>
      </c>
      <c r="BF501">
        <v>0.2</v>
      </c>
      <c r="BG501">
        <v>1.9</v>
      </c>
      <c r="BH501">
        <v>0.1</v>
      </c>
      <c r="BI501">
        <v>0.3</v>
      </c>
      <c r="BJ501">
        <v>1</v>
      </c>
      <c r="BK501">
        <v>1</v>
      </c>
      <c r="BL501">
        <v>0.2</v>
      </c>
      <c r="BM501">
        <v>0.4</v>
      </c>
      <c r="BP501">
        <v>8.3</v>
      </c>
      <c r="BQ501">
        <v>588.7</v>
      </c>
      <c r="BR501">
        <v>0.2</v>
      </c>
      <c r="BS501">
        <v>1554.3</v>
      </c>
      <c r="BT501">
        <v>-126.1</v>
      </c>
    </row>
    <row r="502" spans="1:72" x14ac:dyDescent="0.25">
      <c r="A502" s="28" t="s">
        <v>115</v>
      </c>
      <c r="B502" s="27" t="s">
        <v>335</v>
      </c>
      <c r="C502" s="28" t="s">
        <v>402</v>
      </c>
      <c r="D502">
        <v>4.9</v>
      </c>
      <c r="E502">
        <v>1.7</v>
      </c>
      <c r="F502">
        <v>0.1</v>
      </c>
      <c r="G502">
        <v>7.7</v>
      </c>
      <c r="H502">
        <v>3.5</v>
      </c>
      <c r="I502">
        <v>0.6</v>
      </c>
      <c r="J502">
        <v>0.6</v>
      </c>
      <c r="K502">
        <v>0.7</v>
      </c>
      <c r="L502">
        <v>0.1</v>
      </c>
      <c r="M502">
        <v>0.8</v>
      </c>
      <c r="N502">
        <v>1.5</v>
      </c>
      <c r="O502">
        <v>0.6</v>
      </c>
      <c r="P502">
        <v>5.4</v>
      </c>
      <c r="Q502">
        <v>1</v>
      </c>
      <c r="R502">
        <v>2.4</v>
      </c>
      <c r="S502">
        <v>12.9</v>
      </c>
      <c r="T502">
        <v>3.1</v>
      </c>
      <c r="U502">
        <v>8.3</v>
      </c>
      <c r="V502">
        <v>10.1</v>
      </c>
      <c r="W502">
        <v>57.9</v>
      </c>
      <c r="X502">
        <v>3387.6</v>
      </c>
      <c r="Y502">
        <v>7.3</v>
      </c>
      <c r="Z502">
        <v>178.7</v>
      </c>
      <c r="AA502">
        <v>4.3</v>
      </c>
      <c r="AB502">
        <v>0.1</v>
      </c>
      <c r="AC502">
        <v>3.5</v>
      </c>
      <c r="AD502">
        <v>12.1</v>
      </c>
      <c r="AE502">
        <v>12.5</v>
      </c>
      <c r="AF502">
        <v>5.5</v>
      </c>
      <c r="AG502">
        <v>2.8</v>
      </c>
      <c r="AH502">
        <v>162</v>
      </c>
      <c r="AI502">
        <v>13.6</v>
      </c>
      <c r="AJ502">
        <v>161.2</v>
      </c>
      <c r="AK502">
        <v>27.9</v>
      </c>
      <c r="AL502">
        <v>0.1</v>
      </c>
      <c r="AM502">
        <v>1.9</v>
      </c>
      <c r="AO502">
        <v>0.1</v>
      </c>
      <c r="AP502">
        <v>0.8</v>
      </c>
      <c r="AQ502">
        <v>3.1</v>
      </c>
      <c r="AR502">
        <v>0.1</v>
      </c>
      <c r="AT502">
        <v>0.1</v>
      </c>
      <c r="AU502">
        <v>0.6</v>
      </c>
      <c r="AV502">
        <v>0.6</v>
      </c>
      <c r="AW502">
        <v>1</v>
      </c>
      <c r="AX502">
        <v>2.3</v>
      </c>
      <c r="AY502">
        <v>0.1</v>
      </c>
      <c r="AZ502">
        <v>4.1</v>
      </c>
      <c r="BA502">
        <v>3.1</v>
      </c>
      <c r="BB502">
        <v>0.1</v>
      </c>
      <c r="BC502">
        <v>0.2</v>
      </c>
      <c r="BD502">
        <v>4.1</v>
      </c>
      <c r="BE502">
        <v>175.6</v>
      </c>
      <c r="BF502">
        <v>0.4</v>
      </c>
      <c r="BG502">
        <v>1.3</v>
      </c>
      <c r="BH502">
        <v>0.3</v>
      </c>
      <c r="BI502">
        <v>0.3</v>
      </c>
      <c r="BJ502">
        <v>0.5</v>
      </c>
      <c r="BK502">
        <v>0.4</v>
      </c>
      <c r="BL502">
        <v>0.3</v>
      </c>
      <c r="BM502">
        <v>0.2</v>
      </c>
      <c r="BP502">
        <v>14.7</v>
      </c>
      <c r="BQ502">
        <v>1052.1</v>
      </c>
      <c r="BR502">
        <v>0.9</v>
      </c>
      <c r="BS502">
        <v>2542</v>
      </c>
      <c r="BT502">
        <v>-229.5</v>
      </c>
    </row>
    <row r="503" spans="1:72" x14ac:dyDescent="0.25">
      <c r="A503" s="28" t="s">
        <v>115</v>
      </c>
      <c r="B503" s="27" t="s">
        <v>335</v>
      </c>
      <c r="C503" s="28" t="s">
        <v>403</v>
      </c>
      <c r="D503">
        <v>0.3</v>
      </c>
      <c r="E503">
        <v>0.1</v>
      </c>
      <c r="G503">
        <v>0.4</v>
      </c>
      <c r="H503">
        <v>0.1</v>
      </c>
      <c r="P503">
        <v>1.8</v>
      </c>
      <c r="R503">
        <v>0.1</v>
      </c>
      <c r="S503">
        <v>0.9</v>
      </c>
      <c r="T503">
        <v>0.5</v>
      </c>
      <c r="U503">
        <v>1.5</v>
      </c>
      <c r="V503">
        <v>0.8</v>
      </c>
      <c r="W503">
        <v>7.6</v>
      </c>
      <c r="X503">
        <v>602.7</v>
      </c>
      <c r="Y503">
        <v>1.1</v>
      </c>
      <c r="Z503">
        <v>37.1</v>
      </c>
      <c r="AA503">
        <v>0.5</v>
      </c>
      <c r="AC503">
        <v>0.2</v>
      </c>
      <c r="AD503">
        <v>1.1</v>
      </c>
      <c r="AE503">
        <v>2</v>
      </c>
      <c r="AF503">
        <v>0.8</v>
      </c>
      <c r="AG503">
        <v>0.3</v>
      </c>
      <c r="AH503">
        <v>13.8</v>
      </c>
      <c r="AI503">
        <v>0.6</v>
      </c>
      <c r="AJ503">
        <v>18.6</v>
      </c>
      <c r="AK503">
        <v>5.5</v>
      </c>
      <c r="AM503">
        <v>0.1</v>
      </c>
      <c r="AP503">
        <v>0.1</v>
      </c>
      <c r="AQ503">
        <v>0.4</v>
      </c>
      <c r="AW503">
        <v>0.1</v>
      </c>
      <c r="AX503">
        <v>0.4</v>
      </c>
      <c r="AZ503">
        <v>0.9</v>
      </c>
      <c r="BA503">
        <v>1.3</v>
      </c>
      <c r="BD503">
        <v>1</v>
      </c>
      <c r="BE503">
        <v>32.6</v>
      </c>
      <c r="BG503">
        <v>0.8</v>
      </c>
      <c r="BH503">
        <v>0.1</v>
      </c>
      <c r="BI503">
        <v>0.1</v>
      </c>
      <c r="BJ503">
        <v>0.1</v>
      </c>
      <c r="BK503">
        <v>0.1</v>
      </c>
      <c r="BL503">
        <v>0.1</v>
      </c>
      <c r="BM503">
        <v>0.1</v>
      </c>
      <c r="BP503">
        <v>3.3</v>
      </c>
      <c r="BQ503">
        <v>205</v>
      </c>
      <c r="BR503">
        <v>0.1</v>
      </c>
      <c r="BS503">
        <v>499.4</v>
      </c>
      <c r="BT503">
        <v>-110.9</v>
      </c>
    </row>
    <row r="504" spans="1:72" x14ac:dyDescent="0.25">
      <c r="A504" s="28" t="s">
        <v>115</v>
      </c>
      <c r="B504" s="27" t="s">
        <v>335</v>
      </c>
      <c r="C504" s="28" t="s">
        <v>404</v>
      </c>
      <c r="P504">
        <v>0.2</v>
      </c>
      <c r="S504">
        <v>0.2</v>
      </c>
      <c r="T504">
        <v>0.1</v>
      </c>
      <c r="U504">
        <v>0.3</v>
      </c>
      <c r="V504">
        <v>0.1</v>
      </c>
      <c r="W504">
        <v>0.8</v>
      </c>
      <c r="X504">
        <v>53.9</v>
      </c>
      <c r="Y504">
        <v>0.2</v>
      </c>
      <c r="Z504">
        <v>4.2</v>
      </c>
      <c r="AA504">
        <v>0.1</v>
      </c>
      <c r="AD504">
        <v>0.3</v>
      </c>
      <c r="AE504">
        <v>0.7</v>
      </c>
      <c r="AF504">
        <v>0.2</v>
      </c>
      <c r="AG504">
        <v>0.1</v>
      </c>
      <c r="AH504">
        <v>2.2</v>
      </c>
      <c r="AI504">
        <v>0.2</v>
      </c>
      <c r="AJ504">
        <v>4.6</v>
      </c>
      <c r="AK504">
        <v>0.7</v>
      </c>
      <c r="AQ504">
        <v>0.1</v>
      </c>
      <c r="AZ504">
        <v>0.1</v>
      </c>
      <c r="BA504">
        <v>0.4</v>
      </c>
      <c r="BD504">
        <v>0.1</v>
      </c>
      <c r="BE504">
        <v>3.2</v>
      </c>
      <c r="BG504">
        <v>0.1</v>
      </c>
      <c r="BJ504">
        <v>0.1</v>
      </c>
      <c r="BK504">
        <v>0.1</v>
      </c>
      <c r="BP504">
        <v>0.4</v>
      </c>
      <c r="BQ504">
        <v>28.5</v>
      </c>
      <c r="BS504">
        <v>65</v>
      </c>
      <c r="BT504">
        <v>-28.6</v>
      </c>
    </row>
    <row r="505" spans="1:72" x14ac:dyDescent="0.25">
      <c r="A505" s="28" t="s">
        <v>115</v>
      </c>
      <c r="B505" s="27" t="s">
        <v>335</v>
      </c>
      <c r="C505" s="28" t="s">
        <v>405</v>
      </c>
      <c r="W505">
        <v>0.3</v>
      </c>
      <c r="X505">
        <v>26</v>
      </c>
      <c r="Z505">
        <v>1.3</v>
      </c>
      <c r="AD505">
        <v>0.1</v>
      </c>
      <c r="AE505">
        <v>0.1</v>
      </c>
      <c r="AH505">
        <v>0.4</v>
      </c>
      <c r="AJ505">
        <v>1</v>
      </c>
      <c r="AK505">
        <v>0.6</v>
      </c>
      <c r="BA505">
        <v>0.1</v>
      </c>
      <c r="BE505">
        <v>1.3</v>
      </c>
      <c r="BP505">
        <v>0.1</v>
      </c>
      <c r="BQ505">
        <v>9.4</v>
      </c>
      <c r="BS505">
        <v>17.6</v>
      </c>
      <c r="BT505">
        <v>-707.7</v>
      </c>
    </row>
    <row r="506" spans="1:72" x14ac:dyDescent="0.25">
      <c r="A506" s="28" t="s">
        <v>115</v>
      </c>
      <c r="B506" s="27" t="s">
        <v>335</v>
      </c>
      <c r="C506" s="28" t="s">
        <v>406</v>
      </c>
      <c r="D506">
        <v>0.2</v>
      </c>
      <c r="E506">
        <v>0.1</v>
      </c>
      <c r="G506">
        <v>0.4</v>
      </c>
      <c r="H506">
        <v>0.4</v>
      </c>
      <c r="I506">
        <v>0.1</v>
      </c>
      <c r="M506">
        <v>0.1</v>
      </c>
      <c r="N506">
        <v>0.1</v>
      </c>
      <c r="O506">
        <v>0.1</v>
      </c>
      <c r="P506">
        <v>0.4</v>
      </c>
      <c r="Q506">
        <v>0.1</v>
      </c>
      <c r="R506">
        <v>0.1</v>
      </c>
      <c r="S506">
        <v>0.5</v>
      </c>
      <c r="T506">
        <v>0.5</v>
      </c>
      <c r="U506">
        <v>0.6</v>
      </c>
      <c r="V506">
        <v>0.4</v>
      </c>
      <c r="W506">
        <v>2.5</v>
      </c>
      <c r="X506">
        <v>74.2</v>
      </c>
      <c r="Y506">
        <v>0.6</v>
      </c>
      <c r="Z506">
        <v>13.3</v>
      </c>
      <c r="AA506">
        <v>0.2</v>
      </c>
      <c r="AC506">
        <v>0.2</v>
      </c>
      <c r="AD506">
        <v>1.7</v>
      </c>
      <c r="AE506">
        <v>1.5</v>
      </c>
      <c r="AF506">
        <v>0.9</v>
      </c>
      <c r="AG506">
        <v>1.3</v>
      </c>
      <c r="AH506">
        <v>10.2</v>
      </c>
      <c r="AI506">
        <v>0.5</v>
      </c>
      <c r="AJ506">
        <v>8</v>
      </c>
      <c r="AK506">
        <v>1.6</v>
      </c>
      <c r="AM506">
        <v>0.1</v>
      </c>
      <c r="AN506">
        <v>0.2</v>
      </c>
      <c r="AQ506">
        <v>0.7</v>
      </c>
      <c r="AV506">
        <v>0.1</v>
      </c>
      <c r="AZ506">
        <v>0.3</v>
      </c>
      <c r="BA506">
        <v>0.8</v>
      </c>
      <c r="BD506">
        <v>0.2</v>
      </c>
      <c r="BE506">
        <v>5.1</v>
      </c>
      <c r="BG506">
        <v>0.5</v>
      </c>
      <c r="BJ506">
        <v>0.1</v>
      </c>
      <c r="BK506">
        <v>0.1</v>
      </c>
      <c r="BL506">
        <v>0.2</v>
      </c>
      <c r="BM506">
        <v>0.1</v>
      </c>
      <c r="BP506">
        <v>0.9</v>
      </c>
      <c r="BQ506">
        <v>85.8</v>
      </c>
      <c r="BS506">
        <v>259.1</v>
      </c>
      <c r="BT506">
        <v>-4.4</v>
      </c>
    </row>
    <row r="507" spans="1:72" x14ac:dyDescent="0.25">
      <c r="A507" s="28" t="s">
        <v>115</v>
      </c>
      <c r="B507" s="27" t="s">
        <v>335</v>
      </c>
      <c r="C507" s="28" t="s">
        <v>407</v>
      </c>
      <c r="D507">
        <v>3.9</v>
      </c>
      <c r="E507">
        <v>1.6</v>
      </c>
      <c r="F507">
        <v>0.1</v>
      </c>
      <c r="G507">
        <v>5</v>
      </c>
      <c r="H507">
        <v>3.4</v>
      </c>
      <c r="I507">
        <v>0.9</v>
      </c>
      <c r="J507">
        <v>0.7</v>
      </c>
      <c r="K507">
        <v>0.4</v>
      </c>
      <c r="L507">
        <v>0.1</v>
      </c>
      <c r="M507">
        <v>1.1</v>
      </c>
      <c r="N507">
        <v>1.3</v>
      </c>
      <c r="O507">
        <v>1.1</v>
      </c>
      <c r="P507">
        <v>12.6</v>
      </c>
      <c r="Q507">
        <v>1.2</v>
      </c>
      <c r="R507">
        <v>2.5</v>
      </c>
      <c r="S507">
        <v>14.2</v>
      </c>
      <c r="T507">
        <v>7.2</v>
      </c>
      <c r="U507">
        <v>21.5</v>
      </c>
      <c r="V507">
        <v>14.7</v>
      </c>
      <c r="W507">
        <v>59.6</v>
      </c>
      <c r="X507">
        <v>3725.2</v>
      </c>
      <c r="Y507">
        <v>17.5</v>
      </c>
      <c r="Z507">
        <v>393</v>
      </c>
      <c r="AA507">
        <v>5.6</v>
      </c>
      <c r="AB507">
        <v>0.1</v>
      </c>
      <c r="AC507">
        <v>2.4</v>
      </c>
      <c r="AD507">
        <v>29.3</v>
      </c>
      <c r="AE507">
        <v>45.7</v>
      </c>
      <c r="AF507">
        <v>14.6</v>
      </c>
      <c r="AG507">
        <v>13.9</v>
      </c>
      <c r="AH507">
        <v>202.8</v>
      </c>
      <c r="AI507">
        <v>19.5</v>
      </c>
      <c r="AJ507">
        <v>346.8</v>
      </c>
      <c r="AK507">
        <v>57.5</v>
      </c>
      <c r="AL507">
        <v>0.2</v>
      </c>
      <c r="AM507">
        <v>2</v>
      </c>
      <c r="AN507">
        <v>0.6</v>
      </c>
      <c r="AO507">
        <v>0.2</v>
      </c>
      <c r="AP507">
        <v>0.7</v>
      </c>
      <c r="AQ507">
        <v>8.6</v>
      </c>
      <c r="AR507">
        <v>1.5</v>
      </c>
      <c r="AS507">
        <v>0.4</v>
      </c>
      <c r="AT507">
        <v>0.6</v>
      </c>
      <c r="AU507">
        <v>0.6</v>
      </c>
      <c r="AV507">
        <v>1.9</v>
      </c>
      <c r="AW507">
        <v>1.8</v>
      </c>
      <c r="AX507">
        <v>2</v>
      </c>
      <c r="AY507">
        <v>0.4</v>
      </c>
      <c r="AZ507">
        <v>11.3</v>
      </c>
      <c r="BA507">
        <v>25.7</v>
      </c>
      <c r="BB507">
        <v>0.2</v>
      </c>
      <c r="BC507">
        <v>0.5</v>
      </c>
      <c r="BD507">
        <v>13.6</v>
      </c>
      <c r="BE507">
        <v>245.4</v>
      </c>
      <c r="BF507">
        <v>0.9</v>
      </c>
      <c r="BG507">
        <v>9.3</v>
      </c>
      <c r="BH507">
        <v>0.7</v>
      </c>
      <c r="BI507">
        <v>1.3</v>
      </c>
      <c r="BJ507">
        <v>2.6</v>
      </c>
      <c r="BK507">
        <v>2.8</v>
      </c>
      <c r="BL507">
        <v>2.4</v>
      </c>
      <c r="BM507">
        <v>2.2</v>
      </c>
      <c r="BP507">
        <v>39.5</v>
      </c>
      <c r="BQ507">
        <v>2162.8</v>
      </c>
      <c r="BR507">
        <v>0.6</v>
      </c>
      <c r="BS507">
        <v>6440.1</v>
      </c>
      <c r="BT507">
        <v>-1211.7</v>
      </c>
    </row>
    <row r="508" spans="1:72" x14ac:dyDescent="0.25">
      <c r="A508" s="26" t="s">
        <v>270</v>
      </c>
      <c r="B508" s="27" t="s">
        <v>336</v>
      </c>
      <c r="C508" s="26" t="s">
        <v>384</v>
      </c>
      <c r="D508">
        <v>455.6</v>
      </c>
      <c r="E508">
        <v>25.3</v>
      </c>
      <c r="F508">
        <v>22.8</v>
      </c>
      <c r="G508">
        <v>66.9</v>
      </c>
      <c r="H508">
        <v>1707.8</v>
      </c>
      <c r="I508">
        <v>739.7</v>
      </c>
      <c r="J508">
        <v>1472.8</v>
      </c>
      <c r="K508">
        <v>428.7</v>
      </c>
      <c r="L508">
        <v>126.2</v>
      </c>
      <c r="M508">
        <v>190.5</v>
      </c>
      <c r="N508">
        <v>1342.8</v>
      </c>
      <c r="O508">
        <v>1040.5</v>
      </c>
      <c r="P508">
        <v>823.5</v>
      </c>
      <c r="Q508">
        <v>448.3</v>
      </c>
      <c r="R508">
        <v>1008</v>
      </c>
      <c r="S508">
        <v>1348.1</v>
      </c>
      <c r="T508">
        <v>1338.6</v>
      </c>
      <c r="U508">
        <v>716.4</v>
      </c>
      <c r="V508">
        <v>1725.8</v>
      </c>
      <c r="W508">
        <v>2514.4</v>
      </c>
      <c r="X508">
        <v>517.4</v>
      </c>
      <c r="Y508">
        <v>11652.8</v>
      </c>
      <c r="Z508">
        <v>840.9</v>
      </c>
      <c r="AA508">
        <v>623.8</v>
      </c>
      <c r="AB508">
        <v>66.4</v>
      </c>
      <c r="AC508">
        <v>316.6</v>
      </c>
      <c r="AD508">
        <v>8655.3</v>
      </c>
      <c r="AE508">
        <v>646.4</v>
      </c>
      <c r="AF508">
        <v>2487.7</v>
      </c>
      <c r="AG508">
        <v>1610.2</v>
      </c>
      <c r="AH508">
        <v>697</v>
      </c>
      <c r="AI508">
        <v>90.7</v>
      </c>
      <c r="AJ508">
        <v>96.5</v>
      </c>
      <c r="AK508">
        <v>456.7</v>
      </c>
      <c r="AL508">
        <v>51.6</v>
      </c>
      <c r="AM508">
        <v>1741.5</v>
      </c>
      <c r="AN508">
        <v>215</v>
      </c>
      <c r="AO508">
        <v>610.7</v>
      </c>
      <c r="AP508">
        <v>361.5</v>
      </c>
      <c r="AQ508">
        <v>853</v>
      </c>
      <c r="AR508">
        <v>265.8</v>
      </c>
      <c r="AS508">
        <v>106.1</v>
      </c>
      <c r="AT508">
        <v>129.6</v>
      </c>
      <c r="AU508">
        <v>1234</v>
      </c>
      <c r="AV508">
        <v>892.4</v>
      </c>
      <c r="AW508">
        <v>521.5</v>
      </c>
      <c r="AX508">
        <v>406.1</v>
      </c>
      <c r="AY508">
        <v>287.6</v>
      </c>
      <c r="AZ508">
        <v>516</v>
      </c>
      <c r="BA508">
        <v>596.8</v>
      </c>
      <c r="BB508">
        <v>140.4</v>
      </c>
      <c r="BC508">
        <v>71.3</v>
      </c>
      <c r="BD508">
        <v>1072.2</v>
      </c>
      <c r="BE508">
        <v>1018.2</v>
      </c>
      <c r="BF508">
        <v>766.9</v>
      </c>
      <c r="BG508">
        <v>16374.4</v>
      </c>
      <c r="BH508">
        <v>1450.9</v>
      </c>
      <c r="BI508">
        <v>932.3</v>
      </c>
      <c r="BJ508">
        <v>758.8</v>
      </c>
      <c r="BK508">
        <v>295.9</v>
      </c>
      <c r="BL508">
        <v>85.8</v>
      </c>
      <c r="BM508">
        <v>288.6</v>
      </c>
      <c r="BP508">
        <v>6378.6</v>
      </c>
      <c r="BQ508">
        <v>81204.9</v>
      </c>
      <c r="BR508">
        <v>51.3</v>
      </c>
      <c r="BS508">
        <v>36471</v>
      </c>
      <c r="BT508">
        <v>-1607.8</v>
      </c>
    </row>
    <row r="509" spans="1:72" x14ac:dyDescent="0.25">
      <c r="A509" s="28" t="s">
        <v>270</v>
      </c>
      <c r="B509" s="27" t="s">
        <v>336</v>
      </c>
      <c r="C509" s="28" t="s">
        <v>385</v>
      </c>
      <c r="D509">
        <v>0.5</v>
      </c>
      <c r="E509">
        <v>0.1</v>
      </c>
      <c r="G509">
        <v>0.3</v>
      </c>
      <c r="H509">
        <v>2.3</v>
      </c>
      <c r="I509">
        <v>0.9</v>
      </c>
      <c r="J509">
        <v>0.9</v>
      </c>
      <c r="K509">
        <v>1</v>
      </c>
      <c r="L509">
        <v>0.2</v>
      </c>
      <c r="M509">
        <v>0.3</v>
      </c>
      <c r="N509">
        <v>1.6</v>
      </c>
      <c r="O509">
        <v>3.6</v>
      </c>
      <c r="P509">
        <v>1.1</v>
      </c>
      <c r="Q509">
        <v>0.5</v>
      </c>
      <c r="R509">
        <v>0.9</v>
      </c>
      <c r="S509">
        <v>2.2</v>
      </c>
      <c r="T509">
        <v>2.5</v>
      </c>
      <c r="U509">
        <v>1</v>
      </c>
      <c r="V509">
        <v>3.1</v>
      </c>
      <c r="W509">
        <v>3</v>
      </c>
      <c r="X509">
        <v>0.9</v>
      </c>
      <c r="Y509">
        <v>18.8</v>
      </c>
      <c r="Z509">
        <v>1.4</v>
      </c>
      <c r="AA509">
        <v>0.8</v>
      </c>
      <c r="AB509">
        <v>0.1</v>
      </c>
      <c r="AC509">
        <v>0.5</v>
      </c>
      <c r="AD509">
        <v>10.2</v>
      </c>
      <c r="AE509">
        <v>0.8</v>
      </c>
      <c r="AF509">
        <v>3.4</v>
      </c>
      <c r="AG509">
        <v>1.9</v>
      </c>
      <c r="AH509">
        <v>1</v>
      </c>
      <c r="AI509">
        <v>1.5</v>
      </c>
      <c r="AJ509">
        <v>1.2</v>
      </c>
      <c r="AK509">
        <v>1</v>
      </c>
      <c r="AL509">
        <v>0.1</v>
      </c>
      <c r="AM509">
        <v>1.7</v>
      </c>
      <c r="AN509">
        <v>0.5</v>
      </c>
      <c r="AO509">
        <v>0.6</v>
      </c>
      <c r="AP509">
        <v>0.4</v>
      </c>
      <c r="AQ509">
        <v>1.8</v>
      </c>
      <c r="AR509">
        <v>0.3</v>
      </c>
      <c r="AS509">
        <v>0.1</v>
      </c>
      <c r="AT509">
        <v>0.2</v>
      </c>
      <c r="AU509">
        <v>0.6</v>
      </c>
      <c r="AV509">
        <v>1.2</v>
      </c>
      <c r="AW509">
        <v>0.7</v>
      </c>
      <c r="AX509">
        <v>1.8</v>
      </c>
      <c r="AY509">
        <v>0.4</v>
      </c>
      <c r="AZ509">
        <v>0.6</v>
      </c>
      <c r="BA509">
        <v>0.9</v>
      </c>
      <c r="BB509">
        <v>0.2</v>
      </c>
      <c r="BC509">
        <v>0.2</v>
      </c>
      <c r="BD509">
        <v>1.6</v>
      </c>
      <c r="BE509">
        <v>2.4</v>
      </c>
      <c r="BF509">
        <v>2.4</v>
      </c>
      <c r="BG509">
        <v>31.6</v>
      </c>
      <c r="BH509">
        <v>3.1</v>
      </c>
      <c r="BI509">
        <v>0.9</v>
      </c>
      <c r="BJ509">
        <v>1.1</v>
      </c>
      <c r="BK509">
        <v>0.5</v>
      </c>
      <c r="BL509">
        <v>0.1</v>
      </c>
      <c r="BM509">
        <v>0.3</v>
      </c>
      <c r="BP509">
        <v>5.6</v>
      </c>
      <c r="BQ509">
        <v>110.9</v>
      </c>
      <c r="BS509">
        <v>62.3</v>
      </c>
      <c r="BT509">
        <v>17.3</v>
      </c>
    </row>
    <row r="510" spans="1:72" x14ac:dyDescent="0.25">
      <c r="A510" s="28" t="s">
        <v>270</v>
      </c>
      <c r="B510" s="27" t="s">
        <v>336</v>
      </c>
      <c r="C510" s="28" t="s">
        <v>386</v>
      </c>
      <c r="D510">
        <v>0.9</v>
      </c>
      <c r="E510">
        <v>0.1</v>
      </c>
      <c r="F510">
        <v>0.2</v>
      </c>
      <c r="G510">
        <v>0.3</v>
      </c>
      <c r="H510">
        <v>23.3</v>
      </c>
      <c r="I510">
        <v>6.3</v>
      </c>
      <c r="J510">
        <v>4.6</v>
      </c>
      <c r="K510">
        <v>3.7</v>
      </c>
      <c r="L510">
        <v>1.2</v>
      </c>
      <c r="M510">
        <v>1</v>
      </c>
      <c r="N510">
        <v>18</v>
      </c>
      <c r="O510">
        <v>18.4</v>
      </c>
      <c r="P510">
        <v>4.8</v>
      </c>
      <c r="Q510">
        <v>4.5</v>
      </c>
      <c r="R510">
        <v>10.4</v>
      </c>
      <c r="S510">
        <v>6.5</v>
      </c>
      <c r="T510">
        <v>16.9</v>
      </c>
      <c r="U510">
        <v>6.4</v>
      </c>
      <c r="V510">
        <v>12</v>
      </c>
      <c r="W510">
        <v>19.9</v>
      </c>
      <c r="X510">
        <v>6.9</v>
      </c>
      <c r="Y510">
        <v>130.2</v>
      </c>
      <c r="Z510">
        <v>21.1</v>
      </c>
      <c r="AA510">
        <v>9.2</v>
      </c>
      <c r="AB510">
        <v>0.4</v>
      </c>
      <c r="AC510">
        <v>3.4</v>
      </c>
      <c r="AD510">
        <v>37.2</v>
      </c>
      <c r="AE510">
        <v>2.6</v>
      </c>
      <c r="AF510">
        <v>17.4</v>
      </c>
      <c r="AG510">
        <v>29.6</v>
      </c>
      <c r="AH510">
        <v>3.8</v>
      </c>
      <c r="AI510">
        <v>2.2</v>
      </c>
      <c r="AJ510">
        <v>0.4</v>
      </c>
      <c r="AK510">
        <v>2.7</v>
      </c>
      <c r="AL510">
        <v>0.2</v>
      </c>
      <c r="AM510">
        <v>18.5</v>
      </c>
      <c r="AN510">
        <v>2.6</v>
      </c>
      <c r="AO510">
        <v>17.5</v>
      </c>
      <c r="AP510">
        <v>6.2</v>
      </c>
      <c r="AQ510">
        <v>10.3</v>
      </c>
      <c r="AR510">
        <v>1.6</v>
      </c>
      <c r="AS510">
        <v>0.8</v>
      </c>
      <c r="AT510">
        <v>0.8</v>
      </c>
      <c r="AU510">
        <v>3.1</v>
      </c>
      <c r="AV510">
        <v>7.1</v>
      </c>
      <c r="AW510">
        <v>4.6</v>
      </c>
      <c r="AX510">
        <v>5.5</v>
      </c>
      <c r="AY510">
        <v>2.2</v>
      </c>
      <c r="AZ510">
        <v>3.4</v>
      </c>
      <c r="BA510">
        <v>11.3</v>
      </c>
      <c r="BB510">
        <v>2.2</v>
      </c>
      <c r="BC510">
        <v>0.3</v>
      </c>
      <c r="BD510">
        <v>9.7</v>
      </c>
      <c r="BE510">
        <v>14.2</v>
      </c>
      <c r="BF510">
        <v>5.9</v>
      </c>
      <c r="BG510">
        <v>344</v>
      </c>
      <c r="BH510">
        <v>23.7</v>
      </c>
      <c r="BI510">
        <v>12.3</v>
      </c>
      <c r="BJ510">
        <v>20</v>
      </c>
      <c r="BK510">
        <v>2</v>
      </c>
      <c r="BL510">
        <v>1.1</v>
      </c>
      <c r="BM510">
        <v>1.5</v>
      </c>
      <c r="BP510">
        <v>180.6</v>
      </c>
      <c r="BQ510">
        <v>1377.3</v>
      </c>
      <c r="BR510">
        <v>0.2</v>
      </c>
      <c r="BS510">
        <v>521.3</v>
      </c>
      <c r="BT510">
        <v>176.1</v>
      </c>
    </row>
    <row r="511" spans="1:72" x14ac:dyDescent="0.25">
      <c r="A511" s="28" t="s">
        <v>270</v>
      </c>
      <c r="B511" s="27" t="s">
        <v>336</v>
      </c>
      <c r="C511" s="28" t="s">
        <v>387</v>
      </c>
      <c r="D511">
        <v>9.7</v>
      </c>
      <c r="E511">
        <v>0.3</v>
      </c>
      <c r="F511">
        <v>0.3</v>
      </c>
      <c r="G511">
        <v>1.2</v>
      </c>
      <c r="H511">
        <v>37</v>
      </c>
      <c r="I511">
        <v>20.8</v>
      </c>
      <c r="J511">
        <v>6</v>
      </c>
      <c r="K511">
        <v>7.7</v>
      </c>
      <c r="L511">
        <v>2.7</v>
      </c>
      <c r="M511">
        <v>5</v>
      </c>
      <c r="N511">
        <v>49.6</v>
      </c>
      <c r="O511">
        <v>67.3</v>
      </c>
      <c r="P511">
        <v>24.9</v>
      </c>
      <c r="Q511">
        <v>7.6</v>
      </c>
      <c r="R511">
        <v>10.3</v>
      </c>
      <c r="S511">
        <v>16.1</v>
      </c>
      <c r="T511">
        <v>35.9</v>
      </c>
      <c r="U511">
        <v>15.6</v>
      </c>
      <c r="V511">
        <v>39</v>
      </c>
      <c r="W511">
        <v>64.8</v>
      </c>
      <c r="X511">
        <v>16.1</v>
      </c>
      <c r="Y511">
        <v>119.1</v>
      </c>
      <c r="Z511">
        <v>19.1</v>
      </c>
      <c r="AA511">
        <v>12.8</v>
      </c>
      <c r="AB511">
        <v>0.5</v>
      </c>
      <c r="AC511">
        <v>4.6</v>
      </c>
      <c r="AD511">
        <v>77.2</v>
      </c>
      <c r="AE511">
        <v>9.3</v>
      </c>
      <c r="AF511">
        <v>51</v>
      </c>
      <c r="AG511">
        <v>24</v>
      </c>
      <c r="AH511">
        <v>8.1</v>
      </c>
      <c r="AI511">
        <v>4.4</v>
      </c>
      <c r="AJ511">
        <v>6.1</v>
      </c>
      <c r="AK511">
        <v>6.7</v>
      </c>
      <c r="AL511">
        <v>0.6</v>
      </c>
      <c r="AM511">
        <v>15.1</v>
      </c>
      <c r="AN511">
        <v>11.6</v>
      </c>
      <c r="AO511">
        <v>8.5</v>
      </c>
      <c r="AP511">
        <v>6.5</v>
      </c>
      <c r="AQ511">
        <v>36.2</v>
      </c>
      <c r="AR511">
        <v>2.5</v>
      </c>
      <c r="AS511">
        <v>0.9</v>
      </c>
      <c r="AT511">
        <v>2.8</v>
      </c>
      <c r="AU511">
        <v>5.8</v>
      </c>
      <c r="AV511">
        <v>13.6</v>
      </c>
      <c r="AW511">
        <v>5.5</v>
      </c>
      <c r="AX511">
        <v>7.6</v>
      </c>
      <c r="AY511">
        <v>3.3</v>
      </c>
      <c r="AZ511">
        <v>4.1</v>
      </c>
      <c r="BA511">
        <v>8</v>
      </c>
      <c r="BB511">
        <v>1.8</v>
      </c>
      <c r="BC511">
        <v>1</v>
      </c>
      <c r="BD511">
        <v>13.3</v>
      </c>
      <c r="BE511">
        <v>15.8</v>
      </c>
      <c r="BF511">
        <v>9.9</v>
      </c>
      <c r="BG511">
        <v>309.1</v>
      </c>
      <c r="BH511">
        <v>26.2</v>
      </c>
      <c r="BI511">
        <v>8.2</v>
      </c>
      <c r="BJ511">
        <v>10.1</v>
      </c>
      <c r="BK511">
        <v>2.5</v>
      </c>
      <c r="BL511">
        <v>1</v>
      </c>
      <c r="BM511">
        <v>2.7</v>
      </c>
      <c r="BP511">
        <v>161.6</v>
      </c>
      <c r="BQ511">
        <v>1068.4</v>
      </c>
      <c r="BR511">
        <v>1.6</v>
      </c>
      <c r="BS511">
        <v>466.9</v>
      </c>
      <c r="BT511">
        <v>154.6</v>
      </c>
    </row>
    <row r="512" spans="1:72" x14ac:dyDescent="0.25">
      <c r="A512" s="28" t="s">
        <v>270</v>
      </c>
      <c r="B512" s="27" t="s">
        <v>336</v>
      </c>
      <c r="C512" s="28" t="s">
        <v>388</v>
      </c>
      <c r="J512">
        <v>0.1</v>
      </c>
      <c r="Y512">
        <v>0.3</v>
      </c>
      <c r="AD512">
        <v>0.1</v>
      </c>
      <c r="AG512">
        <v>0.1</v>
      </c>
      <c r="BG512">
        <v>0.7</v>
      </c>
      <c r="BP512">
        <v>0.3</v>
      </c>
      <c r="BQ512">
        <v>2.8</v>
      </c>
      <c r="BS512">
        <v>1.1</v>
      </c>
      <c r="BT512">
        <v>0.4</v>
      </c>
    </row>
    <row r="513" spans="1:72" x14ac:dyDescent="0.25">
      <c r="A513" s="28" t="s">
        <v>270</v>
      </c>
      <c r="B513" s="27" t="s">
        <v>336</v>
      </c>
      <c r="C513" s="28" t="s">
        <v>389</v>
      </c>
      <c r="D513">
        <v>0.2</v>
      </c>
      <c r="H513">
        <v>0.5</v>
      </c>
      <c r="I513">
        <v>0.4</v>
      </c>
      <c r="J513">
        <v>0.3</v>
      </c>
      <c r="L513">
        <v>0.1</v>
      </c>
      <c r="N513">
        <v>0.3</v>
      </c>
      <c r="O513">
        <v>0.4</v>
      </c>
      <c r="P513">
        <v>0.5</v>
      </c>
      <c r="Q513">
        <v>0.1</v>
      </c>
      <c r="R513">
        <v>0.2</v>
      </c>
      <c r="S513">
        <v>0.8</v>
      </c>
      <c r="T513">
        <v>1.7</v>
      </c>
      <c r="U513">
        <v>1.9</v>
      </c>
      <c r="V513">
        <v>0.8</v>
      </c>
      <c r="W513">
        <v>9.1</v>
      </c>
      <c r="X513">
        <v>0.2</v>
      </c>
      <c r="Y513">
        <v>8.2</v>
      </c>
      <c r="Z513">
        <v>0.4</v>
      </c>
      <c r="AA513">
        <v>0.3</v>
      </c>
      <c r="AC513">
        <v>0.1</v>
      </c>
      <c r="AD513">
        <v>2.7</v>
      </c>
      <c r="AE513">
        <v>0.3</v>
      </c>
      <c r="AF513">
        <v>1</v>
      </c>
      <c r="AG513">
        <v>1.6</v>
      </c>
      <c r="AH513">
        <v>0.7</v>
      </c>
      <c r="AK513">
        <v>0.1</v>
      </c>
      <c r="AM513">
        <v>1</v>
      </c>
      <c r="AN513">
        <v>0.1</v>
      </c>
      <c r="AO513">
        <v>0.2</v>
      </c>
      <c r="AP513">
        <v>0.4</v>
      </c>
      <c r="AQ513">
        <v>0.3</v>
      </c>
      <c r="AR513">
        <v>0.2</v>
      </c>
      <c r="AU513">
        <v>0.9</v>
      </c>
      <c r="AV513">
        <v>0.3</v>
      </c>
      <c r="AW513">
        <v>0.3</v>
      </c>
      <c r="AX513">
        <v>0.1</v>
      </c>
      <c r="AY513">
        <v>0.2</v>
      </c>
      <c r="AZ513">
        <v>0.2</v>
      </c>
      <c r="BA513">
        <v>0.1</v>
      </c>
      <c r="BD513">
        <v>0.5</v>
      </c>
      <c r="BE513">
        <v>0.9</v>
      </c>
      <c r="BF513">
        <v>1.5</v>
      </c>
      <c r="BG513">
        <v>16.4</v>
      </c>
      <c r="BH513">
        <v>0.9</v>
      </c>
      <c r="BI513">
        <v>1</v>
      </c>
      <c r="BJ513">
        <v>0.5</v>
      </c>
      <c r="BK513">
        <v>0.2</v>
      </c>
      <c r="BL513">
        <v>0.1</v>
      </c>
      <c r="BM513">
        <v>0.1</v>
      </c>
      <c r="BP513">
        <v>4.4</v>
      </c>
      <c r="BQ513">
        <v>72.6</v>
      </c>
      <c r="BS513">
        <v>24.3</v>
      </c>
      <c r="BT513">
        <v>11.8</v>
      </c>
    </row>
    <row r="514" spans="1:72" x14ac:dyDescent="0.25">
      <c r="A514" s="28" t="s">
        <v>270</v>
      </c>
      <c r="B514" s="27" t="s">
        <v>336</v>
      </c>
      <c r="C514" s="28" t="s">
        <v>390</v>
      </c>
      <c r="H514">
        <v>0.1</v>
      </c>
      <c r="I514">
        <v>0.3</v>
      </c>
      <c r="J514">
        <v>0.2</v>
      </c>
      <c r="N514">
        <v>0.2</v>
      </c>
      <c r="O514">
        <v>0.3</v>
      </c>
      <c r="S514">
        <v>0.1</v>
      </c>
      <c r="U514">
        <v>0.1</v>
      </c>
      <c r="V514">
        <v>0.1</v>
      </c>
      <c r="W514">
        <v>0.4</v>
      </c>
      <c r="X514">
        <v>0.1</v>
      </c>
      <c r="Y514">
        <v>1.6</v>
      </c>
      <c r="AD514">
        <v>0.4</v>
      </c>
      <c r="AF514">
        <v>0.2</v>
      </c>
      <c r="AG514">
        <v>0.1</v>
      </c>
      <c r="AH514">
        <v>0.1</v>
      </c>
      <c r="AM514">
        <v>0.1</v>
      </c>
      <c r="AU514">
        <v>0.1</v>
      </c>
      <c r="BG514">
        <v>2.8</v>
      </c>
      <c r="BH514">
        <v>0.1</v>
      </c>
      <c r="BP514">
        <v>0.9</v>
      </c>
      <c r="BQ514">
        <v>9.1</v>
      </c>
      <c r="BS514">
        <v>3.9</v>
      </c>
      <c r="BT514">
        <v>0.8</v>
      </c>
    </row>
    <row r="515" spans="1:72" x14ac:dyDescent="0.25">
      <c r="A515" s="28" t="s">
        <v>270</v>
      </c>
      <c r="B515" s="27" t="s">
        <v>336</v>
      </c>
      <c r="C515" s="28" t="s">
        <v>391</v>
      </c>
      <c r="D515">
        <v>0.4</v>
      </c>
      <c r="G515">
        <v>0.1</v>
      </c>
      <c r="H515">
        <v>1.6</v>
      </c>
      <c r="I515">
        <v>1.4</v>
      </c>
      <c r="J515">
        <v>0.5</v>
      </c>
      <c r="K515">
        <v>0.2</v>
      </c>
      <c r="L515">
        <v>0.1</v>
      </c>
      <c r="M515">
        <v>0.1</v>
      </c>
      <c r="N515">
        <v>1.6</v>
      </c>
      <c r="O515">
        <v>2.3</v>
      </c>
      <c r="P515">
        <v>0.8</v>
      </c>
      <c r="Q515">
        <v>0.5</v>
      </c>
      <c r="R515">
        <v>0.8</v>
      </c>
      <c r="S515">
        <v>1.7</v>
      </c>
      <c r="T515">
        <v>3.5</v>
      </c>
      <c r="U515">
        <v>3.1</v>
      </c>
      <c r="V515">
        <v>1.8</v>
      </c>
      <c r="W515">
        <v>8.2</v>
      </c>
      <c r="X515">
        <v>0.6</v>
      </c>
      <c r="Y515">
        <v>20.6</v>
      </c>
      <c r="Z515">
        <v>1</v>
      </c>
      <c r="AA515">
        <v>1</v>
      </c>
      <c r="AC515">
        <v>0.3</v>
      </c>
      <c r="AD515">
        <v>8.2</v>
      </c>
      <c r="AE515">
        <v>0.7</v>
      </c>
      <c r="AF515">
        <v>3.6</v>
      </c>
      <c r="AG515">
        <v>2.9</v>
      </c>
      <c r="AH515">
        <v>1.7</v>
      </c>
      <c r="AI515">
        <v>0.1</v>
      </c>
      <c r="AK515">
        <v>0.5</v>
      </c>
      <c r="AL515">
        <v>0.1</v>
      </c>
      <c r="AM515">
        <v>2.5</v>
      </c>
      <c r="AN515">
        <v>0.3</v>
      </c>
      <c r="AO515">
        <v>0.5</v>
      </c>
      <c r="AP515">
        <v>1.5</v>
      </c>
      <c r="AQ515">
        <v>0.7</v>
      </c>
      <c r="AR515">
        <v>0.4</v>
      </c>
      <c r="AS515">
        <v>0.1</v>
      </c>
      <c r="AT515">
        <v>0.1</v>
      </c>
      <c r="AU515">
        <v>2.3</v>
      </c>
      <c r="AV515">
        <v>0.5</v>
      </c>
      <c r="AW515">
        <v>0.7</v>
      </c>
      <c r="AX515">
        <v>0.4</v>
      </c>
      <c r="AY515">
        <v>0.5</v>
      </c>
      <c r="AZ515">
        <v>0.6</v>
      </c>
      <c r="BA515">
        <v>0.3</v>
      </c>
      <c r="BB515">
        <v>0.1</v>
      </c>
      <c r="BC515">
        <v>0.1</v>
      </c>
      <c r="BD515">
        <v>1</v>
      </c>
      <c r="BE515">
        <v>1.5</v>
      </c>
      <c r="BF515">
        <v>2.2</v>
      </c>
      <c r="BG515">
        <v>47.5</v>
      </c>
      <c r="BH515">
        <v>2</v>
      </c>
      <c r="BI515">
        <v>1.7</v>
      </c>
      <c r="BJ515">
        <v>1.1</v>
      </c>
      <c r="BK515">
        <v>0.7</v>
      </c>
      <c r="BL515">
        <v>0.1</v>
      </c>
      <c r="BM515">
        <v>0.3</v>
      </c>
      <c r="BP515">
        <v>10.3</v>
      </c>
      <c r="BQ515">
        <v>194.1</v>
      </c>
      <c r="BS515">
        <v>76.5</v>
      </c>
      <c r="BT515">
        <v>31</v>
      </c>
    </row>
    <row r="516" spans="1:72" x14ac:dyDescent="0.25">
      <c r="A516" s="28" t="s">
        <v>270</v>
      </c>
      <c r="B516" s="27" t="s">
        <v>336</v>
      </c>
      <c r="C516" s="28" t="s">
        <v>392</v>
      </c>
      <c r="D516">
        <v>2</v>
      </c>
      <c r="E516">
        <v>0.1</v>
      </c>
      <c r="F516">
        <v>0.1</v>
      </c>
      <c r="G516">
        <v>0.4</v>
      </c>
      <c r="H516">
        <v>8</v>
      </c>
      <c r="I516">
        <v>6.3</v>
      </c>
      <c r="J516">
        <v>4.4</v>
      </c>
      <c r="K516">
        <v>1.3</v>
      </c>
      <c r="L516">
        <v>0.5</v>
      </c>
      <c r="M516">
        <v>0.6</v>
      </c>
      <c r="N516">
        <v>6.1</v>
      </c>
      <c r="O516">
        <v>7.5</v>
      </c>
      <c r="P516">
        <v>5.2</v>
      </c>
      <c r="Q516">
        <v>2.3</v>
      </c>
      <c r="R516">
        <v>3.5</v>
      </c>
      <c r="S516">
        <v>9.1</v>
      </c>
      <c r="T516">
        <v>9.1</v>
      </c>
      <c r="U516">
        <v>7.2</v>
      </c>
      <c r="V516">
        <v>8.7</v>
      </c>
      <c r="W516">
        <v>22.7</v>
      </c>
      <c r="X516">
        <v>3.6</v>
      </c>
      <c r="Y516">
        <v>57.7</v>
      </c>
      <c r="Z516">
        <v>4.7</v>
      </c>
      <c r="AA516">
        <v>3.7</v>
      </c>
      <c r="AB516">
        <v>0.1</v>
      </c>
      <c r="AC516">
        <v>1.2</v>
      </c>
      <c r="AD516">
        <v>36.2</v>
      </c>
      <c r="AE516">
        <v>2.3</v>
      </c>
      <c r="AF516">
        <v>9.2</v>
      </c>
      <c r="AG516">
        <v>8.9</v>
      </c>
      <c r="AH516">
        <v>5.1</v>
      </c>
      <c r="AI516">
        <v>0.4</v>
      </c>
      <c r="AJ516">
        <v>0.3</v>
      </c>
      <c r="AK516">
        <v>1.8</v>
      </c>
      <c r="AL516">
        <v>0.1</v>
      </c>
      <c r="AM516">
        <v>7.8</v>
      </c>
      <c r="AN516">
        <v>0.9</v>
      </c>
      <c r="AO516">
        <v>2.6</v>
      </c>
      <c r="AP516">
        <v>4</v>
      </c>
      <c r="AQ516">
        <v>2.8</v>
      </c>
      <c r="AR516">
        <v>1.3</v>
      </c>
      <c r="AS516">
        <v>0.3</v>
      </c>
      <c r="AT516">
        <v>0.4</v>
      </c>
      <c r="AU516">
        <v>5.5</v>
      </c>
      <c r="AV516">
        <v>2.1</v>
      </c>
      <c r="AW516">
        <v>2.3</v>
      </c>
      <c r="AX516">
        <v>1.5</v>
      </c>
      <c r="AY516">
        <v>1.5</v>
      </c>
      <c r="AZ516">
        <v>1.6</v>
      </c>
      <c r="BA516">
        <v>1.8</v>
      </c>
      <c r="BB516">
        <v>0.4</v>
      </c>
      <c r="BC516">
        <v>0.4</v>
      </c>
      <c r="BD516">
        <v>3.6</v>
      </c>
      <c r="BE516">
        <v>5</v>
      </c>
      <c r="BF516">
        <v>5</v>
      </c>
      <c r="BG516">
        <v>128.7</v>
      </c>
      <c r="BH516">
        <v>7.4</v>
      </c>
      <c r="BI516">
        <v>4.4</v>
      </c>
      <c r="BJ516">
        <v>3.7</v>
      </c>
      <c r="BK516">
        <v>1.6</v>
      </c>
      <c r="BL516">
        <v>0.3</v>
      </c>
      <c r="BM516">
        <v>0.9</v>
      </c>
      <c r="BP516">
        <v>47.8</v>
      </c>
      <c r="BQ516">
        <v>600.2</v>
      </c>
      <c r="BR516">
        <v>0.1</v>
      </c>
      <c r="BS516">
        <v>236.1</v>
      </c>
      <c r="BT516">
        <v>113.2</v>
      </c>
    </row>
    <row r="517" spans="1:72" x14ac:dyDescent="0.25">
      <c r="A517" s="28" t="s">
        <v>270</v>
      </c>
      <c r="B517" s="27" t="s">
        <v>336</v>
      </c>
      <c r="C517" s="28" t="s">
        <v>393</v>
      </c>
      <c r="D517">
        <v>0.1</v>
      </c>
      <c r="H517">
        <v>0.3</v>
      </c>
      <c r="I517">
        <v>0.2</v>
      </c>
      <c r="J517">
        <v>0.1</v>
      </c>
      <c r="K517">
        <v>0.1</v>
      </c>
      <c r="M517">
        <v>0.1</v>
      </c>
      <c r="N517">
        <v>0.3</v>
      </c>
      <c r="O517">
        <v>0.4</v>
      </c>
      <c r="P517">
        <v>0.2</v>
      </c>
      <c r="Q517">
        <v>0.1</v>
      </c>
      <c r="R517">
        <v>0.8</v>
      </c>
      <c r="S517">
        <v>0.5</v>
      </c>
      <c r="T517">
        <v>0.7</v>
      </c>
      <c r="U517">
        <v>0.4</v>
      </c>
      <c r="V517">
        <v>0.4</v>
      </c>
      <c r="W517">
        <v>0.7</v>
      </c>
      <c r="X517">
        <v>0.1</v>
      </c>
      <c r="Y517">
        <v>3.7</v>
      </c>
      <c r="Z517">
        <v>0.2</v>
      </c>
      <c r="AA517">
        <v>0.1</v>
      </c>
      <c r="AC517">
        <v>0.1</v>
      </c>
      <c r="AD517">
        <v>0.9</v>
      </c>
      <c r="AE517">
        <v>0.1</v>
      </c>
      <c r="AF517">
        <v>0.6</v>
      </c>
      <c r="AG517">
        <v>0.4</v>
      </c>
      <c r="AH517">
        <v>0.2</v>
      </c>
      <c r="AI517">
        <v>0.2</v>
      </c>
      <c r="AJ517">
        <v>0.1</v>
      </c>
      <c r="AK517">
        <v>0.3</v>
      </c>
      <c r="AM517">
        <v>0.4</v>
      </c>
      <c r="AN517">
        <v>0.1</v>
      </c>
      <c r="AO517">
        <v>0.1</v>
      </c>
      <c r="AP517">
        <v>0.1</v>
      </c>
      <c r="AQ517">
        <v>0.3</v>
      </c>
      <c r="AR517">
        <v>0.2</v>
      </c>
      <c r="AU517">
        <v>0.2</v>
      </c>
      <c r="AV517">
        <v>0.3</v>
      </c>
      <c r="AW517">
        <v>0.1</v>
      </c>
      <c r="AX517">
        <v>0.1</v>
      </c>
      <c r="AY517">
        <v>0.2</v>
      </c>
      <c r="AZ517">
        <v>0.1</v>
      </c>
      <c r="BA517">
        <v>0.2</v>
      </c>
      <c r="BD517">
        <v>0.2</v>
      </c>
      <c r="BE517">
        <v>0.3</v>
      </c>
      <c r="BF517">
        <v>0.4</v>
      </c>
      <c r="BG517">
        <v>8.2</v>
      </c>
      <c r="BH517">
        <v>0.4</v>
      </c>
      <c r="BI517">
        <v>0.2</v>
      </c>
      <c r="BJ517">
        <v>0.3</v>
      </c>
      <c r="BK517">
        <v>0.1</v>
      </c>
      <c r="BM517">
        <v>0.1</v>
      </c>
      <c r="BP517">
        <v>1.7</v>
      </c>
      <c r="BQ517">
        <v>30.5</v>
      </c>
      <c r="BS517">
        <v>14</v>
      </c>
      <c r="BT517">
        <v>7.2</v>
      </c>
    </row>
    <row r="518" spans="1:72" x14ac:dyDescent="0.25">
      <c r="A518" s="28" t="s">
        <v>270</v>
      </c>
      <c r="B518" s="27" t="s">
        <v>336</v>
      </c>
      <c r="C518" s="28" t="s">
        <v>394</v>
      </c>
      <c r="H518">
        <v>0.3</v>
      </c>
      <c r="I518">
        <v>0.1</v>
      </c>
      <c r="J518">
        <v>0.2</v>
      </c>
      <c r="N518">
        <v>0.2</v>
      </c>
      <c r="O518">
        <v>0.2</v>
      </c>
      <c r="P518">
        <v>0.3</v>
      </c>
      <c r="R518">
        <v>0.1</v>
      </c>
      <c r="S518">
        <v>0.3</v>
      </c>
      <c r="T518">
        <v>0.4</v>
      </c>
      <c r="U518">
        <v>0.1</v>
      </c>
      <c r="V518">
        <v>0.6</v>
      </c>
      <c r="W518">
        <v>0.6</v>
      </c>
      <c r="X518">
        <v>0.1</v>
      </c>
      <c r="Y518">
        <v>2.7</v>
      </c>
      <c r="Z518">
        <v>0.1</v>
      </c>
      <c r="AA518">
        <v>0.1</v>
      </c>
      <c r="AD518">
        <v>1</v>
      </c>
      <c r="AE518">
        <v>0.1</v>
      </c>
      <c r="AF518">
        <v>0.1</v>
      </c>
      <c r="AG518">
        <v>0.1</v>
      </c>
      <c r="AH518">
        <v>0.1</v>
      </c>
      <c r="AM518">
        <v>0.2</v>
      </c>
      <c r="AO518">
        <v>0.1</v>
      </c>
      <c r="AX518">
        <v>0.1</v>
      </c>
      <c r="AZ518">
        <v>0.1</v>
      </c>
      <c r="BD518">
        <v>0.1</v>
      </c>
      <c r="BE518">
        <v>0.2</v>
      </c>
      <c r="BF518">
        <v>0.1</v>
      </c>
      <c r="BG518">
        <v>5.8</v>
      </c>
      <c r="BH518">
        <v>0.6</v>
      </c>
      <c r="BI518">
        <v>0.2</v>
      </c>
      <c r="BJ518">
        <v>0.1</v>
      </c>
      <c r="BP518">
        <v>1.6</v>
      </c>
      <c r="BQ518">
        <v>32.3</v>
      </c>
      <c r="BS518">
        <v>18.6</v>
      </c>
      <c r="BT518">
        <v>11.3</v>
      </c>
    </row>
    <row r="519" spans="1:72" x14ac:dyDescent="0.25">
      <c r="A519" s="28" t="s">
        <v>270</v>
      </c>
      <c r="B519" s="27" t="s">
        <v>336</v>
      </c>
      <c r="C519" s="28" t="s">
        <v>395</v>
      </c>
      <c r="D519">
        <v>2.2</v>
      </c>
      <c r="E519">
        <v>0.1</v>
      </c>
      <c r="F519">
        <v>0.1</v>
      </c>
      <c r="G519">
        <v>0.6</v>
      </c>
      <c r="H519">
        <v>6.5</v>
      </c>
      <c r="I519">
        <v>2.3</v>
      </c>
      <c r="J519">
        <v>1.3</v>
      </c>
      <c r="K519">
        <v>1.1</v>
      </c>
      <c r="L519">
        <v>0.3</v>
      </c>
      <c r="M519">
        <v>1</v>
      </c>
      <c r="N519">
        <v>4.9</v>
      </c>
      <c r="O519">
        <v>5.5</v>
      </c>
      <c r="P519">
        <v>2</v>
      </c>
      <c r="Q519">
        <v>1.3</v>
      </c>
      <c r="R519">
        <v>8.7</v>
      </c>
      <c r="S519">
        <v>5.6</v>
      </c>
      <c r="T519">
        <v>5.5</v>
      </c>
      <c r="U519">
        <v>5.6</v>
      </c>
      <c r="V519">
        <v>6.4</v>
      </c>
      <c r="W519">
        <v>6.4</v>
      </c>
      <c r="X519">
        <v>2.2</v>
      </c>
      <c r="Y519">
        <v>21.6</v>
      </c>
      <c r="Z519">
        <v>4.2</v>
      </c>
      <c r="AA519">
        <v>4.1</v>
      </c>
      <c r="AB519">
        <v>0.1</v>
      </c>
      <c r="AC519">
        <v>1.1</v>
      </c>
      <c r="AD519">
        <v>12.8</v>
      </c>
      <c r="AE519">
        <v>1</v>
      </c>
      <c r="AF519">
        <v>8.9</v>
      </c>
      <c r="AG519">
        <v>4</v>
      </c>
      <c r="AH519">
        <v>2.7</v>
      </c>
      <c r="AI519">
        <v>12.2</v>
      </c>
      <c r="AJ519">
        <v>7.9</v>
      </c>
      <c r="AK519">
        <v>2</v>
      </c>
      <c r="AL519">
        <v>0.2</v>
      </c>
      <c r="AM519">
        <v>3.2</v>
      </c>
      <c r="AN519">
        <v>1.4</v>
      </c>
      <c r="AO519">
        <v>1.3</v>
      </c>
      <c r="AP519">
        <v>1.6</v>
      </c>
      <c r="AQ519">
        <v>6.2</v>
      </c>
      <c r="AR519">
        <v>0.9</v>
      </c>
      <c r="AS519">
        <v>0.3</v>
      </c>
      <c r="AT519">
        <v>0.4</v>
      </c>
      <c r="AU519">
        <v>0.8</v>
      </c>
      <c r="AV519">
        <v>2.5</v>
      </c>
      <c r="AW519">
        <v>1.1</v>
      </c>
      <c r="AX519">
        <v>0.9</v>
      </c>
      <c r="AY519">
        <v>0.5</v>
      </c>
      <c r="AZ519">
        <v>0.8</v>
      </c>
      <c r="BA519">
        <v>2.4</v>
      </c>
      <c r="BB519">
        <v>0.3</v>
      </c>
      <c r="BC519">
        <v>0.2</v>
      </c>
      <c r="BD519">
        <v>2.4</v>
      </c>
      <c r="BE519">
        <v>4.5</v>
      </c>
      <c r="BF519">
        <v>1.3</v>
      </c>
      <c r="BG519">
        <v>48.8</v>
      </c>
      <c r="BH519">
        <v>4.5</v>
      </c>
      <c r="BI519">
        <v>1.8</v>
      </c>
      <c r="BJ519">
        <v>1.6</v>
      </c>
      <c r="BK519">
        <v>0.5</v>
      </c>
      <c r="BL519">
        <v>0.2</v>
      </c>
      <c r="BM519">
        <v>0.5</v>
      </c>
      <c r="BP519">
        <v>19</v>
      </c>
      <c r="BQ519">
        <v>211.2</v>
      </c>
      <c r="BR519">
        <v>0.1</v>
      </c>
      <c r="BS519">
        <v>108.1</v>
      </c>
      <c r="BT519">
        <v>69.6</v>
      </c>
    </row>
    <row r="520" spans="1:72" x14ac:dyDescent="0.25">
      <c r="A520" s="28" t="s">
        <v>270</v>
      </c>
      <c r="B520" s="27" t="s">
        <v>336</v>
      </c>
      <c r="C520" s="28" t="s">
        <v>396</v>
      </c>
      <c r="D520">
        <v>7.4</v>
      </c>
      <c r="E520">
        <v>0.3</v>
      </c>
      <c r="F520">
        <v>0.4</v>
      </c>
      <c r="G520">
        <v>1.4</v>
      </c>
      <c r="H520">
        <v>55.2</v>
      </c>
      <c r="I520">
        <v>14.1</v>
      </c>
      <c r="J520">
        <v>8.6</v>
      </c>
      <c r="K520">
        <v>5.3</v>
      </c>
      <c r="L520">
        <v>2.6</v>
      </c>
      <c r="M520">
        <v>4.4</v>
      </c>
      <c r="N520">
        <v>37.9</v>
      </c>
      <c r="O520">
        <v>112.3</v>
      </c>
      <c r="P520">
        <v>15.7</v>
      </c>
      <c r="Q520">
        <v>8.6</v>
      </c>
      <c r="R520">
        <v>10.3</v>
      </c>
      <c r="S520">
        <v>15.5</v>
      </c>
      <c r="T520">
        <v>87.1</v>
      </c>
      <c r="U520">
        <v>22.4</v>
      </c>
      <c r="V520">
        <v>32.4</v>
      </c>
      <c r="W520">
        <v>47.8</v>
      </c>
      <c r="X520">
        <v>11.1</v>
      </c>
      <c r="Y520">
        <v>336.2</v>
      </c>
      <c r="Z520">
        <v>27.9</v>
      </c>
      <c r="AA520">
        <v>14.9</v>
      </c>
      <c r="AB520">
        <v>0.8</v>
      </c>
      <c r="AC520">
        <v>6</v>
      </c>
      <c r="AD520">
        <v>135</v>
      </c>
      <c r="AE520">
        <v>7.8</v>
      </c>
      <c r="AF520">
        <v>79.4</v>
      </c>
      <c r="AG520">
        <v>39.3</v>
      </c>
      <c r="AH520">
        <v>8.1</v>
      </c>
      <c r="AI520">
        <v>2.5</v>
      </c>
      <c r="AJ520">
        <v>6.2</v>
      </c>
      <c r="AK520">
        <v>9.5</v>
      </c>
      <c r="AL520">
        <v>0.6</v>
      </c>
      <c r="AM520">
        <v>28.9</v>
      </c>
      <c r="AN520">
        <v>35</v>
      </c>
      <c r="AO520">
        <v>12.5</v>
      </c>
      <c r="AP520">
        <v>8</v>
      </c>
      <c r="AQ520">
        <v>124.9</v>
      </c>
      <c r="AR520">
        <v>4</v>
      </c>
      <c r="AS520">
        <v>1.3</v>
      </c>
      <c r="AT520">
        <v>4.9</v>
      </c>
      <c r="AU520">
        <v>12.9</v>
      </c>
      <c r="AV520">
        <v>25.5</v>
      </c>
      <c r="AW520">
        <v>8</v>
      </c>
      <c r="AX520">
        <v>14.8</v>
      </c>
      <c r="AY520">
        <v>7.4</v>
      </c>
      <c r="AZ520">
        <v>9.6</v>
      </c>
      <c r="BA520">
        <v>11.1</v>
      </c>
      <c r="BB520">
        <v>3.5</v>
      </c>
      <c r="BC520">
        <v>1</v>
      </c>
      <c r="BD520">
        <v>26.6</v>
      </c>
      <c r="BE520">
        <v>27.9</v>
      </c>
      <c r="BF520">
        <v>24.6</v>
      </c>
      <c r="BG520">
        <v>863.8</v>
      </c>
      <c r="BH520">
        <v>66.3</v>
      </c>
      <c r="BI520">
        <v>19.5</v>
      </c>
      <c r="BJ520">
        <v>20</v>
      </c>
      <c r="BK520">
        <v>6.2</v>
      </c>
      <c r="BL520">
        <v>1.7</v>
      </c>
      <c r="BM520">
        <v>5</v>
      </c>
      <c r="BP520">
        <v>349.4</v>
      </c>
      <c r="BQ520">
        <v>2816.8</v>
      </c>
      <c r="BR520">
        <v>3.1</v>
      </c>
      <c r="BS520">
        <v>1192.8</v>
      </c>
      <c r="BT520">
        <v>502.4</v>
      </c>
    </row>
    <row r="521" spans="1:72" x14ac:dyDescent="0.25">
      <c r="A521" s="28" t="s">
        <v>270</v>
      </c>
      <c r="B521" s="27" t="s">
        <v>336</v>
      </c>
      <c r="C521" s="28" t="s">
        <v>397</v>
      </c>
      <c r="D521">
        <v>1.5</v>
      </c>
      <c r="E521">
        <v>0.1</v>
      </c>
      <c r="F521">
        <v>0.2</v>
      </c>
      <c r="G521">
        <v>0.5</v>
      </c>
      <c r="H521">
        <v>11.9</v>
      </c>
      <c r="I521">
        <v>4.8</v>
      </c>
      <c r="J521">
        <v>3.4</v>
      </c>
      <c r="K521">
        <v>1.7</v>
      </c>
      <c r="L521">
        <v>1.1</v>
      </c>
      <c r="M521">
        <v>1.2</v>
      </c>
      <c r="N521">
        <v>10.4</v>
      </c>
      <c r="O521">
        <v>32.6</v>
      </c>
      <c r="P521">
        <v>5</v>
      </c>
      <c r="Q521">
        <v>3</v>
      </c>
      <c r="R521">
        <v>4.7</v>
      </c>
      <c r="S521">
        <v>6.2</v>
      </c>
      <c r="T521">
        <v>26.6</v>
      </c>
      <c r="U521">
        <v>13.5</v>
      </c>
      <c r="V521">
        <v>14.2</v>
      </c>
      <c r="W521">
        <v>32.7</v>
      </c>
      <c r="X521">
        <v>12.1</v>
      </c>
      <c r="Y521">
        <v>84.1</v>
      </c>
      <c r="Z521">
        <v>10.6</v>
      </c>
      <c r="AA521">
        <v>4.9</v>
      </c>
      <c r="AB521">
        <v>0.4</v>
      </c>
      <c r="AC521">
        <v>1.8</v>
      </c>
      <c r="AD521">
        <v>39</v>
      </c>
      <c r="AE521">
        <v>3.5</v>
      </c>
      <c r="AF521">
        <v>12.1</v>
      </c>
      <c r="AG521">
        <v>11.2</v>
      </c>
      <c r="AH521">
        <v>4.2</v>
      </c>
      <c r="AI521">
        <v>0.8</v>
      </c>
      <c r="AJ521">
        <v>1.2</v>
      </c>
      <c r="AK521">
        <v>3.1</v>
      </c>
      <c r="AL521">
        <v>0.3</v>
      </c>
      <c r="AM521">
        <v>11.1</v>
      </c>
      <c r="AN521">
        <v>1.2</v>
      </c>
      <c r="AO521">
        <v>5.6</v>
      </c>
      <c r="AP521">
        <v>3.1</v>
      </c>
      <c r="AQ521">
        <v>13</v>
      </c>
      <c r="AR521">
        <v>1.2</v>
      </c>
      <c r="AS521">
        <v>0.4</v>
      </c>
      <c r="AT521">
        <v>1.5</v>
      </c>
      <c r="AU521">
        <v>4.3</v>
      </c>
      <c r="AV521">
        <v>5.5</v>
      </c>
      <c r="AW521">
        <v>2.5</v>
      </c>
      <c r="AX521">
        <v>4.2</v>
      </c>
      <c r="AY521">
        <v>3.1</v>
      </c>
      <c r="AZ521">
        <v>3.2</v>
      </c>
      <c r="BA521">
        <v>4</v>
      </c>
      <c r="BB521">
        <v>0.9</v>
      </c>
      <c r="BC521">
        <v>0.2</v>
      </c>
      <c r="BD521">
        <v>8</v>
      </c>
      <c r="BE521">
        <v>10.8</v>
      </c>
      <c r="BF521">
        <v>8.1</v>
      </c>
      <c r="BG521">
        <v>320.3</v>
      </c>
      <c r="BH521">
        <v>21.6</v>
      </c>
      <c r="BI521">
        <v>8</v>
      </c>
      <c r="BJ521">
        <v>9.4</v>
      </c>
      <c r="BK521">
        <v>1.9</v>
      </c>
      <c r="BL521">
        <v>0.5</v>
      </c>
      <c r="BM521">
        <v>2.1</v>
      </c>
      <c r="BP521">
        <v>150.8</v>
      </c>
      <c r="BQ521">
        <v>858.1</v>
      </c>
      <c r="BR521">
        <v>1.2</v>
      </c>
      <c r="BS521">
        <v>330</v>
      </c>
      <c r="BT521">
        <v>96.6</v>
      </c>
    </row>
    <row r="522" spans="1:72" x14ac:dyDescent="0.25">
      <c r="A522" s="28" t="s">
        <v>270</v>
      </c>
      <c r="B522" s="27" t="s">
        <v>336</v>
      </c>
      <c r="C522" s="28" t="s">
        <v>398</v>
      </c>
      <c r="H522">
        <v>0.2</v>
      </c>
      <c r="I522">
        <v>0.1</v>
      </c>
      <c r="J522">
        <v>0.1</v>
      </c>
      <c r="K522">
        <v>0.1</v>
      </c>
      <c r="N522">
        <v>0.2</v>
      </c>
      <c r="O522">
        <v>0.2</v>
      </c>
      <c r="P522">
        <v>0.2</v>
      </c>
      <c r="R522">
        <v>1.2</v>
      </c>
      <c r="S522">
        <v>0.2</v>
      </c>
      <c r="T522">
        <v>0.1</v>
      </c>
      <c r="U522">
        <v>0.1</v>
      </c>
      <c r="V522">
        <v>0.1</v>
      </c>
      <c r="W522">
        <v>0.1</v>
      </c>
      <c r="X522">
        <v>0.1</v>
      </c>
      <c r="Y522">
        <v>0.6</v>
      </c>
      <c r="Z522">
        <v>0.1</v>
      </c>
      <c r="AA522">
        <v>0.2</v>
      </c>
      <c r="AC522">
        <v>1.3</v>
      </c>
      <c r="AD522">
        <v>0.4</v>
      </c>
      <c r="AF522">
        <v>0.3</v>
      </c>
      <c r="AG522">
        <v>0.2</v>
      </c>
      <c r="AM522">
        <v>0.1</v>
      </c>
      <c r="AN522">
        <v>0.2</v>
      </c>
      <c r="AO522">
        <v>0.1</v>
      </c>
      <c r="AQ522">
        <v>0.2</v>
      </c>
      <c r="AV522">
        <v>0.1</v>
      </c>
      <c r="AY522">
        <v>0.1</v>
      </c>
      <c r="BA522">
        <v>0.1</v>
      </c>
      <c r="BD522">
        <v>0.1</v>
      </c>
      <c r="BE522">
        <v>0.1</v>
      </c>
      <c r="BF522">
        <v>0.1</v>
      </c>
      <c r="BG522">
        <v>2</v>
      </c>
      <c r="BH522">
        <v>0.1</v>
      </c>
      <c r="BI522">
        <v>0.1</v>
      </c>
      <c r="BJ522">
        <v>0.1</v>
      </c>
      <c r="BP522">
        <v>0.6</v>
      </c>
      <c r="BQ522">
        <v>7.1</v>
      </c>
      <c r="BS522">
        <v>2.3</v>
      </c>
      <c r="BT522">
        <v>0.5</v>
      </c>
    </row>
    <row r="523" spans="1:72" x14ac:dyDescent="0.25">
      <c r="A523" s="28" t="s">
        <v>270</v>
      </c>
      <c r="B523" s="27" t="s">
        <v>336</v>
      </c>
      <c r="C523" s="28" t="s">
        <v>399</v>
      </c>
      <c r="D523">
        <v>0.2</v>
      </c>
      <c r="G523">
        <v>0.1</v>
      </c>
      <c r="H523">
        <v>1.1</v>
      </c>
      <c r="I523">
        <v>0.7</v>
      </c>
      <c r="J523">
        <v>0.9</v>
      </c>
      <c r="K523">
        <v>0.4</v>
      </c>
      <c r="L523">
        <v>0.1</v>
      </c>
      <c r="M523">
        <v>0.1</v>
      </c>
      <c r="N523">
        <v>1.2</v>
      </c>
      <c r="O523">
        <v>1.3</v>
      </c>
      <c r="P523">
        <v>0.6</v>
      </c>
      <c r="Q523">
        <v>0.3</v>
      </c>
      <c r="R523">
        <v>0.8</v>
      </c>
      <c r="S523">
        <v>0.7</v>
      </c>
      <c r="T523">
        <v>0.7</v>
      </c>
      <c r="U523">
        <v>0.5</v>
      </c>
      <c r="V523">
        <v>0.9</v>
      </c>
      <c r="W523">
        <v>1.4</v>
      </c>
      <c r="X523">
        <v>0.7</v>
      </c>
      <c r="Y523">
        <v>6.1</v>
      </c>
      <c r="Z523">
        <v>0.7</v>
      </c>
      <c r="AA523">
        <v>0.4</v>
      </c>
      <c r="AC523">
        <v>0.2</v>
      </c>
      <c r="AD523">
        <v>3.2</v>
      </c>
      <c r="AE523">
        <v>0.2</v>
      </c>
      <c r="AF523">
        <v>1</v>
      </c>
      <c r="AG523">
        <v>0.9</v>
      </c>
      <c r="AH523">
        <v>0.3</v>
      </c>
      <c r="AI523">
        <v>0.1</v>
      </c>
      <c r="AJ523">
        <v>0.1</v>
      </c>
      <c r="AK523">
        <v>0.2</v>
      </c>
      <c r="AL523">
        <v>0.1</v>
      </c>
      <c r="AM523">
        <v>0.9</v>
      </c>
      <c r="AN523">
        <v>0.2</v>
      </c>
      <c r="AO523">
        <v>0.5</v>
      </c>
      <c r="AP523">
        <v>0.2</v>
      </c>
      <c r="AQ523">
        <v>0.5</v>
      </c>
      <c r="AR523">
        <v>0.1</v>
      </c>
      <c r="AS523">
        <v>0.1</v>
      </c>
      <c r="AT523">
        <v>0.1</v>
      </c>
      <c r="AU523">
        <v>0.3</v>
      </c>
      <c r="AV523">
        <v>0.3</v>
      </c>
      <c r="AW523">
        <v>0.2</v>
      </c>
      <c r="AX523">
        <v>0.3</v>
      </c>
      <c r="AY523">
        <v>0.2</v>
      </c>
      <c r="AZ523">
        <v>0.2</v>
      </c>
      <c r="BA523">
        <v>0.3</v>
      </c>
      <c r="BB523">
        <v>0.1</v>
      </c>
      <c r="BC523">
        <v>0.1</v>
      </c>
      <c r="BD523">
        <v>0.5</v>
      </c>
      <c r="BE523">
        <v>0.6</v>
      </c>
      <c r="BF523">
        <v>0.5</v>
      </c>
      <c r="BG523">
        <v>15.2</v>
      </c>
      <c r="BH523">
        <v>0.9</v>
      </c>
      <c r="BI523">
        <v>0.5</v>
      </c>
      <c r="BJ523">
        <v>0.6</v>
      </c>
      <c r="BK523">
        <v>0.2</v>
      </c>
      <c r="BL523">
        <v>0.1</v>
      </c>
      <c r="BM523">
        <v>0.1</v>
      </c>
      <c r="BP523">
        <v>5.1</v>
      </c>
      <c r="BQ523">
        <v>56.8</v>
      </c>
      <c r="BS523">
        <v>21.7</v>
      </c>
      <c r="BT523">
        <v>6.3</v>
      </c>
    </row>
    <row r="524" spans="1:72" x14ac:dyDescent="0.25">
      <c r="A524" s="28" t="s">
        <v>270</v>
      </c>
      <c r="B524" s="27" t="s">
        <v>336</v>
      </c>
      <c r="C524" s="28" t="s">
        <v>400</v>
      </c>
      <c r="D524">
        <v>15.2</v>
      </c>
      <c r="E524">
        <v>1.1</v>
      </c>
      <c r="F524">
        <v>1.5</v>
      </c>
      <c r="G524">
        <v>4.9</v>
      </c>
      <c r="H524">
        <v>127.3</v>
      </c>
      <c r="I524">
        <v>93.4</v>
      </c>
      <c r="J524">
        <v>51.6</v>
      </c>
      <c r="K524">
        <v>19.6</v>
      </c>
      <c r="L524">
        <v>9.2</v>
      </c>
      <c r="M524">
        <v>6.3</v>
      </c>
      <c r="N524">
        <v>126.1</v>
      </c>
      <c r="O524">
        <v>199.7</v>
      </c>
      <c r="P524">
        <v>52</v>
      </c>
      <c r="Q524">
        <v>34.2</v>
      </c>
      <c r="R524">
        <v>51.9</v>
      </c>
      <c r="S524">
        <v>88.7</v>
      </c>
      <c r="T524">
        <v>150.8</v>
      </c>
      <c r="U524">
        <v>81.2</v>
      </c>
      <c r="V524">
        <v>98.2</v>
      </c>
      <c r="W524">
        <v>235</v>
      </c>
      <c r="X524">
        <v>46.5</v>
      </c>
      <c r="Y524">
        <v>1126.6</v>
      </c>
      <c r="Z524">
        <v>94.8</v>
      </c>
      <c r="AA524">
        <v>46.6</v>
      </c>
      <c r="AB524">
        <v>2</v>
      </c>
      <c r="AC524">
        <v>23.5</v>
      </c>
      <c r="AD524">
        <v>414</v>
      </c>
      <c r="AE524">
        <v>23</v>
      </c>
      <c r="AF524">
        <v>107.9</v>
      </c>
      <c r="AG524">
        <v>136.8</v>
      </c>
      <c r="AH524">
        <v>37.4</v>
      </c>
      <c r="AI524">
        <v>8.2</v>
      </c>
      <c r="AJ524">
        <v>2.5</v>
      </c>
      <c r="AK524">
        <v>24</v>
      </c>
      <c r="AL524">
        <v>1.8</v>
      </c>
      <c r="AM524">
        <v>146.5</v>
      </c>
      <c r="AN524">
        <v>15.6</v>
      </c>
      <c r="AO524">
        <v>68.8</v>
      </c>
      <c r="AP524">
        <v>36.4</v>
      </c>
      <c r="AQ524">
        <v>57.7</v>
      </c>
      <c r="AR524">
        <v>14.4</v>
      </c>
      <c r="AS524">
        <v>5.3</v>
      </c>
      <c r="AT524">
        <v>6.7</v>
      </c>
      <c r="AU524">
        <v>47.3</v>
      </c>
      <c r="AV524">
        <v>44.4</v>
      </c>
      <c r="AW524">
        <v>32.7</v>
      </c>
      <c r="AX524">
        <v>32.2</v>
      </c>
      <c r="AY524">
        <v>30.9</v>
      </c>
      <c r="AZ524">
        <v>30.6</v>
      </c>
      <c r="BA524">
        <v>49.5</v>
      </c>
      <c r="BB524">
        <v>9.5</v>
      </c>
      <c r="BC524">
        <v>2.4</v>
      </c>
      <c r="BD524">
        <v>74.9</v>
      </c>
      <c r="BE524">
        <v>103.2</v>
      </c>
      <c r="BF524">
        <v>93.8</v>
      </c>
      <c r="BG524">
        <v>2975.9</v>
      </c>
      <c r="BH524">
        <v>157.2</v>
      </c>
      <c r="BI524">
        <v>91.9</v>
      </c>
      <c r="BJ524">
        <v>101.7</v>
      </c>
      <c r="BK524">
        <v>37.4</v>
      </c>
      <c r="BL524">
        <v>5.4</v>
      </c>
      <c r="BM524">
        <v>15.1</v>
      </c>
      <c r="BP524">
        <v>1015</v>
      </c>
      <c r="BQ524">
        <v>10482.5</v>
      </c>
      <c r="BR524">
        <v>3.5</v>
      </c>
      <c r="BS524">
        <v>3873.9</v>
      </c>
      <c r="BT524">
        <v>1658.3</v>
      </c>
    </row>
    <row r="525" spans="1:72" x14ac:dyDescent="0.25">
      <c r="A525" s="28" t="s">
        <v>270</v>
      </c>
      <c r="B525" s="27" t="s">
        <v>336</v>
      </c>
      <c r="C525" s="28" t="s">
        <v>401</v>
      </c>
      <c r="D525">
        <v>12.8</v>
      </c>
      <c r="E525">
        <v>0.5</v>
      </c>
      <c r="F525">
        <v>0.3</v>
      </c>
      <c r="G525">
        <v>2</v>
      </c>
      <c r="H525">
        <v>40.9</v>
      </c>
      <c r="I525">
        <v>20.6</v>
      </c>
      <c r="J525">
        <v>8</v>
      </c>
      <c r="K525">
        <v>25.2</v>
      </c>
      <c r="L525">
        <v>7.5</v>
      </c>
      <c r="M525">
        <v>8.6</v>
      </c>
      <c r="N525">
        <v>100.3</v>
      </c>
      <c r="O525">
        <v>53</v>
      </c>
      <c r="P525">
        <v>53.3</v>
      </c>
      <c r="Q525">
        <v>14.2</v>
      </c>
      <c r="R525">
        <v>21.4</v>
      </c>
      <c r="S525">
        <v>30.5</v>
      </c>
      <c r="T525">
        <v>77</v>
      </c>
      <c r="U525">
        <v>40.2</v>
      </c>
      <c r="V525">
        <v>113.9</v>
      </c>
      <c r="W525">
        <v>102.1</v>
      </c>
      <c r="X525">
        <v>21.2</v>
      </c>
      <c r="Y525">
        <v>225.5</v>
      </c>
      <c r="Z525">
        <v>32.9</v>
      </c>
      <c r="AA525">
        <v>15.2</v>
      </c>
      <c r="AB525">
        <v>1</v>
      </c>
      <c r="AC525">
        <v>7.2</v>
      </c>
      <c r="AD525">
        <v>119.2</v>
      </c>
      <c r="AE525">
        <v>9.2</v>
      </c>
      <c r="AF525">
        <v>28.8</v>
      </c>
      <c r="AG525">
        <v>28.7</v>
      </c>
      <c r="AH525">
        <v>9.3</v>
      </c>
      <c r="AI525">
        <v>1.8</v>
      </c>
      <c r="AJ525">
        <v>0.9</v>
      </c>
      <c r="AK525">
        <v>6.9</v>
      </c>
      <c r="AL525">
        <v>0.9</v>
      </c>
      <c r="AM525">
        <v>25.1</v>
      </c>
      <c r="AN525">
        <v>6.6</v>
      </c>
      <c r="AO525">
        <v>14.2</v>
      </c>
      <c r="AP525">
        <v>10.1</v>
      </c>
      <c r="AQ525">
        <v>19.1</v>
      </c>
      <c r="AR525">
        <v>5.2</v>
      </c>
      <c r="AS525">
        <v>1.5</v>
      </c>
      <c r="AT525">
        <v>2</v>
      </c>
      <c r="AU525">
        <v>9.1</v>
      </c>
      <c r="AV525">
        <v>12.1</v>
      </c>
      <c r="AW525">
        <v>10.2</v>
      </c>
      <c r="AX525">
        <v>9.8</v>
      </c>
      <c r="AY525">
        <v>5.5</v>
      </c>
      <c r="AZ525">
        <v>6.7</v>
      </c>
      <c r="BA525">
        <v>12.2</v>
      </c>
      <c r="BB525">
        <v>2</v>
      </c>
      <c r="BC525">
        <v>0.5</v>
      </c>
      <c r="BD525">
        <v>17.5</v>
      </c>
      <c r="BE525">
        <v>21.9</v>
      </c>
      <c r="BF525">
        <v>14.9</v>
      </c>
      <c r="BG525">
        <v>524.2</v>
      </c>
      <c r="BH525">
        <v>34.2</v>
      </c>
      <c r="BI525">
        <v>16.1</v>
      </c>
      <c r="BJ525">
        <v>19.5</v>
      </c>
      <c r="BK525">
        <v>5.8</v>
      </c>
      <c r="BL525">
        <v>1.7</v>
      </c>
      <c r="BM525">
        <v>4.2</v>
      </c>
      <c r="BP525">
        <v>186.8</v>
      </c>
      <c r="BQ525">
        <v>2032.8</v>
      </c>
      <c r="BR525">
        <v>0.7</v>
      </c>
      <c r="BS525">
        <v>1033.5</v>
      </c>
      <c r="BT525">
        <v>405.5</v>
      </c>
    </row>
    <row r="526" spans="1:72" x14ac:dyDescent="0.25">
      <c r="A526" s="28" t="s">
        <v>270</v>
      </c>
      <c r="B526" s="27" t="s">
        <v>336</v>
      </c>
      <c r="C526" s="28" t="s">
        <v>402</v>
      </c>
      <c r="D526">
        <v>0.4</v>
      </c>
      <c r="G526">
        <v>0.1</v>
      </c>
      <c r="H526">
        <v>2</v>
      </c>
      <c r="I526">
        <v>1.1</v>
      </c>
      <c r="J526">
        <v>0.5</v>
      </c>
      <c r="K526">
        <v>0.3</v>
      </c>
      <c r="L526">
        <v>0.2</v>
      </c>
      <c r="M526">
        <v>0.2</v>
      </c>
      <c r="N526">
        <v>1.9</v>
      </c>
      <c r="O526">
        <v>2.7</v>
      </c>
      <c r="P526">
        <v>1</v>
      </c>
      <c r="Q526">
        <v>0.5</v>
      </c>
      <c r="R526">
        <v>0.6</v>
      </c>
      <c r="S526">
        <v>1.2</v>
      </c>
      <c r="T526">
        <v>2.5</v>
      </c>
      <c r="U526">
        <v>2.3</v>
      </c>
      <c r="V526">
        <v>1.7</v>
      </c>
      <c r="W526">
        <v>6.4</v>
      </c>
      <c r="X526">
        <v>0.7</v>
      </c>
      <c r="Y526">
        <v>16.2</v>
      </c>
      <c r="Z526">
        <v>1.6</v>
      </c>
      <c r="AA526">
        <v>1</v>
      </c>
      <c r="AB526">
        <v>0.1</v>
      </c>
      <c r="AC526">
        <v>0.4</v>
      </c>
      <c r="AD526">
        <v>6.1</v>
      </c>
      <c r="AE526">
        <v>0.5</v>
      </c>
      <c r="AF526">
        <v>1.9</v>
      </c>
      <c r="AG526">
        <v>2.3</v>
      </c>
      <c r="AH526">
        <v>1</v>
      </c>
      <c r="AI526">
        <v>0.5</v>
      </c>
      <c r="AJ526">
        <v>0.9</v>
      </c>
      <c r="AK526">
        <v>0.4</v>
      </c>
      <c r="AM526">
        <v>2.2</v>
      </c>
      <c r="AN526">
        <v>0.3</v>
      </c>
      <c r="AO526">
        <v>0.9</v>
      </c>
      <c r="AP526">
        <v>0.6</v>
      </c>
      <c r="AQ526">
        <v>0.9</v>
      </c>
      <c r="AR526">
        <v>0.3</v>
      </c>
      <c r="AS526">
        <v>0.1</v>
      </c>
      <c r="AT526">
        <v>0.1</v>
      </c>
      <c r="AU526">
        <v>1</v>
      </c>
      <c r="AV526">
        <v>0.8</v>
      </c>
      <c r="AW526">
        <v>0.5</v>
      </c>
      <c r="AX526">
        <v>0.6</v>
      </c>
      <c r="AY526">
        <v>0.5</v>
      </c>
      <c r="AZ526">
        <v>0.5</v>
      </c>
      <c r="BA526">
        <v>0.7</v>
      </c>
      <c r="BB526">
        <v>0.1</v>
      </c>
      <c r="BD526">
        <v>1.2</v>
      </c>
      <c r="BE526">
        <v>1.8</v>
      </c>
      <c r="BF526">
        <v>1.8</v>
      </c>
      <c r="BG526">
        <v>42.9</v>
      </c>
      <c r="BH526">
        <v>2.3</v>
      </c>
      <c r="BI526">
        <v>1.4</v>
      </c>
      <c r="BJ526">
        <v>1.6</v>
      </c>
      <c r="BK526">
        <v>0.6</v>
      </c>
      <c r="BL526">
        <v>0.1</v>
      </c>
      <c r="BM526">
        <v>0.3</v>
      </c>
      <c r="BP526">
        <v>13.7</v>
      </c>
      <c r="BQ526">
        <v>158.3</v>
      </c>
      <c r="BS526">
        <v>56.2</v>
      </c>
      <c r="BT526">
        <v>19.5</v>
      </c>
    </row>
    <row r="527" spans="1:72" x14ac:dyDescent="0.25">
      <c r="A527" s="28" t="s">
        <v>270</v>
      </c>
      <c r="B527" s="27" t="s">
        <v>336</v>
      </c>
      <c r="C527" s="28" t="s">
        <v>403</v>
      </c>
      <c r="D527">
        <v>1.1</v>
      </c>
      <c r="E527">
        <v>0.1</v>
      </c>
      <c r="F527">
        <v>0.1</v>
      </c>
      <c r="G527">
        <v>0.3</v>
      </c>
      <c r="H527">
        <v>10.6</v>
      </c>
      <c r="I527">
        <v>6</v>
      </c>
      <c r="J527">
        <v>5</v>
      </c>
      <c r="K527">
        <v>2.2</v>
      </c>
      <c r="L527">
        <v>0.7</v>
      </c>
      <c r="M527">
        <v>1</v>
      </c>
      <c r="N527">
        <v>12.2</v>
      </c>
      <c r="O527">
        <v>19.9</v>
      </c>
      <c r="P527">
        <v>5.4</v>
      </c>
      <c r="Q527">
        <v>2.4</v>
      </c>
      <c r="R527">
        <v>8.1</v>
      </c>
      <c r="S527">
        <v>9.6</v>
      </c>
      <c r="T527">
        <v>10.4</v>
      </c>
      <c r="U527">
        <v>7.8</v>
      </c>
      <c r="V527">
        <v>10.5</v>
      </c>
      <c r="W527">
        <v>23.7</v>
      </c>
      <c r="X527">
        <v>4.7</v>
      </c>
      <c r="Y527">
        <v>76.5</v>
      </c>
      <c r="Z527">
        <v>7.9</v>
      </c>
      <c r="AA527">
        <v>3.7</v>
      </c>
      <c r="AB527">
        <v>0.7</v>
      </c>
      <c r="AC527">
        <v>1.7</v>
      </c>
      <c r="AD527">
        <v>39.6</v>
      </c>
      <c r="AE527">
        <v>2.6</v>
      </c>
      <c r="AF527">
        <v>12.5</v>
      </c>
      <c r="AG527">
        <v>10.4</v>
      </c>
      <c r="AH527">
        <v>3.6</v>
      </c>
      <c r="AI527">
        <v>0.7</v>
      </c>
      <c r="AJ527">
        <v>0.1</v>
      </c>
      <c r="AK527">
        <v>2.2</v>
      </c>
      <c r="AL527">
        <v>0.3</v>
      </c>
      <c r="AM527">
        <v>9.2</v>
      </c>
      <c r="AN527">
        <v>1.5</v>
      </c>
      <c r="AO527">
        <v>5.5</v>
      </c>
      <c r="AP527">
        <v>2.5</v>
      </c>
      <c r="AQ527">
        <v>4.2</v>
      </c>
      <c r="AR527">
        <v>0.8</v>
      </c>
      <c r="AS527">
        <v>0.4</v>
      </c>
      <c r="AT527">
        <v>0.4</v>
      </c>
      <c r="AU527">
        <v>3.6</v>
      </c>
      <c r="AV527">
        <v>3.7</v>
      </c>
      <c r="AW527">
        <v>2.5</v>
      </c>
      <c r="AX527">
        <v>9.1</v>
      </c>
      <c r="AY527">
        <v>1.7</v>
      </c>
      <c r="AZ527">
        <v>3.4</v>
      </c>
      <c r="BA527">
        <v>4.5</v>
      </c>
      <c r="BB527">
        <v>0.7</v>
      </c>
      <c r="BC527">
        <v>0.1</v>
      </c>
      <c r="BD527">
        <v>6.4</v>
      </c>
      <c r="BE527">
        <v>7.6</v>
      </c>
      <c r="BF527">
        <v>4.8</v>
      </c>
      <c r="BG527">
        <v>236.9</v>
      </c>
      <c r="BH527">
        <v>15.2</v>
      </c>
      <c r="BI527">
        <v>5</v>
      </c>
      <c r="BJ527">
        <v>12.4</v>
      </c>
      <c r="BK527">
        <v>1.4</v>
      </c>
      <c r="BL527">
        <v>0.4</v>
      </c>
      <c r="BM527">
        <v>2.4</v>
      </c>
      <c r="BP527">
        <v>78</v>
      </c>
      <c r="BQ527">
        <v>982.1</v>
      </c>
      <c r="BR527">
        <v>0.1</v>
      </c>
      <c r="BS527">
        <v>386</v>
      </c>
      <c r="BT527">
        <v>94.8</v>
      </c>
    </row>
    <row r="528" spans="1:72" x14ac:dyDescent="0.25">
      <c r="A528" s="28" t="s">
        <v>270</v>
      </c>
      <c r="B528" s="27" t="s">
        <v>336</v>
      </c>
      <c r="C528" s="28" t="s">
        <v>404</v>
      </c>
      <c r="D528">
        <v>0.2</v>
      </c>
      <c r="G528">
        <v>0.1</v>
      </c>
      <c r="H528">
        <v>2.6</v>
      </c>
      <c r="I528">
        <v>1.6</v>
      </c>
      <c r="J528">
        <v>0.7</v>
      </c>
      <c r="K528">
        <v>0.4</v>
      </c>
      <c r="L528">
        <v>0.2</v>
      </c>
      <c r="M528">
        <v>0.1</v>
      </c>
      <c r="N528">
        <v>2.7</v>
      </c>
      <c r="O528">
        <v>4.6</v>
      </c>
      <c r="P528">
        <v>0.7</v>
      </c>
      <c r="Q528">
        <v>0.6</v>
      </c>
      <c r="R528">
        <v>0.7</v>
      </c>
      <c r="S528">
        <v>0.9</v>
      </c>
      <c r="T528">
        <v>3.3</v>
      </c>
      <c r="U528">
        <v>1.4</v>
      </c>
      <c r="V528">
        <v>1.6</v>
      </c>
      <c r="W528">
        <v>4.5</v>
      </c>
      <c r="X528">
        <v>1</v>
      </c>
      <c r="Y528">
        <v>29.6</v>
      </c>
      <c r="Z528">
        <v>2.4</v>
      </c>
      <c r="AA528">
        <v>1</v>
      </c>
      <c r="AC528">
        <v>0.5</v>
      </c>
      <c r="AD528">
        <v>8.4</v>
      </c>
      <c r="AE528">
        <v>0.4</v>
      </c>
      <c r="AF528">
        <v>2.4</v>
      </c>
      <c r="AG528">
        <v>3.4</v>
      </c>
      <c r="AH528">
        <v>0.7</v>
      </c>
      <c r="AI528">
        <v>0.2</v>
      </c>
      <c r="AK528">
        <v>0.4</v>
      </c>
      <c r="AM528">
        <v>3.4</v>
      </c>
      <c r="AN528">
        <v>0.4</v>
      </c>
      <c r="AO528">
        <v>1.8</v>
      </c>
      <c r="AP528">
        <v>0.7</v>
      </c>
      <c r="AQ528">
        <v>1.1</v>
      </c>
      <c r="AR528">
        <v>0.3</v>
      </c>
      <c r="AS528">
        <v>0.1</v>
      </c>
      <c r="AT528">
        <v>0.1</v>
      </c>
      <c r="AU528">
        <v>1</v>
      </c>
      <c r="AV528">
        <v>1.1</v>
      </c>
      <c r="AW528">
        <v>0.7</v>
      </c>
      <c r="AX528">
        <v>1.1</v>
      </c>
      <c r="AY528">
        <v>0.7</v>
      </c>
      <c r="AZ528">
        <v>0.8</v>
      </c>
      <c r="BA528">
        <v>1.2</v>
      </c>
      <c r="BB528">
        <v>0.3</v>
      </c>
      <c r="BD528">
        <v>1.9</v>
      </c>
      <c r="BE528">
        <v>2.3</v>
      </c>
      <c r="BF528">
        <v>2</v>
      </c>
      <c r="BG528">
        <v>70.5</v>
      </c>
      <c r="BH528">
        <v>4</v>
      </c>
      <c r="BI528">
        <v>2.3</v>
      </c>
      <c r="BJ528">
        <v>2.5</v>
      </c>
      <c r="BK528">
        <v>0.6</v>
      </c>
      <c r="BL528">
        <v>0.1</v>
      </c>
      <c r="BM528">
        <v>0.3</v>
      </c>
      <c r="BP528">
        <v>24</v>
      </c>
      <c r="BQ528">
        <v>272.4</v>
      </c>
      <c r="BS528">
        <v>106.3</v>
      </c>
      <c r="BT528">
        <v>49.3</v>
      </c>
    </row>
    <row r="529" spans="1:72" x14ac:dyDescent="0.25">
      <c r="A529" s="28" t="s">
        <v>270</v>
      </c>
      <c r="B529" s="27" t="s">
        <v>336</v>
      </c>
      <c r="C529" s="28" t="s">
        <v>405</v>
      </c>
      <c r="H529">
        <v>0.3</v>
      </c>
      <c r="I529">
        <v>0.1</v>
      </c>
      <c r="J529">
        <v>0.1</v>
      </c>
      <c r="N529">
        <v>0.3</v>
      </c>
      <c r="O529">
        <v>0.6</v>
      </c>
      <c r="P529">
        <v>0.1</v>
      </c>
      <c r="Q529">
        <v>0.1</v>
      </c>
      <c r="R529">
        <v>0.1</v>
      </c>
      <c r="S529">
        <v>0.1</v>
      </c>
      <c r="T529">
        <v>0.4</v>
      </c>
      <c r="U529">
        <v>0.1</v>
      </c>
      <c r="V529">
        <v>0.1</v>
      </c>
      <c r="W529">
        <v>0.4</v>
      </c>
      <c r="X529">
        <v>0.1</v>
      </c>
      <c r="Y529">
        <v>2.8</v>
      </c>
      <c r="Z529">
        <v>0.2</v>
      </c>
      <c r="AA529">
        <v>0.1</v>
      </c>
      <c r="AD529">
        <v>0.9</v>
      </c>
      <c r="AF529">
        <v>0.3</v>
      </c>
      <c r="AG529">
        <v>0.3</v>
      </c>
      <c r="AH529">
        <v>0.1</v>
      </c>
      <c r="AK529">
        <v>0.1</v>
      </c>
      <c r="AM529">
        <v>0.3</v>
      </c>
      <c r="AO529">
        <v>0.1</v>
      </c>
      <c r="AP529">
        <v>0.1</v>
      </c>
      <c r="AQ529">
        <v>0.2</v>
      </c>
      <c r="AR529">
        <v>0.1</v>
      </c>
      <c r="AU529">
        <v>0.1</v>
      </c>
      <c r="AV529">
        <v>0.1</v>
      </c>
      <c r="AW529">
        <v>0.1</v>
      </c>
      <c r="AX529">
        <v>0.1</v>
      </c>
      <c r="AZ529">
        <v>0.1</v>
      </c>
      <c r="BA529">
        <v>0.1</v>
      </c>
      <c r="BD529">
        <v>0.2</v>
      </c>
      <c r="BE529">
        <v>0.2</v>
      </c>
      <c r="BF529">
        <v>0.2</v>
      </c>
      <c r="BG529">
        <v>6.6</v>
      </c>
      <c r="BH529">
        <v>0.4</v>
      </c>
      <c r="BI529">
        <v>0.2</v>
      </c>
      <c r="BJ529">
        <v>0.2</v>
      </c>
      <c r="BP529">
        <v>2.5</v>
      </c>
      <c r="BQ529">
        <v>23.2</v>
      </c>
      <c r="BS529">
        <v>9.1</v>
      </c>
      <c r="BT529">
        <v>2.2</v>
      </c>
    </row>
    <row r="530" spans="1:72" x14ac:dyDescent="0.25">
      <c r="A530" s="28" t="s">
        <v>270</v>
      </c>
      <c r="B530" s="27" t="s">
        <v>336</v>
      </c>
      <c r="C530" s="28" t="s">
        <v>406</v>
      </c>
      <c r="D530">
        <v>0.3</v>
      </c>
      <c r="H530">
        <v>1.3</v>
      </c>
      <c r="I530">
        <v>1.6</v>
      </c>
      <c r="J530">
        <v>1</v>
      </c>
      <c r="K530">
        <v>0.3</v>
      </c>
      <c r="L530">
        <v>0.1</v>
      </c>
      <c r="M530">
        <v>0.2</v>
      </c>
      <c r="N530">
        <v>1.3</v>
      </c>
      <c r="O530">
        <v>0.9</v>
      </c>
      <c r="P530">
        <v>0.7</v>
      </c>
      <c r="Q530">
        <v>0.2</v>
      </c>
      <c r="R530">
        <v>0.4</v>
      </c>
      <c r="S530">
        <v>0.8</v>
      </c>
      <c r="T530">
        <v>1.2</v>
      </c>
      <c r="U530">
        <v>0.6</v>
      </c>
      <c r="V530">
        <v>0.9</v>
      </c>
      <c r="W530">
        <v>1.3</v>
      </c>
      <c r="X530">
        <v>0.3</v>
      </c>
      <c r="Y530">
        <v>6</v>
      </c>
      <c r="Z530">
        <v>0.5</v>
      </c>
      <c r="AA530">
        <v>0.4</v>
      </c>
      <c r="AC530">
        <v>0.2</v>
      </c>
      <c r="AD530">
        <v>3.6</v>
      </c>
      <c r="AE530">
        <v>0.2</v>
      </c>
      <c r="AF530">
        <v>1.8</v>
      </c>
      <c r="AG530">
        <v>0.7</v>
      </c>
      <c r="AH530">
        <v>0.2</v>
      </c>
      <c r="AJ530">
        <v>0.1</v>
      </c>
      <c r="AK530">
        <v>0.2</v>
      </c>
      <c r="AM530">
        <v>0.6</v>
      </c>
      <c r="AN530">
        <v>0.6</v>
      </c>
      <c r="AO530">
        <v>0.2</v>
      </c>
      <c r="AP530">
        <v>0.1</v>
      </c>
      <c r="AQ530">
        <v>1.7</v>
      </c>
      <c r="AR530">
        <v>0.1</v>
      </c>
      <c r="AU530">
        <v>0.2</v>
      </c>
      <c r="AV530">
        <v>0.3</v>
      </c>
      <c r="AW530">
        <v>0.2</v>
      </c>
      <c r="AX530">
        <v>0.1</v>
      </c>
      <c r="AY530">
        <v>0.1</v>
      </c>
      <c r="AZ530">
        <v>0.2</v>
      </c>
      <c r="BA530">
        <v>0.2</v>
      </c>
      <c r="BD530">
        <v>0.4</v>
      </c>
      <c r="BE530">
        <v>0.5</v>
      </c>
      <c r="BF530">
        <v>0.3</v>
      </c>
      <c r="BG530">
        <v>11.8</v>
      </c>
      <c r="BH530">
        <v>1.1</v>
      </c>
      <c r="BI530">
        <v>0.4</v>
      </c>
      <c r="BJ530">
        <v>0.3</v>
      </c>
      <c r="BK530">
        <v>0.1</v>
      </c>
      <c r="BM530">
        <v>0.1</v>
      </c>
      <c r="BP530">
        <v>3</v>
      </c>
      <c r="BQ530">
        <v>64.1</v>
      </c>
      <c r="BS530">
        <v>28.6</v>
      </c>
      <c r="BT530">
        <v>19.7</v>
      </c>
    </row>
    <row r="531" spans="1:72" x14ac:dyDescent="0.25">
      <c r="A531" s="28" t="s">
        <v>270</v>
      </c>
      <c r="B531" s="27" t="s">
        <v>336</v>
      </c>
      <c r="C531" s="28" t="s">
        <v>407</v>
      </c>
      <c r="D531">
        <v>6.5</v>
      </c>
      <c r="E531">
        <v>0.4</v>
      </c>
      <c r="F531">
        <v>0.6</v>
      </c>
      <c r="G531">
        <v>2</v>
      </c>
      <c r="H531">
        <v>61.1</v>
      </c>
      <c r="I531">
        <v>34.3</v>
      </c>
      <c r="J531">
        <v>19.7</v>
      </c>
      <c r="K531">
        <v>13.3</v>
      </c>
      <c r="L531">
        <v>5.4</v>
      </c>
      <c r="M531">
        <v>3.5</v>
      </c>
      <c r="N531">
        <v>63.3</v>
      </c>
      <c r="O531">
        <v>97.8</v>
      </c>
      <c r="P531">
        <v>22.4</v>
      </c>
      <c r="Q531">
        <v>13.5</v>
      </c>
      <c r="R531">
        <v>20.4</v>
      </c>
      <c r="S531">
        <v>25.2</v>
      </c>
      <c r="T531">
        <v>72.6</v>
      </c>
      <c r="U531">
        <v>29.3</v>
      </c>
      <c r="V531">
        <v>35.8</v>
      </c>
      <c r="W531">
        <v>109.9</v>
      </c>
      <c r="X531">
        <v>21.8</v>
      </c>
      <c r="Y531">
        <v>550.4</v>
      </c>
      <c r="Z531">
        <v>50.2</v>
      </c>
      <c r="AA531">
        <v>23.1</v>
      </c>
      <c r="AB531">
        <v>1.6</v>
      </c>
      <c r="AC531">
        <v>10.3</v>
      </c>
      <c r="AD531">
        <v>197.9</v>
      </c>
      <c r="AE531">
        <v>11.8</v>
      </c>
      <c r="AF531">
        <v>63.3</v>
      </c>
      <c r="AG531">
        <v>76.1</v>
      </c>
      <c r="AH531">
        <v>19.1</v>
      </c>
      <c r="AI531">
        <v>4.9</v>
      </c>
      <c r="AJ531">
        <v>1.8</v>
      </c>
      <c r="AK531">
        <v>11.5</v>
      </c>
      <c r="AL531">
        <v>1.1</v>
      </c>
      <c r="AM531">
        <v>63.3</v>
      </c>
      <c r="AN531">
        <v>9.8</v>
      </c>
      <c r="AO531">
        <v>36.2</v>
      </c>
      <c r="AP531">
        <v>17.7</v>
      </c>
      <c r="AQ531">
        <v>32.4</v>
      </c>
      <c r="AR531">
        <v>7.7</v>
      </c>
      <c r="AS531">
        <v>2.5</v>
      </c>
      <c r="AT531">
        <v>3.4</v>
      </c>
      <c r="AU531">
        <v>24</v>
      </c>
      <c r="AV531">
        <v>25.6</v>
      </c>
      <c r="AW531">
        <v>15.5</v>
      </c>
      <c r="AX531">
        <v>24.2</v>
      </c>
      <c r="AY531">
        <v>12.9</v>
      </c>
      <c r="AZ531">
        <v>16.6</v>
      </c>
      <c r="BA531">
        <v>25.6</v>
      </c>
      <c r="BB531">
        <v>5.7</v>
      </c>
      <c r="BC531">
        <v>1.1</v>
      </c>
      <c r="BD531">
        <v>41</v>
      </c>
      <c r="BE531">
        <v>51</v>
      </c>
      <c r="BF531">
        <v>42.4</v>
      </c>
      <c r="BG531">
        <v>1405.7</v>
      </c>
      <c r="BH531">
        <v>84.5</v>
      </c>
      <c r="BI531">
        <v>41.2</v>
      </c>
      <c r="BJ531">
        <v>54.2</v>
      </c>
      <c r="BK531">
        <v>12.9</v>
      </c>
      <c r="BL531">
        <v>3</v>
      </c>
      <c r="BM531">
        <v>8.8</v>
      </c>
      <c r="BP531">
        <v>497.7</v>
      </c>
      <c r="BQ531">
        <v>5434.4</v>
      </c>
      <c r="BR531">
        <v>1.5</v>
      </c>
      <c r="BS531">
        <v>1984.2</v>
      </c>
      <c r="BT531">
        <v>766.9</v>
      </c>
    </row>
    <row r="532" spans="1:72" x14ac:dyDescent="0.25">
      <c r="A532" s="26" t="s">
        <v>121</v>
      </c>
      <c r="B532" s="27" t="s">
        <v>337</v>
      </c>
      <c r="C532" s="26" t="s">
        <v>384</v>
      </c>
      <c r="D532">
        <v>7868.1</v>
      </c>
      <c r="E532">
        <v>196.8</v>
      </c>
      <c r="F532">
        <v>117</v>
      </c>
      <c r="G532">
        <v>1511.5</v>
      </c>
      <c r="H532">
        <v>4703.1</v>
      </c>
      <c r="I532">
        <v>638.4</v>
      </c>
      <c r="J532">
        <v>1050.2</v>
      </c>
      <c r="K532">
        <v>1604.9</v>
      </c>
      <c r="L532">
        <v>355.9</v>
      </c>
      <c r="M532">
        <v>1254.3</v>
      </c>
      <c r="N532">
        <v>3773.9</v>
      </c>
      <c r="O532">
        <v>627.8</v>
      </c>
      <c r="P532">
        <v>1435.3</v>
      </c>
      <c r="Q532">
        <v>1957.5</v>
      </c>
      <c r="R532">
        <v>5490.5</v>
      </c>
      <c r="S532">
        <v>4949.6</v>
      </c>
      <c r="T532">
        <v>1744.3</v>
      </c>
      <c r="U532">
        <v>2516.9</v>
      </c>
      <c r="V532">
        <v>8467.9</v>
      </c>
      <c r="W532">
        <v>6719.4</v>
      </c>
      <c r="X532">
        <v>4921.4</v>
      </c>
      <c r="Y532">
        <v>1196.7</v>
      </c>
      <c r="Z532">
        <v>11312.2</v>
      </c>
      <c r="AA532">
        <v>9917.5</v>
      </c>
      <c r="AB532">
        <v>615.7</v>
      </c>
      <c r="AC532">
        <v>1543.9</v>
      </c>
      <c r="AD532">
        <v>9099.2</v>
      </c>
      <c r="AE532">
        <v>985.8</v>
      </c>
      <c r="AF532">
        <v>3741.4</v>
      </c>
      <c r="AG532">
        <v>2475.1</v>
      </c>
      <c r="AH532">
        <v>6022</v>
      </c>
      <c r="AI532">
        <v>2665.2</v>
      </c>
      <c r="AJ532">
        <v>5640.8</v>
      </c>
      <c r="AK532">
        <v>2611.1</v>
      </c>
      <c r="AL532">
        <v>179.2</v>
      </c>
      <c r="AM532">
        <v>1463</v>
      </c>
      <c r="AN532">
        <v>177.4</v>
      </c>
      <c r="AO532">
        <v>253.8</v>
      </c>
      <c r="AP532">
        <v>2399.2</v>
      </c>
      <c r="AQ532">
        <v>1742.1</v>
      </c>
      <c r="AR532">
        <v>336.3</v>
      </c>
      <c r="AS532">
        <v>173.7</v>
      </c>
      <c r="AT532">
        <v>192.6</v>
      </c>
      <c r="AU532">
        <v>2063.4</v>
      </c>
      <c r="AV532">
        <v>1220.4</v>
      </c>
      <c r="AW532">
        <v>778.1</v>
      </c>
      <c r="AX532">
        <v>775.5</v>
      </c>
      <c r="AY532">
        <v>186.2</v>
      </c>
      <c r="AZ532">
        <v>450.8</v>
      </c>
      <c r="BA532">
        <v>1878.4</v>
      </c>
      <c r="BB532">
        <v>332.6</v>
      </c>
      <c r="BC532">
        <v>106.6</v>
      </c>
      <c r="BD532">
        <v>1575.7</v>
      </c>
      <c r="BE532">
        <v>4511.8</v>
      </c>
      <c r="BF532">
        <v>489.8</v>
      </c>
      <c r="BG532">
        <v>3179.8</v>
      </c>
      <c r="BH532">
        <v>712.9</v>
      </c>
      <c r="BI532">
        <v>349.5</v>
      </c>
      <c r="BJ532">
        <v>428</v>
      </c>
      <c r="BK532">
        <v>117.6</v>
      </c>
      <c r="BL532">
        <v>69.2</v>
      </c>
      <c r="BM532">
        <v>303</v>
      </c>
      <c r="BP532">
        <v>315.3</v>
      </c>
      <c r="BQ532">
        <v>5675.2</v>
      </c>
      <c r="BR532">
        <v>5.9</v>
      </c>
      <c r="BS532">
        <v>71478.1</v>
      </c>
      <c r="BT532">
        <v>1506.5</v>
      </c>
    </row>
    <row r="533" spans="1:72" x14ac:dyDescent="0.25">
      <c r="A533" s="28" t="s">
        <v>121</v>
      </c>
      <c r="B533" s="27" t="s">
        <v>337</v>
      </c>
      <c r="C533" s="28" t="s">
        <v>385</v>
      </c>
      <c r="D533">
        <v>15.7</v>
      </c>
      <c r="E533">
        <v>0.2</v>
      </c>
      <c r="F533">
        <v>0.6</v>
      </c>
      <c r="G533">
        <v>7.5</v>
      </c>
      <c r="H533">
        <v>18.5</v>
      </c>
      <c r="I533">
        <v>2.2</v>
      </c>
      <c r="J533">
        <v>3.1</v>
      </c>
      <c r="K533">
        <v>5.7</v>
      </c>
      <c r="L533">
        <v>0.6</v>
      </c>
      <c r="M533">
        <v>5.2</v>
      </c>
      <c r="N533">
        <v>13.9</v>
      </c>
      <c r="O533">
        <v>5.7</v>
      </c>
      <c r="P533">
        <v>4.8</v>
      </c>
      <c r="Q533">
        <v>6.5</v>
      </c>
      <c r="R533">
        <v>10.9</v>
      </c>
      <c r="S533">
        <v>12.4</v>
      </c>
      <c r="T533">
        <v>5.4</v>
      </c>
      <c r="U533">
        <v>10.9</v>
      </c>
      <c r="V533">
        <v>18.5</v>
      </c>
      <c r="W533">
        <v>9.4</v>
      </c>
      <c r="X533">
        <v>19.8</v>
      </c>
      <c r="Y533">
        <v>6.9</v>
      </c>
      <c r="Z533">
        <v>21.1</v>
      </c>
      <c r="AA533">
        <v>28.4</v>
      </c>
      <c r="AB533">
        <v>0.7</v>
      </c>
      <c r="AC533">
        <v>5.1</v>
      </c>
      <c r="AD533">
        <v>24.9</v>
      </c>
      <c r="AE533">
        <v>1.9</v>
      </c>
      <c r="AF533">
        <v>10.3</v>
      </c>
      <c r="AG533">
        <v>6</v>
      </c>
      <c r="AH533">
        <v>27.2</v>
      </c>
      <c r="AI533">
        <v>135.9</v>
      </c>
      <c r="AJ533">
        <v>103.8</v>
      </c>
      <c r="AK533">
        <v>18.3</v>
      </c>
      <c r="AL533">
        <v>0.6</v>
      </c>
      <c r="AM533">
        <v>6</v>
      </c>
      <c r="AN533">
        <v>0.7</v>
      </c>
      <c r="AO533">
        <v>0.3</v>
      </c>
      <c r="AP533">
        <v>5.9</v>
      </c>
      <c r="AQ533">
        <v>11.2</v>
      </c>
      <c r="AR533">
        <v>0.3</v>
      </c>
      <c r="AS533">
        <v>0.1</v>
      </c>
      <c r="AT533">
        <v>0.5</v>
      </c>
      <c r="AU533">
        <v>1.6</v>
      </c>
      <c r="AV533">
        <v>4.5</v>
      </c>
      <c r="AW533">
        <v>2.2</v>
      </c>
      <c r="AX533">
        <v>1.2</v>
      </c>
      <c r="AY533">
        <v>0.3</v>
      </c>
      <c r="AZ533">
        <v>1</v>
      </c>
      <c r="BA533">
        <v>15.1</v>
      </c>
      <c r="BB533">
        <v>1.3</v>
      </c>
      <c r="BC533">
        <v>0.2</v>
      </c>
      <c r="BD533">
        <v>2.7</v>
      </c>
      <c r="BE533">
        <v>32.1</v>
      </c>
      <c r="BF533">
        <v>0.8</v>
      </c>
      <c r="BG533">
        <v>6.3</v>
      </c>
      <c r="BH533">
        <v>2.9</v>
      </c>
      <c r="BI533">
        <v>1.1</v>
      </c>
      <c r="BJ533">
        <v>1.3</v>
      </c>
      <c r="BK533">
        <v>0.3</v>
      </c>
      <c r="BL533">
        <v>0.1</v>
      </c>
      <c r="BM533">
        <v>1.5</v>
      </c>
      <c r="BP533">
        <v>0.2</v>
      </c>
      <c r="BQ533">
        <v>15.5</v>
      </c>
      <c r="BS533">
        <v>81.6</v>
      </c>
      <c r="BT533">
        <v>18.6</v>
      </c>
    </row>
    <row r="534" spans="1:72" x14ac:dyDescent="0.25">
      <c r="A534" s="28" t="s">
        <v>121</v>
      </c>
      <c r="B534" s="27" t="s">
        <v>337</v>
      </c>
      <c r="C534" s="28" t="s">
        <v>386</v>
      </c>
      <c r="D534">
        <v>2.8</v>
      </c>
      <c r="E534">
        <v>0.1</v>
      </c>
      <c r="F534">
        <v>0.1</v>
      </c>
      <c r="G534">
        <v>1.1</v>
      </c>
      <c r="H534">
        <v>6.8</v>
      </c>
      <c r="I534">
        <v>1.5</v>
      </c>
      <c r="J534">
        <v>1.6</v>
      </c>
      <c r="K534">
        <v>1.2</v>
      </c>
      <c r="L534">
        <v>0.2</v>
      </c>
      <c r="M534">
        <v>1.3</v>
      </c>
      <c r="N534">
        <v>3.5</v>
      </c>
      <c r="O534">
        <v>1.8</v>
      </c>
      <c r="P534">
        <v>2</v>
      </c>
      <c r="Q534">
        <v>1.4</v>
      </c>
      <c r="R534">
        <v>2.3</v>
      </c>
      <c r="S534">
        <v>5.2</v>
      </c>
      <c r="T534">
        <v>2.5</v>
      </c>
      <c r="U534">
        <v>3.3</v>
      </c>
      <c r="V534">
        <v>6.7</v>
      </c>
      <c r="W534">
        <v>5.1</v>
      </c>
      <c r="X534">
        <v>2.8</v>
      </c>
      <c r="Y534">
        <v>2.6</v>
      </c>
      <c r="Z534">
        <v>3.9</v>
      </c>
      <c r="AA534">
        <v>5.3</v>
      </c>
      <c r="AB534">
        <v>0.1</v>
      </c>
      <c r="AC534">
        <v>1.1</v>
      </c>
      <c r="AD534">
        <v>7.7</v>
      </c>
      <c r="AE534">
        <v>0.9</v>
      </c>
      <c r="AF534">
        <v>10.4</v>
      </c>
      <c r="AG534">
        <v>3.1</v>
      </c>
      <c r="AH534">
        <v>3.3</v>
      </c>
      <c r="AI534">
        <v>7.7</v>
      </c>
      <c r="AJ534">
        <v>12</v>
      </c>
      <c r="AK534">
        <v>1.5</v>
      </c>
      <c r="AL534">
        <v>0.1</v>
      </c>
      <c r="AM534">
        <v>1.6</v>
      </c>
      <c r="AN534">
        <v>1.2</v>
      </c>
      <c r="AO534">
        <v>0.3</v>
      </c>
      <c r="AP534">
        <v>1.1</v>
      </c>
      <c r="AQ534">
        <v>4.5</v>
      </c>
      <c r="AR534">
        <v>0.1</v>
      </c>
      <c r="AS534">
        <v>0.1</v>
      </c>
      <c r="AT534">
        <v>0.4</v>
      </c>
      <c r="AU534">
        <v>0.4</v>
      </c>
      <c r="AV534">
        <v>1.1</v>
      </c>
      <c r="AW534">
        <v>0.6</v>
      </c>
      <c r="AX534">
        <v>0.3</v>
      </c>
      <c r="AY534">
        <v>0.3</v>
      </c>
      <c r="AZ534">
        <v>0.2</v>
      </c>
      <c r="BA534">
        <v>1.1</v>
      </c>
      <c r="BB534">
        <v>0.1</v>
      </c>
      <c r="BC534">
        <v>0.3</v>
      </c>
      <c r="BD534">
        <v>0.9</v>
      </c>
      <c r="BE534">
        <v>3.4</v>
      </c>
      <c r="BF534">
        <v>0.3</v>
      </c>
      <c r="BG534">
        <v>1.4</v>
      </c>
      <c r="BH534">
        <v>0.6</v>
      </c>
      <c r="BI534">
        <v>0.3</v>
      </c>
      <c r="BJ534">
        <v>0.3</v>
      </c>
      <c r="BK534">
        <v>0.1</v>
      </c>
      <c r="BL534">
        <v>0.1</v>
      </c>
      <c r="BM534">
        <v>0.3</v>
      </c>
      <c r="BP534">
        <v>0.2</v>
      </c>
      <c r="BQ534">
        <v>3.4</v>
      </c>
      <c r="BS534">
        <v>15</v>
      </c>
      <c r="BT534">
        <v>-11.8</v>
      </c>
    </row>
    <row r="535" spans="1:72" x14ac:dyDescent="0.25">
      <c r="A535" s="28" t="s">
        <v>121</v>
      </c>
      <c r="B535" s="27" t="s">
        <v>337</v>
      </c>
      <c r="C535" s="28" t="s">
        <v>387</v>
      </c>
      <c r="D535">
        <v>34.8</v>
      </c>
      <c r="E535">
        <v>0.6</v>
      </c>
      <c r="F535">
        <v>1</v>
      </c>
      <c r="G535">
        <v>10.7</v>
      </c>
      <c r="H535">
        <v>50.4</v>
      </c>
      <c r="I535">
        <v>6.5</v>
      </c>
      <c r="J535">
        <v>5.3</v>
      </c>
      <c r="K535">
        <v>9.9</v>
      </c>
      <c r="L535">
        <v>1.4</v>
      </c>
      <c r="M535">
        <v>10.2</v>
      </c>
      <c r="N535">
        <v>25.7</v>
      </c>
      <c r="O535">
        <v>18.7</v>
      </c>
      <c r="P535">
        <v>13.4</v>
      </c>
      <c r="Q535">
        <v>13.9</v>
      </c>
      <c r="R535">
        <v>20.7</v>
      </c>
      <c r="S535">
        <v>28.2</v>
      </c>
      <c r="T535">
        <v>21.5</v>
      </c>
      <c r="U535">
        <v>25.9</v>
      </c>
      <c r="V535">
        <v>73.4</v>
      </c>
      <c r="W535">
        <v>37.6</v>
      </c>
      <c r="X535">
        <v>270.3</v>
      </c>
      <c r="Y535">
        <v>20</v>
      </c>
      <c r="Z535">
        <v>62.4</v>
      </c>
      <c r="AA535">
        <v>60.5</v>
      </c>
      <c r="AB535">
        <v>1.4</v>
      </c>
      <c r="AC535">
        <v>10.6</v>
      </c>
      <c r="AD535">
        <v>67.9</v>
      </c>
      <c r="AE535">
        <v>9.4</v>
      </c>
      <c r="AF535">
        <v>52.6</v>
      </c>
      <c r="AG535">
        <v>18.3</v>
      </c>
      <c r="AH535">
        <v>43.5</v>
      </c>
      <c r="AI535">
        <v>116</v>
      </c>
      <c r="AJ535">
        <v>168.6</v>
      </c>
      <c r="AK535">
        <v>24.8</v>
      </c>
      <c r="AL535">
        <v>1</v>
      </c>
      <c r="AM535">
        <v>13.9</v>
      </c>
      <c r="AN535">
        <v>7.9</v>
      </c>
      <c r="AO535">
        <v>1.6</v>
      </c>
      <c r="AP535">
        <v>13.1</v>
      </c>
      <c r="AQ535">
        <v>50.3</v>
      </c>
      <c r="AR535">
        <v>1.4</v>
      </c>
      <c r="AS535">
        <v>0.5</v>
      </c>
      <c r="AT535">
        <v>2.5</v>
      </c>
      <c r="AU535">
        <v>3.1</v>
      </c>
      <c r="AV535">
        <v>13.8</v>
      </c>
      <c r="AW535">
        <v>6.3</v>
      </c>
      <c r="AX535">
        <v>4.2</v>
      </c>
      <c r="AY535">
        <v>1.4</v>
      </c>
      <c r="AZ535">
        <v>2.4</v>
      </c>
      <c r="BA535">
        <v>20.8</v>
      </c>
      <c r="BB535">
        <v>2.6</v>
      </c>
      <c r="BC535">
        <v>1</v>
      </c>
      <c r="BD535">
        <v>8.9</v>
      </c>
      <c r="BE535">
        <v>55</v>
      </c>
      <c r="BF535">
        <v>2.3</v>
      </c>
      <c r="BG535">
        <v>15.2</v>
      </c>
      <c r="BH535">
        <v>6.9</v>
      </c>
      <c r="BI535">
        <v>3.8</v>
      </c>
      <c r="BJ535">
        <v>2.7</v>
      </c>
      <c r="BK535">
        <v>1</v>
      </c>
      <c r="BL535">
        <v>0.5</v>
      </c>
      <c r="BM535">
        <v>3.6</v>
      </c>
      <c r="BP535">
        <v>3.4</v>
      </c>
      <c r="BQ535">
        <v>127.5</v>
      </c>
      <c r="BR535">
        <v>0.1</v>
      </c>
      <c r="BS535">
        <v>530.6</v>
      </c>
      <c r="BT535">
        <v>-93.5</v>
      </c>
    </row>
    <row r="536" spans="1:72" x14ac:dyDescent="0.25">
      <c r="A536" s="28" t="s">
        <v>121</v>
      </c>
      <c r="B536" s="27" t="s">
        <v>337</v>
      </c>
      <c r="C536" s="28" t="s">
        <v>388</v>
      </c>
      <c r="D536">
        <v>0.1</v>
      </c>
      <c r="H536">
        <v>0.1</v>
      </c>
      <c r="N536">
        <v>0.1</v>
      </c>
      <c r="R536">
        <v>0.1</v>
      </c>
      <c r="S536">
        <v>0.1</v>
      </c>
      <c r="U536">
        <v>0.1</v>
      </c>
      <c r="V536">
        <v>0.2</v>
      </c>
      <c r="W536">
        <v>0.1</v>
      </c>
      <c r="X536">
        <v>0.1</v>
      </c>
      <c r="Z536">
        <v>0.3</v>
      </c>
      <c r="AA536">
        <v>0.2</v>
      </c>
      <c r="AD536">
        <v>0.2</v>
      </c>
      <c r="AF536">
        <v>0.1</v>
      </c>
      <c r="AH536">
        <v>0.2</v>
      </c>
      <c r="AI536">
        <v>0.2</v>
      </c>
      <c r="AJ536">
        <v>0.5</v>
      </c>
      <c r="AK536">
        <v>0.1</v>
      </c>
      <c r="AQ536">
        <v>0.1</v>
      </c>
      <c r="BE536">
        <v>0.1</v>
      </c>
      <c r="BG536">
        <v>0.1</v>
      </c>
      <c r="BQ536">
        <v>0.1</v>
      </c>
      <c r="BS536">
        <v>0.7</v>
      </c>
      <c r="BT536">
        <v>0.1</v>
      </c>
    </row>
    <row r="537" spans="1:72" x14ac:dyDescent="0.25">
      <c r="A537" s="28" t="s">
        <v>121</v>
      </c>
      <c r="B537" s="27" t="s">
        <v>337</v>
      </c>
      <c r="C537" s="28" t="s">
        <v>389</v>
      </c>
      <c r="D537">
        <v>0.1</v>
      </c>
      <c r="G537">
        <v>0.1</v>
      </c>
      <c r="H537">
        <v>0.1</v>
      </c>
      <c r="N537">
        <v>0.1</v>
      </c>
      <c r="R537">
        <v>0.1</v>
      </c>
      <c r="S537">
        <v>0.1</v>
      </c>
      <c r="T537">
        <v>0.1</v>
      </c>
      <c r="U537">
        <v>0.2</v>
      </c>
      <c r="V537">
        <v>0.1</v>
      </c>
      <c r="W537">
        <v>0.1</v>
      </c>
      <c r="X537">
        <v>0.1</v>
      </c>
      <c r="Z537">
        <v>0.1</v>
      </c>
      <c r="AA537">
        <v>0.2</v>
      </c>
      <c r="AD537">
        <v>0.2</v>
      </c>
      <c r="AH537">
        <v>0.2</v>
      </c>
      <c r="AI537">
        <v>0.3</v>
      </c>
      <c r="AJ537">
        <v>0.6</v>
      </c>
      <c r="AK537">
        <v>0.1</v>
      </c>
      <c r="BE537">
        <v>0.2</v>
      </c>
      <c r="BQ537">
        <v>0.1</v>
      </c>
      <c r="BS537">
        <v>0.3</v>
      </c>
      <c r="BT537">
        <v>0.2</v>
      </c>
    </row>
    <row r="538" spans="1:25" x14ac:dyDescent="0.25">
      <c r="A538" s="28" t="s">
        <v>121</v>
      </c>
      <c r="B538" s="27" t="s">
        <v>337</v>
      </c>
      <c r="C538" s="28" t="s">
        <v>390</v>
      </c>
      <c r="Y538">
        <v>0.1</v>
      </c>
    </row>
    <row r="539" spans="1:72" x14ac:dyDescent="0.25">
      <c r="A539" s="28" t="s">
        <v>121</v>
      </c>
      <c r="B539" s="27" t="s">
        <v>337</v>
      </c>
      <c r="C539" s="28" t="s">
        <v>391</v>
      </c>
      <c r="D539">
        <v>2.2</v>
      </c>
      <c r="E539">
        <v>0.1</v>
      </c>
      <c r="F539">
        <v>0.1</v>
      </c>
      <c r="G539">
        <v>1.1</v>
      </c>
      <c r="H539">
        <v>2.5</v>
      </c>
      <c r="I539">
        <v>0.3</v>
      </c>
      <c r="J539">
        <v>0.3</v>
      </c>
      <c r="K539">
        <v>0.6</v>
      </c>
      <c r="L539">
        <v>0.1</v>
      </c>
      <c r="M539">
        <v>0.6</v>
      </c>
      <c r="N539">
        <v>1.5</v>
      </c>
      <c r="O539">
        <v>0.6</v>
      </c>
      <c r="P539">
        <v>0.6</v>
      </c>
      <c r="Q539">
        <v>0.9</v>
      </c>
      <c r="R539">
        <v>1.8</v>
      </c>
      <c r="S539">
        <v>2.6</v>
      </c>
      <c r="T539">
        <v>1.1</v>
      </c>
      <c r="U539">
        <v>2.8</v>
      </c>
      <c r="V539">
        <v>4.6</v>
      </c>
      <c r="W539">
        <v>1.3</v>
      </c>
      <c r="X539">
        <v>1.1</v>
      </c>
      <c r="Y539">
        <v>0.8</v>
      </c>
      <c r="Z539">
        <v>4</v>
      </c>
      <c r="AA539">
        <v>4.4</v>
      </c>
      <c r="AB539">
        <v>0.1</v>
      </c>
      <c r="AC539">
        <v>0.6</v>
      </c>
      <c r="AD539">
        <v>3.9</v>
      </c>
      <c r="AE539">
        <v>0.3</v>
      </c>
      <c r="AF539">
        <v>1.4</v>
      </c>
      <c r="AG539">
        <v>0.9</v>
      </c>
      <c r="AH539">
        <v>4.2</v>
      </c>
      <c r="AI539">
        <v>3.7</v>
      </c>
      <c r="AJ539">
        <v>14.6</v>
      </c>
      <c r="AK539">
        <v>1.2</v>
      </c>
      <c r="AL539">
        <v>0.1</v>
      </c>
      <c r="AM539">
        <v>0.7</v>
      </c>
      <c r="AN539">
        <v>0.1</v>
      </c>
      <c r="AO539">
        <v>0.1</v>
      </c>
      <c r="AP539">
        <v>1</v>
      </c>
      <c r="AQ539">
        <v>1.6</v>
      </c>
      <c r="AT539">
        <v>0.1</v>
      </c>
      <c r="AU539">
        <v>0.3</v>
      </c>
      <c r="AV539">
        <v>0.5</v>
      </c>
      <c r="AW539">
        <v>0.5</v>
      </c>
      <c r="AX539">
        <v>0.1</v>
      </c>
      <c r="AZ539">
        <v>0.1</v>
      </c>
      <c r="BA539">
        <v>0.8</v>
      </c>
      <c r="BB539">
        <v>0.1</v>
      </c>
      <c r="BD539">
        <v>0.3</v>
      </c>
      <c r="BE539">
        <v>3</v>
      </c>
      <c r="BF539">
        <v>0.2</v>
      </c>
      <c r="BG539">
        <v>1.1</v>
      </c>
      <c r="BH539">
        <v>0.4</v>
      </c>
      <c r="BI539">
        <v>0.2</v>
      </c>
      <c r="BJ539">
        <v>0.1</v>
      </c>
      <c r="BM539">
        <v>0.2</v>
      </c>
      <c r="BP539">
        <v>0.1</v>
      </c>
      <c r="BQ539">
        <v>1.2</v>
      </c>
      <c r="BS539">
        <v>4.8</v>
      </c>
      <c r="BT539">
        <v>3.9</v>
      </c>
    </row>
    <row r="540" spans="1:72" x14ac:dyDescent="0.25">
      <c r="A540" s="28" t="s">
        <v>121</v>
      </c>
      <c r="B540" s="27" t="s">
        <v>337</v>
      </c>
      <c r="C540" s="28" t="s">
        <v>392</v>
      </c>
      <c r="D540">
        <v>20.6</v>
      </c>
      <c r="E540">
        <v>0.2</v>
      </c>
      <c r="F540">
        <v>0.5</v>
      </c>
      <c r="G540">
        <v>7.4</v>
      </c>
      <c r="H540">
        <v>14.8</v>
      </c>
      <c r="I540">
        <v>2.5</v>
      </c>
      <c r="J540">
        <v>1.8</v>
      </c>
      <c r="K540">
        <v>4.4</v>
      </c>
      <c r="L540">
        <v>0.6</v>
      </c>
      <c r="M540">
        <v>3.5</v>
      </c>
      <c r="N540">
        <v>10.6</v>
      </c>
      <c r="O540">
        <v>3.4</v>
      </c>
      <c r="P540">
        <v>4.2</v>
      </c>
      <c r="Q540">
        <v>5.6</v>
      </c>
      <c r="R540">
        <v>11.3</v>
      </c>
      <c r="S540">
        <v>11.7</v>
      </c>
      <c r="T540">
        <v>4.4</v>
      </c>
      <c r="U540">
        <v>11.9</v>
      </c>
      <c r="V540">
        <v>14.7</v>
      </c>
      <c r="W540">
        <v>8.7</v>
      </c>
      <c r="X540">
        <v>16.4</v>
      </c>
      <c r="Y540">
        <v>5</v>
      </c>
      <c r="Z540">
        <v>28</v>
      </c>
      <c r="AA540">
        <v>39.2</v>
      </c>
      <c r="AB540">
        <v>0.8</v>
      </c>
      <c r="AC540">
        <v>4.4</v>
      </c>
      <c r="AD540">
        <v>23.3</v>
      </c>
      <c r="AE540">
        <v>1.9</v>
      </c>
      <c r="AF540">
        <v>7.3</v>
      </c>
      <c r="AG540">
        <v>5.2</v>
      </c>
      <c r="AH540">
        <v>26.5</v>
      </c>
      <c r="AI540">
        <v>51.3</v>
      </c>
      <c r="AJ540">
        <v>91.3</v>
      </c>
      <c r="AK540">
        <v>9.2</v>
      </c>
      <c r="AL540">
        <v>0.4</v>
      </c>
      <c r="AM540">
        <v>5</v>
      </c>
      <c r="AN540">
        <v>0.4</v>
      </c>
      <c r="AO540">
        <v>0.3</v>
      </c>
      <c r="AP540">
        <v>6.1</v>
      </c>
      <c r="AQ540">
        <v>8.3</v>
      </c>
      <c r="AR540">
        <v>0.4</v>
      </c>
      <c r="AS540">
        <v>0.1</v>
      </c>
      <c r="AT540">
        <v>0.5</v>
      </c>
      <c r="AU540">
        <v>1.5</v>
      </c>
      <c r="AV540">
        <v>2.4</v>
      </c>
      <c r="AW540">
        <v>1.9</v>
      </c>
      <c r="AX540">
        <v>1.1</v>
      </c>
      <c r="AY540">
        <v>0.3</v>
      </c>
      <c r="AZ540">
        <v>0.5</v>
      </c>
      <c r="BA540">
        <v>6.1</v>
      </c>
      <c r="BB540">
        <v>0.7</v>
      </c>
      <c r="BC540">
        <v>0.1</v>
      </c>
      <c r="BD540">
        <v>2.6</v>
      </c>
      <c r="BE540">
        <v>24.6</v>
      </c>
      <c r="BF540">
        <v>1.2</v>
      </c>
      <c r="BG540">
        <v>7.4</v>
      </c>
      <c r="BH540">
        <v>2.6</v>
      </c>
      <c r="BI540">
        <v>1.1</v>
      </c>
      <c r="BJ540">
        <v>1.1</v>
      </c>
      <c r="BK540">
        <v>0.2</v>
      </c>
      <c r="BL540">
        <v>0.1</v>
      </c>
      <c r="BM540">
        <v>1.1</v>
      </c>
      <c r="BP540">
        <v>0.6</v>
      </c>
      <c r="BQ540">
        <v>7.3</v>
      </c>
      <c r="BS540">
        <v>100.7</v>
      </c>
      <c r="BT540">
        <v>25.4</v>
      </c>
    </row>
    <row r="541" spans="1:72" x14ac:dyDescent="0.25">
      <c r="A541" s="28" t="s">
        <v>121</v>
      </c>
      <c r="B541" s="27" t="s">
        <v>337</v>
      </c>
      <c r="C541" s="28" t="s">
        <v>393</v>
      </c>
      <c r="D541">
        <v>4.3</v>
      </c>
      <c r="E541">
        <v>0.1</v>
      </c>
      <c r="F541">
        <v>0.1</v>
      </c>
      <c r="G541">
        <v>1.9</v>
      </c>
      <c r="H541">
        <v>6.3</v>
      </c>
      <c r="I541">
        <v>0.8</v>
      </c>
      <c r="J541">
        <v>0.9</v>
      </c>
      <c r="K541">
        <v>1.4</v>
      </c>
      <c r="L541">
        <v>0.2</v>
      </c>
      <c r="M541">
        <v>10.9</v>
      </c>
      <c r="N541">
        <v>4.4</v>
      </c>
      <c r="O541">
        <v>1.3</v>
      </c>
      <c r="P541">
        <v>1.4</v>
      </c>
      <c r="Q541">
        <v>2.1</v>
      </c>
      <c r="R541">
        <v>5.2</v>
      </c>
      <c r="S541">
        <v>3.9</v>
      </c>
      <c r="T541">
        <v>1.8</v>
      </c>
      <c r="U541">
        <v>3.6</v>
      </c>
      <c r="V541">
        <v>6.1</v>
      </c>
      <c r="W541">
        <v>2.5</v>
      </c>
      <c r="X541">
        <v>2.9</v>
      </c>
      <c r="Y541">
        <v>1.5</v>
      </c>
      <c r="Z541">
        <v>6.7</v>
      </c>
      <c r="AA541">
        <v>11.4</v>
      </c>
      <c r="AB541">
        <v>0.2</v>
      </c>
      <c r="AC541">
        <v>1.7</v>
      </c>
      <c r="AD541">
        <v>7.8</v>
      </c>
      <c r="AE541">
        <v>0.7</v>
      </c>
      <c r="AF541">
        <v>5.6</v>
      </c>
      <c r="AG541">
        <v>2.4</v>
      </c>
      <c r="AH541">
        <v>6.1</v>
      </c>
      <c r="AI541">
        <v>10.5</v>
      </c>
      <c r="AJ541">
        <v>24.5</v>
      </c>
      <c r="AK541">
        <v>6.9</v>
      </c>
      <c r="AL541">
        <v>0.2</v>
      </c>
      <c r="AM541">
        <v>2</v>
      </c>
      <c r="AN541">
        <v>0.5</v>
      </c>
      <c r="AO541">
        <v>0.1</v>
      </c>
      <c r="AP541">
        <v>1.9</v>
      </c>
      <c r="AQ541">
        <v>4.8</v>
      </c>
      <c r="AR541">
        <v>0.1</v>
      </c>
      <c r="AS541">
        <v>0.1</v>
      </c>
      <c r="AT541">
        <v>0.2</v>
      </c>
      <c r="AU541">
        <v>0.5</v>
      </c>
      <c r="AV541">
        <v>1.4</v>
      </c>
      <c r="AW541">
        <v>0.9</v>
      </c>
      <c r="AX541">
        <v>0.4</v>
      </c>
      <c r="AY541">
        <v>0.2</v>
      </c>
      <c r="AZ541">
        <v>0.2</v>
      </c>
      <c r="BA541">
        <v>2.8</v>
      </c>
      <c r="BB541">
        <v>0.4</v>
      </c>
      <c r="BC541">
        <v>0.1</v>
      </c>
      <c r="BD541">
        <v>0.8</v>
      </c>
      <c r="BE541">
        <v>6</v>
      </c>
      <c r="BF541">
        <v>0.5</v>
      </c>
      <c r="BG541">
        <v>1.9</v>
      </c>
      <c r="BH541">
        <v>0.7</v>
      </c>
      <c r="BI541">
        <v>0.3</v>
      </c>
      <c r="BJ541">
        <v>0.3</v>
      </c>
      <c r="BK541">
        <v>0.1</v>
      </c>
      <c r="BM541">
        <v>0.4</v>
      </c>
      <c r="BP541">
        <v>0.2</v>
      </c>
      <c r="BQ541">
        <v>2.5</v>
      </c>
      <c r="BS541">
        <v>18.8</v>
      </c>
      <c r="BT541">
        <v>5.5</v>
      </c>
    </row>
    <row r="542" spans="1:3" x14ac:dyDescent="0.25">
      <c r="A542" s="28" t="s">
        <v>121</v>
      </c>
      <c r="B542" s="27" t="s">
        <v>337</v>
      </c>
      <c r="C542" s="28" t="s">
        <v>394</v>
      </c>
    </row>
    <row r="543" spans="1:3" x14ac:dyDescent="0.25">
      <c r="A543" s="28" t="s">
        <v>121</v>
      </c>
      <c r="B543" s="27" t="s">
        <v>337</v>
      </c>
      <c r="C543" s="28" t="s">
        <v>395</v>
      </c>
    </row>
    <row r="544" spans="1:72" x14ac:dyDescent="0.25">
      <c r="A544" s="28" t="s">
        <v>121</v>
      </c>
      <c r="B544" s="27" t="s">
        <v>337</v>
      </c>
      <c r="C544" s="28" t="s">
        <v>396</v>
      </c>
      <c r="D544">
        <v>3.8</v>
      </c>
      <c r="F544">
        <v>0.1</v>
      </c>
      <c r="G544">
        <v>1.1</v>
      </c>
      <c r="H544">
        <v>7</v>
      </c>
      <c r="I544">
        <v>0.8</v>
      </c>
      <c r="J544">
        <v>0.6</v>
      </c>
      <c r="K544">
        <v>1</v>
      </c>
      <c r="L544">
        <v>0.1</v>
      </c>
      <c r="M544">
        <v>1.4</v>
      </c>
      <c r="N544">
        <v>3</v>
      </c>
      <c r="O544">
        <v>4.3</v>
      </c>
      <c r="P544">
        <v>1.5</v>
      </c>
      <c r="Q544">
        <v>1.8</v>
      </c>
      <c r="R544">
        <v>1.9</v>
      </c>
      <c r="S544">
        <v>2.4</v>
      </c>
      <c r="T544">
        <v>3.4</v>
      </c>
      <c r="U544">
        <v>2.1</v>
      </c>
      <c r="V544">
        <v>3.5</v>
      </c>
      <c r="W544">
        <v>2</v>
      </c>
      <c r="X544">
        <v>1.5</v>
      </c>
      <c r="Y544">
        <v>3.7</v>
      </c>
      <c r="Z544">
        <v>4</v>
      </c>
      <c r="AA544">
        <v>6.9</v>
      </c>
      <c r="AB544">
        <v>0.1</v>
      </c>
      <c r="AC544">
        <v>0.9</v>
      </c>
      <c r="AD544">
        <v>5.3</v>
      </c>
      <c r="AE544">
        <v>0.7</v>
      </c>
      <c r="AF544">
        <v>8.5</v>
      </c>
      <c r="AG544">
        <v>2.9</v>
      </c>
      <c r="AH544">
        <v>3.4</v>
      </c>
      <c r="AI544">
        <v>17.3</v>
      </c>
      <c r="AJ544">
        <v>21.8</v>
      </c>
      <c r="AK544">
        <v>2.4</v>
      </c>
      <c r="AL544">
        <v>0.1</v>
      </c>
      <c r="AM544">
        <v>1.3</v>
      </c>
      <c r="AN544">
        <v>3.7</v>
      </c>
      <c r="AO544">
        <v>0.2</v>
      </c>
      <c r="AP544">
        <v>1.8</v>
      </c>
      <c r="AQ544">
        <v>16.3</v>
      </c>
      <c r="AR544">
        <v>0.1</v>
      </c>
      <c r="AT544">
        <v>0.3</v>
      </c>
      <c r="AU544">
        <v>0.3</v>
      </c>
      <c r="AV544">
        <v>1.4</v>
      </c>
      <c r="AW544">
        <v>0.4</v>
      </c>
      <c r="AX544">
        <v>0.3</v>
      </c>
      <c r="AY544">
        <v>0.1</v>
      </c>
      <c r="AZ544">
        <v>0.2</v>
      </c>
      <c r="BA544">
        <v>2.2</v>
      </c>
      <c r="BB544">
        <v>0.2</v>
      </c>
      <c r="BC544">
        <v>0.1</v>
      </c>
      <c r="BD544">
        <v>0.8</v>
      </c>
      <c r="BE544">
        <v>5</v>
      </c>
      <c r="BF544">
        <v>0.2</v>
      </c>
      <c r="BG544">
        <v>1.7</v>
      </c>
      <c r="BH544">
        <v>1</v>
      </c>
      <c r="BI544">
        <v>0.3</v>
      </c>
      <c r="BJ544">
        <v>0.3</v>
      </c>
      <c r="BK544">
        <v>0.1</v>
      </c>
      <c r="BM544">
        <v>0.4</v>
      </c>
      <c r="BP544">
        <v>0.3</v>
      </c>
      <c r="BQ544">
        <v>1.6</v>
      </c>
      <c r="BS544">
        <v>10.6</v>
      </c>
      <c r="BT544">
        <v>-50.3</v>
      </c>
    </row>
    <row r="545" spans="1:72" x14ac:dyDescent="0.25">
      <c r="A545" s="28" t="s">
        <v>121</v>
      </c>
      <c r="B545" s="27" t="s">
        <v>337</v>
      </c>
      <c r="C545" s="28" t="s">
        <v>397</v>
      </c>
      <c r="D545">
        <v>0.4</v>
      </c>
      <c r="G545">
        <v>0.1</v>
      </c>
      <c r="H545">
        <v>0.4</v>
      </c>
      <c r="I545">
        <v>0.1</v>
      </c>
      <c r="K545">
        <v>0.1</v>
      </c>
      <c r="M545">
        <v>0.1</v>
      </c>
      <c r="N545">
        <v>0.3</v>
      </c>
      <c r="O545">
        <v>0.1</v>
      </c>
      <c r="P545">
        <v>0.1</v>
      </c>
      <c r="Q545">
        <v>0.1</v>
      </c>
      <c r="R545">
        <v>0.2</v>
      </c>
      <c r="S545">
        <v>0.2</v>
      </c>
      <c r="T545">
        <v>0.1</v>
      </c>
      <c r="U545">
        <v>0.2</v>
      </c>
      <c r="V545">
        <v>0.3</v>
      </c>
      <c r="W545">
        <v>0.1</v>
      </c>
      <c r="X545">
        <v>0.2</v>
      </c>
      <c r="Y545">
        <v>0.1</v>
      </c>
      <c r="Z545">
        <v>0.4</v>
      </c>
      <c r="AA545">
        <v>1.1</v>
      </c>
      <c r="AC545">
        <v>0.1</v>
      </c>
      <c r="AD545">
        <v>0.4</v>
      </c>
      <c r="AF545">
        <v>0.2</v>
      </c>
      <c r="AG545">
        <v>0.1</v>
      </c>
      <c r="AH545">
        <v>0.4</v>
      </c>
      <c r="AI545">
        <v>1.5</v>
      </c>
      <c r="AJ545">
        <v>1.7</v>
      </c>
      <c r="AK545">
        <v>0.2</v>
      </c>
      <c r="AM545">
        <v>0.2</v>
      </c>
      <c r="AP545">
        <v>0.1</v>
      </c>
      <c r="AQ545">
        <v>0.2</v>
      </c>
      <c r="AV545">
        <v>0.1</v>
      </c>
      <c r="AW545">
        <v>0.1</v>
      </c>
      <c r="BA545">
        <v>0.2</v>
      </c>
      <c r="BD545">
        <v>0.1</v>
      </c>
      <c r="BE545">
        <v>0.5</v>
      </c>
      <c r="BG545">
        <v>0.1</v>
      </c>
      <c r="BH545">
        <v>0.1</v>
      </c>
      <c r="BQ545">
        <v>0.1</v>
      </c>
      <c r="BS545">
        <v>1.3</v>
      </c>
      <c r="BT545">
        <v>-0.7</v>
      </c>
    </row>
    <row r="546" spans="1:72" x14ac:dyDescent="0.25">
      <c r="A546" s="28" t="s">
        <v>121</v>
      </c>
      <c r="B546" s="27" t="s">
        <v>337</v>
      </c>
      <c r="C546" s="28" t="s">
        <v>398</v>
      </c>
      <c r="H546">
        <v>0.2</v>
      </c>
      <c r="K546">
        <v>0.3</v>
      </c>
      <c r="M546">
        <v>0.1</v>
      </c>
      <c r="N546">
        <v>0.4</v>
      </c>
      <c r="O546">
        <v>0.2</v>
      </c>
      <c r="P546">
        <v>0.4</v>
      </c>
      <c r="Q546">
        <v>0.1</v>
      </c>
      <c r="R546">
        <v>3.7</v>
      </c>
      <c r="S546">
        <v>0.5</v>
      </c>
      <c r="U546">
        <v>0.1</v>
      </c>
      <c r="Y546">
        <v>0.1</v>
      </c>
      <c r="AA546">
        <v>0.6</v>
      </c>
      <c r="AC546">
        <v>4.2</v>
      </c>
      <c r="AD546">
        <v>0.2</v>
      </c>
      <c r="AF546">
        <v>0.2</v>
      </c>
      <c r="AG546">
        <v>0.1</v>
      </c>
      <c r="AQ546">
        <v>0.1</v>
      </c>
      <c r="AU546">
        <v>0.1</v>
      </c>
      <c r="AV546">
        <v>0.1</v>
      </c>
      <c r="BD546">
        <v>0.1</v>
      </c>
      <c r="BE546">
        <v>0.1</v>
      </c>
      <c r="BG546">
        <v>0.2</v>
      </c>
      <c r="BQ546">
        <v>0.6</v>
      </c>
      <c r="BT546">
        <v>0.1</v>
      </c>
    </row>
    <row r="547" spans="1:72" x14ac:dyDescent="0.25">
      <c r="A547" s="28" t="s">
        <v>121</v>
      </c>
      <c r="B547" s="27" t="s">
        <v>337</v>
      </c>
      <c r="C547" s="28" t="s">
        <v>399</v>
      </c>
      <c r="D547">
        <v>12</v>
      </c>
      <c r="E547">
        <v>0.2</v>
      </c>
      <c r="F547">
        <v>0.4</v>
      </c>
      <c r="G547">
        <v>4.2</v>
      </c>
      <c r="H547">
        <v>12.1</v>
      </c>
      <c r="I547">
        <v>1.6</v>
      </c>
      <c r="J547">
        <v>1.7</v>
      </c>
      <c r="K547">
        <v>3.3</v>
      </c>
      <c r="L547">
        <v>0.5</v>
      </c>
      <c r="M547">
        <v>2.5</v>
      </c>
      <c r="N547">
        <v>7</v>
      </c>
      <c r="O547">
        <v>2.5</v>
      </c>
      <c r="P547">
        <v>3.1</v>
      </c>
      <c r="Q547">
        <v>4</v>
      </c>
      <c r="R547">
        <v>6.7</v>
      </c>
      <c r="S547">
        <v>7.7</v>
      </c>
      <c r="T547">
        <v>3.1</v>
      </c>
      <c r="U547">
        <v>7.3</v>
      </c>
      <c r="V547">
        <v>11.2</v>
      </c>
      <c r="W547">
        <v>4.8</v>
      </c>
      <c r="X547">
        <v>6.3</v>
      </c>
      <c r="Y547">
        <v>3.3</v>
      </c>
      <c r="Z547">
        <v>17.5</v>
      </c>
      <c r="AA547">
        <v>20.5</v>
      </c>
      <c r="AB547">
        <v>0.5</v>
      </c>
      <c r="AC547">
        <v>2.9</v>
      </c>
      <c r="AD547">
        <v>15</v>
      </c>
      <c r="AE547">
        <v>1.3</v>
      </c>
      <c r="AF547">
        <v>5.3</v>
      </c>
      <c r="AG547">
        <v>3.4</v>
      </c>
      <c r="AH547">
        <v>15.6</v>
      </c>
      <c r="AI547">
        <v>32.7</v>
      </c>
      <c r="AJ547">
        <v>52</v>
      </c>
      <c r="AK547">
        <v>6.1</v>
      </c>
      <c r="AL547">
        <v>0.3</v>
      </c>
      <c r="AM547">
        <v>4.1</v>
      </c>
      <c r="AN547">
        <v>0.3</v>
      </c>
      <c r="AO547">
        <v>0.3</v>
      </c>
      <c r="AP547">
        <v>3.8</v>
      </c>
      <c r="AQ547">
        <v>6.4</v>
      </c>
      <c r="AR547">
        <v>0.2</v>
      </c>
      <c r="AS547">
        <v>0.1</v>
      </c>
      <c r="AT547">
        <v>0.3</v>
      </c>
      <c r="AU547">
        <v>0.9</v>
      </c>
      <c r="AV547">
        <v>2.6</v>
      </c>
      <c r="AW547">
        <v>1.5</v>
      </c>
      <c r="AX547">
        <v>0.7</v>
      </c>
      <c r="AY547">
        <v>0.2</v>
      </c>
      <c r="AZ547">
        <v>0.5</v>
      </c>
      <c r="BA547">
        <v>5.4</v>
      </c>
      <c r="BB547">
        <v>0.8</v>
      </c>
      <c r="BC547">
        <v>0.1</v>
      </c>
      <c r="BD547">
        <v>1.6</v>
      </c>
      <c r="BE547">
        <v>13.5</v>
      </c>
      <c r="BF547">
        <v>0.7</v>
      </c>
      <c r="BG547">
        <v>4.2</v>
      </c>
      <c r="BH547">
        <v>1.7</v>
      </c>
      <c r="BI547">
        <v>1</v>
      </c>
      <c r="BJ547">
        <v>0.8</v>
      </c>
      <c r="BK547">
        <v>0.2</v>
      </c>
      <c r="BL547">
        <v>0.1</v>
      </c>
      <c r="BM547">
        <v>1</v>
      </c>
      <c r="BP547">
        <v>0.3</v>
      </c>
      <c r="BQ547">
        <v>2.8</v>
      </c>
      <c r="BS547">
        <v>48.1</v>
      </c>
      <c r="BT547">
        <v>11.8</v>
      </c>
    </row>
    <row r="548" spans="1:72" x14ac:dyDescent="0.25">
      <c r="A548" s="28" t="s">
        <v>121</v>
      </c>
      <c r="B548" s="27" t="s">
        <v>337</v>
      </c>
      <c r="C548" s="28" t="s">
        <v>400</v>
      </c>
      <c r="D548">
        <v>6.9</v>
      </c>
      <c r="E548">
        <v>0.1</v>
      </c>
      <c r="F548">
        <v>0.2</v>
      </c>
      <c r="G548">
        <v>3.4</v>
      </c>
      <c r="H548">
        <v>6.5</v>
      </c>
      <c r="I548">
        <v>1</v>
      </c>
      <c r="J548">
        <v>0.8</v>
      </c>
      <c r="K548">
        <v>2</v>
      </c>
      <c r="L548">
        <v>0.2</v>
      </c>
      <c r="M548">
        <v>1.7</v>
      </c>
      <c r="N548">
        <v>5.1</v>
      </c>
      <c r="O548">
        <v>1.4</v>
      </c>
      <c r="P548">
        <v>1.7</v>
      </c>
      <c r="Q548">
        <v>2.4</v>
      </c>
      <c r="R548">
        <v>4.1</v>
      </c>
      <c r="S548">
        <v>4.6</v>
      </c>
      <c r="T548">
        <v>1.5</v>
      </c>
      <c r="U548">
        <v>4.6</v>
      </c>
      <c r="V548">
        <v>5.5</v>
      </c>
      <c r="W548">
        <v>2.9</v>
      </c>
      <c r="X548">
        <v>4.1</v>
      </c>
      <c r="Y548">
        <v>2.1</v>
      </c>
      <c r="Z548">
        <v>8.9</v>
      </c>
      <c r="AA548">
        <v>13.3</v>
      </c>
      <c r="AB548">
        <v>0.3</v>
      </c>
      <c r="AC548">
        <v>1.8</v>
      </c>
      <c r="AD548">
        <v>8.1</v>
      </c>
      <c r="AE548">
        <v>0.6</v>
      </c>
      <c r="AF548">
        <v>2.7</v>
      </c>
      <c r="AG548">
        <v>1.9</v>
      </c>
      <c r="AH548">
        <v>9.5</v>
      </c>
      <c r="AI548">
        <v>24.4</v>
      </c>
      <c r="AJ548">
        <v>41.9</v>
      </c>
      <c r="AK548">
        <v>4.4</v>
      </c>
      <c r="AL548">
        <v>0.2</v>
      </c>
      <c r="AM548">
        <v>2.2</v>
      </c>
      <c r="AN548">
        <v>0.1</v>
      </c>
      <c r="AO548">
        <v>0.1</v>
      </c>
      <c r="AP548">
        <v>2.1</v>
      </c>
      <c r="AQ548">
        <v>3.3</v>
      </c>
      <c r="AR548">
        <v>0.1</v>
      </c>
      <c r="AT548">
        <v>0.2</v>
      </c>
      <c r="AU548">
        <v>0.6</v>
      </c>
      <c r="AV548">
        <v>1.4</v>
      </c>
      <c r="AW548">
        <v>0.8</v>
      </c>
      <c r="AX548">
        <v>0.4</v>
      </c>
      <c r="AY548">
        <v>0.1</v>
      </c>
      <c r="AZ548">
        <v>0.2</v>
      </c>
      <c r="BA548">
        <v>3.5</v>
      </c>
      <c r="BB548">
        <v>0.4</v>
      </c>
      <c r="BD548">
        <v>0.9</v>
      </c>
      <c r="BE548">
        <v>11.2</v>
      </c>
      <c r="BF548">
        <v>0.3</v>
      </c>
      <c r="BG548">
        <v>2.4</v>
      </c>
      <c r="BH548">
        <v>1.1</v>
      </c>
      <c r="BI548">
        <v>0.3</v>
      </c>
      <c r="BJ548">
        <v>0.4</v>
      </c>
      <c r="BK548">
        <v>0.1</v>
      </c>
      <c r="BM548">
        <v>0.5</v>
      </c>
      <c r="BP548">
        <v>0.1</v>
      </c>
      <c r="BQ548">
        <v>1.4</v>
      </c>
      <c r="BS548">
        <v>27.7</v>
      </c>
      <c r="BT548">
        <v>5</v>
      </c>
    </row>
    <row r="549" spans="1:3" x14ac:dyDescent="0.25">
      <c r="A549" s="28" t="s">
        <v>121</v>
      </c>
      <c r="B549" s="27" t="s">
        <v>337</v>
      </c>
      <c r="C549" s="28" t="s">
        <v>401</v>
      </c>
    </row>
    <row r="550" spans="1:72" x14ac:dyDescent="0.25">
      <c r="A550" s="28" t="s">
        <v>121</v>
      </c>
      <c r="B550" s="27" t="s">
        <v>337</v>
      </c>
      <c r="C550" s="28" t="s">
        <v>402</v>
      </c>
      <c r="D550">
        <v>2.7</v>
      </c>
      <c r="F550">
        <v>0.1</v>
      </c>
      <c r="G550">
        <v>1.3</v>
      </c>
      <c r="H550">
        <v>2.5</v>
      </c>
      <c r="I550">
        <v>0.4</v>
      </c>
      <c r="J550">
        <v>0.3</v>
      </c>
      <c r="K550">
        <v>0.9</v>
      </c>
      <c r="L550">
        <v>0.1</v>
      </c>
      <c r="M550">
        <v>0.7</v>
      </c>
      <c r="N550">
        <v>2.1</v>
      </c>
      <c r="O550">
        <v>0.6</v>
      </c>
      <c r="P550">
        <v>0.8</v>
      </c>
      <c r="Q550">
        <v>1</v>
      </c>
      <c r="R550">
        <v>1.5</v>
      </c>
      <c r="S550">
        <v>1.8</v>
      </c>
      <c r="T550">
        <v>0.6</v>
      </c>
      <c r="U550">
        <v>1.7</v>
      </c>
      <c r="V550">
        <v>2.3</v>
      </c>
      <c r="W550">
        <v>1.3</v>
      </c>
      <c r="X550">
        <v>1.4</v>
      </c>
      <c r="Y550">
        <v>0.9</v>
      </c>
      <c r="Z550">
        <v>3.8</v>
      </c>
      <c r="AA550">
        <v>5.2</v>
      </c>
      <c r="AB550">
        <v>0.2</v>
      </c>
      <c r="AC550">
        <v>0.7</v>
      </c>
      <c r="AD550">
        <v>3.2</v>
      </c>
      <c r="AE550">
        <v>0.3</v>
      </c>
      <c r="AF550">
        <v>1.1</v>
      </c>
      <c r="AG550">
        <v>0.7</v>
      </c>
      <c r="AH550">
        <v>3.7</v>
      </c>
      <c r="AI550">
        <v>8</v>
      </c>
      <c r="AJ550">
        <v>16.2</v>
      </c>
      <c r="AK550">
        <v>1.6</v>
      </c>
      <c r="AL550">
        <v>0.1</v>
      </c>
      <c r="AM550">
        <v>0.8</v>
      </c>
      <c r="AN550">
        <v>0.1</v>
      </c>
      <c r="AP550">
        <v>0.8</v>
      </c>
      <c r="AQ550">
        <v>1.4</v>
      </c>
      <c r="AT550">
        <v>0.1</v>
      </c>
      <c r="AU550">
        <v>0.3</v>
      </c>
      <c r="AV550">
        <v>0.6</v>
      </c>
      <c r="AW550">
        <v>0.4</v>
      </c>
      <c r="AX550">
        <v>0.2</v>
      </c>
      <c r="AY550">
        <v>0.1</v>
      </c>
      <c r="AZ550">
        <v>0.1</v>
      </c>
      <c r="BA550">
        <v>1.2</v>
      </c>
      <c r="BB550">
        <v>0.1</v>
      </c>
      <c r="BD550">
        <v>0.3</v>
      </c>
      <c r="BE550">
        <v>3.8</v>
      </c>
      <c r="BF550">
        <v>0.2</v>
      </c>
      <c r="BG550">
        <v>0.9</v>
      </c>
      <c r="BH550">
        <v>0.5</v>
      </c>
      <c r="BI550">
        <v>0.3</v>
      </c>
      <c r="BJ550">
        <v>0.2</v>
      </c>
      <c r="BM550">
        <v>0.2</v>
      </c>
      <c r="BQ550">
        <v>0.5</v>
      </c>
      <c r="BS550">
        <v>8.1</v>
      </c>
      <c r="BT550">
        <v>3.8</v>
      </c>
    </row>
    <row r="551" spans="1:72" x14ac:dyDescent="0.25">
      <c r="A551" s="28" t="s">
        <v>121</v>
      </c>
      <c r="B551" s="27" t="s">
        <v>337</v>
      </c>
      <c r="C551" s="28" t="s">
        <v>403</v>
      </c>
      <c r="D551">
        <v>55.4</v>
      </c>
      <c r="E551">
        <v>0.5</v>
      </c>
      <c r="F551">
        <v>1.4</v>
      </c>
      <c r="G551">
        <v>19.5</v>
      </c>
      <c r="H551">
        <v>56.4</v>
      </c>
      <c r="I551">
        <v>6.1</v>
      </c>
      <c r="J551">
        <v>5.9</v>
      </c>
      <c r="K551">
        <v>12.8</v>
      </c>
      <c r="L551">
        <v>1.6</v>
      </c>
      <c r="M551">
        <v>14.7</v>
      </c>
      <c r="N551">
        <v>35.9</v>
      </c>
      <c r="O551">
        <v>15.3</v>
      </c>
      <c r="P551">
        <v>11.9</v>
      </c>
      <c r="Q551">
        <v>18.7</v>
      </c>
      <c r="R551">
        <v>29.6</v>
      </c>
      <c r="S551">
        <v>30.2</v>
      </c>
      <c r="T551">
        <v>12.3</v>
      </c>
      <c r="U551">
        <v>27.2</v>
      </c>
      <c r="V551">
        <v>42.8</v>
      </c>
      <c r="W551">
        <v>16.4</v>
      </c>
      <c r="X551">
        <v>26</v>
      </c>
      <c r="Y551">
        <v>20.2</v>
      </c>
      <c r="Z551">
        <v>61.7</v>
      </c>
      <c r="AA551">
        <v>95.9</v>
      </c>
      <c r="AB551">
        <v>2</v>
      </c>
      <c r="AC551">
        <v>14.8</v>
      </c>
      <c r="AD551">
        <v>64</v>
      </c>
      <c r="AE551">
        <v>4.7</v>
      </c>
      <c r="AF551">
        <v>26.7</v>
      </c>
      <c r="AG551">
        <v>17.5</v>
      </c>
      <c r="AH551">
        <v>57.1</v>
      </c>
      <c r="AI551">
        <v>169.1</v>
      </c>
      <c r="AJ551">
        <v>269.2</v>
      </c>
      <c r="AK551">
        <v>30.1</v>
      </c>
      <c r="AL551">
        <v>1.6</v>
      </c>
      <c r="AM551">
        <v>19.4</v>
      </c>
      <c r="AN551">
        <v>1.2</v>
      </c>
      <c r="AO551">
        <v>0.6</v>
      </c>
      <c r="AP551">
        <v>17.1</v>
      </c>
      <c r="AQ551">
        <v>37.3</v>
      </c>
      <c r="AR551">
        <v>1</v>
      </c>
      <c r="AS551">
        <v>0.2</v>
      </c>
      <c r="AT551">
        <v>1.5</v>
      </c>
      <c r="AU551">
        <v>3.8</v>
      </c>
      <c r="AV551">
        <v>14.2</v>
      </c>
      <c r="AW551">
        <v>6.5</v>
      </c>
      <c r="AX551">
        <v>2.7</v>
      </c>
      <c r="AY551">
        <v>0.5</v>
      </c>
      <c r="AZ551">
        <v>2.2</v>
      </c>
      <c r="BA551">
        <v>27.7</v>
      </c>
      <c r="BB551">
        <v>4.5</v>
      </c>
      <c r="BC551">
        <v>0.2</v>
      </c>
      <c r="BD551">
        <v>7.9</v>
      </c>
      <c r="BE551">
        <v>69.6</v>
      </c>
      <c r="BF551">
        <v>2.4</v>
      </c>
      <c r="BG551">
        <v>18</v>
      </c>
      <c r="BH551">
        <v>9.3</v>
      </c>
      <c r="BI551">
        <v>3.2</v>
      </c>
      <c r="BJ551">
        <v>3.3</v>
      </c>
      <c r="BK551">
        <v>0.7</v>
      </c>
      <c r="BL551">
        <v>0.2</v>
      </c>
      <c r="BM551">
        <v>4.8</v>
      </c>
      <c r="BP551">
        <v>0.4</v>
      </c>
      <c r="BQ551">
        <v>9</v>
      </c>
      <c r="BS551">
        <v>184.9</v>
      </c>
      <c r="BT551">
        <v>63.7</v>
      </c>
    </row>
    <row r="552" spans="1:72" x14ac:dyDescent="0.25">
      <c r="A552" s="28" t="s">
        <v>121</v>
      </c>
      <c r="B552" s="27" t="s">
        <v>337</v>
      </c>
      <c r="C552" s="28" t="s">
        <v>404</v>
      </c>
      <c r="D552">
        <v>6.8</v>
      </c>
      <c r="E552">
        <v>0.1</v>
      </c>
      <c r="F552">
        <v>0.2</v>
      </c>
      <c r="G552">
        <v>2.1</v>
      </c>
      <c r="H552">
        <v>6.4</v>
      </c>
      <c r="I552">
        <v>0.7</v>
      </c>
      <c r="J552">
        <v>0.7</v>
      </c>
      <c r="K552">
        <v>1.6</v>
      </c>
      <c r="L552">
        <v>0.2</v>
      </c>
      <c r="M552">
        <v>1.5</v>
      </c>
      <c r="N552">
        <v>3.9</v>
      </c>
      <c r="O552">
        <v>1.3</v>
      </c>
      <c r="P552">
        <v>1.3</v>
      </c>
      <c r="Q552">
        <v>2</v>
      </c>
      <c r="R552">
        <v>3.6</v>
      </c>
      <c r="S552">
        <v>3.5</v>
      </c>
      <c r="T552">
        <v>1.1</v>
      </c>
      <c r="U552">
        <v>2.9</v>
      </c>
      <c r="V552">
        <v>4.3</v>
      </c>
      <c r="W552">
        <v>2</v>
      </c>
      <c r="X552">
        <v>3.2</v>
      </c>
      <c r="Y552">
        <v>1.6</v>
      </c>
      <c r="Z552">
        <v>7.7</v>
      </c>
      <c r="AA552">
        <v>13.3</v>
      </c>
      <c r="AB552">
        <v>0.3</v>
      </c>
      <c r="AC552">
        <v>1.9</v>
      </c>
      <c r="AD552">
        <v>7.9</v>
      </c>
      <c r="AE552">
        <v>0.5</v>
      </c>
      <c r="AF552">
        <v>2.5</v>
      </c>
      <c r="AG552">
        <v>1.6</v>
      </c>
      <c r="AH552">
        <v>6.6</v>
      </c>
      <c r="AI552">
        <v>22.9</v>
      </c>
      <c r="AJ552">
        <v>25.8</v>
      </c>
      <c r="AK552">
        <v>3.1</v>
      </c>
      <c r="AL552">
        <v>0.2</v>
      </c>
      <c r="AM552">
        <v>2.5</v>
      </c>
      <c r="AN552">
        <v>0.1</v>
      </c>
      <c r="AO552">
        <v>0.1</v>
      </c>
      <c r="AP552">
        <v>1.9</v>
      </c>
      <c r="AQ552">
        <v>3.1</v>
      </c>
      <c r="AR552">
        <v>0.1</v>
      </c>
      <c r="AT552">
        <v>0.2</v>
      </c>
      <c r="AU552">
        <v>0.5</v>
      </c>
      <c r="AV552">
        <v>1.5</v>
      </c>
      <c r="AW552">
        <v>0.8</v>
      </c>
      <c r="AX552">
        <v>0.3</v>
      </c>
      <c r="AY552">
        <v>0.1</v>
      </c>
      <c r="AZ552">
        <v>0.2</v>
      </c>
      <c r="BA552">
        <v>2.7</v>
      </c>
      <c r="BB552">
        <v>0.5</v>
      </c>
      <c r="BD552">
        <v>0.9</v>
      </c>
      <c r="BE552">
        <v>7.5</v>
      </c>
      <c r="BF552">
        <v>0.4</v>
      </c>
      <c r="BG552">
        <v>2.3</v>
      </c>
      <c r="BH552">
        <v>1</v>
      </c>
      <c r="BI552">
        <v>0.3</v>
      </c>
      <c r="BJ552">
        <v>0.4</v>
      </c>
      <c r="BK552">
        <v>0.1</v>
      </c>
      <c r="BM552">
        <v>0.6</v>
      </c>
      <c r="BP552">
        <v>0.1</v>
      </c>
      <c r="BQ552">
        <v>1</v>
      </c>
      <c r="BS552">
        <v>25.8</v>
      </c>
      <c r="BT552">
        <v>6.7</v>
      </c>
    </row>
    <row r="553" spans="1:72" x14ac:dyDescent="0.25">
      <c r="A553" s="28" t="s">
        <v>121</v>
      </c>
      <c r="B553" s="27" t="s">
        <v>337</v>
      </c>
      <c r="C553" s="28" t="s">
        <v>405</v>
      </c>
      <c r="D553">
        <v>0.1</v>
      </c>
      <c r="H553">
        <v>0.1</v>
      </c>
      <c r="N553">
        <v>0.1</v>
      </c>
      <c r="S553">
        <v>0.1</v>
      </c>
      <c r="V553">
        <v>0.1</v>
      </c>
      <c r="Z553">
        <v>0.1</v>
      </c>
      <c r="AA553">
        <v>0.2</v>
      </c>
      <c r="AD553">
        <v>0.1</v>
      </c>
      <c r="AH553">
        <v>0.1</v>
      </c>
      <c r="AI553">
        <v>0.3</v>
      </c>
      <c r="AJ553">
        <v>0.4</v>
      </c>
      <c r="BE553">
        <v>0.1</v>
      </c>
      <c r="BS553">
        <v>0.3</v>
      </c>
      <c r="BT553">
        <v>-0.2</v>
      </c>
    </row>
    <row r="554" spans="1:72" x14ac:dyDescent="0.25">
      <c r="A554" s="28" t="s">
        <v>121</v>
      </c>
      <c r="B554" s="27" t="s">
        <v>337</v>
      </c>
      <c r="C554" s="28" t="s">
        <v>406</v>
      </c>
      <c r="D554">
        <v>22.3</v>
      </c>
      <c r="E554">
        <v>0.2</v>
      </c>
      <c r="F554">
        <v>0.7</v>
      </c>
      <c r="G554">
        <v>6.1</v>
      </c>
      <c r="H554">
        <v>21.4</v>
      </c>
      <c r="I554">
        <v>1.8</v>
      </c>
      <c r="J554">
        <v>2</v>
      </c>
      <c r="K554">
        <v>4</v>
      </c>
      <c r="L554">
        <v>0.5</v>
      </c>
      <c r="M554">
        <v>5.9</v>
      </c>
      <c r="N554">
        <v>12</v>
      </c>
      <c r="O554">
        <v>10.1</v>
      </c>
      <c r="P554">
        <v>5.1</v>
      </c>
      <c r="Q554">
        <v>8.1</v>
      </c>
      <c r="R554">
        <v>9.5</v>
      </c>
      <c r="S554">
        <v>10.6</v>
      </c>
      <c r="T554">
        <v>5.9</v>
      </c>
      <c r="U554">
        <v>8.4</v>
      </c>
      <c r="V554">
        <v>14</v>
      </c>
      <c r="W554">
        <v>5</v>
      </c>
      <c r="X554">
        <v>8.4</v>
      </c>
      <c r="Y554">
        <v>12.4</v>
      </c>
      <c r="Z554">
        <v>22</v>
      </c>
      <c r="AA554">
        <v>37.8</v>
      </c>
      <c r="AB554">
        <v>0.6</v>
      </c>
      <c r="AC554">
        <v>4.4</v>
      </c>
      <c r="AD554">
        <v>23.6</v>
      </c>
      <c r="AE554">
        <v>1.9</v>
      </c>
      <c r="AF554">
        <v>14.1</v>
      </c>
      <c r="AG554">
        <v>8.7</v>
      </c>
      <c r="AH554">
        <v>18.1</v>
      </c>
      <c r="AI554">
        <v>61.7</v>
      </c>
      <c r="AJ554">
        <v>102.9</v>
      </c>
      <c r="AK554">
        <v>10.6</v>
      </c>
      <c r="AL554">
        <v>0.4</v>
      </c>
      <c r="AM554">
        <v>6.8</v>
      </c>
      <c r="AN554">
        <v>0.8</v>
      </c>
      <c r="AO554">
        <v>0.2</v>
      </c>
      <c r="AP554">
        <v>8.1</v>
      </c>
      <c r="AQ554">
        <v>24.3</v>
      </c>
      <c r="AR554">
        <v>0.5</v>
      </c>
      <c r="AS554">
        <v>0.1</v>
      </c>
      <c r="AT554">
        <v>0.8</v>
      </c>
      <c r="AU554">
        <v>1.1</v>
      </c>
      <c r="AV554">
        <v>6.2</v>
      </c>
      <c r="AW554">
        <v>2.3</v>
      </c>
      <c r="AX554">
        <v>0.9</v>
      </c>
      <c r="AY554">
        <v>0.2</v>
      </c>
      <c r="AZ554">
        <v>1.1</v>
      </c>
      <c r="BA554">
        <v>10.9</v>
      </c>
      <c r="BB554">
        <v>1.8</v>
      </c>
      <c r="BC554">
        <v>0.1</v>
      </c>
      <c r="BD554">
        <v>3.4</v>
      </c>
      <c r="BE554">
        <v>25.1</v>
      </c>
      <c r="BF554">
        <v>0.7</v>
      </c>
      <c r="BG554">
        <v>6.9</v>
      </c>
      <c r="BH554">
        <v>4</v>
      </c>
      <c r="BI554">
        <v>0.9</v>
      </c>
      <c r="BJ554">
        <v>1.1</v>
      </c>
      <c r="BK554">
        <v>0.4</v>
      </c>
      <c r="BL554">
        <v>0.1</v>
      </c>
      <c r="BM554">
        <v>1.6</v>
      </c>
      <c r="BP554">
        <v>0.1</v>
      </c>
      <c r="BQ554">
        <v>2.7</v>
      </c>
      <c r="BS554">
        <v>57.2</v>
      </c>
      <c r="BT554">
        <v>20.8</v>
      </c>
    </row>
    <row r="555" spans="1:72" x14ac:dyDescent="0.25">
      <c r="A555" s="28" t="s">
        <v>121</v>
      </c>
      <c r="B555" s="27" t="s">
        <v>337</v>
      </c>
      <c r="C555" s="28" t="s">
        <v>407</v>
      </c>
      <c r="D555">
        <v>285.6</v>
      </c>
      <c r="E555">
        <v>2.2</v>
      </c>
      <c r="F555">
        <v>7.6</v>
      </c>
      <c r="G555">
        <v>74.7</v>
      </c>
      <c r="H555">
        <v>242.7</v>
      </c>
      <c r="I555">
        <v>25.2</v>
      </c>
      <c r="J555">
        <v>25.3</v>
      </c>
      <c r="K555">
        <v>52.9</v>
      </c>
      <c r="L555">
        <v>7.7</v>
      </c>
      <c r="M555">
        <v>57.4</v>
      </c>
      <c r="N555">
        <v>140.1</v>
      </c>
      <c r="O555">
        <v>72.5</v>
      </c>
      <c r="P555">
        <v>53.7</v>
      </c>
      <c r="Q555">
        <v>80.3</v>
      </c>
      <c r="R555">
        <v>126.4</v>
      </c>
      <c r="S555">
        <v>128.8</v>
      </c>
      <c r="T555">
        <v>54.4</v>
      </c>
      <c r="U555">
        <v>108.5</v>
      </c>
      <c r="V555">
        <v>175.3</v>
      </c>
      <c r="W555">
        <v>69.5</v>
      </c>
      <c r="X555">
        <v>123.4</v>
      </c>
      <c r="Y555">
        <v>86.4</v>
      </c>
      <c r="Z555">
        <v>322.5</v>
      </c>
      <c r="AA555">
        <v>490.7</v>
      </c>
      <c r="AB555">
        <v>9.9</v>
      </c>
      <c r="AC555">
        <v>65.3</v>
      </c>
      <c r="AD555">
        <v>291.3</v>
      </c>
      <c r="AE555">
        <v>23.1</v>
      </c>
      <c r="AF555">
        <v>118.2</v>
      </c>
      <c r="AG555">
        <v>78.2</v>
      </c>
      <c r="AH555">
        <v>243.7</v>
      </c>
      <c r="AI555">
        <v>1060.7</v>
      </c>
      <c r="AJ555">
        <v>1141</v>
      </c>
      <c r="AK555">
        <v>129.9</v>
      </c>
      <c r="AL555">
        <v>5.7</v>
      </c>
      <c r="AM555">
        <v>91.8</v>
      </c>
      <c r="AN555">
        <v>6.1</v>
      </c>
      <c r="AO555">
        <v>3.5</v>
      </c>
      <c r="AP555">
        <v>85.8</v>
      </c>
      <c r="AQ555">
        <v>174.9</v>
      </c>
      <c r="AR555">
        <v>5.3</v>
      </c>
      <c r="AS555">
        <v>1.1</v>
      </c>
      <c r="AT555">
        <v>7.3</v>
      </c>
      <c r="AU555">
        <v>16.4</v>
      </c>
      <c r="AV555">
        <v>58.2</v>
      </c>
      <c r="AW555">
        <v>28.1</v>
      </c>
      <c r="AX555">
        <v>12.8</v>
      </c>
      <c r="AY555">
        <v>2.7</v>
      </c>
      <c r="AZ555">
        <v>9.6</v>
      </c>
      <c r="BA555">
        <v>112.3</v>
      </c>
      <c r="BB555">
        <v>18.2</v>
      </c>
      <c r="BC555">
        <v>1.5</v>
      </c>
      <c r="BD555">
        <v>37.5</v>
      </c>
      <c r="BE555">
        <v>293.6</v>
      </c>
      <c r="BF555">
        <v>14.1</v>
      </c>
      <c r="BG555">
        <v>90.5</v>
      </c>
      <c r="BH555">
        <v>38.4</v>
      </c>
      <c r="BI555">
        <v>27.2</v>
      </c>
      <c r="BJ555">
        <v>15</v>
      </c>
      <c r="BK555">
        <v>4.3</v>
      </c>
      <c r="BL555">
        <v>1.2</v>
      </c>
      <c r="BM555">
        <v>18.7</v>
      </c>
      <c r="BP555">
        <v>2.5</v>
      </c>
      <c r="BQ555">
        <v>43.2</v>
      </c>
      <c r="BS555">
        <v>1040.7</v>
      </c>
      <c r="BT555">
        <v>235.8</v>
      </c>
    </row>
    <row r="556" spans="1:72" x14ac:dyDescent="0.25">
      <c r="A556" s="26" t="s">
        <v>271</v>
      </c>
      <c r="B556" s="27" t="s">
        <v>338</v>
      </c>
      <c r="C556" s="26" t="s">
        <v>384</v>
      </c>
      <c r="D556">
        <v>12538.6</v>
      </c>
      <c r="E556">
        <v>298.5</v>
      </c>
      <c r="F556">
        <v>238.6</v>
      </c>
      <c r="G556">
        <v>5966.2</v>
      </c>
      <c r="H556">
        <v>27194.2</v>
      </c>
      <c r="I556">
        <v>3763.3</v>
      </c>
      <c r="J556">
        <v>4472.5</v>
      </c>
      <c r="K556">
        <v>12341.2</v>
      </c>
      <c r="L556">
        <v>1543.1</v>
      </c>
      <c r="M556">
        <v>11089.7</v>
      </c>
      <c r="N556">
        <v>25695.7</v>
      </c>
      <c r="O556">
        <v>3049.2</v>
      </c>
      <c r="P556">
        <v>10087</v>
      </c>
      <c r="Q556">
        <v>15089.9</v>
      </c>
      <c r="R556">
        <v>28117.6</v>
      </c>
      <c r="S556">
        <v>10680.8</v>
      </c>
      <c r="T556">
        <v>3059.4</v>
      </c>
      <c r="U556">
        <v>5216.8</v>
      </c>
      <c r="V556">
        <v>6766.9</v>
      </c>
      <c r="W556">
        <v>12139</v>
      </c>
      <c r="X556">
        <v>1784.8</v>
      </c>
      <c r="Y556">
        <v>3086.2</v>
      </c>
      <c r="Z556">
        <v>2409.6</v>
      </c>
      <c r="AA556">
        <v>312099.4</v>
      </c>
      <c r="AB556">
        <v>5593.9</v>
      </c>
      <c r="AC556">
        <v>6275.9</v>
      </c>
      <c r="AD556">
        <v>17830.2</v>
      </c>
      <c r="AE556">
        <v>5154.1</v>
      </c>
      <c r="AF556">
        <v>14850.4</v>
      </c>
      <c r="AG556">
        <v>26030.1</v>
      </c>
      <c r="AH556">
        <v>15837.7</v>
      </c>
      <c r="AI556">
        <v>311.4</v>
      </c>
      <c r="AJ556">
        <v>661.8</v>
      </c>
      <c r="AK556">
        <v>8581.4</v>
      </c>
      <c r="AL556">
        <v>1567.6</v>
      </c>
      <c r="AM556">
        <v>24950</v>
      </c>
      <c r="AN556">
        <v>1152.5</v>
      </c>
      <c r="AO556">
        <v>1700</v>
      </c>
      <c r="AP556">
        <v>6957</v>
      </c>
      <c r="AQ556">
        <v>6720.5</v>
      </c>
      <c r="AR556">
        <v>3202.7</v>
      </c>
      <c r="AS556">
        <v>1258.7</v>
      </c>
      <c r="AT556">
        <v>984.8</v>
      </c>
      <c r="AU556">
        <v>18972.7</v>
      </c>
      <c r="AV556">
        <v>7058.9</v>
      </c>
      <c r="AW556">
        <v>3204.2</v>
      </c>
      <c r="AX556">
        <v>2421.5</v>
      </c>
      <c r="AY556">
        <v>1076.4</v>
      </c>
      <c r="AZ556">
        <v>1753.2</v>
      </c>
      <c r="BA556">
        <v>1490.3</v>
      </c>
      <c r="BB556">
        <v>1331.4</v>
      </c>
      <c r="BC556">
        <v>811.8</v>
      </c>
      <c r="BD556">
        <v>5866.5</v>
      </c>
      <c r="BE556">
        <v>16377</v>
      </c>
      <c r="BF556">
        <v>10873.8</v>
      </c>
      <c r="BG556">
        <v>13737.9</v>
      </c>
      <c r="BH556">
        <v>7945.3</v>
      </c>
      <c r="BI556">
        <v>3416.5</v>
      </c>
      <c r="BJ556">
        <v>5195</v>
      </c>
      <c r="BK556">
        <v>2710.2</v>
      </c>
      <c r="BL556">
        <v>326.3</v>
      </c>
      <c r="BM556">
        <v>4414.9</v>
      </c>
      <c r="BP556">
        <v>4659.7</v>
      </c>
      <c r="BQ556">
        <v>294551.2</v>
      </c>
      <c r="BR556">
        <v>87.9</v>
      </c>
      <c r="BS556">
        <v>22919.3</v>
      </c>
      <c r="BT556">
        <v>1479</v>
      </c>
    </row>
    <row r="557" spans="1:72" x14ac:dyDescent="0.25">
      <c r="A557" s="28" t="s">
        <v>271</v>
      </c>
      <c r="B557" s="27" t="s">
        <v>338</v>
      </c>
      <c r="C557" s="28" t="s">
        <v>385</v>
      </c>
      <c r="D557">
        <v>9.1</v>
      </c>
      <c r="E557">
        <v>0.3</v>
      </c>
      <c r="F557">
        <v>0.1</v>
      </c>
      <c r="G557">
        <v>3.2</v>
      </c>
      <c r="H557">
        <v>27</v>
      </c>
      <c r="I557">
        <v>1.4</v>
      </c>
      <c r="J557">
        <v>3.1</v>
      </c>
      <c r="K557">
        <v>11.1</v>
      </c>
      <c r="L557">
        <v>0.5</v>
      </c>
      <c r="M557">
        <v>10.1</v>
      </c>
      <c r="N557">
        <v>20.1</v>
      </c>
      <c r="O557">
        <v>4.7</v>
      </c>
      <c r="P557">
        <v>6</v>
      </c>
      <c r="Q557">
        <v>5</v>
      </c>
      <c r="R557">
        <v>20.5</v>
      </c>
      <c r="S557">
        <v>8.2</v>
      </c>
      <c r="T557">
        <v>2.7</v>
      </c>
      <c r="U557">
        <v>3.4</v>
      </c>
      <c r="V557">
        <v>7.2</v>
      </c>
      <c r="W557">
        <v>6.2</v>
      </c>
      <c r="X557">
        <v>1.4</v>
      </c>
      <c r="Y557">
        <v>2.6</v>
      </c>
      <c r="Z557">
        <v>3</v>
      </c>
      <c r="AA557">
        <v>244.2</v>
      </c>
      <c r="AB557">
        <v>1.1</v>
      </c>
      <c r="AC557">
        <v>3.4</v>
      </c>
      <c r="AD557">
        <v>9</v>
      </c>
      <c r="AE557">
        <v>4.4</v>
      </c>
      <c r="AF557">
        <v>13.6</v>
      </c>
      <c r="AG557">
        <v>9.8</v>
      </c>
      <c r="AH557">
        <v>11</v>
      </c>
      <c r="AI557">
        <v>15.3</v>
      </c>
      <c r="AJ557">
        <v>11.6</v>
      </c>
      <c r="AK557">
        <v>5.5</v>
      </c>
      <c r="AL557">
        <v>0.8</v>
      </c>
      <c r="AM557">
        <v>11.1</v>
      </c>
      <c r="AN557">
        <v>1.3</v>
      </c>
      <c r="AO557">
        <v>1.1</v>
      </c>
      <c r="AP557">
        <v>2.6</v>
      </c>
      <c r="AQ557">
        <v>5.5</v>
      </c>
      <c r="AR557">
        <v>0.7</v>
      </c>
      <c r="AS557">
        <v>0.7</v>
      </c>
      <c r="AT557">
        <v>0.8</v>
      </c>
      <c r="AU557">
        <v>12.4</v>
      </c>
      <c r="AV557">
        <v>2.7</v>
      </c>
      <c r="AW557">
        <v>1.3</v>
      </c>
      <c r="AX557">
        <v>1.9</v>
      </c>
      <c r="AY557">
        <v>0.5</v>
      </c>
      <c r="AZ557">
        <v>0.6</v>
      </c>
      <c r="BA557">
        <v>2.7</v>
      </c>
      <c r="BB557">
        <v>0.3</v>
      </c>
      <c r="BC557">
        <v>0.3</v>
      </c>
      <c r="BD557">
        <v>2.2</v>
      </c>
      <c r="BE557">
        <v>8</v>
      </c>
      <c r="BF557">
        <v>3.8</v>
      </c>
      <c r="BG557">
        <v>7.9</v>
      </c>
      <c r="BH557">
        <v>4.5</v>
      </c>
      <c r="BI557">
        <v>1.1</v>
      </c>
      <c r="BJ557">
        <v>2.5</v>
      </c>
      <c r="BK557">
        <v>1.3</v>
      </c>
      <c r="BL557">
        <v>0.1</v>
      </c>
      <c r="BM557">
        <v>2.3</v>
      </c>
      <c r="BP557">
        <v>0.7</v>
      </c>
      <c r="BQ557">
        <v>168.3</v>
      </c>
      <c r="BS557">
        <v>7.9</v>
      </c>
      <c r="BT557">
        <v>6.6</v>
      </c>
    </row>
    <row r="558" spans="1:72" x14ac:dyDescent="0.25">
      <c r="A558" s="28" t="s">
        <v>271</v>
      </c>
      <c r="B558" s="27" t="s">
        <v>338</v>
      </c>
      <c r="C558" s="28" t="s">
        <v>386</v>
      </c>
      <c r="D558">
        <v>13.4</v>
      </c>
      <c r="E558">
        <v>0.1</v>
      </c>
      <c r="F558">
        <v>0.3</v>
      </c>
      <c r="G558">
        <v>1.5</v>
      </c>
      <c r="H558">
        <v>36.1</v>
      </c>
      <c r="I558">
        <v>10.4</v>
      </c>
      <c r="J558">
        <v>3.9</v>
      </c>
      <c r="K558">
        <v>7.3</v>
      </c>
      <c r="L558">
        <v>2</v>
      </c>
      <c r="M558">
        <v>10.4</v>
      </c>
      <c r="N558">
        <v>30</v>
      </c>
      <c r="O558">
        <v>3.9</v>
      </c>
      <c r="P558">
        <v>20.3</v>
      </c>
      <c r="Q558">
        <v>16.6</v>
      </c>
      <c r="R558">
        <v>65.9</v>
      </c>
      <c r="S558">
        <v>26.7</v>
      </c>
      <c r="T558">
        <v>5.6</v>
      </c>
      <c r="U558">
        <v>12.5</v>
      </c>
      <c r="V558">
        <v>14.8</v>
      </c>
      <c r="W558">
        <v>11.8</v>
      </c>
      <c r="X558">
        <v>4.1</v>
      </c>
      <c r="Y558">
        <v>7.2</v>
      </c>
      <c r="Z558">
        <v>1.9</v>
      </c>
      <c r="AA558">
        <v>204</v>
      </c>
      <c r="AB558">
        <v>8.5</v>
      </c>
      <c r="AC558">
        <v>6.9</v>
      </c>
      <c r="AD558">
        <v>7.7</v>
      </c>
      <c r="AE558">
        <v>2.7</v>
      </c>
      <c r="AF558">
        <v>8</v>
      </c>
      <c r="AG558">
        <v>20.7</v>
      </c>
      <c r="AH558">
        <v>18</v>
      </c>
      <c r="AI558">
        <v>0.6</v>
      </c>
      <c r="AJ558">
        <v>0.4</v>
      </c>
      <c r="AK558">
        <v>3.9</v>
      </c>
      <c r="AL558">
        <v>1.4</v>
      </c>
      <c r="AM558">
        <v>24.5</v>
      </c>
      <c r="AN558">
        <v>1</v>
      </c>
      <c r="AO558">
        <v>0.9</v>
      </c>
      <c r="AP558">
        <v>6.6</v>
      </c>
      <c r="AQ558">
        <v>3.1</v>
      </c>
      <c r="AR558">
        <v>1.6</v>
      </c>
      <c r="AS558">
        <v>0.6</v>
      </c>
      <c r="AT558">
        <v>0.7</v>
      </c>
      <c r="AU558">
        <v>3.4</v>
      </c>
      <c r="AV558">
        <v>5.7</v>
      </c>
      <c r="AW558">
        <v>1.2</v>
      </c>
      <c r="AX558">
        <v>5.5</v>
      </c>
      <c r="AY558">
        <v>0.3</v>
      </c>
      <c r="AZ558">
        <v>3.7</v>
      </c>
      <c r="BA558">
        <v>0.5</v>
      </c>
      <c r="BB558">
        <v>0.5</v>
      </c>
      <c r="BC558">
        <v>0.6</v>
      </c>
      <c r="BD558">
        <v>2.6</v>
      </c>
      <c r="BE558">
        <v>9.6</v>
      </c>
      <c r="BF558">
        <v>5.7</v>
      </c>
      <c r="BG558">
        <v>12.4</v>
      </c>
      <c r="BH558">
        <v>4.4</v>
      </c>
      <c r="BI558">
        <v>1.1</v>
      </c>
      <c r="BJ558">
        <v>2.6</v>
      </c>
      <c r="BK558">
        <v>0.7</v>
      </c>
      <c r="BL558">
        <v>0.4</v>
      </c>
      <c r="BM558">
        <v>5</v>
      </c>
      <c r="BP558">
        <v>0.6</v>
      </c>
      <c r="BQ558">
        <v>204.5</v>
      </c>
      <c r="BS558">
        <v>13.5</v>
      </c>
      <c r="BT558">
        <v>4</v>
      </c>
    </row>
    <row r="559" spans="1:72" x14ac:dyDescent="0.25">
      <c r="A559" s="28" t="s">
        <v>271</v>
      </c>
      <c r="B559" s="27" t="s">
        <v>338</v>
      </c>
      <c r="C559" s="28" t="s">
        <v>387</v>
      </c>
      <c r="D559">
        <v>5.9</v>
      </c>
      <c r="E559">
        <v>0.2</v>
      </c>
      <c r="F559">
        <v>0.1</v>
      </c>
      <c r="G559">
        <v>1.2</v>
      </c>
      <c r="H559">
        <v>22.9</v>
      </c>
      <c r="I559">
        <v>1.5</v>
      </c>
      <c r="J559">
        <v>1.5</v>
      </c>
      <c r="K559">
        <v>3.1</v>
      </c>
      <c r="L559">
        <v>0.6</v>
      </c>
      <c r="M559">
        <v>10.7</v>
      </c>
      <c r="N559">
        <v>14.7</v>
      </c>
      <c r="O559">
        <v>7.7</v>
      </c>
      <c r="P559">
        <v>4.2</v>
      </c>
      <c r="Q559">
        <v>4.4</v>
      </c>
      <c r="R559">
        <v>13</v>
      </c>
      <c r="S559">
        <v>5.2</v>
      </c>
      <c r="T559">
        <v>3.9</v>
      </c>
      <c r="U559">
        <v>2.7</v>
      </c>
      <c r="V559">
        <v>4.4</v>
      </c>
      <c r="W559">
        <v>5.6</v>
      </c>
      <c r="X559">
        <v>1.6</v>
      </c>
      <c r="Y559">
        <v>3.1</v>
      </c>
      <c r="Z559">
        <v>1.3</v>
      </c>
      <c r="AA559">
        <v>184.6</v>
      </c>
      <c r="AB559">
        <v>2.1</v>
      </c>
      <c r="AC559">
        <v>4.1</v>
      </c>
      <c r="AD559">
        <v>10.5</v>
      </c>
      <c r="AE559">
        <v>4</v>
      </c>
      <c r="AF559">
        <v>13</v>
      </c>
      <c r="AG559">
        <v>11.6</v>
      </c>
      <c r="AH559">
        <v>8.2</v>
      </c>
      <c r="AI559">
        <v>1.5</v>
      </c>
      <c r="AJ559">
        <v>3.2</v>
      </c>
      <c r="AK559">
        <v>7.5</v>
      </c>
      <c r="AL559">
        <v>1.2</v>
      </c>
      <c r="AM559">
        <v>10.5</v>
      </c>
      <c r="AN559">
        <v>3.3</v>
      </c>
      <c r="AO559">
        <v>2.1</v>
      </c>
      <c r="AP559">
        <v>6.1</v>
      </c>
      <c r="AQ559">
        <v>37</v>
      </c>
      <c r="AR559">
        <v>4.6</v>
      </c>
      <c r="AS559">
        <v>2.7</v>
      </c>
      <c r="AT559">
        <v>3.8</v>
      </c>
      <c r="AU559">
        <v>6.6</v>
      </c>
      <c r="AV559">
        <v>20.9</v>
      </c>
      <c r="AW559">
        <v>4.2</v>
      </c>
      <c r="AX559">
        <v>3.3</v>
      </c>
      <c r="AY559">
        <v>1.9</v>
      </c>
      <c r="AZ559">
        <v>1.8</v>
      </c>
      <c r="BA559">
        <v>4.9</v>
      </c>
      <c r="BB559">
        <v>1.7</v>
      </c>
      <c r="BC559">
        <v>2</v>
      </c>
      <c r="BD559">
        <v>10.6</v>
      </c>
      <c r="BE559">
        <v>9.5</v>
      </c>
      <c r="BF559">
        <v>4.9</v>
      </c>
      <c r="BG559">
        <v>7.7</v>
      </c>
      <c r="BH559">
        <v>3.9</v>
      </c>
      <c r="BI559">
        <v>3</v>
      </c>
      <c r="BJ559">
        <v>2.2</v>
      </c>
      <c r="BK559">
        <v>1.5</v>
      </c>
      <c r="BL559">
        <v>0.3</v>
      </c>
      <c r="BM559">
        <v>1.7</v>
      </c>
      <c r="BP559">
        <v>5.1</v>
      </c>
      <c r="BQ559">
        <v>87.8</v>
      </c>
      <c r="BS559">
        <v>25.2</v>
      </c>
      <c r="BT559">
        <v>6.7</v>
      </c>
    </row>
    <row r="560" spans="1:72" x14ac:dyDescent="0.25">
      <c r="A560" s="28" t="s">
        <v>271</v>
      </c>
      <c r="B560" s="27" t="s">
        <v>338</v>
      </c>
      <c r="C560" s="28" t="s">
        <v>388</v>
      </c>
      <c r="D560">
        <v>4</v>
      </c>
      <c r="F560">
        <v>0.1</v>
      </c>
      <c r="G560">
        <v>0.7</v>
      </c>
      <c r="H560">
        <v>10.6</v>
      </c>
      <c r="I560">
        <v>3.3</v>
      </c>
      <c r="J560">
        <v>1.3</v>
      </c>
      <c r="K560">
        <v>2.2</v>
      </c>
      <c r="L560">
        <v>0.6</v>
      </c>
      <c r="M560">
        <v>2.2</v>
      </c>
      <c r="N560">
        <v>8.8</v>
      </c>
      <c r="O560">
        <v>1.1</v>
      </c>
      <c r="P560">
        <v>6.3</v>
      </c>
      <c r="Q560">
        <v>5.7</v>
      </c>
      <c r="R560">
        <v>20.9</v>
      </c>
      <c r="S560">
        <v>8.5</v>
      </c>
      <c r="T560">
        <v>1.5</v>
      </c>
      <c r="U560">
        <v>3.9</v>
      </c>
      <c r="V560">
        <v>2.7</v>
      </c>
      <c r="W560">
        <v>3.1</v>
      </c>
      <c r="X560">
        <v>1</v>
      </c>
      <c r="Y560">
        <v>2.2</v>
      </c>
      <c r="Z560">
        <v>0.3</v>
      </c>
      <c r="AA560">
        <v>20.6</v>
      </c>
      <c r="AB560">
        <v>2.8</v>
      </c>
      <c r="AC560">
        <v>2</v>
      </c>
      <c r="AD560">
        <v>1.8</v>
      </c>
      <c r="AE560">
        <v>0.5</v>
      </c>
      <c r="AF560">
        <v>2</v>
      </c>
      <c r="AG560">
        <v>6.5</v>
      </c>
      <c r="AH560">
        <v>5.2</v>
      </c>
      <c r="AK560">
        <v>1</v>
      </c>
      <c r="AL560">
        <v>0.1</v>
      </c>
      <c r="AM560">
        <v>7.3</v>
      </c>
      <c r="AN560">
        <v>0.2</v>
      </c>
      <c r="AO560">
        <v>0.2</v>
      </c>
      <c r="AP560">
        <v>1.7</v>
      </c>
      <c r="AQ560">
        <v>0.5</v>
      </c>
      <c r="AR560">
        <v>0.4</v>
      </c>
      <c r="AS560">
        <v>0.1</v>
      </c>
      <c r="AT560">
        <v>0.1</v>
      </c>
      <c r="AU560">
        <v>1.3</v>
      </c>
      <c r="AV560">
        <v>1.5</v>
      </c>
      <c r="AW560">
        <v>0.3</v>
      </c>
      <c r="AX560">
        <v>1.6</v>
      </c>
      <c r="AZ560">
        <v>1.1</v>
      </c>
      <c r="BC560">
        <v>0.1</v>
      </c>
      <c r="BD560">
        <v>0.4</v>
      </c>
      <c r="BE560">
        <v>2.9</v>
      </c>
      <c r="BF560">
        <v>1.9</v>
      </c>
      <c r="BG560">
        <v>3.1</v>
      </c>
      <c r="BH560">
        <v>1.1</v>
      </c>
      <c r="BI560">
        <v>0.3</v>
      </c>
      <c r="BJ560">
        <v>0.7</v>
      </c>
      <c r="BK560">
        <v>0.2</v>
      </c>
      <c r="BL560">
        <v>0.1</v>
      </c>
      <c r="BM560">
        <v>1.3</v>
      </c>
      <c r="BQ560">
        <v>61.5</v>
      </c>
      <c r="BS560">
        <v>1.2</v>
      </c>
      <c r="BT560">
        <v>0.1</v>
      </c>
    </row>
    <row r="561" spans="1:72" x14ac:dyDescent="0.25">
      <c r="A561" s="28" t="s">
        <v>271</v>
      </c>
      <c r="B561" s="27" t="s">
        <v>338</v>
      </c>
      <c r="C561" s="28" t="s">
        <v>389</v>
      </c>
      <c r="D561">
        <v>1</v>
      </c>
      <c r="G561">
        <v>0.6</v>
      </c>
      <c r="H561">
        <v>2.3</v>
      </c>
      <c r="I561">
        <v>0.4</v>
      </c>
      <c r="J561">
        <v>0.2</v>
      </c>
      <c r="K561">
        <v>0.4</v>
      </c>
      <c r="M561">
        <v>4.1</v>
      </c>
      <c r="N561">
        <v>1.8</v>
      </c>
      <c r="O561">
        <v>0.4</v>
      </c>
      <c r="P561">
        <v>0.5</v>
      </c>
      <c r="Q561">
        <v>1.1</v>
      </c>
      <c r="R561">
        <v>4.7</v>
      </c>
      <c r="S561">
        <v>0.7</v>
      </c>
      <c r="T561">
        <v>0.1</v>
      </c>
      <c r="U561">
        <v>0.3</v>
      </c>
      <c r="V561">
        <v>0.3</v>
      </c>
      <c r="W561">
        <v>0.1</v>
      </c>
      <c r="X561">
        <v>0.1</v>
      </c>
      <c r="Y561">
        <v>0.2</v>
      </c>
      <c r="Z561">
        <v>0.1</v>
      </c>
      <c r="AA561">
        <v>9.9</v>
      </c>
      <c r="AB561">
        <v>0.2</v>
      </c>
      <c r="AC561">
        <v>1.1</v>
      </c>
      <c r="AD561">
        <v>0.4</v>
      </c>
      <c r="AE561">
        <v>0.1</v>
      </c>
      <c r="AF561">
        <v>1.4</v>
      </c>
      <c r="AG561">
        <v>0.7</v>
      </c>
      <c r="AH561">
        <v>0.6</v>
      </c>
      <c r="AI561">
        <v>0.1</v>
      </c>
      <c r="AK561">
        <v>1</v>
      </c>
      <c r="AM561">
        <v>1</v>
      </c>
      <c r="AP561">
        <v>0.3</v>
      </c>
      <c r="AQ561">
        <v>0.1</v>
      </c>
      <c r="AR561">
        <v>0.1</v>
      </c>
      <c r="AU561">
        <v>0.2</v>
      </c>
      <c r="AV561">
        <v>0.1</v>
      </c>
      <c r="BE561">
        <v>0.5</v>
      </c>
      <c r="BF561">
        <v>0.1</v>
      </c>
      <c r="BG561">
        <v>0.7</v>
      </c>
      <c r="BH561">
        <v>0.1</v>
      </c>
      <c r="BI561">
        <v>0.1</v>
      </c>
      <c r="BJ561">
        <v>0.1</v>
      </c>
      <c r="BK561">
        <v>0.1</v>
      </c>
      <c r="BQ561">
        <v>22.9</v>
      </c>
      <c r="BS561">
        <v>0.1</v>
      </c>
      <c r="BT561">
        <v>0.2</v>
      </c>
    </row>
    <row r="562" spans="1:71" x14ac:dyDescent="0.25">
      <c r="A562" s="28" t="s">
        <v>271</v>
      </c>
      <c r="B562" s="27" t="s">
        <v>338</v>
      </c>
      <c r="C562" s="28" t="s">
        <v>390</v>
      </c>
      <c r="D562">
        <v>0.5</v>
      </c>
      <c r="H562">
        <v>1</v>
      </c>
      <c r="I562">
        <v>0.1</v>
      </c>
      <c r="K562">
        <v>0.1</v>
      </c>
      <c r="M562">
        <v>0.2</v>
      </c>
      <c r="N562">
        <v>0.1</v>
      </c>
      <c r="O562">
        <v>0.1</v>
      </c>
      <c r="P562">
        <v>0.1</v>
      </c>
      <c r="Q562">
        <v>0.2</v>
      </c>
      <c r="R562">
        <v>1.3</v>
      </c>
      <c r="S562">
        <v>0.2</v>
      </c>
      <c r="U562">
        <v>0.1</v>
      </c>
      <c r="V562">
        <v>0.1</v>
      </c>
      <c r="W562">
        <v>0.1</v>
      </c>
      <c r="AA562">
        <v>5.4</v>
      </c>
      <c r="AB562">
        <v>0.1</v>
      </c>
      <c r="AC562">
        <v>0.8</v>
      </c>
      <c r="AD562">
        <v>0.2</v>
      </c>
      <c r="AE562">
        <v>0.1</v>
      </c>
      <c r="AF562">
        <v>0.2</v>
      </c>
      <c r="AG562">
        <v>0.1</v>
      </c>
      <c r="AH562">
        <v>0.1</v>
      </c>
      <c r="AI562">
        <v>0.1</v>
      </c>
      <c r="AK562">
        <v>0.5</v>
      </c>
      <c r="AM562">
        <v>0.4</v>
      </c>
      <c r="AP562">
        <v>0.1</v>
      </c>
      <c r="AV562">
        <v>0.1</v>
      </c>
      <c r="AW562">
        <v>0.1</v>
      </c>
      <c r="BE562">
        <v>0.3</v>
      </c>
      <c r="BF562">
        <v>0.1</v>
      </c>
      <c r="BG562">
        <v>0.3</v>
      </c>
      <c r="BK562">
        <v>0.1</v>
      </c>
      <c r="BQ562">
        <v>11.3</v>
      </c>
      <c r="BS562">
        <v>0.1</v>
      </c>
    </row>
    <row r="563" spans="1:72" x14ac:dyDescent="0.25">
      <c r="A563" s="28" t="s">
        <v>271</v>
      </c>
      <c r="B563" s="27" t="s">
        <v>338</v>
      </c>
      <c r="C563" s="28" t="s">
        <v>391</v>
      </c>
      <c r="D563">
        <v>12.9</v>
      </c>
      <c r="E563">
        <v>0.5</v>
      </c>
      <c r="G563">
        <v>4.5</v>
      </c>
      <c r="H563">
        <v>24.4</v>
      </c>
      <c r="I563">
        <v>3.6</v>
      </c>
      <c r="J563">
        <v>3.9</v>
      </c>
      <c r="K563">
        <v>4.5</v>
      </c>
      <c r="L563">
        <v>0.7</v>
      </c>
      <c r="M563">
        <v>12.2</v>
      </c>
      <c r="N563">
        <v>25.5</v>
      </c>
      <c r="O563">
        <v>4.6</v>
      </c>
      <c r="P563">
        <v>13</v>
      </c>
      <c r="Q563">
        <v>13.7</v>
      </c>
      <c r="R563">
        <v>18.3</v>
      </c>
      <c r="S563">
        <v>12.8</v>
      </c>
      <c r="T563">
        <v>5.8</v>
      </c>
      <c r="U563">
        <v>15</v>
      </c>
      <c r="V563">
        <v>13.6</v>
      </c>
      <c r="W563">
        <v>28.3</v>
      </c>
      <c r="X563">
        <v>1.7</v>
      </c>
      <c r="Y563">
        <v>3.4</v>
      </c>
      <c r="Z563">
        <v>1.3</v>
      </c>
      <c r="AA563">
        <v>70.1</v>
      </c>
      <c r="AB563">
        <v>3.7</v>
      </c>
      <c r="AC563">
        <v>4</v>
      </c>
      <c r="AD563">
        <v>43.8</v>
      </c>
      <c r="AE563">
        <v>4</v>
      </c>
      <c r="AF563">
        <v>15.9</v>
      </c>
      <c r="AG563">
        <v>33.8</v>
      </c>
      <c r="AH563">
        <v>15.7</v>
      </c>
      <c r="AI563">
        <v>0.2</v>
      </c>
      <c r="AJ563">
        <v>0.5</v>
      </c>
      <c r="AK563">
        <v>6.5</v>
      </c>
      <c r="AL563">
        <v>0.7</v>
      </c>
      <c r="AM563">
        <v>15.1</v>
      </c>
      <c r="AN563">
        <v>0.3</v>
      </c>
      <c r="AO563">
        <v>1.4</v>
      </c>
      <c r="AP563">
        <v>3.5</v>
      </c>
      <c r="AQ563">
        <v>9.1</v>
      </c>
      <c r="AR563">
        <v>1.7</v>
      </c>
      <c r="AS563">
        <v>0.3</v>
      </c>
      <c r="AT563">
        <v>0.2</v>
      </c>
      <c r="AU563">
        <v>11.6</v>
      </c>
      <c r="AV563">
        <v>8.6</v>
      </c>
      <c r="AW563">
        <v>2.9</v>
      </c>
      <c r="AX563">
        <v>0.7</v>
      </c>
      <c r="AY563">
        <v>2.3</v>
      </c>
      <c r="AZ563">
        <v>2</v>
      </c>
      <c r="BA563">
        <v>1.5</v>
      </c>
      <c r="BB563">
        <v>0.3</v>
      </c>
      <c r="BC563">
        <v>0.6</v>
      </c>
      <c r="BD563">
        <v>5.3</v>
      </c>
      <c r="BE563">
        <v>10.2</v>
      </c>
      <c r="BF563">
        <v>4.8</v>
      </c>
      <c r="BG563">
        <v>6.3</v>
      </c>
      <c r="BH563">
        <v>1.9</v>
      </c>
      <c r="BI563">
        <v>2</v>
      </c>
      <c r="BJ563">
        <v>2.6</v>
      </c>
      <c r="BK563">
        <v>0.8</v>
      </c>
      <c r="BL563">
        <v>0.3</v>
      </c>
      <c r="BM563">
        <v>1.3</v>
      </c>
      <c r="BP563">
        <v>1.1</v>
      </c>
      <c r="BQ563">
        <v>99.2</v>
      </c>
      <c r="BS563">
        <v>0.5</v>
      </c>
      <c r="BT563">
        <v>0.7</v>
      </c>
    </row>
    <row r="564" spans="1:72" x14ac:dyDescent="0.25">
      <c r="A564" s="28" t="s">
        <v>271</v>
      </c>
      <c r="B564" s="27" t="s">
        <v>338</v>
      </c>
      <c r="C564" s="28" t="s">
        <v>392</v>
      </c>
      <c r="D564">
        <v>0.9</v>
      </c>
      <c r="G564">
        <v>0.8</v>
      </c>
      <c r="H564">
        <v>3.1</v>
      </c>
      <c r="I564">
        <v>0.5</v>
      </c>
      <c r="J564">
        <v>0.3</v>
      </c>
      <c r="K564">
        <v>0.7</v>
      </c>
      <c r="L564">
        <v>0.1</v>
      </c>
      <c r="M564">
        <v>21.6</v>
      </c>
      <c r="N564">
        <v>2.8</v>
      </c>
      <c r="O564">
        <v>0.5</v>
      </c>
      <c r="P564">
        <v>0.8</v>
      </c>
      <c r="Q564">
        <v>1.7</v>
      </c>
      <c r="R564">
        <v>6.1</v>
      </c>
      <c r="S564">
        <v>1.1</v>
      </c>
      <c r="T564">
        <v>0.2</v>
      </c>
      <c r="U564">
        <v>0.5</v>
      </c>
      <c r="V564">
        <v>0.6</v>
      </c>
      <c r="W564">
        <v>0.4</v>
      </c>
      <c r="X564">
        <v>0.1</v>
      </c>
      <c r="Y564">
        <v>0.3</v>
      </c>
      <c r="Z564">
        <v>0.1</v>
      </c>
      <c r="AA564">
        <v>24.7</v>
      </c>
      <c r="AB564">
        <v>0.3</v>
      </c>
      <c r="AC564">
        <v>0.6</v>
      </c>
      <c r="AD564">
        <v>1.1</v>
      </c>
      <c r="AE564">
        <v>0.2</v>
      </c>
      <c r="AF564">
        <v>1.6</v>
      </c>
      <c r="AG564">
        <v>1.1</v>
      </c>
      <c r="AH564">
        <v>1</v>
      </c>
      <c r="AI564">
        <v>0.1</v>
      </c>
      <c r="AK564">
        <v>0.8</v>
      </c>
      <c r="AM564">
        <v>1.3</v>
      </c>
      <c r="AP564">
        <v>0.3</v>
      </c>
      <c r="AQ564">
        <v>0.4</v>
      </c>
      <c r="AR564">
        <v>0.1</v>
      </c>
      <c r="AU564">
        <v>0.5</v>
      </c>
      <c r="AV564">
        <v>0.3</v>
      </c>
      <c r="AW564">
        <v>0.2</v>
      </c>
      <c r="AX564">
        <v>0.1</v>
      </c>
      <c r="AZ564">
        <v>0.1</v>
      </c>
      <c r="BD564">
        <v>0.1</v>
      </c>
      <c r="BE564">
        <v>0.5</v>
      </c>
      <c r="BF564">
        <v>0.3</v>
      </c>
      <c r="BG564">
        <v>0.8</v>
      </c>
      <c r="BH564">
        <v>0.2</v>
      </c>
      <c r="BI564">
        <v>0.1</v>
      </c>
      <c r="BJ564">
        <v>0.1</v>
      </c>
      <c r="BK564">
        <v>0.1</v>
      </c>
      <c r="BM564">
        <v>0.1</v>
      </c>
      <c r="BP564">
        <v>0.1</v>
      </c>
      <c r="BQ564">
        <v>20</v>
      </c>
      <c r="BS564">
        <v>0.4</v>
      </c>
      <c r="BT564">
        <v>0.8</v>
      </c>
    </row>
    <row r="565" spans="1:72" x14ac:dyDescent="0.25">
      <c r="A565" s="28" t="s">
        <v>271</v>
      </c>
      <c r="B565" s="27" t="s">
        <v>338</v>
      </c>
      <c r="C565" s="28" t="s">
        <v>393</v>
      </c>
      <c r="D565">
        <v>1.6</v>
      </c>
      <c r="E565">
        <v>0.1</v>
      </c>
      <c r="G565">
        <v>0.4</v>
      </c>
      <c r="H565">
        <v>3</v>
      </c>
      <c r="I565">
        <v>0.4</v>
      </c>
      <c r="J565">
        <v>1.9</v>
      </c>
      <c r="K565">
        <v>0.7</v>
      </c>
      <c r="L565">
        <v>0.1</v>
      </c>
      <c r="M565">
        <v>2.4</v>
      </c>
      <c r="N565">
        <v>2.7</v>
      </c>
      <c r="O565">
        <v>0.5</v>
      </c>
      <c r="P565">
        <v>2.2</v>
      </c>
      <c r="Q565">
        <v>1.2</v>
      </c>
      <c r="R565">
        <v>3.2</v>
      </c>
      <c r="S565">
        <v>2.5</v>
      </c>
      <c r="T565">
        <v>0.5</v>
      </c>
      <c r="U565">
        <v>0.7</v>
      </c>
      <c r="V565">
        <v>0.9</v>
      </c>
      <c r="W565">
        <v>0.9</v>
      </c>
      <c r="X565">
        <v>0.3</v>
      </c>
      <c r="Y565">
        <v>0.6</v>
      </c>
      <c r="Z565">
        <v>0.4</v>
      </c>
      <c r="AA565">
        <v>38</v>
      </c>
      <c r="AB565">
        <v>0.2</v>
      </c>
      <c r="AC565">
        <v>2.6</v>
      </c>
      <c r="AD565">
        <v>1.9</v>
      </c>
      <c r="AE565">
        <v>0.4</v>
      </c>
      <c r="AF565">
        <v>2.1</v>
      </c>
      <c r="AG565">
        <v>1.6</v>
      </c>
      <c r="AH565">
        <v>1.4</v>
      </c>
      <c r="AI565">
        <v>0.5</v>
      </c>
      <c r="AJ565">
        <v>1</v>
      </c>
      <c r="AK565">
        <v>1.2</v>
      </c>
      <c r="AL565">
        <v>0.1</v>
      </c>
      <c r="AM565">
        <v>1.2</v>
      </c>
      <c r="AN565">
        <v>0.2</v>
      </c>
      <c r="AO565">
        <v>0.1</v>
      </c>
      <c r="AP565">
        <v>0.6</v>
      </c>
      <c r="AQ565">
        <v>1.3</v>
      </c>
      <c r="AR565">
        <v>0.2</v>
      </c>
      <c r="AS565">
        <v>0.1</v>
      </c>
      <c r="AT565">
        <v>0.1</v>
      </c>
      <c r="AU565">
        <v>1.6</v>
      </c>
      <c r="AV565">
        <v>0.7</v>
      </c>
      <c r="AW565">
        <v>0.3</v>
      </c>
      <c r="AX565">
        <v>0.2</v>
      </c>
      <c r="AY565">
        <v>0.2</v>
      </c>
      <c r="AZ565">
        <v>0.1</v>
      </c>
      <c r="BA565">
        <v>0.3</v>
      </c>
      <c r="BB565">
        <v>0.1</v>
      </c>
      <c r="BC565">
        <v>0.1</v>
      </c>
      <c r="BD565">
        <v>0.5</v>
      </c>
      <c r="BE565">
        <v>1.2</v>
      </c>
      <c r="BF565">
        <v>1</v>
      </c>
      <c r="BG565">
        <v>1.1</v>
      </c>
      <c r="BH565">
        <v>0.4</v>
      </c>
      <c r="BI565">
        <v>0.2</v>
      </c>
      <c r="BJ565">
        <v>0.3</v>
      </c>
      <c r="BK565">
        <v>0.1</v>
      </c>
      <c r="BM565">
        <v>0.2</v>
      </c>
      <c r="BP565">
        <v>0.2</v>
      </c>
      <c r="BQ565">
        <v>14.9</v>
      </c>
      <c r="BS565">
        <v>1.6</v>
      </c>
      <c r="BT565">
        <v>4.3</v>
      </c>
    </row>
    <row r="566" spans="1:72" x14ac:dyDescent="0.25">
      <c r="A566" s="28" t="s">
        <v>271</v>
      </c>
      <c r="B566" s="27" t="s">
        <v>338</v>
      </c>
      <c r="C566" s="28" t="s">
        <v>394</v>
      </c>
      <c r="D566">
        <v>0.1</v>
      </c>
      <c r="H566">
        <v>0.3</v>
      </c>
      <c r="M566">
        <v>0.1</v>
      </c>
      <c r="N566">
        <v>0.2</v>
      </c>
      <c r="P566">
        <v>0.1</v>
      </c>
      <c r="Q566">
        <v>0.1</v>
      </c>
      <c r="R566">
        <v>0.2</v>
      </c>
      <c r="S566">
        <v>0.1</v>
      </c>
      <c r="W566">
        <v>0.1</v>
      </c>
      <c r="AA566">
        <v>5.7</v>
      </c>
      <c r="AF566">
        <v>0.1</v>
      </c>
      <c r="AG566">
        <v>0.1</v>
      </c>
      <c r="AH566">
        <v>0.1</v>
      </c>
      <c r="AM566">
        <v>0.1</v>
      </c>
      <c r="AQ566">
        <v>0.1</v>
      </c>
      <c r="AU566">
        <v>0.1</v>
      </c>
      <c r="BE566">
        <v>0.1</v>
      </c>
      <c r="BG566">
        <v>0.1</v>
      </c>
      <c r="BQ566">
        <v>1.6</v>
      </c>
      <c r="BT566">
        <v>0.1</v>
      </c>
    </row>
    <row r="567" spans="1:72" x14ac:dyDescent="0.25">
      <c r="A567" s="28" t="s">
        <v>271</v>
      </c>
      <c r="B567" s="27" t="s">
        <v>338</v>
      </c>
      <c r="C567" s="28" t="s">
        <v>395</v>
      </c>
      <c r="D567">
        <v>1.1</v>
      </c>
      <c r="G567">
        <v>0.2</v>
      </c>
      <c r="H567">
        <v>3.3</v>
      </c>
      <c r="I567">
        <v>0.4</v>
      </c>
      <c r="J567">
        <v>0.3</v>
      </c>
      <c r="K567">
        <v>0.7</v>
      </c>
      <c r="L567">
        <v>0.1</v>
      </c>
      <c r="M567">
        <v>1.2</v>
      </c>
      <c r="N567">
        <v>3.6</v>
      </c>
      <c r="O567">
        <v>1.6</v>
      </c>
      <c r="P567">
        <v>1.2</v>
      </c>
      <c r="Q567">
        <v>0.8</v>
      </c>
      <c r="R567">
        <v>2.2</v>
      </c>
      <c r="S567">
        <v>1.2</v>
      </c>
      <c r="T567">
        <v>0.9</v>
      </c>
      <c r="U567">
        <v>0.8</v>
      </c>
      <c r="V567">
        <v>1.2</v>
      </c>
      <c r="W567">
        <v>1.6</v>
      </c>
      <c r="X567">
        <v>0.5</v>
      </c>
      <c r="Y567">
        <v>0.5</v>
      </c>
      <c r="Z567">
        <v>0.4</v>
      </c>
      <c r="AA567">
        <v>28.2</v>
      </c>
      <c r="AB567">
        <v>0.2</v>
      </c>
      <c r="AC567">
        <v>0.8</v>
      </c>
      <c r="AD567">
        <v>2.9</v>
      </c>
      <c r="AE567">
        <v>0.9</v>
      </c>
      <c r="AF567">
        <v>3.5</v>
      </c>
      <c r="AG567">
        <v>2.2</v>
      </c>
      <c r="AH567">
        <v>1.6</v>
      </c>
      <c r="AI567">
        <v>0.8</v>
      </c>
      <c r="AJ567">
        <v>0.6</v>
      </c>
      <c r="AK567">
        <v>1.7</v>
      </c>
      <c r="AL567">
        <v>0.3</v>
      </c>
      <c r="AM567">
        <v>2</v>
      </c>
      <c r="AN567">
        <v>0.8</v>
      </c>
      <c r="AO567">
        <v>0.7</v>
      </c>
      <c r="AP567">
        <v>1.2</v>
      </c>
      <c r="AQ567">
        <v>8.7</v>
      </c>
      <c r="AR567">
        <v>1.2</v>
      </c>
      <c r="AS567">
        <v>1</v>
      </c>
      <c r="AT567">
        <v>0.9</v>
      </c>
      <c r="AU567">
        <v>1.1</v>
      </c>
      <c r="AV567">
        <v>5.8</v>
      </c>
      <c r="AW567">
        <v>1.4</v>
      </c>
      <c r="AX567">
        <v>1</v>
      </c>
      <c r="AY567">
        <v>0.6</v>
      </c>
      <c r="AZ567">
        <v>0.5</v>
      </c>
      <c r="BA567">
        <v>2.2</v>
      </c>
      <c r="BB567">
        <v>0.4</v>
      </c>
      <c r="BC567">
        <v>0.5</v>
      </c>
      <c r="BD567">
        <v>4.2</v>
      </c>
      <c r="BE567">
        <v>2.3</v>
      </c>
      <c r="BF567">
        <v>1.1</v>
      </c>
      <c r="BG567">
        <v>1.8</v>
      </c>
      <c r="BH567">
        <v>0.9</v>
      </c>
      <c r="BI567">
        <v>0.5</v>
      </c>
      <c r="BJ567">
        <v>0.4</v>
      </c>
      <c r="BK567">
        <v>0.4</v>
      </c>
      <c r="BL567">
        <v>0.1</v>
      </c>
      <c r="BM567">
        <v>0.4</v>
      </c>
      <c r="BP567">
        <v>0.2</v>
      </c>
      <c r="BQ567">
        <v>13.2</v>
      </c>
      <c r="BS567">
        <v>6.4</v>
      </c>
      <c r="BT567">
        <v>0.6</v>
      </c>
    </row>
    <row r="568" spans="1:72" x14ac:dyDescent="0.25">
      <c r="A568" s="28" t="s">
        <v>271</v>
      </c>
      <c r="B568" s="27" t="s">
        <v>338</v>
      </c>
      <c r="C568" s="28" t="s">
        <v>396</v>
      </c>
      <c r="D568">
        <v>5.8</v>
      </c>
      <c r="E568">
        <v>0.1</v>
      </c>
      <c r="F568">
        <v>0.1</v>
      </c>
      <c r="G568">
        <v>1.4</v>
      </c>
      <c r="H568">
        <v>22.3</v>
      </c>
      <c r="I568">
        <v>1.4</v>
      </c>
      <c r="J568">
        <v>2</v>
      </c>
      <c r="K568">
        <v>4.9</v>
      </c>
      <c r="L568">
        <v>0.5</v>
      </c>
      <c r="M568">
        <v>29.2</v>
      </c>
      <c r="N568">
        <v>17.5</v>
      </c>
      <c r="O568">
        <v>4.5</v>
      </c>
      <c r="P568">
        <v>6.3</v>
      </c>
      <c r="Q568">
        <v>5.6</v>
      </c>
      <c r="R568">
        <v>19.7</v>
      </c>
      <c r="S568">
        <v>5.6</v>
      </c>
      <c r="T568">
        <v>2.5</v>
      </c>
      <c r="U568">
        <v>2.5</v>
      </c>
      <c r="V568">
        <v>3.9</v>
      </c>
      <c r="W568">
        <v>6.1</v>
      </c>
      <c r="X568">
        <v>1.9</v>
      </c>
      <c r="Y568">
        <v>2.8</v>
      </c>
      <c r="Z568">
        <v>0.8</v>
      </c>
      <c r="AA568">
        <v>203.8</v>
      </c>
      <c r="AB568">
        <v>1.9</v>
      </c>
      <c r="AC568">
        <v>2.7</v>
      </c>
      <c r="AD568">
        <v>6.2</v>
      </c>
      <c r="AE568">
        <v>3</v>
      </c>
      <c r="AF568">
        <v>9.8</v>
      </c>
      <c r="AG568">
        <v>9.2</v>
      </c>
      <c r="AH568">
        <v>12.4</v>
      </c>
      <c r="AI568">
        <v>0.3</v>
      </c>
      <c r="AJ568">
        <v>1.6</v>
      </c>
      <c r="AK568">
        <v>9.9</v>
      </c>
      <c r="AL568">
        <v>0.7</v>
      </c>
      <c r="AM568">
        <v>8.1</v>
      </c>
      <c r="AN568">
        <v>2.4</v>
      </c>
      <c r="AO568">
        <v>0.8</v>
      </c>
      <c r="AP568">
        <v>3.3</v>
      </c>
      <c r="AQ568">
        <v>12</v>
      </c>
      <c r="AR568">
        <v>1.2</v>
      </c>
      <c r="AS568">
        <v>0.6</v>
      </c>
      <c r="AT568">
        <v>0.9</v>
      </c>
      <c r="AU568">
        <v>5</v>
      </c>
      <c r="AV568">
        <v>3.2</v>
      </c>
      <c r="AW568">
        <v>1</v>
      </c>
      <c r="AX568">
        <v>1.6</v>
      </c>
      <c r="AY568">
        <v>0.4</v>
      </c>
      <c r="AZ568">
        <v>0.6</v>
      </c>
      <c r="BA568">
        <v>0.6</v>
      </c>
      <c r="BB568">
        <v>0.4</v>
      </c>
      <c r="BC568">
        <v>0.3</v>
      </c>
      <c r="BD568">
        <v>2</v>
      </c>
      <c r="BE568">
        <v>5.5</v>
      </c>
      <c r="BF568">
        <v>3.1</v>
      </c>
      <c r="BG568">
        <v>6.8</v>
      </c>
      <c r="BH568">
        <v>3</v>
      </c>
      <c r="BI568">
        <v>0.8</v>
      </c>
      <c r="BJ568">
        <v>1.6</v>
      </c>
      <c r="BK568">
        <v>0.9</v>
      </c>
      <c r="BL568">
        <v>0.1</v>
      </c>
      <c r="BM568">
        <v>1.7</v>
      </c>
      <c r="BP568">
        <v>8</v>
      </c>
      <c r="BQ568">
        <v>102.9</v>
      </c>
      <c r="BR568">
        <v>0.1</v>
      </c>
      <c r="BS568">
        <v>11.7</v>
      </c>
      <c r="BT568">
        <v>7.8</v>
      </c>
    </row>
    <row r="569" spans="1:72" x14ac:dyDescent="0.25">
      <c r="A569" s="28" t="s">
        <v>271</v>
      </c>
      <c r="B569" s="27" t="s">
        <v>338</v>
      </c>
      <c r="C569" s="28" t="s">
        <v>397</v>
      </c>
      <c r="D569">
        <v>0.1</v>
      </c>
      <c r="H569">
        <v>0.5</v>
      </c>
      <c r="K569">
        <v>0.1</v>
      </c>
      <c r="M569">
        <v>0.1</v>
      </c>
      <c r="N569">
        <v>0.3</v>
      </c>
      <c r="P569">
        <v>0.1</v>
      </c>
      <c r="Q569">
        <v>0.1</v>
      </c>
      <c r="R569">
        <v>0.3</v>
      </c>
      <c r="S569">
        <v>0.1</v>
      </c>
      <c r="U569">
        <v>0.1</v>
      </c>
      <c r="V569">
        <v>0.2</v>
      </c>
      <c r="W569">
        <v>0.2</v>
      </c>
      <c r="AA569">
        <v>5.4</v>
      </c>
      <c r="AC569">
        <v>0.1</v>
      </c>
      <c r="AD569">
        <v>0.1</v>
      </c>
      <c r="AE569">
        <v>0.1</v>
      </c>
      <c r="AF569">
        <v>0.1</v>
      </c>
      <c r="AG569">
        <v>0.2</v>
      </c>
      <c r="AH569">
        <v>0.2</v>
      </c>
      <c r="AK569">
        <v>0.1</v>
      </c>
      <c r="AM569">
        <v>0.2</v>
      </c>
      <c r="AP569">
        <v>0.1</v>
      </c>
      <c r="AQ569">
        <v>0.1</v>
      </c>
      <c r="AU569">
        <v>0.1</v>
      </c>
      <c r="BE569">
        <v>0.1</v>
      </c>
      <c r="BF569">
        <v>0.1</v>
      </c>
      <c r="BG569">
        <v>0.1</v>
      </c>
      <c r="BH569">
        <v>0.1</v>
      </c>
      <c r="BQ569">
        <v>2.3</v>
      </c>
      <c r="BS569">
        <v>0.4</v>
      </c>
      <c r="BT569">
        <v>0.1</v>
      </c>
    </row>
    <row r="570" spans="1:72" x14ac:dyDescent="0.25">
      <c r="A570" s="28" t="s">
        <v>271</v>
      </c>
      <c r="B570" s="27" t="s">
        <v>338</v>
      </c>
      <c r="C570" s="28" t="s">
        <v>398</v>
      </c>
      <c r="D570">
        <v>0.3</v>
      </c>
      <c r="H570">
        <v>0.7</v>
      </c>
      <c r="K570">
        <v>0.1</v>
      </c>
      <c r="M570">
        <v>0.4</v>
      </c>
      <c r="N570">
        <v>0.7</v>
      </c>
      <c r="O570">
        <v>0.1</v>
      </c>
      <c r="P570">
        <v>0.1</v>
      </c>
      <c r="Q570">
        <v>0.2</v>
      </c>
      <c r="R570">
        <v>0.6</v>
      </c>
      <c r="S570">
        <v>0.2</v>
      </c>
      <c r="U570">
        <v>0.1</v>
      </c>
      <c r="V570">
        <v>0.1</v>
      </c>
      <c r="W570">
        <v>0.1</v>
      </c>
      <c r="Y570">
        <v>0.1</v>
      </c>
      <c r="AA570">
        <v>8.9</v>
      </c>
      <c r="AB570">
        <v>0.1</v>
      </c>
      <c r="AC570">
        <v>0.1</v>
      </c>
      <c r="AD570">
        <v>0.1</v>
      </c>
      <c r="AE570">
        <v>0.1</v>
      </c>
      <c r="AF570">
        <v>0.2</v>
      </c>
      <c r="AG570">
        <v>0.3</v>
      </c>
      <c r="AH570">
        <v>0.3</v>
      </c>
      <c r="AI570">
        <v>0.1</v>
      </c>
      <c r="AJ570">
        <v>0.1</v>
      </c>
      <c r="AK570">
        <v>0.2</v>
      </c>
      <c r="AM570">
        <v>0.3</v>
      </c>
      <c r="AP570">
        <v>0.1</v>
      </c>
      <c r="AQ570">
        <v>0.2</v>
      </c>
      <c r="AU570">
        <v>0.2</v>
      </c>
      <c r="AV570">
        <v>0.1</v>
      </c>
      <c r="BD570">
        <v>0.1</v>
      </c>
      <c r="BE570">
        <v>0.2</v>
      </c>
      <c r="BF570">
        <v>0.1</v>
      </c>
      <c r="BG570">
        <v>0.2</v>
      </c>
      <c r="BH570">
        <v>0.1</v>
      </c>
      <c r="BJ570">
        <v>0.1</v>
      </c>
      <c r="BP570">
        <v>0.1</v>
      </c>
      <c r="BQ570">
        <v>4.5</v>
      </c>
      <c r="BT570">
        <v>0.3</v>
      </c>
    </row>
    <row r="571" spans="1:69" x14ac:dyDescent="0.25">
      <c r="A571" s="28" t="s">
        <v>271</v>
      </c>
      <c r="B571" s="27" t="s">
        <v>338</v>
      </c>
      <c r="C571" s="28" t="s">
        <v>399</v>
      </c>
      <c r="AD571">
        <v>0.1</v>
      </c>
      <c r="AG571">
        <v>0.1</v>
      </c>
      <c r="AM571">
        <v>0.1</v>
      </c>
      <c r="AU571">
        <v>0.1</v>
      </c>
      <c r="AV571">
        <v>0.4</v>
      </c>
      <c r="BE571">
        <v>0.1</v>
      </c>
      <c r="BQ571">
        <v>0.1</v>
      </c>
    </row>
    <row r="572" spans="1:72" x14ac:dyDescent="0.25">
      <c r="A572" s="28" t="s">
        <v>271</v>
      </c>
      <c r="B572" s="27" t="s">
        <v>338</v>
      </c>
      <c r="C572" s="28" t="s">
        <v>400</v>
      </c>
      <c r="D572">
        <v>5.3</v>
      </c>
      <c r="E572">
        <v>0.1</v>
      </c>
      <c r="F572">
        <v>0.1</v>
      </c>
      <c r="G572">
        <v>1.2</v>
      </c>
      <c r="H572">
        <v>12</v>
      </c>
      <c r="I572">
        <v>4.5</v>
      </c>
      <c r="J572">
        <v>2.8</v>
      </c>
      <c r="K572">
        <v>3.4</v>
      </c>
      <c r="L572">
        <v>0.7</v>
      </c>
      <c r="M572">
        <v>3.9</v>
      </c>
      <c r="N572">
        <v>33</v>
      </c>
      <c r="O572">
        <v>8.5</v>
      </c>
      <c r="P572">
        <v>15</v>
      </c>
      <c r="Q572">
        <v>8.6</v>
      </c>
      <c r="R572">
        <v>27.1</v>
      </c>
      <c r="S572">
        <v>20.1</v>
      </c>
      <c r="T572">
        <v>17.5</v>
      </c>
      <c r="U572">
        <v>82.2</v>
      </c>
      <c r="V572">
        <v>45.5</v>
      </c>
      <c r="W572">
        <v>51.6</v>
      </c>
      <c r="X572">
        <v>10.9</v>
      </c>
      <c r="Y572">
        <v>8.1</v>
      </c>
      <c r="Z572">
        <v>10.9</v>
      </c>
      <c r="AA572">
        <v>65.5</v>
      </c>
      <c r="AB572">
        <v>0.8</v>
      </c>
      <c r="AC572">
        <v>2.8</v>
      </c>
      <c r="AD572">
        <v>75.3</v>
      </c>
      <c r="AE572">
        <v>3.4</v>
      </c>
      <c r="AF572">
        <v>6.3</v>
      </c>
      <c r="AG572">
        <v>4</v>
      </c>
      <c r="AH572">
        <v>4.2</v>
      </c>
      <c r="AI572">
        <v>0.2</v>
      </c>
      <c r="AJ572">
        <v>0.3</v>
      </c>
      <c r="AK572">
        <v>3</v>
      </c>
      <c r="AL572">
        <v>0.3</v>
      </c>
      <c r="AM572">
        <v>4.8</v>
      </c>
      <c r="AN572">
        <v>0.8</v>
      </c>
      <c r="AO572">
        <v>0.8</v>
      </c>
      <c r="AP572">
        <v>3.4</v>
      </c>
      <c r="AQ572">
        <v>3.2</v>
      </c>
      <c r="AR572">
        <v>0.3</v>
      </c>
      <c r="AS572">
        <v>0.2</v>
      </c>
      <c r="AT572">
        <v>0.2</v>
      </c>
      <c r="AU572">
        <v>4.6</v>
      </c>
      <c r="AV572">
        <v>1.8</v>
      </c>
      <c r="AW572">
        <v>2.8</v>
      </c>
      <c r="AX572">
        <v>1.3</v>
      </c>
      <c r="AY572">
        <v>0.3</v>
      </c>
      <c r="AZ572">
        <v>0.7</v>
      </c>
      <c r="BA572">
        <v>1.5</v>
      </c>
      <c r="BB572">
        <v>0.2</v>
      </c>
      <c r="BC572">
        <v>0.1</v>
      </c>
      <c r="BD572">
        <v>2.5</v>
      </c>
      <c r="BE572">
        <v>3.2</v>
      </c>
      <c r="BF572">
        <v>1.7</v>
      </c>
      <c r="BG572">
        <v>11.6</v>
      </c>
      <c r="BH572">
        <v>1.6</v>
      </c>
      <c r="BI572">
        <v>1.1</v>
      </c>
      <c r="BJ572">
        <v>1</v>
      </c>
      <c r="BK572">
        <v>0.5</v>
      </c>
      <c r="BL572">
        <v>0.7</v>
      </c>
      <c r="BM572">
        <v>1.7</v>
      </c>
      <c r="BP572">
        <v>4.1</v>
      </c>
      <c r="BQ572">
        <v>141.7</v>
      </c>
      <c r="BS572">
        <v>105</v>
      </c>
      <c r="BT572">
        <v>22</v>
      </c>
    </row>
    <row r="573" spans="1:72" x14ac:dyDescent="0.25">
      <c r="A573" s="28" t="s">
        <v>271</v>
      </c>
      <c r="B573" s="27" t="s">
        <v>338</v>
      </c>
      <c r="C573" s="28" t="s">
        <v>401</v>
      </c>
      <c r="AA573">
        <v>0.3</v>
      </c>
      <c r="BC573">
        <v>0.1</v>
      </c>
      <c r="BQ573">
        <v>0.2</v>
      </c>
      <c r="BT573">
        <v>-1.7</v>
      </c>
    </row>
    <row r="574" spans="1:72" x14ac:dyDescent="0.25">
      <c r="A574" s="28" t="s">
        <v>271</v>
      </c>
      <c r="B574" s="27" t="s">
        <v>338</v>
      </c>
      <c r="C574" s="28" t="s">
        <v>402</v>
      </c>
      <c r="D574">
        <v>0.3</v>
      </c>
      <c r="G574">
        <v>0.1</v>
      </c>
      <c r="H574">
        <v>0.8</v>
      </c>
      <c r="I574">
        <v>0.1</v>
      </c>
      <c r="J574">
        <v>0.1</v>
      </c>
      <c r="K574">
        <v>0.2</v>
      </c>
      <c r="M574">
        <v>0.4</v>
      </c>
      <c r="N574">
        <v>0.7</v>
      </c>
      <c r="O574">
        <v>0.1</v>
      </c>
      <c r="P574">
        <v>0.3</v>
      </c>
      <c r="Q574">
        <v>0.3</v>
      </c>
      <c r="R574">
        <v>0.9</v>
      </c>
      <c r="S574">
        <v>0.3</v>
      </c>
      <c r="T574">
        <v>0.1</v>
      </c>
      <c r="U574">
        <v>0.1</v>
      </c>
      <c r="V574">
        <v>0.2</v>
      </c>
      <c r="W574">
        <v>0.3</v>
      </c>
      <c r="Y574">
        <v>0.1</v>
      </c>
      <c r="AA574">
        <v>11.3</v>
      </c>
      <c r="AB574">
        <v>0.1</v>
      </c>
      <c r="AC574">
        <v>0.1</v>
      </c>
      <c r="AD574">
        <v>0.2</v>
      </c>
      <c r="AE574">
        <v>0.1</v>
      </c>
      <c r="AF574">
        <v>0.2</v>
      </c>
      <c r="AG574">
        <v>0.4</v>
      </c>
      <c r="AH574">
        <v>0.4</v>
      </c>
      <c r="AK574">
        <v>0.2</v>
      </c>
      <c r="AM574">
        <v>0.4</v>
      </c>
      <c r="AP574">
        <v>0.1</v>
      </c>
      <c r="AQ574">
        <v>0.2</v>
      </c>
      <c r="AU574">
        <v>0.3</v>
      </c>
      <c r="AV574">
        <v>0.1</v>
      </c>
      <c r="AX574">
        <v>0.1</v>
      </c>
      <c r="BD574">
        <v>0.1</v>
      </c>
      <c r="BE574">
        <v>0.3</v>
      </c>
      <c r="BF574">
        <v>0.2</v>
      </c>
      <c r="BG574">
        <v>0.3</v>
      </c>
      <c r="BH574">
        <v>0.1</v>
      </c>
      <c r="BJ574">
        <v>0.1</v>
      </c>
      <c r="BM574">
        <v>0.1</v>
      </c>
      <c r="BP574">
        <v>0.1</v>
      </c>
      <c r="BQ574">
        <v>5.8</v>
      </c>
      <c r="BT574">
        <v>0.2</v>
      </c>
    </row>
    <row r="575" spans="1:72" x14ac:dyDescent="0.25">
      <c r="A575" s="28" t="s">
        <v>271</v>
      </c>
      <c r="B575" s="27" t="s">
        <v>338</v>
      </c>
      <c r="C575" s="28" t="s">
        <v>403</v>
      </c>
      <c r="H575">
        <v>0.1</v>
      </c>
      <c r="AA575">
        <v>0.6</v>
      </c>
      <c r="BQ575">
        <v>0.3</v>
      </c>
      <c r="BT575">
        <v>-0.7</v>
      </c>
    </row>
    <row r="576" spans="1:3" x14ac:dyDescent="0.25">
      <c r="A576" s="28" t="s">
        <v>271</v>
      </c>
      <c r="B576" s="27" t="s">
        <v>338</v>
      </c>
      <c r="C576" s="28" t="s">
        <v>404</v>
      </c>
    </row>
    <row r="577" spans="1:3" x14ac:dyDescent="0.25">
      <c r="A577" s="28" t="s">
        <v>271</v>
      </c>
      <c r="B577" s="27" t="s">
        <v>338</v>
      </c>
      <c r="C577" s="28" t="s">
        <v>405</v>
      </c>
    </row>
    <row r="578" spans="1:72" x14ac:dyDescent="0.25">
      <c r="A578" s="28" t="s">
        <v>271</v>
      </c>
      <c r="B578" s="27" t="s">
        <v>338</v>
      </c>
      <c r="C578" s="28" t="s">
        <v>406</v>
      </c>
      <c r="G578">
        <v>0.1</v>
      </c>
      <c r="H578">
        <v>0.1</v>
      </c>
      <c r="K578">
        <v>0.1</v>
      </c>
      <c r="M578">
        <v>16.8</v>
      </c>
      <c r="N578">
        <v>0.5</v>
      </c>
      <c r="Q578">
        <v>0.3</v>
      </c>
      <c r="R578">
        <v>3</v>
      </c>
      <c r="V578">
        <v>0.1</v>
      </c>
      <c r="AA578">
        <v>4.5</v>
      </c>
      <c r="AD578">
        <v>0.2</v>
      </c>
      <c r="BQ578">
        <v>1</v>
      </c>
      <c r="BT578">
        <v>0.3</v>
      </c>
    </row>
    <row r="579" spans="1:72" x14ac:dyDescent="0.25">
      <c r="A579" s="28" t="s">
        <v>271</v>
      </c>
      <c r="B579" s="27" t="s">
        <v>338</v>
      </c>
      <c r="C579" s="28" t="s">
        <v>407</v>
      </c>
      <c r="D579">
        <v>12.2</v>
      </c>
      <c r="E579">
        <v>0.2</v>
      </c>
      <c r="F579">
        <v>0.1</v>
      </c>
      <c r="G579">
        <v>2.9</v>
      </c>
      <c r="H579">
        <v>31.2</v>
      </c>
      <c r="I579">
        <v>2.7</v>
      </c>
      <c r="J579">
        <v>2.9</v>
      </c>
      <c r="K579">
        <v>6.9</v>
      </c>
      <c r="L579">
        <v>0.7</v>
      </c>
      <c r="M579">
        <v>28.4</v>
      </c>
      <c r="N579">
        <v>21.5</v>
      </c>
      <c r="O579">
        <v>4</v>
      </c>
      <c r="P579">
        <v>8.5</v>
      </c>
      <c r="Q579">
        <v>10.2</v>
      </c>
      <c r="R579">
        <v>30.9</v>
      </c>
      <c r="S579">
        <v>9.1</v>
      </c>
      <c r="T579">
        <v>2.5</v>
      </c>
      <c r="U579">
        <v>4.1</v>
      </c>
      <c r="V579">
        <v>4.6</v>
      </c>
      <c r="W579">
        <v>6.5</v>
      </c>
      <c r="X579">
        <v>1.1</v>
      </c>
      <c r="Y579">
        <v>2.6</v>
      </c>
      <c r="Z579">
        <v>1</v>
      </c>
      <c r="AA579">
        <v>399.7</v>
      </c>
      <c r="AB579">
        <v>2.8</v>
      </c>
      <c r="AC579">
        <v>6.7</v>
      </c>
      <c r="AD579">
        <v>10.1</v>
      </c>
      <c r="AE579">
        <v>3.8</v>
      </c>
      <c r="AF579">
        <v>10.4</v>
      </c>
      <c r="AG579">
        <v>24</v>
      </c>
      <c r="AH579">
        <v>11.9</v>
      </c>
      <c r="AI579">
        <v>1.4</v>
      </c>
      <c r="AJ579">
        <v>1</v>
      </c>
      <c r="AK579">
        <v>8.5</v>
      </c>
      <c r="AL579">
        <v>0.7</v>
      </c>
      <c r="AM579">
        <v>18.2</v>
      </c>
      <c r="AN579">
        <v>0.7</v>
      </c>
      <c r="AO579">
        <v>1.2</v>
      </c>
      <c r="AP579">
        <v>5</v>
      </c>
      <c r="AQ579">
        <v>7.4</v>
      </c>
      <c r="AR579">
        <v>2.1</v>
      </c>
      <c r="AS579">
        <v>0.9</v>
      </c>
      <c r="AT579">
        <v>1.1</v>
      </c>
      <c r="AU579">
        <v>12.4</v>
      </c>
      <c r="AV579">
        <v>4.4</v>
      </c>
      <c r="AW579">
        <v>1.8</v>
      </c>
      <c r="AX579">
        <v>2.2</v>
      </c>
      <c r="AY579">
        <v>0.8</v>
      </c>
      <c r="AZ579">
        <v>1.1</v>
      </c>
      <c r="BA579">
        <v>1.8</v>
      </c>
      <c r="BB579">
        <v>0.6</v>
      </c>
      <c r="BC579">
        <v>0.8</v>
      </c>
      <c r="BD579">
        <v>3</v>
      </c>
      <c r="BE579">
        <v>11.9</v>
      </c>
      <c r="BF579">
        <v>6.4</v>
      </c>
      <c r="BG579">
        <v>12.3</v>
      </c>
      <c r="BH579">
        <v>4.7</v>
      </c>
      <c r="BI579">
        <v>2</v>
      </c>
      <c r="BJ579">
        <v>3.5</v>
      </c>
      <c r="BK579">
        <v>1.5</v>
      </c>
      <c r="BL579">
        <v>0.1</v>
      </c>
      <c r="BM579">
        <v>2.9</v>
      </c>
      <c r="BP579">
        <v>4.4</v>
      </c>
      <c r="BQ579">
        <v>234.9</v>
      </c>
      <c r="BS579">
        <v>1</v>
      </c>
      <c r="BT579">
        <v>13</v>
      </c>
    </row>
    <row r="580" spans="1:72" x14ac:dyDescent="0.25">
      <c r="A580" s="26" t="s">
        <v>272</v>
      </c>
      <c r="B580" s="27" t="s">
        <v>339</v>
      </c>
      <c r="C580" s="26" t="s">
        <v>384</v>
      </c>
      <c r="D580">
        <v>1689.7</v>
      </c>
      <c r="E580">
        <v>18.8</v>
      </c>
      <c r="F580">
        <v>35.2</v>
      </c>
      <c r="G580">
        <v>211.2</v>
      </c>
      <c r="H580">
        <v>1824.5</v>
      </c>
      <c r="I580">
        <v>268</v>
      </c>
      <c r="J580">
        <v>121.1</v>
      </c>
      <c r="K580">
        <v>514.5</v>
      </c>
      <c r="L580">
        <v>67.8</v>
      </c>
      <c r="M580">
        <v>343.5</v>
      </c>
      <c r="N580">
        <v>1049.7</v>
      </c>
      <c r="O580">
        <v>220.3</v>
      </c>
      <c r="P580">
        <v>423.8</v>
      </c>
      <c r="Q580">
        <v>367.2</v>
      </c>
      <c r="R580">
        <v>1471.7</v>
      </c>
      <c r="S580">
        <v>656.1</v>
      </c>
      <c r="T580">
        <v>143</v>
      </c>
      <c r="U580">
        <v>264.9</v>
      </c>
      <c r="V580">
        <v>449.8</v>
      </c>
      <c r="W580">
        <v>519.9</v>
      </c>
      <c r="X580">
        <v>171</v>
      </c>
      <c r="Y580">
        <v>167.9</v>
      </c>
      <c r="Z580">
        <v>149.7</v>
      </c>
      <c r="AA580">
        <v>1537.6</v>
      </c>
      <c r="AB580">
        <v>3060.9</v>
      </c>
      <c r="AC580">
        <v>2793</v>
      </c>
      <c r="AD580">
        <v>1828.1</v>
      </c>
      <c r="AE580">
        <v>216.3</v>
      </c>
      <c r="AF580">
        <v>861.9</v>
      </c>
      <c r="AG580">
        <v>897.2</v>
      </c>
      <c r="AH580">
        <v>319.4</v>
      </c>
      <c r="AI580">
        <v>20.9</v>
      </c>
      <c r="AJ580">
        <v>22.8</v>
      </c>
      <c r="AK580">
        <v>311</v>
      </c>
      <c r="AL580">
        <v>59.7</v>
      </c>
      <c r="AM580">
        <v>1904.1</v>
      </c>
      <c r="AN580">
        <v>51.4</v>
      </c>
      <c r="AO580">
        <v>207.7</v>
      </c>
      <c r="AP580">
        <v>182.8</v>
      </c>
      <c r="AQ580">
        <v>225.9</v>
      </c>
      <c r="AR580">
        <v>204.6</v>
      </c>
      <c r="AS580">
        <v>81.1</v>
      </c>
      <c r="AT580">
        <v>174.5</v>
      </c>
      <c r="AU580">
        <v>2224.2</v>
      </c>
      <c r="AV580">
        <v>382.8</v>
      </c>
      <c r="AW580">
        <v>702.8</v>
      </c>
      <c r="AX580">
        <v>173.1</v>
      </c>
      <c r="AY580">
        <v>56.7</v>
      </c>
      <c r="AZ580">
        <v>143.2</v>
      </c>
      <c r="BA580">
        <v>112.4</v>
      </c>
      <c r="BB580">
        <v>40.1</v>
      </c>
      <c r="BC580">
        <v>43.3</v>
      </c>
      <c r="BD580">
        <v>484.5</v>
      </c>
      <c r="BE580">
        <v>2805.4</v>
      </c>
      <c r="BF580">
        <v>1169.5</v>
      </c>
      <c r="BG580">
        <v>1641.9</v>
      </c>
      <c r="BH580">
        <v>845.3</v>
      </c>
      <c r="BI580">
        <v>353.1</v>
      </c>
      <c r="BJ580">
        <v>628.5</v>
      </c>
      <c r="BK580">
        <v>287.1</v>
      </c>
      <c r="BL580">
        <v>18.2</v>
      </c>
      <c r="BM580">
        <v>379.6</v>
      </c>
      <c r="BP580">
        <v>3655.5</v>
      </c>
      <c r="BQ580">
        <v>25600.8</v>
      </c>
      <c r="BR580">
        <v>6.1</v>
      </c>
      <c r="BS580">
        <v>1366.7</v>
      </c>
      <c r="BT580">
        <v>24.4</v>
      </c>
    </row>
    <row r="581" spans="1:72" x14ac:dyDescent="0.25">
      <c r="A581" s="28" t="s">
        <v>272</v>
      </c>
      <c r="B581" s="27" t="s">
        <v>339</v>
      </c>
      <c r="C581" s="28" t="s">
        <v>385</v>
      </c>
      <c r="BT581">
        <v>-0.5</v>
      </c>
    </row>
    <row r="582" spans="1:71" x14ac:dyDescent="0.25">
      <c r="A582" s="28" t="s">
        <v>272</v>
      </c>
      <c r="B582" s="27" t="s">
        <v>339</v>
      </c>
      <c r="C582" s="28" t="s">
        <v>386</v>
      </c>
      <c r="V582">
        <v>0.1</v>
      </c>
      <c r="BS582">
        <v>0.1</v>
      </c>
    </row>
    <row r="583" spans="1:72" x14ac:dyDescent="0.25">
      <c r="A583" s="28" t="s">
        <v>272</v>
      </c>
      <c r="B583" s="27" t="s">
        <v>339</v>
      </c>
      <c r="C583" s="28" t="s">
        <v>387</v>
      </c>
      <c r="D583">
        <v>2.1</v>
      </c>
      <c r="E583">
        <v>0.1</v>
      </c>
      <c r="F583">
        <v>0.1</v>
      </c>
      <c r="G583">
        <v>0.8</v>
      </c>
      <c r="H583">
        <v>2.6</v>
      </c>
      <c r="I583">
        <v>0.5</v>
      </c>
      <c r="J583">
        <v>0.4</v>
      </c>
      <c r="K583">
        <v>0.8</v>
      </c>
      <c r="L583">
        <v>0.3</v>
      </c>
      <c r="M583">
        <v>66.4</v>
      </c>
      <c r="N583">
        <v>6.2</v>
      </c>
      <c r="O583">
        <v>1.9</v>
      </c>
      <c r="P583">
        <v>0.8</v>
      </c>
      <c r="Q583">
        <v>1.5</v>
      </c>
      <c r="R583">
        <v>10.7</v>
      </c>
      <c r="S583">
        <v>1.1</v>
      </c>
      <c r="T583">
        <v>0.8</v>
      </c>
      <c r="U583">
        <v>0.8</v>
      </c>
      <c r="V583">
        <v>1.4</v>
      </c>
      <c r="W583">
        <v>1.4</v>
      </c>
      <c r="X583">
        <v>0.7</v>
      </c>
      <c r="Y583">
        <v>1.1</v>
      </c>
      <c r="Z583">
        <v>0.6</v>
      </c>
      <c r="AA583">
        <v>17.5</v>
      </c>
      <c r="AB583">
        <v>0.5</v>
      </c>
      <c r="AC583">
        <v>1</v>
      </c>
      <c r="AD583">
        <v>3.5</v>
      </c>
      <c r="AE583">
        <v>0.9</v>
      </c>
      <c r="AF583">
        <v>2.6</v>
      </c>
      <c r="AG583">
        <v>1.5</v>
      </c>
      <c r="AH583">
        <v>1.1</v>
      </c>
      <c r="AI583">
        <v>0.8</v>
      </c>
      <c r="AJ583">
        <v>0.8</v>
      </c>
      <c r="AK583">
        <v>1.6</v>
      </c>
      <c r="AL583">
        <v>0.5</v>
      </c>
      <c r="AM583">
        <v>1.6</v>
      </c>
      <c r="AN583">
        <v>0.9</v>
      </c>
      <c r="AO583">
        <v>0.7</v>
      </c>
      <c r="AP583">
        <v>1.3</v>
      </c>
      <c r="AQ583">
        <v>9.1</v>
      </c>
      <c r="AR583">
        <v>1.2</v>
      </c>
      <c r="AS583">
        <v>0.9</v>
      </c>
      <c r="AT583">
        <v>1.2</v>
      </c>
      <c r="AU583">
        <v>1</v>
      </c>
      <c r="AV583">
        <v>6</v>
      </c>
      <c r="AW583">
        <v>1.3</v>
      </c>
      <c r="AX583">
        <v>0.9</v>
      </c>
      <c r="AY583">
        <v>0.8</v>
      </c>
      <c r="AZ583">
        <v>0.6</v>
      </c>
      <c r="BA583">
        <v>1.7</v>
      </c>
      <c r="BB583">
        <v>0.5</v>
      </c>
      <c r="BC583">
        <v>0.7</v>
      </c>
      <c r="BD583">
        <v>3.1</v>
      </c>
      <c r="BE583">
        <v>3.4</v>
      </c>
      <c r="BF583">
        <v>1</v>
      </c>
      <c r="BG583">
        <v>2.3</v>
      </c>
      <c r="BH583">
        <v>1.1</v>
      </c>
      <c r="BI583">
        <v>1</v>
      </c>
      <c r="BJ583">
        <v>0.5</v>
      </c>
      <c r="BK583">
        <v>0.5</v>
      </c>
      <c r="BL583">
        <v>0.2</v>
      </c>
      <c r="BM583">
        <v>0.5</v>
      </c>
      <c r="BP583">
        <v>0.6</v>
      </c>
      <c r="BQ583">
        <v>10</v>
      </c>
      <c r="BR583">
        <v>0.1</v>
      </c>
      <c r="BS583">
        <v>8.4</v>
      </c>
      <c r="BT583">
        <v>1.1</v>
      </c>
    </row>
    <row r="584" spans="1:69" x14ac:dyDescent="0.25">
      <c r="A584" s="28" t="s">
        <v>272</v>
      </c>
      <c r="B584" s="27" t="s">
        <v>339</v>
      </c>
      <c r="C584" s="28" t="s">
        <v>388</v>
      </c>
      <c r="R584">
        <v>0.8</v>
      </c>
      <c r="AC584">
        <v>0.4</v>
      </c>
      <c r="BQ584">
        <v>0.1</v>
      </c>
    </row>
    <row r="585" spans="1:69" x14ac:dyDescent="0.25">
      <c r="A585" s="28" t="s">
        <v>272</v>
      </c>
      <c r="B585" s="27" t="s">
        <v>339</v>
      </c>
      <c r="C585" s="28" t="s">
        <v>389</v>
      </c>
      <c r="H585">
        <v>0.1</v>
      </c>
      <c r="K585">
        <v>0.2</v>
      </c>
      <c r="N585">
        <v>0.1</v>
      </c>
      <c r="P585">
        <v>0.1</v>
      </c>
      <c r="R585">
        <v>1.5</v>
      </c>
      <c r="S585">
        <v>0.2</v>
      </c>
      <c r="AA585">
        <v>0.1</v>
      </c>
      <c r="AC585">
        <v>1.3</v>
      </c>
      <c r="AD585">
        <v>0.7</v>
      </c>
      <c r="AE585">
        <v>0.1</v>
      </c>
      <c r="AF585">
        <v>0.4</v>
      </c>
      <c r="AG585">
        <v>0.2</v>
      </c>
      <c r="AH585">
        <v>0.1</v>
      </c>
      <c r="AK585">
        <v>0.1</v>
      </c>
      <c r="AM585">
        <v>0.3</v>
      </c>
      <c r="AP585">
        <v>0.2</v>
      </c>
      <c r="AQ585">
        <v>0.1</v>
      </c>
      <c r="AU585">
        <v>0.1</v>
      </c>
      <c r="AV585">
        <v>0.1</v>
      </c>
      <c r="AW585">
        <v>0.1</v>
      </c>
      <c r="BD585">
        <v>0.1</v>
      </c>
      <c r="BE585">
        <v>0.1</v>
      </c>
      <c r="BG585">
        <v>0.2</v>
      </c>
      <c r="BP585">
        <v>0.3</v>
      </c>
      <c r="BQ585">
        <v>3.5</v>
      </c>
    </row>
    <row r="586" spans="1:3" x14ac:dyDescent="0.25">
      <c r="A586" s="28" t="s">
        <v>272</v>
      </c>
      <c r="B586" s="27" t="s">
        <v>339</v>
      </c>
      <c r="C586" s="28" t="s">
        <v>390</v>
      </c>
    </row>
    <row r="587" spans="1:71" x14ac:dyDescent="0.25">
      <c r="A587" s="28" t="s">
        <v>272</v>
      </c>
      <c r="B587" s="27" t="s">
        <v>339</v>
      </c>
      <c r="C587" s="28" t="s">
        <v>391</v>
      </c>
      <c r="N587">
        <v>0.1</v>
      </c>
      <c r="AF587">
        <v>0.1</v>
      </c>
      <c r="AG587">
        <v>0.1</v>
      </c>
      <c r="AQ587">
        <v>0.5</v>
      </c>
      <c r="AV587">
        <v>0.1</v>
      </c>
      <c r="BE587">
        <v>0.2</v>
      </c>
      <c r="BG587">
        <v>0.1</v>
      </c>
      <c r="BI587">
        <v>0.1</v>
      </c>
      <c r="BQ587">
        <v>0.1</v>
      </c>
      <c r="BS587">
        <v>0.4</v>
      </c>
    </row>
    <row r="588" spans="1:69" x14ac:dyDescent="0.25">
      <c r="A588" s="28" t="s">
        <v>272</v>
      </c>
      <c r="B588" s="27" t="s">
        <v>339</v>
      </c>
      <c r="C588" s="28" t="s">
        <v>392</v>
      </c>
      <c r="K588">
        <v>0.1</v>
      </c>
      <c r="N588">
        <v>0.1</v>
      </c>
      <c r="P588">
        <v>0.1</v>
      </c>
      <c r="R588">
        <v>0.6</v>
      </c>
      <c r="S588">
        <v>0.2</v>
      </c>
      <c r="U588">
        <v>0.1</v>
      </c>
      <c r="AA588">
        <v>0.1</v>
      </c>
      <c r="AC588">
        <v>0.8</v>
      </c>
      <c r="AD588">
        <v>0.1</v>
      </c>
      <c r="AF588">
        <v>0.1</v>
      </c>
      <c r="AQ588">
        <v>0.1</v>
      </c>
      <c r="BQ588">
        <v>0.2</v>
      </c>
    </row>
    <row r="589" spans="1:72" x14ac:dyDescent="0.25">
      <c r="A589" s="28" t="s">
        <v>272</v>
      </c>
      <c r="B589" s="27" t="s">
        <v>339</v>
      </c>
      <c r="C589" s="28" t="s">
        <v>393</v>
      </c>
      <c r="D589">
        <v>0.1</v>
      </c>
      <c r="H589">
        <v>0.2</v>
      </c>
      <c r="I589">
        <v>0.1</v>
      </c>
      <c r="J589">
        <v>0.1</v>
      </c>
      <c r="K589">
        <v>0.5</v>
      </c>
      <c r="M589">
        <v>0.2</v>
      </c>
      <c r="N589">
        <v>0.8</v>
      </c>
      <c r="O589">
        <v>0.1</v>
      </c>
      <c r="P589">
        <v>5.6</v>
      </c>
      <c r="Q589">
        <v>0.1</v>
      </c>
      <c r="R589">
        <v>7.5</v>
      </c>
      <c r="S589">
        <v>7.9</v>
      </c>
      <c r="T589">
        <v>0.1</v>
      </c>
      <c r="U589">
        <v>0.1</v>
      </c>
      <c r="V589">
        <v>0.1</v>
      </c>
      <c r="W589">
        <v>0.1</v>
      </c>
      <c r="Y589">
        <v>0.1</v>
      </c>
      <c r="AA589">
        <v>0.9</v>
      </c>
      <c r="AC589">
        <v>11.4</v>
      </c>
      <c r="AD589">
        <v>0.5</v>
      </c>
      <c r="AE589">
        <v>0.1</v>
      </c>
      <c r="AF589">
        <v>0.3</v>
      </c>
      <c r="AG589">
        <v>0.4</v>
      </c>
      <c r="AH589">
        <v>0.1</v>
      </c>
      <c r="AK589">
        <v>0.1</v>
      </c>
      <c r="AM589">
        <v>0.2</v>
      </c>
      <c r="AQ589">
        <v>0.2</v>
      </c>
      <c r="AU589">
        <v>0.4</v>
      </c>
      <c r="AV589">
        <v>0.1</v>
      </c>
      <c r="AW589">
        <v>0.2</v>
      </c>
      <c r="AY589">
        <v>0.1</v>
      </c>
      <c r="AZ589">
        <v>0.1</v>
      </c>
      <c r="BD589">
        <v>0.3</v>
      </c>
      <c r="BE589">
        <v>0.4</v>
      </c>
      <c r="BF589">
        <v>0.1</v>
      </c>
      <c r="BG589">
        <v>0.2</v>
      </c>
      <c r="BH589">
        <v>0.1</v>
      </c>
      <c r="BJ589">
        <v>0.2</v>
      </c>
      <c r="BP589">
        <v>0.1</v>
      </c>
      <c r="BQ589">
        <v>0.9</v>
      </c>
      <c r="BS589">
        <v>0.3</v>
      </c>
      <c r="BT589">
        <v>0.1</v>
      </c>
    </row>
    <row r="590" spans="1:27" x14ac:dyDescent="0.25">
      <c r="A590" s="28" t="s">
        <v>272</v>
      </c>
      <c r="B590" s="27" t="s">
        <v>339</v>
      </c>
      <c r="C590" s="28" t="s">
        <v>394</v>
      </c>
      <c r="AA590">
        <v>0.1</v>
      </c>
    </row>
    <row r="591" spans="1:69" x14ac:dyDescent="0.25">
      <c r="A591" s="28" t="s">
        <v>272</v>
      </c>
      <c r="B591" s="27" t="s">
        <v>339</v>
      </c>
      <c r="C591" s="28" t="s">
        <v>395</v>
      </c>
      <c r="AA591">
        <v>0.1</v>
      </c>
      <c r="BQ591">
        <v>0.1</v>
      </c>
    </row>
    <row r="592" spans="1:72" x14ac:dyDescent="0.25">
      <c r="A592" s="28" t="s">
        <v>272</v>
      </c>
      <c r="B592" s="27" t="s">
        <v>339</v>
      </c>
      <c r="C592" s="28" t="s">
        <v>396</v>
      </c>
      <c r="D592">
        <v>1.5</v>
      </c>
      <c r="E592">
        <v>0.2</v>
      </c>
      <c r="F592">
        <v>0.2</v>
      </c>
      <c r="G592">
        <v>0.3</v>
      </c>
      <c r="H592">
        <v>0.8</v>
      </c>
      <c r="I592">
        <v>0.4</v>
      </c>
      <c r="J592">
        <v>0.4</v>
      </c>
      <c r="K592">
        <v>0.4</v>
      </c>
      <c r="L592">
        <v>0.3</v>
      </c>
      <c r="M592">
        <v>0.6</v>
      </c>
      <c r="N592">
        <v>2.2</v>
      </c>
      <c r="O592">
        <v>1</v>
      </c>
      <c r="P592">
        <v>0.6</v>
      </c>
      <c r="Q592">
        <v>0.5</v>
      </c>
      <c r="R592">
        <v>0.7</v>
      </c>
      <c r="S592">
        <v>0.6</v>
      </c>
      <c r="T592">
        <v>0.6</v>
      </c>
      <c r="U592">
        <v>0.5</v>
      </c>
      <c r="V592">
        <v>0.5</v>
      </c>
      <c r="W592">
        <v>0.5</v>
      </c>
      <c r="X592">
        <v>0.4</v>
      </c>
      <c r="Y592">
        <v>0.5</v>
      </c>
      <c r="Z592">
        <v>0.4</v>
      </c>
      <c r="AA592">
        <v>0.7</v>
      </c>
      <c r="AB592">
        <v>0.6</v>
      </c>
      <c r="AC592">
        <v>0.7</v>
      </c>
      <c r="AD592">
        <v>0.6</v>
      </c>
      <c r="AE592">
        <v>0.5</v>
      </c>
      <c r="AF592">
        <v>0.5</v>
      </c>
      <c r="AG592">
        <v>0.5</v>
      </c>
      <c r="AH592">
        <v>0.5</v>
      </c>
      <c r="AI592">
        <v>0.6</v>
      </c>
      <c r="AJ592">
        <v>0.6</v>
      </c>
      <c r="AK592">
        <v>0.8</v>
      </c>
      <c r="AL592">
        <v>0.3</v>
      </c>
      <c r="AM592">
        <v>0.7</v>
      </c>
      <c r="AN592">
        <v>0.4</v>
      </c>
      <c r="AO592">
        <v>0.3</v>
      </c>
      <c r="AP592">
        <v>0.6</v>
      </c>
      <c r="AQ592">
        <v>0.6</v>
      </c>
      <c r="AR592">
        <v>0.3</v>
      </c>
      <c r="AS592">
        <v>0.6</v>
      </c>
      <c r="AT592">
        <v>0.6</v>
      </c>
      <c r="AU592">
        <v>0.5</v>
      </c>
      <c r="AV592">
        <v>0.5</v>
      </c>
      <c r="AW592">
        <v>0.5</v>
      </c>
      <c r="AX592">
        <v>0.5</v>
      </c>
      <c r="AY592">
        <v>0.3</v>
      </c>
      <c r="AZ592">
        <v>0.4</v>
      </c>
      <c r="BA592">
        <v>0.4</v>
      </c>
      <c r="BB592">
        <v>0.4</v>
      </c>
      <c r="BC592">
        <v>0.4</v>
      </c>
      <c r="BD592">
        <v>0.6</v>
      </c>
      <c r="BE592">
        <v>1.5</v>
      </c>
      <c r="BF592">
        <v>0.5</v>
      </c>
      <c r="BG592">
        <v>1.6</v>
      </c>
      <c r="BH592">
        <v>0.7</v>
      </c>
      <c r="BI592">
        <v>0.4</v>
      </c>
      <c r="BJ592">
        <v>0.4</v>
      </c>
      <c r="BK592">
        <v>0.3</v>
      </c>
      <c r="BL592">
        <v>0.2</v>
      </c>
      <c r="BM592">
        <v>0.5</v>
      </c>
      <c r="BP592">
        <v>0.9</v>
      </c>
      <c r="BQ592">
        <v>3.1</v>
      </c>
      <c r="BR592">
        <v>0.3</v>
      </c>
      <c r="BS592">
        <v>0.9</v>
      </c>
      <c r="BT592">
        <v>0.8</v>
      </c>
    </row>
    <row r="593" spans="1:72" x14ac:dyDescent="0.25">
      <c r="A593" s="28" t="s">
        <v>272</v>
      </c>
      <c r="B593" s="27" t="s">
        <v>339</v>
      </c>
      <c r="C593" s="28" t="s">
        <v>397</v>
      </c>
      <c r="BT593">
        <v>-0.5</v>
      </c>
    </row>
    <row r="594" spans="1:72" x14ac:dyDescent="0.25">
      <c r="A594" s="28" t="s">
        <v>272</v>
      </c>
      <c r="B594" s="27" t="s">
        <v>339</v>
      </c>
      <c r="C594" s="28" t="s">
        <v>398</v>
      </c>
      <c r="BT594">
        <v>-0.2</v>
      </c>
    </row>
    <row r="595" spans="1:72" x14ac:dyDescent="0.25">
      <c r="A595" s="28" t="s">
        <v>272</v>
      </c>
      <c r="B595" s="27" t="s">
        <v>339</v>
      </c>
      <c r="C595" s="28" t="s">
        <v>399</v>
      </c>
      <c r="BT595">
        <v>-0.5</v>
      </c>
    </row>
    <row r="596" spans="1:72" x14ac:dyDescent="0.25">
      <c r="A596" s="28" t="s">
        <v>272</v>
      </c>
      <c r="B596" s="27" t="s">
        <v>339</v>
      </c>
      <c r="C596" s="28" t="s">
        <v>400</v>
      </c>
      <c r="D596">
        <v>0.1</v>
      </c>
      <c r="N596">
        <v>0.1</v>
      </c>
      <c r="BE596">
        <v>0.1</v>
      </c>
      <c r="BG596">
        <v>0.1</v>
      </c>
      <c r="BQ596">
        <v>0.2</v>
      </c>
      <c r="BT596">
        <v>-4.7</v>
      </c>
    </row>
    <row r="597" spans="1:72" x14ac:dyDescent="0.25">
      <c r="A597" s="28" t="s">
        <v>272</v>
      </c>
      <c r="B597" s="27" t="s">
        <v>339</v>
      </c>
      <c r="C597" s="28" t="s">
        <v>401</v>
      </c>
      <c r="BT597">
        <v>-1.3</v>
      </c>
    </row>
    <row r="598" spans="1:72" x14ac:dyDescent="0.25">
      <c r="A598" s="28" t="s">
        <v>272</v>
      </c>
      <c r="B598" s="27" t="s">
        <v>339</v>
      </c>
      <c r="C598" s="28" t="s">
        <v>402</v>
      </c>
      <c r="BE598">
        <v>0.1</v>
      </c>
      <c r="BQ598">
        <v>0.1</v>
      </c>
      <c r="BT598">
        <v>-0.2</v>
      </c>
    </row>
    <row r="599" spans="1:72" x14ac:dyDescent="0.25">
      <c r="A599" s="28" t="s">
        <v>272</v>
      </c>
      <c r="B599" s="27" t="s">
        <v>339</v>
      </c>
      <c r="C599" s="28" t="s">
        <v>403</v>
      </c>
      <c r="N599">
        <v>0.1</v>
      </c>
      <c r="BE599">
        <v>0.1</v>
      </c>
      <c r="BQ599">
        <v>0.1</v>
      </c>
      <c r="BT599">
        <v>-2.3</v>
      </c>
    </row>
    <row r="600" spans="1:72" x14ac:dyDescent="0.25">
      <c r="A600" s="28" t="s">
        <v>272</v>
      </c>
      <c r="B600" s="27" t="s">
        <v>339</v>
      </c>
      <c r="C600" s="28" t="s">
        <v>404</v>
      </c>
      <c r="BT600">
        <v>-0.2</v>
      </c>
    </row>
    <row r="601" spans="1:3" x14ac:dyDescent="0.25">
      <c r="A601" s="28" t="s">
        <v>272</v>
      </c>
      <c r="B601" s="27" t="s">
        <v>339</v>
      </c>
      <c r="C601" s="28" t="s">
        <v>405</v>
      </c>
    </row>
    <row r="602" spans="1:3" x14ac:dyDescent="0.25">
      <c r="A602" s="28" t="s">
        <v>272</v>
      </c>
      <c r="B602" s="27" t="s">
        <v>339</v>
      </c>
      <c r="C602" s="28" t="s">
        <v>406</v>
      </c>
    </row>
    <row r="603" spans="1:72" x14ac:dyDescent="0.25">
      <c r="A603" s="28" t="s">
        <v>272</v>
      </c>
      <c r="B603" s="27" t="s">
        <v>339</v>
      </c>
      <c r="C603" s="28" t="s">
        <v>407</v>
      </c>
      <c r="D603">
        <v>0.2</v>
      </c>
      <c r="H603">
        <v>0.1</v>
      </c>
      <c r="K603">
        <v>0.1</v>
      </c>
      <c r="M603">
        <v>0.1</v>
      </c>
      <c r="N603">
        <v>0.3</v>
      </c>
      <c r="O603">
        <v>0.1</v>
      </c>
      <c r="P603">
        <v>0.1</v>
      </c>
      <c r="Q603">
        <v>0.1</v>
      </c>
      <c r="R603">
        <v>0.1</v>
      </c>
      <c r="S603">
        <v>0.1</v>
      </c>
      <c r="T603">
        <v>0.1</v>
      </c>
      <c r="U603">
        <v>0.1</v>
      </c>
      <c r="V603">
        <v>0.1</v>
      </c>
      <c r="W603">
        <v>0.1</v>
      </c>
      <c r="Y603">
        <v>0.1</v>
      </c>
      <c r="AA603">
        <v>0.1</v>
      </c>
      <c r="AB603">
        <v>0.1</v>
      </c>
      <c r="AC603">
        <v>0.1</v>
      </c>
      <c r="AD603">
        <v>0.1</v>
      </c>
      <c r="AE603">
        <v>0.1</v>
      </c>
      <c r="AF603">
        <v>0.2</v>
      </c>
      <c r="AG603">
        <v>0.1</v>
      </c>
      <c r="AH603">
        <v>0.1</v>
      </c>
      <c r="AI603">
        <v>0.3</v>
      </c>
      <c r="AJ603">
        <v>0.1</v>
      </c>
      <c r="AK603">
        <v>0.2</v>
      </c>
      <c r="AM603">
        <v>0.1</v>
      </c>
      <c r="AN603">
        <v>0.1</v>
      </c>
      <c r="AP603">
        <v>0.1</v>
      </c>
      <c r="AQ603">
        <v>0.2</v>
      </c>
      <c r="AR603">
        <v>0.1</v>
      </c>
      <c r="AS603">
        <v>0.1</v>
      </c>
      <c r="AT603">
        <v>0.1</v>
      </c>
      <c r="AU603">
        <v>0.1</v>
      </c>
      <c r="AV603">
        <v>0.3</v>
      </c>
      <c r="AW603">
        <v>0.1</v>
      </c>
      <c r="AX603">
        <v>0.1</v>
      </c>
      <c r="BA603">
        <v>0.1</v>
      </c>
      <c r="BC603">
        <v>0.1</v>
      </c>
      <c r="BD603">
        <v>0.1</v>
      </c>
      <c r="BE603">
        <v>0.3</v>
      </c>
      <c r="BF603">
        <v>0.1</v>
      </c>
      <c r="BG603">
        <v>0.2</v>
      </c>
      <c r="BH603">
        <v>0.1</v>
      </c>
      <c r="BI603">
        <v>0.1</v>
      </c>
      <c r="BP603">
        <v>0.1</v>
      </c>
      <c r="BQ603">
        <v>0.5</v>
      </c>
      <c r="BS603">
        <v>0.5</v>
      </c>
      <c r="BT603">
        <v>-9.5</v>
      </c>
    </row>
    <row r="604" spans="1:72" x14ac:dyDescent="0.25">
      <c r="A604" s="26" t="s">
        <v>273</v>
      </c>
      <c r="B604" s="27" t="s">
        <v>340</v>
      </c>
      <c r="C604" s="26" t="s">
        <v>384</v>
      </c>
      <c r="D604">
        <v>2238.5</v>
      </c>
      <c r="E604">
        <v>80.6</v>
      </c>
      <c r="F604">
        <v>45.5</v>
      </c>
      <c r="G604">
        <v>1552.3</v>
      </c>
      <c r="H604">
        <v>7260</v>
      </c>
      <c r="I604">
        <v>1438.2</v>
      </c>
      <c r="J604">
        <v>1109.3</v>
      </c>
      <c r="K604">
        <v>6576.8</v>
      </c>
      <c r="L604">
        <v>348.4</v>
      </c>
      <c r="M604">
        <v>2158.8</v>
      </c>
      <c r="N604">
        <v>5893</v>
      </c>
      <c r="O604">
        <v>993.5</v>
      </c>
      <c r="P604">
        <v>5640</v>
      </c>
      <c r="Q604">
        <v>2700.8</v>
      </c>
      <c r="R604">
        <v>20368</v>
      </c>
      <c r="S604">
        <v>6366.6</v>
      </c>
      <c r="T604">
        <v>552.1</v>
      </c>
      <c r="U604">
        <v>4612.6</v>
      </c>
      <c r="V604">
        <v>2307.1</v>
      </c>
      <c r="W604">
        <v>2245.4</v>
      </c>
      <c r="X604">
        <v>572.2</v>
      </c>
      <c r="Y604">
        <v>1082.1</v>
      </c>
      <c r="Z604">
        <v>540.8</v>
      </c>
      <c r="AA604">
        <v>4445.2</v>
      </c>
      <c r="AB604">
        <v>3025.4</v>
      </c>
      <c r="AC604">
        <v>44697.3</v>
      </c>
      <c r="AD604">
        <v>12408.8</v>
      </c>
      <c r="AE604">
        <v>1144.6</v>
      </c>
      <c r="AF604">
        <v>4177.4</v>
      </c>
      <c r="AG604">
        <v>4680.8</v>
      </c>
      <c r="AH604">
        <v>1463.3</v>
      </c>
      <c r="AI604">
        <v>159.5</v>
      </c>
      <c r="AJ604">
        <v>158.8</v>
      </c>
      <c r="AK604">
        <v>1373.9</v>
      </c>
      <c r="AL604">
        <v>266.5</v>
      </c>
      <c r="AM604">
        <v>4637.7</v>
      </c>
      <c r="AN604">
        <v>310.3</v>
      </c>
      <c r="AO604">
        <v>335</v>
      </c>
      <c r="AP604">
        <v>830.6</v>
      </c>
      <c r="AQ604">
        <v>1577.3</v>
      </c>
      <c r="AR604">
        <v>633.2</v>
      </c>
      <c r="AS604">
        <v>289.3</v>
      </c>
      <c r="AT604">
        <v>239.3</v>
      </c>
      <c r="AU604">
        <v>7610.1</v>
      </c>
      <c r="AV604">
        <v>2281.6</v>
      </c>
      <c r="AW604">
        <v>1041.6</v>
      </c>
      <c r="AX604">
        <v>539.6</v>
      </c>
      <c r="AY604">
        <v>564.6</v>
      </c>
      <c r="AZ604">
        <v>1016.4</v>
      </c>
      <c r="BA604">
        <v>684.8</v>
      </c>
      <c r="BB604">
        <v>180.4</v>
      </c>
      <c r="BC604">
        <v>180.6</v>
      </c>
      <c r="BD604">
        <v>3512.6</v>
      </c>
      <c r="BE604">
        <v>14985.6</v>
      </c>
      <c r="BF604">
        <v>1415.1</v>
      </c>
      <c r="BG604">
        <v>3699.1</v>
      </c>
      <c r="BH604">
        <v>1938</v>
      </c>
      <c r="BI604">
        <v>857.4</v>
      </c>
      <c r="BJ604">
        <v>837.1</v>
      </c>
      <c r="BK604">
        <v>391.1</v>
      </c>
      <c r="BL604">
        <v>75.2</v>
      </c>
      <c r="BM604">
        <v>1203.7</v>
      </c>
      <c r="BP604">
        <v>16307</v>
      </c>
      <c r="BQ604">
        <v>50658.7</v>
      </c>
      <c r="BR604">
        <v>34.8</v>
      </c>
      <c r="BS604">
        <v>2819.8</v>
      </c>
      <c r="BT604">
        <v>590.8</v>
      </c>
    </row>
    <row r="605" spans="1:72" x14ac:dyDescent="0.25">
      <c r="A605" s="28" t="s">
        <v>273</v>
      </c>
      <c r="B605" s="27" t="s">
        <v>340</v>
      </c>
      <c r="C605" s="28" t="s">
        <v>385</v>
      </c>
      <c r="D605">
        <v>0.2</v>
      </c>
      <c r="E605">
        <v>0.3</v>
      </c>
      <c r="G605">
        <v>0.1</v>
      </c>
      <c r="H605">
        <v>1</v>
      </c>
      <c r="I605">
        <v>0.4</v>
      </c>
      <c r="J605">
        <v>0.6</v>
      </c>
      <c r="K605">
        <v>6.5</v>
      </c>
      <c r="L605">
        <v>0.1</v>
      </c>
      <c r="M605">
        <v>0.6</v>
      </c>
      <c r="N605">
        <v>3.4</v>
      </c>
      <c r="O605">
        <v>0.7</v>
      </c>
      <c r="P605">
        <v>24.6</v>
      </c>
      <c r="Q605">
        <v>1.9</v>
      </c>
      <c r="R605">
        <v>147</v>
      </c>
      <c r="S605">
        <v>34.9</v>
      </c>
      <c r="T605">
        <v>0.2</v>
      </c>
      <c r="U605">
        <v>1.7</v>
      </c>
      <c r="V605">
        <v>1.5</v>
      </c>
      <c r="W605">
        <v>0.4</v>
      </c>
      <c r="X605">
        <v>0.2</v>
      </c>
      <c r="Y605">
        <v>1.3</v>
      </c>
      <c r="Z605">
        <v>0.1</v>
      </c>
      <c r="AA605">
        <v>26.1</v>
      </c>
      <c r="AB605">
        <v>0.3</v>
      </c>
      <c r="AC605">
        <v>84.4</v>
      </c>
      <c r="AD605">
        <v>1.6</v>
      </c>
      <c r="AE605">
        <v>1</v>
      </c>
      <c r="AF605">
        <v>3.2</v>
      </c>
      <c r="AG605">
        <v>5.6</v>
      </c>
      <c r="AH605">
        <v>0.3</v>
      </c>
      <c r="AI605">
        <v>0.2</v>
      </c>
      <c r="AJ605">
        <v>0.2</v>
      </c>
      <c r="AK605">
        <v>0.4</v>
      </c>
      <c r="AM605">
        <v>0.8</v>
      </c>
      <c r="AN605">
        <v>0.1</v>
      </c>
      <c r="AO605">
        <v>0.2</v>
      </c>
      <c r="AP605">
        <v>0.2</v>
      </c>
      <c r="AQ605">
        <v>1.7</v>
      </c>
      <c r="AT605">
        <v>0.1</v>
      </c>
      <c r="AU605">
        <v>3.7</v>
      </c>
      <c r="AV605">
        <v>0.5</v>
      </c>
      <c r="AW605">
        <v>0.3</v>
      </c>
      <c r="AX605">
        <v>0.2</v>
      </c>
      <c r="AY605">
        <v>0.1</v>
      </c>
      <c r="AZ605">
        <v>0.2</v>
      </c>
      <c r="BA605">
        <v>0.2</v>
      </c>
      <c r="BD605">
        <v>1.1</v>
      </c>
      <c r="BE605">
        <v>1.6</v>
      </c>
      <c r="BF605">
        <v>0.3</v>
      </c>
      <c r="BG605">
        <v>1.5</v>
      </c>
      <c r="BH605">
        <v>1.2</v>
      </c>
      <c r="BI605">
        <v>0.3</v>
      </c>
      <c r="BJ605">
        <v>0.7</v>
      </c>
      <c r="BK605">
        <v>0.3</v>
      </c>
      <c r="BM605">
        <v>0.1</v>
      </c>
      <c r="BP605">
        <v>0.1</v>
      </c>
      <c r="BQ605">
        <v>9.6</v>
      </c>
      <c r="BS605">
        <v>0.5</v>
      </c>
      <c r="BT605">
        <v>1.8</v>
      </c>
    </row>
    <row r="606" spans="1:72" x14ac:dyDescent="0.25">
      <c r="A606" s="28" t="s">
        <v>273</v>
      </c>
      <c r="B606" s="27" t="s">
        <v>340</v>
      </c>
      <c r="C606" s="28" t="s">
        <v>386</v>
      </c>
      <c r="H606">
        <v>0.1</v>
      </c>
      <c r="S606">
        <v>0.1</v>
      </c>
      <c r="T606">
        <v>0.1</v>
      </c>
      <c r="U606">
        <v>0.1</v>
      </c>
      <c r="V606">
        <v>0.4</v>
      </c>
      <c r="W606">
        <v>0.2</v>
      </c>
      <c r="X606">
        <v>0.1</v>
      </c>
      <c r="Z606">
        <v>0.1</v>
      </c>
      <c r="AD606">
        <v>0.2</v>
      </c>
      <c r="AF606">
        <v>0.1</v>
      </c>
      <c r="AG606">
        <v>0.1</v>
      </c>
      <c r="AL606">
        <v>0.1</v>
      </c>
      <c r="AV606">
        <v>0.1</v>
      </c>
      <c r="BQ606">
        <v>0.4</v>
      </c>
      <c r="BS606">
        <v>0.9</v>
      </c>
      <c r="BT606">
        <v>0.1</v>
      </c>
    </row>
    <row r="607" spans="1:72" x14ac:dyDescent="0.25">
      <c r="A607" s="28" t="s">
        <v>273</v>
      </c>
      <c r="B607" s="27" t="s">
        <v>340</v>
      </c>
      <c r="C607" s="28" t="s">
        <v>387</v>
      </c>
      <c r="D607">
        <v>4</v>
      </c>
      <c r="E607">
        <v>0.3</v>
      </c>
      <c r="F607">
        <v>0.5</v>
      </c>
      <c r="G607">
        <v>1.8</v>
      </c>
      <c r="H607">
        <v>31.9</v>
      </c>
      <c r="I607">
        <v>6.8</v>
      </c>
      <c r="J607">
        <v>4.2</v>
      </c>
      <c r="K607">
        <v>67.8</v>
      </c>
      <c r="L607">
        <v>3</v>
      </c>
      <c r="M607">
        <v>30.3</v>
      </c>
      <c r="N607">
        <v>41.2</v>
      </c>
      <c r="O607">
        <v>19.1</v>
      </c>
      <c r="P607">
        <v>126.4</v>
      </c>
      <c r="Q607">
        <v>20.7</v>
      </c>
      <c r="R607">
        <v>865.2</v>
      </c>
      <c r="S607">
        <v>180.4</v>
      </c>
      <c r="T607">
        <v>6.3</v>
      </c>
      <c r="U607">
        <v>118.2</v>
      </c>
      <c r="V607">
        <v>14.7</v>
      </c>
      <c r="W607">
        <v>10.5</v>
      </c>
      <c r="X607">
        <v>4.4</v>
      </c>
      <c r="Y607">
        <v>13.2</v>
      </c>
      <c r="Z607">
        <v>4.5</v>
      </c>
      <c r="AA607">
        <v>81</v>
      </c>
      <c r="AB607">
        <v>8</v>
      </c>
      <c r="AC607">
        <v>794.8</v>
      </c>
      <c r="AD607">
        <v>52.9</v>
      </c>
      <c r="AE607">
        <v>5.6</v>
      </c>
      <c r="AF607">
        <v>35.9</v>
      </c>
      <c r="AG607">
        <v>19.1</v>
      </c>
      <c r="AH607">
        <v>7.6</v>
      </c>
      <c r="AI607">
        <v>1.7</v>
      </c>
      <c r="AJ607">
        <v>5.9</v>
      </c>
      <c r="AK607">
        <v>7.9</v>
      </c>
      <c r="AL607">
        <v>1.1</v>
      </c>
      <c r="AM607">
        <v>13.9</v>
      </c>
      <c r="AN607">
        <v>4</v>
      </c>
      <c r="AO607">
        <v>3.5</v>
      </c>
      <c r="AP607">
        <v>8.6</v>
      </c>
      <c r="AQ607">
        <v>27.5</v>
      </c>
      <c r="AR607">
        <v>2.4</v>
      </c>
      <c r="AS607">
        <v>1.5</v>
      </c>
      <c r="AT607">
        <v>3</v>
      </c>
      <c r="AU607">
        <v>12</v>
      </c>
      <c r="AV607">
        <v>21.8</v>
      </c>
      <c r="AW607">
        <v>6.9</v>
      </c>
      <c r="AX607">
        <v>2.8</v>
      </c>
      <c r="AY607">
        <v>4.2</v>
      </c>
      <c r="AZ607">
        <v>4.3</v>
      </c>
      <c r="BA607">
        <v>5.1</v>
      </c>
      <c r="BB607">
        <v>1.1</v>
      </c>
      <c r="BC607">
        <v>2</v>
      </c>
      <c r="BD607">
        <v>20.1</v>
      </c>
      <c r="BE607">
        <v>21.8</v>
      </c>
      <c r="BF607">
        <v>2.9</v>
      </c>
      <c r="BG607">
        <v>26.7</v>
      </c>
      <c r="BH607">
        <v>15</v>
      </c>
      <c r="BI607">
        <v>9.6</v>
      </c>
      <c r="BJ607">
        <v>4.7</v>
      </c>
      <c r="BK607">
        <v>4.9</v>
      </c>
      <c r="BL607">
        <v>0.3</v>
      </c>
      <c r="BM607">
        <v>3</v>
      </c>
      <c r="BP607">
        <v>7.8</v>
      </c>
      <c r="BQ607">
        <v>105.6</v>
      </c>
      <c r="BS607">
        <v>8.5</v>
      </c>
      <c r="BT607">
        <v>8.3</v>
      </c>
    </row>
    <row r="608" spans="1:69" x14ac:dyDescent="0.25">
      <c r="A608" s="28" t="s">
        <v>273</v>
      </c>
      <c r="B608" s="27" t="s">
        <v>340</v>
      </c>
      <c r="C608" s="28" t="s">
        <v>388</v>
      </c>
      <c r="H608">
        <v>0.1</v>
      </c>
      <c r="I608">
        <v>0.1</v>
      </c>
      <c r="K608">
        <v>0.2</v>
      </c>
      <c r="N608">
        <v>0.1</v>
      </c>
      <c r="P608">
        <v>0.2</v>
      </c>
      <c r="R608">
        <v>4.3</v>
      </c>
      <c r="S608">
        <v>0.3</v>
      </c>
      <c r="AA608">
        <v>0.1</v>
      </c>
      <c r="AB608">
        <v>0.1</v>
      </c>
      <c r="AC608">
        <v>2.1</v>
      </c>
      <c r="AD608">
        <v>0.1</v>
      </c>
      <c r="AF608">
        <v>0.1</v>
      </c>
      <c r="AG608">
        <v>0.1</v>
      </c>
      <c r="AH608">
        <v>0.1</v>
      </c>
      <c r="AI608">
        <v>0.1</v>
      </c>
      <c r="AK608">
        <v>0.1</v>
      </c>
      <c r="BP608">
        <v>0.1</v>
      </c>
      <c r="BQ608">
        <v>0.4</v>
      </c>
    </row>
    <row r="609" spans="1:71" x14ac:dyDescent="0.25">
      <c r="A609" s="28" t="s">
        <v>273</v>
      </c>
      <c r="B609" s="27" t="s">
        <v>340</v>
      </c>
      <c r="C609" s="28" t="s">
        <v>389</v>
      </c>
      <c r="D609">
        <v>0.1</v>
      </c>
      <c r="H609">
        <v>0.4</v>
      </c>
      <c r="I609">
        <v>0.1</v>
      </c>
      <c r="K609">
        <v>0.6</v>
      </c>
      <c r="N609">
        <v>0.2</v>
      </c>
      <c r="O609">
        <v>0.1</v>
      </c>
      <c r="P609">
        <v>0.5</v>
      </c>
      <c r="Q609">
        <v>0.1</v>
      </c>
      <c r="R609">
        <v>5.5</v>
      </c>
      <c r="S609">
        <v>0.8</v>
      </c>
      <c r="U609">
        <v>0.1</v>
      </c>
      <c r="V609">
        <v>0.1</v>
      </c>
      <c r="W609">
        <v>0.1</v>
      </c>
      <c r="X609">
        <v>0.1</v>
      </c>
      <c r="AA609">
        <v>0.2</v>
      </c>
      <c r="AC609">
        <v>4.9</v>
      </c>
      <c r="AD609">
        <v>2.5</v>
      </c>
      <c r="AE609">
        <v>0.2</v>
      </c>
      <c r="AF609">
        <v>1.4</v>
      </c>
      <c r="AG609">
        <v>0.7</v>
      </c>
      <c r="AH609">
        <v>0.3</v>
      </c>
      <c r="AK609">
        <v>0.3</v>
      </c>
      <c r="AM609">
        <v>1.1</v>
      </c>
      <c r="AP609">
        <v>0.7</v>
      </c>
      <c r="AQ609">
        <v>0.2</v>
      </c>
      <c r="AU609">
        <v>0.4</v>
      </c>
      <c r="AV609">
        <v>0.5</v>
      </c>
      <c r="AW609">
        <v>0.2</v>
      </c>
      <c r="AY609">
        <v>0.1</v>
      </c>
      <c r="AZ609">
        <v>0.1</v>
      </c>
      <c r="BD609">
        <v>0.2</v>
      </c>
      <c r="BE609">
        <v>0.3</v>
      </c>
      <c r="BF609">
        <v>0.2</v>
      </c>
      <c r="BG609">
        <v>0.8</v>
      </c>
      <c r="BP609">
        <v>1.2</v>
      </c>
      <c r="BQ609">
        <v>13</v>
      </c>
      <c r="BS609">
        <v>0.1</v>
      </c>
    </row>
    <row r="610" spans="1:72" x14ac:dyDescent="0.25">
      <c r="A610" s="28" t="s">
        <v>273</v>
      </c>
      <c r="B610" s="27" t="s">
        <v>340</v>
      </c>
      <c r="C610" s="28" t="s">
        <v>390</v>
      </c>
      <c r="H610">
        <v>0.1</v>
      </c>
      <c r="K610">
        <v>0.2</v>
      </c>
      <c r="N610">
        <v>0.1</v>
      </c>
      <c r="P610">
        <v>0.3</v>
      </c>
      <c r="R610">
        <v>4.3</v>
      </c>
      <c r="S610">
        <v>0.2</v>
      </c>
      <c r="V610">
        <v>0.1</v>
      </c>
      <c r="W610">
        <v>0.1</v>
      </c>
      <c r="AA610">
        <v>0.1</v>
      </c>
      <c r="AC610">
        <v>2</v>
      </c>
      <c r="AD610">
        <v>0.3</v>
      </c>
      <c r="AE610">
        <v>0.1</v>
      </c>
      <c r="AF610">
        <v>0.4</v>
      </c>
      <c r="AG610">
        <v>0.2</v>
      </c>
      <c r="AH610">
        <v>0.1</v>
      </c>
      <c r="AK610">
        <v>0.1</v>
      </c>
      <c r="AM610">
        <v>0.2</v>
      </c>
      <c r="AP610">
        <v>0.2</v>
      </c>
      <c r="AU610">
        <v>0.1</v>
      </c>
      <c r="AV610">
        <v>0.1</v>
      </c>
      <c r="BE610">
        <v>0.1</v>
      </c>
      <c r="BG610">
        <v>0.1</v>
      </c>
      <c r="BP610">
        <v>0.2</v>
      </c>
      <c r="BQ610">
        <v>3.2</v>
      </c>
      <c r="BT610">
        <v>-0.1</v>
      </c>
    </row>
    <row r="611" spans="1:72" x14ac:dyDescent="0.25">
      <c r="A611" s="28" t="s">
        <v>273</v>
      </c>
      <c r="B611" s="27" t="s">
        <v>340</v>
      </c>
      <c r="C611" s="28" t="s">
        <v>391</v>
      </c>
      <c r="D611">
        <v>0.6</v>
      </c>
      <c r="G611">
        <v>0.2</v>
      </c>
      <c r="H611">
        <v>2.6</v>
      </c>
      <c r="I611">
        <v>0.8</v>
      </c>
      <c r="J611">
        <v>0.2</v>
      </c>
      <c r="K611">
        <v>5.2</v>
      </c>
      <c r="L611">
        <v>0.1</v>
      </c>
      <c r="M611">
        <v>0.4</v>
      </c>
      <c r="N611">
        <v>2.2</v>
      </c>
      <c r="O611">
        <v>0.3</v>
      </c>
      <c r="P611">
        <v>8.9</v>
      </c>
      <c r="Q611">
        <v>0.7</v>
      </c>
      <c r="R611">
        <v>31.5</v>
      </c>
      <c r="S611">
        <v>12.7</v>
      </c>
      <c r="T611">
        <v>0.1</v>
      </c>
      <c r="U611">
        <v>0.8</v>
      </c>
      <c r="V611">
        <v>0.4</v>
      </c>
      <c r="W611">
        <v>0.3</v>
      </c>
      <c r="X611">
        <v>0.3</v>
      </c>
      <c r="Y611">
        <v>0.2</v>
      </c>
      <c r="Z611">
        <v>0.1</v>
      </c>
      <c r="AA611">
        <v>2</v>
      </c>
      <c r="AB611">
        <v>0.7</v>
      </c>
      <c r="AC611">
        <v>32.7</v>
      </c>
      <c r="AD611">
        <v>12.8</v>
      </c>
      <c r="AE611">
        <v>0.6</v>
      </c>
      <c r="AF611">
        <v>2.2</v>
      </c>
      <c r="AG611">
        <v>1.6</v>
      </c>
      <c r="AH611">
        <v>1.5</v>
      </c>
      <c r="AJ611">
        <v>0.1</v>
      </c>
      <c r="AK611">
        <v>1.1</v>
      </c>
      <c r="AM611">
        <v>1.5</v>
      </c>
      <c r="AO611">
        <v>0.1</v>
      </c>
      <c r="AP611">
        <v>0.3</v>
      </c>
      <c r="AQ611">
        <v>0.6</v>
      </c>
      <c r="AR611">
        <v>0.1</v>
      </c>
      <c r="AU611">
        <v>0.7</v>
      </c>
      <c r="AV611">
        <v>0.5</v>
      </c>
      <c r="AW611">
        <v>0.2</v>
      </c>
      <c r="AY611">
        <v>0.2</v>
      </c>
      <c r="AZ611">
        <v>0.2</v>
      </c>
      <c r="BB611">
        <v>0.1</v>
      </c>
      <c r="BC611">
        <v>0.1</v>
      </c>
      <c r="BD611">
        <v>1</v>
      </c>
      <c r="BE611">
        <v>1.2</v>
      </c>
      <c r="BF611">
        <v>0.6</v>
      </c>
      <c r="BG611">
        <v>3.8</v>
      </c>
      <c r="BH611">
        <v>0.2</v>
      </c>
      <c r="BI611">
        <v>0.1</v>
      </c>
      <c r="BJ611">
        <v>0.3</v>
      </c>
      <c r="BK611">
        <v>0.2</v>
      </c>
      <c r="BM611">
        <v>0.2</v>
      </c>
      <c r="BP611">
        <v>7.2</v>
      </c>
      <c r="BQ611">
        <v>26.7</v>
      </c>
      <c r="BT611">
        <v>0.1</v>
      </c>
    </row>
    <row r="612" spans="1:72" x14ac:dyDescent="0.25">
      <c r="A612" s="28" t="s">
        <v>273</v>
      </c>
      <c r="B612" s="27" t="s">
        <v>340</v>
      </c>
      <c r="C612" s="28" t="s">
        <v>392</v>
      </c>
      <c r="D612">
        <v>0.5</v>
      </c>
      <c r="G612">
        <v>0.2</v>
      </c>
      <c r="H612">
        <v>2.5</v>
      </c>
      <c r="I612">
        <v>0.5</v>
      </c>
      <c r="J612">
        <v>0.3</v>
      </c>
      <c r="K612">
        <v>5.5</v>
      </c>
      <c r="L612">
        <v>0.3</v>
      </c>
      <c r="M612">
        <v>2.2</v>
      </c>
      <c r="N612">
        <v>3.5</v>
      </c>
      <c r="O612">
        <v>1</v>
      </c>
      <c r="P612">
        <v>11.2</v>
      </c>
      <c r="Q612">
        <v>1.5</v>
      </c>
      <c r="R612">
        <v>54.4</v>
      </c>
      <c r="S612">
        <v>16.3</v>
      </c>
      <c r="T612">
        <v>0.3</v>
      </c>
      <c r="U612">
        <v>11</v>
      </c>
      <c r="V612">
        <v>1.4</v>
      </c>
      <c r="W612">
        <v>1.2</v>
      </c>
      <c r="X612">
        <v>0.4</v>
      </c>
      <c r="Y612">
        <v>0.6</v>
      </c>
      <c r="Z612">
        <v>0.3</v>
      </c>
      <c r="AA612">
        <v>4.8</v>
      </c>
      <c r="AB612">
        <v>0.5</v>
      </c>
      <c r="AC612">
        <v>64</v>
      </c>
      <c r="AD612">
        <v>8.3</v>
      </c>
      <c r="AE612">
        <v>0.5</v>
      </c>
      <c r="AF612">
        <v>2.2</v>
      </c>
      <c r="AG612">
        <v>1.3</v>
      </c>
      <c r="AH612">
        <v>0.9</v>
      </c>
      <c r="AI612">
        <v>0.1</v>
      </c>
      <c r="AJ612">
        <v>0.2</v>
      </c>
      <c r="AK612">
        <v>0.8</v>
      </c>
      <c r="AM612">
        <v>1.3</v>
      </c>
      <c r="AN612">
        <v>0.1</v>
      </c>
      <c r="AO612">
        <v>0.2</v>
      </c>
      <c r="AP612">
        <v>0.8</v>
      </c>
      <c r="AQ612">
        <v>0.9</v>
      </c>
      <c r="AR612">
        <v>0.1</v>
      </c>
      <c r="AT612">
        <v>0.1</v>
      </c>
      <c r="AU612">
        <v>0.9</v>
      </c>
      <c r="AV612">
        <v>0.9</v>
      </c>
      <c r="AW612">
        <v>0.5</v>
      </c>
      <c r="AX612">
        <v>0.1</v>
      </c>
      <c r="AY612">
        <v>0.3</v>
      </c>
      <c r="AZ612">
        <v>0.2</v>
      </c>
      <c r="BA612">
        <v>0.2</v>
      </c>
      <c r="BC612">
        <v>0.1</v>
      </c>
      <c r="BD612">
        <v>1.3</v>
      </c>
      <c r="BE612">
        <v>1.1</v>
      </c>
      <c r="BF612">
        <v>0.3</v>
      </c>
      <c r="BG612">
        <v>2.4</v>
      </c>
      <c r="BH612">
        <v>1</v>
      </c>
      <c r="BI612">
        <v>0.8</v>
      </c>
      <c r="BJ612">
        <v>0.4</v>
      </c>
      <c r="BK612">
        <v>0.4</v>
      </c>
      <c r="BM612">
        <v>0.1</v>
      </c>
      <c r="BP612">
        <v>2.6</v>
      </c>
      <c r="BQ612">
        <v>13.7</v>
      </c>
      <c r="BS612">
        <v>0.1</v>
      </c>
      <c r="BT612">
        <v>0.5</v>
      </c>
    </row>
    <row r="613" spans="1:72" x14ac:dyDescent="0.25">
      <c r="A613" s="28" t="s">
        <v>273</v>
      </c>
      <c r="B613" s="27" t="s">
        <v>340</v>
      </c>
      <c r="C613" s="28" t="s">
        <v>393</v>
      </c>
      <c r="D613">
        <v>0.3</v>
      </c>
      <c r="G613">
        <v>0.1</v>
      </c>
      <c r="H613">
        <v>1.4</v>
      </c>
      <c r="I613">
        <v>0.4</v>
      </c>
      <c r="J613">
        <v>0.6</v>
      </c>
      <c r="K613">
        <v>3.4</v>
      </c>
      <c r="M613">
        <v>1</v>
      </c>
      <c r="N613">
        <v>4.5</v>
      </c>
      <c r="O613">
        <v>0.5</v>
      </c>
      <c r="P613">
        <v>38</v>
      </c>
      <c r="Q613">
        <v>0.8</v>
      </c>
      <c r="R613">
        <v>50.8</v>
      </c>
      <c r="S613">
        <v>53.6</v>
      </c>
      <c r="T613">
        <v>0.2</v>
      </c>
      <c r="U613">
        <v>0.4</v>
      </c>
      <c r="V613">
        <v>0.6</v>
      </c>
      <c r="W613">
        <v>0.4</v>
      </c>
      <c r="X613">
        <v>0.1</v>
      </c>
      <c r="Y613">
        <v>0.4</v>
      </c>
      <c r="Z613">
        <v>0.2</v>
      </c>
      <c r="AA613">
        <v>5.5</v>
      </c>
      <c r="AB613">
        <v>0.2</v>
      </c>
      <c r="AC613">
        <v>77</v>
      </c>
      <c r="AD613">
        <v>2.1</v>
      </c>
      <c r="AE613">
        <v>0.3</v>
      </c>
      <c r="AF613">
        <v>2.4</v>
      </c>
      <c r="AG613">
        <v>2.5</v>
      </c>
      <c r="AH613">
        <v>0.4</v>
      </c>
      <c r="AI613">
        <v>0.2</v>
      </c>
      <c r="AJ613">
        <v>0.2</v>
      </c>
      <c r="AK613">
        <v>0.8</v>
      </c>
      <c r="AM613">
        <v>1.5</v>
      </c>
      <c r="AN613">
        <v>0.1</v>
      </c>
      <c r="AO613">
        <v>0.1</v>
      </c>
      <c r="AP613">
        <v>0.2</v>
      </c>
      <c r="AQ613">
        <v>0.8</v>
      </c>
      <c r="AR613">
        <v>0.1</v>
      </c>
      <c r="AT613">
        <v>0.1</v>
      </c>
      <c r="AU613">
        <v>2.8</v>
      </c>
      <c r="AV613">
        <v>0.4</v>
      </c>
      <c r="AW613">
        <v>0.2</v>
      </c>
      <c r="AX613">
        <v>0.1</v>
      </c>
      <c r="AY613">
        <v>0.2</v>
      </c>
      <c r="AZ613">
        <v>0.6</v>
      </c>
      <c r="BA613">
        <v>0.1</v>
      </c>
      <c r="BD613">
        <v>1.6</v>
      </c>
      <c r="BE613">
        <v>1.9</v>
      </c>
      <c r="BF613">
        <v>0.2</v>
      </c>
      <c r="BG613">
        <v>1.1</v>
      </c>
      <c r="BH613">
        <v>0.7</v>
      </c>
      <c r="BI613">
        <v>0.1</v>
      </c>
      <c r="BJ613">
        <v>1</v>
      </c>
      <c r="BK613">
        <v>0.1</v>
      </c>
      <c r="BM613">
        <v>0.2</v>
      </c>
      <c r="BP613">
        <v>0.2</v>
      </c>
      <c r="BQ613">
        <v>5</v>
      </c>
      <c r="BS613">
        <v>0.1</v>
      </c>
      <c r="BT613">
        <v>0.7</v>
      </c>
    </row>
    <row r="614" spans="1:72" x14ac:dyDescent="0.25">
      <c r="A614" s="28" t="s">
        <v>273</v>
      </c>
      <c r="B614" s="27" t="s">
        <v>340</v>
      </c>
      <c r="C614" s="28" t="s">
        <v>394</v>
      </c>
      <c r="D614">
        <v>0.1</v>
      </c>
      <c r="H614">
        <v>0.2</v>
      </c>
      <c r="I614">
        <v>0.1</v>
      </c>
      <c r="J614">
        <v>0.1</v>
      </c>
      <c r="K614">
        <v>0.5</v>
      </c>
      <c r="M614">
        <v>0.2</v>
      </c>
      <c r="N614">
        <v>1.5</v>
      </c>
      <c r="O614">
        <v>0.5</v>
      </c>
      <c r="P614">
        <v>6.9</v>
      </c>
      <c r="Q614">
        <v>0.3</v>
      </c>
      <c r="R614">
        <v>56.1</v>
      </c>
      <c r="S614">
        <v>10.5</v>
      </c>
      <c r="U614">
        <v>0.3</v>
      </c>
      <c r="V614">
        <v>0.1</v>
      </c>
      <c r="W614">
        <v>0.2</v>
      </c>
      <c r="Y614">
        <v>0.1</v>
      </c>
      <c r="AA614">
        <v>0.7</v>
      </c>
      <c r="AC614">
        <v>74.1</v>
      </c>
      <c r="AD614">
        <v>0.5</v>
      </c>
      <c r="AE614">
        <v>0.1</v>
      </c>
      <c r="AF614">
        <v>1</v>
      </c>
      <c r="AG614">
        <v>0.4</v>
      </c>
      <c r="AH614">
        <v>0.1</v>
      </c>
      <c r="AK614">
        <v>0.1</v>
      </c>
      <c r="AM614">
        <v>0.2</v>
      </c>
      <c r="AP614">
        <v>0.1</v>
      </c>
      <c r="AQ614">
        <v>0.1</v>
      </c>
      <c r="AU614">
        <v>0.4</v>
      </c>
      <c r="AV614">
        <v>0.1</v>
      </c>
      <c r="AW614">
        <v>0.1</v>
      </c>
      <c r="AX614">
        <v>0.1</v>
      </c>
      <c r="BA614">
        <v>0.1</v>
      </c>
      <c r="BD614">
        <v>0.7</v>
      </c>
      <c r="BE614">
        <v>0.6</v>
      </c>
      <c r="BG614">
        <v>0.2</v>
      </c>
      <c r="BH614">
        <v>0.1</v>
      </c>
      <c r="BJ614">
        <v>0.2</v>
      </c>
      <c r="BK614">
        <v>0.9</v>
      </c>
      <c r="BP614">
        <v>0.2</v>
      </c>
      <c r="BQ614">
        <v>1.1</v>
      </c>
      <c r="BS614">
        <v>0.2</v>
      </c>
      <c r="BT614">
        <v>0.1</v>
      </c>
    </row>
    <row r="615" spans="1:72" x14ac:dyDescent="0.25">
      <c r="A615" s="28" t="s">
        <v>273</v>
      </c>
      <c r="B615" s="27" t="s">
        <v>340</v>
      </c>
      <c r="C615" s="28" t="s">
        <v>395</v>
      </c>
      <c r="D615">
        <v>0.7</v>
      </c>
      <c r="G615">
        <v>0.1</v>
      </c>
      <c r="H615">
        <v>3.7</v>
      </c>
      <c r="I615">
        <v>0.7</v>
      </c>
      <c r="J615">
        <v>0.3</v>
      </c>
      <c r="K615">
        <v>0.7</v>
      </c>
      <c r="L615">
        <v>0.1</v>
      </c>
      <c r="M615">
        <v>0.5</v>
      </c>
      <c r="N615">
        <v>1.8</v>
      </c>
      <c r="O615">
        <v>1.4</v>
      </c>
      <c r="P615">
        <v>3.8</v>
      </c>
      <c r="Q615">
        <v>0.4</v>
      </c>
      <c r="R615">
        <v>6.2</v>
      </c>
      <c r="S615">
        <v>5.2</v>
      </c>
      <c r="T615">
        <v>1.5</v>
      </c>
      <c r="U615">
        <v>0.9</v>
      </c>
      <c r="V615">
        <v>1.6</v>
      </c>
      <c r="W615">
        <v>1.8</v>
      </c>
      <c r="X615">
        <v>0.5</v>
      </c>
      <c r="Y615">
        <v>0.9</v>
      </c>
      <c r="Z615">
        <v>0.5</v>
      </c>
      <c r="AA615">
        <v>0.9</v>
      </c>
      <c r="AB615">
        <v>0.1</v>
      </c>
      <c r="AC615">
        <v>6.4</v>
      </c>
      <c r="AD615">
        <v>1.9</v>
      </c>
      <c r="AE615">
        <v>0.5</v>
      </c>
      <c r="AF615">
        <v>7.5</v>
      </c>
      <c r="AG615">
        <v>1.7</v>
      </c>
      <c r="AH615">
        <v>0.4</v>
      </c>
      <c r="AI615">
        <v>0.2</v>
      </c>
      <c r="AJ615">
        <v>0.3</v>
      </c>
      <c r="AK615">
        <v>0.5</v>
      </c>
      <c r="AL615">
        <v>0.1</v>
      </c>
      <c r="AM615">
        <v>1</v>
      </c>
      <c r="AN615">
        <v>1.3</v>
      </c>
      <c r="AO615">
        <v>0.2</v>
      </c>
      <c r="AP615">
        <v>0.3</v>
      </c>
      <c r="AQ615">
        <v>3.9</v>
      </c>
      <c r="AT615">
        <v>0.2</v>
      </c>
      <c r="AU615">
        <v>0.2</v>
      </c>
      <c r="AV615">
        <v>0.7</v>
      </c>
      <c r="AW615">
        <v>0.3</v>
      </c>
      <c r="AX615">
        <v>0.3</v>
      </c>
      <c r="AY615">
        <v>0.2</v>
      </c>
      <c r="AZ615">
        <v>0.1</v>
      </c>
      <c r="BA615">
        <v>0.3</v>
      </c>
      <c r="BB615">
        <v>0.1</v>
      </c>
      <c r="BC615">
        <v>0.1</v>
      </c>
      <c r="BD615">
        <v>0.5</v>
      </c>
      <c r="BE615">
        <v>0.3</v>
      </c>
      <c r="BF615">
        <v>0.2</v>
      </c>
      <c r="BG615">
        <v>0.7</v>
      </c>
      <c r="BH615">
        <v>0.2</v>
      </c>
      <c r="BI615">
        <v>0.2</v>
      </c>
      <c r="BJ615">
        <v>0.2</v>
      </c>
      <c r="BK615">
        <v>0.1</v>
      </c>
      <c r="BM615">
        <v>0.1</v>
      </c>
      <c r="BP615">
        <v>0.2</v>
      </c>
      <c r="BQ615">
        <v>1.3</v>
      </c>
      <c r="BS615">
        <v>1.9</v>
      </c>
      <c r="BT615">
        <v>-0.6</v>
      </c>
    </row>
    <row r="616" spans="1:72" x14ac:dyDescent="0.25">
      <c r="A616" s="28" t="s">
        <v>273</v>
      </c>
      <c r="B616" s="27" t="s">
        <v>340</v>
      </c>
      <c r="C616" s="28" t="s">
        <v>396</v>
      </c>
      <c r="D616">
        <v>0.7</v>
      </c>
      <c r="G616">
        <v>0.1</v>
      </c>
      <c r="H616">
        <v>4.6</v>
      </c>
      <c r="I616">
        <v>0.7</v>
      </c>
      <c r="J616">
        <v>0.4</v>
      </c>
      <c r="K616">
        <v>1.7</v>
      </c>
      <c r="L616">
        <v>0.1</v>
      </c>
      <c r="M616">
        <v>5.2</v>
      </c>
      <c r="N616">
        <v>2.9</v>
      </c>
      <c r="O616">
        <v>3.2</v>
      </c>
      <c r="P616">
        <v>8</v>
      </c>
      <c r="Q616">
        <v>1</v>
      </c>
      <c r="R616">
        <v>39.3</v>
      </c>
      <c r="S616">
        <v>10.8</v>
      </c>
      <c r="T616">
        <v>2.6</v>
      </c>
      <c r="U616">
        <v>1.2</v>
      </c>
      <c r="V616">
        <v>1.4</v>
      </c>
      <c r="W616">
        <v>1.4</v>
      </c>
      <c r="X616">
        <v>0.3</v>
      </c>
      <c r="Y616">
        <v>1.6</v>
      </c>
      <c r="Z616">
        <v>0.3</v>
      </c>
      <c r="AA616">
        <v>3.7</v>
      </c>
      <c r="AB616">
        <v>0.2</v>
      </c>
      <c r="AC616">
        <v>26.6</v>
      </c>
      <c r="AD616">
        <v>2.6</v>
      </c>
      <c r="AE616">
        <v>0.4</v>
      </c>
      <c r="AF616">
        <v>7.4</v>
      </c>
      <c r="AG616">
        <v>2</v>
      </c>
      <c r="AH616">
        <v>0.4</v>
      </c>
      <c r="AI616">
        <v>0.2</v>
      </c>
      <c r="AJ616">
        <v>0.9</v>
      </c>
      <c r="AK616">
        <v>0.5</v>
      </c>
      <c r="AM616">
        <v>0.9</v>
      </c>
      <c r="AN616">
        <v>3.9</v>
      </c>
      <c r="AO616">
        <v>0.3</v>
      </c>
      <c r="AP616">
        <v>0.4</v>
      </c>
      <c r="AQ616">
        <v>14.2</v>
      </c>
      <c r="AR616">
        <v>0.1</v>
      </c>
      <c r="AT616">
        <v>0.3</v>
      </c>
      <c r="AU616">
        <v>0.5</v>
      </c>
      <c r="AV616">
        <v>1.1</v>
      </c>
      <c r="AW616">
        <v>0.2</v>
      </c>
      <c r="AX616">
        <v>0.2</v>
      </c>
      <c r="AY616">
        <v>0.2</v>
      </c>
      <c r="AZ616">
        <v>0.1</v>
      </c>
      <c r="BA616">
        <v>0.5</v>
      </c>
      <c r="BC616">
        <v>0.1</v>
      </c>
      <c r="BD616">
        <v>0.8</v>
      </c>
      <c r="BE616">
        <v>0.6</v>
      </c>
      <c r="BF616">
        <v>0.1</v>
      </c>
      <c r="BG616">
        <v>1.5</v>
      </c>
      <c r="BH616">
        <v>0.4</v>
      </c>
      <c r="BI616">
        <v>0.1</v>
      </c>
      <c r="BJ616">
        <v>0.3</v>
      </c>
      <c r="BK616">
        <v>0.2</v>
      </c>
      <c r="BM616">
        <v>0.2</v>
      </c>
      <c r="BP616">
        <v>0.4</v>
      </c>
      <c r="BQ616">
        <v>4.9</v>
      </c>
      <c r="BS616">
        <v>2.1</v>
      </c>
      <c r="BT616">
        <v>-1.2</v>
      </c>
    </row>
    <row r="617" spans="1:72" x14ac:dyDescent="0.25">
      <c r="A617" s="28" t="s">
        <v>273</v>
      </c>
      <c r="B617" s="27" t="s">
        <v>340</v>
      </c>
      <c r="C617" s="28" t="s">
        <v>397</v>
      </c>
      <c r="P617">
        <v>0.1</v>
      </c>
      <c r="R617">
        <v>0.4</v>
      </c>
      <c r="S617">
        <v>0.2</v>
      </c>
      <c r="U617">
        <v>0.1</v>
      </c>
      <c r="AC617">
        <v>0.5</v>
      </c>
      <c r="BQ617">
        <v>0.2</v>
      </c>
      <c r="BS617">
        <v>0.1</v>
      </c>
      <c r="BT617">
        <v>-0.2</v>
      </c>
    </row>
    <row r="618" spans="1:72" x14ac:dyDescent="0.25">
      <c r="A618" s="28" t="s">
        <v>273</v>
      </c>
      <c r="B618" s="27" t="s">
        <v>340</v>
      </c>
      <c r="C618" s="28" t="s">
        <v>398</v>
      </c>
      <c r="D618">
        <v>0.2</v>
      </c>
      <c r="H618">
        <v>1.5</v>
      </c>
      <c r="I618">
        <v>0.2</v>
      </c>
      <c r="J618">
        <v>0.2</v>
      </c>
      <c r="K618">
        <v>3.7</v>
      </c>
      <c r="L618">
        <v>0.1</v>
      </c>
      <c r="M618">
        <v>0.9</v>
      </c>
      <c r="N618">
        <v>2.2</v>
      </c>
      <c r="O618">
        <v>1.4</v>
      </c>
      <c r="P618">
        <v>5.5</v>
      </c>
      <c r="Q618">
        <v>0.7</v>
      </c>
      <c r="R618">
        <v>62.7</v>
      </c>
      <c r="S618">
        <v>7.5</v>
      </c>
      <c r="T618">
        <v>0.2</v>
      </c>
      <c r="U618">
        <v>2</v>
      </c>
      <c r="V618">
        <v>0.4</v>
      </c>
      <c r="W618">
        <v>0.3</v>
      </c>
      <c r="X618">
        <v>0.2</v>
      </c>
      <c r="Y618">
        <v>0.8</v>
      </c>
      <c r="Z618">
        <v>0.2</v>
      </c>
      <c r="AA618">
        <v>9.2</v>
      </c>
      <c r="AB618">
        <v>0.4</v>
      </c>
      <c r="AC618">
        <v>70</v>
      </c>
      <c r="AD618">
        <v>2.5</v>
      </c>
      <c r="AE618">
        <v>0.3</v>
      </c>
      <c r="AF618">
        <v>2.3</v>
      </c>
      <c r="AG618">
        <v>1.8</v>
      </c>
      <c r="AH618">
        <v>0.4</v>
      </c>
      <c r="AI618">
        <v>0.1</v>
      </c>
      <c r="AJ618">
        <v>0.5</v>
      </c>
      <c r="AK618">
        <v>0.3</v>
      </c>
      <c r="AL618">
        <v>0.1</v>
      </c>
      <c r="AM618">
        <v>0.6</v>
      </c>
      <c r="AN618">
        <v>0.1</v>
      </c>
      <c r="AO618">
        <v>0.1</v>
      </c>
      <c r="AP618">
        <v>0.2</v>
      </c>
      <c r="AQ618">
        <v>1.2</v>
      </c>
      <c r="AR618">
        <v>0.1</v>
      </c>
      <c r="AS618">
        <v>0.1</v>
      </c>
      <c r="AT618">
        <v>0.2</v>
      </c>
      <c r="AU618">
        <v>1</v>
      </c>
      <c r="AV618">
        <v>1</v>
      </c>
      <c r="AW618">
        <v>0.3</v>
      </c>
      <c r="AX618">
        <v>0.2</v>
      </c>
      <c r="AY618">
        <v>0.2</v>
      </c>
      <c r="AZ618">
        <v>0.4</v>
      </c>
      <c r="BA618">
        <v>0.3</v>
      </c>
      <c r="BD618">
        <v>1.1</v>
      </c>
      <c r="BE618">
        <v>1.9</v>
      </c>
      <c r="BF618">
        <v>0.1</v>
      </c>
      <c r="BG618">
        <v>2.3</v>
      </c>
      <c r="BH618">
        <v>0.7</v>
      </c>
      <c r="BI618">
        <v>0.2</v>
      </c>
      <c r="BJ618">
        <v>0.2</v>
      </c>
      <c r="BK618">
        <v>0.6</v>
      </c>
      <c r="BM618">
        <v>0.3</v>
      </c>
      <c r="BP618">
        <v>0.1</v>
      </c>
      <c r="BQ618">
        <v>8.7</v>
      </c>
      <c r="BT618">
        <v>1.3</v>
      </c>
    </row>
    <row r="619" spans="1:72" x14ac:dyDescent="0.25">
      <c r="A619" s="28" t="s">
        <v>273</v>
      </c>
      <c r="B619" s="27" t="s">
        <v>340</v>
      </c>
      <c r="C619" s="28" t="s">
        <v>399</v>
      </c>
      <c r="R619">
        <v>0.4</v>
      </c>
      <c r="AC619">
        <v>0.4</v>
      </c>
      <c r="BT619">
        <v>-2.4</v>
      </c>
    </row>
    <row r="620" spans="1:3" x14ac:dyDescent="0.25">
      <c r="A620" s="28" t="s">
        <v>273</v>
      </c>
      <c r="B620" s="27" t="s">
        <v>340</v>
      </c>
      <c r="C620" s="28" t="s">
        <v>400</v>
      </c>
    </row>
    <row r="621" spans="1:72" x14ac:dyDescent="0.25">
      <c r="A621" s="28" t="s">
        <v>273</v>
      </c>
      <c r="B621" s="27" t="s">
        <v>340</v>
      </c>
      <c r="C621" s="28" t="s">
        <v>401</v>
      </c>
      <c r="R621">
        <v>0.1</v>
      </c>
      <c r="S621">
        <v>0.1</v>
      </c>
      <c r="AC621">
        <v>0.2</v>
      </c>
      <c r="BT621">
        <v>-9.1</v>
      </c>
    </row>
    <row r="622" spans="1:72" x14ac:dyDescent="0.25">
      <c r="A622" s="28" t="s">
        <v>273</v>
      </c>
      <c r="B622" s="27" t="s">
        <v>340</v>
      </c>
      <c r="C622" s="28" t="s">
        <v>402</v>
      </c>
      <c r="D622">
        <v>0.1</v>
      </c>
      <c r="H622">
        <v>0.3</v>
      </c>
      <c r="I622">
        <v>0.1</v>
      </c>
      <c r="J622">
        <v>0.1</v>
      </c>
      <c r="K622">
        <v>0.9</v>
      </c>
      <c r="M622">
        <v>0.2</v>
      </c>
      <c r="N622">
        <v>1</v>
      </c>
      <c r="O622">
        <v>0.2</v>
      </c>
      <c r="P622">
        <v>8</v>
      </c>
      <c r="Q622">
        <v>0.3</v>
      </c>
      <c r="R622">
        <v>14.4</v>
      </c>
      <c r="S622">
        <v>11.3</v>
      </c>
      <c r="U622">
        <v>0.3</v>
      </c>
      <c r="V622">
        <v>0.1</v>
      </c>
      <c r="W622">
        <v>0.1</v>
      </c>
      <c r="Y622">
        <v>0.1</v>
      </c>
      <c r="AA622">
        <v>1</v>
      </c>
      <c r="AB622">
        <v>0.1</v>
      </c>
      <c r="AC622">
        <v>16.1</v>
      </c>
      <c r="AD622">
        <v>0.5</v>
      </c>
      <c r="AE622">
        <v>0.1</v>
      </c>
      <c r="AF622">
        <v>0.3</v>
      </c>
      <c r="AG622">
        <v>0.4</v>
      </c>
      <c r="AH622">
        <v>0.1</v>
      </c>
      <c r="AI622">
        <v>0.1</v>
      </c>
      <c r="AJ622">
        <v>0.1</v>
      </c>
      <c r="AK622">
        <v>0.1</v>
      </c>
      <c r="AM622">
        <v>0.2</v>
      </c>
      <c r="AQ622">
        <v>0.2</v>
      </c>
      <c r="AU622">
        <v>0.4</v>
      </c>
      <c r="AV622">
        <v>0.1</v>
      </c>
      <c r="AZ622">
        <v>0.1</v>
      </c>
      <c r="BD622">
        <v>0.4</v>
      </c>
      <c r="BE622">
        <v>0.5</v>
      </c>
      <c r="BG622">
        <v>0.3</v>
      </c>
      <c r="BH622">
        <v>0.2</v>
      </c>
      <c r="BJ622">
        <v>0.2</v>
      </c>
      <c r="BQ622">
        <v>1.4</v>
      </c>
      <c r="BT622">
        <v>0.2</v>
      </c>
    </row>
    <row r="623" spans="1:3" x14ac:dyDescent="0.25">
      <c r="A623" s="28" t="s">
        <v>273</v>
      </c>
      <c r="B623" s="27" t="s">
        <v>340</v>
      </c>
      <c r="C623" s="28" t="s">
        <v>403</v>
      </c>
    </row>
    <row r="624" spans="1:72" x14ac:dyDescent="0.25">
      <c r="A624" s="28" t="s">
        <v>273</v>
      </c>
      <c r="B624" s="27" t="s">
        <v>340</v>
      </c>
      <c r="C624" s="28" t="s">
        <v>404</v>
      </c>
      <c r="BT624">
        <v>-1.7</v>
      </c>
    </row>
    <row r="625" spans="1:72" x14ac:dyDescent="0.25">
      <c r="A625" s="28" t="s">
        <v>273</v>
      </c>
      <c r="B625" s="27" t="s">
        <v>340</v>
      </c>
      <c r="C625" s="28" t="s">
        <v>405</v>
      </c>
      <c r="P625">
        <v>0.2</v>
      </c>
      <c r="R625">
        <v>0.5</v>
      </c>
      <c r="S625">
        <v>0.3</v>
      </c>
      <c r="AC625">
        <v>0.4</v>
      </c>
      <c r="BQ625">
        <v>0.2</v>
      </c>
      <c r="BT625">
        <v>-1.7</v>
      </c>
    </row>
    <row r="626" spans="1:71" x14ac:dyDescent="0.25">
      <c r="A626" s="28" t="s">
        <v>273</v>
      </c>
      <c r="B626" s="27" t="s">
        <v>340</v>
      </c>
      <c r="C626" s="28" t="s">
        <v>406</v>
      </c>
      <c r="M626">
        <v>0.1</v>
      </c>
      <c r="AQ626">
        <v>0.2</v>
      </c>
      <c r="AV626">
        <v>0.1</v>
      </c>
      <c r="BS626">
        <v>0.2</v>
      </c>
    </row>
    <row r="627" spans="1:72" x14ac:dyDescent="0.25">
      <c r="A627" s="28" t="s">
        <v>273</v>
      </c>
      <c r="B627" s="27" t="s">
        <v>340</v>
      </c>
      <c r="C627" s="28" t="s">
        <v>407</v>
      </c>
      <c r="D627">
        <v>0.2</v>
      </c>
      <c r="G627">
        <v>0.1</v>
      </c>
      <c r="H627">
        <v>1</v>
      </c>
      <c r="I627">
        <v>0.6</v>
      </c>
      <c r="J627">
        <v>0.2</v>
      </c>
      <c r="K627">
        <v>2</v>
      </c>
      <c r="L627">
        <v>0.1</v>
      </c>
      <c r="M627">
        <v>0.5</v>
      </c>
      <c r="N627">
        <v>1.2</v>
      </c>
      <c r="O627">
        <v>0.6</v>
      </c>
      <c r="P627">
        <v>4.4</v>
      </c>
      <c r="Q627">
        <v>0.7</v>
      </c>
      <c r="R627">
        <v>24.9</v>
      </c>
      <c r="S627">
        <v>5.8</v>
      </c>
      <c r="T627">
        <v>0.3</v>
      </c>
      <c r="U627">
        <v>1.6</v>
      </c>
      <c r="V627">
        <v>0.4</v>
      </c>
      <c r="W627">
        <v>0.5</v>
      </c>
      <c r="X627">
        <v>0.2</v>
      </c>
      <c r="Y627">
        <v>0.3</v>
      </c>
      <c r="Z627">
        <v>0.1</v>
      </c>
      <c r="AA627">
        <v>2.7</v>
      </c>
      <c r="AB627">
        <v>0.2</v>
      </c>
      <c r="AC627">
        <v>23.8</v>
      </c>
      <c r="AD627">
        <v>1.9</v>
      </c>
      <c r="AE627">
        <v>0.3</v>
      </c>
      <c r="AF627">
        <v>1.6</v>
      </c>
      <c r="AG627">
        <v>0.9</v>
      </c>
      <c r="AH627">
        <v>0.4</v>
      </c>
      <c r="AI627">
        <v>0.7</v>
      </c>
      <c r="AJ627">
        <v>0.3</v>
      </c>
      <c r="AK627">
        <v>0.6</v>
      </c>
      <c r="AL627">
        <v>0.1</v>
      </c>
      <c r="AM627">
        <v>0.8</v>
      </c>
      <c r="AN627">
        <v>0.2</v>
      </c>
      <c r="AO627">
        <v>0.1</v>
      </c>
      <c r="AP627">
        <v>0.4</v>
      </c>
      <c r="AQ627">
        <v>1.1</v>
      </c>
      <c r="AR627">
        <v>0.3</v>
      </c>
      <c r="AS627">
        <v>0.2</v>
      </c>
      <c r="AT627">
        <v>0.2</v>
      </c>
      <c r="AU627">
        <v>0.6</v>
      </c>
      <c r="AV627">
        <v>1.4</v>
      </c>
      <c r="AW627">
        <v>0.3</v>
      </c>
      <c r="AX627">
        <v>0.2</v>
      </c>
      <c r="AY627">
        <v>0.2</v>
      </c>
      <c r="AZ627">
        <v>0.2</v>
      </c>
      <c r="BA627">
        <v>0.3</v>
      </c>
      <c r="BB627">
        <v>0.1</v>
      </c>
      <c r="BC627">
        <v>0.1</v>
      </c>
      <c r="BD627">
        <v>0.9</v>
      </c>
      <c r="BE627">
        <v>1</v>
      </c>
      <c r="BF627">
        <v>0.2</v>
      </c>
      <c r="BG627">
        <v>1</v>
      </c>
      <c r="BH627">
        <v>0.5</v>
      </c>
      <c r="BI627">
        <v>0.3</v>
      </c>
      <c r="BJ627">
        <v>0.2</v>
      </c>
      <c r="BK627">
        <v>0.2</v>
      </c>
      <c r="BM627">
        <v>0.1</v>
      </c>
      <c r="BP627">
        <v>0.5</v>
      </c>
      <c r="BQ627">
        <v>8.6</v>
      </c>
      <c r="BS627">
        <v>1</v>
      </c>
      <c r="BT627">
        <v>-27.7</v>
      </c>
    </row>
    <row r="628" spans="1:72" x14ac:dyDescent="0.25">
      <c r="A628" s="26" t="s">
        <v>274</v>
      </c>
      <c r="B628" s="27" t="s">
        <v>341</v>
      </c>
      <c r="C628" s="26" t="s">
        <v>384</v>
      </c>
      <c r="D628">
        <v>6710.1</v>
      </c>
      <c r="E628">
        <v>597.2</v>
      </c>
      <c r="F628">
        <v>255.3</v>
      </c>
      <c r="G628">
        <v>1391.2</v>
      </c>
      <c r="H628">
        <v>7279.3</v>
      </c>
      <c r="I628">
        <v>1343.6</v>
      </c>
      <c r="J628">
        <v>2286.9</v>
      </c>
      <c r="K628">
        <v>1572.2</v>
      </c>
      <c r="L628">
        <v>730.3</v>
      </c>
      <c r="M628">
        <v>2652.9</v>
      </c>
      <c r="N628">
        <v>5315.4</v>
      </c>
      <c r="O628">
        <v>3379.1</v>
      </c>
      <c r="P628">
        <v>3050.8</v>
      </c>
      <c r="Q628">
        <v>3814.3</v>
      </c>
      <c r="R628">
        <v>4460.7</v>
      </c>
      <c r="S628">
        <v>5619.6</v>
      </c>
      <c r="T628">
        <v>2037.8</v>
      </c>
      <c r="U628">
        <v>2735.8</v>
      </c>
      <c r="V628">
        <v>5244.8</v>
      </c>
      <c r="W628">
        <v>5765.9</v>
      </c>
      <c r="X628">
        <v>1547.8</v>
      </c>
      <c r="Y628">
        <v>1826.8</v>
      </c>
      <c r="Z628">
        <v>3418.8</v>
      </c>
      <c r="AA628">
        <v>27529.9</v>
      </c>
      <c r="AB628">
        <v>3234.7</v>
      </c>
      <c r="AC628">
        <v>8630</v>
      </c>
      <c r="AD628">
        <v>440358.4</v>
      </c>
      <c r="AE628">
        <v>3024</v>
      </c>
      <c r="AF628">
        <v>12738.7</v>
      </c>
      <c r="AG628">
        <v>10543.5</v>
      </c>
      <c r="AH628">
        <v>9742.1</v>
      </c>
      <c r="AI628">
        <v>1052</v>
      </c>
      <c r="AJ628">
        <v>1138.6</v>
      </c>
      <c r="AK628">
        <v>18048</v>
      </c>
      <c r="AL628">
        <v>1549.2</v>
      </c>
      <c r="AM628">
        <v>11645.4</v>
      </c>
      <c r="AN628">
        <v>954.6</v>
      </c>
      <c r="AO628">
        <v>1408.9</v>
      </c>
      <c r="AP628">
        <v>5919.7</v>
      </c>
      <c r="AQ628">
        <v>4800</v>
      </c>
      <c r="AR628">
        <v>3208</v>
      </c>
      <c r="AS628">
        <v>1932.1</v>
      </c>
      <c r="AT628">
        <v>2204.4</v>
      </c>
      <c r="AU628">
        <v>109520</v>
      </c>
      <c r="AV628">
        <v>8109.8</v>
      </c>
      <c r="AW628">
        <v>10616.6</v>
      </c>
      <c r="AX628">
        <v>2310</v>
      </c>
      <c r="AY628">
        <v>1160</v>
      </c>
      <c r="AZ628">
        <v>1826.3</v>
      </c>
      <c r="BA628">
        <v>2409</v>
      </c>
      <c r="BB628">
        <v>1296.1</v>
      </c>
      <c r="BC628">
        <v>675</v>
      </c>
      <c r="BD628">
        <v>7823.9</v>
      </c>
      <c r="BE628">
        <v>36183.5</v>
      </c>
      <c r="BF628">
        <v>11899.2</v>
      </c>
      <c r="BG628">
        <v>11656.9</v>
      </c>
      <c r="BH628">
        <v>6328.6</v>
      </c>
      <c r="BI628">
        <v>3660.9</v>
      </c>
      <c r="BJ628">
        <v>3015.1</v>
      </c>
      <c r="BK628">
        <v>2489.2</v>
      </c>
      <c r="BL628">
        <v>314</v>
      </c>
      <c r="BM628">
        <v>1631.4</v>
      </c>
      <c r="BP628">
        <v>9149.9</v>
      </c>
      <c r="BQ628">
        <v>89638.7</v>
      </c>
      <c r="BR628">
        <v>23</v>
      </c>
      <c r="BS628">
        <v>1441704.8</v>
      </c>
      <c r="BT628">
        <v>1981.5</v>
      </c>
    </row>
    <row r="629" spans="1:72" x14ac:dyDescent="0.25">
      <c r="A629" s="28" t="s">
        <v>274</v>
      </c>
      <c r="B629" s="27" t="s">
        <v>341</v>
      </c>
      <c r="C629" s="28" t="s">
        <v>385</v>
      </c>
      <c r="D629">
        <v>3.7</v>
      </c>
      <c r="E629">
        <v>0.3</v>
      </c>
      <c r="F629">
        <v>0.2</v>
      </c>
      <c r="G629">
        <v>1.7</v>
      </c>
      <c r="H629">
        <v>4.9</v>
      </c>
      <c r="I629">
        <v>0.8</v>
      </c>
      <c r="J629">
        <v>0.9</v>
      </c>
      <c r="K629">
        <v>1.5</v>
      </c>
      <c r="L629">
        <v>0.3</v>
      </c>
      <c r="M629">
        <v>1.5</v>
      </c>
      <c r="N629">
        <v>3.5</v>
      </c>
      <c r="O629">
        <v>2.4</v>
      </c>
      <c r="P629">
        <v>1.4</v>
      </c>
      <c r="Q629">
        <v>1.7</v>
      </c>
      <c r="R629">
        <v>3.1</v>
      </c>
      <c r="S629">
        <v>3.5</v>
      </c>
      <c r="T629">
        <v>1.7</v>
      </c>
      <c r="U629">
        <v>2.4</v>
      </c>
      <c r="V629">
        <v>8.1</v>
      </c>
      <c r="W629">
        <v>3.2</v>
      </c>
      <c r="X629">
        <v>2.1</v>
      </c>
      <c r="Y629">
        <v>1.8</v>
      </c>
      <c r="Z629">
        <v>4.6</v>
      </c>
      <c r="AA629">
        <v>6.9</v>
      </c>
      <c r="AB629">
        <v>0.3</v>
      </c>
      <c r="AC629">
        <v>1.7</v>
      </c>
      <c r="AD629">
        <v>31.1</v>
      </c>
      <c r="AE629">
        <v>0.8</v>
      </c>
      <c r="AF629">
        <v>4.3</v>
      </c>
      <c r="AG629">
        <v>2.2</v>
      </c>
      <c r="AH629">
        <v>5.6</v>
      </c>
      <c r="AI629">
        <v>26.5</v>
      </c>
      <c r="AJ629">
        <v>20.2</v>
      </c>
      <c r="AK629">
        <v>4.6</v>
      </c>
      <c r="AL629">
        <v>0.3</v>
      </c>
      <c r="AM629">
        <v>1.7</v>
      </c>
      <c r="AN629">
        <v>0.6</v>
      </c>
      <c r="AO629">
        <v>0.6</v>
      </c>
      <c r="AP629">
        <v>1.6</v>
      </c>
      <c r="AQ629">
        <v>3.6</v>
      </c>
      <c r="AR629">
        <v>0.3</v>
      </c>
      <c r="AS629">
        <v>0.2</v>
      </c>
      <c r="AT629">
        <v>0.3</v>
      </c>
      <c r="AU629">
        <v>1.9</v>
      </c>
      <c r="AV629">
        <v>1.6</v>
      </c>
      <c r="AW629">
        <v>2.3</v>
      </c>
      <c r="AX629">
        <v>1.1</v>
      </c>
      <c r="AY629">
        <v>0.4</v>
      </c>
      <c r="AZ629">
        <v>0.4</v>
      </c>
      <c r="BA629">
        <v>3.5</v>
      </c>
      <c r="BB629">
        <v>0.5</v>
      </c>
      <c r="BC629">
        <v>0.4</v>
      </c>
      <c r="BD629">
        <v>1</v>
      </c>
      <c r="BE629">
        <v>7.7</v>
      </c>
      <c r="BF629">
        <v>0.6</v>
      </c>
      <c r="BG629">
        <v>1.8</v>
      </c>
      <c r="BH629">
        <v>0.9</v>
      </c>
      <c r="BI629">
        <v>0.5</v>
      </c>
      <c r="BJ629">
        <v>0.6</v>
      </c>
      <c r="BK629">
        <v>0.3</v>
      </c>
      <c r="BL629">
        <v>0.1</v>
      </c>
      <c r="BM629">
        <v>0.5</v>
      </c>
      <c r="BP629">
        <v>0.4</v>
      </c>
      <c r="BQ629">
        <v>2.9</v>
      </c>
      <c r="BS629">
        <v>48.1</v>
      </c>
      <c r="BT629">
        <v>4.5</v>
      </c>
    </row>
    <row r="630" spans="1:72" x14ac:dyDescent="0.25">
      <c r="A630" s="28" t="s">
        <v>274</v>
      </c>
      <c r="B630" s="27" t="s">
        <v>341</v>
      </c>
      <c r="C630" s="28" t="s">
        <v>386</v>
      </c>
      <c r="D630">
        <v>1.1</v>
      </c>
      <c r="E630">
        <v>0.1</v>
      </c>
      <c r="G630">
        <v>0.2</v>
      </c>
      <c r="H630">
        <v>7</v>
      </c>
      <c r="I630">
        <v>1.1</v>
      </c>
      <c r="J630">
        <v>2</v>
      </c>
      <c r="K630">
        <v>1.3</v>
      </c>
      <c r="L630">
        <v>0.3</v>
      </c>
      <c r="M630">
        <v>0.9</v>
      </c>
      <c r="N630">
        <v>3.7</v>
      </c>
      <c r="O630">
        <v>2</v>
      </c>
      <c r="P630">
        <v>8.8</v>
      </c>
      <c r="Q630">
        <v>3.7</v>
      </c>
      <c r="R630">
        <v>2.1</v>
      </c>
      <c r="S630">
        <v>3.9</v>
      </c>
      <c r="T630">
        <v>3.8</v>
      </c>
      <c r="U630">
        <v>5.6</v>
      </c>
      <c r="V630">
        <v>16.3</v>
      </c>
      <c r="W630">
        <v>15.7</v>
      </c>
      <c r="X630">
        <v>5.1</v>
      </c>
      <c r="Y630">
        <v>2.6</v>
      </c>
      <c r="Z630">
        <v>2.8</v>
      </c>
      <c r="AA630">
        <v>2.3</v>
      </c>
      <c r="AB630">
        <v>0.1</v>
      </c>
      <c r="AC630">
        <v>0.9</v>
      </c>
      <c r="AD630">
        <v>24.4</v>
      </c>
      <c r="AE630">
        <v>1.6</v>
      </c>
      <c r="AF630">
        <v>3</v>
      </c>
      <c r="AG630">
        <v>1.8</v>
      </c>
      <c r="AH630">
        <v>1.6</v>
      </c>
      <c r="AI630">
        <v>0.5</v>
      </c>
      <c r="AJ630">
        <v>0.5</v>
      </c>
      <c r="AK630">
        <v>1.1</v>
      </c>
      <c r="AL630">
        <v>0.3</v>
      </c>
      <c r="AM630">
        <v>1</v>
      </c>
      <c r="AN630">
        <v>0.4</v>
      </c>
      <c r="AO630">
        <v>0.3</v>
      </c>
      <c r="AP630">
        <v>0.9</v>
      </c>
      <c r="AQ630">
        <v>2.2</v>
      </c>
      <c r="AR630">
        <v>0.2</v>
      </c>
      <c r="AS630">
        <v>0.1</v>
      </c>
      <c r="AT630">
        <v>0.2</v>
      </c>
      <c r="AU630">
        <v>0.6</v>
      </c>
      <c r="AV630">
        <v>0.8</v>
      </c>
      <c r="AW630">
        <v>0.8</v>
      </c>
      <c r="AX630">
        <v>0.4</v>
      </c>
      <c r="AY630">
        <v>0.2</v>
      </c>
      <c r="AZ630">
        <v>0.2</v>
      </c>
      <c r="BA630">
        <v>0.6</v>
      </c>
      <c r="BB630">
        <v>0.1</v>
      </c>
      <c r="BC630">
        <v>0.2</v>
      </c>
      <c r="BD630">
        <v>1.2</v>
      </c>
      <c r="BE630">
        <v>1.1</v>
      </c>
      <c r="BF630">
        <v>0.4</v>
      </c>
      <c r="BG630">
        <v>1.5</v>
      </c>
      <c r="BH630">
        <v>0.5</v>
      </c>
      <c r="BI630">
        <v>0.3</v>
      </c>
      <c r="BJ630">
        <v>0.2</v>
      </c>
      <c r="BK630">
        <v>0.1</v>
      </c>
      <c r="BL630">
        <v>0.2</v>
      </c>
      <c r="BM630">
        <v>0.3</v>
      </c>
      <c r="BP630">
        <v>0.3</v>
      </c>
      <c r="BQ630">
        <v>26.1</v>
      </c>
      <c r="BS630">
        <v>35.7</v>
      </c>
      <c r="BT630">
        <v>4.2</v>
      </c>
    </row>
    <row r="631" spans="1:72" x14ac:dyDescent="0.25">
      <c r="A631" s="28" t="s">
        <v>274</v>
      </c>
      <c r="B631" s="27" t="s">
        <v>341</v>
      </c>
      <c r="C631" s="28" t="s">
        <v>387</v>
      </c>
      <c r="D631">
        <v>8.1</v>
      </c>
      <c r="E631">
        <v>1.4</v>
      </c>
      <c r="F631">
        <v>0.5</v>
      </c>
      <c r="G631">
        <v>2.1</v>
      </c>
      <c r="H631">
        <v>22.1</v>
      </c>
      <c r="I631">
        <v>2.7</v>
      </c>
      <c r="J631">
        <v>2.6</v>
      </c>
      <c r="K631">
        <v>3.3</v>
      </c>
      <c r="L631">
        <v>1.3</v>
      </c>
      <c r="M631">
        <v>4.4</v>
      </c>
      <c r="N631">
        <v>10.9</v>
      </c>
      <c r="O631">
        <v>36.1</v>
      </c>
      <c r="P631">
        <v>4.9</v>
      </c>
      <c r="Q631">
        <v>4.4</v>
      </c>
      <c r="R631">
        <v>16.8</v>
      </c>
      <c r="S631">
        <v>17.6</v>
      </c>
      <c r="T631">
        <v>13.3</v>
      </c>
      <c r="U631">
        <v>4.8</v>
      </c>
      <c r="V631">
        <v>23</v>
      </c>
      <c r="W631">
        <v>7.6</v>
      </c>
      <c r="X631">
        <v>2.7</v>
      </c>
      <c r="Y631">
        <v>5.1</v>
      </c>
      <c r="Z631">
        <v>8.8</v>
      </c>
      <c r="AA631">
        <v>36.9</v>
      </c>
      <c r="AB631">
        <v>2</v>
      </c>
      <c r="AC631">
        <v>12.4</v>
      </c>
      <c r="AD631">
        <v>498.6</v>
      </c>
      <c r="AE631">
        <v>4.6</v>
      </c>
      <c r="AF631">
        <v>16.4</v>
      </c>
      <c r="AG631">
        <v>9.8</v>
      </c>
      <c r="AH631">
        <v>10.3</v>
      </c>
      <c r="AI631">
        <v>2.5</v>
      </c>
      <c r="AJ631">
        <v>3.7</v>
      </c>
      <c r="AK631">
        <v>22.8</v>
      </c>
      <c r="AL631">
        <v>1.7</v>
      </c>
      <c r="AM631">
        <v>8.4</v>
      </c>
      <c r="AN631">
        <v>4.2</v>
      </c>
      <c r="AO631">
        <v>3.7</v>
      </c>
      <c r="AP631">
        <v>6.4</v>
      </c>
      <c r="AQ631">
        <v>29.4</v>
      </c>
      <c r="AR631">
        <v>4.1</v>
      </c>
      <c r="AS631">
        <v>4.2</v>
      </c>
      <c r="AT631">
        <v>3.8</v>
      </c>
      <c r="AU631">
        <v>37.2</v>
      </c>
      <c r="AV631">
        <v>17.8</v>
      </c>
      <c r="AW631">
        <v>22.3</v>
      </c>
      <c r="AX631">
        <v>9.6</v>
      </c>
      <c r="AY631">
        <v>3.7</v>
      </c>
      <c r="AZ631">
        <v>3.1</v>
      </c>
      <c r="BA631">
        <v>4.7</v>
      </c>
      <c r="BB631">
        <v>2</v>
      </c>
      <c r="BC631">
        <v>3.3</v>
      </c>
      <c r="BD631">
        <v>9.3</v>
      </c>
      <c r="BE631">
        <v>45.4</v>
      </c>
      <c r="BF631">
        <v>8.3</v>
      </c>
      <c r="BG631">
        <v>9.9</v>
      </c>
      <c r="BH631">
        <v>5.9</v>
      </c>
      <c r="BI631">
        <v>4.3</v>
      </c>
      <c r="BJ631">
        <v>3.3</v>
      </c>
      <c r="BK631">
        <v>2.8</v>
      </c>
      <c r="BL631">
        <v>0.8</v>
      </c>
      <c r="BM631">
        <v>1.9</v>
      </c>
      <c r="BP631">
        <v>3.3</v>
      </c>
      <c r="BQ631">
        <v>33.3</v>
      </c>
      <c r="BS631">
        <v>1086.1</v>
      </c>
      <c r="BT631">
        <v>5.3</v>
      </c>
    </row>
    <row r="632" spans="1:71" x14ac:dyDescent="0.25">
      <c r="A632" s="28" t="s">
        <v>274</v>
      </c>
      <c r="B632" s="27" t="s">
        <v>341</v>
      </c>
      <c r="C632" s="28" t="s">
        <v>388</v>
      </c>
      <c r="D632">
        <v>0.1</v>
      </c>
      <c r="G632">
        <v>0.1</v>
      </c>
      <c r="H632">
        <v>0.4</v>
      </c>
      <c r="J632">
        <v>0.1</v>
      </c>
      <c r="K632">
        <v>0.1</v>
      </c>
      <c r="M632">
        <v>0.6</v>
      </c>
      <c r="N632">
        <v>0.2</v>
      </c>
      <c r="O632">
        <v>0.1</v>
      </c>
      <c r="P632">
        <v>0.1</v>
      </c>
      <c r="Q632">
        <v>0.5</v>
      </c>
      <c r="R632">
        <v>0.4</v>
      </c>
      <c r="S632">
        <v>0.6</v>
      </c>
      <c r="T632">
        <v>0.1</v>
      </c>
      <c r="U632">
        <v>0.2</v>
      </c>
      <c r="V632">
        <v>0.4</v>
      </c>
      <c r="W632">
        <v>0.3</v>
      </c>
      <c r="X632">
        <v>0.1</v>
      </c>
      <c r="Y632">
        <v>0.1</v>
      </c>
      <c r="Z632">
        <v>0.2</v>
      </c>
      <c r="AA632">
        <v>0.6</v>
      </c>
      <c r="AC632">
        <v>0.2</v>
      </c>
      <c r="AD632">
        <v>7.3</v>
      </c>
      <c r="AE632">
        <v>0.1</v>
      </c>
      <c r="AF632">
        <v>0.2</v>
      </c>
      <c r="AG632">
        <v>0.2</v>
      </c>
      <c r="AH632">
        <v>0.2</v>
      </c>
      <c r="AI632">
        <v>0.1</v>
      </c>
      <c r="AJ632">
        <v>0.1</v>
      </c>
      <c r="AK632">
        <v>0.3</v>
      </c>
      <c r="AM632">
        <v>0.2</v>
      </c>
      <c r="AP632">
        <v>0.1</v>
      </c>
      <c r="AQ632">
        <v>0.1</v>
      </c>
      <c r="AU632">
        <v>0.7</v>
      </c>
      <c r="AV632">
        <v>0.1</v>
      </c>
      <c r="AW632">
        <v>0.3</v>
      </c>
      <c r="AX632">
        <v>0.1</v>
      </c>
      <c r="BA632">
        <v>0.1</v>
      </c>
      <c r="BD632">
        <v>0.1</v>
      </c>
      <c r="BE632">
        <v>0.7</v>
      </c>
      <c r="BF632">
        <v>0.1</v>
      </c>
      <c r="BG632">
        <v>0.1</v>
      </c>
      <c r="BH632">
        <v>0.1</v>
      </c>
      <c r="BQ632">
        <v>0.9</v>
      </c>
      <c r="BS632">
        <v>10.9</v>
      </c>
    </row>
    <row r="633" spans="1:72" x14ac:dyDescent="0.25">
      <c r="A633" s="28" t="s">
        <v>274</v>
      </c>
      <c r="B633" s="27" t="s">
        <v>341</v>
      </c>
      <c r="C633" s="28" t="s">
        <v>389</v>
      </c>
      <c r="D633">
        <v>0.1</v>
      </c>
      <c r="H633">
        <v>0.3</v>
      </c>
      <c r="K633">
        <v>0.1</v>
      </c>
      <c r="M633">
        <v>0.4</v>
      </c>
      <c r="N633">
        <v>0.2</v>
      </c>
      <c r="O633">
        <v>0.1</v>
      </c>
      <c r="P633">
        <v>0.2</v>
      </c>
      <c r="Q633">
        <v>0.3</v>
      </c>
      <c r="R633">
        <v>0.4</v>
      </c>
      <c r="S633">
        <v>0.4</v>
      </c>
      <c r="T633">
        <v>0.1</v>
      </c>
      <c r="U633">
        <v>0.3</v>
      </c>
      <c r="V633">
        <v>0.5</v>
      </c>
      <c r="W633">
        <v>0.5</v>
      </c>
      <c r="X633">
        <v>0.1</v>
      </c>
      <c r="Y633">
        <v>0.1</v>
      </c>
      <c r="Z633">
        <v>0.1</v>
      </c>
      <c r="AA633">
        <v>0.6</v>
      </c>
      <c r="AC633">
        <v>0.1</v>
      </c>
      <c r="AD633">
        <v>4.3</v>
      </c>
      <c r="AE633">
        <v>0.1</v>
      </c>
      <c r="AF633">
        <v>0.1</v>
      </c>
      <c r="AG633">
        <v>0.1</v>
      </c>
      <c r="AH633">
        <v>0.2</v>
      </c>
      <c r="AK633">
        <v>0.2</v>
      </c>
      <c r="AM633">
        <v>0.1</v>
      </c>
      <c r="AP633">
        <v>0.1</v>
      </c>
      <c r="AQ633">
        <v>0.1</v>
      </c>
      <c r="AU633">
        <v>0.5</v>
      </c>
      <c r="AV633">
        <v>0.1</v>
      </c>
      <c r="AW633">
        <v>0.1</v>
      </c>
      <c r="BD633">
        <v>0.1</v>
      </c>
      <c r="BE633">
        <v>0.4</v>
      </c>
      <c r="BF633">
        <v>0.1</v>
      </c>
      <c r="BG633">
        <v>0.2</v>
      </c>
      <c r="BH633">
        <v>0.1</v>
      </c>
      <c r="BQ633">
        <v>1</v>
      </c>
      <c r="BS633">
        <v>5.6</v>
      </c>
      <c r="BT633">
        <v>0.2</v>
      </c>
    </row>
    <row r="634" spans="1:71" x14ac:dyDescent="0.25">
      <c r="A634" s="28" t="s">
        <v>274</v>
      </c>
      <c r="B634" s="27" t="s">
        <v>341</v>
      </c>
      <c r="C634" s="28" t="s">
        <v>390</v>
      </c>
      <c r="H634">
        <v>0.2</v>
      </c>
      <c r="I634">
        <v>0.2</v>
      </c>
      <c r="K634">
        <v>0.1</v>
      </c>
      <c r="M634">
        <v>0.1</v>
      </c>
      <c r="N634">
        <v>0.1</v>
      </c>
      <c r="P634">
        <v>0.1</v>
      </c>
      <c r="R634">
        <v>0.2</v>
      </c>
      <c r="S634">
        <v>0.2</v>
      </c>
      <c r="U634">
        <v>0.1</v>
      </c>
      <c r="V634">
        <v>0.1</v>
      </c>
      <c r="W634">
        <v>0.1</v>
      </c>
      <c r="AA634">
        <v>0.1</v>
      </c>
      <c r="AD634">
        <v>0.4</v>
      </c>
      <c r="AF634">
        <v>0.1</v>
      </c>
      <c r="AG634">
        <v>0.1</v>
      </c>
      <c r="AH634">
        <v>0.1</v>
      </c>
      <c r="AK634">
        <v>0.1</v>
      </c>
      <c r="AQ634">
        <v>0.1</v>
      </c>
      <c r="AU634">
        <v>0.1</v>
      </c>
      <c r="AV634">
        <v>0.1</v>
      </c>
      <c r="BE634">
        <v>0.3</v>
      </c>
      <c r="BG634">
        <v>0.1</v>
      </c>
      <c r="BQ634">
        <v>0.4</v>
      </c>
      <c r="BS634">
        <v>1.3</v>
      </c>
    </row>
    <row r="635" spans="1:72" x14ac:dyDescent="0.25">
      <c r="A635" s="28" t="s">
        <v>274</v>
      </c>
      <c r="B635" s="27" t="s">
        <v>341</v>
      </c>
      <c r="C635" s="28" t="s">
        <v>391</v>
      </c>
      <c r="D635">
        <v>0.2</v>
      </c>
      <c r="G635">
        <v>0.1</v>
      </c>
      <c r="H635">
        <v>0.7</v>
      </c>
      <c r="I635">
        <v>0.2</v>
      </c>
      <c r="J635">
        <v>0.1</v>
      </c>
      <c r="K635">
        <v>0.1</v>
      </c>
      <c r="M635">
        <v>0.2</v>
      </c>
      <c r="N635">
        <v>0.4</v>
      </c>
      <c r="O635">
        <v>0.3</v>
      </c>
      <c r="P635">
        <v>0.2</v>
      </c>
      <c r="Q635">
        <v>0.1</v>
      </c>
      <c r="R635">
        <v>0.4</v>
      </c>
      <c r="S635">
        <v>0.4</v>
      </c>
      <c r="T635">
        <v>0.3</v>
      </c>
      <c r="U635">
        <v>0.3</v>
      </c>
      <c r="V635">
        <v>0.7</v>
      </c>
      <c r="W635">
        <v>0.3</v>
      </c>
      <c r="X635">
        <v>0.1</v>
      </c>
      <c r="Y635">
        <v>0.2</v>
      </c>
      <c r="Z635">
        <v>0.2</v>
      </c>
      <c r="AA635">
        <v>0.7</v>
      </c>
      <c r="AC635">
        <v>0.4</v>
      </c>
      <c r="AD635">
        <v>5.6</v>
      </c>
      <c r="AE635">
        <v>0.1</v>
      </c>
      <c r="AF635">
        <v>1.2</v>
      </c>
      <c r="AG635">
        <v>0.5</v>
      </c>
      <c r="AH635">
        <v>0.2</v>
      </c>
      <c r="AI635">
        <v>0.1</v>
      </c>
      <c r="AJ635">
        <v>0.1</v>
      </c>
      <c r="AK635">
        <v>0.5</v>
      </c>
      <c r="AM635">
        <v>0.3</v>
      </c>
      <c r="AN635">
        <v>0.2</v>
      </c>
      <c r="AO635">
        <v>0.1</v>
      </c>
      <c r="AP635">
        <v>0.1</v>
      </c>
      <c r="AQ635">
        <v>0.7</v>
      </c>
      <c r="AR635">
        <v>0.1</v>
      </c>
      <c r="AS635">
        <v>0.1</v>
      </c>
      <c r="AT635">
        <v>0.1</v>
      </c>
      <c r="AU635">
        <v>1.3</v>
      </c>
      <c r="AV635">
        <v>0.3</v>
      </c>
      <c r="AW635">
        <v>0.2</v>
      </c>
      <c r="AX635">
        <v>0.1</v>
      </c>
      <c r="AY635">
        <v>0.1</v>
      </c>
      <c r="AZ635">
        <v>0.1</v>
      </c>
      <c r="BA635">
        <v>0.1</v>
      </c>
      <c r="BC635">
        <v>0.1</v>
      </c>
      <c r="BD635">
        <v>0.2</v>
      </c>
      <c r="BE635">
        <v>0.9</v>
      </c>
      <c r="BF635">
        <v>0.2</v>
      </c>
      <c r="BG635">
        <v>0.3</v>
      </c>
      <c r="BH635">
        <v>0.1</v>
      </c>
      <c r="BI635">
        <v>0.1</v>
      </c>
      <c r="BJ635">
        <v>0.1</v>
      </c>
      <c r="BK635">
        <v>0.1</v>
      </c>
      <c r="BM635">
        <v>0.1</v>
      </c>
      <c r="BP635">
        <v>0.1</v>
      </c>
      <c r="BQ635">
        <v>0.5</v>
      </c>
      <c r="BS635">
        <v>14.4</v>
      </c>
      <c r="BT635">
        <v>0.1</v>
      </c>
    </row>
    <row r="636" spans="1:72" x14ac:dyDescent="0.25">
      <c r="A636" s="28" t="s">
        <v>274</v>
      </c>
      <c r="B636" s="27" t="s">
        <v>341</v>
      </c>
      <c r="C636" s="28" t="s">
        <v>392</v>
      </c>
      <c r="D636">
        <v>2.8</v>
      </c>
      <c r="E636">
        <v>0.1</v>
      </c>
      <c r="F636">
        <v>0.1</v>
      </c>
      <c r="G636">
        <v>0.8</v>
      </c>
      <c r="H636">
        <v>11.3</v>
      </c>
      <c r="I636">
        <v>2.8</v>
      </c>
      <c r="J636">
        <v>2</v>
      </c>
      <c r="K636">
        <v>1.4</v>
      </c>
      <c r="L636">
        <v>0.3</v>
      </c>
      <c r="M636">
        <v>35.3</v>
      </c>
      <c r="N636">
        <v>6.9</v>
      </c>
      <c r="O636">
        <v>3.4</v>
      </c>
      <c r="P636">
        <v>6.1</v>
      </c>
      <c r="Q636">
        <v>9.2</v>
      </c>
      <c r="R636">
        <v>11.8</v>
      </c>
      <c r="S636">
        <v>13.5</v>
      </c>
      <c r="T636">
        <v>5.3</v>
      </c>
      <c r="U636">
        <v>7.2</v>
      </c>
      <c r="V636">
        <v>12</v>
      </c>
      <c r="W636">
        <v>15.7</v>
      </c>
      <c r="X636">
        <v>4.2</v>
      </c>
      <c r="Y636">
        <v>4.4</v>
      </c>
      <c r="Z636">
        <v>3.6</v>
      </c>
      <c r="AA636">
        <v>21</v>
      </c>
      <c r="AB636">
        <v>0.4</v>
      </c>
      <c r="AC636">
        <v>1.9</v>
      </c>
      <c r="AD636">
        <v>63.8</v>
      </c>
      <c r="AE636">
        <v>2</v>
      </c>
      <c r="AF636">
        <v>9.2</v>
      </c>
      <c r="AG636">
        <v>3.4</v>
      </c>
      <c r="AH636">
        <v>3.6</v>
      </c>
      <c r="AI636">
        <v>2.5</v>
      </c>
      <c r="AJ636">
        <v>3.6</v>
      </c>
      <c r="AK636">
        <v>3.4</v>
      </c>
      <c r="AL636">
        <v>0.2</v>
      </c>
      <c r="AM636">
        <v>2.9</v>
      </c>
      <c r="AN636">
        <v>1</v>
      </c>
      <c r="AO636">
        <v>0.8</v>
      </c>
      <c r="AP636">
        <v>1.7</v>
      </c>
      <c r="AQ636">
        <v>4.7</v>
      </c>
      <c r="AR636">
        <v>0.5</v>
      </c>
      <c r="AS636">
        <v>0.4</v>
      </c>
      <c r="AT636">
        <v>0.6</v>
      </c>
      <c r="AU636">
        <v>3.6</v>
      </c>
      <c r="AV636">
        <v>2.1</v>
      </c>
      <c r="AW636">
        <v>2.2</v>
      </c>
      <c r="AX636">
        <v>0.7</v>
      </c>
      <c r="AY636">
        <v>0.7</v>
      </c>
      <c r="AZ636">
        <v>0.5</v>
      </c>
      <c r="BA636">
        <v>1.4</v>
      </c>
      <c r="BB636">
        <v>0.2</v>
      </c>
      <c r="BC636">
        <v>0.5</v>
      </c>
      <c r="BD636">
        <v>2.1</v>
      </c>
      <c r="BE636">
        <v>5.3</v>
      </c>
      <c r="BF636">
        <v>1</v>
      </c>
      <c r="BG636">
        <v>3.1</v>
      </c>
      <c r="BH636">
        <v>0.9</v>
      </c>
      <c r="BI636">
        <v>0.7</v>
      </c>
      <c r="BJ636">
        <v>0.4</v>
      </c>
      <c r="BK636">
        <v>0.3</v>
      </c>
      <c r="BL636">
        <v>0.2</v>
      </c>
      <c r="BM636">
        <v>0.4</v>
      </c>
      <c r="BP636">
        <v>0.8</v>
      </c>
      <c r="BQ636">
        <v>33.4</v>
      </c>
      <c r="BS636">
        <v>57.6</v>
      </c>
      <c r="BT636">
        <v>4.3</v>
      </c>
    </row>
    <row r="637" spans="1:72" x14ac:dyDescent="0.25">
      <c r="A637" s="28" t="s">
        <v>274</v>
      </c>
      <c r="B637" s="27" t="s">
        <v>341</v>
      </c>
      <c r="C637" s="28" t="s">
        <v>393</v>
      </c>
      <c r="D637">
        <v>1.8</v>
      </c>
      <c r="E637">
        <v>0.4</v>
      </c>
      <c r="F637">
        <v>0.1</v>
      </c>
      <c r="G637">
        <v>0.6</v>
      </c>
      <c r="H637">
        <v>4.2</v>
      </c>
      <c r="I637">
        <v>0.8</v>
      </c>
      <c r="J637">
        <v>0.7</v>
      </c>
      <c r="K637">
        <v>1</v>
      </c>
      <c r="L637">
        <v>0.3</v>
      </c>
      <c r="M637">
        <v>13.4</v>
      </c>
      <c r="N637">
        <v>3.8</v>
      </c>
      <c r="O637">
        <v>1.7</v>
      </c>
      <c r="P637">
        <v>1.6</v>
      </c>
      <c r="Q637">
        <v>1.6</v>
      </c>
      <c r="R637">
        <v>8</v>
      </c>
      <c r="S637">
        <v>6.3</v>
      </c>
      <c r="T637">
        <v>1.4</v>
      </c>
      <c r="U637">
        <v>1.6</v>
      </c>
      <c r="V637">
        <v>5.3</v>
      </c>
      <c r="W637">
        <v>1.9</v>
      </c>
      <c r="X637">
        <v>1.2</v>
      </c>
      <c r="Y637">
        <v>1</v>
      </c>
      <c r="Z637">
        <v>1.5</v>
      </c>
      <c r="AA637">
        <v>11.4</v>
      </c>
      <c r="AB637">
        <v>0.3</v>
      </c>
      <c r="AC637">
        <v>1.9</v>
      </c>
      <c r="AD637">
        <v>122.3</v>
      </c>
      <c r="AE637">
        <v>1</v>
      </c>
      <c r="AF637">
        <v>4.8</v>
      </c>
      <c r="AG637">
        <v>2.7</v>
      </c>
      <c r="AH637">
        <v>2.2</v>
      </c>
      <c r="AI637">
        <v>2.4</v>
      </c>
      <c r="AJ637">
        <v>1.5</v>
      </c>
      <c r="AK637">
        <v>5.9</v>
      </c>
      <c r="AL637">
        <v>0.4</v>
      </c>
      <c r="AM637">
        <v>2.4</v>
      </c>
      <c r="AN637">
        <v>0.7</v>
      </c>
      <c r="AO637">
        <v>0.5</v>
      </c>
      <c r="AP637">
        <v>1</v>
      </c>
      <c r="AQ637">
        <v>2.3</v>
      </c>
      <c r="AR637">
        <v>0.8</v>
      </c>
      <c r="AS637">
        <v>1</v>
      </c>
      <c r="AT637">
        <v>0.8</v>
      </c>
      <c r="AU637">
        <v>10.4</v>
      </c>
      <c r="AV637">
        <v>2.1</v>
      </c>
      <c r="AW637">
        <v>2.3</v>
      </c>
      <c r="AX637">
        <v>0.9</v>
      </c>
      <c r="AY637">
        <v>0.5</v>
      </c>
      <c r="AZ637">
        <v>0.4</v>
      </c>
      <c r="BA637">
        <v>0.7</v>
      </c>
      <c r="BB637">
        <v>0.3</v>
      </c>
      <c r="BC637">
        <v>0.3</v>
      </c>
      <c r="BD637">
        <v>1.2</v>
      </c>
      <c r="BE637">
        <v>14.7</v>
      </c>
      <c r="BF637">
        <v>1.6</v>
      </c>
      <c r="BG637">
        <v>1.9</v>
      </c>
      <c r="BH637">
        <v>0.8</v>
      </c>
      <c r="BI637">
        <v>0.7</v>
      </c>
      <c r="BJ637">
        <v>0.6</v>
      </c>
      <c r="BK637">
        <v>0.4</v>
      </c>
      <c r="BL637">
        <v>0.2</v>
      </c>
      <c r="BM637">
        <v>0.4</v>
      </c>
      <c r="BP637">
        <v>0.8</v>
      </c>
      <c r="BQ637">
        <v>10.7</v>
      </c>
      <c r="BS637">
        <v>138.2</v>
      </c>
      <c r="BT637">
        <v>0.5</v>
      </c>
    </row>
    <row r="638" spans="1:71" x14ac:dyDescent="0.25">
      <c r="A638" s="28" t="s">
        <v>274</v>
      </c>
      <c r="B638" s="27" t="s">
        <v>341</v>
      </c>
      <c r="C638" s="28" t="s">
        <v>394</v>
      </c>
      <c r="H638">
        <v>0.1</v>
      </c>
      <c r="N638">
        <v>0.1</v>
      </c>
      <c r="O638">
        <v>0.2</v>
      </c>
      <c r="S638">
        <v>0.1</v>
      </c>
      <c r="T638">
        <v>0.1</v>
      </c>
      <c r="V638">
        <v>0.1</v>
      </c>
      <c r="W638">
        <v>0.1</v>
      </c>
      <c r="AA638">
        <v>0.1</v>
      </c>
      <c r="AD638">
        <v>0.7</v>
      </c>
      <c r="AF638">
        <v>0.1</v>
      </c>
      <c r="AG638">
        <v>0.1</v>
      </c>
      <c r="AH638">
        <v>0.1</v>
      </c>
      <c r="AK638">
        <v>0.1</v>
      </c>
      <c r="AN638">
        <v>0.1</v>
      </c>
      <c r="AO638">
        <v>0.1</v>
      </c>
      <c r="AP638">
        <v>0.1</v>
      </c>
      <c r="AQ638">
        <v>0.9</v>
      </c>
      <c r="AR638">
        <v>0.1</v>
      </c>
      <c r="AS638">
        <v>0.1</v>
      </c>
      <c r="AT638">
        <v>0.1</v>
      </c>
      <c r="AU638">
        <v>0.1</v>
      </c>
      <c r="AV638">
        <v>0.5</v>
      </c>
      <c r="AW638">
        <v>0.1</v>
      </c>
      <c r="BA638">
        <v>0.1</v>
      </c>
      <c r="BC638">
        <v>0.1</v>
      </c>
      <c r="BD638">
        <v>0.1</v>
      </c>
      <c r="BE638">
        <v>0.1</v>
      </c>
      <c r="BG638">
        <v>0.1</v>
      </c>
      <c r="BI638">
        <v>0.1</v>
      </c>
      <c r="BQ638">
        <v>0.1</v>
      </c>
      <c r="BS638">
        <v>1.4</v>
      </c>
    </row>
    <row r="639" spans="1:72" x14ac:dyDescent="0.25">
      <c r="A639" s="28" t="s">
        <v>274</v>
      </c>
      <c r="B639" s="27" t="s">
        <v>341</v>
      </c>
      <c r="C639" s="28" t="s">
        <v>395</v>
      </c>
      <c r="D639">
        <v>0.5</v>
      </c>
      <c r="G639">
        <v>0.2</v>
      </c>
      <c r="H639">
        <v>2.2</v>
      </c>
      <c r="I639">
        <v>0.4</v>
      </c>
      <c r="J639">
        <v>0.2</v>
      </c>
      <c r="K639">
        <v>0.4</v>
      </c>
      <c r="L639">
        <v>0.1</v>
      </c>
      <c r="M639">
        <v>11.7</v>
      </c>
      <c r="N639">
        <v>2.4</v>
      </c>
      <c r="O639">
        <v>1.9</v>
      </c>
      <c r="P639">
        <v>0.6</v>
      </c>
      <c r="Q639">
        <v>0.7</v>
      </c>
      <c r="R639">
        <v>2.7</v>
      </c>
      <c r="S639">
        <v>1</v>
      </c>
      <c r="T639">
        <v>0.7</v>
      </c>
      <c r="U639">
        <v>0.9</v>
      </c>
      <c r="V639">
        <v>1.5</v>
      </c>
      <c r="W639">
        <v>1.8</v>
      </c>
      <c r="X639">
        <v>0.7</v>
      </c>
      <c r="Y639">
        <v>0.7</v>
      </c>
      <c r="Z639">
        <v>0.5</v>
      </c>
      <c r="AA639">
        <v>4.2</v>
      </c>
      <c r="AB639">
        <v>0.1</v>
      </c>
      <c r="AC639">
        <v>0.7</v>
      </c>
      <c r="AD639">
        <v>3.4</v>
      </c>
      <c r="AE639">
        <v>1</v>
      </c>
      <c r="AF639">
        <v>4.6</v>
      </c>
      <c r="AG639">
        <v>2.1</v>
      </c>
      <c r="AH639">
        <v>1.3</v>
      </c>
      <c r="AI639">
        <v>1.3</v>
      </c>
      <c r="AJ639">
        <v>0.9</v>
      </c>
      <c r="AK639">
        <v>2.2</v>
      </c>
      <c r="AL639">
        <v>0.4</v>
      </c>
      <c r="AM639">
        <v>1.8</v>
      </c>
      <c r="AN639">
        <v>0.9</v>
      </c>
      <c r="AO639">
        <v>1.4</v>
      </c>
      <c r="AP639">
        <v>1.4</v>
      </c>
      <c r="AQ639">
        <v>8.6</v>
      </c>
      <c r="AR639">
        <v>1.6</v>
      </c>
      <c r="AS639">
        <v>1.4</v>
      </c>
      <c r="AT639">
        <v>1.1</v>
      </c>
      <c r="AU639">
        <v>0.7</v>
      </c>
      <c r="AV639">
        <v>6.4</v>
      </c>
      <c r="AW639">
        <v>1.6</v>
      </c>
      <c r="AX639">
        <v>1.1</v>
      </c>
      <c r="AY639">
        <v>0.9</v>
      </c>
      <c r="AZ639">
        <v>0.7</v>
      </c>
      <c r="BA639">
        <v>4.3</v>
      </c>
      <c r="BB639">
        <v>0.4</v>
      </c>
      <c r="BC639">
        <v>0.6</v>
      </c>
      <c r="BD639">
        <v>7</v>
      </c>
      <c r="BE639">
        <v>3</v>
      </c>
      <c r="BF639">
        <v>1.3</v>
      </c>
      <c r="BG639">
        <v>1.9</v>
      </c>
      <c r="BH639">
        <v>1</v>
      </c>
      <c r="BI639">
        <v>0.6</v>
      </c>
      <c r="BJ639">
        <v>0.4</v>
      </c>
      <c r="BK639">
        <v>0.4</v>
      </c>
      <c r="BL639">
        <v>0.1</v>
      </c>
      <c r="BM639">
        <v>0.4</v>
      </c>
      <c r="BP639">
        <v>0.1</v>
      </c>
      <c r="BQ639">
        <v>4.2</v>
      </c>
      <c r="BS639">
        <v>1.2</v>
      </c>
      <c r="BT639">
        <v>0.4</v>
      </c>
    </row>
    <row r="640" spans="1:72" x14ac:dyDescent="0.25">
      <c r="A640" s="28" t="s">
        <v>274</v>
      </c>
      <c r="B640" s="27" t="s">
        <v>341</v>
      </c>
      <c r="C640" s="28" t="s">
        <v>396</v>
      </c>
      <c r="D640">
        <v>0.2</v>
      </c>
      <c r="H640">
        <v>0.4</v>
      </c>
      <c r="K640">
        <v>0.1</v>
      </c>
      <c r="M640">
        <v>0.1</v>
      </c>
      <c r="N640">
        <v>0.2</v>
      </c>
      <c r="O640">
        <v>1.2</v>
      </c>
      <c r="P640">
        <v>0.1</v>
      </c>
      <c r="Q640">
        <v>0.1</v>
      </c>
      <c r="R640">
        <v>0.3</v>
      </c>
      <c r="S640">
        <v>0.3</v>
      </c>
      <c r="T640">
        <v>0.4</v>
      </c>
      <c r="U640">
        <v>0.1</v>
      </c>
      <c r="V640">
        <v>0.4</v>
      </c>
      <c r="W640">
        <v>0.1</v>
      </c>
      <c r="Y640">
        <v>0.1</v>
      </c>
      <c r="Z640">
        <v>0.2</v>
      </c>
      <c r="AA640">
        <v>0.8</v>
      </c>
      <c r="AC640">
        <v>0.3</v>
      </c>
      <c r="AD640">
        <v>10.4</v>
      </c>
      <c r="AE640">
        <v>0.1</v>
      </c>
      <c r="AF640">
        <v>0.2</v>
      </c>
      <c r="AG640">
        <v>0.2</v>
      </c>
      <c r="AH640">
        <v>0.2</v>
      </c>
      <c r="AJ640">
        <v>0.1</v>
      </c>
      <c r="AK640">
        <v>0.5</v>
      </c>
      <c r="AM640">
        <v>0.1</v>
      </c>
      <c r="AN640">
        <v>0.1</v>
      </c>
      <c r="AO640">
        <v>0.1</v>
      </c>
      <c r="AP640">
        <v>0.1</v>
      </c>
      <c r="AQ640">
        <v>1.9</v>
      </c>
      <c r="AR640">
        <v>0.1</v>
      </c>
      <c r="AS640">
        <v>0.1</v>
      </c>
      <c r="AT640">
        <v>0.1</v>
      </c>
      <c r="AU640">
        <v>0.7</v>
      </c>
      <c r="AV640">
        <v>0.5</v>
      </c>
      <c r="AW640">
        <v>0.5</v>
      </c>
      <c r="AX640">
        <v>0.3</v>
      </c>
      <c r="AY640">
        <v>0.1</v>
      </c>
      <c r="BA640">
        <v>0.1</v>
      </c>
      <c r="BD640">
        <v>0.2</v>
      </c>
      <c r="BE640">
        <v>0.9</v>
      </c>
      <c r="BF640">
        <v>0.2</v>
      </c>
      <c r="BG640">
        <v>0.2</v>
      </c>
      <c r="BH640">
        <v>0.1</v>
      </c>
      <c r="BI640">
        <v>0.1</v>
      </c>
      <c r="BJ640">
        <v>0.1</v>
      </c>
      <c r="BK640">
        <v>0.1</v>
      </c>
      <c r="BP640">
        <v>0.1</v>
      </c>
      <c r="BQ640">
        <v>0.5</v>
      </c>
      <c r="BS640">
        <v>35.4</v>
      </c>
      <c r="BT640">
        <v>-1.7</v>
      </c>
    </row>
    <row r="641" spans="1:72" x14ac:dyDescent="0.25">
      <c r="A641" s="28" t="s">
        <v>274</v>
      </c>
      <c r="B641" s="27" t="s">
        <v>341</v>
      </c>
      <c r="C641" s="28" t="s">
        <v>397</v>
      </c>
      <c r="G641">
        <v>0.1</v>
      </c>
      <c r="H641">
        <v>0.1</v>
      </c>
      <c r="K641">
        <v>0.1</v>
      </c>
      <c r="M641">
        <v>29.8</v>
      </c>
      <c r="N641">
        <v>0.4</v>
      </c>
      <c r="O641">
        <v>0.1</v>
      </c>
      <c r="P641">
        <v>0.1</v>
      </c>
      <c r="Q641">
        <v>1</v>
      </c>
      <c r="R641">
        <v>4.7</v>
      </c>
      <c r="S641">
        <v>0.1</v>
      </c>
      <c r="T641">
        <v>0.1</v>
      </c>
      <c r="U641">
        <v>0.1</v>
      </c>
      <c r="V641">
        <v>0.8</v>
      </c>
      <c r="W641">
        <v>0.4</v>
      </c>
      <c r="X641">
        <v>0.1</v>
      </c>
      <c r="Z641">
        <v>0.1</v>
      </c>
      <c r="AA641">
        <v>7.2</v>
      </c>
      <c r="AD641">
        <v>0.3</v>
      </c>
      <c r="AF641">
        <v>0.1</v>
      </c>
      <c r="AG641">
        <v>0.1</v>
      </c>
      <c r="AH641">
        <v>0.1</v>
      </c>
      <c r="AK641">
        <v>0.1</v>
      </c>
      <c r="AO641">
        <v>0.1</v>
      </c>
      <c r="AQ641">
        <v>0.2</v>
      </c>
      <c r="AV641">
        <v>0.1</v>
      </c>
      <c r="BA641">
        <v>0.1</v>
      </c>
      <c r="BD641">
        <v>0.1</v>
      </c>
      <c r="BE641">
        <v>0.1</v>
      </c>
      <c r="BQ641">
        <v>1</v>
      </c>
      <c r="BS641">
        <v>1.5</v>
      </c>
      <c r="BT641">
        <v>0.4</v>
      </c>
    </row>
    <row r="642" spans="1:71" x14ac:dyDescent="0.25">
      <c r="A642" s="28" t="s">
        <v>274</v>
      </c>
      <c r="B642" s="27" t="s">
        <v>341</v>
      </c>
      <c r="C642" s="28" t="s">
        <v>398</v>
      </c>
      <c r="H642">
        <v>0.1</v>
      </c>
      <c r="O642">
        <v>0.1</v>
      </c>
      <c r="R642">
        <v>0.1</v>
      </c>
      <c r="S642">
        <v>0.1</v>
      </c>
      <c r="V642">
        <v>0.2</v>
      </c>
      <c r="AA642">
        <v>0.2</v>
      </c>
      <c r="AD642">
        <v>2.9</v>
      </c>
      <c r="AK642">
        <v>0.1</v>
      </c>
      <c r="AU642">
        <v>0.1</v>
      </c>
      <c r="AW642">
        <v>0.2</v>
      </c>
      <c r="AX642">
        <v>0.1</v>
      </c>
      <c r="BE642">
        <v>0.1</v>
      </c>
      <c r="BQ642">
        <v>0.1</v>
      </c>
      <c r="BS642">
        <v>2.7</v>
      </c>
    </row>
    <row r="643" spans="1:72" x14ac:dyDescent="0.25">
      <c r="A643" s="28" t="s">
        <v>274</v>
      </c>
      <c r="B643" s="27" t="s">
        <v>341</v>
      </c>
      <c r="C643" s="28" t="s">
        <v>399</v>
      </c>
      <c r="D643">
        <v>2.1</v>
      </c>
      <c r="E643">
        <v>0.2</v>
      </c>
      <c r="F643">
        <v>0.1</v>
      </c>
      <c r="G643">
        <v>0.4</v>
      </c>
      <c r="H643">
        <v>1.8</v>
      </c>
      <c r="I643">
        <v>0.3</v>
      </c>
      <c r="J643">
        <v>0.3</v>
      </c>
      <c r="K643">
        <v>0.4</v>
      </c>
      <c r="L643">
        <v>0.1</v>
      </c>
      <c r="M643">
        <v>0.7</v>
      </c>
      <c r="N643">
        <v>0.9</v>
      </c>
      <c r="O643">
        <v>1.6</v>
      </c>
      <c r="P643">
        <v>0.4</v>
      </c>
      <c r="Q643">
        <v>0.6</v>
      </c>
      <c r="R643">
        <v>1.9</v>
      </c>
      <c r="S643">
        <v>2.2</v>
      </c>
      <c r="T643">
        <v>0.6</v>
      </c>
      <c r="U643">
        <v>0.4</v>
      </c>
      <c r="V643">
        <v>2.6</v>
      </c>
      <c r="W643">
        <v>0.5</v>
      </c>
      <c r="X643">
        <v>0.2</v>
      </c>
      <c r="Y643">
        <v>0.4</v>
      </c>
      <c r="Z643">
        <v>1.2</v>
      </c>
      <c r="AA643">
        <v>6.2</v>
      </c>
      <c r="AB643">
        <v>0.4</v>
      </c>
      <c r="AC643">
        <v>1.5</v>
      </c>
      <c r="AD643">
        <v>97.9</v>
      </c>
      <c r="AE643">
        <v>0.5</v>
      </c>
      <c r="AF643">
        <v>0.7</v>
      </c>
      <c r="AG643">
        <v>1.1</v>
      </c>
      <c r="AH643">
        <v>2.1</v>
      </c>
      <c r="AI643">
        <v>0.4</v>
      </c>
      <c r="AJ643">
        <v>1.5</v>
      </c>
      <c r="AK643">
        <v>4.3</v>
      </c>
      <c r="AL643">
        <v>0.1</v>
      </c>
      <c r="AM643">
        <v>1.2</v>
      </c>
      <c r="AN643">
        <v>0.1</v>
      </c>
      <c r="AO643">
        <v>0.3</v>
      </c>
      <c r="AP643">
        <v>0.7</v>
      </c>
      <c r="AQ643">
        <v>0.4</v>
      </c>
      <c r="AR643">
        <v>0.3</v>
      </c>
      <c r="AS643">
        <v>0.4</v>
      </c>
      <c r="AT643">
        <v>0.2</v>
      </c>
      <c r="AU643">
        <v>6</v>
      </c>
      <c r="AV643">
        <v>1</v>
      </c>
      <c r="AW643">
        <v>2.1</v>
      </c>
      <c r="AX643">
        <v>0.7</v>
      </c>
      <c r="AY643">
        <v>0.2</v>
      </c>
      <c r="AZ643">
        <v>0.2</v>
      </c>
      <c r="BA643">
        <v>0.3</v>
      </c>
      <c r="BB643">
        <v>0.1</v>
      </c>
      <c r="BC643">
        <v>0.2</v>
      </c>
      <c r="BD643">
        <v>0.6</v>
      </c>
      <c r="BE643">
        <v>7.5</v>
      </c>
      <c r="BF643">
        <v>1</v>
      </c>
      <c r="BG643">
        <v>1.2</v>
      </c>
      <c r="BH643">
        <v>0.6</v>
      </c>
      <c r="BI643">
        <v>0.4</v>
      </c>
      <c r="BJ643">
        <v>0.4</v>
      </c>
      <c r="BK643">
        <v>0.3</v>
      </c>
      <c r="BL643">
        <v>0.1</v>
      </c>
      <c r="BM643">
        <v>0.2</v>
      </c>
      <c r="BP643">
        <v>0.3</v>
      </c>
      <c r="BQ643">
        <v>4.1</v>
      </c>
      <c r="BS643">
        <v>97.7</v>
      </c>
      <c r="BT643">
        <v>0.3</v>
      </c>
    </row>
    <row r="644" spans="1:72" x14ac:dyDescent="0.25">
      <c r="A644" s="28" t="s">
        <v>274</v>
      </c>
      <c r="B644" s="27" t="s">
        <v>341</v>
      </c>
      <c r="C644" s="28" t="s">
        <v>400</v>
      </c>
      <c r="AD644">
        <v>0.7</v>
      </c>
      <c r="AU644">
        <v>0.1</v>
      </c>
      <c r="BE644">
        <v>0.1</v>
      </c>
      <c r="BQ644">
        <v>0.1</v>
      </c>
      <c r="BS644">
        <v>1.1</v>
      </c>
      <c r="BT644">
        <v>-45.7</v>
      </c>
    </row>
    <row r="645" spans="1:30" x14ac:dyDescent="0.25">
      <c r="A645" s="28" t="s">
        <v>274</v>
      </c>
      <c r="B645" s="27" t="s">
        <v>341</v>
      </c>
      <c r="C645" s="28" t="s">
        <v>401</v>
      </c>
      <c r="R645">
        <v>0.5</v>
      </c>
      <c r="S645">
        <v>0.2</v>
      </c>
      <c r="U645">
        <v>0.1</v>
      </c>
      <c r="V645">
        <v>0.1</v>
      </c>
      <c r="W645">
        <v>0.1</v>
      </c>
      <c r="AD645">
        <v>0.1</v>
      </c>
    </row>
    <row r="646" spans="1:72" x14ac:dyDescent="0.25">
      <c r="A646" s="28" t="s">
        <v>274</v>
      </c>
      <c r="B646" s="27" t="s">
        <v>341</v>
      </c>
      <c r="C646" s="28" t="s">
        <v>402</v>
      </c>
      <c r="D646">
        <v>0.2</v>
      </c>
      <c r="H646">
        <v>0.4</v>
      </c>
      <c r="I646">
        <v>0.1</v>
      </c>
      <c r="J646">
        <v>0.1</v>
      </c>
      <c r="K646">
        <v>0.1</v>
      </c>
      <c r="M646">
        <v>0.1</v>
      </c>
      <c r="N646">
        <v>0.3</v>
      </c>
      <c r="O646">
        <v>0.2</v>
      </c>
      <c r="P646">
        <v>0.1</v>
      </c>
      <c r="Q646">
        <v>0.1</v>
      </c>
      <c r="R646">
        <v>0.2</v>
      </c>
      <c r="S646">
        <v>0.3</v>
      </c>
      <c r="T646">
        <v>0.1</v>
      </c>
      <c r="U646">
        <v>0.2</v>
      </c>
      <c r="V646">
        <v>0.3</v>
      </c>
      <c r="W646">
        <v>0.3</v>
      </c>
      <c r="X646">
        <v>0.1</v>
      </c>
      <c r="Y646">
        <v>0.1</v>
      </c>
      <c r="Z646">
        <v>0.1</v>
      </c>
      <c r="AA646">
        <v>0.4</v>
      </c>
      <c r="AC646">
        <v>0.2</v>
      </c>
      <c r="AD646">
        <v>2.2</v>
      </c>
      <c r="AE646">
        <v>0.1</v>
      </c>
      <c r="AF646">
        <v>0.5</v>
      </c>
      <c r="AG646">
        <v>0.3</v>
      </c>
      <c r="AH646">
        <v>0.2</v>
      </c>
      <c r="AI646">
        <v>0.3</v>
      </c>
      <c r="AJ646">
        <v>0.2</v>
      </c>
      <c r="AK646">
        <v>0.5</v>
      </c>
      <c r="AL646">
        <v>0.1</v>
      </c>
      <c r="AM646">
        <v>0.3</v>
      </c>
      <c r="AN646">
        <v>0.1</v>
      </c>
      <c r="AO646">
        <v>0.1</v>
      </c>
      <c r="AP646">
        <v>0.2</v>
      </c>
      <c r="AQ646">
        <v>0.9</v>
      </c>
      <c r="AR646">
        <v>0.2</v>
      </c>
      <c r="AS646">
        <v>0.1</v>
      </c>
      <c r="AT646">
        <v>0.1</v>
      </c>
      <c r="AU646">
        <v>0.3</v>
      </c>
      <c r="AV646">
        <v>0.7</v>
      </c>
      <c r="AW646">
        <v>0.3</v>
      </c>
      <c r="AX646">
        <v>0.1</v>
      </c>
      <c r="AY646">
        <v>0.1</v>
      </c>
      <c r="AZ646">
        <v>0.1</v>
      </c>
      <c r="BA646">
        <v>0.2</v>
      </c>
      <c r="BB646">
        <v>0.1</v>
      </c>
      <c r="BC646">
        <v>0.1</v>
      </c>
      <c r="BD646">
        <v>0.6</v>
      </c>
      <c r="BE646">
        <v>0.5</v>
      </c>
      <c r="BF646">
        <v>0.2</v>
      </c>
      <c r="BG646">
        <v>0.3</v>
      </c>
      <c r="BH646">
        <v>0.1</v>
      </c>
      <c r="BI646">
        <v>0.1</v>
      </c>
      <c r="BJ646">
        <v>0.1</v>
      </c>
      <c r="BK646">
        <v>0.1</v>
      </c>
      <c r="BM646">
        <v>0.1</v>
      </c>
      <c r="BQ646">
        <v>0.7</v>
      </c>
      <c r="BS646">
        <v>3.1</v>
      </c>
      <c r="BT646">
        <v>-0.1</v>
      </c>
    </row>
    <row r="647" spans="1:3" x14ac:dyDescent="0.25">
      <c r="A647" s="28" t="s">
        <v>274</v>
      </c>
      <c r="B647" s="27" t="s">
        <v>341</v>
      </c>
      <c r="C647" s="28" t="s">
        <v>403</v>
      </c>
    </row>
    <row r="648" spans="1:3" x14ac:dyDescent="0.25">
      <c r="A648" s="28" t="s">
        <v>274</v>
      </c>
      <c r="B648" s="27" t="s">
        <v>341</v>
      </c>
      <c r="C648" s="28" t="s">
        <v>404</v>
      </c>
    </row>
    <row r="649" spans="1:72" x14ac:dyDescent="0.25">
      <c r="A649" s="28" t="s">
        <v>274</v>
      </c>
      <c r="B649" s="27" t="s">
        <v>341</v>
      </c>
      <c r="C649" s="28" t="s">
        <v>405</v>
      </c>
      <c r="BT649">
        <v>-1.1</v>
      </c>
    </row>
    <row r="650" spans="1:72" x14ac:dyDescent="0.25">
      <c r="A650" s="28" t="s">
        <v>274</v>
      </c>
      <c r="B650" s="27" t="s">
        <v>341</v>
      </c>
      <c r="C650" s="28" t="s">
        <v>406</v>
      </c>
      <c r="D650">
        <v>1.9</v>
      </c>
      <c r="E650">
        <v>0.1</v>
      </c>
      <c r="G650">
        <v>0.1</v>
      </c>
      <c r="H650">
        <v>12.1</v>
      </c>
      <c r="I650">
        <v>1.7</v>
      </c>
      <c r="J650">
        <v>0.9</v>
      </c>
      <c r="K650">
        <v>1.1</v>
      </c>
      <c r="L650">
        <v>0.2</v>
      </c>
      <c r="M650">
        <v>1.8</v>
      </c>
      <c r="N650">
        <v>4.7</v>
      </c>
      <c r="O650">
        <v>5.6</v>
      </c>
      <c r="P650">
        <v>2.2</v>
      </c>
      <c r="Q650">
        <v>1.2</v>
      </c>
      <c r="R650">
        <v>2</v>
      </c>
      <c r="S650">
        <v>2.4</v>
      </c>
      <c r="T650">
        <v>6.6</v>
      </c>
      <c r="U650">
        <v>2.5</v>
      </c>
      <c r="V650">
        <v>4.4</v>
      </c>
      <c r="W650">
        <v>4.8</v>
      </c>
      <c r="X650">
        <v>1</v>
      </c>
      <c r="Y650">
        <v>3.3</v>
      </c>
      <c r="Z650">
        <v>1.1</v>
      </c>
      <c r="AA650">
        <v>3</v>
      </c>
      <c r="AB650">
        <v>0.1</v>
      </c>
      <c r="AC650">
        <v>0.9</v>
      </c>
      <c r="AD650">
        <v>5.1</v>
      </c>
      <c r="AE650">
        <v>1.1</v>
      </c>
      <c r="AF650">
        <v>22.8</v>
      </c>
      <c r="AG650">
        <v>5.1</v>
      </c>
      <c r="AH650">
        <v>0.9</v>
      </c>
      <c r="AI650">
        <v>0.5</v>
      </c>
      <c r="AJ650">
        <v>1.3</v>
      </c>
      <c r="AK650">
        <v>1.1</v>
      </c>
      <c r="AL650">
        <v>0.1</v>
      </c>
      <c r="AM650">
        <v>1.9</v>
      </c>
      <c r="AN650">
        <v>8.1</v>
      </c>
      <c r="AO650">
        <v>0.6</v>
      </c>
      <c r="AP650">
        <v>0.8</v>
      </c>
      <c r="AQ650">
        <v>26.6</v>
      </c>
      <c r="AR650">
        <v>0.2</v>
      </c>
      <c r="AS650">
        <v>0.1</v>
      </c>
      <c r="AT650">
        <v>0.4</v>
      </c>
      <c r="AU650">
        <v>0.3</v>
      </c>
      <c r="AV650">
        <v>2</v>
      </c>
      <c r="AW650">
        <v>0.6</v>
      </c>
      <c r="AX650">
        <v>0.4</v>
      </c>
      <c r="AY650">
        <v>0.4</v>
      </c>
      <c r="AZ650">
        <v>0.2</v>
      </c>
      <c r="BA650">
        <v>0.9</v>
      </c>
      <c r="BB650">
        <v>0.1</v>
      </c>
      <c r="BC650">
        <v>0.2</v>
      </c>
      <c r="BD650">
        <v>1</v>
      </c>
      <c r="BE650">
        <v>0.6</v>
      </c>
      <c r="BF650">
        <v>0.4</v>
      </c>
      <c r="BG650">
        <v>1.7</v>
      </c>
      <c r="BH650">
        <v>0.3</v>
      </c>
      <c r="BI650">
        <v>0.4</v>
      </c>
      <c r="BJ650">
        <v>0.3</v>
      </c>
      <c r="BK650">
        <v>0.1</v>
      </c>
      <c r="BL650">
        <v>0.1</v>
      </c>
      <c r="BM650">
        <v>0.2</v>
      </c>
      <c r="BP650">
        <v>0.7</v>
      </c>
      <c r="BQ650">
        <v>2.6</v>
      </c>
      <c r="BR650">
        <v>0.1</v>
      </c>
      <c r="BS650">
        <v>5.3</v>
      </c>
      <c r="BT650">
        <v>-0.3</v>
      </c>
    </row>
    <row r="651" spans="1:72" x14ac:dyDescent="0.25">
      <c r="A651" s="28" t="s">
        <v>274</v>
      </c>
      <c r="B651" s="27" t="s">
        <v>341</v>
      </c>
      <c r="C651" s="28" t="s">
        <v>407</v>
      </c>
      <c r="D651">
        <v>1.4</v>
      </c>
      <c r="E651">
        <v>0.1</v>
      </c>
      <c r="F651">
        <v>0.1</v>
      </c>
      <c r="G651">
        <v>0.4</v>
      </c>
      <c r="H651">
        <v>4</v>
      </c>
      <c r="I651">
        <v>1</v>
      </c>
      <c r="J651">
        <v>0.9</v>
      </c>
      <c r="K651">
        <v>0.7</v>
      </c>
      <c r="L651">
        <v>0.3</v>
      </c>
      <c r="M651">
        <v>6.9</v>
      </c>
      <c r="N651">
        <v>3</v>
      </c>
      <c r="O651">
        <v>2.7</v>
      </c>
      <c r="P651">
        <v>1.5</v>
      </c>
      <c r="Q651">
        <v>1.3</v>
      </c>
      <c r="R651">
        <v>2.4</v>
      </c>
      <c r="S651">
        <v>3.3</v>
      </c>
      <c r="T651">
        <v>2.5</v>
      </c>
      <c r="U651">
        <v>2.2</v>
      </c>
      <c r="V651">
        <v>4.3</v>
      </c>
      <c r="W651">
        <v>4</v>
      </c>
      <c r="X651">
        <v>1.4</v>
      </c>
      <c r="Y651">
        <v>2.1</v>
      </c>
      <c r="Z651">
        <v>1.4</v>
      </c>
      <c r="AA651">
        <v>3.7</v>
      </c>
      <c r="AB651">
        <v>0.2</v>
      </c>
      <c r="AC651">
        <v>0.9</v>
      </c>
      <c r="AD651">
        <v>8.9</v>
      </c>
      <c r="AE651">
        <v>1</v>
      </c>
      <c r="AF651">
        <v>4.8</v>
      </c>
      <c r="AG651">
        <v>2.1</v>
      </c>
      <c r="AH651">
        <v>1.7</v>
      </c>
      <c r="AI651">
        <v>4.1</v>
      </c>
      <c r="AJ651">
        <v>1.9</v>
      </c>
      <c r="AK651">
        <v>2.8</v>
      </c>
      <c r="AL651">
        <v>0.4</v>
      </c>
      <c r="AM651">
        <v>1.6</v>
      </c>
      <c r="AN651">
        <v>1.5</v>
      </c>
      <c r="AO651">
        <v>0.9</v>
      </c>
      <c r="AP651">
        <v>1.1</v>
      </c>
      <c r="AQ651">
        <v>6.8</v>
      </c>
      <c r="AR651">
        <v>1.5</v>
      </c>
      <c r="AS651">
        <v>1.2</v>
      </c>
      <c r="AT651">
        <v>1.7</v>
      </c>
      <c r="AU651">
        <v>1.1</v>
      </c>
      <c r="AV651">
        <v>6.7</v>
      </c>
      <c r="AW651">
        <v>2</v>
      </c>
      <c r="AX651">
        <v>0.7</v>
      </c>
      <c r="AY651">
        <v>0.6</v>
      </c>
      <c r="AZ651">
        <v>0.5</v>
      </c>
      <c r="BA651">
        <v>1.6</v>
      </c>
      <c r="BB651">
        <v>0.7</v>
      </c>
      <c r="BC651">
        <v>0.8</v>
      </c>
      <c r="BD651">
        <v>2.2</v>
      </c>
      <c r="BE651">
        <v>1.7</v>
      </c>
      <c r="BF651">
        <v>0.7</v>
      </c>
      <c r="BG651">
        <v>3.5</v>
      </c>
      <c r="BH651">
        <v>0.8</v>
      </c>
      <c r="BI651">
        <v>1.1</v>
      </c>
      <c r="BJ651">
        <v>0.5</v>
      </c>
      <c r="BK651">
        <v>0.4</v>
      </c>
      <c r="BL651">
        <v>0.2</v>
      </c>
      <c r="BM651">
        <v>0.4</v>
      </c>
      <c r="BP651">
        <v>1.1</v>
      </c>
      <c r="BQ651">
        <v>14.7</v>
      </c>
      <c r="BS651">
        <v>14.6</v>
      </c>
      <c r="BT651">
        <v>-38.4</v>
      </c>
    </row>
    <row r="652" spans="1:72" x14ac:dyDescent="0.25">
      <c r="A652" s="26" t="s">
        <v>275</v>
      </c>
      <c r="B652" s="27" t="s">
        <v>342</v>
      </c>
      <c r="C652" s="26" t="s">
        <v>384</v>
      </c>
      <c r="D652">
        <v>2984.8</v>
      </c>
      <c r="E652">
        <v>399.2</v>
      </c>
      <c r="F652">
        <v>151.3</v>
      </c>
      <c r="G652">
        <v>474.7</v>
      </c>
      <c r="H652">
        <v>5443.2</v>
      </c>
      <c r="I652">
        <v>1016.5</v>
      </c>
      <c r="J652">
        <v>856.3</v>
      </c>
      <c r="K652">
        <v>723.7</v>
      </c>
      <c r="L652">
        <v>346.8</v>
      </c>
      <c r="M652">
        <v>945.7</v>
      </c>
      <c r="N652">
        <v>1973.7</v>
      </c>
      <c r="O652">
        <v>929.5</v>
      </c>
      <c r="P652">
        <v>1306.4</v>
      </c>
      <c r="Q652">
        <v>1682.2</v>
      </c>
      <c r="R652">
        <v>1257.7</v>
      </c>
      <c r="S652">
        <v>2085.8</v>
      </c>
      <c r="T652">
        <v>1241.5</v>
      </c>
      <c r="U652">
        <v>1489.4</v>
      </c>
      <c r="V652">
        <v>4578.2</v>
      </c>
      <c r="W652">
        <v>36750.5</v>
      </c>
      <c r="X652">
        <v>2290.7</v>
      </c>
      <c r="Y652">
        <v>1099.3</v>
      </c>
      <c r="Z652">
        <v>1748.4</v>
      </c>
      <c r="AA652">
        <v>1508.2</v>
      </c>
      <c r="AB652">
        <v>315.5</v>
      </c>
      <c r="AC652">
        <v>2574.8</v>
      </c>
      <c r="AD652">
        <v>9730.6</v>
      </c>
      <c r="AE652">
        <v>17793.7</v>
      </c>
      <c r="AF652">
        <v>9446.1</v>
      </c>
      <c r="AG652">
        <v>6769.6</v>
      </c>
      <c r="AH652">
        <v>20400.4</v>
      </c>
      <c r="AI652">
        <v>434.7</v>
      </c>
      <c r="AJ652">
        <v>1168</v>
      </c>
      <c r="AK652">
        <v>5970.9</v>
      </c>
      <c r="AL652">
        <v>4828.2</v>
      </c>
      <c r="AM652">
        <v>3251.5</v>
      </c>
      <c r="AN652">
        <v>539.1</v>
      </c>
      <c r="AO652">
        <v>911.1</v>
      </c>
      <c r="AP652">
        <v>1443.8</v>
      </c>
      <c r="AQ652">
        <v>2011.3</v>
      </c>
      <c r="AR652">
        <v>769.2</v>
      </c>
      <c r="AS652">
        <v>552.6</v>
      </c>
      <c r="AT652">
        <v>873.9</v>
      </c>
      <c r="AU652">
        <v>940.8</v>
      </c>
      <c r="AV652">
        <v>2407.2</v>
      </c>
      <c r="AW652">
        <v>1237.3</v>
      </c>
      <c r="AX652">
        <v>984.7</v>
      </c>
      <c r="AY652">
        <v>638.2</v>
      </c>
      <c r="AZ652">
        <v>798.5</v>
      </c>
      <c r="BA652">
        <v>7593.3</v>
      </c>
      <c r="BB652">
        <v>421.7</v>
      </c>
      <c r="BC652">
        <v>394.3</v>
      </c>
      <c r="BD652">
        <v>2161.3</v>
      </c>
      <c r="BE652">
        <v>3302.4</v>
      </c>
      <c r="BF652">
        <v>1087.5</v>
      </c>
      <c r="BG652">
        <v>3039.5</v>
      </c>
      <c r="BH652">
        <v>1351.3</v>
      </c>
      <c r="BI652">
        <v>696.8</v>
      </c>
      <c r="BJ652">
        <v>755.8</v>
      </c>
      <c r="BK652">
        <v>832</v>
      </c>
      <c r="BL652">
        <v>235.3</v>
      </c>
      <c r="BM652">
        <v>574.8</v>
      </c>
      <c r="BP652">
        <v>854</v>
      </c>
      <c r="BQ652">
        <v>152286.3</v>
      </c>
      <c r="BR652">
        <v>33.5</v>
      </c>
      <c r="BS652">
        <v>30479.8</v>
      </c>
      <c r="BT652">
        <v>75.4</v>
      </c>
    </row>
    <row r="653" spans="1:72" x14ac:dyDescent="0.25">
      <c r="A653" s="28" t="s">
        <v>275</v>
      </c>
      <c r="B653" s="27" t="s">
        <v>342</v>
      </c>
      <c r="C653" s="28" t="s">
        <v>385</v>
      </c>
      <c r="D653">
        <v>7.2</v>
      </c>
      <c r="E653">
        <v>2</v>
      </c>
      <c r="F653">
        <v>1.1</v>
      </c>
      <c r="G653">
        <v>3.1</v>
      </c>
      <c r="H653">
        <v>6.2</v>
      </c>
      <c r="I653">
        <v>3.3</v>
      </c>
      <c r="J653">
        <v>3.5</v>
      </c>
      <c r="K653">
        <v>3.9</v>
      </c>
      <c r="L653">
        <v>2.4</v>
      </c>
      <c r="M653">
        <v>4.4</v>
      </c>
      <c r="N653">
        <v>6.1</v>
      </c>
      <c r="O653">
        <v>4.5</v>
      </c>
      <c r="P653">
        <v>4.7</v>
      </c>
      <c r="Q653">
        <v>4.7</v>
      </c>
      <c r="R653">
        <v>5.6</v>
      </c>
      <c r="S653">
        <v>6.4</v>
      </c>
      <c r="T653">
        <v>4.3</v>
      </c>
      <c r="U653">
        <v>4</v>
      </c>
      <c r="V653">
        <v>5.5</v>
      </c>
      <c r="W653">
        <v>15.7</v>
      </c>
      <c r="X653">
        <v>4.1</v>
      </c>
      <c r="Y653">
        <v>4</v>
      </c>
      <c r="Z653">
        <v>4</v>
      </c>
      <c r="AA653">
        <v>4.6</v>
      </c>
      <c r="AB653">
        <v>2</v>
      </c>
      <c r="AC653">
        <v>6.6</v>
      </c>
      <c r="AD653">
        <v>14.8</v>
      </c>
      <c r="AE653">
        <v>27.6</v>
      </c>
      <c r="AF653">
        <v>5.9</v>
      </c>
      <c r="AG653">
        <v>6.4</v>
      </c>
      <c r="AH653">
        <v>23.8</v>
      </c>
      <c r="AI653">
        <v>3.3</v>
      </c>
      <c r="AJ653">
        <v>5.6</v>
      </c>
      <c r="AK653">
        <v>13.7</v>
      </c>
      <c r="AL653">
        <v>9</v>
      </c>
      <c r="AM653">
        <v>4</v>
      </c>
      <c r="AN653">
        <v>2.7</v>
      </c>
      <c r="AO653">
        <v>4.8</v>
      </c>
      <c r="AP653">
        <v>5.3</v>
      </c>
      <c r="AQ653">
        <v>6.5</v>
      </c>
      <c r="AR653">
        <v>2.6</v>
      </c>
      <c r="AS653">
        <v>2.4</v>
      </c>
      <c r="AT653">
        <v>2.6</v>
      </c>
      <c r="AU653">
        <v>3</v>
      </c>
      <c r="AV653">
        <v>5.2</v>
      </c>
      <c r="AW653">
        <v>4</v>
      </c>
      <c r="AX653">
        <v>3</v>
      </c>
      <c r="AY653">
        <v>3.5</v>
      </c>
      <c r="AZ653">
        <v>3.1</v>
      </c>
      <c r="BA653">
        <v>10.2</v>
      </c>
      <c r="BB653">
        <v>2.6</v>
      </c>
      <c r="BC653">
        <v>4.1</v>
      </c>
      <c r="BD653">
        <v>4.7</v>
      </c>
      <c r="BE653">
        <v>6.4</v>
      </c>
      <c r="BF653">
        <v>3.2</v>
      </c>
      <c r="BG653">
        <v>5.9</v>
      </c>
      <c r="BH653">
        <v>3.5</v>
      </c>
      <c r="BI653">
        <v>2.7</v>
      </c>
      <c r="BJ653">
        <v>2.8</v>
      </c>
      <c r="BK653">
        <v>2.6</v>
      </c>
      <c r="BL653">
        <v>1.7</v>
      </c>
      <c r="BM653">
        <v>2.8</v>
      </c>
      <c r="BP653">
        <v>4.8</v>
      </c>
      <c r="BQ653">
        <v>84.2</v>
      </c>
      <c r="BR653">
        <v>0.4</v>
      </c>
      <c r="BS653">
        <v>5.3</v>
      </c>
      <c r="BT653">
        <v>4.6</v>
      </c>
    </row>
    <row r="654" spans="1:72" x14ac:dyDescent="0.25">
      <c r="A654" s="28" t="s">
        <v>275</v>
      </c>
      <c r="B654" s="27" t="s">
        <v>342</v>
      </c>
      <c r="C654" s="28" t="s">
        <v>386</v>
      </c>
      <c r="D654">
        <v>4.4</v>
      </c>
      <c r="E654">
        <v>0.6</v>
      </c>
      <c r="F654">
        <v>0.6</v>
      </c>
      <c r="G654">
        <v>1.2</v>
      </c>
      <c r="H654">
        <v>5.6</v>
      </c>
      <c r="I654">
        <v>1.9</v>
      </c>
      <c r="J654">
        <v>1.9</v>
      </c>
      <c r="K654">
        <v>1.9</v>
      </c>
      <c r="L654">
        <v>1.2</v>
      </c>
      <c r="M654">
        <v>2.4</v>
      </c>
      <c r="N654">
        <v>4.8</v>
      </c>
      <c r="O654">
        <v>3.1</v>
      </c>
      <c r="P654">
        <v>4</v>
      </c>
      <c r="Q654">
        <v>4.9</v>
      </c>
      <c r="R654">
        <v>3.5</v>
      </c>
      <c r="S654">
        <v>4.6</v>
      </c>
      <c r="T654">
        <v>2.8</v>
      </c>
      <c r="U654">
        <v>3</v>
      </c>
      <c r="V654">
        <v>5.4</v>
      </c>
      <c r="W654">
        <v>15</v>
      </c>
      <c r="X654">
        <v>2.9</v>
      </c>
      <c r="Y654">
        <v>2.7</v>
      </c>
      <c r="Z654">
        <v>2.6</v>
      </c>
      <c r="AA654">
        <v>2.7</v>
      </c>
      <c r="AB654">
        <v>1</v>
      </c>
      <c r="AC654">
        <v>4.3</v>
      </c>
      <c r="AD654">
        <v>18.8</v>
      </c>
      <c r="AE654">
        <v>20.2</v>
      </c>
      <c r="AF654">
        <v>6</v>
      </c>
      <c r="AG654">
        <v>4.7</v>
      </c>
      <c r="AH654">
        <v>15.5</v>
      </c>
      <c r="AI654">
        <v>2.5</v>
      </c>
      <c r="AJ654">
        <v>4</v>
      </c>
      <c r="AK654">
        <v>11.4</v>
      </c>
      <c r="AL654">
        <v>7</v>
      </c>
      <c r="AM654">
        <v>2.5</v>
      </c>
      <c r="AN654">
        <v>1.7</v>
      </c>
      <c r="AO654">
        <v>1.7</v>
      </c>
      <c r="AP654">
        <v>3.2</v>
      </c>
      <c r="AQ654">
        <v>6.9</v>
      </c>
      <c r="AR654">
        <v>2.3</v>
      </c>
      <c r="AS654">
        <v>3.3</v>
      </c>
      <c r="AT654">
        <v>2.8</v>
      </c>
      <c r="AU654">
        <v>1.7</v>
      </c>
      <c r="AV654">
        <v>3.6</v>
      </c>
      <c r="AW654">
        <v>2.5</v>
      </c>
      <c r="AX654">
        <v>1.6</v>
      </c>
      <c r="AY654">
        <v>1.6</v>
      </c>
      <c r="AZ654">
        <v>1.4</v>
      </c>
      <c r="BA654">
        <v>6.2</v>
      </c>
      <c r="BB654">
        <v>1.3</v>
      </c>
      <c r="BC654">
        <v>1.7</v>
      </c>
      <c r="BD654">
        <v>3.5</v>
      </c>
      <c r="BE654">
        <v>4.3</v>
      </c>
      <c r="BF654">
        <v>1.8</v>
      </c>
      <c r="BG654">
        <v>4.2</v>
      </c>
      <c r="BH654">
        <v>1.9</v>
      </c>
      <c r="BI654">
        <v>1.5</v>
      </c>
      <c r="BJ654">
        <v>1.3</v>
      </c>
      <c r="BK654">
        <v>1.4</v>
      </c>
      <c r="BL654">
        <v>0.9</v>
      </c>
      <c r="BM654">
        <v>1.5</v>
      </c>
      <c r="BP654">
        <v>2.8</v>
      </c>
      <c r="BQ654">
        <v>51.5</v>
      </c>
      <c r="BR654">
        <v>0.3</v>
      </c>
      <c r="BS654">
        <v>8</v>
      </c>
      <c r="BT654">
        <v>2.4</v>
      </c>
    </row>
    <row r="655" spans="1:72" x14ac:dyDescent="0.25">
      <c r="A655" s="28" t="s">
        <v>275</v>
      </c>
      <c r="B655" s="27" t="s">
        <v>342</v>
      </c>
      <c r="C655" s="28" t="s">
        <v>387</v>
      </c>
      <c r="D655">
        <v>4.7</v>
      </c>
      <c r="E655">
        <v>0.7</v>
      </c>
      <c r="F655">
        <v>0.6</v>
      </c>
      <c r="G655">
        <v>1.4</v>
      </c>
      <c r="H655">
        <v>7.2</v>
      </c>
      <c r="I655">
        <v>2.2</v>
      </c>
      <c r="J655">
        <v>2</v>
      </c>
      <c r="K655">
        <v>2.3</v>
      </c>
      <c r="L655">
        <v>1.4</v>
      </c>
      <c r="M655">
        <v>2.7</v>
      </c>
      <c r="N655">
        <v>6.4</v>
      </c>
      <c r="O655">
        <v>5.7</v>
      </c>
      <c r="P655">
        <v>3.5</v>
      </c>
      <c r="Q655">
        <v>3</v>
      </c>
      <c r="R655">
        <v>3.9</v>
      </c>
      <c r="S655">
        <v>4.7</v>
      </c>
      <c r="T655">
        <v>3.1</v>
      </c>
      <c r="U655">
        <v>3.3</v>
      </c>
      <c r="V655">
        <v>5.4</v>
      </c>
      <c r="W655">
        <v>10.4</v>
      </c>
      <c r="X655">
        <v>2.7</v>
      </c>
      <c r="Y655">
        <v>3.2</v>
      </c>
      <c r="Z655">
        <v>2.7</v>
      </c>
      <c r="AA655">
        <v>5.9</v>
      </c>
      <c r="AB655">
        <v>1.1</v>
      </c>
      <c r="AC655">
        <v>4.4</v>
      </c>
      <c r="AD655">
        <v>11</v>
      </c>
      <c r="AE655">
        <v>12.4</v>
      </c>
      <c r="AF655">
        <v>10.1</v>
      </c>
      <c r="AG655">
        <v>6.5</v>
      </c>
      <c r="AH655">
        <v>13.1</v>
      </c>
      <c r="AI655">
        <v>2.7</v>
      </c>
      <c r="AJ655">
        <v>4.9</v>
      </c>
      <c r="AK655">
        <v>10.1</v>
      </c>
      <c r="AL655">
        <v>5.1</v>
      </c>
      <c r="AM655">
        <v>5.1</v>
      </c>
      <c r="AN655">
        <v>2.8</v>
      </c>
      <c r="AO655">
        <v>3.4</v>
      </c>
      <c r="AP655">
        <v>4.8</v>
      </c>
      <c r="AQ655">
        <v>18.9</v>
      </c>
      <c r="AR655">
        <v>4.1</v>
      </c>
      <c r="AS655">
        <v>3.2</v>
      </c>
      <c r="AT655">
        <v>3.7</v>
      </c>
      <c r="AU655">
        <v>2.9</v>
      </c>
      <c r="AV655">
        <v>15.8</v>
      </c>
      <c r="AW655">
        <v>4.1</v>
      </c>
      <c r="AX655">
        <v>3</v>
      </c>
      <c r="AY655">
        <v>2.9</v>
      </c>
      <c r="AZ655">
        <v>2.4</v>
      </c>
      <c r="BA655">
        <v>10.3</v>
      </c>
      <c r="BB655">
        <v>2.4</v>
      </c>
      <c r="BC655">
        <v>3.3</v>
      </c>
      <c r="BD655">
        <v>11.7</v>
      </c>
      <c r="BE655">
        <v>7.6</v>
      </c>
      <c r="BF655">
        <v>3.5</v>
      </c>
      <c r="BG655">
        <v>5.9</v>
      </c>
      <c r="BH655">
        <v>3.2</v>
      </c>
      <c r="BI655">
        <v>2.6</v>
      </c>
      <c r="BJ655">
        <v>1.8</v>
      </c>
      <c r="BK655">
        <v>1.8</v>
      </c>
      <c r="BL655">
        <v>1</v>
      </c>
      <c r="BM655">
        <v>1.9</v>
      </c>
      <c r="BP655">
        <v>2.4</v>
      </c>
      <c r="BQ655">
        <v>37.7</v>
      </c>
      <c r="BR655">
        <v>0.4</v>
      </c>
      <c r="BS655">
        <v>12.3</v>
      </c>
      <c r="BT655">
        <v>2.5</v>
      </c>
    </row>
    <row r="656" spans="1:3" x14ac:dyDescent="0.25">
      <c r="A656" s="28" t="s">
        <v>275</v>
      </c>
      <c r="B656" s="27" t="s">
        <v>342</v>
      </c>
      <c r="C656" s="28" t="s">
        <v>388</v>
      </c>
    </row>
    <row r="657" spans="1:71" x14ac:dyDescent="0.25">
      <c r="A657" s="28" t="s">
        <v>275</v>
      </c>
      <c r="B657" s="27" t="s">
        <v>342</v>
      </c>
      <c r="C657" s="28" t="s">
        <v>389</v>
      </c>
      <c r="R657">
        <v>0.1</v>
      </c>
      <c r="AC657">
        <v>0.1</v>
      </c>
      <c r="AD657">
        <v>0.1</v>
      </c>
      <c r="AQ657">
        <v>0.2</v>
      </c>
      <c r="AV657">
        <v>0.1</v>
      </c>
      <c r="BQ657">
        <v>0.2</v>
      </c>
      <c r="BS657">
        <v>0.2</v>
      </c>
    </row>
    <row r="658" spans="1:69" x14ac:dyDescent="0.25">
      <c r="A658" s="28" t="s">
        <v>275</v>
      </c>
      <c r="B658" s="27" t="s">
        <v>342</v>
      </c>
      <c r="C658" s="28" t="s">
        <v>390</v>
      </c>
      <c r="D658">
        <v>0.1</v>
      </c>
      <c r="S658">
        <v>0.1</v>
      </c>
      <c r="V658">
        <v>0.1</v>
      </c>
      <c r="W658">
        <v>0.1</v>
      </c>
      <c r="X658">
        <v>0.1</v>
      </c>
      <c r="AC658">
        <v>0.1</v>
      </c>
      <c r="AD658">
        <v>0.4</v>
      </c>
      <c r="AE658">
        <v>0.1</v>
      </c>
      <c r="AF658">
        <v>0.1</v>
      </c>
      <c r="AH658">
        <v>0.2</v>
      </c>
      <c r="AK658">
        <v>0.1</v>
      </c>
      <c r="AL658">
        <v>0.1</v>
      </c>
      <c r="AP658">
        <v>0.1</v>
      </c>
      <c r="BD658">
        <v>0.1</v>
      </c>
      <c r="BE658">
        <v>0.1</v>
      </c>
      <c r="BG658">
        <v>0.1</v>
      </c>
      <c r="BQ658">
        <v>0.5</v>
      </c>
    </row>
    <row r="659" spans="1:3" x14ac:dyDescent="0.25">
      <c r="A659" s="28" t="s">
        <v>275</v>
      </c>
      <c r="B659" s="27" t="s">
        <v>342</v>
      </c>
      <c r="C659" s="28" t="s">
        <v>391</v>
      </c>
    </row>
    <row r="660" spans="1:72" x14ac:dyDescent="0.25">
      <c r="A660" s="28" t="s">
        <v>275</v>
      </c>
      <c r="B660" s="27" t="s">
        <v>342</v>
      </c>
      <c r="C660" s="28" t="s">
        <v>392</v>
      </c>
      <c r="D660">
        <v>0.3</v>
      </c>
      <c r="G660">
        <v>0.1</v>
      </c>
      <c r="H660">
        <v>1.2</v>
      </c>
      <c r="I660">
        <v>0.6</v>
      </c>
      <c r="J660">
        <v>0.2</v>
      </c>
      <c r="K660">
        <v>0.2</v>
      </c>
      <c r="L660">
        <v>0.1</v>
      </c>
      <c r="M660">
        <v>0.2</v>
      </c>
      <c r="N660">
        <v>1</v>
      </c>
      <c r="O660">
        <v>0.5</v>
      </c>
      <c r="P660">
        <v>1.2</v>
      </c>
      <c r="Q660">
        <v>0.3</v>
      </c>
      <c r="R660">
        <v>1.2</v>
      </c>
      <c r="S660">
        <v>1.2</v>
      </c>
      <c r="T660">
        <v>1.4</v>
      </c>
      <c r="U660">
        <v>4.7</v>
      </c>
      <c r="V660">
        <v>3</v>
      </c>
      <c r="W660">
        <v>8.4</v>
      </c>
      <c r="X660">
        <v>1</v>
      </c>
      <c r="Y660">
        <v>0.6</v>
      </c>
      <c r="Z660">
        <v>0.8</v>
      </c>
      <c r="AA660">
        <v>0.9</v>
      </c>
      <c r="AC660">
        <v>0.2</v>
      </c>
      <c r="AD660">
        <v>5</v>
      </c>
      <c r="AE660">
        <v>0.9</v>
      </c>
      <c r="AF660">
        <v>1.8</v>
      </c>
      <c r="AG660">
        <v>0.6</v>
      </c>
      <c r="AH660">
        <v>1</v>
      </c>
      <c r="AI660">
        <v>0.8</v>
      </c>
      <c r="AJ660">
        <v>0.3</v>
      </c>
      <c r="AK660">
        <v>0.9</v>
      </c>
      <c r="AM660">
        <v>0.3</v>
      </c>
      <c r="AN660">
        <v>0.1</v>
      </c>
      <c r="AO660">
        <v>0.2</v>
      </c>
      <c r="AP660">
        <v>0.4</v>
      </c>
      <c r="AQ660">
        <v>0.9</v>
      </c>
      <c r="AT660">
        <v>0.1</v>
      </c>
      <c r="AU660">
        <v>0.2</v>
      </c>
      <c r="AV660">
        <v>0.3</v>
      </c>
      <c r="AW660">
        <v>0.3</v>
      </c>
      <c r="AX660">
        <v>0.1</v>
      </c>
      <c r="AY660">
        <v>0.1</v>
      </c>
      <c r="AZ660">
        <v>0.1</v>
      </c>
      <c r="BA660">
        <v>0.4</v>
      </c>
      <c r="BC660">
        <v>0.1</v>
      </c>
      <c r="BD660">
        <v>0.3</v>
      </c>
      <c r="BE660">
        <v>0.2</v>
      </c>
      <c r="BF660">
        <v>0.1</v>
      </c>
      <c r="BG660">
        <v>0.3</v>
      </c>
      <c r="BH660">
        <v>0.1</v>
      </c>
      <c r="BI660">
        <v>0.1</v>
      </c>
      <c r="BJ660">
        <v>0.1</v>
      </c>
      <c r="BL660">
        <v>0.1</v>
      </c>
      <c r="BM660">
        <v>0.1</v>
      </c>
      <c r="BP660">
        <v>0.1</v>
      </c>
      <c r="BQ660">
        <v>16.2</v>
      </c>
      <c r="BS660">
        <v>11.6</v>
      </c>
      <c r="BT660">
        <v>1.3</v>
      </c>
    </row>
    <row r="661" spans="1:72" x14ac:dyDescent="0.25">
      <c r="A661" s="28" t="s">
        <v>275</v>
      </c>
      <c r="B661" s="27" t="s">
        <v>342</v>
      </c>
      <c r="C661" s="28" t="s">
        <v>393</v>
      </c>
      <c r="D661">
        <v>0.9</v>
      </c>
      <c r="E661">
        <v>0.2</v>
      </c>
      <c r="F661">
        <v>0.1</v>
      </c>
      <c r="G661">
        <v>0.3</v>
      </c>
      <c r="H661">
        <v>1.1</v>
      </c>
      <c r="I661">
        <v>0.4</v>
      </c>
      <c r="J661">
        <v>0.5</v>
      </c>
      <c r="K661">
        <v>0.5</v>
      </c>
      <c r="L661">
        <v>0.3</v>
      </c>
      <c r="M661">
        <v>0.6</v>
      </c>
      <c r="N661">
        <v>0.9</v>
      </c>
      <c r="O661">
        <v>0.7</v>
      </c>
      <c r="P661">
        <v>0.7</v>
      </c>
      <c r="Q661">
        <v>0.7</v>
      </c>
      <c r="R661">
        <v>0.8</v>
      </c>
      <c r="S661">
        <v>0.9</v>
      </c>
      <c r="T661">
        <v>0.6</v>
      </c>
      <c r="U661">
        <v>0.6</v>
      </c>
      <c r="V661">
        <v>0.9</v>
      </c>
      <c r="W661">
        <v>3.1</v>
      </c>
      <c r="X661">
        <v>0.5</v>
      </c>
      <c r="Y661">
        <v>0.6</v>
      </c>
      <c r="Z661">
        <v>0.5</v>
      </c>
      <c r="AA661">
        <v>0.8</v>
      </c>
      <c r="AB661">
        <v>0.2</v>
      </c>
      <c r="AC661">
        <v>0.9</v>
      </c>
      <c r="AD661">
        <v>2.1</v>
      </c>
      <c r="AE661">
        <v>6.8</v>
      </c>
      <c r="AF661">
        <v>1.4</v>
      </c>
      <c r="AG661">
        <v>1.3</v>
      </c>
      <c r="AH661">
        <v>4.7</v>
      </c>
      <c r="AI661">
        <v>0.5</v>
      </c>
      <c r="AJ661">
        <v>0.7</v>
      </c>
      <c r="AK661">
        <v>2.7</v>
      </c>
      <c r="AL661">
        <v>1.6</v>
      </c>
      <c r="AM661">
        <v>0.7</v>
      </c>
      <c r="AN661">
        <v>0.6</v>
      </c>
      <c r="AO661">
        <v>0.5</v>
      </c>
      <c r="AP661">
        <v>0.7</v>
      </c>
      <c r="AQ661">
        <v>1.2</v>
      </c>
      <c r="AR661">
        <v>0.6</v>
      </c>
      <c r="AS661">
        <v>0.5</v>
      </c>
      <c r="AT661">
        <v>1.2</v>
      </c>
      <c r="AU661">
        <v>0.5</v>
      </c>
      <c r="AV661">
        <v>1.3</v>
      </c>
      <c r="AW661">
        <v>0.6</v>
      </c>
      <c r="AX661">
        <v>0.3</v>
      </c>
      <c r="AY661">
        <v>0.6</v>
      </c>
      <c r="AZ661">
        <v>0.4</v>
      </c>
      <c r="BA661">
        <v>1.5</v>
      </c>
      <c r="BB661">
        <v>0.3</v>
      </c>
      <c r="BC661">
        <v>0.5</v>
      </c>
      <c r="BD661">
        <v>0.9</v>
      </c>
      <c r="BE661">
        <v>1</v>
      </c>
      <c r="BF661">
        <v>0.5</v>
      </c>
      <c r="BG661">
        <v>0.9</v>
      </c>
      <c r="BH661">
        <v>0.4</v>
      </c>
      <c r="BI661">
        <v>0.4</v>
      </c>
      <c r="BJ661">
        <v>0.3</v>
      </c>
      <c r="BK661">
        <v>0.3</v>
      </c>
      <c r="BL661">
        <v>0.2</v>
      </c>
      <c r="BM661">
        <v>0.4</v>
      </c>
      <c r="BP661">
        <v>0.8</v>
      </c>
      <c r="BQ661">
        <v>10.5</v>
      </c>
      <c r="BR661">
        <v>0.1</v>
      </c>
      <c r="BS661">
        <v>1.2</v>
      </c>
      <c r="BT661">
        <v>0.6</v>
      </c>
    </row>
    <row r="662" spans="1:72" x14ac:dyDescent="0.25">
      <c r="A662" s="28" t="s">
        <v>275</v>
      </c>
      <c r="B662" s="27" t="s">
        <v>342</v>
      </c>
      <c r="C662" s="28" t="s">
        <v>394</v>
      </c>
      <c r="D662">
        <v>2.1</v>
      </c>
      <c r="E662">
        <v>0.6</v>
      </c>
      <c r="F662">
        <v>0.6</v>
      </c>
      <c r="G662">
        <v>1.2</v>
      </c>
      <c r="H662">
        <v>2.3</v>
      </c>
      <c r="I662">
        <v>1.4</v>
      </c>
      <c r="J662">
        <v>1.4</v>
      </c>
      <c r="K662">
        <v>1.6</v>
      </c>
      <c r="L662">
        <v>1.3</v>
      </c>
      <c r="M662">
        <v>2</v>
      </c>
      <c r="N662">
        <v>2.3</v>
      </c>
      <c r="O662">
        <v>1.9</v>
      </c>
      <c r="P662">
        <v>2.1</v>
      </c>
      <c r="Q662">
        <v>1.8</v>
      </c>
      <c r="R662">
        <v>2.3</v>
      </c>
      <c r="S662">
        <v>2.2</v>
      </c>
      <c r="T662">
        <v>1.8</v>
      </c>
      <c r="U662">
        <v>1.7</v>
      </c>
      <c r="V662">
        <v>2</v>
      </c>
      <c r="W662">
        <v>4.5</v>
      </c>
      <c r="X662">
        <v>1.7</v>
      </c>
      <c r="Y662">
        <v>1.5</v>
      </c>
      <c r="Z662">
        <v>1.7</v>
      </c>
      <c r="AA662">
        <v>2</v>
      </c>
      <c r="AB662">
        <v>0.9</v>
      </c>
      <c r="AC662">
        <v>2.3</v>
      </c>
      <c r="AD662">
        <v>3.2</v>
      </c>
      <c r="AE662">
        <v>8.1</v>
      </c>
      <c r="AF662">
        <v>1.5</v>
      </c>
      <c r="AG662">
        <v>2.6</v>
      </c>
      <c r="AH662">
        <v>4.9</v>
      </c>
      <c r="AI662">
        <v>1.8</v>
      </c>
      <c r="AJ662">
        <v>2.1</v>
      </c>
      <c r="AK662">
        <v>4.2</v>
      </c>
      <c r="AL662">
        <v>3</v>
      </c>
      <c r="AM662">
        <v>1.8</v>
      </c>
      <c r="AN662">
        <v>1.4</v>
      </c>
      <c r="AO662">
        <v>1.9</v>
      </c>
      <c r="AP662">
        <v>1.9</v>
      </c>
      <c r="AQ662">
        <v>2</v>
      </c>
      <c r="AR662">
        <v>1.1</v>
      </c>
      <c r="AS662">
        <v>1.6</v>
      </c>
      <c r="AT662">
        <v>1.6</v>
      </c>
      <c r="AU662">
        <v>1.2</v>
      </c>
      <c r="AV662">
        <v>1.9</v>
      </c>
      <c r="AW662">
        <v>1.6</v>
      </c>
      <c r="AX662">
        <v>1.6</v>
      </c>
      <c r="AY662">
        <v>1.4</v>
      </c>
      <c r="AZ662">
        <v>1.3</v>
      </c>
      <c r="BA662">
        <v>2.8</v>
      </c>
      <c r="BB662">
        <v>1.2</v>
      </c>
      <c r="BC662">
        <v>1.8</v>
      </c>
      <c r="BD662">
        <v>1.8</v>
      </c>
      <c r="BE662">
        <v>1.9</v>
      </c>
      <c r="BF662">
        <v>1.6</v>
      </c>
      <c r="BG662">
        <v>2.2</v>
      </c>
      <c r="BH662">
        <v>1.6</v>
      </c>
      <c r="BI662">
        <v>1.5</v>
      </c>
      <c r="BJ662">
        <v>1.2</v>
      </c>
      <c r="BK662">
        <v>1.2</v>
      </c>
      <c r="BL662">
        <v>0.8</v>
      </c>
      <c r="BM662">
        <v>1.3</v>
      </c>
      <c r="BP662">
        <v>2.1</v>
      </c>
      <c r="BQ662">
        <v>25.9</v>
      </c>
      <c r="BR662">
        <v>0.2</v>
      </c>
      <c r="BS662">
        <v>2.3</v>
      </c>
      <c r="BT662">
        <v>4.4</v>
      </c>
    </row>
    <row r="663" spans="1:72" x14ac:dyDescent="0.25">
      <c r="A663" s="28" t="s">
        <v>275</v>
      </c>
      <c r="B663" s="27" t="s">
        <v>342</v>
      </c>
      <c r="C663" s="28" t="s">
        <v>395</v>
      </c>
      <c r="D663">
        <v>8.1</v>
      </c>
      <c r="E663">
        <v>1.4</v>
      </c>
      <c r="F663">
        <v>1.6</v>
      </c>
      <c r="G663">
        <v>3.1</v>
      </c>
      <c r="H663">
        <v>11.6</v>
      </c>
      <c r="I663">
        <v>4.4</v>
      </c>
      <c r="J663">
        <v>4.1</v>
      </c>
      <c r="K663">
        <v>4.7</v>
      </c>
      <c r="L663">
        <v>3</v>
      </c>
      <c r="M663">
        <v>5.2</v>
      </c>
      <c r="N663">
        <v>9.6</v>
      </c>
      <c r="O663">
        <v>7.8</v>
      </c>
      <c r="P663">
        <v>6.5</v>
      </c>
      <c r="Q663">
        <v>5.7</v>
      </c>
      <c r="R663">
        <v>7</v>
      </c>
      <c r="S663">
        <v>8</v>
      </c>
      <c r="T663">
        <v>6.6</v>
      </c>
      <c r="U663">
        <v>6</v>
      </c>
      <c r="V663">
        <v>8.8</v>
      </c>
      <c r="W663">
        <v>21.9</v>
      </c>
      <c r="X663">
        <v>5.6</v>
      </c>
      <c r="Y663">
        <v>5.7</v>
      </c>
      <c r="Z663">
        <v>5.6</v>
      </c>
      <c r="AA663">
        <v>7.5</v>
      </c>
      <c r="AB663">
        <v>2.3</v>
      </c>
      <c r="AC663">
        <v>7.6</v>
      </c>
      <c r="AD663">
        <v>17</v>
      </c>
      <c r="AE663">
        <v>28.6</v>
      </c>
      <c r="AF663">
        <v>17.2</v>
      </c>
      <c r="AG663">
        <v>10.5</v>
      </c>
      <c r="AH663">
        <v>21.5</v>
      </c>
      <c r="AI663">
        <v>7.9</v>
      </c>
      <c r="AJ663">
        <v>9</v>
      </c>
      <c r="AK663">
        <v>19.2</v>
      </c>
      <c r="AL663">
        <v>12.1</v>
      </c>
      <c r="AM663">
        <v>6.9</v>
      </c>
      <c r="AN663">
        <v>5</v>
      </c>
      <c r="AO663">
        <v>5.4</v>
      </c>
      <c r="AP663">
        <v>7.2</v>
      </c>
      <c r="AQ663">
        <v>17</v>
      </c>
      <c r="AR663">
        <v>4.2</v>
      </c>
      <c r="AS663">
        <v>4.8</v>
      </c>
      <c r="AT663">
        <v>4.7</v>
      </c>
      <c r="AU663">
        <v>3.6</v>
      </c>
      <c r="AV663">
        <v>12.6</v>
      </c>
      <c r="AW663">
        <v>6</v>
      </c>
      <c r="AX663">
        <v>4.6</v>
      </c>
      <c r="AY663">
        <v>4.2</v>
      </c>
      <c r="AZ663">
        <v>3.9</v>
      </c>
      <c r="BA663">
        <v>14</v>
      </c>
      <c r="BB663">
        <v>3.5</v>
      </c>
      <c r="BC663">
        <v>4.6</v>
      </c>
      <c r="BD663">
        <v>12.3</v>
      </c>
      <c r="BE663">
        <v>10</v>
      </c>
      <c r="BF663">
        <v>4.7</v>
      </c>
      <c r="BG663">
        <v>8.6</v>
      </c>
      <c r="BH663">
        <v>5.1</v>
      </c>
      <c r="BI663">
        <v>3.7</v>
      </c>
      <c r="BJ663">
        <v>3.4</v>
      </c>
      <c r="BK663">
        <v>3.1</v>
      </c>
      <c r="BL663">
        <v>2.4</v>
      </c>
      <c r="BM663">
        <v>3.7</v>
      </c>
      <c r="BP663">
        <v>6.2</v>
      </c>
      <c r="BQ663">
        <v>89.1</v>
      </c>
      <c r="BR663">
        <v>0.8</v>
      </c>
      <c r="BS663">
        <v>10.2</v>
      </c>
      <c r="BT663">
        <v>4.7</v>
      </c>
    </row>
    <row r="664" spans="1:72" x14ac:dyDescent="0.25">
      <c r="A664" s="28" t="s">
        <v>275</v>
      </c>
      <c r="B664" s="27" t="s">
        <v>342</v>
      </c>
      <c r="C664" s="28" t="s">
        <v>396</v>
      </c>
      <c r="D664">
        <v>88.5</v>
      </c>
      <c r="E664">
        <v>17</v>
      </c>
      <c r="F664">
        <v>22.2</v>
      </c>
      <c r="G664">
        <v>36.3</v>
      </c>
      <c r="H664">
        <v>87.7</v>
      </c>
      <c r="I664">
        <v>44.5</v>
      </c>
      <c r="J664">
        <v>57.7</v>
      </c>
      <c r="K664">
        <v>53</v>
      </c>
      <c r="L664">
        <v>36.3</v>
      </c>
      <c r="M664">
        <v>61.4</v>
      </c>
      <c r="N664">
        <v>118.7</v>
      </c>
      <c r="O664">
        <v>112.6</v>
      </c>
      <c r="P664">
        <v>75.7</v>
      </c>
      <c r="Q664">
        <v>70.6</v>
      </c>
      <c r="R664">
        <v>74.5</v>
      </c>
      <c r="S664">
        <v>85.6</v>
      </c>
      <c r="T664">
        <v>75.5</v>
      </c>
      <c r="U664">
        <v>65.1</v>
      </c>
      <c r="V664">
        <v>83.3</v>
      </c>
      <c r="W664">
        <v>207.4</v>
      </c>
      <c r="X664">
        <v>51</v>
      </c>
      <c r="Y664">
        <v>72</v>
      </c>
      <c r="Z664">
        <v>56</v>
      </c>
      <c r="AA664">
        <v>68.6</v>
      </c>
      <c r="AB664">
        <v>43.6</v>
      </c>
      <c r="AC664">
        <v>86</v>
      </c>
      <c r="AD664">
        <v>158.7</v>
      </c>
      <c r="AE664">
        <v>274.2</v>
      </c>
      <c r="AF664">
        <v>108</v>
      </c>
      <c r="AG664">
        <v>96.6</v>
      </c>
      <c r="AH664">
        <v>217.6</v>
      </c>
      <c r="AI664">
        <v>55.6</v>
      </c>
      <c r="AJ664">
        <v>90.2</v>
      </c>
      <c r="AK664">
        <v>211</v>
      </c>
      <c r="AL664">
        <v>131.8</v>
      </c>
      <c r="AM664">
        <v>57.2</v>
      </c>
      <c r="AN664">
        <v>46.9</v>
      </c>
      <c r="AO664">
        <v>44.2</v>
      </c>
      <c r="AP664">
        <v>85.4</v>
      </c>
      <c r="AQ664">
        <v>142.8</v>
      </c>
      <c r="AR664">
        <v>94.2</v>
      </c>
      <c r="AS664">
        <v>87.8</v>
      </c>
      <c r="AT664">
        <v>73.4</v>
      </c>
      <c r="AU664">
        <v>41.6</v>
      </c>
      <c r="AV664">
        <v>94.8</v>
      </c>
      <c r="AW664">
        <v>55.1</v>
      </c>
      <c r="AX664">
        <v>42.2</v>
      </c>
      <c r="AY664">
        <v>35.4</v>
      </c>
      <c r="AZ664">
        <v>44</v>
      </c>
      <c r="BA664">
        <v>121.7</v>
      </c>
      <c r="BB664">
        <v>56</v>
      </c>
      <c r="BC664">
        <v>54</v>
      </c>
      <c r="BD664">
        <v>85.3</v>
      </c>
      <c r="BE664">
        <v>84.1</v>
      </c>
      <c r="BF664">
        <v>49</v>
      </c>
      <c r="BG664">
        <v>101.7</v>
      </c>
      <c r="BH664">
        <v>66</v>
      </c>
      <c r="BI664">
        <v>32</v>
      </c>
      <c r="BJ664">
        <v>33.6</v>
      </c>
      <c r="BK664">
        <v>33.6</v>
      </c>
      <c r="BL664">
        <v>21.5</v>
      </c>
      <c r="BM664">
        <v>55.5</v>
      </c>
      <c r="BP664">
        <v>108.2</v>
      </c>
      <c r="BQ664">
        <v>864.4</v>
      </c>
      <c r="BR664">
        <v>36.6</v>
      </c>
      <c r="BS664">
        <v>135.2</v>
      </c>
      <c r="BT664">
        <v>76.6</v>
      </c>
    </row>
    <row r="665" spans="1:72" x14ac:dyDescent="0.25">
      <c r="A665" s="28" t="s">
        <v>275</v>
      </c>
      <c r="B665" s="27" t="s">
        <v>342</v>
      </c>
      <c r="C665" s="28" t="s">
        <v>397</v>
      </c>
      <c r="D665">
        <v>7.7</v>
      </c>
      <c r="E665">
        <v>0.9</v>
      </c>
      <c r="F665">
        <v>0.9</v>
      </c>
      <c r="G665">
        <v>1.9</v>
      </c>
      <c r="H665">
        <v>4.8</v>
      </c>
      <c r="I665">
        <v>2.4</v>
      </c>
      <c r="J665">
        <v>2.5</v>
      </c>
      <c r="K665">
        <v>2.7</v>
      </c>
      <c r="L665">
        <v>1.8</v>
      </c>
      <c r="M665">
        <v>3.1</v>
      </c>
      <c r="N665">
        <v>4.8</v>
      </c>
      <c r="O665">
        <v>3.6</v>
      </c>
      <c r="P665">
        <v>3.4</v>
      </c>
      <c r="Q665">
        <v>3.5</v>
      </c>
      <c r="R665">
        <v>3.9</v>
      </c>
      <c r="S665">
        <v>4.6</v>
      </c>
      <c r="T665">
        <v>3.3</v>
      </c>
      <c r="U665">
        <v>3.1</v>
      </c>
      <c r="V665">
        <v>4.8</v>
      </c>
      <c r="W665">
        <v>16.5</v>
      </c>
      <c r="X665">
        <v>3</v>
      </c>
      <c r="Y665">
        <v>3</v>
      </c>
      <c r="Z665">
        <v>3</v>
      </c>
      <c r="AA665">
        <v>3.4</v>
      </c>
      <c r="AB665">
        <v>1.5</v>
      </c>
      <c r="AC665">
        <v>5.1</v>
      </c>
      <c r="AD665">
        <v>11.3</v>
      </c>
      <c r="AE665">
        <v>24.3</v>
      </c>
      <c r="AF665">
        <v>5.5</v>
      </c>
      <c r="AG665">
        <v>5.6</v>
      </c>
      <c r="AH665">
        <v>23.6</v>
      </c>
      <c r="AI665">
        <v>2.4</v>
      </c>
      <c r="AJ665">
        <v>8.4</v>
      </c>
      <c r="AK665">
        <v>13.9</v>
      </c>
      <c r="AL665">
        <v>10.4</v>
      </c>
      <c r="AM665">
        <v>3.1</v>
      </c>
      <c r="AN665">
        <v>2.2</v>
      </c>
      <c r="AO665">
        <v>3</v>
      </c>
      <c r="AP665">
        <v>4</v>
      </c>
      <c r="AQ665">
        <v>4.6</v>
      </c>
      <c r="AR665">
        <v>1.9</v>
      </c>
      <c r="AS665">
        <v>2.3</v>
      </c>
      <c r="AT665">
        <v>2.3</v>
      </c>
      <c r="AU665">
        <v>2</v>
      </c>
      <c r="AV665">
        <v>3.9</v>
      </c>
      <c r="AW665">
        <v>3</v>
      </c>
      <c r="AX665">
        <v>2.3</v>
      </c>
      <c r="AY665">
        <v>2</v>
      </c>
      <c r="AZ665">
        <v>2.2</v>
      </c>
      <c r="BA665">
        <v>10.2</v>
      </c>
      <c r="BB665">
        <v>2.1</v>
      </c>
      <c r="BC665">
        <v>2.8</v>
      </c>
      <c r="BD665">
        <v>3.9</v>
      </c>
      <c r="BE665">
        <v>4.8</v>
      </c>
      <c r="BF665">
        <v>2.4</v>
      </c>
      <c r="BG665">
        <v>4.6</v>
      </c>
      <c r="BH665">
        <v>2.7</v>
      </c>
      <c r="BI665">
        <v>1.9</v>
      </c>
      <c r="BJ665">
        <v>1.9</v>
      </c>
      <c r="BK665">
        <v>1.9</v>
      </c>
      <c r="BL665">
        <v>1.3</v>
      </c>
      <c r="BM665">
        <v>2.2</v>
      </c>
      <c r="BP665">
        <v>3.9</v>
      </c>
      <c r="BQ665">
        <v>91</v>
      </c>
      <c r="BR665">
        <v>0.6</v>
      </c>
      <c r="BS665">
        <v>4.3</v>
      </c>
      <c r="BT665">
        <v>4</v>
      </c>
    </row>
    <row r="666" spans="1:3" x14ac:dyDescent="0.25">
      <c r="A666" s="28" t="s">
        <v>275</v>
      </c>
      <c r="B666" s="27" t="s">
        <v>342</v>
      </c>
      <c r="C666" s="28" t="s">
        <v>398</v>
      </c>
    </row>
    <row r="667" spans="1:72" x14ac:dyDescent="0.25">
      <c r="A667" s="28" t="s">
        <v>275</v>
      </c>
      <c r="B667" s="27" t="s">
        <v>342</v>
      </c>
      <c r="C667" s="28" t="s">
        <v>399</v>
      </c>
      <c r="D667">
        <v>5.3</v>
      </c>
      <c r="E667">
        <v>0.7</v>
      </c>
      <c r="F667">
        <v>0.7</v>
      </c>
      <c r="G667">
        <v>1.7</v>
      </c>
      <c r="H667">
        <v>4.7</v>
      </c>
      <c r="I667">
        <v>1.9</v>
      </c>
      <c r="J667">
        <v>2</v>
      </c>
      <c r="K667">
        <v>2.1</v>
      </c>
      <c r="L667">
        <v>1.4</v>
      </c>
      <c r="M667">
        <v>2.3</v>
      </c>
      <c r="N667">
        <v>3.5</v>
      </c>
      <c r="O667">
        <v>2.5</v>
      </c>
      <c r="P667">
        <v>3.2</v>
      </c>
      <c r="Q667">
        <v>2.7</v>
      </c>
      <c r="R667">
        <v>3.6</v>
      </c>
      <c r="S667">
        <v>3.9</v>
      </c>
      <c r="T667">
        <v>2.4</v>
      </c>
      <c r="U667">
        <v>2.3</v>
      </c>
      <c r="V667">
        <v>3.3</v>
      </c>
      <c r="W667">
        <v>11.6</v>
      </c>
      <c r="X667">
        <v>2.4</v>
      </c>
      <c r="Y667">
        <v>2.3</v>
      </c>
      <c r="Z667">
        <v>2.6</v>
      </c>
      <c r="AA667">
        <v>3.1</v>
      </c>
      <c r="AB667">
        <v>1.2</v>
      </c>
      <c r="AC667">
        <v>4.2</v>
      </c>
      <c r="AD667">
        <v>9.3</v>
      </c>
      <c r="AE667">
        <v>22.2</v>
      </c>
      <c r="AF667">
        <v>5.5</v>
      </c>
      <c r="AG667">
        <v>6.3</v>
      </c>
      <c r="AH667">
        <v>20.3</v>
      </c>
      <c r="AI667">
        <v>3.2</v>
      </c>
      <c r="AJ667">
        <v>5</v>
      </c>
      <c r="AK667">
        <v>10.2</v>
      </c>
      <c r="AL667">
        <v>6.2</v>
      </c>
      <c r="AM667">
        <v>2.9</v>
      </c>
      <c r="AN667">
        <v>1.7</v>
      </c>
      <c r="AO667">
        <v>2.3</v>
      </c>
      <c r="AP667">
        <v>3</v>
      </c>
      <c r="AQ667">
        <v>4.3</v>
      </c>
      <c r="AR667">
        <v>1.5</v>
      </c>
      <c r="AS667">
        <v>1.7</v>
      </c>
      <c r="AT667">
        <v>2</v>
      </c>
      <c r="AU667">
        <v>1.6</v>
      </c>
      <c r="AV667">
        <v>3.2</v>
      </c>
      <c r="AW667">
        <v>2.5</v>
      </c>
      <c r="AX667">
        <v>1.7</v>
      </c>
      <c r="AY667">
        <v>1.9</v>
      </c>
      <c r="AZ667">
        <v>1.7</v>
      </c>
      <c r="BA667">
        <v>7.4</v>
      </c>
      <c r="BB667">
        <v>1.5</v>
      </c>
      <c r="BC667">
        <v>2.2</v>
      </c>
      <c r="BD667">
        <v>3.5</v>
      </c>
      <c r="BE667">
        <v>4.1</v>
      </c>
      <c r="BF667">
        <v>1.8</v>
      </c>
      <c r="BG667">
        <v>3.7</v>
      </c>
      <c r="BH667">
        <v>2.4</v>
      </c>
      <c r="BI667">
        <v>1.7</v>
      </c>
      <c r="BJ667">
        <v>1.7</v>
      </c>
      <c r="BK667">
        <v>1.4</v>
      </c>
      <c r="BL667">
        <v>1.1</v>
      </c>
      <c r="BM667">
        <v>1.6</v>
      </c>
      <c r="BP667">
        <v>2.8</v>
      </c>
      <c r="BQ667">
        <v>54</v>
      </c>
      <c r="BR667">
        <v>0.3</v>
      </c>
      <c r="BS667">
        <v>3.7</v>
      </c>
      <c r="BT667">
        <v>3</v>
      </c>
    </row>
    <row r="668" spans="1:72" x14ac:dyDescent="0.25">
      <c r="A668" s="28" t="s">
        <v>275</v>
      </c>
      <c r="B668" s="27" t="s">
        <v>342</v>
      </c>
      <c r="C668" s="28" t="s">
        <v>400</v>
      </c>
      <c r="D668">
        <v>14.3</v>
      </c>
      <c r="E668">
        <v>2.4</v>
      </c>
      <c r="F668">
        <v>2</v>
      </c>
      <c r="G668">
        <v>4.3</v>
      </c>
      <c r="H668">
        <v>13.9</v>
      </c>
      <c r="I668">
        <v>6</v>
      </c>
      <c r="J668">
        <v>5.7</v>
      </c>
      <c r="K668">
        <v>6.1</v>
      </c>
      <c r="L668">
        <v>3.9</v>
      </c>
      <c r="M668">
        <v>7.6</v>
      </c>
      <c r="N668">
        <v>11.6</v>
      </c>
      <c r="O668">
        <v>8.3</v>
      </c>
      <c r="P668">
        <v>8.6</v>
      </c>
      <c r="Q668">
        <v>8.3</v>
      </c>
      <c r="R668">
        <v>9.8</v>
      </c>
      <c r="S668">
        <v>11.5</v>
      </c>
      <c r="T668">
        <v>8.3</v>
      </c>
      <c r="U668">
        <v>7.5</v>
      </c>
      <c r="V668">
        <v>11.9</v>
      </c>
      <c r="W668">
        <v>38.6</v>
      </c>
      <c r="X668">
        <v>7</v>
      </c>
      <c r="Y668">
        <v>7.4</v>
      </c>
      <c r="Z668">
        <v>7.1</v>
      </c>
      <c r="AA668">
        <v>8.6</v>
      </c>
      <c r="AB668">
        <v>3.5</v>
      </c>
      <c r="AC668">
        <v>12.5</v>
      </c>
      <c r="AD668">
        <v>29.7</v>
      </c>
      <c r="AE668">
        <v>52.6</v>
      </c>
      <c r="AF668">
        <v>19.4</v>
      </c>
      <c r="AG668">
        <v>16.8</v>
      </c>
      <c r="AH668">
        <v>51.9</v>
      </c>
      <c r="AI668">
        <v>5.2</v>
      </c>
      <c r="AJ668">
        <v>12.8</v>
      </c>
      <c r="AK668">
        <v>30</v>
      </c>
      <c r="AL668">
        <v>21.3</v>
      </c>
      <c r="AM668">
        <v>7.7</v>
      </c>
      <c r="AN668">
        <v>5.5</v>
      </c>
      <c r="AO668">
        <v>6</v>
      </c>
      <c r="AP668">
        <v>9.3</v>
      </c>
      <c r="AQ668">
        <v>12.2</v>
      </c>
      <c r="AR668">
        <v>4.1</v>
      </c>
      <c r="AS668">
        <v>4.9</v>
      </c>
      <c r="AT668">
        <v>5.2</v>
      </c>
      <c r="AU668">
        <v>4.9</v>
      </c>
      <c r="AV668">
        <v>8.8</v>
      </c>
      <c r="AW668">
        <v>7.5</v>
      </c>
      <c r="AX668">
        <v>4.8</v>
      </c>
      <c r="AY668">
        <v>5.2</v>
      </c>
      <c r="AZ668">
        <v>4.9</v>
      </c>
      <c r="BA668">
        <v>19.5</v>
      </c>
      <c r="BB668">
        <v>4.3</v>
      </c>
      <c r="BC668">
        <v>5.8</v>
      </c>
      <c r="BD668">
        <v>9.4</v>
      </c>
      <c r="BE668">
        <v>11.8</v>
      </c>
      <c r="BF668">
        <v>5.4</v>
      </c>
      <c r="BG668">
        <v>11</v>
      </c>
      <c r="BH668">
        <v>6</v>
      </c>
      <c r="BI668">
        <v>4.5</v>
      </c>
      <c r="BJ668">
        <v>4.4</v>
      </c>
      <c r="BK668">
        <v>4.4</v>
      </c>
      <c r="BL668">
        <v>2.8</v>
      </c>
      <c r="BM668">
        <v>4.6</v>
      </c>
      <c r="BP668">
        <v>8</v>
      </c>
      <c r="BQ668">
        <v>156.8</v>
      </c>
      <c r="BR668">
        <v>1</v>
      </c>
      <c r="BS668">
        <v>10.6</v>
      </c>
      <c r="BT668">
        <v>8.7</v>
      </c>
    </row>
    <row r="669" spans="1:72" x14ac:dyDescent="0.25">
      <c r="A669" s="28" t="s">
        <v>275</v>
      </c>
      <c r="B669" s="27" t="s">
        <v>342</v>
      </c>
      <c r="C669" s="28" t="s">
        <v>401</v>
      </c>
      <c r="D669">
        <v>17.4</v>
      </c>
      <c r="E669">
        <v>3.1</v>
      </c>
      <c r="F669">
        <v>3.5</v>
      </c>
      <c r="G669">
        <v>7.2</v>
      </c>
      <c r="H669">
        <v>21.3</v>
      </c>
      <c r="I669">
        <v>9.3</v>
      </c>
      <c r="J669">
        <v>10.4</v>
      </c>
      <c r="K669">
        <v>10.5</v>
      </c>
      <c r="L669">
        <v>7.2</v>
      </c>
      <c r="M669">
        <v>12.2</v>
      </c>
      <c r="N669">
        <v>19.6</v>
      </c>
      <c r="O669">
        <v>14.4</v>
      </c>
      <c r="P669">
        <v>17.3</v>
      </c>
      <c r="Q669">
        <v>14.4</v>
      </c>
      <c r="R669">
        <v>15.7</v>
      </c>
      <c r="S669">
        <v>18.4</v>
      </c>
      <c r="T669">
        <v>12.7</v>
      </c>
      <c r="U669">
        <v>11.9</v>
      </c>
      <c r="V669">
        <v>19</v>
      </c>
      <c r="W669">
        <v>69.1</v>
      </c>
      <c r="X669">
        <v>11.2</v>
      </c>
      <c r="Y669">
        <v>11.9</v>
      </c>
      <c r="Z669">
        <v>11.7</v>
      </c>
      <c r="AA669">
        <v>12.9</v>
      </c>
      <c r="AB669">
        <v>5.8</v>
      </c>
      <c r="AC669">
        <v>21.5</v>
      </c>
      <c r="AD669">
        <v>45.5</v>
      </c>
      <c r="AE669">
        <v>92.6</v>
      </c>
      <c r="AF669">
        <v>28.5</v>
      </c>
      <c r="AG669">
        <v>26.5</v>
      </c>
      <c r="AH669">
        <v>79.3</v>
      </c>
      <c r="AI669">
        <v>8.9</v>
      </c>
      <c r="AJ669">
        <v>16.8</v>
      </c>
      <c r="AK669">
        <v>59.2</v>
      </c>
      <c r="AL669">
        <v>42.5</v>
      </c>
      <c r="AM669">
        <v>12.9</v>
      </c>
      <c r="AN669">
        <v>8.8</v>
      </c>
      <c r="AO669">
        <v>11.4</v>
      </c>
      <c r="AP669">
        <v>16.3</v>
      </c>
      <c r="AQ669">
        <v>22.4</v>
      </c>
      <c r="AR669">
        <v>7.5</v>
      </c>
      <c r="AS669">
        <v>9.6</v>
      </c>
      <c r="AT669">
        <v>11.3</v>
      </c>
      <c r="AU669">
        <v>7.9</v>
      </c>
      <c r="AV669">
        <v>18.1</v>
      </c>
      <c r="AW669">
        <v>11.9</v>
      </c>
      <c r="AX669">
        <v>8.5</v>
      </c>
      <c r="AY669">
        <v>8.2</v>
      </c>
      <c r="AZ669">
        <v>8.4</v>
      </c>
      <c r="BA669">
        <v>39.1</v>
      </c>
      <c r="BB669">
        <v>8.5</v>
      </c>
      <c r="BC669">
        <v>11.6</v>
      </c>
      <c r="BD669">
        <v>16.8</v>
      </c>
      <c r="BE669">
        <v>20.2</v>
      </c>
      <c r="BF669">
        <v>9.6</v>
      </c>
      <c r="BG669">
        <v>18.6</v>
      </c>
      <c r="BH669">
        <v>10.7</v>
      </c>
      <c r="BI669">
        <v>7.4</v>
      </c>
      <c r="BJ669">
        <v>7.2</v>
      </c>
      <c r="BK669">
        <v>7.3</v>
      </c>
      <c r="BL669">
        <v>4.9</v>
      </c>
      <c r="BM669">
        <v>8.5</v>
      </c>
      <c r="BP669">
        <v>14.8</v>
      </c>
      <c r="BQ669">
        <v>263.9</v>
      </c>
      <c r="BR669">
        <v>2.5</v>
      </c>
      <c r="BS669">
        <v>29.6</v>
      </c>
      <c r="BT669">
        <v>16.7</v>
      </c>
    </row>
    <row r="670" spans="1:71" x14ac:dyDescent="0.25">
      <c r="A670" s="28" t="s">
        <v>275</v>
      </c>
      <c r="B670" s="27" t="s">
        <v>342</v>
      </c>
      <c r="C670" s="28" t="s">
        <v>402</v>
      </c>
      <c r="D670">
        <v>0.1</v>
      </c>
      <c r="H670">
        <v>0.1</v>
      </c>
      <c r="N670">
        <v>0.1</v>
      </c>
      <c r="R670">
        <v>0.1</v>
      </c>
      <c r="S670">
        <v>0.1</v>
      </c>
      <c r="V670">
        <v>0.1</v>
      </c>
      <c r="W670">
        <v>0.3</v>
      </c>
      <c r="AC670">
        <v>0.1</v>
      </c>
      <c r="AD670">
        <v>0.2</v>
      </c>
      <c r="AE670">
        <v>0.4</v>
      </c>
      <c r="AF670">
        <v>0.1</v>
      </c>
      <c r="AG670">
        <v>0.1</v>
      </c>
      <c r="AH670">
        <v>0.4</v>
      </c>
      <c r="AJ670">
        <v>0.1</v>
      </c>
      <c r="AK670">
        <v>0.2</v>
      </c>
      <c r="AL670">
        <v>0.2</v>
      </c>
      <c r="AP670">
        <v>0.1</v>
      </c>
      <c r="AQ670">
        <v>0.1</v>
      </c>
      <c r="AV670">
        <v>0.1</v>
      </c>
      <c r="BA670">
        <v>0.1</v>
      </c>
      <c r="BD670">
        <v>0.1</v>
      </c>
      <c r="BE670">
        <v>0.1</v>
      </c>
      <c r="BG670">
        <v>0.1</v>
      </c>
      <c r="BQ670">
        <v>1</v>
      </c>
      <c r="BS670">
        <v>0.1</v>
      </c>
    </row>
    <row r="671" spans="1:72" x14ac:dyDescent="0.25">
      <c r="A671" s="28" t="s">
        <v>275</v>
      </c>
      <c r="B671" s="27" t="s">
        <v>342</v>
      </c>
      <c r="C671" s="28" t="s">
        <v>403</v>
      </c>
      <c r="D671">
        <v>7.7</v>
      </c>
      <c r="E671">
        <v>1.4</v>
      </c>
      <c r="F671">
        <v>1.3</v>
      </c>
      <c r="G671">
        <v>2.7</v>
      </c>
      <c r="H671">
        <v>6.5</v>
      </c>
      <c r="I671">
        <v>3.4</v>
      </c>
      <c r="J671">
        <v>3.5</v>
      </c>
      <c r="K671">
        <v>3.7</v>
      </c>
      <c r="L671">
        <v>2.6</v>
      </c>
      <c r="M671">
        <v>4.2</v>
      </c>
      <c r="N671">
        <v>6.4</v>
      </c>
      <c r="O671">
        <v>4.8</v>
      </c>
      <c r="P671">
        <v>4.7</v>
      </c>
      <c r="Q671">
        <v>4.9</v>
      </c>
      <c r="R671">
        <v>5.5</v>
      </c>
      <c r="S671">
        <v>6.4</v>
      </c>
      <c r="T671">
        <v>4.4</v>
      </c>
      <c r="U671">
        <v>4.2</v>
      </c>
      <c r="V671">
        <v>6.1</v>
      </c>
      <c r="W671">
        <v>19</v>
      </c>
      <c r="X671">
        <v>4.2</v>
      </c>
      <c r="Y671">
        <v>4.2</v>
      </c>
      <c r="Z671">
        <v>4.2</v>
      </c>
      <c r="AA671">
        <v>4.6</v>
      </c>
      <c r="AB671">
        <v>2.1</v>
      </c>
      <c r="AC671">
        <v>6.9</v>
      </c>
      <c r="AD671">
        <v>15</v>
      </c>
      <c r="AE671">
        <v>26.6</v>
      </c>
      <c r="AF671">
        <v>7.2</v>
      </c>
      <c r="AG671">
        <v>7.2</v>
      </c>
      <c r="AH671">
        <v>23.5</v>
      </c>
      <c r="AI671">
        <v>3.2</v>
      </c>
      <c r="AJ671">
        <v>6.9</v>
      </c>
      <c r="AK671">
        <v>16.5</v>
      </c>
      <c r="AL671">
        <v>11.9</v>
      </c>
      <c r="AM671">
        <v>4.4</v>
      </c>
      <c r="AN671">
        <v>3</v>
      </c>
      <c r="AO671">
        <v>4.2</v>
      </c>
      <c r="AP671">
        <v>5.7</v>
      </c>
      <c r="AQ671">
        <v>6.5</v>
      </c>
      <c r="AR671">
        <v>2.5</v>
      </c>
      <c r="AS671">
        <v>3.1</v>
      </c>
      <c r="AT671">
        <v>3.7</v>
      </c>
      <c r="AU671">
        <v>2.8</v>
      </c>
      <c r="AV671">
        <v>5.5</v>
      </c>
      <c r="AW671">
        <v>4.2</v>
      </c>
      <c r="AX671">
        <v>3.1</v>
      </c>
      <c r="AY671">
        <v>3</v>
      </c>
      <c r="AZ671">
        <v>3</v>
      </c>
      <c r="BA671">
        <v>10.6</v>
      </c>
      <c r="BB671">
        <v>2.9</v>
      </c>
      <c r="BC671">
        <v>4</v>
      </c>
      <c r="BD671">
        <v>5.3</v>
      </c>
      <c r="BE671">
        <v>6.5</v>
      </c>
      <c r="BF671">
        <v>3.3</v>
      </c>
      <c r="BG671">
        <v>6.4</v>
      </c>
      <c r="BH671">
        <v>3.7</v>
      </c>
      <c r="BI671">
        <v>2.7</v>
      </c>
      <c r="BJ671">
        <v>2.8</v>
      </c>
      <c r="BK671">
        <v>2.6</v>
      </c>
      <c r="BL671">
        <v>1.8</v>
      </c>
      <c r="BM671">
        <v>3</v>
      </c>
      <c r="BP671">
        <v>5.3</v>
      </c>
      <c r="BQ671">
        <v>78.8</v>
      </c>
      <c r="BR671">
        <v>0.7</v>
      </c>
      <c r="BS671">
        <v>6.1</v>
      </c>
      <c r="BT671">
        <v>5.4</v>
      </c>
    </row>
    <row r="672" spans="1:72" x14ac:dyDescent="0.25">
      <c r="A672" s="28" t="s">
        <v>275</v>
      </c>
      <c r="B672" s="27" t="s">
        <v>342</v>
      </c>
      <c r="C672" s="28" t="s">
        <v>404</v>
      </c>
      <c r="D672">
        <v>1.2</v>
      </c>
      <c r="E672">
        <v>0.1</v>
      </c>
      <c r="F672">
        <v>0.2</v>
      </c>
      <c r="G672">
        <v>0.3</v>
      </c>
      <c r="H672">
        <v>0.8</v>
      </c>
      <c r="I672">
        <v>0.4</v>
      </c>
      <c r="J672">
        <v>0.4</v>
      </c>
      <c r="K672">
        <v>0.4</v>
      </c>
      <c r="L672">
        <v>0.3</v>
      </c>
      <c r="M672">
        <v>0.5</v>
      </c>
      <c r="N672">
        <v>0.7</v>
      </c>
      <c r="O672">
        <v>0.5</v>
      </c>
      <c r="P672">
        <v>0.6</v>
      </c>
      <c r="Q672">
        <v>0.6</v>
      </c>
      <c r="R672">
        <v>0.7</v>
      </c>
      <c r="S672">
        <v>0.8</v>
      </c>
      <c r="T672">
        <v>0.5</v>
      </c>
      <c r="U672">
        <v>0.5</v>
      </c>
      <c r="V672">
        <v>0.8</v>
      </c>
      <c r="W672">
        <v>2.2</v>
      </c>
      <c r="X672">
        <v>0.5</v>
      </c>
      <c r="Y672">
        <v>0.5</v>
      </c>
      <c r="Z672">
        <v>0.5</v>
      </c>
      <c r="AA672">
        <v>0.6</v>
      </c>
      <c r="AB672">
        <v>0.2</v>
      </c>
      <c r="AC672">
        <v>0.9</v>
      </c>
      <c r="AD672">
        <v>2.3</v>
      </c>
      <c r="AE672">
        <v>3.6</v>
      </c>
      <c r="AF672">
        <v>1</v>
      </c>
      <c r="AG672">
        <v>0.9</v>
      </c>
      <c r="AH672">
        <v>3.7</v>
      </c>
      <c r="AI672">
        <v>0.4</v>
      </c>
      <c r="AJ672">
        <v>1.1</v>
      </c>
      <c r="AK672">
        <v>1.9</v>
      </c>
      <c r="AL672">
        <v>1.4</v>
      </c>
      <c r="AM672">
        <v>0.6</v>
      </c>
      <c r="AN672">
        <v>0.4</v>
      </c>
      <c r="AO672">
        <v>0.5</v>
      </c>
      <c r="AP672">
        <v>0.7</v>
      </c>
      <c r="AQ672">
        <v>0.8</v>
      </c>
      <c r="AR672">
        <v>0.3</v>
      </c>
      <c r="AS672">
        <v>0.4</v>
      </c>
      <c r="AT672">
        <v>0.4</v>
      </c>
      <c r="AU672">
        <v>0.4</v>
      </c>
      <c r="AV672">
        <v>0.7</v>
      </c>
      <c r="AW672">
        <v>0.6</v>
      </c>
      <c r="AX672">
        <v>0.4</v>
      </c>
      <c r="AY672">
        <v>0.4</v>
      </c>
      <c r="AZ672">
        <v>0.4</v>
      </c>
      <c r="BA672">
        <v>1.6</v>
      </c>
      <c r="BB672">
        <v>0.3</v>
      </c>
      <c r="BC672">
        <v>0.5</v>
      </c>
      <c r="BD672">
        <v>0.7</v>
      </c>
      <c r="BE672">
        <v>0.9</v>
      </c>
      <c r="BF672">
        <v>0.4</v>
      </c>
      <c r="BG672">
        <v>0.8</v>
      </c>
      <c r="BH672">
        <v>0.4</v>
      </c>
      <c r="BI672">
        <v>0.3</v>
      </c>
      <c r="BJ672">
        <v>0.3</v>
      </c>
      <c r="BK672">
        <v>0.3</v>
      </c>
      <c r="BL672">
        <v>0.2</v>
      </c>
      <c r="BM672">
        <v>0.3</v>
      </c>
      <c r="BP672">
        <v>0.6</v>
      </c>
      <c r="BQ672">
        <v>12.3</v>
      </c>
      <c r="BR672">
        <v>0.1</v>
      </c>
      <c r="BS672">
        <v>0.9</v>
      </c>
      <c r="BT672">
        <v>0.7</v>
      </c>
    </row>
    <row r="673" spans="1:72" x14ac:dyDescent="0.25">
      <c r="A673" s="28" t="s">
        <v>275</v>
      </c>
      <c r="B673" s="27" t="s">
        <v>342</v>
      </c>
      <c r="C673" s="28" t="s">
        <v>405</v>
      </c>
      <c r="D673">
        <v>0.2</v>
      </c>
      <c r="E673">
        <v>0.1</v>
      </c>
      <c r="F673">
        <v>0.1</v>
      </c>
      <c r="G673">
        <v>0.1</v>
      </c>
      <c r="H673">
        <v>0.6</v>
      </c>
      <c r="I673">
        <v>0.2</v>
      </c>
      <c r="J673">
        <v>0.2</v>
      </c>
      <c r="K673">
        <v>0.2</v>
      </c>
      <c r="L673">
        <v>0.1</v>
      </c>
      <c r="M673">
        <v>0.2</v>
      </c>
      <c r="N673">
        <v>0.4</v>
      </c>
      <c r="O673">
        <v>0.3</v>
      </c>
      <c r="P673">
        <v>0.3</v>
      </c>
      <c r="Q673">
        <v>0.2</v>
      </c>
      <c r="R673">
        <v>0.3</v>
      </c>
      <c r="S673">
        <v>0.3</v>
      </c>
      <c r="T673">
        <v>0.3</v>
      </c>
      <c r="U673">
        <v>0.3</v>
      </c>
      <c r="V673">
        <v>0.3</v>
      </c>
      <c r="W673">
        <v>0.4</v>
      </c>
      <c r="X673">
        <v>0.2</v>
      </c>
      <c r="Y673">
        <v>0.2</v>
      </c>
      <c r="Z673">
        <v>0.2</v>
      </c>
      <c r="AA673">
        <v>0.3</v>
      </c>
      <c r="AB673">
        <v>0.1</v>
      </c>
      <c r="AC673">
        <v>0.2</v>
      </c>
      <c r="AD673">
        <v>0.4</v>
      </c>
      <c r="AE673">
        <v>0.3</v>
      </c>
      <c r="AF673">
        <v>1</v>
      </c>
      <c r="AG673">
        <v>0.5</v>
      </c>
      <c r="AH673">
        <v>0.3</v>
      </c>
      <c r="AI673">
        <v>0.2</v>
      </c>
      <c r="AJ673">
        <v>0.2</v>
      </c>
      <c r="AK673">
        <v>0.3</v>
      </c>
      <c r="AL673">
        <v>0.1</v>
      </c>
      <c r="AM673">
        <v>0.2</v>
      </c>
      <c r="AN673">
        <v>0.2</v>
      </c>
      <c r="AO673">
        <v>0.2</v>
      </c>
      <c r="AP673">
        <v>0.2</v>
      </c>
      <c r="AQ673">
        <v>0.5</v>
      </c>
      <c r="AR673">
        <v>0.1</v>
      </c>
      <c r="AS673">
        <v>0.1</v>
      </c>
      <c r="AT673">
        <v>0.2</v>
      </c>
      <c r="AU673">
        <v>0.1</v>
      </c>
      <c r="AV673">
        <v>0.2</v>
      </c>
      <c r="AW673">
        <v>0.2</v>
      </c>
      <c r="AX673">
        <v>0.1</v>
      </c>
      <c r="AY673">
        <v>0.2</v>
      </c>
      <c r="AZ673">
        <v>0.1</v>
      </c>
      <c r="BA673">
        <v>0.2</v>
      </c>
      <c r="BB673">
        <v>0.1</v>
      </c>
      <c r="BC673">
        <v>0.2</v>
      </c>
      <c r="BD673">
        <v>0.2</v>
      </c>
      <c r="BE673">
        <v>0.2</v>
      </c>
      <c r="BF673">
        <v>0.1</v>
      </c>
      <c r="BG673">
        <v>0.2</v>
      </c>
      <c r="BH673">
        <v>0.1</v>
      </c>
      <c r="BI673">
        <v>0.1</v>
      </c>
      <c r="BJ673">
        <v>0.1</v>
      </c>
      <c r="BK673">
        <v>0.1</v>
      </c>
      <c r="BL673">
        <v>0.1</v>
      </c>
      <c r="BM673">
        <v>0.1</v>
      </c>
      <c r="BP673">
        <v>0.2</v>
      </c>
      <c r="BQ673">
        <v>1.5</v>
      </c>
      <c r="BS673">
        <v>0.3</v>
      </c>
      <c r="BT673">
        <v>0.4</v>
      </c>
    </row>
    <row r="674" spans="1:72" x14ac:dyDescent="0.25">
      <c r="A674" s="28" t="s">
        <v>275</v>
      </c>
      <c r="B674" s="27" t="s">
        <v>342</v>
      </c>
      <c r="C674" s="28" t="s">
        <v>406</v>
      </c>
      <c r="D674">
        <v>0.7</v>
      </c>
      <c r="E674">
        <v>0.1</v>
      </c>
      <c r="F674">
        <v>0.1</v>
      </c>
      <c r="G674">
        <v>0.2</v>
      </c>
      <c r="H674">
        <v>0.8</v>
      </c>
      <c r="I674">
        <v>0.3</v>
      </c>
      <c r="J674">
        <v>0.3</v>
      </c>
      <c r="K674">
        <v>0.3</v>
      </c>
      <c r="L674">
        <v>0.2</v>
      </c>
      <c r="M674">
        <v>1</v>
      </c>
      <c r="N674">
        <v>0.6</v>
      </c>
      <c r="O674">
        <v>0.5</v>
      </c>
      <c r="P674">
        <v>0.4</v>
      </c>
      <c r="Q674">
        <v>0.4</v>
      </c>
      <c r="R674">
        <v>0.7</v>
      </c>
      <c r="S674">
        <v>0.5</v>
      </c>
      <c r="T674">
        <v>0.4</v>
      </c>
      <c r="U674">
        <v>0.4</v>
      </c>
      <c r="V674">
        <v>0.5</v>
      </c>
      <c r="W674">
        <v>1.8</v>
      </c>
      <c r="X674">
        <v>0.3</v>
      </c>
      <c r="Y674">
        <v>0.4</v>
      </c>
      <c r="Z674">
        <v>0.3</v>
      </c>
      <c r="AA674">
        <v>0.6</v>
      </c>
      <c r="AB674">
        <v>0.2</v>
      </c>
      <c r="AC674">
        <v>0.5</v>
      </c>
      <c r="AD674">
        <v>1</v>
      </c>
      <c r="AE674">
        <v>2.6</v>
      </c>
      <c r="AF674">
        <v>0.6</v>
      </c>
      <c r="AG674">
        <v>0.6</v>
      </c>
      <c r="AH674">
        <v>2.3</v>
      </c>
      <c r="AI674">
        <v>0.3</v>
      </c>
      <c r="AJ674">
        <v>0.6</v>
      </c>
      <c r="AK674">
        <v>1.6</v>
      </c>
      <c r="AL674">
        <v>1.1</v>
      </c>
      <c r="AM674">
        <v>0.3</v>
      </c>
      <c r="AN674">
        <v>0.2</v>
      </c>
      <c r="AO674">
        <v>0.3</v>
      </c>
      <c r="AP674">
        <v>0.4</v>
      </c>
      <c r="AQ674">
        <v>0.5</v>
      </c>
      <c r="AR674">
        <v>0.2</v>
      </c>
      <c r="AS674">
        <v>0.3</v>
      </c>
      <c r="AT674">
        <v>0.3</v>
      </c>
      <c r="AU674">
        <v>0.2</v>
      </c>
      <c r="AV674">
        <v>0.4</v>
      </c>
      <c r="AW674">
        <v>0.3</v>
      </c>
      <c r="AX674">
        <v>0.2</v>
      </c>
      <c r="AY674">
        <v>0.2</v>
      </c>
      <c r="AZ674">
        <v>0.2</v>
      </c>
      <c r="BA674">
        <v>0.9</v>
      </c>
      <c r="BB674">
        <v>0.2</v>
      </c>
      <c r="BC674">
        <v>0.3</v>
      </c>
      <c r="BD674">
        <v>0.4</v>
      </c>
      <c r="BE674">
        <v>0.6</v>
      </c>
      <c r="BF674">
        <v>0.3</v>
      </c>
      <c r="BG674">
        <v>0.5</v>
      </c>
      <c r="BH674">
        <v>0.3</v>
      </c>
      <c r="BI674">
        <v>0.2</v>
      </c>
      <c r="BJ674">
        <v>0.2</v>
      </c>
      <c r="BK674">
        <v>0.2</v>
      </c>
      <c r="BL674">
        <v>0.1</v>
      </c>
      <c r="BM674">
        <v>0.3</v>
      </c>
      <c r="BP674">
        <v>0.5</v>
      </c>
      <c r="BQ674">
        <v>8.3</v>
      </c>
      <c r="BR674">
        <v>0.1</v>
      </c>
      <c r="BS674">
        <v>0.6</v>
      </c>
      <c r="BT674">
        <v>0.4</v>
      </c>
    </row>
    <row r="675" spans="1:72" x14ac:dyDescent="0.25">
      <c r="A675" s="28" t="s">
        <v>275</v>
      </c>
      <c r="B675" s="27" t="s">
        <v>342</v>
      </c>
      <c r="C675" s="28" t="s">
        <v>407</v>
      </c>
      <c r="D675">
        <v>53</v>
      </c>
      <c r="E675">
        <v>5.6</v>
      </c>
      <c r="F675">
        <v>6.8</v>
      </c>
      <c r="G675">
        <v>11.9</v>
      </c>
      <c r="H675">
        <v>39.7</v>
      </c>
      <c r="I675">
        <v>18.8</v>
      </c>
      <c r="J675">
        <v>16.6</v>
      </c>
      <c r="K675">
        <v>17.5</v>
      </c>
      <c r="L675">
        <v>12.1</v>
      </c>
      <c r="M675">
        <v>21</v>
      </c>
      <c r="N675">
        <v>33.5</v>
      </c>
      <c r="O675">
        <v>26.6</v>
      </c>
      <c r="P675">
        <v>25.8</v>
      </c>
      <c r="Q675">
        <v>24.2</v>
      </c>
      <c r="R675">
        <v>26.7</v>
      </c>
      <c r="S675">
        <v>32.3</v>
      </c>
      <c r="T675">
        <v>24.1</v>
      </c>
      <c r="U675">
        <v>21.7</v>
      </c>
      <c r="V675">
        <v>32.2</v>
      </c>
      <c r="W675">
        <v>91.3</v>
      </c>
      <c r="X675">
        <v>20.9</v>
      </c>
      <c r="Y675">
        <v>22.6</v>
      </c>
      <c r="Z675">
        <v>21</v>
      </c>
      <c r="AA675">
        <v>24.1</v>
      </c>
      <c r="AB675">
        <v>10.5</v>
      </c>
      <c r="AC675">
        <v>33.5</v>
      </c>
      <c r="AD675">
        <v>84.1</v>
      </c>
      <c r="AE675">
        <v>148.8</v>
      </c>
      <c r="AF675">
        <v>57.9</v>
      </c>
      <c r="AG675">
        <v>42.1</v>
      </c>
      <c r="AH675">
        <v>154</v>
      </c>
      <c r="AI675">
        <v>16.1</v>
      </c>
      <c r="AJ675">
        <v>50.4</v>
      </c>
      <c r="AK675">
        <v>78.7</v>
      </c>
      <c r="AL675">
        <v>53</v>
      </c>
      <c r="AM675">
        <v>22.6</v>
      </c>
      <c r="AN675">
        <v>16.6</v>
      </c>
      <c r="AO675">
        <v>17</v>
      </c>
      <c r="AP675">
        <v>29.3</v>
      </c>
      <c r="AQ675">
        <v>37.3</v>
      </c>
      <c r="AR675">
        <v>12.5</v>
      </c>
      <c r="AS675">
        <v>16.4</v>
      </c>
      <c r="AT675">
        <v>19.9</v>
      </c>
      <c r="AU675">
        <v>13.5</v>
      </c>
      <c r="AV675">
        <v>27</v>
      </c>
      <c r="AW675">
        <v>21.7</v>
      </c>
      <c r="AX675">
        <v>14.2</v>
      </c>
      <c r="AY675">
        <v>15.6</v>
      </c>
      <c r="AZ675">
        <v>14</v>
      </c>
      <c r="BA675">
        <v>61.6</v>
      </c>
      <c r="BB675">
        <v>13.3</v>
      </c>
      <c r="BC675">
        <v>16.5</v>
      </c>
      <c r="BD675">
        <v>27.4</v>
      </c>
      <c r="BE675">
        <v>39.5</v>
      </c>
      <c r="BF675">
        <v>15.9</v>
      </c>
      <c r="BG675">
        <v>33.8</v>
      </c>
      <c r="BH675">
        <v>18.1</v>
      </c>
      <c r="BI675">
        <v>14.1</v>
      </c>
      <c r="BJ675">
        <v>12.8</v>
      </c>
      <c r="BK675">
        <v>13.4</v>
      </c>
      <c r="BL675">
        <v>8.7</v>
      </c>
      <c r="BM675">
        <v>14.5</v>
      </c>
      <c r="BP675">
        <v>27.2</v>
      </c>
      <c r="BQ675">
        <v>594.8</v>
      </c>
      <c r="BR675">
        <v>4.3</v>
      </c>
      <c r="BS675">
        <v>51.2</v>
      </c>
      <c r="BT675">
        <v>29.6</v>
      </c>
    </row>
    <row r="676" spans="1:72" x14ac:dyDescent="0.25">
      <c r="A676" s="26" t="s">
        <v>276</v>
      </c>
      <c r="B676" s="27" t="s">
        <v>343</v>
      </c>
      <c r="C676" s="26" t="s">
        <v>384</v>
      </c>
      <c r="D676">
        <v>25179.2</v>
      </c>
      <c r="E676">
        <v>2114.7</v>
      </c>
      <c r="F676">
        <v>601.4</v>
      </c>
      <c r="G676">
        <v>2159.8</v>
      </c>
      <c r="H676">
        <v>93419.4</v>
      </c>
      <c r="I676">
        <v>15103.1</v>
      </c>
      <c r="J676">
        <v>10484.5</v>
      </c>
      <c r="K676">
        <v>10664.8</v>
      </c>
      <c r="L676">
        <v>3079.6</v>
      </c>
      <c r="M676">
        <v>12417.3</v>
      </c>
      <c r="N676">
        <v>34392.5</v>
      </c>
      <c r="O676">
        <v>16530.4</v>
      </c>
      <c r="P676">
        <v>17052.7</v>
      </c>
      <c r="Q676">
        <v>14304.9</v>
      </c>
      <c r="R676">
        <v>21356.1</v>
      </c>
      <c r="S676">
        <v>26489.6</v>
      </c>
      <c r="T676">
        <v>19333.2</v>
      </c>
      <c r="U676">
        <v>20252</v>
      </c>
      <c r="V676">
        <v>38853</v>
      </c>
      <c r="W676">
        <v>42706.3</v>
      </c>
      <c r="X676">
        <v>10852.5</v>
      </c>
      <c r="Y676">
        <v>18030</v>
      </c>
      <c r="Z676">
        <v>12671.1</v>
      </c>
      <c r="AA676">
        <v>18364.2</v>
      </c>
      <c r="AB676">
        <v>1142.2</v>
      </c>
      <c r="AC676">
        <v>8725.9</v>
      </c>
      <c r="AD676">
        <v>98196.5</v>
      </c>
      <c r="AE676">
        <v>11442.5</v>
      </c>
      <c r="AF676">
        <v>91719.5</v>
      </c>
      <c r="AG676">
        <v>27643.9</v>
      </c>
      <c r="AH676">
        <v>13588.6</v>
      </c>
      <c r="AI676">
        <v>3899.7</v>
      </c>
      <c r="AJ676">
        <v>3787.5</v>
      </c>
      <c r="AK676">
        <v>9927.9</v>
      </c>
      <c r="AL676">
        <v>1728.6</v>
      </c>
      <c r="AM676">
        <v>40636.5</v>
      </c>
      <c r="AN676">
        <v>7609</v>
      </c>
      <c r="AO676">
        <v>3701.7</v>
      </c>
      <c r="AP676">
        <v>8648.4</v>
      </c>
      <c r="AQ676">
        <v>23529</v>
      </c>
      <c r="AR676">
        <v>2500.2</v>
      </c>
      <c r="AS676">
        <v>1262.3</v>
      </c>
      <c r="AT676">
        <v>5278.9</v>
      </c>
      <c r="AU676">
        <v>6571.6</v>
      </c>
      <c r="AV676">
        <v>13489.7</v>
      </c>
      <c r="AW676">
        <v>6866.9</v>
      </c>
      <c r="AX676">
        <v>3461.7</v>
      </c>
      <c r="AY676">
        <v>3534.8</v>
      </c>
      <c r="AZ676">
        <v>3882.8</v>
      </c>
      <c r="BA676">
        <v>6963.2</v>
      </c>
      <c r="BB676">
        <v>1154.5</v>
      </c>
      <c r="BC676">
        <v>1701</v>
      </c>
      <c r="BD676">
        <v>12984.6</v>
      </c>
      <c r="BE676">
        <v>12693.5</v>
      </c>
      <c r="BF676">
        <v>6659.6</v>
      </c>
      <c r="BG676">
        <v>41382.4</v>
      </c>
      <c r="BH676">
        <v>9060</v>
      </c>
      <c r="BI676">
        <v>4201.4</v>
      </c>
      <c r="BJ676">
        <v>3372.5</v>
      </c>
      <c r="BK676">
        <v>2337.8</v>
      </c>
      <c r="BL676">
        <v>1224.2</v>
      </c>
      <c r="BM676">
        <v>3185.6</v>
      </c>
      <c r="BP676">
        <v>22441.4</v>
      </c>
      <c r="BQ676">
        <v>334251.2</v>
      </c>
      <c r="BR676">
        <v>122.6</v>
      </c>
      <c r="BS676">
        <v>111770.3</v>
      </c>
      <c r="BT676">
        <v>5498.2</v>
      </c>
    </row>
    <row r="677" spans="1:72" x14ac:dyDescent="0.25">
      <c r="A677" s="28" t="s">
        <v>276</v>
      </c>
      <c r="B677" s="27" t="s">
        <v>343</v>
      </c>
      <c r="C677" s="28" t="s">
        <v>385</v>
      </c>
      <c r="D677">
        <v>28.9</v>
      </c>
      <c r="E677">
        <v>3.4</v>
      </c>
      <c r="F677">
        <v>1</v>
      </c>
      <c r="G677">
        <v>4.1</v>
      </c>
      <c r="H677">
        <v>197.9</v>
      </c>
      <c r="I677">
        <v>38.4</v>
      </c>
      <c r="J677">
        <v>25.4</v>
      </c>
      <c r="K677">
        <v>31.4</v>
      </c>
      <c r="L677">
        <v>4</v>
      </c>
      <c r="M677">
        <v>25.4</v>
      </c>
      <c r="N677">
        <v>87.7</v>
      </c>
      <c r="O677">
        <v>94.4</v>
      </c>
      <c r="P677">
        <v>41.9</v>
      </c>
      <c r="Q677">
        <v>23.1</v>
      </c>
      <c r="R677">
        <v>40.5</v>
      </c>
      <c r="S677">
        <v>50.4</v>
      </c>
      <c r="T677">
        <v>83</v>
      </c>
      <c r="U677">
        <v>55.4</v>
      </c>
      <c r="V677">
        <v>128.9</v>
      </c>
      <c r="W677">
        <v>99.1</v>
      </c>
      <c r="X677">
        <v>17.8</v>
      </c>
      <c r="Y677">
        <v>55</v>
      </c>
      <c r="Z677">
        <v>21.5</v>
      </c>
      <c r="AA677">
        <v>40.5</v>
      </c>
      <c r="AB677">
        <v>1.4</v>
      </c>
      <c r="AC677">
        <v>14.5</v>
      </c>
      <c r="AD677">
        <v>70.4</v>
      </c>
      <c r="AE677">
        <v>23.2</v>
      </c>
      <c r="AF677">
        <v>561.5</v>
      </c>
      <c r="AG677">
        <v>111.4</v>
      </c>
      <c r="AH677">
        <v>18.1</v>
      </c>
      <c r="AI677">
        <v>9.5</v>
      </c>
      <c r="AJ677">
        <v>17.8</v>
      </c>
      <c r="AK677">
        <v>17.9</v>
      </c>
      <c r="AL677">
        <v>1.9</v>
      </c>
      <c r="AM677">
        <v>48.9</v>
      </c>
      <c r="AN677">
        <v>69.4</v>
      </c>
      <c r="AO677">
        <v>11</v>
      </c>
      <c r="AP677">
        <v>21.8</v>
      </c>
      <c r="AQ677">
        <v>190.4</v>
      </c>
      <c r="AR677">
        <v>2.2</v>
      </c>
      <c r="AS677">
        <v>1.6</v>
      </c>
      <c r="AT677">
        <v>8.9</v>
      </c>
      <c r="AU677">
        <v>12.4</v>
      </c>
      <c r="AV677">
        <v>48.5</v>
      </c>
      <c r="AW677">
        <v>19.4</v>
      </c>
      <c r="AX677">
        <v>10.4</v>
      </c>
      <c r="AY677">
        <v>18.5</v>
      </c>
      <c r="AZ677">
        <v>5.9</v>
      </c>
      <c r="BA677">
        <v>18.2</v>
      </c>
      <c r="BB677">
        <v>4.6</v>
      </c>
      <c r="BC677">
        <v>10.4</v>
      </c>
      <c r="BD677">
        <v>28.2</v>
      </c>
      <c r="BE677">
        <v>7.5</v>
      </c>
      <c r="BF677">
        <v>6.8</v>
      </c>
      <c r="BG677">
        <v>24.6</v>
      </c>
      <c r="BH677">
        <v>5.6</v>
      </c>
      <c r="BI677">
        <v>9.3</v>
      </c>
      <c r="BJ677">
        <v>6.6</v>
      </c>
      <c r="BK677">
        <v>3.7</v>
      </c>
      <c r="BL677">
        <v>1.7</v>
      </c>
      <c r="BM677">
        <v>3.3</v>
      </c>
      <c r="BP677">
        <v>5.6</v>
      </c>
      <c r="BQ677">
        <v>20</v>
      </c>
      <c r="BR677">
        <v>0.3</v>
      </c>
      <c r="BS677">
        <v>28</v>
      </c>
      <c r="BT677">
        <v>10.5</v>
      </c>
    </row>
    <row r="678" spans="1:72" x14ac:dyDescent="0.25">
      <c r="A678" s="28" t="s">
        <v>276</v>
      </c>
      <c r="B678" s="27" t="s">
        <v>343</v>
      </c>
      <c r="C678" s="28" t="s">
        <v>386</v>
      </c>
      <c r="D678">
        <v>356.1</v>
      </c>
      <c r="E678">
        <v>17.5</v>
      </c>
      <c r="F678">
        <v>12.1</v>
      </c>
      <c r="G678">
        <v>29.8</v>
      </c>
      <c r="H678">
        <v>2097.8</v>
      </c>
      <c r="I678">
        <v>505.2</v>
      </c>
      <c r="J678">
        <v>218.4</v>
      </c>
      <c r="K678">
        <v>241.2</v>
      </c>
      <c r="L678">
        <v>36</v>
      </c>
      <c r="M678">
        <v>358</v>
      </c>
      <c r="N678">
        <v>949.1</v>
      </c>
      <c r="O678">
        <v>605.9</v>
      </c>
      <c r="P678">
        <v>553.5</v>
      </c>
      <c r="Q678">
        <v>277.3</v>
      </c>
      <c r="R678">
        <v>381.4</v>
      </c>
      <c r="S678">
        <v>577.1</v>
      </c>
      <c r="T678">
        <v>812.4</v>
      </c>
      <c r="U678">
        <v>571.7</v>
      </c>
      <c r="V678">
        <v>1022.2</v>
      </c>
      <c r="W678">
        <v>1117.7</v>
      </c>
      <c r="X678">
        <v>217</v>
      </c>
      <c r="Y678">
        <v>601.4</v>
      </c>
      <c r="Z678">
        <v>240.8</v>
      </c>
      <c r="AA678">
        <v>545.6</v>
      </c>
      <c r="AB678">
        <v>17.9</v>
      </c>
      <c r="AC678">
        <v>203.6</v>
      </c>
      <c r="AD678">
        <v>896.4</v>
      </c>
      <c r="AE678">
        <v>224.1</v>
      </c>
      <c r="AF678">
        <v>4331.4</v>
      </c>
      <c r="AG678">
        <v>1112.6</v>
      </c>
      <c r="AH678">
        <v>188.6</v>
      </c>
      <c r="AI678">
        <v>135.3</v>
      </c>
      <c r="AJ678">
        <v>148.2</v>
      </c>
      <c r="AK678">
        <v>243.2</v>
      </c>
      <c r="AL678">
        <v>18.5</v>
      </c>
      <c r="AM678">
        <v>469.6</v>
      </c>
      <c r="AN678">
        <v>547.1</v>
      </c>
      <c r="AO678">
        <v>89.7</v>
      </c>
      <c r="AP678">
        <v>189.6</v>
      </c>
      <c r="AQ678">
        <v>1627.2</v>
      </c>
      <c r="AR678">
        <v>21.9</v>
      </c>
      <c r="AS678">
        <v>18.6</v>
      </c>
      <c r="AT678">
        <v>131.2</v>
      </c>
      <c r="AU678">
        <v>62.7</v>
      </c>
      <c r="AV678">
        <v>353.8</v>
      </c>
      <c r="AW678">
        <v>108.7</v>
      </c>
      <c r="AX678">
        <v>60.7</v>
      </c>
      <c r="AY678">
        <v>122.3</v>
      </c>
      <c r="AZ678">
        <v>51.6</v>
      </c>
      <c r="BA678">
        <v>153.7</v>
      </c>
      <c r="BB678">
        <v>17.4</v>
      </c>
      <c r="BC678">
        <v>101.3</v>
      </c>
      <c r="BD678">
        <v>206.5</v>
      </c>
      <c r="BE678">
        <v>87.9</v>
      </c>
      <c r="BF678">
        <v>72.9</v>
      </c>
      <c r="BG678">
        <v>314.4</v>
      </c>
      <c r="BH678">
        <v>64.5</v>
      </c>
      <c r="BI678">
        <v>74.7</v>
      </c>
      <c r="BJ678">
        <v>54.2</v>
      </c>
      <c r="BK678">
        <v>28.4</v>
      </c>
      <c r="BL678">
        <v>22.2</v>
      </c>
      <c r="BM678">
        <v>30.4</v>
      </c>
      <c r="BP678">
        <v>82.9</v>
      </c>
      <c r="BQ678">
        <v>403.3</v>
      </c>
      <c r="BR678">
        <v>3.7</v>
      </c>
      <c r="BS678">
        <v>347.7</v>
      </c>
      <c r="BT678">
        <v>145.6</v>
      </c>
    </row>
    <row r="679" spans="1:72" x14ac:dyDescent="0.25">
      <c r="A679" s="28" t="s">
        <v>276</v>
      </c>
      <c r="B679" s="27" t="s">
        <v>343</v>
      </c>
      <c r="C679" s="28" t="s">
        <v>387</v>
      </c>
      <c r="D679">
        <v>262.1</v>
      </c>
      <c r="E679">
        <v>13.2</v>
      </c>
      <c r="F679">
        <v>9.5</v>
      </c>
      <c r="G679">
        <v>20.8</v>
      </c>
      <c r="H679">
        <v>1711.6</v>
      </c>
      <c r="I679">
        <v>310.4</v>
      </c>
      <c r="J679">
        <v>129.1</v>
      </c>
      <c r="K679">
        <v>161.1</v>
      </c>
      <c r="L679">
        <v>31.5</v>
      </c>
      <c r="M679">
        <v>196.1</v>
      </c>
      <c r="N679">
        <v>667.2</v>
      </c>
      <c r="O679">
        <v>614.9</v>
      </c>
      <c r="P679">
        <v>358.2</v>
      </c>
      <c r="Q679">
        <v>195.3</v>
      </c>
      <c r="R679">
        <v>263.3</v>
      </c>
      <c r="S679">
        <v>374.8</v>
      </c>
      <c r="T679">
        <v>748.1</v>
      </c>
      <c r="U679">
        <v>355.4</v>
      </c>
      <c r="V679">
        <v>697.3</v>
      </c>
      <c r="W679">
        <v>696.4</v>
      </c>
      <c r="X679">
        <v>155.3</v>
      </c>
      <c r="Y679">
        <v>413.5</v>
      </c>
      <c r="Z679">
        <v>168.6</v>
      </c>
      <c r="AA679">
        <v>382.4</v>
      </c>
      <c r="AB679">
        <v>9.7</v>
      </c>
      <c r="AC679">
        <v>127.3</v>
      </c>
      <c r="AD679">
        <v>729.8</v>
      </c>
      <c r="AE679">
        <v>188.2</v>
      </c>
      <c r="AF679">
        <v>3444.2</v>
      </c>
      <c r="AG679">
        <v>736.3</v>
      </c>
      <c r="AH679">
        <v>138.2</v>
      </c>
      <c r="AI679">
        <v>83.1</v>
      </c>
      <c r="AJ679">
        <v>157.6</v>
      </c>
      <c r="AK679">
        <v>174.9</v>
      </c>
      <c r="AL679">
        <v>13.2</v>
      </c>
      <c r="AM679">
        <v>356.4</v>
      </c>
      <c r="AN679">
        <v>692</v>
      </c>
      <c r="AO679">
        <v>86.6</v>
      </c>
      <c r="AP679">
        <v>150.8</v>
      </c>
      <c r="AQ679">
        <v>2167.2</v>
      </c>
      <c r="AR679">
        <v>28.8</v>
      </c>
      <c r="AS679">
        <v>19.3</v>
      </c>
      <c r="AT679">
        <v>122.6</v>
      </c>
      <c r="AU679">
        <v>57.8</v>
      </c>
      <c r="AV679">
        <v>363.7</v>
      </c>
      <c r="AW679">
        <v>98</v>
      </c>
      <c r="AX679">
        <v>59.6</v>
      </c>
      <c r="AY679">
        <v>93.9</v>
      </c>
      <c r="AZ679">
        <v>37.1</v>
      </c>
      <c r="BA679">
        <v>143.1</v>
      </c>
      <c r="BB679">
        <v>19.3</v>
      </c>
      <c r="BC679">
        <v>69.4</v>
      </c>
      <c r="BD679">
        <v>169</v>
      </c>
      <c r="BE679">
        <v>81.4</v>
      </c>
      <c r="BF679">
        <v>53.8</v>
      </c>
      <c r="BG679">
        <v>248.2</v>
      </c>
      <c r="BH679">
        <v>51.9</v>
      </c>
      <c r="BI679">
        <v>64.8</v>
      </c>
      <c r="BJ679">
        <v>42</v>
      </c>
      <c r="BK679">
        <v>21.5</v>
      </c>
      <c r="BL679">
        <v>14.3</v>
      </c>
      <c r="BM679">
        <v>23</v>
      </c>
      <c r="BP679">
        <v>72.5</v>
      </c>
      <c r="BQ679">
        <v>299.6</v>
      </c>
      <c r="BR679">
        <v>4.5</v>
      </c>
      <c r="BS679">
        <v>445.2</v>
      </c>
      <c r="BT679">
        <v>149.2</v>
      </c>
    </row>
    <row r="680" spans="1:71" x14ac:dyDescent="0.25">
      <c r="A680" s="28" t="s">
        <v>276</v>
      </c>
      <c r="B680" s="27" t="s">
        <v>343</v>
      </c>
      <c r="C680" s="28" t="s">
        <v>388</v>
      </c>
      <c r="D680">
        <v>0.5</v>
      </c>
      <c r="G680">
        <v>0.1</v>
      </c>
      <c r="H680">
        <v>2.4</v>
      </c>
      <c r="I680">
        <v>0.7</v>
      </c>
      <c r="J680">
        <v>0.9</v>
      </c>
      <c r="K680">
        <v>0.5</v>
      </c>
      <c r="L680">
        <v>0.1</v>
      </c>
      <c r="M680">
        <v>0.3</v>
      </c>
      <c r="N680">
        <v>1</v>
      </c>
      <c r="O680">
        <v>0.7</v>
      </c>
      <c r="P680">
        <v>0.7</v>
      </c>
      <c r="Q680">
        <v>0.4</v>
      </c>
      <c r="R680">
        <v>0.7</v>
      </c>
      <c r="S680">
        <v>1</v>
      </c>
      <c r="T680">
        <v>0.7</v>
      </c>
      <c r="U680">
        <v>1.2</v>
      </c>
      <c r="V680">
        <v>1.4</v>
      </c>
      <c r="W680">
        <v>1.3</v>
      </c>
      <c r="X680">
        <v>0.3</v>
      </c>
      <c r="Y680">
        <v>0.8</v>
      </c>
      <c r="Z680">
        <v>0.3</v>
      </c>
      <c r="AA680">
        <v>0.6</v>
      </c>
      <c r="AC680">
        <v>0.3</v>
      </c>
      <c r="AD680">
        <v>2</v>
      </c>
      <c r="AE680">
        <v>0.4</v>
      </c>
      <c r="AF680">
        <v>4.6</v>
      </c>
      <c r="AG680">
        <v>1.4</v>
      </c>
      <c r="AH680">
        <v>0.5</v>
      </c>
      <c r="AI680">
        <v>0.4</v>
      </c>
      <c r="AJ680">
        <v>0.2</v>
      </c>
      <c r="AK680">
        <v>0.5</v>
      </c>
      <c r="AL680">
        <v>0.1</v>
      </c>
      <c r="AM680">
        <v>0.8</v>
      </c>
      <c r="AN680">
        <v>0.3</v>
      </c>
      <c r="AO680">
        <v>0.2</v>
      </c>
      <c r="AP680">
        <v>0.3</v>
      </c>
      <c r="AQ680">
        <v>1</v>
      </c>
      <c r="AR680">
        <v>0.1</v>
      </c>
      <c r="AS680">
        <v>0.1</v>
      </c>
      <c r="AT680">
        <v>0.2</v>
      </c>
      <c r="AU680">
        <v>0.2</v>
      </c>
      <c r="AV680">
        <v>0.5</v>
      </c>
      <c r="AW680">
        <v>0.3</v>
      </c>
      <c r="AX680">
        <v>0.1</v>
      </c>
      <c r="AY680">
        <v>0.4</v>
      </c>
      <c r="AZ680">
        <v>0.1</v>
      </c>
      <c r="BA680">
        <v>0.2</v>
      </c>
      <c r="BC680">
        <v>0.2</v>
      </c>
      <c r="BD680">
        <v>0.3</v>
      </c>
      <c r="BE680">
        <v>0.2</v>
      </c>
      <c r="BF680">
        <v>0.2</v>
      </c>
      <c r="BG680">
        <v>0.4</v>
      </c>
      <c r="BH680">
        <v>0.1</v>
      </c>
      <c r="BI680">
        <v>0.2</v>
      </c>
      <c r="BJ680">
        <v>0.1</v>
      </c>
      <c r="BK680">
        <v>0.1</v>
      </c>
      <c r="BM680">
        <v>0.1</v>
      </c>
      <c r="BP680">
        <v>0.2</v>
      </c>
      <c r="BQ680">
        <v>0.5</v>
      </c>
      <c r="BS680">
        <v>0.4</v>
      </c>
    </row>
    <row r="681" spans="1:72" x14ac:dyDescent="0.25">
      <c r="A681" s="28" t="s">
        <v>276</v>
      </c>
      <c r="B681" s="27" t="s">
        <v>343</v>
      </c>
      <c r="C681" s="28" t="s">
        <v>389</v>
      </c>
      <c r="D681">
        <v>0.1</v>
      </c>
      <c r="H681">
        <v>0.6</v>
      </c>
      <c r="I681">
        <v>0.1</v>
      </c>
      <c r="J681">
        <v>0.1</v>
      </c>
      <c r="K681">
        <v>0.1</v>
      </c>
      <c r="M681">
        <v>0.1</v>
      </c>
      <c r="N681">
        <v>0.4</v>
      </c>
      <c r="O681">
        <v>0.1</v>
      </c>
      <c r="P681">
        <v>0.2</v>
      </c>
      <c r="Q681">
        <v>0.1</v>
      </c>
      <c r="R681">
        <v>0.2</v>
      </c>
      <c r="S681">
        <v>0.3</v>
      </c>
      <c r="T681">
        <v>0.1</v>
      </c>
      <c r="U681">
        <v>0.1</v>
      </c>
      <c r="V681">
        <v>0.2</v>
      </c>
      <c r="W681">
        <v>1.1</v>
      </c>
      <c r="X681">
        <v>0.1</v>
      </c>
      <c r="Y681">
        <v>0.2</v>
      </c>
      <c r="Z681">
        <v>0.1</v>
      </c>
      <c r="AA681">
        <v>0.1</v>
      </c>
      <c r="AC681">
        <v>0.1</v>
      </c>
      <c r="AD681">
        <v>0.6</v>
      </c>
      <c r="AE681">
        <v>0.1</v>
      </c>
      <c r="AF681">
        <v>0.2</v>
      </c>
      <c r="AG681">
        <v>0.1</v>
      </c>
      <c r="AH681">
        <v>0.1</v>
      </c>
      <c r="AI681">
        <v>0.1</v>
      </c>
      <c r="AK681">
        <v>0.2</v>
      </c>
      <c r="AM681">
        <v>0.3</v>
      </c>
      <c r="AN681">
        <v>0.1</v>
      </c>
      <c r="AP681">
        <v>0.2</v>
      </c>
      <c r="AQ681">
        <v>0.6</v>
      </c>
      <c r="AR681">
        <v>0.1</v>
      </c>
      <c r="AT681">
        <v>0.1</v>
      </c>
      <c r="AU681">
        <v>0.1</v>
      </c>
      <c r="AV681">
        <v>0.3</v>
      </c>
      <c r="AW681">
        <v>0.1</v>
      </c>
      <c r="BA681">
        <v>0.1</v>
      </c>
      <c r="BD681">
        <v>0.1</v>
      </c>
      <c r="BE681">
        <v>0.2</v>
      </c>
      <c r="BF681">
        <v>0.1</v>
      </c>
      <c r="BG681">
        <v>0.2</v>
      </c>
      <c r="BI681">
        <v>0.1</v>
      </c>
      <c r="BQ681">
        <v>3</v>
      </c>
      <c r="BS681">
        <v>1.4</v>
      </c>
      <c r="BT681">
        <v>0.2</v>
      </c>
    </row>
    <row r="682" spans="1:69" x14ac:dyDescent="0.25">
      <c r="A682" s="28" t="s">
        <v>276</v>
      </c>
      <c r="B682" s="27" t="s">
        <v>343</v>
      </c>
      <c r="C682" s="28" t="s">
        <v>390</v>
      </c>
      <c r="H682">
        <v>0.4</v>
      </c>
      <c r="I682">
        <v>0.2</v>
      </c>
      <c r="K682">
        <v>0.1</v>
      </c>
      <c r="M682">
        <v>0.1</v>
      </c>
      <c r="N682">
        <v>0.2</v>
      </c>
      <c r="O682">
        <v>0.1</v>
      </c>
      <c r="P682">
        <v>0.1</v>
      </c>
      <c r="Q682">
        <v>0.1</v>
      </c>
      <c r="R682">
        <v>0.1</v>
      </c>
      <c r="S682">
        <v>0.2</v>
      </c>
      <c r="T682">
        <v>0.1</v>
      </c>
      <c r="U682">
        <v>0.1</v>
      </c>
      <c r="V682">
        <v>0.4</v>
      </c>
      <c r="W682">
        <v>0.2</v>
      </c>
      <c r="Y682">
        <v>0.2</v>
      </c>
      <c r="AA682">
        <v>0.1</v>
      </c>
      <c r="AD682">
        <v>0.1</v>
      </c>
      <c r="AE682">
        <v>0.1</v>
      </c>
      <c r="AF682">
        <v>0.9</v>
      </c>
      <c r="AG682">
        <v>0.2</v>
      </c>
      <c r="AH682">
        <v>0.1</v>
      </c>
      <c r="AI682">
        <v>0.1</v>
      </c>
      <c r="AJ682">
        <v>0.1</v>
      </c>
      <c r="AK682">
        <v>0.1</v>
      </c>
      <c r="AM682">
        <v>0.1</v>
      </c>
      <c r="AN682">
        <v>0.1</v>
      </c>
      <c r="AP682">
        <v>0.1</v>
      </c>
      <c r="AQ682">
        <v>0.1</v>
      </c>
      <c r="AT682">
        <v>0.1</v>
      </c>
      <c r="AV682">
        <v>0.1</v>
      </c>
      <c r="AY682">
        <v>0.1</v>
      </c>
      <c r="BC682">
        <v>0.1</v>
      </c>
      <c r="BD682">
        <v>0.1</v>
      </c>
      <c r="BG682">
        <v>0.1</v>
      </c>
      <c r="BQ682">
        <v>0.1</v>
      </c>
    </row>
    <row r="683" spans="1:72" x14ac:dyDescent="0.25">
      <c r="A683" s="28" t="s">
        <v>276</v>
      </c>
      <c r="B683" s="27" t="s">
        <v>343</v>
      </c>
      <c r="C683" s="28" t="s">
        <v>391</v>
      </c>
      <c r="D683">
        <v>4.6</v>
      </c>
      <c r="E683">
        <v>0.6</v>
      </c>
      <c r="F683">
        <v>0.4</v>
      </c>
      <c r="G683">
        <v>0.9</v>
      </c>
      <c r="H683">
        <v>29.9</v>
      </c>
      <c r="I683">
        <v>7.8</v>
      </c>
      <c r="J683">
        <v>5.1</v>
      </c>
      <c r="K683">
        <v>5.5</v>
      </c>
      <c r="L683">
        <v>0.9</v>
      </c>
      <c r="M683">
        <v>5.4</v>
      </c>
      <c r="N683">
        <v>14.4</v>
      </c>
      <c r="O683">
        <v>8.5</v>
      </c>
      <c r="P683">
        <v>10.1</v>
      </c>
      <c r="Q683">
        <v>4.8</v>
      </c>
      <c r="R683">
        <v>7.8</v>
      </c>
      <c r="S683">
        <v>11.4</v>
      </c>
      <c r="T683">
        <v>12.4</v>
      </c>
      <c r="U683">
        <v>13.9</v>
      </c>
      <c r="V683">
        <v>20.1</v>
      </c>
      <c r="W683">
        <v>14.6</v>
      </c>
      <c r="X683">
        <v>2.1</v>
      </c>
      <c r="Y683">
        <v>9.2</v>
      </c>
      <c r="Z683">
        <v>2.8</v>
      </c>
      <c r="AA683">
        <v>8.9</v>
      </c>
      <c r="AB683">
        <v>0.6</v>
      </c>
      <c r="AC683">
        <v>3.6</v>
      </c>
      <c r="AD683">
        <v>11.6</v>
      </c>
      <c r="AE683">
        <v>4.1</v>
      </c>
      <c r="AF683">
        <v>68.2</v>
      </c>
      <c r="AG683">
        <v>18.7</v>
      </c>
      <c r="AH683">
        <v>3.3</v>
      </c>
      <c r="AI683">
        <v>2.6</v>
      </c>
      <c r="AJ683">
        <v>2</v>
      </c>
      <c r="AK683">
        <v>6.2</v>
      </c>
      <c r="AL683">
        <v>0.5</v>
      </c>
      <c r="AM683">
        <v>6.5</v>
      </c>
      <c r="AN683">
        <v>7.3</v>
      </c>
      <c r="AO683">
        <v>1.2</v>
      </c>
      <c r="AP683">
        <v>2.6</v>
      </c>
      <c r="AQ683">
        <v>22.6</v>
      </c>
      <c r="AR683">
        <v>0.8</v>
      </c>
      <c r="AS683">
        <v>0.6</v>
      </c>
      <c r="AT683">
        <v>1.8</v>
      </c>
      <c r="AU683">
        <v>1.9</v>
      </c>
      <c r="AV683">
        <v>7.4</v>
      </c>
      <c r="AW683">
        <v>2.4</v>
      </c>
      <c r="AX683">
        <v>1</v>
      </c>
      <c r="AY683">
        <v>2.5</v>
      </c>
      <c r="AZ683">
        <v>1.1</v>
      </c>
      <c r="BA683">
        <v>2</v>
      </c>
      <c r="BB683">
        <v>0.4</v>
      </c>
      <c r="BC683">
        <v>1.5</v>
      </c>
      <c r="BD683">
        <v>3.3</v>
      </c>
      <c r="BE683">
        <v>1.4</v>
      </c>
      <c r="BF683">
        <v>1.6</v>
      </c>
      <c r="BG683">
        <v>3.3</v>
      </c>
      <c r="BH683">
        <v>0.9</v>
      </c>
      <c r="BI683">
        <v>1.6</v>
      </c>
      <c r="BJ683">
        <v>0.9</v>
      </c>
      <c r="BK683">
        <v>0.6</v>
      </c>
      <c r="BL683">
        <v>0.5</v>
      </c>
      <c r="BM683">
        <v>0.8</v>
      </c>
      <c r="BP683">
        <v>1.9</v>
      </c>
      <c r="BQ683">
        <v>3.5</v>
      </c>
      <c r="BR683">
        <v>0.1</v>
      </c>
      <c r="BS683">
        <v>5</v>
      </c>
      <c r="BT683">
        <v>2.1</v>
      </c>
    </row>
    <row r="684" spans="1:72" x14ac:dyDescent="0.25">
      <c r="A684" s="28" t="s">
        <v>276</v>
      </c>
      <c r="B684" s="27" t="s">
        <v>343</v>
      </c>
      <c r="C684" s="28" t="s">
        <v>392</v>
      </c>
      <c r="D684">
        <v>41.1</v>
      </c>
      <c r="E684">
        <v>2.7</v>
      </c>
      <c r="F684">
        <v>2.3</v>
      </c>
      <c r="G684">
        <v>5.3</v>
      </c>
      <c r="H684">
        <v>235.4</v>
      </c>
      <c r="I684">
        <v>88.4</v>
      </c>
      <c r="J684">
        <v>25.6</v>
      </c>
      <c r="K684">
        <v>36.3</v>
      </c>
      <c r="L684">
        <v>6.8</v>
      </c>
      <c r="M684">
        <v>53.7</v>
      </c>
      <c r="N684">
        <v>123.7</v>
      </c>
      <c r="O684">
        <v>74</v>
      </c>
      <c r="P684">
        <v>74.1</v>
      </c>
      <c r="Q684">
        <v>42.2</v>
      </c>
      <c r="R684">
        <v>58.3</v>
      </c>
      <c r="S684">
        <v>78.5</v>
      </c>
      <c r="T684">
        <v>87.3</v>
      </c>
      <c r="U684">
        <v>78.4</v>
      </c>
      <c r="V684">
        <v>134.7</v>
      </c>
      <c r="W684">
        <v>127.1</v>
      </c>
      <c r="X684">
        <v>25</v>
      </c>
      <c r="Y684">
        <v>73.3</v>
      </c>
      <c r="Z684">
        <v>26.4</v>
      </c>
      <c r="AA684">
        <v>72.6</v>
      </c>
      <c r="AB684">
        <v>2.6</v>
      </c>
      <c r="AC684">
        <v>22</v>
      </c>
      <c r="AD684">
        <v>121.3</v>
      </c>
      <c r="AE684">
        <v>29.4</v>
      </c>
      <c r="AF684">
        <v>491.1</v>
      </c>
      <c r="AG684">
        <v>122.1</v>
      </c>
      <c r="AH684">
        <v>35</v>
      </c>
      <c r="AI684">
        <v>62.7</v>
      </c>
      <c r="AJ684">
        <v>23</v>
      </c>
      <c r="AK684">
        <v>59.4</v>
      </c>
      <c r="AL684">
        <v>2.8</v>
      </c>
      <c r="AM684">
        <v>54.1</v>
      </c>
      <c r="AN684">
        <v>51.8</v>
      </c>
      <c r="AO684">
        <v>12.2</v>
      </c>
      <c r="AP684">
        <v>29.5</v>
      </c>
      <c r="AQ684">
        <v>149.9</v>
      </c>
      <c r="AR684">
        <v>4.9</v>
      </c>
      <c r="AS684">
        <v>3.7</v>
      </c>
      <c r="AT684">
        <v>20.4</v>
      </c>
      <c r="AU684">
        <v>13</v>
      </c>
      <c r="AV684">
        <v>39.5</v>
      </c>
      <c r="AW684">
        <v>14.6</v>
      </c>
      <c r="AX684">
        <v>6.9</v>
      </c>
      <c r="AY684">
        <v>21</v>
      </c>
      <c r="AZ684">
        <v>6.4</v>
      </c>
      <c r="BA684">
        <v>18.2</v>
      </c>
      <c r="BB684">
        <v>2.1</v>
      </c>
      <c r="BC684">
        <v>19</v>
      </c>
      <c r="BD684">
        <v>28.1</v>
      </c>
      <c r="BE684">
        <v>14.7</v>
      </c>
      <c r="BF684">
        <v>10.1</v>
      </c>
      <c r="BG684">
        <v>45.8</v>
      </c>
      <c r="BH684">
        <v>8.6</v>
      </c>
      <c r="BI684">
        <v>13.3</v>
      </c>
      <c r="BJ684">
        <v>6.4</v>
      </c>
      <c r="BK684">
        <v>4.2</v>
      </c>
      <c r="BL684">
        <v>2.8</v>
      </c>
      <c r="BM684">
        <v>4.6</v>
      </c>
      <c r="BP684">
        <v>25.4</v>
      </c>
      <c r="BQ684">
        <v>286.7</v>
      </c>
      <c r="BR684">
        <v>0.4</v>
      </c>
      <c r="BS684">
        <v>81.6</v>
      </c>
      <c r="BT684">
        <v>53.1</v>
      </c>
    </row>
    <row r="685" spans="1:72" x14ac:dyDescent="0.25">
      <c r="A685" s="28" t="s">
        <v>276</v>
      </c>
      <c r="B685" s="27" t="s">
        <v>343</v>
      </c>
      <c r="C685" s="28" t="s">
        <v>393</v>
      </c>
      <c r="D685">
        <v>59.8</v>
      </c>
      <c r="E685">
        <v>4.5</v>
      </c>
      <c r="F685">
        <v>2.1</v>
      </c>
      <c r="G685">
        <v>9</v>
      </c>
      <c r="H685">
        <v>364.8</v>
      </c>
      <c r="I685">
        <v>79.4</v>
      </c>
      <c r="J685">
        <v>60.9</v>
      </c>
      <c r="K685">
        <v>56.2</v>
      </c>
      <c r="L685">
        <v>7.6</v>
      </c>
      <c r="M685">
        <v>119.5</v>
      </c>
      <c r="N685">
        <v>177.9</v>
      </c>
      <c r="O685">
        <v>107.9</v>
      </c>
      <c r="P685">
        <v>100.2</v>
      </c>
      <c r="Q685">
        <v>50.2</v>
      </c>
      <c r="R685">
        <v>98</v>
      </c>
      <c r="S685">
        <v>110.3</v>
      </c>
      <c r="T685">
        <v>150.8</v>
      </c>
      <c r="U685">
        <v>119.8</v>
      </c>
      <c r="V685">
        <v>209.7</v>
      </c>
      <c r="W685">
        <v>187.9</v>
      </c>
      <c r="X685">
        <v>29.6</v>
      </c>
      <c r="Y685">
        <v>100.6</v>
      </c>
      <c r="Z685">
        <v>38.5</v>
      </c>
      <c r="AA685">
        <v>127.1</v>
      </c>
      <c r="AB685">
        <v>3.2</v>
      </c>
      <c r="AC685">
        <v>34.5</v>
      </c>
      <c r="AD685">
        <v>142.7</v>
      </c>
      <c r="AE685">
        <v>46.5</v>
      </c>
      <c r="AF685">
        <v>908.1</v>
      </c>
      <c r="AG685">
        <v>216.1</v>
      </c>
      <c r="AH685">
        <v>56.1</v>
      </c>
      <c r="AI685">
        <v>113.3</v>
      </c>
      <c r="AJ685">
        <v>37</v>
      </c>
      <c r="AK685">
        <v>328.5</v>
      </c>
      <c r="AL685">
        <v>3.3</v>
      </c>
      <c r="AM685">
        <v>75.3</v>
      </c>
      <c r="AN685">
        <v>92.7</v>
      </c>
      <c r="AO685">
        <v>14</v>
      </c>
      <c r="AP685">
        <v>29.7</v>
      </c>
      <c r="AQ685">
        <v>267.4</v>
      </c>
      <c r="AR685">
        <v>5</v>
      </c>
      <c r="AS685">
        <v>3.8</v>
      </c>
      <c r="AT685">
        <v>18.2</v>
      </c>
      <c r="AU685">
        <v>17</v>
      </c>
      <c r="AV685">
        <v>78.3</v>
      </c>
      <c r="AW685">
        <v>23.5</v>
      </c>
      <c r="AX685">
        <v>10.5</v>
      </c>
      <c r="AY685">
        <v>30.9</v>
      </c>
      <c r="AZ685">
        <v>7.9</v>
      </c>
      <c r="BA685">
        <v>24.9</v>
      </c>
      <c r="BB685">
        <v>4.1</v>
      </c>
      <c r="BC685">
        <v>16.7</v>
      </c>
      <c r="BD685">
        <v>39.2</v>
      </c>
      <c r="BE685">
        <v>14.5</v>
      </c>
      <c r="BF685">
        <v>12.3</v>
      </c>
      <c r="BG685">
        <v>42.3</v>
      </c>
      <c r="BH685">
        <v>9.1</v>
      </c>
      <c r="BI685">
        <v>16.2</v>
      </c>
      <c r="BJ685">
        <v>9.1</v>
      </c>
      <c r="BK685">
        <v>5</v>
      </c>
      <c r="BL685">
        <v>2.9</v>
      </c>
      <c r="BM685">
        <v>5.3</v>
      </c>
      <c r="BP685">
        <v>12</v>
      </c>
      <c r="BQ685">
        <v>78.8</v>
      </c>
      <c r="BR685">
        <v>0.5</v>
      </c>
      <c r="BS685">
        <v>44</v>
      </c>
      <c r="BT685">
        <v>20.3</v>
      </c>
    </row>
    <row r="686" spans="1:72" x14ac:dyDescent="0.25">
      <c r="A686" s="28" t="s">
        <v>276</v>
      </c>
      <c r="B686" s="27" t="s">
        <v>343</v>
      </c>
      <c r="C686" s="28" t="s">
        <v>394</v>
      </c>
      <c r="D686">
        <v>7.1</v>
      </c>
      <c r="E686">
        <v>0.2</v>
      </c>
      <c r="F686">
        <v>0.2</v>
      </c>
      <c r="G686">
        <v>0.5</v>
      </c>
      <c r="H686">
        <v>50.7</v>
      </c>
      <c r="I686">
        <v>10.2</v>
      </c>
      <c r="J686">
        <v>5.9</v>
      </c>
      <c r="K686">
        <v>5.4</v>
      </c>
      <c r="L686">
        <v>0.8</v>
      </c>
      <c r="M686">
        <v>7.2</v>
      </c>
      <c r="N686">
        <v>21.4</v>
      </c>
      <c r="O686">
        <v>17.6</v>
      </c>
      <c r="P686">
        <v>12.1</v>
      </c>
      <c r="Q686">
        <v>5.4</v>
      </c>
      <c r="R686">
        <v>8.4</v>
      </c>
      <c r="S686">
        <v>12.4</v>
      </c>
      <c r="T686">
        <v>24.4</v>
      </c>
      <c r="U686">
        <v>12.5</v>
      </c>
      <c r="V686">
        <v>23.1</v>
      </c>
      <c r="W686">
        <v>22.5</v>
      </c>
      <c r="X686">
        <v>3.3</v>
      </c>
      <c r="Y686">
        <v>15.2</v>
      </c>
      <c r="Z686">
        <v>4.1</v>
      </c>
      <c r="AA686">
        <v>12.6</v>
      </c>
      <c r="AB686">
        <v>0.3</v>
      </c>
      <c r="AC686">
        <v>4</v>
      </c>
      <c r="AD686">
        <v>17</v>
      </c>
      <c r="AE686">
        <v>4.5</v>
      </c>
      <c r="AF686">
        <v>104.2</v>
      </c>
      <c r="AG686">
        <v>24.9</v>
      </c>
      <c r="AH686">
        <v>2.9</v>
      </c>
      <c r="AI686">
        <v>1.6</v>
      </c>
      <c r="AJ686">
        <v>4</v>
      </c>
      <c r="AK686">
        <v>3.5</v>
      </c>
      <c r="AL686">
        <v>0.2</v>
      </c>
      <c r="AM686">
        <v>7.1</v>
      </c>
      <c r="AN686">
        <v>22.2</v>
      </c>
      <c r="AO686">
        <v>1.6</v>
      </c>
      <c r="AP686">
        <v>2.8</v>
      </c>
      <c r="AQ686">
        <v>67.8</v>
      </c>
      <c r="AR686">
        <v>0.4</v>
      </c>
      <c r="AS686">
        <v>0.2</v>
      </c>
      <c r="AT686">
        <v>2.3</v>
      </c>
      <c r="AU686">
        <v>1.1</v>
      </c>
      <c r="AV686">
        <v>7.5</v>
      </c>
      <c r="AW686">
        <v>1.7</v>
      </c>
      <c r="AX686">
        <v>1.1</v>
      </c>
      <c r="AY686">
        <v>2.2</v>
      </c>
      <c r="AZ686">
        <v>0.7</v>
      </c>
      <c r="BA686">
        <v>2.8</v>
      </c>
      <c r="BB686">
        <v>0.3</v>
      </c>
      <c r="BC686">
        <v>1.3</v>
      </c>
      <c r="BD686">
        <v>3.5</v>
      </c>
      <c r="BE686">
        <v>1.5</v>
      </c>
      <c r="BF686">
        <v>1.1</v>
      </c>
      <c r="BG686">
        <v>5</v>
      </c>
      <c r="BH686">
        <v>1</v>
      </c>
      <c r="BI686">
        <v>1.5</v>
      </c>
      <c r="BJ686">
        <v>0.8</v>
      </c>
      <c r="BK686">
        <v>0.4</v>
      </c>
      <c r="BL686">
        <v>0.3</v>
      </c>
      <c r="BM686">
        <v>0.5</v>
      </c>
      <c r="BP686">
        <v>2</v>
      </c>
      <c r="BQ686">
        <v>8.1</v>
      </c>
      <c r="BR686">
        <v>0.1</v>
      </c>
      <c r="BS686">
        <v>11.4</v>
      </c>
      <c r="BT686">
        <v>4.9</v>
      </c>
    </row>
    <row r="687" spans="1:72" x14ac:dyDescent="0.25">
      <c r="A687" s="28" t="s">
        <v>276</v>
      </c>
      <c r="B687" s="27" t="s">
        <v>343</v>
      </c>
      <c r="C687" s="28" t="s">
        <v>395</v>
      </c>
      <c r="D687">
        <v>101.6</v>
      </c>
      <c r="E687">
        <v>5.8</v>
      </c>
      <c r="F687">
        <v>3</v>
      </c>
      <c r="G687">
        <v>8.6</v>
      </c>
      <c r="H687">
        <v>549.9</v>
      </c>
      <c r="I687">
        <v>94.8</v>
      </c>
      <c r="J687">
        <v>47.9</v>
      </c>
      <c r="K687">
        <v>58.3</v>
      </c>
      <c r="L687">
        <v>9.8</v>
      </c>
      <c r="M687">
        <v>69.5</v>
      </c>
      <c r="N687">
        <v>211.8</v>
      </c>
      <c r="O687">
        <v>193</v>
      </c>
      <c r="P687">
        <v>105.7</v>
      </c>
      <c r="Q687">
        <v>57.1</v>
      </c>
      <c r="R687">
        <v>89.9</v>
      </c>
      <c r="S687">
        <v>124.5</v>
      </c>
      <c r="T687">
        <v>222</v>
      </c>
      <c r="U687">
        <v>119.1</v>
      </c>
      <c r="V687">
        <v>234.1</v>
      </c>
      <c r="W687">
        <v>268.8</v>
      </c>
      <c r="X687">
        <v>68</v>
      </c>
      <c r="Y687">
        <v>128.9</v>
      </c>
      <c r="Z687">
        <v>76.8</v>
      </c>
      <c r="AA687">
        <v>107.3</v>
      </c>
      <c r="AB687">
        <v>3.6</v>
      </c>
      <c r="AC687">
        <v>46.3</v>
      </c>
      <c r="AD687">
        <v>281.3</v>
      </c>
      <c r="AE687">
        <v>64.1</v>
      </c>
      <c r="AF687">
        <v>1121.8</v>
      </c>
      <c r="AG687">
        <v>246.6</v>
      </c>
      <c r="AH687">
        <v>57.2</v>
      </c>
      <c r="AI687">
        <v>51.4</v>
      </c>
      <c r="AJ687">
        <v>57.2</v>
      </c>
      <c r="AK687">
        <v>72.2</v>
      </c>
      <c r="AL687">
        <v>5.9</v>
      </c>
      <c r="AM687">
        <v>145</v>
      </c>
      <c r="AN687">
        <v>199.4</v>
      </c>
      <c r="AO687">
        <v>29.1</v>
      </c>
      <c r="AP687">
        <v>51.1</v>
      </c>
      <c r="AQ687">
        <v>603.4</v>
      </c>
      <c r="AR687">
        <v>12.3</v>
      </c>
      <c r="AS687">
        <v>10</v>
      </c>
      <c r="AT687">
        <v>28.3</v>
      </c>
      <c r="AU687">
        <v>20.7</v>
      </c>
      <c r="AV687">
        <v>126.2</v>
      </c>
      <c r="AW687">
        <v>43.8</v>
      </c>
      <c r="AX687">
        <v>24.9</v>
      </c>
      <c r="AY687">
        <v>28.8</v>
      </c>
      <c r="AZ687">
        <v>16.4</v>
      </c>
      <c r="BA687">
        <v>62</v>
      </c>
      <c r="BB687">
        <v>7.8</v>
      </c>
      <c r="BC687">
        <v>18</v>
      </c>
      <c r="BD687">
        <v>86.3</v>
      </c>
      <c r="BE687">
        <v>42.1</v>
      </c>
      <c r="BF687">
        <v>25.5</v>
      </c>
      <c r="BG687">
        <v>105.5</v>
      </c>
      <c r="BH687">
        <v>23.8</v>
      </c>
      <c r="BI687">
        <v>21.9</v>
      </c>
      <c r="BJ687">
        <v>19.1</v>
      </c>
      <c r="BK687">
        <v>10.7</v>
      </c>
      <c r="BL687">
        <v>6.5</v>
      </c>
      <c r="BM687">
        <v>10</v>
      </c>
      <c r="BP687">
        <v>18.4</v>
      </c>
      <c r="BQ687">
        <v>81.3</v>
      </c>
      <c r="BR687">
        <v>1.1</v>
      </c>
      <c r="BS687">
        <v>108.1</v>
      </c>
      <c r="BT687">
        <v>40.7</v>
      </c>
    </row>
    <row r="688" spans="1:72" x14ac:dyDescent="0.25">
      <c r="A688" s="28" t="s">
        <v>276</v>
      </c>
      <c r="B688" s="27" t="s">
        <v>343</v>
      </c>
      <c r="C688" s="28" t="s">
        <v>396</v>
      </c>
      <c r="D688">
        <v>1262</v>
      </c>
      <c r="E688">
        <v>40.5</v>
      </c>
      <c r="F688">
        <v>22.7</v>
      </c>
      <c r="G688">
        <v>70</v>
      </c>
      <c r="H688">
        <v>8435</v>
      </c>
      <c r="I688">
        <v>1051.7</v>
      </c>
      <c r="J688">
        <v>498.4</v>
      </c>
      <c r="K688">
        <v>534.6</v>
      </c>
      <c r="L688">
        <v>98.3</v>
      </c>
      <c r="M688">
        <v>865.6</v>
      </c>
      <c r="N688">
        <v>2602.2</v>
      </c>
      <c r="O688">
        <v>4710.1</v>
      </c>
      <c r="P688">
        <v>1389.7</v>
      </c>
      <c r="Q688">
        <v>707.7</v>
      </c>
      <c r="R688">
        <v>983.9</v>
      </c>
      <c r="S688">
        <v>1437.3</v>
      </c>
      <c r="T688">
        <v>5075.5</v>
      </c>
      <c r="U688">
        <v>1374.1</v>
      </c>
      <c r="V688">
        <v>2618.5</v>
      </c>
      <c r="W688">
        <v>2620.2</v>
      </c>
      <c r="X688">
        <v>479.4</v>
      </c>
      <c r="Y688">
        <v>2519.7</v>
      </c>
      <c r="Z688">
        <v>579.4</v>
      </c>
      <c r="AA688">
        <v>1615.4</v>
      </c>
      <c r="AB688">
        <v>37.3</v>
      </c>
      <c r="AC688">
        <v>497.7</v>
      </c>
      <c r="AD688">
        <v>3585.4</v>
      </c>
      <c r="AE688">
        <v>680.8</v>
      </c>
      <c r="AF688">
        <v>13374.4</v>
      </c>
      <c r="AG688">
        <v>2870</v>
      </c>
      <c r="AH688">
        <v>452.7</v>
      </c>
      <c r="AI688">
        <v>225</v>
      </c>
      <c r="AJ688">
        <v>1166.8</v>
      </c>
      <c r="AK688">
        <v>647.8</v>
      </c>
      <c r="AL688">
        <v>36.4</v>
      </c>
      <c r="AM688">
        <v>1111.4</v>
      </c>
      <c r="AN688">
        <v>8189.4</v>
      </c>
      <c r="AO688">
        <v>238.4</v>
      </c>
      <c r="AP688">
        <v>434.2</v>
      </c>
      <c r="AQ688">
        <v>25000.9</v>
      </c>
      <c r="AR688">
        <v>52.8</v>
      </c>
      <c r="AS688">
        <v>33</v>
      </c>
      <c r="AT688">
        <v>344.4</v>
      </c>
      <c r="AU688">
        <v>157.5</v>
      </c>
      <c r="AV688">
        <v>1137.2</v>
      </c>
      <c r="AW688">
        <v>281.2</v>
      </c>
      <c r="AX688">
        <v>276.4</v>
      </c>
      <c r="AY688">
        <v>243.9</v>
      </c>
      <c r="AZ688">
        <v>106.2</v>
      </c>
      <c r="BA688">
        <v>435.5</v>
      </c>
      <c r="BB688">
        <v>51.9</v>
      </c>
      <c r="BC688">
        <v>170.4</v>
      </c>
      <c r="BD688">
        <v>530.8</v>
      </c>
      <c r="BE688">
        <v>304.2</v>
      </c>
      <c r="BF688">
        <v>153.5</v>
      </c>
      <c r="BG688">
        <v>1099.9</v>
      </c>
      <c r="BH688">
        <v>200.6</v>
      </c>
      <c r="BI688">
        <v>148.3</v>
      </c>
      <c r="BJ688">
        <v>120.7</v>
      </c>
      <c r="BK688">
        <v>62.6</v>
      </c>
      <c r="BL688">
        <v>38.4</v>
      </c>
      <c r="BM688">
        <v>96.6</v>
      </c>
      <c r="BP688">
        <v>651.3</v>
      </c>
      <c r="BQ688">
        <v>2681.7</v>
      </c>
      <c r="BR688">
        <v>54.8</v>
      </c>
      <c r="BS688">
        <v>4268</v>
      </c>
      <c r="BT688">
        <v>1697.1</v>
      </c>
    </row>
    <row r="689" spans="1:72" x14ac:dyDescent="0.25">
      <c r="A689" s="28" t="s">
        <v>276</v>
      </c>
      <c r="B689" s="27" t="s">
        <v>343</v>
      </c>
      <c r="C689" s="28" t="s">
        <v>397</v>
      </c>
      <c r="D689">
        <v>70.8</v>
      </c>
      <c r="E689">
        <v>4.1</v>
      </c>
      <c r="F689">
        <v>2.6</v>
      </c>
      <c r="G689">
        <v>6.7</v>
      </c>
      <c r="H689">
        <v>422.8</v>
      </c>
      <c r="I689">
        <v>83.2</v>
      </c>
      <c r="J689">
        <v>36.6</v>
      </c>
      <c r="K689">
        <v>50.4</v>
      </c>
      <c r="L689">
        <v>10.4</v>
      </c>
      <c r="M689">
        <v>62.5</v>
      </c>
      <c r="N689">
        <v>208.4</v>
      </c>
      <c r="O689">
        <v>140</v>
      </c>
      <c r="P689">
        <v>96.9</v>
      </c>
      <c r="Q689">
        <v>54.3</v>
      </c>
      <c r="R689">
        <v>79.7</v>
      </c>
      <c r="S689">
        <v>103.6</v>
      </c>
      <c r="T689">
        <v>178.2</v>
      </c>
      <c r="U689">
        <v>102.8</v>
      </c>
      <c r="V689">
        <v>185.7</v>
      </c>
      <c r="W689">
        <v>214.8</v>
      </c>
      <c r="X689">
        <v>48</v>
      </c>
      <c r="Y689">
        <v>111.6</v>
      </c>
      <c r="Z689">
        <v>49.7</v>
      </c>
      <c r="AA689">
        <v>137.9</v>
      </c>
      <c r="AB689">
        <v>3.8</v>
      </c>
      <c r="AC689">
        <v>36.4</v>
      </c>
      <c r="AD689">
        <v>170.1</v>
      </c>
      <c r="AE689">
        <v>44.8</v>
      </c>
      <c r="AF689">
        <v>900</v>
      </c>
      <c r="AG689">
        <v>217.5</v>
      </c>
      <c r="AH689">
        <v>33.3</v>
      </c>
      <c r="AI689">
        <v>17.1</v>
      </c>
      <c r="AJ689">
        <v>26.1</v>
      </c>
      <c r="AK689">
        <v>31.9</v>
      </c>
      <c r="AL689">
        <v>4.5</v>
      </c>
      <c r="AM689">
        <v>84.7</v>
      </c>
      <c r="AN689">
        <v>110</v>
      </c>
      <c r="AO689">
        <v>22.3</v>
      </c>
      <c r="AP689">
        <v>35.9</v>
      </c>
      <c r="AQ689">
        <v>308.2</v>
      </c>
      <c r="AR689">
        <v>4.2</v>
      </c>
      <c r="AS689">
        <v>4.4</v>
      </c>
      <c r="AT689">
        <v>16.4</v>
      </c>
      <c r="AU689">
        <v>11.9</v>
      </c>
      <c r="AV689">
        <v>54.8</v>
      </c>
      <c r="AW689">
        <v>23</v>
      </c>
      <c r="AX689">
        <v>14.4</v>
      </c>
      <c r="AY689">
        <v>18.1</v>
      </c>
      <c r="AZ689">
        <v>10.4</v>
      </c>
      <c r="BA689">
        <v>29.4</v>
      </c>
      <c r="BB689">
        <v>4.9</v>
      </c>
      <c r="BC689">
        <v>14.3</v>
      </c>
      <c r="BD689">
        <v>37.5</v>
      </c>
      <c r="BE689">
        <v>18.6</v>
      </c>
      <c r="BF689">
        <v>14.2</v>
      </c>
      <c r="BG689">
        <v>62.1</v>
      </c>
      <c r="BH689">
        <v>13.8</v>
      </c>
      <c r="BI689">
        <v>13.1</v>
      </c>
      <c r="BJ689">
        <v>12.1</v>
      </c>
      <c r="BK689">
        <v>6.9</v>
      </c>
      <c r="BL689">
        <v>5.1</v>
      </c>
      <c r="BM689">
        <v>6.8</v>
      </c>
      <c r="BP689">
        <v>13.5</v>
      </c>
      <c r="BQ689">
        <v>58.9</v>
      </c>
      <c r="BR689">
        <v>0.8</v>
      </c>
      <c r="BS689">
        <v>59.8</v>
      </c>
      <c r="BT689">
        <v>29</v>
      </c>
    </row>
    <row r="690" spans="1:72" x14ac:dyDescent="0.25">
      <c r="A690" s="28" t="s">
        <v>276</v>
      </c>
      <c r="B690" s="27" t="s">
        <v>343</v>
      </c>
      <c r="C690" s="28" t="s">
        <v>398</v>
      </c>
      <c r="D690">
        <v>8.7</v>
      </c>
      <c r="E690">
        <v>0.3</v>
      </c>
      <c r="F690">
        <v>0.3</v>
      </c>
      <c r="G690">
        <v>0.7</v>
      </c>
      <c r="H690">
        <v>62.4</v>
      </c>
      <c r="I690">
        <v>9.8</v>
      </c>
      <c r="J690">
        <v>3.8</v>
      </c>
      <c r="K690">
        <v>5.2</v>
      </c>
      <c r="L690">
        <v>1.1</v>
      </c>
      <c r="M690">
        <v>6.8</v>
      </c>
      <c r="N690">
        <v>26.2</v>
      </c>
      <c r="O690">
        <v>21.4</v>
      </c>
      <c r="P690">
        <v>11.6</v>
      </c>
      <c r="Q690">
        <v>6.2</v>
      </c>
      <c r="R690">
        <v>7.5</v>
      </c>
      <c r="S690">
        <v>11.6</v>
      </c>
      <c r="T690">
        <v>23.8</v>
      </c>
      <c r="U690">
        <v>10</v>
      </c>
      <c r="V690">
        <v>19</v>
      </c>
      <c r="W690">
        <v>19.1</v>
      </c>
      <c r="X690">
        <v>4.9</v>
      </c>
      <c r="Y690">
        <v>13</v>
      </c>
      <c r="Z690">
        <v>4.9</v>
      </c>
      <c r="AA690">
        <v>15.5</v>
      </c>
      <c r="AB690">
        <v>0.3</v>
      </c>
      <c r="AC690">
        <v>4.7</v>
      </c>
      <c r="AD690">
        <v>21.8</v>
      </c>
      <c r="AE690">
        <v>7.2</v>
      </c>
      <c r="AF690">
        <v>120</v>
      </c>
      <c r="AG690">
        <v>23.2</v>
      </c>
      <c r="AH690">
        <v>3.9</v>
      </c>
      <c r="AI690">
        <v>3.5</v>
      </c>
      <c r="AJ690">
        <v>4.4</v>
      </c>
      <c r="AK690">
        <v>6.3</v>
      </c>
      <c r="AL690">
        <v>0.4</v>
      </c>
      <c r="AM690">
        <v>9.9</v>
      </c>
      <c r="AN690">
        <v>22.6</v>
      </c>
      <c r="AO690">
        <v>2.4</v>
      </c>
      <c r="AP690">
        <v>4.6</v>
      </c>
      <c r="AQ690">
        <v>68.3</v>
      </c>
      <c r="AR690">
        <v>0.4</v>
      </c>
      <c r="AS690">
        <v>0.3</v>
      </c>
      <c r="AT690">
        <v>3.5</v>
      </c>
      <c r="AU690">
        <v>1.3</v>
      </c>
      <c r="AV690">
        <v>13.3</v>
      </c>
      <c r="AW690">
        <v>2.4</v>
      </c>
      <c r="AX690">
        <v>1.4</v>
      </c>
      <c r="AY690">
        <v>1.9</v>
      </c>
      <c r="AZ690">
        <v>0.8</v>
      </c>
      <c r="BA690">
        <v>3.8</v>
      </c>
      <c r="BB690">
        <v>0.3</v>
      </c>
      <c r="BC690">
        <v>1.7</v>
      </c>
      <c r="BD690">
        <v>3.7</v>
      </c>
      <c r="BE690">
        <v>2.3</v>
      </c>
      <c r="BF690">
        <v>1.5</v>
      </c>
      <c r="BG690">
        <v>7.6</v>
      </c>
      <c r="BH690">
        <v>1.5</v>
      </c>
      <c r="BI690">
        <v>1.1</v>
      </c>
      <c r="BJ690">
        <v>1.1</v>
      </c>
      <c r="BK690">
        <v>0.6</v>
      </c>
      <c r="BL690">
        <v>0.4</v>
      </c>
      <c r="BM690">
        <v>0.6</v>
      </c>
      <c r="BP690">
        <v>2.2</v>
      </c>
      <c r="BQ690">
        <v>8.9</v>
      </c>
      <c r="BR690">
        <v>0.1</v>
      </c>
      <c r="BS690">
        <v>11.7</v>
      </c>
      <c r="BT690">
        <v>5.2</v>
      </c>
    </row>
    <row r="691" spans="1:72" x14ac:dyDescent="0.25">
      <c r="A691" s="28" t="s">
        <v>276</v>
      </c>
      <c r="B691" s="27" t="s">
        <v>343</v>
      </c>
      <c r="C691" s="28" t="s">
        <v>399</v>
      </c>
      <c r="D691">
        <v>17.2</v>
      </c>
      <c r="E691">
        <v>1.3</v>
      </c>
      <c r="F691">
        <v>0.9</v>
      </c>
      <c r="G691">
        <v>2.2</v>
      </c>
      <c r="H691">
        <v>108.4</v>
      </c>
      <c r="I691">
        <v>24.1</v>
      </c>
      <c r="J691">
        <v>11.5</v>
      </c>
      <c r="K691">
        <v>13</v>
      </c>
      <c r="L691">
        <v>2.7</v>
      </c>
      <c r="M691">
        <v>20.8</v>
      </c>
      <c r="N691">
        <v>44.6</v>
      </c>
      <c r="O691">
        <v>28.9</v>
      </c>
      <c r="P691">
        <v>23.2</v>
      </c>
      <c r="Q691">
        <v>13.2</v>
      </c>
      <c r="R691">
        <v>18.5</v>
      </c>
      <c r="S691">
        <v>25.6</v>
      </c>
      <c r="T691">
        <v>37.8</v>
      </c>
      <c r="U691">
        <v>26.5</v>
      </c>
      <c r="V691">
        <v>44.1</v>
      </c>
      <c r="W691">
        <v>45.7</v>
      </c>
      <c r="X691">
        <v>10.6</v>
      </c>
      <c r="Y691">
        <v>24.5</v>
      </c>
      <c r="Z691">
        <v>11.8</v>
      </c>
      <c r="AA691">
        <v>26</v>
      </c>
      <c r="AB691">
        <v>1.1</v>
      </c>
      <c r="AC691">
        <v>9.1</v>
      </c>
      <c r="AD691">
        <v>40.4</v>
      </c>
      <c r="AE691">
        <v>12.3</v>
      </c>
      <c r="AF691">
        <v>234.2</v>
      </c>
      <c r="AG691">
        <v>51.6</v>
      </c>
      <c r="AH691">
        <v>9.6</v>
      </c>
      <c r="AI691">
        <v>7.2</v>
      </c>
      <c r="AJ691">
        <v>7.2</v>
      </c>
      <c r="AK691">
        <v>16.4</v>
      </c>
      <c r="AL691">
        <v>1.3</v>
      </c>
      <c r="AM691">
        <v>23.8</v>
      </c>
      <c r="AN691">
        <v>22</v>
      </c>
      <c r="AO691">
        <v>5</v>
      </c>
      <c r="AP691">
        <v>9</v>
      </c>
      <c r="AQ691">
        <v>65.3</v>
      </c>
      <c r="AR691">
        <v>1.6</v>
      </c>
      <c r="AS691">
        <v>1.5</v>
      </c>
      <c r="AT691">
        <v>4.9</v>
      </c>
      <c r="AU691">
        <v>3.7</v>
      </c>
      <c r="AV691">
        <v>18.1</v>
      </c>
      <c r="AW691">
        <v>6.3</v>
      </c>
      <c r="AX691">
        <v>3.6</v>
      </c>
      <c r="AY691">
        <v>5.8</v>
      </c>
      <c r="AZ691">
        <v>3.1</v>
      </c>
      <c r="BA691">
        <v>8</v>
      </c>
      <c r="BB691">
        <v>1.4</v>
      </c>
      <c r="BC691">
        <v>3.9</v>
      </c>
      <c r="BD691">
        <v>9.4</v>
      </c>
      <c r="BE691">
        <v>5.4</v>
      </c>
      <c r="BF691">
        <v>4.5</v>
      </c>
      <c r="BG691">
        <v>15.4</v>
      </c>
      <c r="BH691">
        <v>3.6</v>
      </c>
      <c r="BI691">
        <v>4.4</v>
      </c>
      <c r="BJ691">
        <v>3.3</v>
      </c>
      <c r="BK691">
        <v>1.8</v>
      </c>
      <c r="BL691">
        <v>1.4</v>
      </c>
      <c r="BM691">
        <v>2.1</v>
      </c>
      <c r="BP691">
        <v>4.1</v>
      </c>
      <c r="BQ691">
        <v>35.9</v>
      </c>
      <c r="BR691">
        <v>0.2</v>
      </c>
      <c r="BS691">
        <v>12.3</v>
      </c>
      <c r="BT691">
        <v>7.1</v>
      </c>
    </row>
    <row r="692" spans="1:72" x14ac:dyDescent="0.25">
      <c r="A692" s="28" t="s">
        <v>276</v>
      </c>
      <c r="B692" s="27" t="s">
        <v>343</v>
      </c>
      <c r="C692" s="28" t="s">
        <v>400</v>
      </c>
      <c r="D692">
        <v>225.7</v>
      </c>
      <c r="E692">
        <v>17.2</v>
      </c>
      <c r="F692">
        <v>9.7</v>
      </c>
      <c r="G692">
        <v>25.5</v>
      </c>
      <c r="H692">
        <v>1366.1</v>
      </c>
      <c r="I692">
        <v>324.3</v>
      </c>
      <c r="J692">
        <v>145.9</v>
      </c>
      <c r="K692">
        <v>188.6</v>
      </c>
      <c r="L692">
        <v>31.6</v>
      </c>
      <c r="M692">
        <v>221</v>
      </c>
      <c r="N692">
        <v>620.4</v>
      </c>
      <c r="O692">
        <v>460.4</v>
      </c>
      <c r="P692">
        <v>353.3</v>
      </c>
      <c r="Q692">
        <v>193</v>
      </c>
      <c r="R692">
        <v>280.2</v>
      </c>
      <c r="S692">
        <v>375.9</v>
      </c>
      <c r="T692">
        <v>578.7</v>
      </c>
      <c r="U692">
        <v>385.6</v>
      </c>
      <c r="V692">
        <v>698.7</v>
      </c>
      <c r="W692">
        <v>736.8</v>
      </c>
      <c r="X692">
        <v>133</v>
      </c>
      <c r="Y692">
        <v>397.8</v>
      </c>
      <c r="Z692">
        <v>151.7</v>
      </c>
      <c r="AA692">
        <v>373.8</v>
      </c>
      <c r="AB692">
        <v>14.5</v>
      </c>
      <c r="AC692">
        <v>127.9</v>
      </c>
      <c r="AD692">
        <v>537.9</v>
      </c>
      <c r="AE692">
        <v>165.6</v>
      </c>
      <c r="AF692">
        <v>3170.9</v>
      </c>
      <c r="AG692">
        <v>787.1</v>
      </c>
      <c r="AH692">
        <v>120.9</v>
      </c>
      <c r="AI692">
        <v>90.8</v>
      </c>
      <c r="AJ692">
        <v>104.2</v>
      </c>
      <c r="AK692">
        <v>150.7</v>
      </c>
      <c r="AL692">
        <v>14.3</v>
      </c>
      <c r="AM692">
        <v>291.7</v>
      </c>
      <c r="AN692">
        <v>422.5</v>
      </c>
      <c r="AO692">
        <v>66.8</v>
      </c>
      <c r="AP692">
        <v>131.9</v>
      </c>
      <c r="AQ692">
        <v>1167.6</v>
      </c>
      <c r="AR692">
        <v>17.8</v>
      </c>
      <c r="AS692">
        <v>15.3</v>
      </c>
      <c r="AT692">
        <v>78.3</v>
      </c>
      <c r="AU692">
        <v>61.2</v>
      </c>
      <c r="AV692">
        <v>219.5</v>
      </c>
      <c r="AW692">
        <v>86</v>
      </c>
      <c r="AX692">
        <v>47.6</v>
      </c>
      <c r="AY692">
        <v>90.7</v>
      </c>
      <c r="AZ692">
        <v>36.9</v>
      </c>
      <c r="BA692">
        <v>100.6</v>
      </c>
      <c r="BB692">
        <v>17.3</v>
      </c>
      <c r="BC692">
        <v>69.2</v>
      </c>
      <c r="BD692">
        <v>155.8</v>
      </c>
      <c r="BE692">
        <v>58.8</v>
      </c>
      <c r="BF692">
        <v>48.7</v>
      </c>
      <c r="BG692">
        <v>182.5</v>
      </c>
      <c r="BH692">
        <v>41.6</v>
      </c>
      <c r="BI692">
        <v>56.4</v>
      </c>
      <c r="BJ692">
        <v>39.4</v>
      </c>
      <c r="BK692">
        <v>24.5</v>
      </c>
      <c r="BL692">
        <v>15.5</v>
      </c>
      <c r="BM692">
        <v>22.7</v>
      </c>
      <c r="BP692">
        <v>52.6</v>
      </c>
      <c r="BQ692">
        <v>180.1</v>
      </c>
      <c r="BR692">
        <v>2.7</v>
      </c>
      <c r="BS692">
        <v>192.6</v>
      </c>
      <c r="BT692">
        <v>98.9</v>
      </c>
    </row>
    <row r="693" spans="1:72" x14ac:dyDescent="0.25">
      <c r="A693" s="28" t="s">
        <v>276</v>
      </c>
      <c r="B693" s="27" t="s">
        <v>343</v>
      </c>
      <c r="C693" s="28" t="s">
        <v>401</v>
      </c>
      <c r="D693">
        <v>124.2</v>
      </c>
      <c r="E693">
        <v>6</v>
      </c>
      <c r="F693">
        <v>4.2</v>
      </c>
      <c r="G693">
        <v>10.3</v>
      </c>
      <c r="H693">
        <v>754.5</v>
      </c>
      <c r="I693">
        <v>144.6</v>
      </c>
      <c r="J693">
        <v>63</v>
      </c>
      <c r="K693">
        <v>67.3</v>
      </c>
      <c r="L693">
        <v>14.8</v>
      </c>
      <c r="M693">
        <v>116.2</v>
      </c>
      <c r="N693">
        <v>296.4</v>
      </c>
      <c r="O693">
        <v>194.2</v>
      </c>
      <c r="P693">
        <v>187.6</v>
      </c>
      <c r="Q693">
        <v>85.4</v>
      </c>
      <c r="R693">
        <v>133.6</v>
      </c>
      <c r="S693">
        <v>180.1</v>
      </c>
      <c r="T693">
        <v>332.3</v>
      </c>
      <c r="U693">
        <v>181.1</v>
      </c>
      <c r="V693">
        <v>295.2</v>
      </c>
      <c r="W693">
        <v>377.9</v>
      </c>
      <c r="X693">
        <v>70.6</v>
      </c>
      <c r="Y693">
        <v>190.7</v>
      </c>
      <c r="Z693">
        <v>82.1</v>
      </c>
      <c r="AA693">
        <v>160.4</v>
      </c>
      <c r="AB693">
        <v>6.7</v>
      </c>
      <c r="AC693">
        <v>69.8</v>
      </c>
      <c r="AD693">
        <v>312.2</v>
      </c>
      <c r="AE693">
        <v>87.6</v>
      </c>
      <c r="AF693">
        <v>1521.6</v>
      </c>
      <c r="AG693">
        <v>369.6</v>
      </c>
      <c r="AH693">
        <v>59.2</v>
      </c>
      <c r="AI693">
        <v>35.8</v>
      </c>
      <c r="AJ693">
        <v>54.5</v>
      </c>
      <c r="AK693">
        <v>81.4</v>
      </c>
      <c r="AL693">
        <v>7.4</v>
      </c>
      <c r="AM693">
        <v>140.7</v>
      </c>
      <c r="AN693">
        <v>212.3</v>
      </c>
      <c r="AO693">
        <v>35.3</v>
      </c>
      <c r="AP693">
        <v>48.8</v>
      </c>
      <c r="AQ693">
        <v>634.2</v>
      </c>
      <c r="AR693">
        <v>9.5</v>
      </c>
      <c r="AS693">
        <v>7.1</v>
      </c>
      <c r="AT693">
        <v>45.1</v>
      </c>
      <c r="AU693">
        <v>19.2</v>
      </c>
      <c r="AV693">
        <v>111.1</v>
      </c>
      <c r="AW693">
        <v>34.2</v>
      </c>
      <c r="AX693">
        <v>20.3</v>
      </c>
      <c r="AY693">
        <v>26.9</v>
      </c>
      <c r="AZ693">
        <v>16.7</v>
      </c>
      <c r="BA693">
        <v>54.4</v>
      </c>
      <c r="BB693">
        <v>5.7</v>
      </c>
      <c r="BC693">
        <v>21</v>
      </c>
      <c r="BD693">
        <v>63.4</v>
      </c>
      <c r="BE693">
        <v>30.2</v>
      </c>
      <c r="BF693">
        <v>23.4</v>
      </c>
      <c r="BG693">
        <v>102.2</v>
      </c>
      <c r="BH693">
        <v>22.5</v>
      </c>
      <c r="BI693">
        <v>22.4</v>
      </c>
      <c r="BJ693">
        <v>18.7</v>
      </c>
      <c r="BK693">
        <v>10.6</v>
      </c>
      <c r="BL693">
        <v>7.8</v>
      </c>
      <c r="BM693">
        <v>10.7</v>
      </c>
      <c r="BP693">
        <v>30.3</v>
      </c>
      <c r="BQ693">
        <v>129.9</v>
      </c>
      <c r="BR693">
        <v>1.6</v>
      </c>
      <c r="BS693">
        <v>117.5</v>
      </c>
      <c r="BT693">
        <v>53.9</v>
      </c>
    </row>
    <row r="694" spans="1:72" x14ac:dyDescent="0.25">
      <c r="A694" s="28" t="s">
        <v>276</v>
      </c>
      <c r="B694" s="27" t="s">
        <v>343</v>
      </c>
      <c r="C694" s="28" t="s">
        <v>402</v>
      </c>
      <c r="D694">
        <v>40.6</v>
      </c>
      <c r="E694">
        <v>2.7</v>
      </c>
      <c r="F694">
        <v>1.6</v>
      </c>
      <c r="G694">
        <v>3.9</v>
      </c>
      <c r="H694">
        <v>259.4</v>
      </c>
      <c r="I694">
        <v>61.2</v>
      </c>
      <c r="J694">
        <v>27.6</v>
      </c>
      <c r="K694">
        <v>30.5</v>
      </c>
      <c r="L694">
        <v>5.1</v>
      </c>
      <c r="M694">
        <v>52.4</v>
      </c>
      <c r="N694">
        <v>114.6</v>
      </c>
      <c r="O694">
        <v>80.9</v>
      </c>
      <c r="P694">
        <v>73.4</v>
      </c>
      <c r="Q694">
        <v>36.6</v>
      </c>
      <c r="R694">
        <v>55.4</v>
      </c>
      <c r="S694">
        <v>74.4</v>
      </c>
      <c r="T694">
        <v>111.3</v>
      </c>
      <c r="U694">
        <v>79.6</v>
      </c>
      <c r="V694">
        <v>132.9</v>
      </c>
      <c r="W694">
        <v>151.8</v>
      </c>
      <c r="X694">
        <v>20.2</v>
      </c>
      <c r="Y694">
        <v>78.1</v>
      </c>
      <c r="Z694">
        <v>25.4</v>
      </c>
      <c r="AA694">
        <v>70.2</v>
      </c>
      <c r="AB694">
        <v>2.4</v>
      </c>
      <c r="AC694">
        <v>27.7</v>
      </c>
      <c r="AD694">
        <v>91.6</v>
      </c>
      <c r="AE694">
        <v>35.1</v>
      </c>
      <c r="AF694">
        <v>641.3</v>
      </c>
      <c r="AG694">
        <v>164.9</v>
      </c>
      <c r="AH694">
        <v>20.6</v>
      </c>
      <c r="AI694">
        <v>14.8</v>
      </c>
      <c r="AJ694">
        <v>18</v>
      </c>
      <c r="AK694">
        <v>26.3</v>
      </c>
      <c r="AL694">
        <v>1.6</v>
      </c>
      <c r="AM694">
        <v>50.1</v>
      </c>
      <c r="AN694">
        <v>74.8</v>
      </c>
      <c r="AO694">
        <v>8.7</v>
      </c>
      <c r="AP694">
        <v>20.7</v>
      </c>
      <c r="AQ694">
        <v>218</v>
      </c>
      <c r="AR694">
        <v>2.4</v>
      </c>
      <c r="AS694">
        <v>1.8</v>
      </c>
      <c r="AT694">
        <v>13.1</v>
      </c>
      <c r="AU694">
        <v>11.5</v>
      </c>
      <c r="AV694">
        <v>40.4</v>
      </c>
      <c r="AW694">
        <v>13.8</v>
      </c>
      <c r="AX694">
        <v>6.7</v>
      </c>
      <c r="AY694">
        <v>16.1</v>
      </c>
      <c r="AZ694">
        <v>8.4</v>
      </c>
      <c r="BA694">
        <v>16.1</v>
      </c>
      <c r="BB694">
        <v>2.3</v>
      </c>
      <c r="BC694">
        <v>11.1</v>
      </c>
      <c r="BD694">
        <v>30.4</v>
      </c>
      <c r="BE694">
        <v>9.1</v>
      </c>
      <c r="BF694">
        <v>8.3</v>
      </c>
      <c r="BG694">
        <v>28.2</v>
      </c>
      <c r="BH694">
        <v>5.9</v>
      </c>
      <c r="BI694">
        <v>10</v>
      </c>
      <c r="BJ694">
        <v>5.5</v>
      </c>
      <c r="BK694">
        <v>3.1</v>
      </c>
      <c r="BL694">
        <v>2</v>
      </c>
      <c r="BM694">
        <v>2.9</v>
      </c>
      <c r="BP694">
        <v>7.4</v>
      </c>
      <c r="BQ694">
        <v>25</v>
      </c>
      <c r="BR694">
        <v>0.4</v>
      </c>
      <c r="BS694">
        <v>36</v>
      </c>
      <c r="BT694">
        <v>15.9</v>
      </c>
    </row>
    <row r="695" spans="1:72" x14ac:dyDescent="0.25">
      <c r="A695" s="28" t="s">
        <v>276</v>
      </c>
      <c r="B695" s="27" t="s">
        <v>343</v>
      </c>
      <c r="C695" s="28" t="s">
        <v>403</v>
      </c>
      <c r="D695">
        <v>63.3</v>
      </c>
      <c r="E695">
        <v>3.6</v>
      </c>
      <c r="F695">
        <v>2.1</v>
      </c>
      <c r="G695">
        <v>5.2</v>
      </c>
      <c r="H695">
        <v>408.3</v>
      </c>
      <c r="I695">
        <v>80.6</v>
      </c>
      <c r="J695">
        <v>35.1</v>
      </c>
      <c r="K695">
        <v>48</v>
      </c>
      <c r="L695">
        <v>7.4</v>
      </c>
      <c r="M695">
        <v>55.6</v>
      </c>
      <c r="N695">
        <v>168.2</v>
      </c>
      <c r="O695">
        <v>135.1</v>
      </c>
      <c r="P695">
        <v>89.1</v>
      </c>
      <c r="Q695">
        <v>47.2</v>
      </c>
      <c r="R695">
        <v>70.5</v>
      </c>
      <c r="S695">
        <v>97.9</v>
      </c>
      <c r="T695">
        <v>186.1</v>
      </c>
      <c r="U695">
        <v>98.5</v>
      </c>
      <c r="V695">
        <v>180</v>
      </c>
      <c r="W695">
        <v>193.3</v>
      </c>
      <c r="X695">
        <v>37.1</v>
      </c>
      <c r="Y695">
        <v>108.5</v>
      </c>
      <c r="Z695">
        <v>42</v>
      </c>
      <c r="AA695">
        <v>96.2</v>
      </c>
      <c r="AB695">
        <v>2.7</v>
      </c>
      <c r="AC695">
        <v>33</v>
      </c>
      <c r="AD695">
        <v>158</v>
      </c>
      <c r="AE695">
        <v>43.5</v>
      </c>
      <c r="AF695">
        <v>856.6</v>
      </c>
      <c r="AG695">
        <v>204.8</v>
      </c>
      <c r="AH695">
        <v>30.3</v>
      </c>
      <c r="AI695">
        <v>22.4</v>
      </c>
      <c r="AJ695">
        <v>29.6</v>
      </c>
      <c r="AK695">
        <v>49.4</v>
      </c>
      <c r="AL695">
        <v>2.4</v>
      </c>
      <c r="AM695">
        <v>78.9</v>
      </c>
      <c r="AN695">
        <v>151</v>
      </c>
      <c r="AO695">
        <v>15</v>
      </c>
      <c r="AP695">
        <v>32.2</v>
      </c>
      <c r="AQ695">
        <v>425.9</v>
      </c>
      <c r="AR695">
        <v>3.5</v>
      </c>
      <c r="AS695">
        <v>2.6</v>
      </c>
      <c r="AT695">
        <v>18.7</v>
      </c>
      <c r="AU695">
        <v>12.7</v>
      </c>
      <c r="AV695">
        <v>61.2</v>
      </c>
      <c r="AW695">
        <v>21.1</v>
      </c>
      <c r="AX695">
        <v>11.9</v>
      </c>
      <c r="AY695">
        <v>21.2</v>
      </c>
      <c r="AZ695">
        <v>8.1</v>
      </c>
      <c r="BA695">
        <v>26.8</v>
      </c>
      <c r="BB695">
        <v>3.4</v>
      </c>
      <c r="BC695">
        <v>15</v>
      </c>
      <c r="BD695">
        <v>40.6</v>
      </c>
      <c r="BE695">
        <v>15.4</v>
      </c>
      <c r="BF695">
        <v>11.7</v>
      </c>
      <c r="BG695">
        <v>52.9</v>
      </c>
      <c r="BH695">
        <v>10.7</v>
      </c>
      <c r="BI695">
        <v>14.5</v>
      </c>
      <c r="BJ695">
        <v>9.6</v>
      </c>
      <c r="BK695">
        <v>5.4</v>
      </c>
      <c r="BL695">
        <v>3.3</v>
      </c>
      <c r="BM695">
        <v>5</v>
      </c>
      <c r="BP695">
        <v>13.3</v>
      </c>
      <c r="BQ695">
        <v>45</v>
      </c>
      <c r="BR695">
        <v>0.9</v>
      </c>
      <c r="BS695">
        <v>67.1</v>
      </c>
      <c r="BT695">
        <v>30</v>
      </c>
    </row>
    <row r="696" spans="1:72" x14ac:dyDescent="0.25">
      <c r="A696" s="28" t="s">
        <v>276</v>
      </c>
      <c r="B696" s="27" t="s">
        <v>343</v>
      </c>
      <c r="C696" s="28" t="s">
        <v>404</v>
      </c>
      <c r="D696">
        <v>16.2</v>
      </c>
      <c r="E696">
        <v>0.8</v>
      </c>
      <c r="F696">
        <v>0.6</v>
      </c>
      <c r="G696">
        <v>1.3</v>
      </c>
      <c r="H696">
        <v>100.7</v>
      </c>
      <c r="I696">
        <v>20.9</v>
      </c>
      <c r="J696">
        <v>8.3</v>
      </c>
      <c r="K696">
        <v>10.7</v>
      </c>
      <c r="L696">
        <v>2.1</v>
      </c>
      <c r="M696">
        <v>12.3</v>
      </c>
      <c r="N696">
        <v>42.2</v>
      </c>
      <c r="O696">
        <v>29</v>
      </c>
      <c r="P696">
        <v>20.9</v>
      </c>
      <c r="Q696">
        <v>12.3</v>
      </c>
      <c r="R696">
        <v>15.9</v>
      </c>
      <c r="S696">
        <v>23.3</v>
      </c>
      <c r="T696">
        <v>39.5</v>
      </c>
      <c r="U696">
        <v>22</v>
      </c>
      <c r="V696">
        <v>41.4</v>
      </c>
      <c r="W696">
        <v>44.5</v>
      </c>
      <c r="X696">
        <v>10.6</v>
      </c>
      <c r="Y696">
        <v>23.4</v>
      </c>
      <c r="Z696">
        <v>11.3</v>
      </c>
      <c r="AA696">
        <v>24.2</v>
      </c>
      <c r="AB696">
        <v>0.6</v>
      </c>
      <c r="AC696">
        <v>7.7</v>
      </c>
      <c r="AD696">
        <v>41.8</v>
      </c>
      <c r="AE696">
        <v>11.4</v>
      </c>
      <c r="AF696">
        <v>215.9</v>
      </c>
      <c r="AG696">
        <v>46.3</v>
      </c>
      <c r="AH696">
        <v>8.4</v>
      </c>
      <c r="AI696">
        <v>7</v>
      </c>
      <c r="AJ696">
        <v>6.4</v>
      </c>
      <c r="AK696">
        <v>12.5</v>
      </c>
      <c r="AL696">
        <v>0.6</v>
      </c>
      <c r="AM696">
        <v>21.9</v>
      </c>
      <c r="AN696">
        <v>24.3</v>
      </c>
      <c r="AO696">
        <v>4.6</v>
      </c>
      <c r="AP696">
        <v>9</v>
      </c>
      <c r="AQ696">
        <v>69.8</v>
      </c>
      <c r="AR696">
        <v>0.9</v>
      </c>
      <c r="AS696">
        <v>0.7</v>
      </c>
      <c r="AT696">
        <v>5.5</v>
      </c>
      <c r="AU696">
        <v>3</v>
      </c>
      <c r="AV696">
        <v>14.6</v>
      </c>
      <c r="AW696">
        <v>5.2</v>
      </c>
      <c r="AX696">
        <v>2.7</v>
      </c>
      <c r="AY696">
        <v>5.1</v>
      </c>
      <c r="AZ696">
        <v>2.1</v>
      </c>
      <c r="BA696">
        <v>7.3</v>
      </c>
      <c r="BB696">
        <v>0.7</v>
      </c>
      <c r="BC696">
        <v>4.2</v>
      </c>
      <c r="BD696">
        <v>9.1</v>
      </c>
      <c r="BE696">
        <v>4.2</v>
      </c>
      <c r="BF696">
        <v>3.2</v>
      </c>
      <c r="BG696">
        <v>14.8</v>
      </c>
      <c r="BH696">
        <v>2.9</v>
      </c>
      <c r="BI696">
        <v>3.3</v>
      </c>
      <c r="BJ696">
        <v>2.6</v>
      </c>
      <c r="BK696">
        <v>1.4</v>
      </c>
      <c r="BL696">
        <v>1</v>
      </c>
      <c r="BM696">
        <v>1.3</v>
      </c>
      <c r="BP696">
        <v>3</v>
      </c>
      <c r="BQ696">
        <v>8.9</v>
      </c>
      <c r="BR696">
        <v>0.1</v>
      </c>
      <c r="BS696">
        <v>11.5</v>
      </c>
      <c r="BT696">
        <v>5.2</v>
      </c>
    </row>
    <row r="697" spans="1:72" x14ac:dyDescent="0.25">
      <c r="A697" s="28" t="s">
        <v>276</v>
      </c>
      <c r="B697" s="27" t="s">
        <v>343</v>
      </c>
      <c r="C697" s="28" t="s">
        <v>405</v>
      </c>
      <c r="D697">
        <v>22.7</v>
      </c>
      <c r="E697">
        <v>1.5</v>
      </c>
      <c r="F697">
        <v>1.6</v>
      </c>
      <c r="G697">
        <v>2.8</v>
      </c>
      <c r="H697">
        <v>138.6</v>
      </c>
      <c r="I697">
        <v>31.8</v>
      </c>
      <c r="J697">
        <v>13.1</v>
      </c>
      <c r="K697">
        <v>18.3</v>
      </c>
      <c r="L697">
        <v>4.1</v>
      </c>
      <c r="M697">
        <v>18.6</v>
      </c>
      <c r="N697">
        <v>60.1</v>
      </c>
      <c r="O697">
        <v>46.7</v>
      </c>
      <c r="P697">
        <v>33.3</v>
      </c>
      <c r="Q697">
        <v>19.7</v>
      </c>
      <c r="R697">
        <v>26</v>
      </c>
      <c r="S697">
        <v>35.6</v>
      </c>
      <c r="T697">
        <v>59.2</v>
      </c>
      <c r="U697">
        <v>34.7</v>
      </c>
      <c r="V697">
        <v>65.3</v>
      </c>
      <c r="W697">
        <v>58.9</v>
      </c>
      <c r="X697">
        <v>13.6</v>
      </c>
      <c r="Y697">
        <v>36.6</v>
      </c>
      <c r="Z697">
        <v>14.8</v>
      </c>
      <c r="AA697">
        <v>36.6</v>
      </c>
      <c r="AB697">
        <v>1.6</v>
      </c>
      <c r="AC697">
        <v>11.8</v>
      </c>
      <c r="AD697">
        <v>56.2</v>
      </c>
      <c r="AE697">
        <v>16.2</v>
      </c>
      <c r="AF697">
        <v>299.6</v>
      </c>
      <c r="AG697">
        <v>69.3</v>
      </c>
      <c r="AH697">
        <v>12.9</v>
      </c>
      <c r="AI697">
        <v>17.8</v>
      </c>
      <c r="AJ697">
        <v>12.7</v>
      </c>
      <c r="AK697">
        <v>27.1</v>
      </c>
      <c r="AL697">
        <v>1.9</v>
      </c>
      <c r="AM697">
        <v>30.4</v>
      </c>
      <c r="AN697">
        <v>45.8</v>
      </c>
      <c r="AO697">
        <v>8.4</v>
      </c>
      <c r="AP697">
        <v>14.6</v>
      </c>
      <c r="AQ697">
        <v>131.4</v>
      </c>
      <c r="AR697">
        <v>2.5</v>
      </c>
      <c r="AS697">
        <v>2</v>
      </c>
      <c r="AT697">
        <v>10.5</v>
      </c>
      <c r="AU697">
        <v>6.1</v>
      </c>
      <c r="AV697">
        <v>22.4</v>
      </c>
      <c r="AW697">
        <v>8.7</v>
      </c>
      <c r="AX697">
        <v>4.9</v>
      </c>
      <c r="AY697">
        <v>10.2</v>
      </c>
      <c r="AZ697">
        <v>3.9</v>
      </c>
      <c r="BA697">
        <v>11.5</v>
      </c>
      <c r="BB697">
        <v>1.8</v>
      </c>
      <c r="BC697">
        <v>8.1</v>
      </c>
      <c r="BD697">
        <v>14.8</v>
      </c>
      <c r="BE697">
        <v>6.8</v>
      </c>
      <c r="BF697">
        <v>5.5</v>
      </c>
      <c r="BG697">
        <v>20</v>
      </c>
      <c r="BH697">
        <v>4.8</v>
      </c>
      <c r="BI697">
        <v>6.5</v>
      </c>
      <c r="BJ697">
        <v>4.3</v>
      </c>
      <c r="BK697">
        <v>2.9</v>
      </c>
      <c r="BL697">
        <v>1.9</v>
      </c>
      <c r="BM697">
        <v>2.7</v>
      </c>
      <c r="BP697">
        <v>8.1</v>
      </c>
      <c r="BQ697">
        <v>28.6</v>
      </c>
      <c r="BR697">
        <v>0.3</v>
      </c>
      <c r="BS697">
        <v>24.8</v>
      </c>
      <c r="BT697">
        <v>13.8</v>
      </c>
    </row>
    <row r="698" spans="1:72" x14ac:dyDescent="0.25">
      <c r="A698" s="28" t="s">
        <v>276</v>
      </c>
      <c r="B698" s="27" t="s">
        <v>343</v>
      </c>
      <c r="C698" s="28" t="s">
        <v>406</v>
      </c>
      <c r="D698">
        <v>25.4</v>
      </c>
      <c r="E698">
        <v>2</v>
      </c>
      <c r="F698">
        <v>1.4</v>
      </c>
      <c r="G698">
        <v>3.4</v>
      </c>
      <c r="H698">
        <v>141.1</v>
      </c>
      <c r="I698">
        <v>22.8</v>
      </c>
      <c r="J698">
        <v>12.4</v>
      </c>
      <c r="K698">
        <v>18</v>
      </c>
      <c r="L698">
        <v>8.7</v>
      </c>
      <c r="M698">
        <v>21.3</v>
      </c>
      <c r="N698">
        <v>73.8</v>
      </c>
      <c r="O698">
        <v>65.9</v>
      </c>
      <c r="P698">
        <v>34.6</v>
      </c>
      <c r="Q698">
        <v>15.8</v>
      </c>
      <c r="R698">
        <v>46.7</v>
      </c>
      <c r="S698">
        <v>42.4</v>
      </c>
      <c r="T698">
        <v>87.4</v>
      </c>
      <c r="U698">
        <v>35.5</v>
      </c>
      <c r="V698">
        <v>62.9</v>
      </c>
      <c r="W698">
        <v>62.9</v>
      </c>
      <c r="X698">
        <v>16.4</v>
      </c>
      <c r="Y698">
        <v>41.3</v>
      </c>
      <c r="Z698">
        <v>16.6</v>
      </c>
      <c r="AA698">
        <v>35.8</v>
      </c>
      <c r="AB698">
        <v>1.9</v>
      </c>
      <c r="AC698">
        <v>12.4</v>
      </c>
      <c r="AD698">
        <v>65.4</v>
      </c>
      <c r="AE698">
        <v>15.1</v>
      </c>
      <c r="AF698">
        <v>255.8</v>
      </c>
      <c r="AG698">
        <v>63.3</v>
      </c>
      <c r="AH698">
        <v>12.5</v>
      </c>
      <c r="AI698">
        <v>7.5</v>
      </c>
      <c r="AJ698">
        <v>16</v>
      </c>
      <c r="AK698">
        <v>13.5</v>
      </c>
      <c r="AL698">
        <v>3.1</v>
      </c>
      <c r="AM698">
        <v>23.6</v>
      </c>
      <c r="AN698">
        <v>95.3</v>
      </c>
      <c r="AO698">
        <v>8.2</v>
      </c>
      <c r="AP698">
        <v>11.9</v>
      </c>
      <c r="AQ698">
        <v>272.7</v>
      </c>
      <c r="AR698">
        <v>3.3</v>
      </c>
      <c r="AS698">
        <v>3.3</v>
      </c>
      <c r="AT698">
        <v>5.8</v>
      </c>
      <c r="AU698">
        <v>4.9</v>
      </c>
      <c r="AV698">
        <v>20.4</v>
      </c>
      <c r="AW698">
        <v>9.1</v>
      </c>
      <c r="AX698">
        <v>7.2</v>
      </c>
      <c r="AY698">
        <v>7.8</v>
      </c>
      <c r="AZ698">
        <v>4.7</v>
      </c>
      <c r="BA698">
        <v>10</v>
      </c>
      <c r="BB698">
        <v>2.7</v>
      </c>
      <c r="BC698">
        <v>4.9</v>
      </c>
      <c r="BD698">
        <v>13.6</v>
      </c>
      <c r="BE698">
        <v>9.7</v>
      </c>
      <c r="BF698">
        <v>6.7</v>
      </c>
      <c r="BG698">
        <v>24.8</v>
      </c>
      <c r="BH698">
        <v>6.2</v>
      </c>
      <c r="BI698">
        <v>5.9</v>
      </c>
      <c r="BJ698">
        <v>4.8</v>
      </c>
      <c r="BK698">
        <v>3.6</v>
      </c>
      <c r="BL698">
        <v>2.5</v>
      </c>
      <c r="BM698">
        <v>3.8</v>
      </c>
      <c r="BP698">
        <v>12.1</v>
      </c>
      <c r="BQ698">
        <v>95.7</v>
      </c>
      <c r="BR698">
        <v>0.7</v>
      </c>
      <c r="BS698">
        <v>88.1</v>
      </c>
      <c r="BT698">
        <v>27.8</v>
      </c>
    </row>
    <row r="699" spans="1:72" x14ac:dyDescent="0.25">
      <c r="A699" s="28" t="s">
        <v>276</v>
      </c>
      <c r="B699" s="27" t="s">
        <v>343</v>
      </c>
      <c r="C699" s="28" t="s">
        <v>407</v>
      </c>
      <c r="D699">
        <v>1064.4</v>
      </c>
      <c r="E699">
        <v>47.3</v>
      </c>
      <c r="F699">
        <v>70.1</v>
      </c>
      <c r="G699">
        <v>90.9</v>
      </c>
      <c r="H699">
        <v>5753.9</v>
      </c>
      <c r="I699">
        <v>1239.2</v>
      </c>
      <c r="J699">
        <v>519.4</v>
      </c>
      <c r="K699">
        <v>647.7</v>
      </c>
      <c r="L699">
        <v>152</v>
      </c>
      <c r="M699">
        <v>802.7</v>
      </c>
      <c r="N699">
        <v>2450.5</v>
      </c>
      <c r="O699">
        <v>1963.7</v>
      </c>
      <c r="P699">
        <v>1298.6</v>
      </c>
      <c r="Q699">
        <v>740.7</v>
      </c>
      <c r="R699">
        <v>996.7</v>
      </c>
      <c r="S699">
        <v>1413.6</v>
      </c>
      <c r="T699">
        <v>2471</v>
      </c>
      <c r="U699">
        <v>1360</v>
      </c>
      <c r="V699">
        <v>2421.3</v>
      </c>
      <c r="W699">
        <v>2672.4</v>
      </c>
      <c r="X699">
        <v>630.4</v>
      </c>
      <c r="Y699">
        <v>1530.3</v>
      </c>
      <c r="Z699">
        <v>694.6</v>
      </c>
      <c r="AA699">
        <v>1466.6</v>
      </c>
      <c r="AB699">
        <v>56.6</v>
      </c>
      <c r="AC699">
        <v>508.3</v>
      </c>
      <c r="AD699">
        <v>2653.5</v>
      </c>
      <c r="AE699">
        <v>637</v>
      </c>
      <c r="AF699">
        <v>11781.9</v>
      </c>
      <c r="AG699">
        <v>2679</v>
      </c>
      <c r="AH699">
        <v>533.3</v>
      </c>
      <c r="AI699">
        <v>773.4</v>
      </c>
      <c r="AJ699">
        <v>489.1</v>
      </c>
      <c r="AK699">
        <v>966.7</v>
      </c>
      <c r="AL699">
        <v>57.1</v>
      </c>
      <c r="AM699">
        <v>1318</v>
      </c>
      <c r="AN699">
        <v>2103.6</v>
      </c>
      <c r="AO699">
        <v>280.7</v>
      </c>
      <c r="AP699">
        <v>538.9</v>
      </c>
      <c r="AQ699">
        <v>6214.4</v>
      </c>
      <c r="AR699">
        <v>90.1</v>
      </c>
      <c r="AS699">
        <v>68.9</v>
      </c>
      <c r="AT699">
        <v>314.5</v>
      </c>
      <c r="AU699">
        <v>212.2</v>
      </c>
      <c r="AV699">
        <v>818.5</v>
      </c>
      <c r="AW699">
        <v>339.4</v>
      </c>
      <c r="AX699">
        <v>183.5</v>
      </c>
      <c r="AY699">
        <v>332.3</v>
      </c>
      <c r="AZ699">
        <v>136.8</v>
      </c>
      <c r="BA699">
        <v>445.8</v>
      </c>
      <c r="BB699">
        <v>47.3</v>
      </c>
      <c r="BC699">
        <v>241.1</v>
      </c>
      <c r="BD699">
        <v>544.2</v>
      </c>
      <c r="BE699">
        <v>304.9</v>
      </c>
      <c r="BF699">
        <v>228.5</v>
      </c>
      <c r="BG699">
        <v>987.2</v>
      </c>
      <c r="BH699">
        <v>206.9</v>
      </c>
      <c r="BI699">
        <v>256.3</v>
      </c>
      <c r="BJ699">
        <v>173.6</v>
      </c>
      <c r="BK699">
        <v>110</v>
      </c>
      <c r="BL699">
        <v>70</v>
      </c>
      <c r="BM699">
        <v>99.5</v>
      </c>
      <c r="BP699">
        <v>333.9</v>
      </c>
      <c r="BQ699">
        <v>1044.5</v>
      </c>
      <c r="BR699">
        <v>13.7</v>
      </c>
      <c r="BS699">
        <v>1204.3</v>
      </c>
      <c r="BT699">
        <v>586.4</v>
      </c>
    </row>
    <row r="700" spans="1:72" x14ac:dyDescent="0.25">
      <c r="A700" s="26" t="s">
        <v>277</v>
      </c>
      <c r="B700" s="27" t="s">
        <v>344</v>
      </c>
      <c r="C700" s="26" t="s">
        <v>384</v>
      </c>
      <c r="D700">
        <v>9561.2</v>
      </c>
      <c r="E700">
        <v>683.2</v>
      </c>
      <c r="F700">
        <v>377.1</v>
      </c>
      <c r="G700">
        <v>939.1</v>
      </c>
      <c r="H700">
        <v>28630.4</v>
      </c>
      <c r="I700">
        <v>4210</v>
      </c>
      <c r="J700">
        <v>2911.3</v>
      </c>
      <c r="K700">
        <v>2520.4</v>
      </c>
      <c r="L700">
        <v>1108.9</v>
      </c>
      <c r="M700">
        <v>2505.6</v>
      </c>
      <c r="N700">
        <v>8548.2</v>
      </c>
      <c r="O700">
        <v>3384.4</v>
      </c>
      <c r="P700">
        <v>4775.1</v>
      </c>
      <c r="Q700">
        <v>3806.7</v>
      </c>
      <c r="R700">
        <v>3982.2</v>
      </c>
      <c r="S700">
        <v>6532.4</v>
      </c>
      <c r="T700">
        <v>6692.9</v>
      </c>
      <c r="U700">
        <v>5718.9</v>
      </c>
      <c r="V700">
        <v>7825.5</v>
      </c>
      <c r="W700">
        <v>12564</v>
      </c>
      <c r="X700">
        <v>4594.7</v>
      </c>
      <c r="Y700">
        <v>5565.1</v>
      </c>
      <c r="Z700">
        <v>2971.6</v>
      </c>
      <c r="AA700">
        <v>4974.8</v>
      </c>
      <c r="AB700">
        <v>543.3</v>
      </c>
      <c r="AC700">
        <v>1930.8</v>
      </c>
      <c r="AD700">
        <v>23036.3</v>
      </c>
      <c r="AE700">
        <v>3021.2</v>
      </c>
      <c r="AF700">
        <v>10280.2</v>
      </c>
      <c r="AG700">
        <v>6468.4</v>
      </c>
      <c r="AH700">
        <v>5539.3</v>
      </c>
      <c r="AI700">
        <v>1446.1</v>
      </c>
      <c r="AJ700">
        <v>1351.2</v>
      </c>
      <c r="AK700">
        <v>3100.2</v>
      </c>
      <c r="AL700">
        <v>1017.6</v>
      </c>
      <c r="AM700">
        <v>16707.5</v>
      </c>
      <c r="AN700">
        <v>1171.2</v>
      </c>
      <c r="AO700">
        <v>1591.4</v>
      </c>
      <c r="AP700">
        <v>2631.8</v>
      </c>
      <c r="AQ700">
        <v>4094.3</v>
      </c>
      <c r="AR700">
        <v>1336.1</v>
      </c>
      <c r="AS700">
        <v>968.9</v>
      </c>
      <c r="AT700">
        <v>1090.2</v>
      </c>
      <c r="AU700">
        <v>2417.7</v>
      </c>
      <c r="AV700">
        <v>3808.8</v>
      </c>
      <c r="AW700">
        <v>2242.4</v>
      </c>
      <c r="AX700">
        <v>1325.2</v>
      </c>
      <c r="AY700">
        <v>2343.2</v>
      </c>
      <c r="AZ700">
        <v>1672.1</v>
      </c>
      <c r="BA700">
        <v>1764.8</v>
      </c>
      <c r="BB700">
        <v>646.4</v>
      </c>
      <c r="BC700">
        <v>1048.3</v>
      </c>
      <c r="BD700">
        <v>3597.8</v>
      </c>
      <c r="BE700">
        <v>5934</v>
      </c>
      <c r="BF700">
        <v>3017.5</v>
      </c>
      <c r="BG700">
        <v>19338.6</v>
      </c>
      <c r="BH700">
        <v>6661.9</v>
      </c>
      <c r="BI700">
        <v>2159.1</v>
      </c>
      <c r="BJ700">
        <v>1218.4</v>
      </c>
      <c r="BK700">
        <v>1180.8</v>
      </c>
      <c r="BL700">
        <v>625.5</v>
      </c>
      <c r="BM700">
        <v>1763.6</v>
      </c>
      <c r="BP700">
        <v>37378.2</v>
      </c>
      <c r="BQ700">
        <v>704719.4</v>
      </c>
      <c r="BR700">
        <v>179.8</v>
      </c>
      <c r="BS700">
        <v>36423</v>
      </c>
      <c r="BT700">
        <v>4714.3</v>
      </c>
    </row>
    <row r="701" spans="1:72" x14ac:dyDescent="0.25">
      <c r="A701" s="28" t="s">
        <v>277</v>
      </c>
      <c r="B701" s="27" t="s">
        <v>344</v>
      </c>
      <c r="C701" s="28" t="s">
        <v>385</v>
      </c>
      <c r="D701">
        <v>32.4</v>
      </c>
      <c r="E701">
        <v>14</v>
      </c>
      <c r="F701">
        <v>9.7</v>
      </c>
      <c r="G701">
        <v>22.3</v>
      </c>
      <c r="H701">
        <v>33</v>
      </c>
      <c r="I701">
        <v>24.3</v>
      </c>
      <c r="J701">
        <v>24.1</v>
      </c>
      <c r="K701">
        <v>28.5</v>
      </c>
      <c r="L701">
        <v>20.2</v>
      </c>
      <c r="M701">
        <v>32.2</v>
      </c>
      <c r="N701">
        <v>35.7</v>
      </c>
      <c r="O701">
        <v>35</v>
      </c>
      <c r="P701">
        <v>33.1</v>
      </c>
      <c r="Q701">
        <v>28.1</v>
      </c>
      <c r="R701">
        <v>37.9</v>
      </c>
      <c r="S701">
        <v>35.8</v>
      </c>
      <c r="T701">
        <v>30</v>
      </c>
      <c r="U701">
        <v>28.4</v>
      </c>
      <c r="V701">
        <v>28.2</v>
      </c>
      <c r="W701">
        <v>31</v>
      </c>
      <c r="X701">
        <v>27.4</v>
      </c>
      <c r="Y701">
        <v>26.8</v>
      </c>
      <c r="Z701">
        <v>27</v>
      </c>
      <c r="AA701">
        <v>31.2</v>
      </c>
      <c r="AB701">
        <v>13.4</v>
      </c>
      <c r="AC701">
        <v>32</v>
      </c>
      <c r="AD701">
        <v>34.3</v>
      </c>
      <c r="AE701">
        <v>28.2</v>
      </c>
      <c r="AF701">
        <v>14.4</v>
      </c>
      <c r="AG701">
        <v>70.3</v>
      </c>
      <c r="AH701">
        <v>31.7</v>
      </c>
      <c r="AI701">
        <v>41.2</v>
      </c>
      <c r="AJ701">
        <v>29.4</v>
      </c>
      <c r="AK701">
        <v>31.8</v>
      </c>
      <c r="AL701">
        <v>20.1</v>
      </c>
      <c r="AM701">
        <v>27.5</v>
      </c>
      <c r="AN701">
        <v>20.2</v>
      </c>
      <c r="AO701">
        <v>35.3</v>
      </c>
      <c r="AP701">
        <v>30</v>
      </c>
      <c r="AQ701">
        <v>29.6</v>
      </c>
      <c r="AR701">
        <v>16.1</v>
      </c>
      <c r="AS701">
        <v>19.2</v>
      </c>
      <c r="AT701">
        <v>18</v>
      </c>
      <c r="AU701">
        <v>19.6</v>
      </c>
      <c r="AV701">
        <v>26.3</v>
      </c>
      <c r="AW701">
        <v>25.3</v>
      </c>
      <c r="AX701">
        <v>27.9</v>
      </c>
      <c r="AY701">
        <v>26</v>
      </c>
      <c r="AZ701">
        <v>22.5</v>
      </c>
      <c r="BA701">
        <v>27.3</v>
      </c>
      <c r="BB701">
        <v>17.9</v>
      </c>
      <c r="BC701">
        <v>32.3</v>
      </c>
      <c r="BD701">
        <v>22.5</v>
      </c>
      <c r="BE701">
        <v>24.6</v>
      </c>
      <c r="BF701">
        <v>23.4</v>
      </c>
      <c r="BG701">
        <v>34.2</v>
      </c>
      <c r="BH701">
        <v>25</v>
      </c>
      <c r="BI701">
        <v>22.5</v>
      </c>
      <c r="BJ701">
        <v>21.3</v>
      </c>
      <c r="BK701">
        <v>19.7</v>
      </c>
      <c r="BL701">
        <v>14.4</v>
      </c>
      <c r="BM701">
        <v>21</v>
      </c>
      <c r="BP701">
        <v>35.5</v>
      </c>
      <c r="BQ701">
        <v>135.1</v>
      </c>
      <c r="BR701">
        <v>0.7</v>
      </c>
      <c r="BS701">
        <v>33.9</v>
      </c>
      <c r="BT701">
        <v>59.8</v>
      </c>
    </row>
    <row r="702" spans="1:72" x14ac:dyDescent="0.25">
      <c r="A702" s="28" t="s">
        <v>277</v>
      </c>
      <c r="B702" s="27" t="s">
        <v>344</v>
      </c>
      <c r="C702" s="28" t="s">
        <v>386</v>
      </c>
      <c r="D702">
        <v>141.1</v>
      </c>
      <c r="E702">
        <v>48.4</v>
      </c>
      <c r="F702">
        <v>50.5</v>
      </c>
      <c r="G702">
        <v>90.5</v>
      </c>
      <c r="H702">
        <v>202.6</v>
      </c>
      <c r="I702">
        <v>114.3</v>
      </c>
      <c r="J702">
        <v>104.2</v>
      </c>
      <c r="K702">
        <v>126.2</v>
      </c>
      <c r="L702">
        <v>102</v>
      </c>
      <c r="M702">
        <v>166.7</v>
      </c>
      <c r="N702">
        <v>183.7</v>
      </c>
      <c r="O702">
        <v>157.2</v>
      </c>
      <c r="P702">
        <v>160.4</v>
      </c>
      <c r="Q702">
        <v>126.5</v>
      </c>
      <c r="R702">
        <v>178.1</v>
      </c>
      <c r="S702">
        <v>158.9</v>
      </c>
      <c r="T702">
        <v>142.9</v>
      </c>
      <c r="U702">
        <v>137.5</v>
      </c>
      <c r="V702">
        <v>147.1</v>
      </c>
      <c r="W702">
        <v>149</v>
      </c>
      <c r="X702">
        <v>127.1</v>
      </c>
      <c r="Y702">
        <v>120.7</v>
      </c>
      <c r="Z702">
        <v>128.9</v>
      </c>
      <c r="AA702">
        <v>155.9</v>
      </c>
      <c r="AB702">
        <v>64</v>
      </c>
      <c r="AC702">
        <v>147.6</v>
      </c>
      <c r="AD702">
        <v>149.9</v>
      </c>
      <c r="AE702">
        <v>122</v>
      </c>
      <c r="AF702">
        <v>117.7</v>
      </c>
      <c r="AG702">
        <v>294.6</v>
      </c>
      <c r="AH702">
        <v>144.1</v>
      </c>
      <c r="AI702">
        <v>172.1</v>
      </c>
      <c r="AJ702">
        <v>136.5</v>
      </c>
      <c r="AK702">
        <v>165</v>
      </c>
      <c r="AL702">
        <v>97.2</v>
      </c>
      <c r="AM702">
        <v>142.9</v>
      </c>
      <c r="AN702">
        <v>107.9</v>
      </c>
      <c r="AO702">
        <v>137.9</v>
      </c>
      <c r="AP702">
        <v>125.8</v>
      </c>
      <c r="AQ702">
        <v>133.5</v>
      </c>
      <c r="AR702">
        <v>76.1</v>
      </c>
      <c r="AS702">
        <v>119.8</v>
      </c>
      <c r="AT702">
        <v>106.5</v>
      </c>
      <c r="AU702">
        <v>86.4</v>
      </c>
      <c r="AV702">
        <v>116.5</v>
      </c>
      <c r="AW702">
        <v>120</v>
      </c>
      <c r="AX702">
        <v>130.4</v>
      </c>
      <c r="AY702">
        <v>109.5</v>
      </c>
      <c r="AZ702">
        <v>100.7</v>
      </c>
      <c r="BA702">
        <v>115.4</v>
      </c>
      <c r="BB702">
        <v>78.6</v>
      </c>
      <c r="BC702">
        <v>122.4</v>
      </c>
      <c r="BD702">
        <v>109.9</v>
      </c>
      <c r="BE702">
        <v>112.8</v>
      </c>
      <c r="BF702">
        <v>115.9</v>
      </c>
      <c r="BG702">
        <v>165.4</v>
      </c>
      <c r="BH702">
        <v>115.8</v>
      </c>
      <c r="BI702">
        <v>113.7</v>
      </c>
      <c r="BJ702">
        <v>96.7</v>
      </c>
      <c r="BK702">
        <v>93.8</v>
      </c>
      <c r="BL702">
        <v>72.4</v>
      </c>
      <c r="BM702">
        <v>100.8</v>
      </c>
      <c r="BP702">
        <v>173.6</v>
      </c>
      <c r="BQ702">
        <v>781.4</v>
      </c>
      <c r="BR702">
        <v>5.8</v>
      </c>
      <c r="BS702">
        <v>176.9</v>
      </c>
      <c r="BT702">
        <v>300.6</v>
      </c>
    </row>
    <row r="703" spans="1:72" x14ac:dyDescent="0.25">
      <c r="A703" s="28" t="s">
        <v>277</v>
      </c>
      <c r="B703" s="27" t="s">
        <v>344</v>
      </c>
      <c r="C703" s="28" t="s">
        <v>387</v>
      </c>
      <c r="D703">
        <v>1.8</v>
      </c>
      <c r="E703">
        <v>0.5</v>
      </c>
      <c r="F703">
        <v>0.4</v>
      </c>
      <c r="G703">
        <v>1</v>
      </c>
      <c r="H703">
        <v>4.9</v>
      </c>
      <c r="I703">
        <v>1.6</v>
      </c>
      <c r="J703">
        <v>1.2</v>
      </c>
      <c r="K703">
        <v>1.7</v>
      </c>
      <c r="L703">
        <v>1.1</v>
      </c>
      <c r="M703">
        <v>2</v>
      </c>
      <c r="N703">
        <v>4.6</v>
      </c>
      <c r="O703">
        <v>5.4</v>
      </c>
      <c r="P703">
        <v>2.3</v>
      </c>
      <c r="Q703">
        <v>1.8</v>
      </c>
      <c r="R703">
        <v>2.7</v>
      </c>
      <c r="S703">
        <v>2.9</v>
      </c>
      <c r="T703">
        <v>2.9</v>
      </c>
      <c r="U703">
        <v>2.5</v>
      </c>
      <c r="V703">
        <v>3.6</v>
      </c>
      <c r="W703">
        <v>4.7</v>
      </c>
      <c r="X703">
        <v>2</v>
      </c>
      <c r="Y703">
        <v>2</v>
      </c>
      <c r="Z703">
        <v>1.8</v>
      </c>
      <c r="AA703">
        <v>4.6</v>
      </c>
      <c r="AB703">
        <v>0.7</v>
      </c>
      <c r="AC703">
        <v>2.6</v>
      </c>
      <c r="AD703">
        <v>5.3</v>
      </c>
      <c r="AE703">
        <v>3</v>
      </c>
      <c r="AF703">
        <v>8</v>
      </c>
      <c r="AG703">
        <v>5.5</v>
      </c>
      <c r="AH703">
        <v>3.7</v>
      </c>
      <c r="AI703">
        <v>2.5</v>
      </c>
      <c r="AJ703">
        <v>2.7</v>
      </c>
      <c r="AK703">
        <v>4.2</v>
      </c>
      <c r="AL703">
        <v>1.8</v>
      </c>
      <c r="AM703">
        <v>4.1</v>
      </c>
      <c r="AN703">
        <v>3.3</v>
      </c>
      <c r="AO703">
        <v>3.9</v>
      </c>
      <c r="AP703">
        <v>4.2</v>
      </c>
      <c r="AQ703">
        <v>39.2</v>
      </c>
      <c r="AR703">
        <v>4</v>
      </c>
      <c r="AS703">
        <v>2.8</v>
      </c>
      <c r="AT703">
        <v>4</v>
      </c>
      <c r="AU703">
        <v>2.2</v>
      </c>
      <c r="AV703">
        <v>19</v>
      </c>
      <c r="AW703">
        <v>3.4</v>
      </c>
      <c r="AX703">
        <v>4.4</v>
      </c>
      <c r="AY703">
        <v>2.7</v>
      </c>
      <c r="AZ703">
        <v>2.5</v>
      </c>
      <c r="BA703">
        <v>5.2</v>
      </c>
      <c r="BB703">
        <v>1.7</v>
      </c>
      <c r="BC703">
        <v>5.1</v>
      </c>
      <c r="BD703">
        <v>7.9</v>
      </c>
      <c r="BE703">
        <v>6.2</v>
      </c>
      <c r="BF703">
        <v>3.2</v>
      </c>
      <c r="BG703">
        <v>4.4</v>
      </c>
      <c r="BH703">
        <v>2.6</v>
      </c>
      <c r="BI703">
        <v>9.2</v>
      </c>
      <c r="BJ703">
        <v>1.8</v>
      </c>
      <c r="BK703">
        <v>1.9</v>
      </c>
      <c r="BL703">
        <v>0.7</v>
      </c>
      <c r="BM703">
        <v>1.4</v>
      </c>
      <c r="BP703">
        <v>2.5</v>
      </c>
      <c r="BQ703">
        <v>34.5</v>
      </c>
      <c r="BR703">
        <v>0.1</v>
      </c>
      <c r="BS703">
        <v>48</v>
      </c>
      <c r="BT703">
        <v>5.8</v>
      </c>
    </row>
    <row r="704" spans="1:72" x14ac:dyDescent="0.25">
      <c r="A704" s="28" t="s">
        <v>277</v>
      </c>
      <c r="B704" s="27" t="s">
        <v>344</v>
      </c>
      <c r="C704" s="28" t="s">
        <v>388</v>
      </c>
      <c r="D704">
        <v>0.3</v>
      </c>
      <c r="G704">
        <v>0.1</v>
      </c>
      <c r="H704">
        <v>1.7</v>
      </c>
      <c r="I704">
        <v>0.4</v>
      </c>
      <c r="J704">
        <v>0.3</v>
      </c>
      <c r="K704">
        <v>0.3</v>
      </c>
      <c r="L704">
        <v>0.1</v>
      </c>
      <c r="M704">
        <v>0.2</v>
      </c>
      <c r="N704">
        <v>0.6</v>
      </c>
      <c r="O704">
        <v>0.3</v>
      </c>
      <c r="P704">
        <v>0.5</v>
      </c>
      <c r="Q704">
        <v>0.3</v>
      </c>
      <c r="R704">
        <v>0.5</v>
      </c>
      <c r="S704">
        <v>1.1</v>
      </c>
      <c r="T704">
        <v>0.5</v>
      </c>
      <c r="U704">
        <v>0.8</v>
      </c>
      <c r="V704">
        <v>1.1</v>
      </c>
      <c r="W704">
        <v>1.1</v>
      </c>
      <c r="X704">
        <v>0.2</v>
      </c>
      <c r="Y704">
        <v>0.4</v>
      </c>
      <c r="Z704">
        <v>0.3</v>
      </c>
      <c r="AA704">
        <v>0.4</v>
      </c>
      <c r="AC704">
        <v>0.2</v>
      </c>
      <c r="AD704">
        <v>1.7</v>
      </c>
      <c r="AE704">
        <v>0.2</v>
      </c>
      <c r="AF704">
        <v>2.9</v>
      </c>
      <c r="AG704">
        <v>0.8</v>
      </c>
      <c r="AH704">
        <v>0.3</v>
      </c>
      <c r="AI704">
        <v>0.2</v>
      </c>
      <c r="AJ704">
        <v>0.1</v>
      </c>
      <c r="AK704">
        <v>0.3</v>
      </c>
      <c r="AM704">
        <v>0.5</v>
      </c>
      <c r="AN704">
        <v>0.2</v>
      </c>
      <c r="AO704">
        <v>0.1</v>
      </c>
      <c r="AP704">
        <v>0.2</v>
      </c>
      <c r="AQ704">
        <v>0.7</v>
      </c>
      <c r="AR704">
        <v>0.1</v>
      </c>
      <c r="AT704">
        <v>0.1</v>
      </c>
      <c r="AU704">
        <v>0.1</v>
      </c>
      <c r="AV704">
        <v>0.3</v>
      </c>
      <c r="AW704">
        <v>0.2</v>
      </c>
      <c r="AX704">
        <v>0.1</v>
      </c>
      <c r="AY704">
        <v>0.1</v>
      </c>
      <c r="AZ704">
        <v>0.1</v>
      </c>
      <c r="BA704">
        <v>0.1</v>
      </c>
      <c r="BC704">
        <v>0.1</v>
      </c>
      <c r="BD704">
        <v>0.2</v>
      </c>
      <c r="BE704">
        <v>0.2</v>
      </c>
      <c r="BF704">
        <v>0.1</v>
      </c>
      <c r="BG704">
        <v>0.3</v>
      </c>
      <c r="BH704">
        <v>0.1</v>
      </c>
      <c r="BI704">
        <v>0.1</v>
      </c>
      <c r="BJ704">
        <v>0.1</v>
      </c>
      <c r="BP704">
        <v>0.1</v>
      </c>
      <c r="BQ704">
        <v>0.6</v>
      </c>
      <c r="BS704">
        <v>0.7</v>
      </c>
      <c r="BT704">
        <v>0.2</v>
      </c>
    </row>
    <row r="705" spans="1:71" x14ac:dyDescent="0.25">
      <c r="A705" s="28" t="s">
        <v>277</v>
      </c>
      <c r="B705" s="27" t="s">
        <v>344</v>
      </c>
      <c r="C705" s="28" t="s">
        <v>389</v>
      </c>
      <c r="D705">
        <v>0.1</v>
      </c>
      <c r="H705">
        <v>0.3</v>
      </c>
      <c r="K705">
        <v>0.1</v>
      </c>
      <c r="M705">
        <v>0.1</v>
      </c>
      <c r="N705">
        <v>0.2</v>
      </c>
      <c r="P705">
        <v>0.1</v>
      </c>
      <c r="R705">
        <v>0.2</v>
      </c>
      <c r="S705">
        <v>0.1</v>
      </c>
      <c r="U705">
        <v>0.1</v>
      </c>
      <c r="V705">
        <v>0.1</v>
      </c>
      <c r="W705">
        <v>0.1</v>
      </c>
      <c r="AA705">
        <v>0.3</v>
      </c>
      <c r="AC705">
        <v>0.1</v>
      </c>
      <c r="AD705">
        <v>0.2</v>
      </c>
      <c r="AF705">
        <v>0.1</v>
      </c>
      <c r="AG705">
        <v>0.1</v>
      </c>
      <c r="AH705">
        <v>0.1</v>
      </c>
      <c r="AK705">
        <v>0.1</v>
      </c>
      <c r="AM705">
        <v>0.1</v>
      </c>
      <c r="AN705">
        <v>0.1</v>
      </c>
      <c r="AP705">
        <v>0.1</v>
      </c>
      <c r="AQ705">
        <v>0.8</v>
      </c>
      <c r="AR705">
        <v>0.1</v>
      </c>
      <c r="AV705">
        <v>0.2</v>
      </c>
      <c r="BE705">
        <v>0.1</v>
      </c>
      <c r="BG705">
        <v>0.1</v>
      </c>
      <c r="BQ705">
        <v>1.3</v>
      </c>
      <c r="BS705">
        <v>0.8</v>
      </c>
    </row>
    <row r="706" spans="1:69" x14ac:dyDescent="0.25">
      <c r="A706" s="28" t="s">
        <v>277</v>
      </c>
      <c r="B706" s="27" t="s">
        <v>344</v>
      </c>
      <c r="C706" s="28" t="s">
        <v>390</v>
      </c>
      <c r="BQ706">
        <v>0.2</v>
      </c>
    </row>
    <row r="707" spans="1:71" x14ac:dyDescent="0.25">
      <c r="A707" s="28" t="s">
        <v>277</v>
      </c>
      <c r="B707" s="27" t="s">
        <v>344</v>
      </c>
      <c r="C707" s="28" t="s">
        <v>391</v>
      </c>
      <c r="AQ707">
        <v>0.2</v>
      </c>
      <c r="BS707">
        <v>0.1</v>
      </c>
    </row>
    <row r="708" spans="1:72" x14ac:dyDescent="0.25">
      <c r="A708" s="28" t="s">
        <v>277</v>
      </c>
      <c r="B708" s="27" t="s">
        <v>344</v>
      </c>
      <c r="C708" s="28" t="s">
        <v>392</v>
      </c>
      <c r="D708">
        <v>2</v>
      </c>
      <c r="E708">
        <v>0.1</v>
      </c>
      <c r="F708">
        <v>0.1</v>
      </c>
      <c r="G708">
        <v>0.3</v>
      </c>
      <c r="H708">
        <v>11.3</v>
      </c>
      <c r="I708">
        <v>11.2</v>
      </c>
      <c r="J708">
        <v>1.1</v>
      </c>
      <c r="K708">
        <v>1.7</v>
      </c>
      <c r="L708">
        <v>0.4</v>
      </c>
      <c r="M708">
        <v>3.1</v>
      </c>
      <c r="N708">
        <v>5.2</v>
      </c>
      <c r="O708">
        <v>2.7</v>
      </c>
      <c r="P708">
        <v>4</v>
      </c>
      <c r="Q708">
        <v>2</v>
      </c>
      <c r="R708">
        <v>3.7</v>
      </c>
      <c r="S708">
        <v>4.2</v>
      </c>
      <c r="T708">
        <v>3.8</v>
      </c>
      <c r="U708">
        <v>3.3</v>
      </c>
      <c r="V708">
        <v>5.6</v>
      </c>
      <c r="W708">
        <v>8.2</v>
      </c>
      <c r="X708">
        <v>1.3</v>
      </c>
      <c r="Y708">
        <v>4.1</v>
      </c>
      <c r="Z708">
        <v>1.4</v>
      </c>
      <c r="AA708">
        <v>3.6</v>
      </c>
      <c r="AB708">
        <v>0.1</v>
      </c>
      <c r="AC708">
        <v>1</v>
      </c>
      <c r="AD708">
        <v>7.2</v>
      </c>
      <c r="AE708">
        <v>1.4</v>
      </c>
      <c r="AF708">
        <v>17.4</v>
      </c>
      <c r="AG708">
        <v>4.8</v>
      </c>
      <c r="AH708">
        <v>2.1</v>
      </c>
      <c r="AI708">
        <v>1.7</v>
      </c>
      <c r="AJ708">
        <v>1.4</v>
      </c>
      <c r="AK708">
        <v>2.7</v>
      </c>
      <c r="AL708">
        <v>0.2</v>
      </c>
      <c r="AM708">
        <v>3.1</v>
      </c>
      <c r="AN708">
        <v>1.8</v>
      </c>
      <c r="AO708">
        <v>0.6</v>
      </c>
      <c r="AP708">
        <v>1.3</v>
      </c>
      <c r="AQ708">
        <v>5.9</v>
      </c>
      <c r="AR708">
        <v>0.3</v>
      </c>
      <c r="AS708">
        <v>0.2</v>
      </c>
      <c r="AT708">
        <v>0.8</v>
      </c>
      <c r="AU708">
        <v>0.7</v>
      </c>
      <c r="AV708">
        <v>1.9</v>
      </c>
      <c r="AW708">
        <v>0.8</v>
      </c>
      <c r="AX708">
        <v>0.5</v>
      </c>
      <c r="AY708">
        <v>0.8</v>
      </c>
      <c r="AZ708">
        <v>0.3</v>
      </c>
      <c r="BA708">
        <v>0.8</v>
      </c>
      <c r="BB708">
        <v>0.1</v>
      </c>
      <c r="BC708">
        <v>0.8</v>
      </c>
      <c r="BD708">
        <v>1.5</v>
      </c>
      <c r="BE708">
        <v>1.4</v>
      </c>
      <c r="BF708">
        <v>0.7</v>
      </c>
      <c r="BG708">
        <v>3.3</v>
      </c>
      <c r="BH708">
        <v>0.8</v>
      </c>
      <c r="BI708">
        <v>0.7</v>
      </c>
      <c r="BJ708">
        <v>0.4</v>
      </c>
      <c r="BK708">
        <v>0.2</v>
      </c>
      <c r="BL708">
        <v>0.2</v>
      </c>
      <c r="BM708">
        <v>0.3</v>
      </c>
      <c r="BP708">
        <v>0.9</v>
      </c>
      <c r="BQ708">
        <v>69.5</v>
      </c>
      <c r="BS708">
        <v>9.5</v>
      </c>
      <c r="BT708">
        <v>13</v>
      </c>
    </row>
    <row r="709" spans="1:72" x14ac:dyDescent="0.25">
      <c r="A709" s="28" t="s">
        <v>277</v>
      </c>
      <c r="B709" s="27" t="s">
        <v>344</v>
      </c>
      <c r="C709" s="28" t="s">
        <v>393</v>
      </c>
      <c r="D709">
        <v>2</v>
      </c>
      <c r="E709">
        <v>0.5</v>
      </c>
      <c r="F709">
        <v>0.3</v>
      </c>
      <c r="G709">
        <v>0.8</v>
      </c>
      <c r="H709">
        <v>8.7</v>
      </c>
      <c r="I709">
        <v>2.1</v>
      </c>
      <c r="J709">
        <v>1.7</v>
      </c>
      <c r="K709">
        <v>1.8</v>
      </c>
      <c r="L709">
        <v>0.8</v>
      </c>
      <c r="M709">
        <v>2.2</v>
      </c>
      <c r="N709">
        <v>4.5</v>
      </c>
      <c r="O709">
        <v>3.2</v>
      </c>
      <c r="P709">
        <v>2.9</v>
      </c>
      <c r="Q709">
        <v>1.7</v>
      </c>
      <c r="R709">
        <v>2.5</v>
      </c>
      <c r="S709">
        <v>3</v>
      </c>
      <c r="T709">
        <v>3.5</v>
      </c>
      <c r="U709">
        <v>2.9</v>
      </c>
      <c r="V709">
        <v>4.5</v>
      </c>
      <c r="W709">
        <v>4.3</v>
      </c>
      <c r="X709">
        <v>1.3</v>
      </c>
      <c r="Y709">
        <v>2.6</v>
      </c>
      <c r="Z709">
        <v>1.5</v>
      </c>
      <c r="AA709">
        <v>2.9</v>
      </c>
      <c r="AB709">
        <v>0.5</v>
      </c>
      <c r="AC709">
        <v>1.6</v>
      </c>
      <c r="AD709">
        <v>3.6</v>
      </c>
      <c r="AE709">
        <v>1.8</v>
      </c>
      <c r="AF709">
        <v>16.1</v>
      </c>
      <c r="AG709">
        <v>5.4</v>
      </c>
      <c r="AH709">
        <v>1.8</v>
      </c>
      <c r="AI709">
        <v>2.8</v>
      </c>
      <c r="AJ709">
        <v>1.5</v>
      </c>
      <c r="AK709">
        <v>6.9</v>
      </c>
      <c r="AL709">
        <v>0.7</v>
      </c>
      <c r="AM709">
        <v>2.7</v>
      </c>
      <c r="AN709">
        <v>2.8</v>
      </c>
      <c r="AO709">
        <v>1.3</v>
      </c>
      <c r="AP709">
        <v>1.6</v>
      </c>
      <c r="AQ709">
        <v>6.5</v>
      </c>
      <c r="AR709">
        <v>1.1</v>
      </c>
      <c r="AS709">
        <v>1.1</v>
      </c>
      <c r="AT709">
        <v>1.9</v>
      </c>
      <c r="AU709">
        <v>1.1</v>
      </c>
      <c r="AV709">
        <v>3.4</v>
      </c>
      <c r="AW709">
        <v>1.3</v>
      </c>
      <c r="AX709">
        <v>1</v>
      </c>
      <c r="AY709">
        <v>2.6</v>
      </c>
      <c r="AZ709">
        <v>0.9</v>
      </c>
      <c r="BA709">
        <v>1.5</v>
      </c>
      <c r="BB709">
        <v>0.7</v>
      </c>
      <c r="BC709">
        <v>1.4</v>
      </c>
      <c r="BD709">
        <v>2.4</v>
      </c>
      <c r="BE709">
        <v>1.4</v>
      </c>
      <c r="BF709">
        <v>1.1</v>
      </c>
      <c r="BG709">
        <v>2</v>
      </c>
      <c r="BH709">
        <v>1</v>
      </c>
      <c r="BI709">
        <v>1.1</v>
      </c>
      <c r="BJ709">
        <v>0.9</v>
      </c>
      <c r="BK709">
        <v>0.7</v>
      </c>
      <c r="BL709">
        <v>0.5</v>
      </c>
      <c r="BM709">
        <v>0.8</v>
      </c>
      <c r="BP709">
        <v>1.3</v>
      </c>
      <c r="BQ709">
        <v>7.2</v>
      </c>
      <c r="BS709">
        <v>1.7</v>
      </c>
      <c r="BT709">
        <v>2</v>
      </c>
    </row>
    <row r="710" spans="1:72" x14ac:dyDescent="0.25">
      <c r="A710" s="28" t="s">
        <v>277</v>
      </c>
      <c r="B710" s="27" t="s">
        <v>344</v>
      </c>
      <c r="C710" s="28" t="s">
        <v>394</v>
      </c>
      <c r="D710">
        <v>7.8</v>
      </c>
      <c r="E710">
        <v>3.1</v>
      </c>
      <c r="F710">
        <v>2.8</v>
      </c>
      <c r="G710">
        <v>5.5</v>
      </c>
      <c r="H710">
        <v>9.2</v>
      </c>
      <c r="I710">
        <v>6.1</v>
      </c>
      <c r="J710">
        <v>6.2</v>
      </c>
      <c r="K710">
        <v>7.4</v>
      </c>
      <c r="L710">
        <v>6.2</v>
      </c>
      <c r="M710">
        <v>9.4</v>
      </c>
      <c r="N710">
        <v>9.4</v>
      </c>
      <c r="O710">
        <v>8.2</v>
      </c>
      <c r="P710">
        <v>9</v>
      </c>
      <c r="Q710">
        <v>7.3</v>
      </c>
      <c r="R710">
        <v>10.4</v>
      </c>
      <c r="S710">
        <v>9.1</v>
      </c>
      <c r="T710">
        <v>7.7</v>
      </c>
      <c r="U710">
        <v>7.5</v>
      </c>
      <c r="V710">
        <v>7.5</v>
      </c>
      <c r="W710">
        <v>8.1</v>
      </c>
      <c r="X710">
        <v>6.9</v>
      </c>
      <c r="Y710">
        <v>6.5</v>
      </c>
      <c r="Z710">
        <v>7.3</v>
      </c>
      <c r="AA710">
        <v>8.9</v>
      </c>
      <c r="AB710">
        <v>3.7</v>
      </c>
      <c r="AC710">
        <v>8.9</v>
      </c>
      <c r="AD710">
        <v>8.1</v>
      </c>
      <c r="AE710">
        <v>7.3</v>
      </c>
      <c r="AF710">
        <v>3.8</v>
      </c>
      <c r="AG710">
        <v>10.1</v>
      </c>
      <c r="AH710">
        <v>8.3</v>
      </c>
      <c r="AI710">
        <v>8.7</v>
      </c>
      <c r="AJ710">
        <v>7.8</v>
      </c>
      <c r="AK710">
        <v>8.5</v>
      </c>
      <c r="AL710">
        <v>6.5</v>
      </c>
      <c r="AM710">
        <v>7.8</v>
      </c>
      <c r="AN710">
        <v>6.2</v>
      </c>
      <c r="AO710">
        <v>8.9</v>
      </c>
      <c r="AP710">
        <v>7.6</v>
      </c>
      <c r="AQ710">
        <v>7.3</v>
      </c>
      <c r="AR710">
        <v>4.8</v>
      </c>
      <c r="AS710">
        <v>7.2</v>
      </c>
      <c r="AT710">
        <v>7.4</v>
      </c>
      <c r="AU710">
        <v>5.2</v>
      </c>
      <c r="AV710">
        <v>7.3</v>
      </c>
      <c r="AW710">
        <v>6.8</v>
      </c>
      <c r="AX710">
        <v>7.8</v>
      </c>
      <c r="AY710">
        <v>6.5</v>
      </c>
      <c r="AZ710">
        <v>6</v>
      </c>
      <c r="BA710">
        <v>7.6</v>
      </c>
      <c r="BB710">
        <v>5</v>
      </c>
      <c r="BC710">
        <v>8</v>
      </c>
      <c r="BD710">
        <v>6.4</v>
      </c>
      <c r="BE710">
        <v>6.6</v>
      </c>
      <c r="BF710">
        <v>7.1</v>
      </c>
      <c r="BG710">
        <v>8.9</v>
      </c>
      <c r="BH710">
        <v>6.9</v>
      </c>
      <c r="BI710">
        <v>7</v>
      </c>
      <c r="BJ710">
        <v>5.7</v>
      </c>
      <c r="BK710">
        <v>5.7</v>
      </c>
      <c r="BL710">
        <v>3.8</v>
      </c>
      <c r="BM710">
        <v>6</v>
      </c>
      <c r="BP710">
        <v>9.2</v>
      </c>
      <c r="BQ710">
        <v>62.6</v>
      </c>
      <c r="BR710">
        <v>0.4</v>
      </c>
      <c r="BS710">
        <v>8.7</v>
      </c>
      <c r="BT710">
        <v>22.9</v>
      </c>
    </row>
    <row r="711" spans="1:72" x14ac:dyDescent="0.25">
      <c r="A711" s="28" t="s">
        <v>277</v>
      </c>
      <c r="B711" s="27" t="s">
        <v>344</v>
      </c>
      <c r="C711" s="28" t="s">
        <v>395</v>
      </c>
      <c r="D711">
        <v>2</v>
      </c>
      <c r="E711">
        <v>0.2</v>
      </c>
      <c r="F711">
        <v>0.2</v>
      </c>
      <c r="G711">
        <v>0.9</v>
      </c>
      <c r="H711">
        <v>4.3</v>
      </c>
      <c r="I711">
        <v>0.9</v>
      </c>
      <c r="J711">
        <v>0.8</v>
      </c>
      <c r="K711">
        <v>1.2</v>
      </c>
      <c r="L711">
        <v>0.5</v>
      </c>
      <c r="M711">
        <v>2.1</v>
      </c>
      <c r="N711">
        <v>3.4</v>
      </c>
      <c r="O711">
        <v>3.1</v>
      </c>
      <c r="P711">
        <v>1.4</v>
      </c>
      <c r="Q711">
        <v>1.3</v>
      </c>
      <c r="R711">
        <v>2.3</v>
      </c>
      <c r="S711">
        <v>2.2</v>
      </c>
      <c r="T711">
        <v>2</v>
      </c>
      <c r="U711">
        <v>1.8</v>
      </c>
      <c r="V711">
        <v>2.8</v>
      </c>
      <c r="W711">
        <v>2.9</v>
      </c>
      <c r="X711">
        <v>1.7</v>
      </c>
      <c r="Y711">
        <v>1.5</v>
      </c>
      <c r="Z711">
        <v>2.3</v>
      </c>
      <c r="AA711">
        <v>4.1</v>
      </c>
      <c r="AB711">
        <v>0.3</v>
      </c>
      <c r="AC711">
        <v>1.5</v>
      </c>
      <c r="AD711">
        <v>4.8</v>
      </c>
      <c r="AE711">
        <v>1.9</v>
      </c>
      <c r="AF711">
        <v>5.8</v>
      </c>
      <c r="AG711">
        <v>3.2</v>
      </c>
      <c r="AH711">
        <v>3.5</v>
      </c>
      <c r="AI711">
        <v>11</v>
      </c>
      <c r="AJ711">
        <v>7.2</v>
      </c>
      <c r="AK711">
        <v>3.7</v>
      </c>
      <c r="AL711">
        <v>0.9</v>
      </c>
      <c r="AM711">
        <v>2.5</v>
      </c>
      <c r="AN711">
        <v>1.6</v>
      </c>
      <c r="AO711">
        <v>1.7</v>
      </c>
      <c r="AP711">
        <v>2.2</v>
      </c>
      <c r="AQ711">
        <v>12.1</v>
      </c>
      <c r="AR711">
        <v>2.1</v>
      </c>
      <c r="AS711">
        <v>1.9</v>
      </c>
      <c r="AT711">
        <v>1.7</v>
      </c>
      <c r="AU711">
        <v>1.3</v>
      </c>
      <c r="AV711">
        <v>9.8</v>
      </c>
      <c r="AW711">
        <v>2.2</v>
      </c>
      <c r="AX711">
        <v>1.6</v>
      </c>
      <c r="AY711">
        <v>1.3</v>
      </c>
      <c r="AZ711">
        <v>1.1</v>
      </c>
      <c r="BA711">
        <v>4.8</v>
      </c>
      <c r="BB711">
        <v>0.9</v>
      </c>
      <c r="BC711">
        <v>1.5</v>
      </c>
      <c r="BD711">
        <v>7</v>
      </c>
      <c r="BE711">
        <v>5</v>
      </c>
      <c r="BF711">
        <v>1.6</v>
      </c>
      <c r="BG711">
        <v>2.8</v>
      </c>
      <c r="BH711">
        <v>1.6</v>
      </c>
      <c r="BI711">
        <v>1.1</v>
      </c>
      <c r="BJ711">
        <v>0.8</v>
      </c>
      <c r="BK711">
        <v>0.8</v>
      </c>
      <c r="BL711">
        <v>0.4</v>
      </c>
      <c r="BM711">
        <v>0.8</v>
      </c>
      <c r="BP711">
        <v>0.8</v>
      </c>
      <c r="BQ711">
        <v>7.9</v>
      </c>
      <c r="BS711">
        <v>8.7</v>
      </c>
      <c r="BT711">
        <v>2.4</v>
      </c>
    </row>
    <row r="712" spans="1:72" x14ac:dyDescent="0.25">
      <c r="A712" s="28" t="s">
        <v>277</v>
      </c>
      <c r="B712" s="27" t="s">
        <v>344</v>
      </c>
      <c r="C712" s="28" t="s">
        <v>396</v>
      </c>
      <c r="D712">
        <v>3.7</v>
      </c>
      <c r="E712">
        <v>0.3</v>
      </c>
      <c r="F712">
        <v>0.4</v>
      </c>
      <c r="G712">
        <v>0.6</v>
      </c>
      <c r="H712">
        <v>23.8</v>
      </c>
      <c r="I712">
        <v>4</v>
      </c>
      <c r="J712">
        <v>1</v>
      </c>
      <c r="K712">
        <v>1.2</v>
      </c>
      <c r="L712">
        <v>0.8</v>
      </c>
      <c r="M712">
        <v>1.4</v>
      </c>
      <c r="N712">
        <v>6.5</v>
      </c>
      <c r="O712">
        <v>12.4</v>
      </c>
      <c r="P712">
        <v>1.9</v>
      </c>
      <c r="Q712">
        <v>1.4</v>
      </c>
      <c r="R712">
        <v>1.7</v>
      </c>
      <c r="S712">
        <v>1.9</v>
      </c>
      <c r="T712">
        <v>4.7</v>
      </c>
      <c r="U712">
        <v>1.8</v>
      </c>
      <c r="V712">
        <v>2.7</v>
      </c>
      <c r="W712">
        <v>5</v>
      </c>
      <c r="X712">
        <v>1.2</v>
      </c>
      <c r="Y712">
        <v>8.1</v>
      </c>
      <c r="Z712">
        <v>1.4</v>
      </c>
      <c r="AA712">
        <v>2.3</v>
      </c>
      <c r="AB712">
        <v>0.6</v>
      </c>
      <c r="AC712">
        <v>1.7</v>
      </c>
      <c r="AD712">
        <v>7.3</v>
      </c>
      <c r="AE712">
        <v>3.5</v>
      </c>
      <c r="AF712">
        <v>6.5</v>
      </c>
      <c r="AG712">
        <v>5.3</v>
      </c>
      <c r="AH712">
        <v>3.6</v>
      </c>
      <c r="AI712">
        <v>4.1</v>
      </c>
      <c r="AJ712">
        <v>2.7</v>
      </c>
      <c r="AK712">
        <v>4.9</v>
      </c>
      <c r="AL712">
        <v>1.7</v>
      </c>
      <c r="AM712">
        <v>7.3</v>
      </c>
      <c r="AN712">
        <v>2</v>
      </c>
      <c r="AO712">
        <v>16.3</v>
      </c>
      <c r="AP712">
        <v>3.7</v>
      </c>
      <c r="AQ712">
        <v>43.8</v>
      </c>
      <c r="AR712">
        <v>8.8</v>
      </c>
      <c r="AS712">
        <v>4.1</v>
      </c>
      <c r="AT712">
        <v>2.8</v>
      </c>
      <c r="AU712">
        <v>2</v>
      </c>
      <c r="AV712">
        <v>8.5</v>
      </c>
      <c r="AW712">
        <v>1.7</v>
      </c>
      <c r="AX712">
        <v>5.6</v>
      </c>
      <c r="AY712">
        <v>8.4</v>
      </c>
      <c r="AZ712">
        <v>1.2</v>
      </c>
      <c r="BA712">
        <v>8.2</v>
      </c>
      <c r="BB712">
        <v>1</v>
      </c>
      <c r="BC712">
        <v>1.3</v>
      </c>
      <c r="BD712">
        <v>3.1</v>
      </c>
      <c r="BE712">
        <v>13.9</v>
      </c>
      <c r="BF712">
        <v>2</v>
      </c>
      <c r="BG712">
        <v>17.8</v>
      </c>
      <c r="BH712">
        <v>4.2</v>
      </c>
      <c r="BI712">
        <v>2.8</v>
      </c>
      <c r="BJ712">
        <v>1.7</v>
      </c>
      <c r="BK712">
        <v>3.2</v>
      </c>
      <c r="BL712">
        <v>0.4</v>
      </c>
      <c r="BM712">
        <v>1.2</v>
      </c>
      <c r="BP712">
        <v>8</v>
      </c>
      <c r="BQ712">
        <v>144</v>
      </c>
      <c r="BR712">
        <v>0.7</v>
      </c>
      <c r="BS712">
        <v>112</v>
      </c>
      <c r="BT712">
        <v>-33.8</v>
      </c>
    </row>
    <row r="713" spans="1:72" x14ac:dyDescent="0.25">
      <c r="A713" s="28" t="s">
        <v>277</v>
      </c>
      <c r="B713" s="27" t="s">
        <v>344</v>
      </c>
      <c r="C713" s="28" t="s">
        <v>397</v>
      </c>
      <c r="D713">
        <v>130.2</v>
      </c>
      <c r="E713">
        <v>43.3</v>
      </c>
      <c r="F713">
        <v>47.8</v>
      </c>
      <c r="G713">
        <v>87.6</v>
      </c>
      <c r="H713">
        <v>149.6</v>
      </c>
      <c r="I713">
        <v>104.1</v>
      </c>
      <c r="J713">
        <v>100.5</v>
      </c>
      <c r="K713">
        <v>120.7</v>
      </c>
      <c r="L713">
        <v>95.6</v>
      </c>
      <c r="M713">
        <v>151.1</v>
      </c>
      <c r="N713">
        <v>152.6</v>
      </c>
      <c r="O713">
        <v>152.9</v>
      </c>
      <c r="P713">
        <v>142.2</v>
      </c>
      <c r="Q713">
        <v>118.1</v>
      </c>
      <c r="R713">
        <v>160.5</v>
      </c>
      <c r="S713">
        <v>146.7</v>
      </c>
      <c r="T713">
        <v>127.4</v>
      </c>
      <c r="U713">
        <v>125.1</v>
      </c>
      <c r="V713">
        <v>130.5</v>
      </c>
      <c r="W713">
        <v>133.7</v>
      </c>
      <c r="X713">
        <v>115.5</v>
      </c>
      <c r="Y713">
        <v>110.9</v>
      </c>
      <c r="Z713">
        <v>118.9</v>
      </c>
      <c r="AA713">
        <v>137.4</v>
      </c>
      <c r="AB713">
        <v>58.8</v>
      </c>
      <c r="AC713">
        <v>135.4</v>
      </c>
      <c r="AD713">
        <v>138.3</v>
      </c>
      <c r="AE713">
        <v>119.3</v>
      </c>
      <c r="AF713">
        <v>76.5</v>
      </c>
      <c r="AG713">
        <v>134.9</v>
      </c>
      <c r="AH713">
        <v>125.3</v>
      </c>
      <c r="AI713">
        <v>178.3</v>
      </c>
      <c r="AJ713">
        <v>131.3</v>
      </c>
      <c r="AK713">
        <v>129.8</v>
      </c>
      <c r="AL713">
        <v>97.8</v>
      </c>
      <c r="AM713">
        <v>128.2</v>
      </c>
      <c r="AN713">
        <v>97.1</v>
      </c>
      <c r="AO713">
        <v>150.7</v>
      </c>
      <c r="AP713">
        <v>119.7</v>
      </c>
      <c r="AQ713">
        <v>117.7</v>
      </c>
      <c r="AR713">
        <v>70</v>
      </c>
      <c r="AS713">
        <v>100.4</v>
      </c>
      <c r="AT713">
        <v>90.2</v>
      </c>
      <c r="AU713">
        <v>79.2</v>
      </c>
      <c r="AV713">
        <v>109.9</v>
      </c>
      <c r="AW713">
        <v>109</v>
      </c>
      <c r="AX713">
        <v>123.4</v>
      </c>
      <c r="AY713">
        <v>98.8</v>
      </c>
      <c r="AZ713">
        <v>96.1</v>
      </c>
      <c r="BA713">
        <v>119.6</v>
      </c>
      <c r="BB713">
        <v>80.2</v>
      </c>
      <c r="BC713">
        <v>141.2</v>
      </c>
      <c r="BD713">
        <v>105</v>
      </c>
      <c r="BE713">
        <v>106</v>
      </c>
      <c r="BF713">
        <v>108.1</v>
      </c>
      <c r="BG713">
        <v>150.8</v>
      </c>
      <c r="BH713">
        <v>112</v>
      </c>
      <c r="BI713">
        <v>106.3</v>
      </c>
      <c r="BJ713">
        <v>90.8</v>
      </c>
      <c r="BK713">
        <v>89.7</v>
      </c>
      <c r="BL713">
        <v>69.7</v>
      </c>
      <c r="BM713">
        <v>94.5</v>
      </c>
      <c r="BP713">
        <v>155</v>
      </c>
      <c r="BQ713">
        <v>687.6</v>
      </c>
      <c r="BR713">
        <v>7.7</v>
      </c>
      <c r="BS713">
        <v>154.1</v>
      </c>
      <c r="BT713">
        <v>305.6</v>
      </c>
    </row>
    <row r="714" spans="1:72" x14ac:dyDescent="0.25">
      <c r="A714" s="28" t="s">
        <v>277</v>
      </c>
      <c r="B714" s="27" t="s">
        <v>344</v>
      </c>
      <c r="C714" s="28" t="s">
        <v>398</v>
      </c>
      <c r="D714">
        <v>22.9</v>
      </c>
      <c r="E714">
        <v>7.2</v>
      </c>
      <c r="F714">
        <v>8.4</v>
      </c>
      <c r="G714">
        <v>15.4</v>
      </c>
      <c r="H714">
        <v>26.5</v>
      </c>
      <c r="I714">
        <v>19.9</v>
      </c>
      <c r="J714">
        <v>19.1</v>
      </c>
      <c r="K714">
        <v>22.3</v>
      </c>
      <c r="L714">
        <v>17.9</v>
      </c>
      <c r="M714">
        <v>25.8</v>
      </c>
      <c r="N714">
        <v>26.8</v>
      </c>
      <c r="O714">
        <v>26.5</v>
      </c>
      <c r="P714">
        <v>24.8</v>
      </c>
      <c r="Q714">
        <v>21.7</v>
      </c>
      <c r="R714">
        <v>28.6</v>
      </c>
      <c r="S714">
        <v>25.7</v>
      </c>
      <c r="T714">
        <v>23.4</v>
      </c>
      <c r="U714">
        <v>22.5</v>
      </c>
      <c r="V714">
        <v>22.2</v>
      </c>
      <c r="W714">
        <v>23.3</v>
      </c>
      <c r="X714">
        <v>20.9</v>
      </c>
      <c r="Y714">
        <v>19.2</v>
      </c>
      <c r="Z714">
        <v>21.7</v>
      </c>
      <c r="AA714">
        <v>27.8</v>
      </c>
      <c r="AB714">
        <v>11.1</v>
      </c>
      <c r="AC714">
        <v>27.9</v>
      </c>
      <c r="AD714">
        <v>23.9</v>
      </c>
      <c r="AE714">
        <v>21.2</v>
      </c>
      <c r="AF714">
        <v>12.5</v>
      </c>
      <c r="AG714">
        <v>17.4</v>
      </c>
      <c r="AH714">
        <v>24.4</v>
      </c>
      <c r="AI714">
        <v>25.5</v>
      </c>
      <c r="AJ714">
        <v>19.5</v>
      </c>
      <c r="AK714">
        <v>24.6</v>
      </c>
      <c r="AL714">
        <v>17.7</v>
      </c>
      <c r="AM714">
        <v>22.5</v>
      </c>
      <c r="AN714">
        <v>18.4</v>
      </c>
      <c r="AO714">
        <v>29.2</v>
      </c>
      <c r="AP714">
        <v>23</v>
      </c>
      <c r="AQ714">
        <v>21.6</v>
      </c>
      <c r="AR714">
        <v>13.7</v>
      </c>
      <c r="AS714">
        <v>18</v>
      </c>
      <c r="AT714">
        <v>17.9</v>
      </c>
      <c r="AU714">
        <v>15.4</v>
      </c>
      <c r="AV714">
        <v>20.8</v>
      </c>
      <c r="AW714">
        <v>20.3</v>
      </c>
      <c r="AX714">
        <v>22.9</v>
      </c>
      <c r="AY714">
        <v>20.6</v>
      </c>
      <c r="AZ714">
        <v>17.6</v>
      </c>
      <c r="BA714">
        <v>21.6</v>
      </c>
      <c r="BB714">
        <v>15</v>
      </c>
      <c r="BC714">
        <v>23.6</v>
      </c>
      <c r="BD714">
        <v>20</v>
      </c>
      <c r="BE714">
        <v>19.6</v>
      </c>
      <c r="BF714">
        <v>20.2</v>
      </c>
      <c r="BG714">
        <v>26.7</v>
      </c>
      <c r="BH714">
        <v>20.3</v>
      </c>
      <c r="BI714">
        <v>19.4</v>
      </c>
      <c r="BJ714">
        <v>16.9</v>
      </c>
      <c r="BK714">
        <v>17.8</v>
      </c>
      <c r="BL714">
        <v>13.6</v>
      </c>
      <c r="BM714">
        <v>17.2</v>
      </c>
      <c r="BP714">
        <v>28</v>
      </c>
      <c r="BQ714">
        <v>164.8</v>
      </c>
      <c r="BR714">
        <v>1.8</v>
      </c>
      <c r="BS714">
        <v>28.6</v>
      </c>
      <c r="BT714">
        <v>60.9</v>
      </c>
    </row>
    <row r="715" spans="1:72" x14ac:dyDescent="0.25">
      <c r="A715" s="28" t="s">
        <v>277</v>
      </c>
      <c r="B715" s="27" t="s">
        <v>344</v>
      </c>
      <c r="C715" s="28" t="s">
        <v>399</v>
      </c>
      <c r="D715">
        <v>45.6</v>
      </c>
      <c r="E715">
        <v>16.4</v>
      </c>
      <c r="F715">
        <v>15.3</v>
      </c>
      <c r="G715">
        <v>29.7</v>
      </c>
      <c r="H715">
        <v>64.2</v>
      </c>
      <c r="I715">
        <v>36.3</v>
      </c>
      <c r="J715">
        <v>35.4</v>
      </c>
      <c r="K715">
        <v>41</v>
      </c>
      <c r="L715">
        <v>32.7</v>
      </c>
      <c r="M715">
        <v>59</v>
      </c>
      <c r="N715">
        <v>52.2</v>
      </c>
      <c r="O715">
        <v>46.5</v>
      </c>
      <c r="P715">
        <v>48</v>
      </c>
      <c r="Q715">
        <v>41.1</v>
      </c>
      <c r="R715">
        <v>55.4</v>
      </c>
      <c r="S715">
        <v>49.8</v>
      </c>
      <c r="T715">
        <v>43.8</v>
      </c>
      <c r="U715">
        <v>42.3</v>
      </c>
      <c r="V715">
        <v>42.5</v>
      </c>
      <c r="W715">
        <v>45.1</v>
      </c>
      <c r="X715">
        <v>39</v>
      </c>
      <c r="Y715">
        <v>37.9</v>
      </c>
      <c r="Z715">
        <v>40.4</v>
      </c>
      <c r="AA715">
        <v>52.4</v>
      </c>
      <c r="AB715">
        <v>20.1</v>
      </c>
      <c r="AC715">
        <v>47.5</v>
      </c>
      <c r="AD715">
        <v>46.9</v>
      </c>
      <c r="AE715">
        <v>39.3</v>
      </c>
      <c r="AF715">
        <v>28.8</v>
      </c>
      <c r="AG715">
        <v>102.5</v>
      </c>
      <c r="AH715">
        <v>45.1</v>
      </c>
      <c r="AI715">
        <v>44.1</v>
      </c>
      <c r="AJ715">
        <v>39.7</v>
      </c>
      <c r="AK715">
        <v>45.3</v>
      </c>
      <c r="AL715">
        <v>31.6</v>
      </c>
      <c r="AM715">
        <v>45.2</v>
      </c>
      <c r="AN715">
        <v>32.8</v>
      </c>
      <c r="AO715">
        <v>49</v>
      </c>
      <c r="AP715">
        <v>41.8</v>
      </c>
      <c r="AQ715">
        <v>41.2</v>
      </c>
      <c r="AR715">
        <v>24.6</v>
      </c>
      <c r="AS715">
        <v>35.4</v>
      </c>
      <c r="AT715">
        <v>34.9</v>
      </c>
      <c r="AU715">
        <v>29.1</v>
      </c>
      <c r="AV715">
        <v>38.1</v>
      </c>
      <c r="AW715">
        <v>37</v>
      </c>
      <c r="AX715">
        <v>39.8</v>
      </c>
      <c r="AY715">
        <v>38</v>
      </c>
      <c r="AZ715">
        <v>32.3</v>
      </c>
      <c r="BA715">
        <v>39.7</v>
      </c>
      <c r="BB715">
        <v>26.5</v>
      </c>
      <c r="BC715">
        <v>40.7</v>
      </c>
      <c r="BD715">
        <v>35.4</v>
      </c>
      <c r="BE715">
        <v>35.7</v>
      </c>
      <c r="BF715">
        <v>35.8</v>
      </c>
      <c r="BG715">
        <v>49.3</v>
      </c>
      <c r="BH715">
        <v>36.4</v>
      </c>
      <c r="BI715">
        <v>35.7</v>
      </c>
      <c r="BJ715">
        <v>30.8</v>
      </c>
      <c r="BK715">
        <v>29.9</v>
      </c>
      <c r="BL715">
        <v>22.8</v>
      </c>
      <c r="BM715">
        <v>32.3</v>
      </c>
      <c r="BP715">
        <v>51.5</v>
      </c>
      <c r="BQ715">
        <v>188.2</v>
      </c>
      <c r="BR715">
        <v>1.8</v>
      </c>
      <c r="BS715">
        <v>49.1</v>
      </c>
      <c r="BT715">
        <v>84.9</v>
      </c>
    </row>
    <row r="716" spans="1:72" x14ac:dyDescent="0.25">
      <c r="A716" s="28" t="s">
        <v>277</v>
      </c>
      <c r="B716" s="27" t="s">
        <v>344</v>
      </c>
      <c r="C716" s="28" t="s">
        <v>400</v>
      </c>
      <c r="D716">
        <v>201.2</v>
      </c>
      <c r="E716">
        <v>77.6</v>
      </c>
      <c r="F716">
        <v>67.6</v>
      </c>
      <c r="G716">
        <v>135.9</v>
      </c>
      <c r="H716">
        <v>235.7</v>
      </c>
      <c r="I716">
        <v>159.3</v>
      </c>
      <c r="J716">
        <v>153.3</v>
      </c>
      <c r="K716">
        <v>183.8</v>
      </c>
      <c r="L716">
        <v>145</v>
      </c>
      <c r="M716">
        <v>232</v>
      </c>
      <c r="N716">
        <v>240.9</v>
      </c>
      <c r="O716">
        <v>207.5</v>
      </c>
      <c r="P716">
        <v>221.9</v>
      </c>
      <c r="Q716">
        <v>181.4</v>
      </c>
      <c r="R716">
        <v>254.8</v>
      </c>
      <c r="S716">
        <v>228.9</v>
      </c>
      <c r="T716">
        <v>198.1</v>
      </c>
      <c r="U716">
        <v>191.7</v>
      </c>
      <c r="V716">
        <v>194.3</v>
      </c>
      <c r="W716">
        <v>205.9</v>
      </c>
      <c r="X716">
        <v>176.3</v>
      </c>
      <c r="Y716">
        <v>169.6</v>
      </c>
      <c r="Z716">
        <v>179.7</v>
      </c>
      <c r="AA716">
        <v>216.6</v>
      </c>
      <c r="AB716">
        <v>91.9</v>
      </c>
      <c r="AC716">
        <v>211.1</v>
      </c>
      <c r="AD716">
        <v>207.9</v>
      </c>
      <c r="AE716">
        <v>177.3</v>
      </c>
      <c r="AF716">
        <v>139.5</v>
      </c>
      <c r="AG716">
        <v>413.3</v>
      </c>
      <c r="AH716">
        <v>199.8</v>
      </c>
      <c r="AI716">
        <v>216</v>
      </c>
      <c r="AJ716">
        <v>184.5</v>
      </c>
      <c r="AK716">
        <v>200.7</v>
      </c>
      <c r="AL716">
        <v>142.1</v>
      </c>
      <c r="AM716">
        <v>187.7</v>
      </c>
      <c r="AN716">
        <v>148.9</v>
      </c>
      <c r="AO716">
        <v>211.8</v>
      </c>
      <c r="AP716">
        <v>183.2</v>
      </c>
      <c r="AQ716">
        <v>185</v>
      </c>
      <c r="AR716">
        <v>110.2</v>
      </c>
      <c r="AS716">
        <v>161.2</v>
      </c>
      <c r="AT716">
        <v>150.1</v>
      </c>
      <c r="AU716">
        <v>127.7</v>
      </c>
      <c r="AV716">
        <v>169.6</v>
      </c>
      <c r="AW716">
        <v>167.3</v>
      </c>
      <c r="AX716">
        <v>180.9</v>
      </c>
      <c r="AY716">
        <v>154.8</v>
      </c>
      <c r="AZ716">
        <v>144.1</v>
      </c>
      <c r="BA716">
        <v>174</v>
      </c>
      <c r="BB716">
        <v>115.3</v>
      </c>
      <c r="BC716">
        <v>186.7</v>
      </c>
      <c r="BD716">
        <v>153.5</v>
      </c>
      <c r="BE716">
        <v>157.2</v>
      </c>
      <c r="BF716">
        <v>163.2</v>
      </c>
      <c r="BG716">
        <v>218.2</v>
      </c>
      <c r="BH716">
        <v>161.7</v>
      </c>
      <c r="BI716">
        <v>157.1</v>
      </c>
      <c r="BJ716">
        <v>137.7</v>
      </c>
      <c r="BK716">
        <v>132</v>
      </c>
      <c r="BL716">
        <v>98</v>
      </c>
      <c r="BM716">
        <v>142.7</v>
      </c>
      <c r="BP716">
        <v>226.3</v>
      </c>
      <c r="BQ716">
        <v>1139.6</v>
      </c>
      <c r="BR716">
        <v>7.8</v>
      </c>
      <c r="BS716">
        <v>216.3</v>
      </c>
      <c r="BT716">
        <v>463.1</v>
      </c>
    </row>
    <row r="717" spans="1:72" x14ac:dyDescent="0.25">
      <c r="A717" s="28" t="s">
        <v>277</v>
      </c>
      <c r="B717" s="27" t="s">
        <v>344</v>
      </c>
      <c r="C717" s="28" t="s">
        <v>401</v>
      </c>
      <c r="D717">
        <v>111.5</v>
      </c>
      <c r="E717">
        <v>36.1</v>
      </c>
      <c r="F717">
        <v>34</v>
      </c>
      <c r="G717">
        <v>69.7</v>
      </c>
      <c r="H717">
        <v>157.5</v>
      </c>
      <c r="I717">
        <v>91.3</v>
      </c>
      <c r="J717">
        <v>84.6</v>
      </c>
      <c r="K717">
        <v>98</v>
      </c>
      <c r="L717">
        <v>77.9</v>
      </c>
      <c r="M717">
        <v>116</v>
      </c>
      <c r="N717">
        <v>136.7</v>
      </c>
      <c r="O717">
        <v>114.6</v>
      </c>
      <c r="P717">
        <v>130.1</v>
      </c>
      <c r="Q717">
        <v>99.6</v>
      </c>
      <c r="R717">
        <v>134.6</v>
      </c>
      <c r="S717">
        <v>124.7</v>
      </c>
      <c r="T717">
        <v>114.9</v>
      </c>
      <c r="U717">
        <v>106.4</v>
      </c>
      <c r="V717">
        <v>112</v>
      </c>
      <c r="W717">
        <v>122.7</v>
      </c>
      <c r="X717">
        <v>94.8</v>
      </c>
      <c r="Y717">
        <v>95</v>
      </c>
      <c r="Z717">
        <v>98.5</v>
      </c>
      <c r="AA717">
        <v>123.2</v>
      </c>
      <c r="AB717">
        <v>48.2</v>
      </c>
      <c r="AC717">
        <v>115</v>
      </c>
      <c r="AD717">
        <v>121.3</v>
      </c>
      <c r="AE717">
        <v>102.1</v>
      </c>
      <c r="AF717">
        <v>126.8</v>
      </c>
      <c r="AG717">
        <v>247.4</v>
      </c>
      <c r="AH717">
        <v>116</v>
      </c>
      <c r="AI717">
        <v>118.7</v>
      </c>
      <c r="AJ717">
        <v>110.2</v>
      </c>
      <c r="AK717">
        <v>116.2</v>
      </c>
      <c r="AL717">
        <v>86.6</v>
      </c>
      <c r="AM717">
        <v>109.3</v>
      </c>
      <c r="AN717">
        <v>88.3</v>
      </c>
      <c r="AO717">
        <v>115.4</v>
      </c>
      <c r="AP717">
        <v>105.6</v>
      </c>
      <c r="AQ717">
        <v>121.3</v>
      </c>
      <c r="AR717">
        <v>65.2</v>
      </c>
      <c r="AS717">
        <v>90.7</v>
      </c>
      <c r="AT717">
        <v>121</v>
      </c>
      <c r="AU717">
        <v>68.5</v>
      </c>
      <c r="AV717">
        <v>107.7</v>
      </c>
      <c r="AW717">
        <v>92.8</v>
      </c>
      <c r="AX717">
        <v>105.9</v>
      </c>
      <c r="AY717">
        <v>79.5</v>
      </c>
      <c r="AZ717">
        <v>77.9</v>
      </c>
      <c r="BA717">
        <v>107.1</v>
      </c>
      <c r="BB717">
        <v>66.2</v>
      </c>
      <c r="BC717">
        <v>99.9</v>
      </c>
      <c r="BD717">
        <v>89.6</v>
      </c>
      <c r="BE717">
        <v>89.1</v>
      </c>
      <c r="BF717">
        <v>91.1</v>
      </c>
      <c r="BG717">
        <v>118.6</v>
      </c>
      <c r="BH717">
        <v>91.9</v>
      </c>
      <c r="BI717">
        <v>85.6</v>
      </c>
      <c r="BJ717">
        <v>76.5</v>
      </c>
      <c r="BK717">
        <v>72.4</v>
      </c>
      <c r="BL717">
        <v>53.5</v>
      </c>
      <c r="BM717">
        <v>78.3</v>
      </c>
      <c r="BP717">
        <v>132.3</v>
      </c>
      <c r="BQ717">
        <v>726.4</v>
      </c>
      <c r="BR717">
        <v>7.4</v>
      </c>
      <c r="BS717">
        <v>119.8</v>
      </c>
      <c r="BT717">
        <v>279.4</v>
      </c>
    </row>
    <row r="718" spans="1:3" x14ac:dyDescent="0.25">
      <c r="A718" s="28" t="s">
        <v>277</v>
      </c>
      <c r="B718" s="27" t="s">
        <v>344</v>
      </c>
      <c r="C718" s="28" t="s">
        <v>402</v>
      </c>
    </row>
    <row r="719" spans="1:72" x14ac:dyDescent="0.25">
      <c r="A719" s="28" t="s">
        <v>277</v>
      </c>
      <c r="B719" s="27" t="s">
        <v>344</v>
      </c>
      <c r="C719" s="28" t="s">
        <v>403</v>
      </c>
      <c r="D719">
        <v>48.5</v>
      </c>
      <c r="E719">
        <v>18.1</v>
      </c>
      <c r="F719">
        <v>16.4</v>
      </c>
      <c r="G719">
        <v>33.1</v>
      </c>
      <c r="H719">
        <v>53.2</v>
      </c>
      <c r="I719">
        <v>37.7</v>
      </c>
      <c r="J719">
        <v>37.4</v>
      </c>
      <c r="K719">
        <v>44.9</v>
      </c>
      <c r="L719">
        <v>36</v>
      </c>
      <c r="M719">
        <v>54.9</v>
      </c>
      <c r="N719">
        <v>56.6</v>
      </c>
      <c r="O719">
        <v>50</v>
      </c>
      <c r="P719">
        <v>52.7</v>
      </c>
      <c r="Q719">
        <v>43.9</v>
      </c>
      <c r="R719">
        <v>60.4</v>
      </c>
      <c r="S719">
        <v>54.8</v>
      </c>
      <c r="T719">
        <v>45.9</v>
      </c>
      <c r="U719">
        <v>45.2</v>
      </c>
      <c r="V719">
        <v>44.9</v>
      </c>
      <c r="W719">
        <v>48.1</v>
      </c>
      <c r="X719">
        <v>42.8</v>
      </c>
      <c r="Y719">
        <v>40.1</v>
      </c>
      <c r="Z719">
        <v>43.5</v>
      </c>
      <c r="AA719">
        <v>51.1</v>
      </c>
      <c r="AB719">
        <v>21.6</v>
      </c>
      <c r="AC719">
        <v>51.1</v>
      </c>
      <c r="AD719">
        <v>49.3</v>
      </c>
      <c r="AE719">
        <v>43.2</v>
      </c>
      <c r="AF719">
        <v>23.8</v>
      </c>
      <c r="AG719">
        <v>73.1</v>
      </c>
      <c r="AH719">
        <v>48.8</v>
      </c>
      <c r="AI719">
        <v>53.3</v>
      </c>
      <c r="AJ719">
        <v>44.2</v>
      </c>
      <c r="AK719">
        <v>48.8</v>
      </c>
      <c r="AL719">
        <v>37.1</v>
      </c>
      <c r="AM719">
        <v>46.2</v>
      </c>
      <c r="AN719">
        <v>36</v>
      </c>
      <c r="AO719">
        <v>54.4</v>
      </c>
      <c r="AP719">
        <v>45.1</v>
      </c>
      <c r="AQ719">
        <v>42.9</v>
      </c>
      <c r="AR719">
        <v>27.5</v>
      </c>
      <c r="AS719">
        <v>39.4</v>
      </c>
      <c r="AT719">
        <v>38.3</v>
      </c>
      <c r="AU719">
        <v>31.3</v>
      </c>
      <c r="AV719">
        <v>42.5</v>
      </c>
      <c r="AW719">
        <v>40.5</v>
      </c>
      <c r="AX719">
        <v>44.5</v>
      </c>
      <c r="AY719">
        <v>37.7</v>
      </c>
      <c r="AZ719">
        <v>35.4</v>
      </c>
      <c r="BA719">
        <v>45.7</v>
      </c>
      <c r="BB719">
        <v>29.5</v>
      </c>
      <c r="BC719">
        <v>48.2</v>
      </c>
      <c r="BD719">
        <v>37.7</v>
      </c>
      <c r="BE719">
        <v>38.4</v>
      </c>
      <c r="BF719">
        <v>39.7</v>
      </c>
      <c r="BG719">
        <v>52.8</v>
      </c>
      <c r="BH719">
        <v>39.6</v>
      </c>
      <c r="BI719">
        <v>38.3</v>
      </c>
      <c r="BJ719">
        <v>33.7</v>
      </c>
      <c r="BK719">
        <v>32.2</v>
      </c>
      <c r="BL719">
        <v>24</v>
      </c>
      <c r="BM719">
        <v>35.2</v>
      </c>
      <c r="BP719">
        <v>55.7</v>
      </c>
      <c r="BQ719">
        <v>218.1</v>
      </c>
      <c r="BR719">
        <v>1.5</v>
      </c>
      <c r="BS719">
        <v>52.4</v>
      </c>
      <c r="BT719">
        <v>102.5</v>
      </c>
    </row>
    <row r="720" spans="1:72" x14ac:dyDescent="0.25">
      <c r="A720" s="28" t="s">
        <v>277</v>
      </c>
      <c r="B720" s="27" t="s">
        <v>344</v>
      </c>
      <c r="C720" s="28" t="s">
        <v>404</v>
      </c>
      <c r="D720">
        <v>7.7</v>
      </c>
      <c r="E720">
        <v>2.6</v>
      </c>
      <c r="F720">
        <v>2.9</v>
      </c>
      <c r="G720">
        <v>5.2</v>
      </c>
      <c r="H720">
        <v>8.4</v>
      </c>
      <c r="I720">
        <v>6.3</v>
      </c>
      <c r="J720">
        <v>6</v>
      </c>
      <c r="K720">
        <v>7.1</v>
      </c>
      <c r="L720">
        <v>5.7</v>
      </c>
      <c r="M720">
        <v>8.4</v>
      </c>
      <c r="N720">
        <v>8.8</v>
      </c>
      <c r="O720">
        <v>8</v>
      </c>
      <c r="P720">
        <v>8.4</v>
      </c>
      <c r="Q720">
        <v>7</v>
      </c>
      <c r="R720">
        <v>9.5</v>
      </c>
      <c r="S720">
        <v>8.5</v>
      </c>
      <c r="T720">
        <v>7.4</v>
      </c>
      <c r="U720">
        <v>7.4</v>
      </c>
      <c r="V720">
        <v>7.2</v>
      </c>
      <c r="W720">
        <v>7.6</v>
      </c>
      <c r="X720">
        <v>7</v>
      </c>
      <c r="Y720">
        <v>6.5</v>
      </c>
      <c r="Z720">
        <v>7</v>
      </c>
      <c r="AA720">
        <v>8.1</v>
      </c>
      <c r="AB720">
        <v>3.6</v>
      </c>
      <c r="AC720">
        <v>8.2</v>
      </c>
      <c r="AD720">
        <v>7.7</v>
      </c>
      <c r="AE720">
        <v>6.7</v>
      </c>
      <c r="AF720">
        <v>3.9</v>
      </c>
      <c r="AG720">
        <v>13.3</v>
      </c>
      <c r="AH720">
        <v>7.7</v>
      </c>
      <c r="AI720">
        <v>8.5</v>
      </c>
      <c r="AJ720">
        <v>7</v>
      </c>
      <c r="AK720">
        <v>7.6</v>
      </c>
      <c r="AL720">
        <v>5.6</v>
      </c>
      <c r="AM720">
        <v>7.2</v>
      </c>
      <c r="AN720">
        <v>5.4</v>
      </c>
      <c r="AO720">
        <v>8.7</v>
      </c>
      <c r="AP720">
        <v>7.2</v>
      </c>
      <c r="AQ720">
        <v>6.7</v>
      </c>
      <c r="AR720">
        <v>4.3</v>
      </c>
      <c r="AS720">
        <v>5.8</v>
      </c>
      <c r="AT720">
        <v>5.9</v>
      </c>
      <c r="AU720">
        <v>4.9</v>
      </c>
      <c r="AV720">
        <v>6.7</v>
      </c>
      <c r="AW720">
        <v>6.5</v>
      </c>
      <c r="AX720">
        <v>7</v>
      </c>
      <c r="AY720">
        <v>5.8</v>
      </c>
      <c r="AZ720">
        <v>5.7</v>
      </c>
      <c r="BA720">
        <v>7.2</v>
      </c>
      <c r="BB720">
        <v>4.5</v>
      </c>
      <c r="BC720">
        <v>7.4</v>
      </c>
      <c r="BD720">
        <v>6</v>
      </c>
      <c r="BE720">
        <v>6</v>
      </c>
      <c r="BF720">
        <v>6.2</v>
      </c>
      <c r="BG720">
        <v>8.5</v>
      </c>
      <c r="BH720">
        <v>6.3</v>
      </c>
      <c r="BI720">
        <v>5.8</v>
      </c>
      <c r="BJ720">
        <v>5.3</v>
      </c>
      <c r="BK720">
        <v>5.1</v>
      </c>
      <c r="BL720">
        <v>4.1</v>
      </c>
      <c r="BM720">
        <v>5.5</v>
      </c>
      <c r="BP720">
        <v>9.1</v>
      </c>
      <c r="BQ720">
        <v>34.4</v>
      </c>
      <c r="BR720">
        <v>0.4</v>
      </c>
      <c r="BS720">
        <v>8.3</v>
      </c>
      <c r="BT720">
        <v>16.4</v>
      </c>
    </row>
    <row r="721" spans="1:72" x14ac:dyDescent="0.25">
      <c r="A721" s="28" t="s">
        <v>277</v>
      </c>
      <c r="B721" s="27" t="s">
        <v>344</v>
      </c>
      <c r="C721" s="28" t="s">
        <v>405</v>
      </c>
      <c r="D721">
        <v>53.5</v>
      </c>
      <c r="E721">
        <v>17.7</v>
      </c>
      <c r="F721">
        <v>19</v>
      </c>
      <c r="G721">
        <v>34.9</v>
      </c>
      <c r="H721">
        <v>61.3</v>
      </c>
      <c r="I721">
        <v>43</v>
      </c>
      <c r="J721">
        <v>40.6</v>
      </c>
      <c r="K721">
        <v>47.8</v>
      </c>
      <c r="L721">
        <v>38.3</v>
      </c>
      <c r="M721">
        <v>57.9</v>
      </c>
      <c r="N721">
        <v>61.6</v>
      </c>
      <c r="O721">
        <v>53.6</v>
      </c>
      <c r="P721">
        <v>58.3</v>
      </c>
      <c r="Q721">
        <v>47.6</v>
      </c>
      <c r="R721">
        <v>64.5</v>
      </c>
      <c r="S721">
        <v>58.9</v>
      </c>
      <c r="T721">
        <v>50.9</v>
      </c>
      <c r="U721">
        <v>50.2</v>
      </c>
      <c r="V721">
        <v>49.9</v>
      </c>
      <c r="W721">
        <v>52</v>
      </c>
      <c r="X721">
        <v>46.1</v>
      </c>
      <c r="Y721">
        <v>44.6</v>
      </c>
      <c r="Z721">
        <v>47</v>
      </c>
      <c r="AA721">
        <v>56.1</v>
      </c>
      <c r="AB721">
        <v>24</v>
      </c>
      <c r="AC721">
        <v>53.9</v>
      </c>
      <c r="AD721">
        <v>53.9</v>
      </c>
      <c r="AE721">
        <v>45.3</v>
      </c>
      <c r="AF721">
        <v>34.5</v>
      </c>
      <c r="AG721">
        <v>97.8</v>
      </c>
      <c r="AH721">
        <v>51.8</v>
      </c>
      <c r="AI721">
        <v>57.6</v>
      </c>
      <c r="AJ721">
        <v>47.9</v>
      </c>
      <c r="AK721">
        <v>51.8</v>
      </c>
      <c r="AL721">
        <v>36.8</v>
      </c>
      <c r="AM721">
        <v>49.4</v>
      </c>
      <c r="AN721">
        <v>38.2</v>
      </c>
      <c r="AO721">
        <v>56.1</v>
      </c>
      <c r="AP721">
        <v>48.6</v>
      </c>
      <c r="AQ721">
        <v>48.6</v>
      </c>
      <c r="AR721">
        <v>29.1</v>
      </c>
      <c r="AS721">
        <v>40</v>
      </c>
      <c r="AT721">
        <v>46.3</v>
      </c>
      <c r="AU721">
        <v>33.1</v>
      </c>
      <c r="AV721">
        <v>45.7</v>
      </c>
      <c r="AW721">
        <v>43.8</v>
      </c>
      <c r="AX721">
        <v>45.5</v>
      </c>
      <c r="AY721">
        <v>39.8</v>
      </c>
      <c r="AZ721">
        <v>37.8</v>
      </c>
      <c r="BA721">
        <v>47.7</v>
      </c>
      <c r="BB721">
        <v>29.4</v>
      </c>
      <c r="BC721">
        <v>47</v>
      </c>
      <c r="BD721">
        <v>40.1</v>
      </c>
      <c r="BE721">
        <v>40.8</v>
      </c>
      <c r="BF721">
        <v>41.7</v>
      </c>
      <c r="BG721">
        <v>57.4</v>
      </c>
      <c r="BH721">
        <v>41.9</v>
      </c>
      <c r="BI721">
        <v>39.8</v>
      </c>
      <c r="BJ721">
        <v>35.7</v>
      </c>
      <c r="BK721">
        <v>33.2</v>
      </c>
      <c r="BL721">
        <v>26.5</v>
      </c>
      <c r="BM721">
        <v>37</v>
      </c>
      <c r="BP721">
        <v>63</v>
      </c>
      <c r="BQ721">
        <v>399.4</v>
      </c>
      <c r="BR721">
        <v>2.9</v>
      </c>
      <c r="BS721">
        <v>57.1</v>
      </c>
      <c r="BT721">
        <v>142.9</v>
      </c>
    </row>
    <row r="722" spans="1:72" x14ac:dyDescent="0.25">
      <c r="A722" s="28" t="s">
        <v>277</v>
      </c>
      <c r="B722" s="27" t="s">
        <v>344</v>
      </c>
      <c r="C722" s="28" t="s">
        <v>406</v>
      </c>
      <c r="D722">
        <v>27.9</v>
      </c>
      <c r="E722">
        <v>9.5</v>
      </c>
      <c r="F722">
        <v>8.1</v>
      </c>
      <c r="G722">
        <v>16.8</v>
      </c>
      <c r="H722">
        <v>53.3</v>
      </c>
      <c r="I722">
        <v>23.9</v>
      </c>
      <c r="J722">
        <v>20.3</v>
      </c>
      <c r="K722">
        <v>24.2</v>
      </c>
      <c r="L722">
        <v>17.8</v>
      </c>
      <c r="M722">
        <v>30</v>
      </c>
      <c r="N722">
        <v>36.8</v>
      </c>
      <c r="O722">
        <v>35.9</v>
      </c>
      <c r="P722">
        <v>30.3</v>
      </c>
      <c r="Q722">
        <v>24</v>
      </c>
      <c r="R722">
        <v>32.7</v>
      </c>
      <c r="S722">
        <v>31.5</v>
      </c>
      <c r="T722">
        <v>35.4</v>
      </c>
      <c r="U722">
        <v>26.8</v>
      </c>
      <c r="V722">
        <v>30.5</v>
      </c>
      <c r="W722">
        <v>33.9</v>
      </c>
      <c r="X722">
        <v>22.5</v>
      </c>
      <c r="Y722">
        <v>26.8</v>
      </c>
      <c r="Z722">
        <v>23.1</v>
      </c>
      <c r="AA722">
        <v>30.6</v>
      </c>
      <c r="AB722">
        <v>10.8</v>
      </c>
      <c r="AC722">
        <v>26.2</v>
      </c>
      <c r="AD722">
        <v>34.8</v>
      </c>
      <c r="AE722">
        <v>24</v>
      </c>
      <c r="AF722">
        <v>56.4</v>
      </c>
      <c r="AG722">
        <v>67.8</v>
      </c>
      <c r="AH722">
        <v>25.6</v>
      </c>
      <c r="AI722">
        <v>26.9</v>
      </c>
      <c r="AJ722">
        <v>24.4</v>
      </c>
      <c r="AK722">
        <v>26.1</v>
      </c>
      <c r="AL722">
        <v>18.3</v>
      </c>
      <c r="AM722">
        <v>27.1</v>
      </c>
      <c r="AN722">
        <v>33.1</v>
      </c>
      <c r="AO722">
        <v>28.8</v>
      </c>
      <c r="AP722">
        <v>23.6</v>
      </c>
      <c r="AQ722">
        <v>69</v>
      </c>
      <c r="AR722">
        <v>13.5</v>
      </c>
      <c r="AS722">
        <v>18.3</v>
      </c>
      <c r="AT722">
        <v>18.7</v>
      </c>
      <c r="AU722">
        <v>15.7</v>
      </c>
      <c r="AV722">
        <v>24.2</v>
      </c>
      <c r="AW722">
        <v>20.6</v>
      </c>
      <c r="AX722">
        <v>21.8</v>
      </c>
      <c r="AY722">
        <v>19.7</v>
      </c>
      <c r="AZ722">
        <v>17.8</v>
      </c>
      <c r="BA722">
        <v>24.3</v>
      </c>
      <c r="BB722">
        <v>15.1</v>
      </c>
      <c r="BC722">
        <v>24.9</v>
      </c>
      <c r="BD722">
        <v>20.5</v>
      </c>
      <c r="BE722">
        <v>20.2</v>
      </c>
      <c r="BF722">
        <v>19.9</v>
      </c>
      <c r="BG722">
        <v>30.5</v>
      </c>
      <c r="BH722">
        <v>20.6</v>
      </c>
      <c r="BI722">
        <v>19.4</v>
      </c>
      <c r="BJ722">
        <v>17.1</v>
      </c>
      <c r="BK722">
        <v>16</v>
      </c>
      <c r="BL722">
        <v>12.3</v>
      </c>
      <c r="BM722">
        <v>17.5</v>
      </c>
      <c r="BP722">
        <v>29.7</v>
      </c>
      <c r="BQ722">
        <v>244.1</v>
      </c>
      <c r="BR722">
        <v>1.3</v>
      </c>
      <c r="BS722">
        <v>35.9</v>
      </c>
      <c r="BT722">
        <v>78.7</v>
      </c>
    </row>
    <row r="723" spans="1:72" x14ac:dyDescent="0.25">
      <c r="A723" s="28" t="s">
        <v>277</v>
      </c>
      <c r="B723" s="27" t="s">
        <v>344</v>
      </c>
      <c r="C723" s="28" t="s">
        <v>407</v>
      </c>
      <c r="D723">
        <v>403.9</v>
      </c>
      <c r="E723">
        <v>128.3</v>
      </c>
      <c r="F723">
        <v>152.6</v>
      </c>
      <c r="G723">
        <v>256.5</v>
      </c>
      <c r="H723">
        <v>460.1</v>
      </c>
      <c r="I723">
        <v>325.6</v>
      </c>
      <c r="J723">
        <v>302.8</v>
      </c>
      <c r="K723">
        <v>356.5</v>
      </c>
      <c r="L723">
        <v>289.7</v>
      </c>
      <c r="M723">
        <v>422.5</v>
      </c>
      <c r="N723">
        <v>456.6</v>
      </c>
      <c r="O723">
        <v>422.8</v>
      </c>
      <c r="P723">
        <v>433.2</v>
      </c>
      <c r="Q723">
        <v>359</v>
      </c>
      <c r="R723">
        <v>474.1</v>
      </c>
      <c r="S723">
        <v>440.1</v>
      </c>
      <c r="T723">
        <v>391.3</v>
      </c>
      <c r="U723">
        <v>379.6</v>
      </c>
      <c r="V723">
        <v>377.1</v>
      </c>
      <c r="W723">
        <v>390.1</v>
      </c>
      <c r="X723">
        <v>353.5</v>
      </c>
      <c r="Y723">
        <v>342.1</v>
      </c>
      <c r="Z723">
        <v>358.6</v>
      </c>
      <c r="AA723">
        <v>416.7</v>
      </c>
      <c r="AB723">
        <v>178.5</v>
      </c>
      <c r="AC723">
        <v>407.2</v>
      </c>
      <c r="AD723">
        <v>410.5</v>
      </c>
      <c r="AE723">
        <v>341.1</v>
      </c>
      <c r="AF723">
        <v>256.5</v>
      </c>
      <c r="AG723">
        <v>658</v>
      </c>
      <c r="AH723">
        <v>388.5</v>
      </c>
      <c r="AI723">
        <v>452.8</v>
      </c>
      <c r="AJ723">
        <v>369.7</v>
      </c>
      <c r="AK723">
        <v>389.4</v>
      </c>
      <c r="AL723">
        <v>267.8</v>
      </c>
      <c r="AM723">
        <v>378.7</v>
      </c>
      <c r="AN723">
        <v>294.1</v>
      </c>
      <c r="AO723">
        <v>411.8</v>
      </c>
      <c r="AP723">
        <v>364.6</v>
      </c>
      <c r="AQ723">
        <v>374.5</v>
      </c>
      <c r="AR723">
        <v>219</v>
      </c>
      <c r="AS723">
        <v>309.5</v>
      </c>
      <c r="AT723">
        <v>346.2</v>
      </c>
      <c r="AU723">
        <v>249.6</v>
      </c>
      <c r="AV723">
        <v>336.5</v>
      </c>
      <c r="AW723">
        <v>333.9</v>
      </c>
      <c r="AX723">
        <v>349.4</v>
      </c>
      <c r="AY723">
        <v>321</v>
      </c>
      <c r="AZ723">
        <v>287.3</v>
      </c>
      <c r="BA723">
        <v>356.3</v>
      </c>
      <c r="BB723">
        <v>224</v>
      </c>
      <c r="BC723">
        <v>351.7</v>
      </c>
      <c r="BD723">
        <v>306.2</v>
      </c>
      <c r="BE723">
        <v>313.3</v>
      </c>
      <c r="BF723">
        <v>314.8</v>
      </c>
      <c r="BG723">
        <v>441.6</v>
      </c>
      <c r="BH723">
        <v>317.5</v>
      </c>
      <c r="BI723">
        <v>319.5</v>
      </c>
      <c r="BJ723">
        <v>271.6</v>
      </c>
      <c r="BK723">
        <v>252.9</v>
      </c>
      <c r="BL723">
        <v>208.5</v>
      </c>
      <c r="BM723">
        <v>283.2</v>
      </c>
      <c r="BP723">
        <v>485.5</v>
      </c>
      <c r="BQ723">
        <v>3204.8</v>
      </c>
      <c r="BR723">
        <v>19.3</v>
      </c>
      <c r="BS723">
        <v>448.8</v>
      </c>
      <c r="BT723">
        <v>1114.4</v>
      </c>
    </row>
    <row r="724" spans="1:72" x14ac:dyDescent="0.25">
      <c r="A724" s="26" t="s">
        <v>278</v>
      </c>
      <c r="B724" s="27" t="s">
        <v>345</v>
      </c>
      <c r="C724" s="26" t="s">
        <v>384</v>
      </c>
      <c r="D724">
        <v>4392</v>
      </c>
      <c r="E724">
        <v>2120</v>
      </c>
      <c r="F724">
        <v>111.4</v>
      </c>
      <c r="G724">
        <v>2968.4</v>
      </c>
      <c r="H724">
        <v>31166.5</v>
      </c>
      <c r="I724">
        <v>3403.7</v>
      </c>
      <c r="J724">
        <v>4631.8</v>
      </c>
      <c r="K724">
        <v>7140.9</v>
      </c>
      <c r="L724">
        <v>898.4</v>
      </c>
      <c r="M724">
        <v>13770.2</v>
      </c>
      <c r="N724">
        <v>13112.9</v>
      </c>
      <c r="O724">
        <v>2284.2</v>
      </c>
      <c r="P724">
        <v>7027.3</v>
      </c>
      <c r="Q724">
        <v>10222.5</v>
      </c>
      <c r="R724">
        <v>11930.6</v>
      </c>
      <c r="S724">
        <v>6934.7</v>
      </c>
      <c r="T724">
        <v>2463.7</v>
      </c>
      <c r="U724">
        <v>4706.3</v>
      </c>
      <c r="V724">
        <v>7679.5</v>
      </c>
      <c r="W724">
        <v>14666.4</v>
      </c>
      <c r="X724">
        <v>1683</v>
      </c>
      <c r="Y724">
        <v>4455.2</v>
      </c>
      <c r="Z724">
        <v>1587.1</v>
      </c>
      <c r="AA724">
        <v>13782.5</v>
      </c>
      <c r="AB724">
        <v>236.1</v>
      </c>
      <c r="AC724">
        <v>4034.1</v>
      </c>
      <c r="AD724">
        <v>19879.9</v>
      </c>
      <c r="AE724">
        <v>6517.3</v>
      </c>
      <c r="AF724">
        <v>67814.9</v>
      </c>
      <c r="AG724">
        <v>21145.4</v>
      </c>
      <c r="AH724">
        <v>72621.9</v>
      </c>
      <c r="AI724">
        <v>2298.3</v>
      </c>
      <c r="AJ724">
        <v>1734.8</v>
      </c>
      <c r="AK724">
        <v>57442</v>
      </c>
      <c r="AL724">
        <v>5002</v>
      </c>
      <c r="AM724">
        <v>4066.5</v>
      </c>
      <c r="AN724">
        <v>1547.4</v>
      </c>
      <c r="AO724">
        <v>865.3</v>
      </c>
      <c r="AP724">
        <v>1143.8</v>
      </c>
      <c r="AQ724">
        <v>3672.7</v>
      </c>
      <c r="AR724">
        <v>876.4</v>
      </c>
      <c r="AS724">
        <v>441.2</v>
      </c>
      <c r="AT724">
        <v>919.8</v>
      </c>
      <c r="AU724">
        <v>1266.1</v>
      </c>
      <c r="AV724">
        <v>3099.7</v>
      </c>
      <c r="AW724">
        <v>1344</v>
      </c>
      <c r="AX724">
        <v>1063.6</v>
      </c>
      <c r="AY724">
        <v>1113.3</v>
      </c>
      <c r="AZ724">
        <v>1007.4</v>
      </c>
      <c r="BA724">
        <v>2518.8</v>
      </c>
      <c r="BB724">
        <v>307.9</v>
      </c>
      <c r="BC724">
        <v>8148.2</v>
      </c>
      <c r="BD724">
        <v>2416.2</v>
      </c>
      <c r="BE724">
        <v>10334.2</v>
      </c>
      <c r="BF724">
        <v>10976.6</v>
      </c>
      <c r="BG724">
        <v>4339</v>
      </c>
      <c r="BH724">
        <v>2100.2</v>
      </c>
      <c r="BI724">
        <v>798.1</v>
      </c>
      <c r="BJ724">
        <v>885.9</v>
      </c>
      <c r="BK724">
        <v>1892.6</v>
      </c>
      <c r="BL724">
        <v>286.9</v>
      </c>
      <c r="BM724">
        <v>650.9</v>
      </c>
      <c r="BP724">
        <v>34759.2</v>
      </c>
      <c r="BQ724">
        <v>135601.2</v>
      </c>
      <c r="BR724">
        <v>50.1</v>
      </c>
      <c r="BS724">
        <v>11122.3</v>
      </c>
      <c r="BT724">
        <v>199.7</v>
      </c>
    </row>
    <row r="725" spans="1:72" x14ac:dyDescent="0.25">
      <c r="A725" s="28" t="s">
        <v>278</v>
      </c>
      <c r="B725" s="27" t="s">
        <v>345</v>
      </c>
      <c r="C725" s="28" t="s">
        <v>385</v>
      </c>
      <c r="D725">
        <v>11.5</v>
      </c>
      <c r="E725">
        <v>2.5</v>
      </c>
      <c r="F725">
        <v>0.5</v>
      </c>
      <c r="G725">
        <v>9.2</v>
      </c>
      <c r="H725">
        <v>95.1</v>
      </c>
      <c r="I725">
        <v>6</v>
      </c>
      <c r="J725">
        <v>11.1</v>
      </c>
      <c r="K725">
        <v>24.1</v>
      </c>
      <c r="L725">
        <v>2.5</v>
      </c>
      <c r="M725">
        <v>743.7</v>
      </c>
      <c r="N725">
        <v>101.6</v>
      </c>
      <c r="O725">
        <v>8</v>
      </c>
      <c r="P725">
        <v>19.8</v>
      </c>
      <c r="Q725">
        <v>34.7</v>
      </c>
      <c r="R725">
        <v>168.5</v>
      </c>
      <c r="S725">
        <v>23.7</v>
      </c>
      <c r="T725">
        <v>6.1</v>
      </c>
      <c r="U725">
        <v>10.3</v>
      </c>
      <c r="V725">
        <v>19.4</v>
      </c>
      <c r="W725">
        <v>32.1</v>
      </c>
      <c r="X725">
        <v>5.4</v>
      </c>
      <c r="Y725">
        <v>12.7</v>
      </c>
      <c r="Z725">
        <v>3.8</v>
      </c>
      <c r="AA725">
        <v>336</v>
      </c>
      <c r="AB725">
        <v>0.8</v>
      </c>
      <c r="AC725">
        <v>10.7</v>
      </c>
      <c r="AD725">
        <v>89.1</v>
      </c>
      <c r="AE725">
        <v>16.5</v>
      </c>
      <c r="AF725">
        <v>56</v>
      </c>
      <c r="AG725">
        <v>19</v>
      </c>
      <c r="AH725">
        <v>114.7</v>
      </c>
      <c r="AI725">
        <v>2.9</v>
      </c>
      <c r="AJ725">
        <v>3.4</v>
      </c>
      <c r="AK725">
        <v>159.3</v>
      </c>
      <c r="AL725">
        <v>6.8</v>
      </c>
      <c r="AM725">
        <v>10</v>
      </c>
      <c r="AN725">
        <v>3.7</v>
      </c>
      <c r="AO725">
        <v>2.7</v>
      </c>
      <c r="AP725">
        <v>3.6</v>
      </c>
      <c r="AQ725">
        <v>6.3</v>
      </c>
      <c r="AR725">
        <v>1.4</v>
      </c>
      <c r="AS725">
        <v>1.1</v>
      </c>
      <c r="AT725">
        <v>1.2</v>
      </c>
      <c r="AU725">
        <v>1.7</v>
      </c>
      <c r="AV725">
        <v>6.1</v>
      </c>
      <c r="AW725">
        <v>3.8</v>
      </c>
      <c r="AX725">
        <v>2.7</v>
      </c>
      <c r="AY725">
        <v>2.5</v>
      </c>
      <c r="AZ725">
        <v>1.8</v>
      </c>
      <c r="BA725">
        <v>5.3</v>
      </c>
      <c r="BB725">
        <v>1.2</v>
      </c>
      <c r="BC725">
        <v>3.3</v>
      </c>
      <c r="BD725">
        <v>4.6</v>
      </c>
      <c r="BE725">
        <v>13.9</v>
      </c>
      <c r="BF725">
        <v>4.4</v>
      </c>
      <c r="BG725">
        <v>9.1</v>
      </c>
      <c r="BH725">
        <v>3.3</v>
      </c>
      <c r="BI725">
        <v>1.5</v>
      </c>
      <c r="BJ725">
        <v>1.6</v>
      </c>
      <c r="BK725">
        <v>2.4</v>
      </c>
      <c r="BL725">
        <v>0.7</v>
      </c>
      <c r="BM725">
        <v>2.2</v>
      </c>
      <c r="BP725">
        <v>16.2</v>
      </c>
      <c r="BQ725">
        <v>96</v>
      </c>
      <c r="BR725">
        <v>0.3</v>
      </c>
      <c r="BS725">
        <v>25.8</v>
      </c>
      <c r="BT725">
        <v>-6</v>
      </c>
    </row>
    <row r="726" spans="1:72" x14ac:dyDescent="0.25">
      <c r="A726" s="28" t="s">
        <v>278</v>
      </c>
      <c r="B726" s="27" t="s">
        <v>345</v>
      </c>
      <c r="C726" s="28" t="s">
        <v>386</v>
      </c>
      <c r="D726">
        <v>18.3</v>
      </c>
      <c r="E726">
        <v>1.5</v>
      </c>
      <c r="F726">
        <v>0.3</v>
      </c>
      <c r="G726">
        <v>6.7</v>
      </c>
      <c r="H726">
        <v>139.7</v>
      </c>
      <c r="I726">
        <v>14.9</v>
      </c>
      <c r="J726">
        <v>24.2</v>
      </c>
      <c r="K726">
        <v>31</v>
      </c>
      <c r="L726">
        <v>3.8</v>
      </c>
      <c r="M726">
        <v>30.3</v>
      </c>
      <c r="N726">
        <v>86.8</v>
      </c>
      <c r="O726">
        <v>43.3</v>
      </c>
      <c r="P726">
        <v>37.5</v>
      </c>
      <c r="Q726">
        <v>43.4</v>
      </c>
      <c r="R726">
        <v>84.6</v>
      </c>
      <c r="S726">
        <v>34.5</v>
      </c>
      <c r="T726">
        <v>15.4</v>
      </c>
      <c r="U726">
        <v>23</v>
      </c>
      <c r="V726">
        <v>38.7</v>
      </c>
      <c r="W726">
        <v>63.7</v>
      </c>
      <c r="X726">
        <v>37.6</v>
      </c>
      <c r="Y726">
        <v>19.3</v>
      </c>
      <c r="Z726">
        <v>9.4</v>
      </c>
      <c r="AA726">
        <v>38.9</v>
      </c>
      <c r="AB726">
        <v>0.5</v>
      </c>
      <c r="AC726">
        <v>12.1</v>
      </c>
      <c r="AD726">
        <v>82.6</v>
      </c>
      <c r="AE726">
        <v>25</v>
      </c>
      <c r="AF726">
        <v>152.5</v>
      </c>
      <c r="AG726">
        <v>46.7</v>
      </c>
      <c r="AH726">
        <v>256.9</v>
      </c>
      <c r="AI726">
        <v>9.6</v>
      </c>
      <c r="AJ726">
        <v>9.5</v>
      </c>
      <c r="AK726">
        <v>236</v>
      </c>
      <c r="AL726">
        <v>10.1</v>
      </c>
      <c r="AM726">
        <v>14.9</v>
      </c>
      <c r="AN726">
        <v>19.8</v>
      </c>
      <c r="AO726">
        <v>10.1</v>
      </c>
      <c r="AP726">
        <v>5.6</v>
      </c>
      <c r="AQ726">
        <v>16.9</v>
      </c>
      <c r="AR726">
        <v>3.9</v>
      </c>
      <c r="AS726">
        <v>1.5</v>
      </c>
      <c r="AT726">
        <v>1.9</v>
      </c>
      <c r="AU726">
        <v>2.1</v>
      </c>
      <c r="AV726">
        <v>10.3</v>
      </c>
      <c r="AW726">
        <v>5.8</v>
      </c>
      <c r="AX726">
        <v>4.8</v>
      </c>
      <c r="AY726">
        <v>7.2</v>
      </c>
      <c r="AZ726">
        <v>2.9</v>
      </c>
      <c r="BA726">
        <v>4.8</v>
      </c>
      <c r="BB726">
        <v>0.8</v>
      </c>
      <c r="BC726">
        <v>6</v>
      </c>
      <c r="BD726">
        <v>6.1</v>
      </c>
      <c r="BE726">
        <v>28.1</v>
      </c>
      <c r="BF726">
        <v>8.8</v>
      </c>
      <c r="BG726">
        <v>32.4</v>
      </c>
      <c r="BH726">
        <v>4.7</v>
      </c>
      <c r="BI726">
        <v>2</v>
      </c>
      <c r="BJ726">
        <v>2.1</v>
      </c>
      <c r="BK726">
        <v>4.2</v>
      </c>
      <c r="BL726">
        <v>0.6</v>
      </c>
      <c r="BM726">
        <v>2</v>
      </c>
      <c r="BP726">
        <v>50.6</v>
      </c>
      <c r="BQ726">
        <v>228.2</v>
      </c>
      <c r="BR726">
        <v>0.5</v>
      </c>
      <c r="BS726">
        <v>118</v>
      </c>
      <c r="BT726">
        <v>-0.2</v>
      </c>
    </row>
    <row r="727" spans="1:72" x14ac:dyDescent="0.25">
      <c r="A727" s="28" t="s">
        <v>278</v>
      </c>
      <c r="B727" s="27" t="s">
        <v>345</v>
      </c>
      <c r="C727" s="28" t="s">
        <v>387</v>
      </c>
      <c r="D727">
        <v>5.8</v>
      </c>
      <c r="E727">
        <v>0.5</v>
      </c>
      <c r="F727">
        <v>0.2</v>
      </c>
      <c r="G727">
        <v>2.1</v>
      </c>
      <c r="H727">
        <v>49.9</v>
      </c>
      <c r="I727">
        <v>5.5</v>
      </c>
      <c r="J727">
        <v>5.9</v>
      </c>
      <c r="K727">
        <v>11.8</v>
      </c>
      <c r="L727">
        <v>1.7</v>
      </c>
      <c r="M727">
        <v>79.4</v>
      </c>
      <c r="N727">
        <v>36.3</v>
      </c>
      <c r="O727">
        <v>8.5</v>
      </c>
      <c r="P727">
        <v>17.1</v>
      </c>
      <c r="Q727">
        <v>13</v>
      </c>
      <c r="R727">
        <v>40.8</v>
      </c>
      <c r="S727">
        <v>13.5</v>
      </c>
      <c r="T727">
        <v>5.7</v>
      </c>
      <c r="U727">
        <v>8.9</v>
      </c>
      <c r="V727">
        <v>14.1</v>
      </c>
      <c r="W727">
        <v>39.1</v>
      </c>
      <c r="X727">
        <v>7.8</v>
      </c>
      <c r="Y727">
        <v>8.3</v>
      </c>
      <c r="Z727">
        <v>3.1</v>
      </c>
      <c r="AA727">
        <v>19.2</v>
      </c>
      <c r="AB727">
        <v>0.2</v>
      </c>
      <c r="AC727">
        <v>5.8</v>
      </c>
      <c r="AD727">
        <v>32.6</v>
      </c>
      <c r="AE727">
        <v>8.3</v>
      </c>
      <c r="AF727">
        <v>46.6</v>
      </c>
      <c r="AG727">
        <v>15</v>
      </c>
      <c r="AH727">
        <v>78</v>
      </c>
      <c r="AI727">
        <v>2</v>
      </c>
      <c r="AJ727">
        <v>4.1</v>
      </c>
      <c r="AK727">
        <v>52.4</v>
      </c>
      <c r="AL727">
        <v>2.5</v>
      </c>
      <c r="AM727">
        <v>6.3</v>
      </c>
      <c r="AN727">
        <v>5.4</v>
      </c>
      <c r="AO727">
        <v>4</v>
      </c>
      <c r="AP727">
        <v>3</v>
      </c>
      <c r="AQ727">
        <v>26.1</v>
      </c>
      <c r="AR727">
        <v>1.5</v>
      </c>
      <c r="AS727">
        <v>0.8</v>
      </c>
      <c r="AT727">
        <v>1.4</v>
      </c>
      <c r="AU727">
        <v>0.9</v>
      </c>
      <c r="AV727">
        <v>9.7</v>
      </c>
      <c r="AW727">
        <v>3.2</v>
      </c>
      <c r="AX727">
        <v>2.2</v>
      </c>
      <c r="AY727">
        <v>3.2</v>
      </c>
      <c r="AZ727">
        <v>1.3</v>
      </c>
      <c r="BA727">
        <v>2.4</v>
      </c>
      <c r="BB727">
        <v>0.6</v>
      </c>
      <c r="BC727">
        <v>2.7</v>
      </c>
      <c r="BD727">
        <v>3.9</v>
      </c>
      <c r="BE727">
        <v>10.7</v>
      </c>
      <c r="BF727">
        <v>3.8</v>
      </c>
      <c r="BG727">
        <v>9.2</v>
      </c>
      <c r="BH727">
        <v>2</v>
      </c>
      <c r="BI727">
        <v>2</v>
      </c>
      <c r="BJ727">
        <v>1.1</v>
      </c>
      <c r="BK727">
        <v>1.6</v>
      </c>
      <c r="BL727">
        <v>0.3</v>
      </c>
      <c r="BM727">
        <v>0.9</v>
      </c>
      <c r="BP727">
        <v>35.7</v>
      </c>
      <c r="BQ727">
        <v>66</v>
      </c>
      <c r="BR727">
        <v>0.4</v>
      </c>
      <c r="BS727">
        <v>62.6</v>
      </c>
      <c r="BT727">
        <v>-61</v>
      </c>
    </row>
    <row r="728" spans="1:72" x14ac:dyDescent="0.25">
      <c r="A728" s="28" t="s">
        <v>278</v>
      </c>
      <c r="B728" s="27" t="s">
        <v>345</v>
      </c>
      <c r="C728" s="28" t="s">
        <v>388</v>
      </c>
      <c r="D728">
        <v>0.4</v>
      </c>
      <c r="E728">
        <v>0.1</v>
      </c>
      <c r="G728">
        <v>0.2</v>
      </c>
      <c r="H728">
        <v>2.4</v>
      </c>
      <c r="I728">
        <v>0.4</v>
      </c>
      <c r="J728">
        <v>0.6</v>
      </c>
      <c r="K728">
        <v>0.7</v>
      </c>
      <c r="L728">
        <v>0.1</v>
      </c>
      <c r="M728">
        <v>1.3</v>
      </c>
      <c r="N728">
        <v>1.3</v>
      </c>
      <c r="O728">
        <v>0.2</v>
      </c>
      <c r="P728">
        <v>0.7</v>
      </c>
      <c r="Q728">
        <v>0.9</v>
      </c>
      <c r="R728">
        <v>3.4</v>
      </c>
      <c r="S728">
        <v>1.8</v>
      </c>
      <c r="T728">
        <v>0.3</v>
      </c>
      <c r="U728">
        <v>0.8</v>
      </c>
      <c r="V728">
        <v>0.8</v>
      </c>
      <c r="W728">
        <v>1.1</v>
      </c>
      <c r="X728">
        <v>0.2</v>
      </c>
      <c r="Y728">
        <v>0.4</v>
      </c>
      <c r="Z728">
        <v>0.1</v>
      </c>
      <c r="AA728">
        <v>1.4</v>
      </c>
      <c r="AC728">
        <v>0.5</v>
      </c>
      <c r="AD728">
        <v>2.2</v>
      </c>
      <c r="AE728">
        <v>0.4</v>
      </c>
      <c r="AF728">
        <v>2.7</v>
      </c>
      <c r="AG728">
        <v>1.3</v>
      </c>
      <c r="AH728">
        <v>3.7</v>
      </c>
      <c r="AI728">
        <v>3.1</v>
      </c>
      <c r="AJ728">
        <v>0.3</v>
      </c>
      <c r="AK728">
        <v>3.7</v>
      </c>
      <c r="AL728">
        <v>0.2</v>
      </c>
      <c r="AM728">
        <v>0.4</v>
      </c>
      <c r="AN728">
        <v>0.1</v>
      </c>
      <c r="AO728">
        <v>0.1</v>
      </c>
      <c r="AP728">
        <v>0.1</v>
      </c>
      <c r="AQ728">
        <v>0.2</v>
      </c>
      <c r="AU728">
        <v>0.1</v>
      </c>
      <c r="AV728">
        <v>0.2</v>
      </c>
      <c r="AW728">
        <v>0.1</v>
      </c>
      <c r="AX728">
        <v>0.1</v>
      </c>
      <c r="AY728">
        <v>0.1</v>
      </c>
      <c r="BA728">
        <v>0.1</v>
      </c>
      <c r="BC728">
        <v>0.1</v>
      </c>
      <c r="BD728">
        <v>0.1</v>
      </c>
      <c r="BE728">
        <v>0.4</v>
      </c>
      <c r="BF728">
        <v>0.2</v>
      </c>
      <c r="BG728">
        <v>0.3</v>
      </c>
      <c r="BH728">
        <v>0.1</v>
      </c>
      <c r="BK728">
        <v>0.1</v>
      </c>
      <c r="BM728">
        <v>0.1</v>
      </c>
      <c r="BP728">
        <v>0.6</v>
      </c>
      <c r="BQ728">
        <v>4.3</v>
      </c>
      <c r="BS728">
        <v>0.9</v>
      </c>
      <c r="BT728">
        <v>0.1</v>
      </c>
    </row>
    <row r="729" spans="1:72" x14ac:dyDescent="0.25">
      <c r="A729" s="28" t="s">
        <v>278</v>
      </c>
      <c r="B729" s="27" t="s">
        <v>345</v>
      </c>
      <c r="C729" s="28" t="s">
        <v>389</v>
      </c>
      <c r="D729">
        <v>6.4</v>
      </c>
      <c r="E729">
        <v>0.3</v>
      </c>
      <c r="G729">
        <v>0.7</v>
      </c>
      <c r="H729">
        <v>23.9</v>
      </c>
      <c r="I729">
        <v>6</v>
      </c>
      <c r="J729">
        <v>2.7</v>
      </c>
      <c r="K729">
        <v>5.9</v>
      </c>
      <c r="L729">
        <v>1.1</v>
      </c>
      <c r="M729">
        <v>14.6</v>
      </c>
      <c r="N729">
        <v>105.2</v>
      </c>
      <c r="O729">
        <v>8</v>
      </c>
      <c r="P729">
        <v>48.2</v>
      </c>
      <c r="Q729">
        <v>6.1</v>
      </c>
      <c r="R729">
        <v>21.6</v>
      </c>
      <c r="S729">
        <v>9.5</v>
      </c>
      <c r="T729">
        <v>3.3</v>
      </c>
      <c r="U729">
        <v>11</v>
      </c>
      <c r="V729">
        <v>11</v>
      </c>
      <c r="W729">
        <v>53.1</v>
      </c>
      <c r="X729">
        <v>1.3</v>
      </c>
      <c r="Y729">
        <v>4.8</v>
      </c>
      <c r="Z729">
        <v>1.3</v>
      </c>
      <c r="AA729">
        <v>10.9</v>
      </c>
      <c r="AB729">
        <v>0.1</v>
      </c>
      <c r="AC729">
        <v>1.9</v>
      </c>
      <c r="AD729">
        <v>21.5</v>
      </c>
      <c r="AE729">
        <v>4.1</v>
      </c>
      <c r="AF729">
        <v>8.5</v>
      </c>
      <c r="AG729">
        <v>3.9</v>
      </c>
      <c r="AH729">
        <v>9.3</v>
      </c>
      <c r="AI729">
        <v>0.7</v>
      </c>
      <c r="AJ729">
        <v>0.3</v>
      </c>
      <c r="AK729">
        <v>15.2</v>
      </c>
      <c r="AL729">
        <v>0.4</v>
      </c>
      <c r="AM729">
        <v>1.8</v>
      </c>
      <c r="AN729">
        <v>0.7</v>
      </c>
      <c r="AO729">
        <v>0.4</v>
      </c>
      <c r="AP729">
        <v>0.7</v>
      </c>
      <c r="AQ729">
        <v>1.2</v>
      </c>
      <c r="AR729">
        <v>0.1</v>
      </c>
      <c r="AT729">
        <v>0.1</v>
      </c>
      <c r="AU729">
        <v>0.6</v>
      </c>
      <c r="AV729">
        <v>1</v>
      </c>
      <c r="AW729">
        <v>0.9</v>
      </c>
      <c r="AX729">
        <v>0.5</v>
      </c>
      <c r="AY729">
        <v>0.5</v>
      </c>
      <c r="AZ729">
        <v>0.3</v>
      </c>
      <c r="BA729">
        <v>0.4</v>
      </c>
      <c r="BB729">
        <v>0.1</v>
      </c>
      <c r="BC729">
        <v>0.5</v>
      </c>
      <c r="BD729">
        <v>1</v>
      </c>
      <c r="BE729">
        <v>1.7</v>
      </c>
      <c r="BF729">
        <v>0.7</v>
      </c>
      <c r="BG729">
        <v>3.3</v>
      </c>
      <c r="BH729">
        <v>0.4</v>
      </c>
      <c r="BI729">
        <v>0.3</v>
      </c>
      <c r="BJ729">
        <v>0.2</v>
      </c>
      <c r="BK729">
        <v>0.5</v>
      </c>
      <c r="BL729">
        <v>0.1</v>
      </c>
      <c r="BM729">
        <v>0.3</v>
      </c>
      <c r="BP729">
        <v>3.3</v>
      </c>
      <c r="BQ729">
        <v>36.3</v>
      </c>
      <c r="BS729">
        <v>22.7</v>
      </c>
      <c r="BT729">
        <v>1.3</v>
      </c>
    </row>
    <row r="730" spans="1:71" x14ac:dyDescent="0.25">
      <c r="A730" s="28" t="s">
        <v>278</v>
      </c>
      <c r="B730" s="27" t="s">
        <v>345</v>
      </c>
      <c r="C730" s="28" t="s">
        <v>390</v>
      </c>
      <c r="D730">
        <v>0.2</v>
      </c>
      <c r="H730">
        <v>1.4</v>
      </c>
      <c r="I730">
        <v>1.5</v>
      </c>
      <c r="J730">
        <v>0.2</v>
      </c>
      <c r="K730">
        <v>0.4</v>
      </c>
      <c r="M730">
        <v>0.5</v>
      </c>
      <c r="N730">
        <v>0.5</v>
      </c>
      <c r="O730">
        <v>0.2</v>
      </c>
      <c r="P730">
        <v>0.5</v>
      </c>
      <c r="Q730">
        <v>0.3</v>
      </c>
      <c r="R730">
        <v>0.9</v>
      </c>
      <c r="S730">
        <v>0.5</v>
      </c>
      <c r="T730">
        <v>0.1</v>
      </c>
      <c r="U730">
        <v>0.3</v>
      </c>
      <c r="V730">
        <v>0.4</v>
      </c>
      <c r="W730">
        <v>0.9</v>
      </c>
      <c r="Y730">
        <v>0.4</v>
      </c>
      <c r="AA730">
        <v>0.3</v>
      </c>
      <c r="AC730">
        <v>0.1</v>
      </c>
      <c r="AD730">
        <v>0.7</v>
      </c>
      <c r="AE730">
        <v>0.1</v>
      </c>
      <c r="AF730">
        <v>0.5</v>
      </c>
      <c r="AG730">
        <v>0.2</v>
      </c>
      <c r="AH730">
        <v>0.4</v>
      </c>
      <c r="AI730">
        <v>0.1</v>
      </c>
      <c r="AK730">
        <v>0.4</v>
      </c>
      <c r="AM730">
        <v>0.1</v>
      </c>
      <c r="BE730">
        <v>0.1</v>
      </c>
      <c r="BG730">
        <v>0.4</v>
      </c>
      <c r="BP730">
        <v>0.2</v>
      </c>
      <c r="BQ730">
        <v>2.9</v>
      </c>
      <c r="BS730">
        <v>1</v>
      </c>
    </row>
    <row r="731" spans="1:72" x14ac:dyDescent="0.25">
      <c r="A731" s="28" t="s">
        <v>278</v>
      </c>
      <c r="B731" s="27" t="s">
        <v>345</v>
      </c>
      <c r="C731" s="28" t="s">
        <v>391</v>
      </c>
      <c r="D731">
        <v>8.5</v>
      </c>
      <c r="E731">
        <v>0.9</v>
      </c>
      <c r="F731">
        <v>0.1</v>
      </c>
      <c r="G731">
        <v>2.8</v>
      </c>
      <c r="H731">
        <v>66.7</v>
      </c>
      <c r="I731">
        <v>8.4</v>
      </c>
      <c r="J731">
        <v>8.9</v>
      </c>
      <c r="K731">
        <v>18.8</v>
      </c>
      <c r="L731">
        <v>2.5</v>
      </c>
      <c r="M731">
        <v>10.3</v>
      </c>
      <c r="N731">
        <v>30.3</v>
      </c>
      <c r="O731">
        <v>6.3</v>
      </c>
      <c r="P731">
        <v>23.3</v>
      </c>
      <c r="Q731">
        <v>12.8</v>
      </c>
      <c r="R731">
        <v>33.1</v>
      </c>
      <c r="S731">
        <v>19.5</v>
      </c>
      <c r="T731">
        <v>5.6</v>
      </c>
      <c r="U731">
        <v>20.4</v>
      </c>
      <c r="V731">
        <v>23.5</v>
      </c>
      <c r="W731">
        <v>80.3</v>
      </c>
      <c r="X731">
        <v>3.2</v>
      </c>
      <c r="Y731">
        <v>8.1</v>
      </c>
      <c r="Z731">
        <v>3.2</v>
      </c>
      <c r="AA731">
        <v>15.5</v>
      </c>
      <c r="AB731">
        <v>0.4</v>
      </c>
      <c r="AC731">
        <v>5.5</v>
      </c>
      <c r="AD731">
        <v>42</v>
      </c>
      <c r="AE731">
        <v>8.8</v>
      </c>
      <c r="AF731">
        <v>35.4</v>
      </c>
      <c r="AG731">
        <v>16.9</v>
      </c>
      <c r="AH731">
        <v>46.2</v>
      </c>
      <c r="AI731">
        <v>1</v>
      </c>
      <c r="AJ731">
        <v>0.7</v>
      </c>
      <c r="AK731">
        <v>47.2</v>
      </c>
      <c r="AL731">
        <v>2.7</v>
      </c>
      <c r="AM731">
        <v>6.1</v>
      </c>
      <c r="AN731">
        <v>3.1</v>
      </c>
      <c r="AO731">
        <v>0.8</v>
      </c>
      <c r="AP731">
        <v>1.2</v>
      </c>
      <c r="AQ731">
        <v>5.5</v>
      </c>
      <c r="AR731">
        <v>0.4</v>
      </c>
      <c r="AS731">
        <v>0.2</v>
      </c>
      <c r="AT731">
        <v>0.3</v>
      </c>
      <c r="AU731">
        <v>1.2</v>
      </c>
      <c r="AV731">
        <v>2.7</v>
      </c>
      <c r="AW731">
        <v>1.8</v>
      </c>
      <c r="AX731">
        <v>0.7</v>
      </c>
      <c r="AY731">
        <v>1.3</v>
      </c>
      <c r="AZ731">
        <v>0.6</v>
      </c>
      <c r="BA731">
        <v>1.1</v>
      </c>
      <c r="BB731">
        <v>0.2</v>
      </c>
      <c r="BC731">
        <v>1.3</v>
      </c>
      <c r="BD731">
        <v>2.3</v>
      </c>
      <c r="BE731">
        <v>4.3</v>
      </c>
      <c r="BF731">
        <v>1.5</v>
      </c>
      <c r="BG731">
        <v>5.4</v>
      </c>
      <c r="BH731">
        <v>0.8</v>
      </c>
      <c r="BI731">
        <v>0.5</v>
      </c>
      <c r="BJ731">
        <v>0.5</v>
      </c>
      <c r="BK731">
        <v>0.8</v>
      </c>
      <c r="BL731">
        <v>0.2</v>
      </c>
      <c r="BM731">
        <v>0.5</v>
      </c>
      <c r="BP731">
        <v>22.4</v>
      </c>
      <c r="BQ731">
        <v>76</v>
      </c>
      <c r="BR731">
        <v>0.1</v>
      </c>
      <c r="BS731">
        <v>45.2</v>
      </c>
      <c r="BT731">
        <v>2.5</v>
      </c>
    </row>
    <row r="732" spans="1:72" x14ac:dyDescent="0.25">
      <c r="A732" s="28" t="s">
        <v>278</v>
      </c>
      <c r="B732" s="27" t="s">
        <v>345</v>
      </c>
      <c r="C732" s="28" t="s">
        <v>392</v>
      </c>
      <c r="D732">
        <v>39.3</v>
      </c>
      <c r="E732">
        <v>1.8</v>
      </c>
      <c r="F732">
        <v>0.8</v>
      </c>
      <c r="G732">
        <v>6.8</v>
      </c>
      <c r="H732">
        <v>217.1</v>
      </c>
      <c r="I732">
        <v>64.7</v>
      </c>
      <c r="J732">
        <v>24</v>
      </c>
      <c r="K732">
        <v>39.9</v>
      </c>
      <c r="L732">
        <v>6.3</v>
      </c>
      <c r="M732">
        <v>122.7</v>
      </c>
      <c r="N732">
        <v>119.6</v>
      </c>
      <c r="O732">
        <v>24.9</v>
      </c>
      <c r="P732">
        <v>88.5</v>
      </c>
      <c r="Q732">
        <v>50.5</v>
      </c>
      <c r="R732">
        <v>168.1</v>
      </c>
      <c r="S732">
        <v>95.2</v>
      </c>
      <c r="T732">
        <v>22.6</v>
      </c>
      <c r="U732">
        <v>64.4</v>
      </c>
      <c r="V732">
        <v>89.5</v>
      </c>
      <c r="W732">
        <v>248.7</v>
      </c>
      <c r="X732">
        <v>18.9</v>
      </c>
      <c r="Y732">
        <v>41.2</v>
      </c>
      <c r="Z732">
        <v>14.6</v>
      </c>
      <c r="AA732">
        <v>82.8</v>
      </c>
      <c r="AB732">
        <v>0.7</v>
      </c>
      <c r="AC732">
        <v>16.1</v>
      </c>
      <c r="AD732">
        <v>228</v>
      </c>
      <c r="AE732">
        <v>30.3</v>
      </c>
      <c r="AF732">
        <v>115.8</v>
      </c>
      <c r="AG732">
        <v>46.9</v>
      </c>
      <c r="AH732">
        <v>163.8</v>
      </c>
      <c r="AI732">
        <v>67.8</v>
      </c>
      <c r="AJ732">
        <v>9.9</v>
      </c>
      <c r="AK732">
        <v>135.3</v>
      </c>
      <c r="AL732">
        <v>5.1</v>
      </c>
      <c r="AM732">
        <v>25.7</v>
      </c>
      <c r="AN732">
        <v>7.9</v>
      </c>
      <c r="AO732">
        <v>4</v>
      </c>
      <c r="AP732">
        <v>6.8</v>
      </c>
      <c r="AQ732">
        <v>17.2</v>
      </c>
      <c r="AR732">
        <v>2</v>
      </c>
      <c r="AS732">
        <v>1.1</v>
      </c>
      <c r="AT732">
        <v>1.7</v>
      </c>
      <c r="AU732">
        <v>4.8</v>
      </c>
      <c r="AV732">
        <v>9.2</v>
      </c>
      <c r="AW732">
        <v>7.3</v>
      </c>
      <c r="AX732">
        <v>4.1</v>
      </c>
      <c r="AY732">
        <v>4.3</v>
      </c>
      <c r="AZ732">
        <v>2.4</v>
      </c>
      <c r="BA732">
        <v>5.2</v>
      </c>
      <c r="BB732">
        <v>0.8</v>
      </c>
      <c r="BC732">
        <v>4.9</v>
      </c>
      <c r="BD732">
        <v>8.1</v>
      </c>
      <c r="BE732">
        <v>23</v>
      </c>
      <c r="BF732">
        <v>7.2</v>
      </c>
      <c r="BG732">
        <v>31.1</v>
      </c>
      <c r="BH732">
        <v>4.3</v>
      </c>
      <c r="BI732">
        <v>2.6</v>
      </c>
      <c r="BJ732">
        <v>2.4</v>
      </c>
      <c r="BK732">
        <v>3.4</v>
      </c>
      <c r="BL732">
        <v>1</v>
      </c>
      <c r="BM732">
        <v>2.6</v>
      </c>
      <c r="BP732">
        <v>43.9</v>
      </c>
      <c r="BQ732">
        <v>386.4</v>
      </c>
      <c r="BR732">
        <v>0.6</v>
      </c>
      <c r="BS732">
        <v>226.7</v>
      </c>
      <c r="BT732">
        <v>17.4</v>
      </c>
    </row>
    <row r="733" spans="1:72" x14ac:dyDescent="0.25">
      <c r="A733" s="28" t="s">
        <v>278</v>
      </c>
      <c r="B733" s="27" t="s">
        <v>345</v>
      </c>
      <c r="C733" s="28" t="s">
        <v>393</v>
      </c>
      <c r="D733">
        <v>44.8</v>
      </c>
      <c r="E733">
        <v>1.8</v>
      </c>
      <c r="F733">
        <v>0.4</v>
      </c>
      <c r="G733">
        <v>10</v>
      </c>
      <c r="H733">
        <v>110.9</v>
      </c>
      <c r="I733">
        <v>9</v>
      </c>
      <c r="J733">
        <v>12.8</v>
      </c>
      <c r="K733">
        <v>25.4</v>
      </c>
      <c r="L733">
        <v>2.4</v>
      </c>
      <c r="M733">
        <v>1222.2</v>
      </c>
      <c r="N733">
        <v>185.5</v>
      </c>
      <c r="O733">
        <v>12.8</v>
      </c>
      <c r="P733">
        <v>51.8</v>
      </c>
      <c r="Q733">
        <v>71.4</v>
      </c>
      <c r="R733">
        <v>421.6</v>
      </c>
      <c r="S733">
        <v>67.4</v>
      </c>
      <c r="T733">
        <v>7.3</v>
      </c>
      <c r="U733">
        <v>30</v>
      </c>
      <c r="V733">
        <v>36.7</v>
      </c>
      <c r="W733">
        <v>46.1</v>
      </c>
      <c r="X733">
        <v>5.9</v>
      </c>
      <c r="Y733">
        <v>18.7</v>
      </c>
      <c r="Z733">
        <v>4</v>
      </c>
      <c r="AA733">
        <v>880</v>
      </c>
      <c r="AB733">
        <v>0.7</v>
      </c>
      <c r="AC733">
        <v>10.6</v>
      </c>
      <c r="AD733">
        <v>88.9</v>
      </c>
      <c r="AE733">
        <v>8.9</v>
      </c>
      <c r="AF733">
        <v>79.3</v>
      </c>
      <c r="AG733">
        <v>31.5</v>
      </c>
      <c r="AH733">
        <v>100</v>
      </c>
      <c r="AI733">
        <v>11.6</v>
      </c>
      <c r="AJ733">
        <v>7.2</v>
      </c>
      <c r="AK733">
        <v>87.5</v>
      </c>
      <c r="AL733">
        <v>4.3</v>
      </c>
      <c r="AM733">
        <v>17.1</v>
      </c>
      <c r="AN733">
        <v>10.3</v>
      </c>
      <c r="AO733">
        <v>1.4</v>
      </c>
      <c r="AP733">
        <v>1.6</v>
      </c>
      <c r="AQ733">
        <v>12.1</v>
      </c>
      <c r="AR733">
        <v>2.1</v>
      </c>
      <c r="AS733">
        <v>1.5</v>
      </c>
      <c r="AT733">
        <v>2.5</v>
      </c>
      <c r="AU733">
        <v>2.8</v>
      </c>
      <c r="AV733">
        <v>5.1</v>
      </c>
      <c r="AW733">
        <v>3.4</v>
      </c>
      <c r="AX733">
        <v>1.3</v>
      </c>
      <c r="AY733">
        <v>3.6</v>
      </c>
      <c r="AZ733">
        <v>1.2</v>
      </c>
      <c r="BA733">
        <v>2.4</v>
      </c>
      <c r="BB733">
        <v>0.6</v>
      </c>
      <c r="BC733">
        <v>1.8</v>
      </c>
      <c r="BD733">
        <v>4.4</v>
      </c>
      <c r="BE733">
        <v>10.4</v>
      </c>
      <c r="BF733">
        <v>4.9</v>
      </c>
      <c r="BG733">
        <v>9.5</v>
      </c>
      <c r="BH733">
        <v>2</v>
      </c>
      <c r="BI733">
        <v>1</v>
      </c>
      <c r="BJ733">
        <v>1.8</v>
      </c>
      <c r="BK733">
        <v>1.6</v>
      </c>
      <c r="BL733">
        <v>0.2</v>
      </c>
      <c r="BM733">
        <v>1.7</v>
      </c>
      <c r="BP733">
        <v>22</v>
      </c>
      <c r="BQ733">
        <v>107.5</v>
      </c>
      <c r="BR733">
        <v>0.3</v>
      </c>
      <c r="BS733">
        <v>14.7</v>
      </c>
      <c r="BT733">
        <v>43</v>
      </c>
    </row>
    <row r="734" spans="1:72" x14ac:dyDescent="0.25">
      <c r="A734" s="28" t="s">
        <v>278</v>
      </c>
      <c r="B734" s="27" t="s">
        <v>345</v>
      </c>
      <c r="C734" s="28" t="s">
        <v>394</v>
      </c>
      <c r="D734">
        <v>1.7</v>
      </c>
      <c r="E734">
        <v>0.1</v>
      </c>
      <c r="G734">
        <v>0.3</v>
      </c>
      <c r="H734">
        <v>20</v>
      </c>
      <c r="I734">
        <v>0.8</v>
      </c>
      <c r="J734">
        <v>0.7</v>
      </c>
      <c r="K734">
        <v>1.4</v>
      </c>
      <c r="L734">
        <v>0.2</v>
      </c>
      <c r="M734">
        <v>63.9</v>
      </c>
      <c r="N734">
        <v>8.1</v>
      </c>
      <c r="O734">
        <v>0.8</v>
      </c>
      <c r="P734">
        <v>3.2</v>
      </c>
      <c r="Q734">
        <v>2.3</v>
      </c>
      <c r="R734">
        <v>45.5</v>
      </c>
      <c r="S734">
        <v>7.7</v>
      </c>
      <c r="T734">
        <v>0.7</v>
      </c>
      <c r="U734">
        <v>2.5</v>
      </c>
      <c r="V734">
        <v>6</v>
      </c>
      <c r="W734">
        <v>30.3</v>
      </c>
      <c r="X734">
        <v>0.5</v>
      </c>
      <c r="Y734">
        <v>2.2</v>
      </c>
      <c r="Z734">
        <v>0.5</v>
      </c>
      <c r="AA734">
        <v>14.3</v>
      </c>
      <c r="AC734">
        <v>1.1</v>
      </c>
      <c r="AD734">
        <v>4.2</v>
      </c>
      <c r="AE734">
        <v>1.9</v>
      </c>
      <c r="AF734">
        <v>2.8</v>
      </c>
      <c r="AG734">
        <v>1</v>
      </c>
      <c r="AH734">
        <v>3.2</v>
      </c>
      <c r="AI734">
        <v>0.1</v>
      </c>
      <c r="AJ734">
        <v>0.1</v>
      </c>
      <c r="AK734">
        <v>3.4</v>
      </c>
      <c r="AL734">
        <v>0.1</v>
      </c>
      <c r="AM734">
        <v>0.7</v>
      </c>
      <c r="AN734">
        <v>0.3</v>
      </c>
      <c r="AO734">
        <v>0.1</v>
      </c>
      <c r="AP734">
        <v>0.1</v>
      </c>
      <c r="AQ734">
        <v>0.2</v>
      </c>
      <c r="AU734">
        <v>0.1</v>
      </c>
      <c r="AV734">
        <v>0.2</v>
      </c>
      <c r="AW734">
        <v>0.1</v>
      </c>
      <c r="AX734">
        <v>0.1</v>
      </c>
      <c r="AY734">
        <v>0.1</v>
      </c>
      <c r="AZ734">
        <v>0.1</v>
      </c>
      <c r="BA734">
        <v>0.1</v>
      </c>
      <c r="BC734">
        <v>0.1</v>
      </c>
      <c r="BD734">
        <v>0.3</v>
      </c>
      <c r="BE734">
        <v>0.6</v>
      </c>
      <c r="BF734">
        <v>0.2</v>
      </c>
      <c r="BG734">
        <v>0.7</v>
      </c>
      <c r="BH734">
        <v>0.1</v>
      </c>
      <c r="BJ734">
        <v>0.1</v>
      </c>
      <c r="BK734">
        <v>0.1</v>
      </c>
      <c r="BM734">
        <v>0.1</v>
      </c>
      <c r="BP734">
        <v>1.2</v>
      </c>
      <c r="BQ734">
        <v>9.3</v>
      </c>
      <c r="BS734">
        <v>14.2</v>
      </c>
      <c r="BT734">
        <v>-4.7</v>
      </c>
    </row>
    <row r="735" spans="1:72" x14ac:dyDescent="0.25">
      <c r="A735" s="28" t="s">
        <v>278</v>
      </c>
      <c r="B735" s="27" t="s">
        <v>345</v>
      </c>
      <c r="C735" s="28" t="s">
        <v>395</v>
      </c>
      <c r="D735">
        <v>24.4</v>
      </c>
      <c r="E735">
        <v>1.3</v>
      </c>
      <c r="F735">
        <v>0.5</v>
      </c>
      <c r="G735">
        <v>4.1</v>
      </c>
      <c r="H735">
        <v>178.7</v>
      </c>
      <c r="I735">
        <v>11.7</v>
      </c>
      <c r="J735">
        <v>13.6</v>
      </c>
      <c r="K735">
        <v>30.2</v>
      </c>
      <c r="L735">
        <v>3.9</v>
      </c>
      <c r="M735">
        <v>394.1</v>
      </c>
      <c r="N735">
        <v>94.4</v>
      </c>
      <c r="O735">
        <v>24.6</v>
      </c>
      <c r="P735">
        <v>41.5</v>
      </c>
      <c r="Q735">
        <v>28.2</v>
      </c>
      <c r="R735">
        <v>177.8</v>
      </c>
      <c r="S735">
        <v>36.7</v>
      </c>
      <c r="T735">
        <v>13.4</v>
      </c>
      <c r="U735">
        <v>19.5</v>
      </c>
      <c r="V735">
        <v>34.1</v>
      </c>
      <c r="W735">
        <v>55.4</v>
      </c>
      <c r="X735">
        <v>55.7</v>
      </c>
      <c r="Y735">
        <v>17.8</v>
      </c>
      <c r="Z735">
        <v>11.9</v>
      </c>
      <c r="AA735">
        <v>129.6</v>
      </c>
      <c r="AB735">
        <v>0.4</v>
      </c>
      <c r="AC735">
        <v>12.4</v>
      </c>
      <c r="AD735">
        <v>67.1</v>
      </c>
      <c r="AE735">
        <v>15.1</v>
      </c>
      <c r="AF735">
        <v>96.8</v>
      </c>
      <c r="AG735">
        <v>32.5</v>
      </c>
      <c r="AH735">
        <v>134.2</v>
      </c>
      <c r="AI735">
        <v>19.6</v>
      </c>
      <c r="AJ735">
        <v>7</v>
      </c>
      <c r="AK735">
        <v>102.4</v>
      </c>
      <c r="AL735">
        <v>3.6</v>
      </c>
      <c r="AM735">
        <v>11.3</v>
      </c>
      <c r="AN735">
        <v>8.8</v>
      </c>
      <c r="AO735">
        <v>5.1</v>
      </c>
      <c r="AP735">
        <v>4.6</v>
      </c>
      <c r="AQ735">
        <v>10.4</v>
      </c>
      <c r="AR735">
        <v>1.5</v>
      </c>
      <c r="AS735">
        <v>1</v>
      </c>
      <c r="AT735">
        <v>1.3</v>
      </c>
      <c r="AU735">
        <v>1.2</v>
      </c>
      <c r="AV735">
        <v>8.2</v>
      </c>
      <c r="AW735">
        <v>4.9</v>
      </c>
      <c r="AX735">
        <v>5.6</v>
      </c>
      <c r="AY735">
        <v>4</v>
      </c>
      <c r="AZ735">
        <v>2.5</v>
      </c>
      <c r="BA735">
        <v>4.6</v>
      </c>
      <c r="BB735">
        <v>0.7</v>
      </c>
      <c r="BC735">
        <v>2.7</v>
      </c>
      <c r="BD735">
        <v>6</v>
      </c>
      <c r="BE735">
        <v>22.5</v>
      </c>
      <c r="BF735">
        <v>6.9</v>
      </c>
      <c r="BG735">
        <v>32.8</v>
      </c>
      <c r="BH735">
        <v>4</v>
      </c>
      <c r="BI735">
        <v>2.4</v>
      </c>
      <c r="BJ735">
        <v>2.2</v>
      </c>
      <c r="BK735">
        <v>4</v>
      </c>
      <c r="BL735">
        <v>0.6</v>
      </c>
      <c r="BM735">
        <v>1.6</v>
      </c>
      <c r="BP735">
        <v>55.9</v>
      </c>
      <c r="BQ735">
        <v>142.7</v>
      </c>
      <c r="BR735">
        <v>0.3</v>
      </c>
      <c r="BS735">
        <v>147.8</v>
      </c>
      <c r="BT735">
        <v>2.8</v>
      </c>
    </row>
    <row r="736" spans="1:72" x14ac:dyDescent="0.25">
      <c r="A736" s="28" t="s">
        <v>278</v>
      </c>
      <c r="B736" s="27" t="s">
        <v>345</v>
      </c>
      <c r="C736" s="28" t="s">
        <v>396</v>
      </c>
      <c r="D736">
        <v>111.9</v>
      </c>
      <c r="E736">
        <v>7.2</v>
      </c>
      <c r="F736">
        <v>2.2</v>
      </c>
      <c r="G736">
        <v>39.8</v>
      </c>
      <c r="H736">
        <v>1063.6</v>
      </c>
      <c r="I736">
        <v>92.9</v>
      </c>
      <c r="J736">
        <v>126.9</v>
      </c>
      <c r="K736">
        <v>285</v>
      </c>
      <c r="L736">
        <v>37.5</v>
      </c>
      <c r="M736">
        <v>3518.1</v>
      </c>
      <c r="N736">
        <v>1063.9</v>
      </c>
      <c r="O736">
        <v>259.7</v>
      </c>
      <c r="P736">
        <v>404.5</v>
      </c>
      <c r="Q736">
        <v>298</v>
      </c>
      <c r="R736">
        <v>1099.5</v>
      </c>
      <c r="S736">
        <v>243.2</v>
      </c>
      <c r="T736">
        <v>126.6</v>
      </c>
      <c r="U736">
        <v>172</v>
      </c>
      <c r="V736">
        <v>307.8</v>
      </c>
      <c r="W736">
        <v>614.2</v>
      </c>
      <c r="X736">
        <v>262.4</v>
      </c>
      <c r="Y736">
        <v>203.3</v>
      </c>
      <c r="Z736">
        <v>76.1</v>
      </c>
      <c r="AA736">
        <v>759.7</v>
      </c>
      <c r="AB736">
        <v>2.9</v>
      </c>
      <c r="AC736">
        <v>86.9</v>
      </c>
      <c r="AD736">
        <v>610.5</v>
      </c>
      <c r="AE736">
        <v>125.7</v>
      </c>
      <c r="AF736">
        <v>889.7</v>
      </c>
      <c r="AG736">
        <v>264.4</v>
      </c>
      <c r="AH736">
        <v>1146.7</v>
      </c>
      <c r="AI736">
        <v>29.8</v>
      </c>
      <c r="AJ736">
        <v>45.4</v>
      </c>
      <c r="AK736">
        <v>1149.1</v>
      </c>
      <c r="AL736">
        <v>44.2</v>
      </c>
      <c r="AM736">
        <v>79.8</v>
      </c>
      <c r="AN736">
        <v>316.8</v>
      </c>
      <c r="AO736">
        <v>49.2</v>
      </c>
      <c r="AP736">
        <v>39.6</v>
      </c>
      <c r="AQ736">
        <v>127.6</v>
      </c>
      <c r="AR736">
        <v>18.4</v>
      </c>
      <c r="AS736">
        <v>7.2</v>
      </c>
      <c r="AT736">
        <v>11.9</v>
      </c>
      <c r="AU736">
        <v>9.9</v>
      </c>
      <c r="AV736">
        <v>98.4</v>
      </c>
      <c r="AW736">
        <v>46.4</v>
      </c>
      <c r="AX736">
        <v>41.8</v>
      </c>
      <c r="AY736">
        <v>44.6</v>
      </c>
      <c r="AZ736">
        <v>23.8</v>
      </c>
      <c r="BA736">
        <v>26.2</v>
      </c>
      <c r="BB736">
        <v>8.8</v>
      </c>
      <c r="BC736">
        <v>27.9</v>
      </c>
      <c r="BD736">
        <v>46.8</v>
      </c>
      <c r="BE736">
        <v>174.8</v>
      </c>
      <c r="BF736">
        <v>54.6</v>
      </c>
      <c r="BG736">
        <v>241.6</v>
      </c>
      <c r="BH736">
        <v>42.4</v>
      </c>
      <c r="BI736">
        <v>15.1</v>
      </c>
      <c r="BJ736">
        <v>14.7</v>
      </c>
      <c r="BK736">
        <v>30.4</v>
      </c>
      <c r="BL736">
        <v>4.2</v>
      </c>
      <c r="BM736">
        <v>17.3</v>
      </c>
      <c r="BP736">
        <v>777.3</v>
      </c>
      <c r="BQ736">
        <v>1084.7</v>
      </c>
      <c r="BR736">
        <v>10.9</v>
      </c>
      <c r="BS736">
        <v>1634.3</v>
      </c>
      <c r="BT736">
        <v>42.6</v>
      </c>
    </row>
    <row r="737" spans="1:72" x14ac:dyDescent="0.25">
      <c r="A737" s="28" t="s">
        <v>278</v>
      </c>
      <c r="B737" s="27" t="s">
        <v>345</v>
      </c>
      <c r="C737" s="28" t="s">
        <v>397</v>
      </c>
      <c r="D737">
        <v>8.1</v>
      </c>
      <c r="E737">
        <v>0.5</v>
      </c>
      <c r="F737">
        <v>0.1</v>
      </c>
      <c r="G737">
        <v>2</v>
      </c>
      <c r="H737">
        <v>67.7</v>
      </c>
      <c r="I737">
        <v>9.9</v>
      </c>
      <c r="J737">
        <v>7</v>
      </c>
      <c r="K737">
        <v>10.5</v>
      </c>
      <c r="L737">
        <v>1.5</v>
      </c>
      <c r="M737">
        <v>85.7</v>
      </c>
      <c r="N737">
        <v>55.2</v>
      </c>
      <c r="O737">
        <v>15.4</v>
      </c>
      <c r="P737">
        <v>34.2</v>
      </c>
      <c r="Q737">
        <v>18.6</v>
      </c>
      <c r="R737">
        <v>85.8</v>
      </c>
      <c r="S737">
        <v>30.2</v>
      </c>
      <c r="T737">
        <v>37.2</v>
      </c>
      <c r="U737">
        <v>49.6</v>
      </c>
      <c r="V737">
        <v>53.7</v>
      </c>
      <c r="W737">
        <v>271.3</v>
      </c>
      <c r="X737">
        <v>26.8</v>
      </c>
      <c r="Y737">
        <v>20.2</v>
      </c>
      <c r="Z737">
        <v>11.3</v>
      </c>
      <c r="AA737">
        <v>37.4</v>
      </c>
      <c r="AB737">
        <v>0.4</v>
      </c>
      <c r="AC737">
        <v>4.7</v>
      </c>
      <c r="AD737">
        <v>70.8</v>
      </c>
      <c r="AE737">
        <v>15.9</v>
      </c>
      <c r="AF737">
        <v>24.9</v>
      </c>
      <c r="AG737">
        <v>9.9</v>
      </c>
      <c r="AH737">
        <v>31.7</v>
      </c>
      <c r="AI737">
        <v>1.7</v>
      </c>
      <c r="AJ737">
        <v>2.1</v>
      </c>
      <c r="AK737">
        <v>23.1</v>
      </c>
      <c r="AL737">
        <v>0.8</v>
      </c>
      <c r="AM737">
        <v>5.1</v>
      </c>
      <c r="AN737">
        <v>5.4</v>
      </c>
      <c r="AO737">
        <v>2.4</v>
      </c>
      <c r="AP737">
        <v>3.7</v>
      </c>
      <c r="AQ737">
        <v>4.9</v>
      </c>
      <c r="AR737">
        <v>0.4</v>
      </c>
      <c r="AS737">
        <v>0.1</v>
      </c>
      <c r="AT737">
        <v>0.2</v>
      </c>
      <c r="AU737">
        <v>1.7</v>
      </c>
      <c r="AV737">
        <v>1.4</v>
      </c>
      <c r="AW737">
        <v>2.5</v>
      </c>
      <c r="AX737">
        <v>2.6</v>
      </c>
      <c r="AY737">
        <v>1.9</v>
      </c>
      <c r="AZ737">
        <v>1.2</v>
      </c>
      <c r="BA737">
        <v>1.8</v>
      </c>
      <c r="BB737">
        <v>0.3</v>
      </c>
      <c r="BC737">
        <v>0.7</v>
      </c>
      <c r="BD737">
        <v>2.9</v>
      </c>
      <c r="BE737">
        <v>8.5</v>
      </c>
      <c r="BF737">
        <v>2.5</v>
      </c>
      <c r="BG737">
        <v>34.2</v>
      </c>
      <c r="BH737">
        <v>3.1</v>
      </c>
      <c r="BI737">
        <v>1.3</v>
      </c>
      <c r="BJ737">
        <v>1.5</v>
      </c>
      <c r="BK737">
        <v>1.1</v>
      </c>
      <c r="BL737">
        <v>0.8</v>
      </c>
      <c r="BM737">
        <v>1</v>
      </c>
      <c r="BP737">
        <v>42.9</v>
      </c>
      <c r="BQ737">
        <v>82.2</v>
      </c>
      <c r="BR737">
        <v>0.4</v>
      </c>
      <c r="BS737">
        <v>293.1</v>
      </c>
      <c r="BT737">
        <v>8.2</v>
      </c>
    </row>
    <row r="738" spans="1:72" x14ac:dyDescent="0.25">
      <c r="A738" s="28" t="s">
        <v>278</v>
      </c>
      <c r="B738" s="27" t="s">
        <v>345</v>
      </c>
      <c r="C738" s="28" t="s">
        <v>398</v>
      </c>
      <c r="D738">
        <v>1.5</v>
      </c>
      <c r="G738">
        <v>0.1</v>
      </c>
      <c r="H738">
        <v>26.6</v>
      </c>
      <c r="I738">
        <v>1</v>
      </c>
      <c r="J738">
        <v>0.3</v>
      </c>
      <c r="K738">
        <v>0.8</v>
      </c>
      <c r="L738">
        <v>0.1</v>
      </c>
      <c r="M738">
        <v>3.9</v>
      </c>
      <c r="N738">
        <v>5.2</v>
      </c>
      <c r="O738">
        <v>1</v>
      </c>
      <c r="P738">
        <v>1.4</v>
      </c>
      <c r="Q738">
        <v>0.7</v>
      </c>
      <c r="R738">
        <v>1.7</v>
      </c>
      <c r="S738">
        <v>0.7</v>
      </c>
      <c r="T738">
        <v>0.2</v>
      </c>
      <c r="U738">
        <v>0.4</v>
      </c>
      <c r="V738">
        <v>0.6</v>
      </c>
      <c r="W738">
        <v>1.1</v>
      </c>
      <c r="X738">
        <v>0.2</v>
      </c>
      <c r="Y738">
        <v>0.5</v>
      </c>
      <c r="Z738">
        <v>0.1</v>
      </c>
      <c r="AA738">
        <v>0.7</v>
      </c>
      <c r="AC738">
        <v>0.3</v>
      </c>
      <c r="AD738">
        <v>1.5</v>
      </c>
      <c r="AE738">
        <v>0.4</v>
      </c>
      <c r="AF738">
        <v>2.6</v>
      </c>
      <c r="AG738">
        <v>0.8</v>
      </c>
      <c r="AH738">
        <v>2.9</v>
      </c>
      <c r="AI738">
        <v>0.2</v>
      </c>
      <c r="AJ738">
        <v>0.2</v>
      </c>
      <c r="AK738">
        <v>2.2</v>
      </c>
      <c r="AL738">
        <v>0.1</v>
      </c>
      <c r="AM738">
        <v>1.9</v>
      </c>
      <c r="AN738">
        <v>0.2</v>
      </c>
      <c r="AO738">
        <v>0.2</v>
      </c>
      <c r="AP738">
        <v>0.1</v>
      </c>
      <c r="AQ738">
        <v>0.2</v>
      </c>
      <c r="AV738">
        <v>0.2</v>
      </c>
      <c r="AW738">
        <v>0.2</v>
      </c>
      <c r="AX738">
        <v>0.2</v>
      </c>
      <c r="AY738">
        <v>0.1</v>
      </c>
      <c r="AZ738">
        <v>0.1</v>
      </c>
      <c r="BA738">
        <v>0.1</v>
      </c>
      <c r="BC738">
        <v>0.1</v>
      </c>
      <c r="BD738">
        <v>0.2</v>
      </c>
      <c r="BE738">
        <v>0.6</v>
      </c>
      <c r="BF738">
        <v>0.2</v>
      </c>
      <c r="BG738">
        <v>0.8</v>
      </c>
      <c r="BH738">
        <v>0.2</v>
      </c>
      <c r="BJ738">
        <v>0.1</v>
      </c>
      <c r="BK738">
        <v>0.1</v>
      </c>
      <c r="BM738">
        <v>0.1</v>
      </c>
      <c r="BP738">
        <v>1.7</v>
      </c>
      <c r="BQ738">
        <v>12</v>
      </c>
      <c r="BR738">
        <v>0.1</v>
      </c>
      <c r="BS738">
        <v>1.4</v>
      </c>
      <c r="BT738">
        <v>-0.2</v>
      </c>
    </row>
    <row r="739" spans="1:72" x14ac:dyDescent="0.25">
      <c r="A739" s="28" t="s">
        <v>278</v>
      </c>
      <c r="B739" s="27" t="s">
        <v>345</v>
      </c>
      <c r="C739" s="28" t="s">
        <v>399</v>
      </c>
      <c r="D739">
        <v>11.9</v>
      </c>
      <c r="E739">
        <v>0.3</v>
      </c>
      <c r="F739">
        <v>0.1</v>
      </c>
      <c r="G739">
        <v>1.4</v>
      </c>
      <c r="H739">
        <v>128.2</v>
      </c>
      <c r="I739">
        <v>4.9</v>
      </c>
      <c r="J739">
        <v>7.1</v>
      </c>
      <c r="K739">
        <v>27.8</v>
      </c>
      <c r="L739">
        <v>2</v>
      </c>
      <c r="M739">
        <v>147.9</v>
      </c>
      <c r="N739">
        <v>27.5</v>
      </c>
      <c r="O739">
        <v>2.7</v>
      </c>
      <c r="P739">
        <v>9.9</v>
      </c>
      <c r="Q739">
        <v>8.2</v>
      </c>
      <c r="R739">
        <v>42.2</v>
      </c>
      <c r="S739">
        <v>7.6</v>
      </c>
      <c r="T739">
        <v>1.4</v>
      </c>
      <c r="U739">
        <v>3.7</v>
      </c>
      <c r="V739">
        <v>6.7</v>
      </c>
      <c r="W739">
        <v>12.2</v>
      </c>
      <c r="X739">
        <v>2.4</v>
      </c>
      <c r="Y739">
        <v>5.3</v>
      </c>
      <c r="Z739">
        <v>1</v>
      </c>
      <c r="AA739">
        <v>44.4</v>
      </c>
      <c r="AB739">
        <v>0.1</v>
      </c>
      <c r="AC739">
        <v>1.9</v>
      </c>
      <c r="AD739">
        <v>13.5</v>
      </c>
      <c r="AE739">
        <v>2.6</v>
      </c>
      <c r="AF739">
        <v>14.8</v>
      </c>
      <c r="AG739">
        <v>5.7</v>
      </c>
      <c r="AH739">
        <v>21.6</v>
      </c>
      <c r="AI739">
        <v>8.8</v>
      </c>
      <c r="AJ739">
        <v>2.4</v>
      </c>
      <c r="AK739">
        <v>15.2</v>
      </c>
      <c r="AL739">
        <v>0.6</v>
      </c>
      <c r="AM739">
        <v>5.5</v>
      </c>
      <c r="AN739">
        <v>1.5</v>
      </c>
      <c r="AO739">
        <v>0.4</v>
      </c>
      <c r="AP739">
        <v>0.5</v>
      </c>
      <c r="AQ739">
        <v>1</v>
      </c>
      <c r="AR739">
        <v>0.2</v>
      </c>
      <c r="AS739">
        <v>0.1</v>
      </c>
      <c r="AT739">
        <v>0.1</v>
      </c>
      <c r="AU739">
        <v>0.2</v>
      </c>
      <c r="AV739">
        <v>1.3</v>
      </c>
      <c r="AW739">
        <v>0.8</v>
      </c>
      <c r="AX739">
        <v>0.7</v>
      </c>
      <c r="AY739">
        <v>0.6</v>
      </c>
      <c r="AZ739">
        <v>0.3</v>
      </c>
      <c r="BA739">
        <v>0.5</v>
      </c>
      <c r="BB739">
        <v>0.1</v>
      </c>
      <c r="BC739">
        <v>0.4</v>
      </c>
      <c r="BD739">
        <v>0.8</v>
      </c>
      <c r="BE739">
        <v>2.7</v>
      </c>
      <c r="BF739">
        <v>1.1</v>
      </c>
      <c r="BG739">
        <v>2.7</v>
      </c>
      <c r="BH739">
        <v>0.8</v>
      </c>
      <c r="BI739">
        <v>0.2</v>
      </c>
      <c r="BJ739">
        <v>0.3</v>
      </c>
      <c r="BK739">
        <v>0.6</v>
      </c>
      <c r="BL739">
        <v>0.1</v>
      </c>
      <c r="BM739">
        <v>0.4</v>
      </c>
      <c r="BP739">
        <v>3.9</v>
      </c>
      <c r="BQ739">
        <v>43.8</v>
      </c>
      <c r="BR739">
        <v>0.1</v>
      </c>
      <c r="BS739">
        <v>18.8</v>
      </c>
      <c r="BT739">
        <v>0.8</v>
      </c>
    </row>
    <row r="740" spans="1:72" x14ac:dyDescent="0.25">
      <c r="A740" s="28" t="s">
        <v>278</v>
      </c>
      <c r="B740" s="27" t="s">
        <v>345</v>
      </c>
      <c r="C740" s="28" t="s">
        <v>400</v>
      </c>
      <c r="D740">
        <v>126</v>
      </c>
      <c r="E740">
        <v>9.8</v>
      </c>
      <c r="F740">
        <v>2.2</v>
      </c>
      <c r="G740">
        <v>33.2</v>
      </c>
      <c r="H740">
        <v>737.6</v>
      </c>
      <c r="I740">
        <v>447.9</v>
      </c>
      <c r="J740">
        <v>135.5</v>
      </c>
      <c r="K740">
        <v>243.1</v>
      </c>
      <c r="L740">
        <v>36.5</v>
      </c>
      <c r="M740">
        <v>189.3</v>
      </c>
      <c r="N740">
        <v>973</v>
      </c>
      <c r="O740">
        <v>210.7</v>
      </c>
      <c r="P740">
        <v>715.9</v>
      </c>
      <c r="Q740">
        <v>266.3</v>
      </c>
      <c r="R740">
        <v>588.8</v>
      </c>
      <c r="S740">
        <v>542</v>
      </c>
      <c r="T740">
        <v>769.2</v>
      </c>
      <c r="U740">
        <v>987.9</v>
      </c>
      <c r="V740">
        <v>763.7</v>
      </c>
      <c r="W740">
        <v>1754.2</v>
      </c>
      <c r="X740">
        <v>212.5</v>
      </c>
      <c r="Y740">
        <v>353.2</v>
      </c>
      <c r="Z740">
        <v>188.5</v>
      </c>
      <c r="AA740">
        <v>288.9</v>
      </c>
      <c r="AB740">
        <v>7.3</v>
      </c>
      <c r="AC740">
        <v>81.7</v>
      </c>
      <c r="AD740">
        <v>1529.1</v>
      </c>
      <c r="AE740">
        <v>146.7</v>
      </c>
      <c r="AF740">
        <v>479.7</v>
      </c>
      <c r="AG740">
        <v>204.3</v>
      </c>
      <c r="AH740">
        <v>582.8</v>
      </c>
      <c r="AI740">
        <v>10.5</v>
      </c>
      <c r="AJ740">
        <v>34.2</v>
      </c>
      <c r="AK740">
        <v>474.8</v>
      </c>
      <c r="AL740">
        <v>21.5</v>
      </c>
      <c r="AM740">
        <v>84.3</v>
      </c>
      <c r="AN740">
        <v>53.5</v>
      </c>
      <c r="AO740">
        <v>53.7</v>
      </c>
      <c r="AP740">
        <v>78.9</v>
      </c>
      <c r="AQ740">
        <v>124.4</v>
      </c>
      <c r="AR740">
        <v>7.9</v>
      </c>
      <c r="AS740">
        <v>2.7</v>
      </c>
      <c r="AT740">
        <v>4.6</v>
      </c>
      <c r="AU740">
        <v>42.2</v>
      </c>
      <c r="AV740">
        <v>39.1</v>
      </c>
      <c r="AW740">
        <v>65.3</v>
      </c>
      <c r="AX740">
        <v>36.9</v>
      </c>
      <c r="AY740">
        <v>36.4</v>
      </c>
      <c r="AZ740">
        <v>22.1</v>
      </c>
      <c r="BA740">
        <v>33</v>
      </c>
      <c r="BB740">
        <v>6.5</v>
      </c>
      <c r="BC740">
        <v>16.8</v>
      </c>
      <c r="BD740">
        <v>67.3</v>
      </c>
      <c r="BE740">
        <v>131.9</v>
      </c>
      <c r="BF740">
        <v>48.4</v>
      </c>
      <c r="BG740">
        <v>362.5</v>
      </c>
      <c r="BH740">
        <v>30.3</v>
      </c>
      <c r="BI740">
        <v>24</v>
      </c>
      <c r="BJ740">
        <v>21.6</v>
      </c>
      <c r="BK740">
        <v>23.4</v>
      </c>
      <c r="BL740">
        <v>19.8</v>
      </c>
      <c r="BM740">
        <v>16.7</v>
      </c>
      <c r="BP740">
        <v>311.6</v>
      </c>
      <c r="BQ740">
        <v>1453.1</v>
      </c>
      <c r="BR740">
        <v>4.6</v>
      </c>
      <c r="BS740">
        <v>2896.2</v>
      </c>
      <c r="BT740">
        <v>126.2</v>
      </c>
    </row>
    <row r="741" spans="1:72" x14ac:dyDescent="0.25">
      <c r="A741" s="28" t="s">
        <v>278</v>
      </c>
      <c r="B741" s="27" t="s">
        <v>345</v>
      </c>
      <c r="C741" s="28" t="s">
        <v>401</v>
      </c>
      <c r="D741">
        <v>12.8</v>
      </c>
      <c r="E741">
        <v>0.8</v>
      </c>
      <c r="F741">
        <v>0.3</v>
      </c>
      <c r="G741">
        <v>3.2</v>
      </c>
      <c r="H741">
        <v>74.1</v>
      </c>
      <c r="I741">
        <v>13.9</v>
      </c>
      <c r="J741">
        <v>12.7</v>
      </c>
      <c r="K741">
        <v>24.3</v>
      </c>
      <c r="L741">
        <v>4.1</v>
      </c>
      <c r="M741">
        <v>25</v>
      </c>
      <c r="N741">
        <v>132.7</v>
      </c>
      <c r="O741">
        <v>22.7</v>
      </c>
      <c r="P741">
        <v>70</v>
      </c>
      <c r="Q741">
        <v>27.8</v>
      </c>
      <c r="R741">
        <v>89.9</v>
      </c>
      <c r="S741">
        <v>44</v>
      </c>
      <c r="T741">
        <v>32.7</v>
      </c>
      <c r="U741">
        <v>46</v>
      </c>
      <c r="V741">
        <v>94.1</v>
      </c>
      <c r="W741">
        <v>256.4</v>
      </c>
      <c r="X741">
        <v>40.6</v>
      </c>
      <c r="Y741">
        <v>22.8</v>
      </c>
      <c r="Z741">
        <v>16.3</v>
      </c>
      <c r="AA741">
        <v>27.9</v>
      </c>
      <c r="AB741">
        <v>0.5</v>
      </c>
      <c r="AC741">
        <v>8.7</v>
      </c>
      <c r="AD741">
        <v>95.5</v>
      </c>
      <c r="AE741">
        <v>23.3</v>
      </c>
      <c r="AF741">
        <v>67.6</v>
      </c>
      <c r="AG741">
        <v>25.4</v>
      </c>
      <c r="AH741">
        <v>125.4</v>
      </c>
      <c r="AI741">
        <v>14.2</v>
      </c>
      <c r="AJ741">
        <v>8.4</v>
      </c>
      <c r="AK741">
        <v>135.1</v>
      </c>
      <c r="AL741">
        <v>4.9</v>
      </c>
      <c r="AM741">
        <v>7.8</v>
      </c>
      <c r="AN741">
        <v>14.2</v>
      </c>
      <c r="AO741">
        <v>9.7</v>
      </c>
      <c r="AP741">
        <v>5.9</v>
      </c>
      <c r="AQ741">
        <v>11.6</v>
      </c>
      <c r="AR741">
        <v>1.1</v>
      </c>
      <c r="AS741">
        <v>0.5</v>
      </c>
      <c r="AT741">
        <v>0.9</v>
      </c>
      <c r="AU741">
        <v>2.6</v>
      </c>
      <c r="AV741">
        <v>9.6</v>
      </c>
      <c r="AW741">
        <v>5</v>
      </c>
      <c r="AX741">
        <v>4.1</v>
      </c>
      <c r="AY741">
        <v>7.8</v>
      </c>
      <c r="AZ741">
        <v>2.8</v>
      </c>
      <c r="BA741">
        <v>3.3</v>
      </c>
      <c r="BB741">
        <v>0.7</v>
      </c>
      <c r="BC741">
        <v>3.1</v>
      </c>
      <c r="BD741">
        <v>5.2</v>
      </c>
      <c r="BE741">
        <v>15.8</v>
      </c>
      <c r="BF741">
        <v>5.5</v>
      </c>
      <c r="BG741">
        <v>24.2</v>
      </c>
      <c r="BH741">
        <v>2.9</v>
      </c>
      <c r="BI741">
        <v>2.4</v>
      </c>
      <c r="BJ741">
        <v>1.8</v>
      </c>
      <c r="BK741">
        <v>3.3</v>
      </c>
      <c r="BL741">
        <v>0.8</v>
      </c>
      <c r="BM741">
        <v>1.6</v>
      </c>
      <c r="BP741">
        <v>38.4</v>
      </c>
      <c r="BQ741">
        <v>128.3</v>
      </c>
      <c r="BR741">
        <v>0.3</v>
      </c>
      <c r="BS741">
        <v>323.6</v>
      </c>
      <c r="BT741">
        <v>4.7</v>
      </c>
    </row>
    <row r="742" spans="1:71" x14ac:dyDescent="0.25">
      <c r="A742" s="28" t="s">
        <v>278</v>
      </c>
      <c r="B742" s="27" t="s">
        <v>345</v>
      </c>
      <c r="C742" s="28" t="s">
        <v>402</v>
      </c>
      <c r="H742">
        <v>0.1</v>
      </c>
      <c r="M742">
        <v>0.1</v>
      </c>
      <c r="N742">
        <v>0.1</v>
      </c>
      <c r="V742">
        <v>0.1</v>
      </c>
      <c r="W742">
        <v>0.1</v>
      </c>
      <c r="AA742">
        <v>0.1</v>
      </c>
      <c r="AD742">
        <v>0.1</v>
      </c>
      <c r="AF742">
        <v>0.2</v>
      </c>
      <c r="AG742">
        <v>0.1</v>
      </c>
      <c r="AH742">
        <v>0.2</v>
      </c>
      <c r="AI742">
        <v>1.6</v>
      </c>
      <c r="AJ742">
        <v>0.4</v>
      </c>
      <c r="AK742">
        <v>1.2</v>
      </c>
      <c r="AL742">
        <v>0.1</v>
      </c>
      <c r="AQ742">
        <v>0.1</v>
      </c>
      <c r="AV742">
        <v>0.1</v>
      </c>
      <c r="BD742">
        <v>0.1</v>
      </c>
      <c r="BQ742">
        <v>0.2</v>
      </c>
      <c r="BS742">
        <v>0.1</v>
      </c>
    </row>
    <row r="743" spans="1:72" x14ac:dyDescent="0.25">
      <c r="A743" s="28" t="s">
        <v>278</v>
      </c>
      <c r="B743" s="27" t="s">
        <v>345</v>
      </c>
      <c r="C743" s="28" t="s">
        <v>403</v>
      </c>
      <c r="D743">
        <v>20.5</v>
      </c>
      <c r="E743">
        <v>1</v>
      </c>
      <c r="F743">
        <v>0.4</v>
      </c>
      <c r="G743">
        <v>3.7</v>
      </c>
      <c r="H743">
        <v>114.7</v>
      </c>
      <c r="I743">
        <v>43.3</v>
      </c>
      <c r="J743">
        <v>11.9</v>
      </c>
      <c r="K743">
        <v>23.1</v>
      </c>
      <c r="L743">
        <v>3.5</v>
      </c>
      <c r="M743">
        <v>59.1</v>
      </c>
      <c r="N743">
        <v>123.7</v>
      </c>
      <c r="O743">
        <v>29.3</v>
      </c>
      <c r="P743">
        <v>62.6</v>
      </c>
      <c r="Q743">
        <v>29.1</v>
      </c>
      <c r="R743">
        <v>152.4</v>
      </c>
      <c r="S743">
        <v>59.1</v>
      </c>
      <c r="T743">
        <v>27.7</v>
      </c>
      <c r="U743">
        <v>37.8</v>
      </c>
      <c r="V743">
        <v>50.5</v>
      </c>
      <c r="W743">
        <v>100.2</v>
      </c>
      <c r="X743">
        <v>23.4</v>
      </c>
      <c r="Y743">
        <v>31.2</v>
      </c>
      <c r="Z743">
        <v>9.6</v>
      </c>
      <c r="AA743">
        <v>27.8</v>
      </c>
      <c r="AB743">
        <v>0.5</v>
      </c>
      <c r="AC743">
        <v>9.9</v>
      </c>
      <c r="AD743">
        <v>97.2</v>
      </c>
      <c r="AE743">
        <v>13.9</v>
      </c>
      <c r="AF743">
        <v>69.2</v>
      </c>
      <c r="AG743">
        <v>28.7</v>
      </c>
      <c r="AH743">
        <v>122</v>
      </c>
      <c r="AI743">
        <v>2</v>
      </c>
      <c r="AJ743">
        <v>5.8</v>
      </c>
      <c r="AK743">
        <v>63.7</v>
      </c>
      <c r="AL743">
        <v>2.7</v>
      </c>
      <c r="AM743">
        <v>9.6</v>
      </c>
      <c r="AN743">
        <v>11</v>
      </c>
      <c r="AO743">
        <v>3.9</v>
      </c>
      <c r="AP743">
        <v>3.4</v>
      </c>
      <c r="AQ743">
        <v>6.6</v>
      </c>
      <c r="AR743">
        <v>1.2</v>
      </c>
      <c r="AS743">
        <v>0.4</v>
      </c>
      <c r="AT743">
        <v>0.8</v>
      </c>
      <c r="AU743">
        <v>1.5</v>
      </c>
      <c r="AV743">
        <v>4.6</v>
      </c>
      <c r="AW743">
        <v>5.8</v>
      </c>
      <c r="AX743">
        <v>4.1</v>
      </c>
      <c r="AY743">
        <v>4.8</v>
      </c>
      <c r="AZ743">
        <v>3.6</v>
      </c>
      <c r="BA743">
        <v>2.8</v>
      </c>
      <c r="BB743">
        <v>0.9</v>
      </c>
      <c r="BC743">
        <v>2</v>
      </c>
      <c r="BD743">
        <v>5.2</v>
      </c>
      <c r="BE743">
        <v>16.5</v>
      </c>
      <c r="BF743">
        <v>5.9</v>
      </c>
      <c r="BG743">
        <v>40.3</v>
      </c>
      <c r="BH743">
        <v>4.4</v>
      </c>
      <c r="BI743">
        <v>1.9</v>
      </c>
      <c r="BJ743">
        <v>2.2</v>
      </c>
      <c r="BK743">
        <v>2.6</v>
      </c>
      <c r="BL743">
        <v>0.7</v>
      </c>
      <c r="BM743">
        <v>1.9</v>
      </c>
      <c r="BP743">
        <v>70.1</v>
      </c>
      <c r="BQ743">
        <v>138.4</v>
      </c>
      <c r="BR743">
        <v>0.7</v>
      </c>
      <c r="BS743">
        <v>183.7</v>
      </c>
      <c r="BT743">
        <v>8.4</v>
      </c>
    </row>
    <row r="744" spans="1:72" x14ac:dyDescent="0.25">
      <c r="A744" s="28" t="s">
        <v>278</v>
      </c>
      <c r="B744" s="27" t="s">
        <v>345</v>
      </c>
      <c r="C744" s="28" t="s">
        <v>404</v>
      </c>
      <c r="D744">
        <v>2.7</v>
      </c>
      <c r="E744">
        <v>0.1</v>
      </c>
      <c r="G744">
        <v>0.3</v>
      </c>
      <c r="H744">
        <v>34.3</v>
      </c>
      <c r="I744">
        <v>5.2</v>
      </c>
      <c r="J744">
        <v>2.7</v>
      </c>
      <c r="K744">
        <v>4.5</v>
      </c>
      <c r="L744">
        <v>0.5</v>
      </c>
      <c r="M744">
        <v>23</v>
      </c>
      <c r="N744">
        <v>19.5</v>
      </c>
      <c r="O744">
        <v>2.2</v>
      </c>
      <c r="P744">
        <v>7.9</v>
      </c>
      <c r="Q744">
        <v>3.1</v>
      </c>
      <c r="R744">
        <v>15.3</v>
      </c>
      <c r="S744">
        <v>4.9</v>
      </c>
      <c r="T744">
        <v>1.7</v>
      </c>
      <c r="U744">
        <v>3.8</v>
      </c>
      <c r="V744">
        <v>3.7</v>
      </c>
      <c r="W744">
        <v>7.1</v>
      </c>
      <c r="X744">
        <v>1.7</v>
      </c>
      <c r="Y744">
        <v>3.7</v>
      </c>
      <c r="Z744">
        <v>0.8</v>
      </c>
      <c r="AA744">
        <v>11.4</v>
      </c>
      <c r="AC744">
        <v>0.7</v>
      </c>
      <c r="AD744">
        <v>9.8</v>
      </c>
      <c r="AE744">
        <v>1</v>
      </c>
      <c r="AF744">
        <v>4.3</v>
      </c>
      <c r="AG744">
        <v>1.8</v>
      </c>
      <c r="AH744">
        <v>6.6</v>
      </c>
      <c r="AI744">
        <v>0.1</v>
      </c>
      <c r="AJ744">
        <v>0.3</v>
      </c>
      <c r="AK744">
        <v>3.7</v>
      </c>
      <c r="AL744">
        <v>0.2</v>
      </c>
      <c r="AM744">
        <v>3</v>
      </c>
      <c r="AN744">
        <v>0.5</v>
      </c>
      <c r="AO744">
        <v>0.3</v>
      </c>
      <c r="AP744">
        <v>0.4</v>
      </c>
      <c r="AQ744">
        <v>0.6</v>
      </c>
      <c r="AR744">
        <v>0.1</v>
      </c>
      <c r="AT744">
        <v>0.1</v>
      </c>
      <c r="AU744">
        <v>0.2</v>
      </c>
      <c r="AV744">
        <v>0.4</v>
      </c>
      <c r="AW744">
        <v>0.4</v>
      </c>
      <c r="AX744">
        <v>0.5</v>
      </c>
      <c r="AY744">
        <v>0.3</v>
      </c>
      <c r="AZ744">
        <v>0.2</v>
      </c>
      <c r="BA744">
        <v>0.2</v>
      </c>
      <c r="BB744">
        <v>0.1</v>
      </c>
      <c r="BC744">
        <v>0.2</v>
      </c>
      <c r="BD744">
        <v>0.6</v>
      </c>
      <c r="BE744">
        <v>1.2</v>
      </c>
      <c r="BF744">
        <v>0.5</v>
      </c>
      <c r="BG744">
        <v>3.2</v>
      </c>
      <c r="BH744">
        <v>0.4</v>
      </c>
      <c r="BI744">
        <v>0.2</v>
      </c>
      <c r="BJ744">
        <v>0.2</v>
      </c>
      <c r="BK744">
        <v>0.2</v>
      </c>
      <c r="BL744">
        <v>0.1</v>
      </c>
      <c r="BM744">
        <v>0.3</v>
      </c>
      <c r="BP744">
        <v>2</v>
      </c>
      <c r="BQ744">
        <v>20.2</v>
      </c>
      <c r="BR744">
        <v>0.1</v>
      </c>
      <c r="BS744">
        <v>10.2</v>
      </c>
      <c r="BT744">
        <v>-2</v>
      </c>
    </row>
    <row r="745" spans="1:72" x14ac:dyDescent="0.25">
      <c r="A745" s="28" t="s">
        <v>278</v>
      </c>
      <c r="B745" s="27" t="s">
        <v>345</v>
      </c>
      <c r="C745" s="28" t="s">
        <v>405</v>
      </c>
      <c r="D745">
        <v>2.5</v>
      </c>
      <c r="E745">
        <v>0.1</v>
      </c>
      <c r="G745">
        <v>0.8</v>
      </c>
      <c r="H745">
        <v>4</v>
      </c>
      <c r="I745">
        <v>0.9</v>
      </c>
      <c r="J745">
        <v>0.8</v>
      </c>
      <c r="K745">
        <v>1.7</v>
      </c>
      <c r="L745">
        <v>0.2</v>
      </c>
      <c r="M745">
        <v>96.6</v>
      </c>
      <c r="N745">
        <v>14.9</v>
      </c>
      <c r="O745">
        <v>1.2</v>
      </c>
      <c r="P745">
        <v>3.7</v>
      </c>
      <c r="Q745">
        <v>4.4</v>
      </c>
      <c r="R745">
        <v>17.3</v>
      </c>
      <c r="S745">
        <v>3.1</v>
      </c>
      <c r="T745">
        <v>0.5</v>
      </c>
      <c r="U745">
        <v>1.3</v>
      </c>
      <c r="V745">
        <v>2.3</v>
      </c>
      <c r="W745">
        <v>2.6</v>
      </c>
      <c r="X745">
        <v>2</v>
      </c>
      <c r="Y745">
        <v>1</v>
      </c>
      <c r="Z745">
        <v>0.4</v>
      </c>
      <c r="AA745">
        <v>33.5</v>
      </c>
      <c r="AC745">
        <v>0.8</v>
      </c>
      <c r="AD745">
        <v>7.9</v>
      </c>
      <c r="AE745">
        <v>0.7</v>
      </c>
      <c r="AF745">
        <v>3.6</v>
      </c>
      <c r="AG745">
        <v>1.3</v>
      </c>
      <c r="AH745">
        <v>12.2</v>
      </c>
      <c r="AI745">
        <v>0.1</v>
      </c>
      <c r="AJ745">
        <v>0.5</v>
      </c>
      <c r="AK745">
        <v>2.9</v>
      </c>
      <c r="AL745">
        <v>0.1</v>
      </c>
      <c r="AM745">
        <v>0.7</v>
      </c>
      <c r="AN745">
        <v>0.2</v>
      </c>
      <c r="AO745">
        <v>0.2</v>
      </c>
      <c r="AP745">
        <v>0.1</v>
      </c>
      <c r="AQ745">
        <v>0.5</v>
      </c>
      <c r="AR745">
        <v>0.1</v>
      </c>
      <c r="AU745">
        <v>0.1</v>
      </c>
      <c r="AV745">
        <v>0.4</v>
      </c>
      <c r="AW745">
        <v>0.3</v>
      </c>
      <c r="AX745">
        <v>0.2</v>
      </c>
      <c r="AY745">
        <v>0.1</v>
      </c>
      <c r="AZ745">
        <v>0.1</v>
      </c>
      <c r="BA745">
        <v>0.3</v>
      </c>
      <c r="BC745">
        <v>0.1</v>
      </c>
      <c r="BD745">
        <v>0.4</v>
      </c>
      <c r="BE745">
        <v>1.1</v>
      </c>
      <c r="BF745">
        <v>0.3</v>
      </c>
      <c r="BG745">
        <v>1.2</v>
      </c>
      <c r="BH745">
        <v>0.2</v>
      </c>
      <c r="BI745">
        <v>0.1</v>
      </c>
      <c r="BJ745">
        <v>0.1</v>
      </c>
      <c r="BK745">
        <v>0.1</v>
      </c>
      <c r="BM745">
        <v>0.1</v>
      </c>
      <c r="BP745">
        <v>1.4</v>
      </c>
      <c r="BQ745">
        <v>11.5</v>
      </c>
      <c r="BS745">
        <v>3.8</v>
      </c>
      <c r="BT745">
        <v>-92</v>
      </c>
    </row>
    <row r="746" spans="1:72" x14ac:dyDescent="0.25">
      <c r="A746" s="28" t="s">
        <v>278</v>
      </c>
      <c r="B746" s="27" t="s">
        <v>345</v>
      </c>
      <c r="C746" s="28" t="s">
        <v>406</v>
      </c>
      <c r="D746">
        <v>3</v>
      </c>
      <c r="E746">
        <v>0.5</v>
      </c>
      <c r="F746">
        <v>0.3</v>
      </c>
      <c r="G746">
        <v>1.2</v>
      </c>
      <c r="H746">
        <v>27.4</v>
      </c>
      <c r="I746">
        <v>2.2</v>
      </c>
      <c r="J746">
        <v>2.2</v>
      </c>
      <c r="K746">
        <v>4.2</v>
      </c>
      <c r="L746">
        <v>1.2</v>
      </c>
      <c r="M746">
        <v>66.6</v>
      </c>
      <c r="N746">
        <v>10.4</v>
      </c>
      <c r="O746">
        <v>2.7</v>
      </c>
      <c r="P746">
        <v>4.5</v>
      </c>
      <c r="Q746">
        <v>4.7</v>
      </c>
      <c r="R746">
        <v>27.6</v>
      </c>
      <c r="S746">
        <v>5.6</v>
      </c>
      <c r="T746">
        <v>2.2</v>
      </c>
      <c r="U746">
        <v>3.4</v>
      </c>
      <c r="V746">
        <v>5</v>
      </c>
      <c r="W746">
        <v>6.8</v>
      </c>
      <c r="X746">
        <v>3</v>
      </c>
      <c r="Y746">
        <v>3.3</v>
      </c>
      <c r="Z746">
        <v>1.7</v>
      </c>
      <c r="AA746">
        <v>19.7</v>
      </c>
      <c r="AB746">
        <v>0.5</v>
      </c>
      <c r="AC746">
        <v>2.1</v>
      </c>
      <c r="AD746">
        <v>8</v>
      </c>
      <c r="AE746">
        <v>2</v>
      </c>
      <c r="AF746">
        <v>9</v>
      </c>
      <c r="AG746">
        <v>5.6</v>
      </c>
      <c r="AH746">
        <v>9.4</v>
      </c>
      <c r="AI746">
        <v>23.6</v>
      </c>
      <c r="AJ746">
        <v>2.9</v>
      </c>
      <c r="AK746">
        <v>16.8</v>
      </c>
      <c r="AL746">
        <v>2.6</v>
      </c>
      <c r="AM746">
        <v>2</v>
      </c>
      <c r="AN746">
        <v>2.2</v>
      </c>
      <c r="AO746">
        <v>1.6</v>
      </c>
      <c r="AP746">
        <v>1.6</v>
      </c>
      <c r="AQ746">
        <v>2.1</v>
      </c>
      <c r="AR746">
        <v>0.8</v>
      </c>
      <c r="AS746">
        <v>0.9</v>
      </c>
      <c r="AT746">
        <v>1</v>
      </c>
      <c r="AU746">
        <v>0.7</v>
      </c>
      <c r="AV746">
        <v>3.2</v>
      </c>
      <c r="AW746">
        <v>1.2</v>
      </c>
      <c r="AX746">
        <v>1.2</v>
      </c>
      <c r="AY746">
        <v>1.4</v>
      </c>
      <c r="AZ746">
        <v>1</v>
      </c>
      <c r="BA746">
        <v>1.3</v>
      </c>
      <c r="BB746">
        <v>0.7</v>
      </c>
      <c r="BC746">
        <v>1.5</v>
      </c>
      <c r="BD746">
        <v>1.4</v>
      </c>
      <c r="BE746">
        <v>2.9</v>
      </c>
      <c r="BF746">
        <v>1.4</v>
      </c>
      <c r="BG746">
        <v>2.6</v>
      </c>
      <c r="BH746">
        <v>1.2</v>
      </c>
      <c r="BI746">
        <v>0.9</v>
      </c>
      <c r="BJ746">
        <v>0.8</v>
      </c>
      <c r="BK746">
        <v>0.9</v>
      </c>
      <c r="BL746">
        <v>0.5</v>
      </c>
      <c r="BM746">
        <v>0.9</v>
      </c>
      <c r="BP746">
        <v>4.7</v>
      </c>
      <c r="BQ746">
        <v>24.2</v>
      </c>
      <c r="BR746">
        <v>0.1</v>
      </c>
      <c r="BS746">
        <v>15.3</v>
      </c>
      <c r="BT746">
        <v>4.3</v>
      </c>
    </row>
    <row r="747" spans="1:72" x14ac:dyDescent="0.25">
      <c r="A747" s="28" t="s">
        <v>278</v>
      </c>
      <c r="B747" s="27" t="s">
        <v>345</v>
      </c>
      <c r="C747" s="28" t="s">
        <v>407</v>
      </c>
      <c r="D747">
        <v>218.5</v>
      </c>
      <c r="E747">
        <v>9.6</v>
      </c>
      <c r="F747">
        <v>5.5</v>
      </c>
      <c r="G747">
        <v>54.3</v>
      </c>
      <c r="H747">
        <v>1924.3</v>
      </c>
      <c r="I747">
        <v>301.2</v>
      </c>
      <c r="J747">
        <v>157.7</v>
      </c>
      <c r="K747">
        <v>260.3</v>
      </c>
      <c r="L747">
        <v>31.3</v>
      </c>
      <c r="M747">
        <v>5605.7</v>
      </c>
      <c r="N747">
        <v>1018.8</v>
      </c>
      <c r="O747">
        <v>138.4</v>
      </c>
      <c r="P747">
        <v>383.8</v>
      </c>
      <c r="Q747">
        <v>409.8</v>
      </c>
      <c r="R747">
        <v>1671.4</v>
      </c>
      <c r="S747">
        <v>372.5</v>
      </c>
      <c r="T747">
        <v>243.3</v>
      </c>
      <c r="U747">
        <v>268.5</v>
      </c>
      <c r="V747">
        <v>362.1</v>
      </c>
      <c r="W747">
        <v>693</v>
      </c>
      <c r="X747">
        <v>141.6</v>
      </c>
      <c r="Y747">
        <v>231.3</v>
      </c>
      <c r="Z747">
        <v>79</v>
      </c>
      <c r="AA747">
        <v>1504.8</v>
      </c>
      <c r="AB747">
        <v>4.4</v>
      </c>
      <c r="AC747">
        <v>98.6</v>
      </c>
      <c r="AD747">
        <v>832.9</v>
      </c>
      <c r="AE747">
        <v>162.7</v>
      </c>
      <c r="AF747">
        <v>941.2</v>
      </c>
      <c r="AG747">
        <v>315.4</v>
      </c>
      <c r="AH747">
        <v>1257</v>
      </c>
      <c r="AI747">
        <v>100.1</v>
      </c>
      <c r="AJ747">
        <v>63.6</v>
      </c>
      <c r="AK747">
        <v>1109.1</v>
      </c>
      <c r="AL747">
        <v>35.3</v>
      </c>
      <c r="AM747">
        <v>160</v>
      </c>
      <c r="AN747">
        <v>83.4</v>
      </c>
      <c r="AO747">
        <v>43</v>
      </c>
      <c r="AP747">
        <v>63.5</v>
      </c>
      <c r="AQ747">
        <v>121</v>
      </c>
      <c r="AR747">
        <v>12.7</v>
      </c>
      <c r="AS747">
        <v>7</v>
      </c>
      <c r="AT747">
        <v>11.3</v>
      </c>
      <c r="AU747">
        <v>14.8</v>
      </c>
      <c r="AV747">
        <v>89.8</v>
      </c>
      <c r="AW747">
        <v>78.1</v>
      </c>
      <c r="AX747">
        <v>39.1</v>
      </c>
      <c r="AY747">
        <v>44</v>
      </c>
      <c r="AZ747">
        <v>19.5</v>
      </c>
      <c r="BA747">
        <v>28.8</v>
      </c>
      <c r="BB747">
        <v>8.1</v>
      </c>
      <c r="BC747">
        <v>39.1</v>
      </c>
      <c r="BD747">
        <v>50.5</v>
      </c>
      <c r="BE747">
        <v>186.4</v>
      </c>
      <c r="BF747">
        <v>65.4</v>
      </c>
      <c r="BG747">
        <v>206.1</v>
      </c>
      <c r="BH747">
        <v>37.9</v>
      </c>
      <c r="BI747">
        <v>19.1</v>
      </c>
      <c r="BJ747">
        <v>19.3</v>
      </c>
      <c r="BK747">
        <v>37.4</v>
      </c>
      <c r="BL747">
        <v>8</v>
      </c>
      <c r="BM747">
        <v>17.3</v>
      </c>
      <c r="BP747">
        <v>348</v>
      </c>
      <c r="BQ747">
        <v>2092</v>
      </c>
      <c r="BR747">
        <v>5</v>
      </c>
      <c r="BS747">
        <v>1168.8</v>
      </c>
      <c r="BT747">
        <v>112.9</v>
      </c>
    </row>
    <row r="748" spans="1:72" x14ac:dyDescent="0.25">
      <c r="A748" s="26" t="s">
        <v>136</v>
      </c>
      <c r="B748" s="27" t="s">
        <v>346</v>
      </c>
      <c r="C748" s="26" t="s">
        <v>384</v>
      </c>
      <c r="D748">
        <v>243.9</v>
      </c>
      <c r="E748">
        <v>190.2</v>
      </c>
      <c r="F748">
        <v>50.3</v>
      </c>
      <c r="G748">
        <v>333.7</v>
      </c>
      <c r="H748">
        <v>2405.6</v>
      </c>
      <c r="I748">
        <v>258.5</v>
      </c>
      <c r="J748">
        <v>387.3</v>
      </c>
      <c r="K748">
        <v>806.5</v>
      </c>
      <c r="L748">
        <v>56.2</v>
      </c>
      <c r="M748">
        <v>2123.9</v>
      </c>
      <c r="N748">
        <v>1754.6</v>
      </c>
      <c r="O748">
        <v>566.2</v>
      </c>
      <c r="P748">
        <v>516.9</v>
      </c>
      <c r="Q748">
        <v>676.9</v>
      </c>
      <c r="R748">
        <v>1516.6</v>
      </c>
      <c r="S748">
        <v>721.6</v>
      </c>
      <c r="T748">
        <v>757.2</v>
      </c>
      <c r="U748">
        <v>681.4</v>
      </c>
      <c r="V748">
        <v>1282.8</v>
      </c>
      <c r="W748">
        <v>1549.5</v>
      </c>
      <c r="X748">
        <v>193.7</v>
      </c>
      <c r="Y748">
        <v>331.7</v>
      </c>
      <c r="Z748">
        <v>174.6</v>
      </c>
      <c r="AA748">
        <v>756.7</v>
      </c>
      <c r="AB748">
        <v>25.3</v>
      </c>
      <c r="AC748">
        <v>315.1</v>
      </c>
      <c r="AD748">
        <v>1335.1</v>
      </c>
      <c r="AE748">
        <v>512.2</v>
      </c>
      <c r="AF748">
        <v>6976.2</v>
      </c>
      <c r="AG748">
        <v>624.3</v>
      </c>
      <c r="AH748">
        <v>3587.1</v>
      </c>
      <c r="AI748">
        <v>22400.9</v>
      </c>
      <c r="AJ748">
        <v>286.5</v>
      </c>
      <c r="AK748">
        <v>7075.5</v>
      </c>
      <c r="AL748">
        <v>259.4</v>
      </c>
      <c r="AM748">
        <v>418.2</v>
      </c>
      <c r="AN748">
        <v>133.2</v>
      </c>
      <c r="AO748">
        <v>66.7</v>
      </c>
      <c r="AP748">
        <v>191.9</v>
      </c>
      <c r="AQ748">
        <v>321.7</v>
      </c>
      <c r="AR748">
        <v>62.9</v>
      </c>
      <c r="AS748">
        <v>20.9</v>
      </c>
      <c r="AT748">
        <v>56.5</v>
      </c>
      <c r="AU748">
        <v>87.4</v>
      </c>
      <c r="AV748">
        <v>293.8</v>
      </c>
      <c r="AW748">
        <v>105</v>
      </c>
      <c r="AX748">
        <v>59.7</v>
      </c>
      <c r="AY748">
        <v>70</v>
      </c>
      <c r="AZ748">
        <v>70.2</v>
      </c>
      <c r="BA748">
        <v>385.4</v>
      </c>
      <c r="BB748">
        <v>38.4</v>
      </c>
      <c r="BC748">
        <v>2296.6</v>
      </c>
      <c r="BD748">
        <v>238.4</v>
      </c>
      <c r="BE748">
        <v>442</v>
      </c>
      <c r="BF748">
        <v>225.6</v>
      </c>
      <c r="BG748">
        <v>526</v>
      </c>
      <c r="BH748">
        <v>185.5</v>
      </c>
      <c r="BI748">
        <v>65.5</v>
      </c>
      <c r="BJ748">
        <v>56.2</v>
      </c>
      <c r="BK748">
        <v>52.4</v>
      </c>
      <c r="BL748">
        <v>13.8</v>
      </c>
      <c r="BM748">
        <v>44.6</v>
      </c>
      <c r="BP748">
        <v>866.6</v>
      </c>
      <c r="BQ748">
        <v>19901.1</v>
      </c>
      <c r="BR748">
        <v>21.7</v>
      </c>
      <c r="BS748">
        <v>2080.5</v>
      </c>
      <c r="BT748">
        <v>-4794</v>
      </c>
    </row>
    <row r="749" spans="1:72" x14ac:dyDescent="0.25">
      <c r="A749" s="28" t="s">
        <v>136</v>
      </c>
      <c r="B749" s="27" t="s">
        <v>346</v>
      </c>
      <c r="C749" s="28" t="s">
        <v>385</v>
      </c>
      <c r="D749">
        <v>2.9</v>
      </c>
      <c r="E749">
        <v>7.2</v>
      </c>
      <c r="F749">
        <v>1</v>
      </c>
      <c r="G749">
        <v>15.3</v>
      </c>
      <c r="H749">
        <v>57.6</v>
      </c>
      <c r="I749">
        <v>2.7</v>
      </c>
      <c r="J749">
        <v>9.3</v>
      </c>
      <c r="K749">
        <v>24.9</v>
      </c>
      <c r="L749">
        <v>0.8</v>
      </c>
      <c r="M749">
        <v>772</v>
      </c>
      <c r="N749">
        <v>125.4</v>
      </c>
      <c r="O749">
        <v>16.5</v>
      </c>
      <c r="P749">
        <v>6</v>
      </c>
      <c r="Q749">
        <v>23.5</v>
      </c>
      <c r="R749">
        <v>95.9</v>
      </c>
      <c r="S749">
        <v>19.6</v>
      </c>
      <c r="T749">
        <v>10.8</v>
      </c>
      <c r="U749">
        <v>10.4</v>
      </c>
      <c r="V749">
        <v>28.9</v>
      </c>
      <c r="W749">
        <v>17.2</v>
      </c>
      <c r="X749">
        <v>4</v>
      </c>
      <c r="Y749">
        <v>9.5</v>
      </c>
      <c r="Z749">
        <v>2.5</v>
      </c>
      <c r="AA749">
        <v>87.7</v>
      </c>
      <c r="AB749">
        <v>0.3</v>
      </c>
      <c r="AC749">
        <v>5.2</v>
      </c>
      <c r="AD749">
        <v>23.8</v>
      </c>
      <c r="AE749">
        <v>8</v>
      </c>
      <c r="AF749">
        <v>60.5</v>
      </c>
      <c r="AG749">
        <v>5.1</v>
      </c>
      <c r="AH749">
        <v>57.7</v>
      </c>
      <c r="AI749">
        <v>602.3</v>
      </c>
      <c r="AJ749">
        <v>3.6</v>
      </c>
      <c r="AK749">
        <v>191.4</v>
      </c>
      <c r="AL749">
        <v>2.5</v>
      </c>
      <c r="AM749">
        <v>6.3</v>
      </c>
      <c r="AN749">
        <v>2.6</v>
      </c>
      <c r="AO749">
        <v>1.1</v>
      </c>
      <c r="AP749">
        <v>3.2</v>
      </c>
      <c r="AQ749">
        <v>2.8</v>
      </c>
      <c r="AR749">
        <v>0.6</v>
      </c>
      <c r="AS749">
        <v>0.1</v>
      </c>
      <c r="AT749">
        <v>0.5</v>
      </c>
      <c r="AU749">
        <v>0.5</v>
      </c>
      <c r="AV749">
        <v>2.7</v>
      </c>
      <c r="AW749">
        <v>1.4</v>
      </c>
      <c r="AX749">
        <v>1.3</v>
      </c>
      <c r="AY749">
        <v>0.7</v>
      </c>
      <c r="AZ749">
        <v>0.7</v>
      </c>
      <c r="BA749">
        <v>4</v>
      </c>
      <c r="BB749">
        <v>0.4</v>
      </c>
      <c r="BC749">
        <v>9.5</v>
      </c>
      <c r="BD749">
        <v>2.3</v>
      </c>
      <c r="BE749">
        <v>8.6</v>
      </c>
      <c r="BF749">
        <v>4.2</v>
      </c>
      <c r="BG749">
        <v>6.9</v>
      </c>
      <c r="BH749">
        <v>3.6</v>
      </c>
      <c r="BI749">
        <v>0.8</v>
      </c>
      <c r="BJ749">
        <v>0.8</v>
      </c>
      <c r="BK749">
        <v>0.7</v>
      </c>
      <c r="BL749">
        <v>0.2</v>
      </c>
      <c r="BM749">
        <v>0.4</v>
      </c>
      <c r="BP749">
        <v>1</v>
      </c>
      <c r="BQ749">
        <v>214.6</v>
      </c>
      <c r="BS749">
        <v>13.3</v>
      </c>
      <c r="BT749">
        <v>54.3</v>
      </c>
    </row>
    <row r="750" spans="1:72" x14ac:dyDescent="0.25">
      <c r="A750" s="28" t="s">
        <v>136</v>
      </c>
      <c r="B750" s="27" t="s">
        <v>346</v>
      </c>
      <c r="C750" s="28" t="s">
        <v>386</v>
      </c>
      <c r="D750">
        <v>1.3</v>
      </c>
      <c r="E750">
        <v>1.1</v>
      </c>
      <c r="F750">
        <v>0.3</v>
      </c>
      <c r="G750">
        <v>2.1</v>
      </c>
      <c r="H750">
        <v>19.3</v>
      </c>
      <c r="I750">
        <v>1.7</v>
      </c>
      <c r="J750">
        <v>3.7</v>
      </c>
      <c r="K750">
        <v>5.3</v>
      </c>
      <c r="L750">
        <v>0.5</v>
      </c>
      <c r="M750">
        <v>15.5</v>
      </c>
      <c r="N750">
        <v>16.5</v>
      </c>
      <c r="O750">
        <v>26.4</v>
      </c>
      <c r="P750">
        <v>4.4</v>
      </c>
      <c r="Q750">
        <v>6.6</v>
      </c>
      <c r="R750">
        <v>14.3</v>
      </c>
      <c r="S750">
        <v>5.9</v>
      </c>
      <c r="T750">
        <v>9.5</v>
      </c>
      <c r="U750">
        <v>5.8</v>
      </c>
      <c r="V750">
        <v>10.3</v>
      </c>
      <c r="W750">
        <v>8.1</v>
      </c>
      <c r="X750">
        <v>45.6</v>
      </c>
      <c r="Y750">
        <v>2.5</v>
      </c>
      <c r="Z750">
        <v>6.4</v>
      </c>
      <c r="AA750">
        <v>3.9</v>
      </c>
      <c r="AB750">
        <v>0.1</v>
      </c>
      <c r="AC750">
        <v>4.2</v>
      </c>
      <c r="AD750">
        <v>9.3</v>
      </c>
      <c r="AE750">
        <v>6.3</v>
      </c>
      <c r="AF750">
        <v>41.7</v>
      </c>
      <c r="AG750">
        <v>3.3</v>
      </c>
      <c r="AH750">
        <v>21.9</v>
      </c>
      <c r="AI750">
        <v>384.2</v>
      </c>
      <c r="AJ750">
        <v>7.8</v>
      </c>
      <c r="AK750">
        <v>73.9</v>
      </c>
      <c r="AL750">
        <v>1</v>
      </c>
      <c r="AM750">
        <v>1.8</v>
      </c>
      <c r="AN750">
        <v>7.6</v>
      </c>
      <c r="AO750">
        <v>1.2</v>
      </c>
      <c r="AP750">
        <v>1.2</v>
      </c>
      <c r="AQ750">
        <v>2</v>
      </c>
      <c r="AR750">
        <v>3</v>
      </c>
      <c r="AS750">
        <v>0.7</v>
      </c>
      <c r="AT750">
        <v>0.8</v>
      </c>
      <c r="AU750">
        <v>0.5</v>
      </c>
      <c r="AV750">
        <v>1.6</v>
      </c>
      <c r="AW750">
        <v>0.6</v>
      </c>
      <c r="AX750">
        <v>0.4</v>
      </c>
      <c r="AY750">
        <v>0.6</v>
      </c>
      <c r="AZ750">
        <v>0.5</v>
      </c>
      <c r="BA750">
        <v>1.9</v>
      </c>
      <c r="BB750">
        <v>0.2</v>
      </c>
      <c r="BC750">
        <v>5.3</v>
      </c>
      <c r="BD750">
        <v>1.1</v>
      </c>
      <c r="BE750">
        <v>6.9</v>
      </c>
      <c r="BF750">
        <v>1</v>
      </c>
      <c r="BG750">
        <v>5.9</v>
      </c>
      <c r="BH750">
        <v>0.8</v>
      </c>
      <c r="BI750">
        <v>0.4</v>
      </c>
      <c r="BJ750">
        <v>0.3</v>
      </c>
      <c r="BK750">
        <v>0.3</v>
      </c>
      <c r="BL750">
        <v>0.1</v>
      </c>
      <c r="BM750">
        <v>0.4</v>
      </c>
      <c r="BP750">
        <v>6.1</v>
      </c>
      <c r="BQ750">
        <v>176.7</v>
      </c>
      <c r="BS750">
        <v>83.3</v>
      </c>
      <c r="BT750">
        <v>-1.4</v>
      </c>
    </row>
    <row r="751" spans="1:72" x14ac:dyDescent="0.25">
      <c r="A751" s="28" t="s">
        <v>136</v>
      </c>
      <c r="B751" s="27" t="s">
        <v>346</v>
      </c>
      <c r="C751" s="28" t="s">
        <v>387</v>
      </c>
      <c r="D751">
        <v>5.3</v>
      </c>
      <c r="E751">
        <v>2.8</v>
      </c>
      <c r="F751">
        <v>2.5</v>
      </c>
      <c r="G751">
        <v>6.5</v>
      </c>
      <c r="H751">
        <v>106</v>
      </c>
      <c r="I751">
        <v>6.7</v>
      </c>
      <c r="J751">
        <v>11.1</v>
      </c>
      <c r="K751">
        <v>18</v>
      </c>
      <c r="L751">
        <v>2.6</v>
      </c>
      <c r="M751">
        <v>267.3</v>
      </c>
      <c r="N751">
        <v>70.7</v>
      </c>
      <c r="O751">
        <v>33.6</v>
      </c>
      <c r="P751">
        <v>18.8</v>
      </c>
      <c r="Q751">
        <v>27.9</v>
      </c>
      <c r="R751">
        <v>76.3</v>
      </c>
      <c r="S751">
        <v>26.9</v>
      </c>
      <c r="T751">
        <v>31.3</v>
      </c>
      <c r="U751">
        <v>22.2</v>
      </c>
      <c r="V751">
        <v>43.8</v>
      </c>
      <c r="W751">
        <v>50.8</v>
      </c>
      <c r="X751">
        <v>19.5</v>
      </c>
      <c r="Y751">
        <v>10.9</v>
      </c>
      <c r="Z751">
        <v>5.6</v>
      </c>
      <c r="AA751">
        <v>22.2</v>
      </c>
      <c r="AB751">
        <v>0.4</v>
      </c>
      <c r="AC751">
        <v>17.5</v>
      </c>
      <c r="AD751">
        <v>38.2</v>
      </c>
      <c r="AE751">
        <v>16.4</v>
      </c>
      <c r="AF751">
        <v>109</v>
      </c>
      <c r="AG751">
        <v>7.9</v>
      </c>
      <c r="AH751">
        <v>69.9</v>
      </c>
      <c r="AI751">
        <v>1214.4</v>
      </c>
      <c r="AJ751">
        <v>11.9</v>
      </c>
      <c r="AK751">
        <v>201.7</v>
      </c>
      <c r="AL751">
        <v>3.6</v>
      </c>
      <c r="AM751">
        <v>9.8</v>
      </c>
      <c r="AN751">
        <v>10.4</v>
      </c>
      <c r="AO751">
        <v>4.1</v>
      </c>
      <c r="AP751">
        <v>4.8</v>
      </c>
      <c r="AQ751">
        <v>6.6</v>
      </c>
      <c r="AR751">
        <v>0.7</v>
      </c>
      <c r="AS751">
        <v>0.2</v>
      </c>
      <c r="AT751">
        <v>2.3</v>
      </c>
      <c r="AU751">
        <v>0.5</v>
      </c>
      <c r="AV751">
        <v>3.4</v>
      </c>
      <c r="AW751">
        <v>2.4</v>
      </c>
      <c r="AX751">
        <v>1.3</v>
      </c>
      <c r="AY751">
        <v>2.4</v>
      </c>
      <c r="AZ751">
        <v>1.2</v>
      </c>
      <c r="BA751">
        <v>8.3</v>
      </c>
      <c r="BB751">
        <v>0.6</v>
      </c>
      <c r="BC751">
        <v>12.4</v>
      </c>
      <c r="BD751">
        <v>4</v>
      </c>
      <c r="BE751">
        <v>17.4</v>
      </c>
      <c r="BF751">
        <v>4.4</v>
      </c>
      <c r="BG751">
        <v>17.6</v>
      </c>
      <c r="BH751">
        <v>3.1</v>
      </c>
      <c r="BI751">
        <v>2.1</v>
      </c>
      <c r="BJ751">
        <v>1.2</v>
      </c>
      <c r="BK751">
        <v>0.7</v>
      </c>
      <c r="BL751">
        <v>0.3</v>
      </c>
      <c r="BM751">
        <v>0.6</v>
      </c>
      <c r="BP751">
        <v>7.3</v>
      </c>
      <c r="BQ751">
        <v>430.3</v>
      </c>
      <c r="BS751">
        <v>102.4</v>
      </c>
      <c r="BT751">
        <v>43.4</v>
      </c>
    </row>
    <row r="752" spans="1:72" x14ac:dyDescent="0.25">
      <c r="A752" s="28" t="s">
        <v>136</v>
      </c>
      <c r="B752" s="27" t="s">
        <v>346</v>
      </c>
      <c r="C752" s="28" t="s">
        <v>388</v>
      </c>
      <c r="D752">
        <v>0.1</v>
      </c>
      <c r="H752">
        <v>0.1</v>
      </c>
      <c r="M752">
        <v>0.6</v>
      </c>
      <c r="N752">
        <v>0.1</v>
      </c>
      <c r="R752">
        <v>0.2</v>
      </c>
      <c r="S752">
        <v>0.1</v>
      </c>
      <c r="U752">
        <v>0.1</v>
      </c>
      <c r="V752">
        <v>0.1</v>
      </c>
      <c r="Z752">
        <v>0.1</v>
      </c>
      <c r="AA752">
        <v>0.1</v>
      </c>
      <c r="AD752">
        <v>0.1</v>
      </c>
      <c r="AF752">
        <v>0.2</v>
      </c>
      <c r="AH752">
        <v>0.2</v>
      </c>
      <c r="AI752">
        <v>1.8</v>
      </c>
      <c r="AJ752">
        <v>0.2</v>
      </c>
      <c r="AK752">
        <v>0.7</v>
      </c>
      <c r="AV752">
        <v>0.1</v>
      </c>
      <c r="BE752">
        <v>0.1</v>
      </c>
      <c r="BQ752">
        <v>0.9</v>
      </c>
      <c r="BS752">
        <v>0.3</v>
      </c>
      <c r="BT752">
        <v>0.1</v>
      </c>
    </row>
    <row r="753" spans="1:3" x14ac:dyDescent="0.25">
      <c r="A753" s="28" t="s">
        <v>136</v>
      </c>
      <c r="B753" s="27" t="s">
        <v>346</v>
      </c>
      <c r="C753" s="28" t="s">
        <v>389</v>
      </c>
    </row>
    <row r="754" spans="1:72" x14ac:dyDescent="0.25">
      <c r="A754" s="28" t="s">
        <v>136</v>
      </c>
      <c r="B754" s="27" t="s">
        <v>346</v>
      </c>
      <c r="C754" s="28" t="s">
        <v>390</v>
      </c>
      <c r="M754">
        <v>0.1</v>
      </c>
      <c r="AI754">
        <v>0.5</v>
      </c>
      <c r="BQ754">
        <v>0.5</v>
      </c>
      <c r="BT754">
        <v>-1.6</v>
      </c>
    </row>
    <row r="755" spans="1:72" x14ac:dyDescent="0.25">
      <c r="A755" s="28" t="s">
        <v>136</v>
      </c>
      <c r="B755" s="27" t="s">
        <v>346</v>
      </c>
      <c r="C755" s="28" t="s">
        <v>391</v>
      </c>
      <c r="H755">
        <v>0.5</v>
      </c>
      <c r="I755">
        <v>0.1</v>
      </c>
      <c r="J755">
        <v>0.1</v>
      </c>
      <c r="K755">
        <v>0.2</v>
      </c>
      <c r="M755">
        <v>0.8</v>
      </c>
      <c r="N755">
        <v>0.4</v>
      </c>
      <c r="O755">
        <v>0.1</v>
      </c>
      <c r="P755">
        <v>0.1</v>
      </c>
      <c r="Q755">
        <v>0.1</v>
      </c>
      <c r="R755">
        <v>0.5</v>
      </c>
      <c r="S755">
        <v>0.2</v>
      </c>
      <c r="T755">
        <v>0.3</v>
      </c>
      <c r="U755">
        <v>0.3</v>
      </c>
      <c r="V755">
        <v>0.3</v>
      </c>
      <c r="W755">
        <v>0.4</v>
      </c>
      <c r="Y755">
        <v>0.1</v>
      </c>
      <c r="AA755">
        <v>0.1</v>
      </c>
      <c r="AC755">
        <v>0.1</v>
      </c>
      <c r="AD755">
        <v>0.2</v>
      </c>
      <c r="AE755">
        <v>0.1</v>
      </c>
      <c r="AF755">
        <v>1.1</v>
      </c>
      <c r="AG755">
        <v>0.1</v>
      </c>
      <c r="AH755">
        <v>0.4</v>
      </c>
      <c r="AI755">
        <v>4.9</v>
      </c>
      <c r="AK755">
        <v>1.7</v>
      </c>
      <c r="AM755">
        <v>0.1</v>
      </c>
      <c r="AV755">
        <v>0.1</v>
      </c>
      <c r="BC755">
        <v>0.1</v>
      </c>
      <c r="BE755">
        <v>0.1</v>
      </c>
      <c r="BQ755">
        <v>3</v>
      </c>
      <c r="BS755">
        <v>0.7</v>
      </c>
      <c r="BT755">
        <v>-0.8</v>
      </c>
    </row>
    <row r="756" spans="1:72" x14ac:dyDescent="0.25">
      <c r="A756" s="28" t="s">
        <v>136</v>
      </c>
      <c r="B756" s="27" t="s">
        <v>346</v>
      </c>
      <c r="C756" s="28" t="s">
        <v>392</v>
      </c>
      <c r="D756">
        <v>5.5</v>
      </c>
      <c r="E756">
        <v>2.1</v>
      </c>
      <c r="F756">
        <v>1.4</v>
      </c>
      <c r="G756">
        <v>4.3</v>
      </c>
      <c r="H756">
        <v>63.2</v>
      </c>
      <c r="I756">
        <v>15.6</v>
      </c>
      <c r="J756">
        <v>7.3</v>
      </c>
      <c r="K756">
        <v>11.8</v>
      </c>
      <c r="L756">
        <v>2</v>
      </c>
      <c r="M756">
        <v>146.8</v>
      </c>
      <c r="N756">
        <v>44.6</v>
      </c>
      <c r="O756">
        <v>13.8</v>
      </c>
      <c r="P756">
        <v>17.6</v>
      </c>
      <c r="Q756">
        <v>17.1</v>
      </c>
      <c r="R756">
        <v>56.8</v>
      </c>
      <c r="S756">
        <v>31.6</v>
      </c>
      <c r="T756">
        <v>19.4</v>
      </c>
      <c r="U756">
        <v>29.5</v>
      </c>
      <c r="V756">
        <v>38.3</v>
      </c>
      <c r="W756">
        <v>68.1</v>
      </c>
      <c r="X756">
        <v>10.6</v>
      </c>
      <c r="Y756">
        <v>9.7</v>
      </c>
      <c r="Z756">
        <v>7.5</v>
      </c>
      <c r="AA756">
        <v>25.4</v>
      </c>
      <c r="AB756">
        <v>0.3</v>
      </c>
      <c r="AC756">
        <v>8.8</v>
      </c>
      <c r="AD756">
        <v>48.1</v>
      </c>
      <c r="AE756">
        <v>11.4</v>
      </c>
      <c r="AF756">
        <v>60.7</v>
      </c>
      <c r="AG756">
        <v>10.1</v>
      </c>
      <c r="AH756">
        <v>44.6</v>
      </c>
      <c r="AI756">
        <v>694.8</v>
      </c>
      <c r="AJ756">
        <v>6.2</v>
      </c>
      <c r="AK756">
        <v>110.2</v>
      </c>
      <c r="AL756">
        <v>1.5</v>
      </c>
      <c r="AM756">
        <v>6.5</v>
      </c>
      <c r="AN756">
        <v>2.1</v>
      </c>
      <c r="AO756">
        <v>1.1</v>
      </c>
      <c r="AP756">
        <v>2.4</v>
      </c>
      <c r="AQ756">
        <v>2.1</v>
      </c>
      <c r="AR756">
        <v>0.4</v>
      </c>
      <c r="AS756">
        <v>0.1</v>
      </c>
      <c r="AT756">
        <v>0.7</v>
      </c>
      <c r="AU756">
        <v>0.6</v>
      </c>
      <c r="AV756">
        <v>2.5</v>
      </c>
      <c r="AW756">
        <v>1.7</v>
      </c>
      <c r="AX756">
        <v>0.7</v>
      </c>
      <c r="AY756">
        <v>0.8</v>
      </c>
      <c r="AZ756">
        <v>0.6</v>
      </c>
      <c r="BA756">
        <v>4.6</v>
      </c>
      <c r="BB756">
        <v>0.2</v>
      </c>
      <c r="BC756">
        <v>7.6</v>
      </c>
      <c r="BD756">
        <v>2.7</v>
      </c>
      <c r="BE756">
        <v>8.7</v>
      </c>
      <c r="BF756">
        <v>2.1</v>
      </c>
      <c r="BG756">
        <v>9.3</v>
      </c>
      <c r="BH756">
        <v>1.9</v>
      </c>
      <c r="BI756">
        <v>0.9</v>
      </c>
      <c r="BJ756">
        <v>0.7</v>
      </c>
      <c r="BK756">
        <v>0.4</v>
      </c>
      <c r="BL756">
        <v>0.3</v>
      </c>
      <c r="BM756">
        <v>0.5</v>
      </c>
      <c r="BP756">
        <v>4.2</v>
      </c>
      <c r="BQ756">
        <v>604.3</v>
      </c>
      <c r="BS756">
        <v>111.4</v>
      </c>
      <c r="BT756">
        <v>118.9</v>
      </c>
    </row>
    <row r="757" spans="1:72" x14ac:dyDescent="0.25">
      <c r="A757" s="28" t="s">
        <v>136</v>
      </c>
      <c r="B757" s="27" t="s">
        <v>346</v>
      </c>
      <c r="C757" s="28" t="s">
        <v>393</v>
      </c>
      <c r="D757">
        <v>0.2</v>
      </c>
      <c r="E757">
        <v>0.1</v>
      </c>
      <c r="G757">
        <v>0.2</v>
      </c>
      <c r="H757">
        <v>1.9</v>
      </c>
      <c r="I757">
        <v>0.1</v>
      </c>
      <c r="J757">
        <v>0.2</v>
      </c>
      <c r="K757">
        <v>0.3</v>
      </c>
      <c r="M757">
        <v>55</v>
      </c>
      <c r="N757">
        <v>6.3</v>
      </c>
      <c r="O757">
        <v>0.4</v>
      </c>
      <c r="P757">
        <v>0.4</v>
      </c>
      <c r="Q757">
        <v>1.1</v>
      </c>
      <c r="R757">
        <v>10.2</v>
      </c>
      <c r="S757">
        <v>1.6</v>
      </c>
      <c r="T757">
        <v>0.5</v>
      </c>
      <c r="U757">
        <v>0.7</v>
      </c>
      <c r="V757">
        <v>0.9</v>
      </c>
      <c r="W757">
        <v>0.5</v>
      </c>
      <c r="X757">
        <v>0.2</v>
      </c>
      <c r="Y757">
        <v>0.3</v>
      </c>
      <c r="Z757">
        <v>0.1</v>
      </c>
      <c r="AA757">
        <v>6.7</v>
      </c>
      <c r="AC757">
        <v>0.1</v>
      </c>
      <c r="AD757">
        <v>0.9</v>
      </c>
      <c r="AE757">
        <v>0.2</v>
      </c>
      <c r="AF757">
        <v>2.3</v>
      </c>
      <c r="AG757">
        <v>0.4</v>
      </c>
      <c r="AH757">
        <v>2.3</v>
      </c>
      <c r="AI757">
        <v>15.4</v>
      </c>
      <c r="AJ757">
        <v>0.3</v>
      </c>
      <c r="AK757">
        <v>3.4</v>
      </c>
      <c r="AM757">
        <v>0.2</v>
      </c>
      <c r="AN757">
        <v>0.1</v>
      </c>
      <c r="AQ757">
        <v>0.2</v>
      </c>
      <c r="AV757">
        <v>0.1</v>
      </c>
      <c r="BA757">
        <v>0.1</v>
      </c>
      <c r="BC757">
        <v>0.2</v>
      </c>
      <c r="BD757">
        <v>0.1</v>
      </c>
      <c r="BE757">
        <v>0.2</v>
      </c>
      <c r="BF757">
        <v>0.1</v>
      </c>
      <c r="BG757">
        <v>0.2</v>
      </c>
      <c r="BQ757">
        <v>6</v>
      </c>
      <c r="BS757">
        <v>0.3</v>
      </c>
      <c r="BT757">
        <v>-115.4</v>
      </c>
    </row>
    <row r="758" spans="1:72" x14ac:dyDescent="0.25">
      <c r="A758" s="28" t="s">
        <v>136</v>
      </c>
      <c r="B758" s="27" t="s">
        <v>346</v>
      </c>
      <c r="C758" s="28" t="s">
        <v>394</v>
      </c>
      <c r="H758">
        <v>0.3</v>
      </c>
      <c r="M758">
        <v>1.3</v>
      </c>
      <c r="N758">
        <v>0.2</v>
      </c>
      <c r="R758">
        <v>0.5</v>
      </c>
      <c r="S758">
        <v>0.1</v>
      </c>
      <c r="V758">
        <v>0.1</v>
      </c>
      <c r="W758">
        <v>0.2</v>
      </c>
      <c r="AA758">
        <v>0.1</v>
      </c>
      <c r="AC758">
        <v>0.3</v>
      </c>
      <c r="AD758">
        <v>0.1</v>
      </c>
      <c r="AF758">
        <v>0.1</v>
      </c>
      <c r="AH758">
        <v>0.1</v>
      </c>
      <c r="AI758">
        <v>1</v>
      </c>
      <c r="AK758">
        <v>0.1</v>
      </c>
      <c r="BQ758">
        <v>0.6</v>
      </c>
      <c r="BS758">
        <v>0.7</v>
      </c>
      <c r="BT758">
        <v>-2.3</v>
      </c>
    </row>
    <row r="759" spans="1:72" x14ac:dyDescent="0.25">
      <c r="A759" s="28" t="s">
        <v>136</v>
      </c>
      <c r="B759" s="27" t="s">
        <v>346</v>
      </c>
      <c r="C759" s="28" t="s">
        <v>395</v>
      </c>
      <c r="D759">
        <v>0.4</v>
      </c>
      <c r="E759">
        <v>0.1</v>
      </c>
      <c r="G759">
        <v>0.2</v>
      </c>
      <c r="H759">
        <v>4.3</v>
      </c>
      <c r="I759">
        <v>0.2</v>
      </c>
      <c r="J759">
        <v>0.3</v>
      </c>
      <c r="K759">
        <v>0.6</v>
      </c>
      <c r="L759">
        <v>0.1</v>
      </c>
      <c r="M759">
        <v>34.7</v>
      </c>
      <c r="N759">
        <v>2.9</v>
      </c>
      <c r="O759">
        <v>1.7</v>
      </c>
      <c r="P759">
        <v>0.5</v>
      </c>
      <c r="Q759">
        <v>1.1</v>
      </c>
      <c r="R759">
        <v>5.2</v>
      </c>
      <c r="S759">
        <v>0.7</v>
      </c>
      <c r="T759">
        <v>0.9</v>
      </c>
      <c r="U759">
        <v>0.6</v>
      </c>
      <c r="V759">
        <v>1.2</v>
      </c>
      <c r="W759">
        <v>0.9</v>
      </c>
      <c r="X759">
        <v>2.4</v>
      </c>
      <c r="Y759">
        <v>0.4</v>
      </c>
      <c r="Z759">
        <v>0.3</v>
      </c>
      <c r="AA759">
        <v>3.8</v>
      </c>
      <c r="AC759">
        <v>0.5</v>
      </c>
      <c r="AD759">
        <v>1.6</v>
      </c>
      <c r="AE759">
        <v>0.4</v>
      </c>
      <c r="AF759">
        <v>3.2</v>
      </c>
      <c r="AG759">
        <v>0.3</v>
      </c>
      <c r="AH759">
        <v>2</v>
      </c>
      <c r="AI759">
        <v>48.8</v>
      </c>
      <c r="AJ759">
        <v>0.5</v>
      </c>
      <c r="AK759">
        <v>8.1</v>
      </c>
      <c r="AL759">
        <v>0.1</v>
      </c>
      <c r="AM759">
        <v>0.4</v>
      </c>
      <c r="AN759">
        <v>0.5</v>
      </c>
      <c r="AO759">
        <v>0.1</v>
      </c>
      <c r="AP759">
        <v>0.2</v>
      </c>
      <c r="AQ759">
        <v>0.3</v>
      </c>
      <c r="AV759">
        <v>0.2</v>
      </c>
      <c r="AW759">
        <v>0.1</v>
      </c>
      <c r="AX759">
        <v>0.1</v>
      </c>
      <c r="AY759">
        <v>0.1</v>
      </c>
      <c r="BA759">
        <v>0.2</v>
      </c>
      <c r="BC759">
        <v>0.5</v>
      </c>
      <c r="BD759">
        <v>0.1</v>
      </c>
      <c r="BE759">
        <v>0.4</v>
      </c>
      <c r="BF759">
        <v>0.2</v>
      </c>
      <c r="BG759">
        <v>0.7</v>
      </c>
      <c r="BH759">
        <v>0.1</v>
      </c>
      <c r="BI759">
        <v>0.1</v>
      </c>
      <c r="BJ759">
        <v>0.1</v>
      </c>
      <c r="BP759">
        <v>0.5</v>
      </c>
      <c r="BQ759">
        <v>17</v>
      </c>
      <c r="BS759">
        <v>5.1</v>
      </c>
      <c r="BT759">
        <v>-1.7</v>
      </c>
    </row>
    <row r="760" spans="1:72" x14ac:dyDescent="0.25">
      <c r="A760" s="28" t="s">
        <v>136</v>
      </c>
      <c r="B760" s="27" t="s">
        <v>346</v>
      </c>
      <c r="C760" s="28" t="s">
        <v>396</v>
      </c>
      <c r="D760">
        <v>4.4</v>
      </c>
      <c r="E760">
        <v>1.4</v>
      </c>
      <c r="F760">
        <v>1.5</v>
      </c>
      <c r="G760">
        <v>5.7</v>
      </c>
      <c r="H760">
        <v>68.7</v>
      </c>
      <c r="I760">
        <v>3.9</v>
      </c>
      <c r="J760">
        <v>6.3</v>
      </c>
      <c r="K760">
        <v>10.8</v>
      </c>
      <c r="L760">
        <v>1.9</v>
      </c>
      <c r="M760">
        <v>336.8</v>
      </c>
      <c r="N760">
        <v>59.3</v>
      </c>
      <c r="O760">
        <v>61.6</v>
      </c>
      <c r="P760">
        <v>12.7</v>
      </c>
      <c r="Q760">
        <v>19.7</v>
      </c>
      <c r="R760">
        <v>51.5</v>
      </c>
      <c r="S760">
        <v>15.1</v>
      </c>
      <c r="T760">
        <v>39.1</v>
      </c>
      <c r="U760">
        <v>13.4</v>
      </c>
      <c r="V760">
        <v>29.3</v>
      </c>
      <c r="W760">
        <v>21.9</v>
      </c>
      <c r="X760">
        <v>23</v>
      </c>
      <c r="Y760">
        <v>10.1</v>
      </c>
      <c r="Z760">
        <v>5.2</v>
      </c>
      <c r="AA760">
        <v>42</v>
      </c>
      <c r="AB760">
        <v>0.2</v>
      </c>
      <c r="AC760">
        <v>12</v>
      </c>
      <c r="AD760">
        <v>33.7</v>
      </c>
      <c r="AE760">
        <v>8.7</v>
      </c>
      <c r="AF760">
        <v>82.8</v>
      </c>
      <c r="AG760">
        <v>4.1</v>
      </c>
      <c r="AH760">
        <v>48.2</v>
      </c>
      <c r="AI760">
        <v>963.4</v>
      </c>
      <c r="AJ760">
        <v>8.4</v>
      </c>
      <c r="AK760">
        <v>147.4</v>
      </c>
      <c r="AL760">
        <v>2.7</v>
      </c>
      <c r="AM760">
        <v>5.4</v>
      </c>
      <c r="AN760">
        <v>76.4</v>
      </c>
      <c r="AO760">
        <v>2.3</v>
      </c>
      <c r="AP760">
        <v>4.1</v>
      </c>
      <c r="AQ760">
        <v>5.9</v>
      </c>
      <c r="AR760">
        <v>0.4</v>
      </c>
      <c r="AS760">
        <v>0.1</v>
      </c>
      <c r="AT760">
        <v>2.2</v>
      </c>
      <c r="AU760">
        <v>0.4</v>
      </c>
      <c r="AV760">
        <v>2.6</v>
      </c>
      <c r="AW760">
        <v>1.8</v>
      </c>
      <c r="AX760">
        <v>1.3</v>
      </c>
      <c r="AY760">
        <v>1.5</v>
      </c>
      <c r="AZ760">
        <v>1.1</v>
      </c>
      <c r="BA760">
        <v>5.3</v>
      </c>
      <c r="BB760">
        <v>0.6</v>
      </c>
      <c r="BC760">
        <v>16.2</v>
      </c>
      <c r="BD760">
        <v>3.8</v>
      </c>
      <c r="BE760">
        <v>8.7</v>
      </c>
      <c r="BF760">
        <v>3.5</v>
      </c>
      <c r="BG760">
        <v>13.1</v>
      </c>
      <c r="BH760">
        <v>3</v>
      </c>
      <c r="BI760">
        <v>1.1</v>
      </c>
      <c r="BJ760">
        <v>0.9</v>
      </c>
      <c r="BK760">
        <v>0.7</v>
      </c>
      <c r="BL760">
        <v>0.2</v>
      </c>
      <c r="BM760">
        <v>0.5</v>
      </c>
      <c r="BP760">
        <v>7.6</v>
      </c>
      <c r="BQ760">
        <v>261.6</v>
      </c>
      <c r="BS760">
        <v>169.7</v>
      </c>
      <c r="BT760">
        <v>53.9</v>
      </c>
    </row>
    <row r="761" spans="1:72" x14ac:dyDescent="0.25">
      <c r="A761" s="28" t="s">
        <v>136</v>
      </c>
      <c r="B761" s="27" t="s">
        <v>346</v>
      </c>
      <c r="C761" s="28" t="s">
        <v>397</v>
      </c>
      <c r="D761">
        <v>0.1</v>
      </c>
      <c r="G761">
        <v>0.1</v>
      </c>
      <c r="H761">
        <v>2</v>
      </c>
      <c r="I761">
        <v>0.2</v>
      </c>
      <c r="J761">
        <v>0.2</v>
      </c>
      <c r="K761">
        <v>0.2</v>
      </c>
      <c r="M761">
        <v>24.5</v>
      </c>
      <c r="N761">
        <v>1.8</v>
      </c>
      <c r="O761">
        <v>2.4</v>
      </c>
      <c r="P761">
        <v>0.6</v>
      </c>
      <c r="Q761">
        <v>1.1</v>
      </c>
      <c r="R761">
        <v>3.7</v>
      </c>
      <c r="S761">
        <v>0.9</v>
      </c>
      <c r="T761">
        <v>3.2</v>
      </c>
      <c r="U761">
        <v>1.5</v>
      </c>
      <c r="V761">
        <v>3.2</v>
      </c>
      <c r="W761">
        <v>5.4</v>
      </c>
      <c r="X761">
        <v>1.3</v>
      </c>
      <c r="Y761">
        <v>0.5</v>
      </c>
      <c r="Z761">
        <v>0.4</v>
      </c>
      <c r="AA761">
        <v>1.8</v>
      </c>
      <c r="AC761">
        <v>0.2</v>
      </c>
      <c r="AD761">
        <v>1.5</v>
      </c>
      <c r="AE761">
        <v>0.6</v>
      </c>
      <c r="AF761">
        <v>1</v>
      </c>
      <c r="AG761">
        <v>0.1</v>
      </c>
      <c r="AH761">
        <v>0.7</v>
      </c>
      <c r="AI761">
        <v>7</v>
      </c>
      <c r="AJ761">
        <v>0.1</v>
      </c>
      <c r="AK761">
        <v>1.6</v>
      </c>
      <c r="AM761">
        <v>0.2</v>
      </c>
      <c r="AN761">
        <v>0.6</v>
      </c>
      <c r="AO761">
        <v>0.1</v>
      </c>
      <c r="AP761">
        <v>0.1</v>
      </c>
      <c r="AQ761">
        <v>0.1</v>
      </c>
      <c r="AW761">
        <v>0.1</v>
      </c>
      <c r="BA761">
        <v>0.1</v>
      </c>
      <c r="BC761">
        <v>0.1</v>
      </c>
      <c r="BD761">
        <v>0.1</v>
      </c>
      <c r="BE761">
        <v>0.2</v>
      </c>
      <c r="BF761">
        <v>0.1</v>
      </c>
      <c r="BG761">
        <v>0.9</v>
      </c>
      <c r="BH761">
        <v>0.1</v>
      </c>
      <c r="BP761">
        <v>0.5</v>
      </c>
      <c r="BQ761">
        <v>14.3</v>
      </c>
      <c r="BS761">
        <v>13.7</v>
      </c>
      <c r="BT761">
        <v>-2</v>
      </c>
    </row>
    <row r="762" spans="1:72" x14ac:dyDescent="0.25">
      <c r="A762" s="28" t="s">
        <v>136</v>
      </c>
      <c r="B762" s="27" t="s">
        <v>346</v>
      </c>
      <c r="C762" s="28" t="s">
        <v>398</v>
      </c>
      <c r="H762">
        <v>2</v>
      </c>
      <c r="M762">
        <v>0.5</v>
      </c>
      <c r="N762">
        <v>0.4</v>
      </c>
      <c r="O762">
        <v>0.3</v>
      </c>
      <c r="P762">
        <v>0.1</v>
      </c>
      <c r="Q762">
        <v>0.1</v>
      </c>
      <c r="R762">
        <v>0.2</v>
      </c>
      <c r="S762">
        <v>0.1</v>
      </c>
      <c r="T762">
        <v>0.1</v>
      </c>
      <c r="V762">
        <v>0.2</v>
      </c>
      <c r="W762">
        <v>0.1</v>
      </c>
      <c r="AA762">
        <v>0.1</v>
      </c>
      <c r="AD762">
        <v>0.2</v>
      </c>
      <c r="AF762">
        <v>0.3</v>
      </c>
      <c r="AH762">
        <v>0.3</v>
      </c>
      <c r="AI762">
        <v>6.2</v>
      </c>
      <c r="AK762">
        <v>0.4</v>
      </c>
      <c r="AM762">
        <v>0.1</v>
      </c>
      <c r="AN762">
        <v>0.1</v>
      </c>
      <c r="BC762">
        <v>0.1</v>
      </c>
      <c r="BE762">
        <v>0.1</v>
      </c>
      <c r="BG762">
        <v>0.1</v>
      </c>
      <c r="BQ762">
        <v>3.4</v>
      </c>
      <c r="BS762">
        <v>0.1</v>
      </c>
      <c r="BT762">
        <v>0.4</v>
      </c>
    </row>
    <row r="763" spans="1:72" x14ac:dyDescent="0.25">
      <c r="A763" s="28" t="s">
        <v>136</v>
      </c>
      <c r="B763" s="27" t="s">
        <v>346</v>
      </c>
      <c r="C763" s="28" t="s">
        <v>399</v>
      </c>
      <c r="D763">
        <v>0.1</v>
      </c>
      <c r="G763">
        <v>0.1</v>
      </c>
      <c r="H763">
        <v>3.2</v>
      </c>
      <c r="I763">
        <v>0.1</v>
      </c>
      <c r="J763">
        <v>0.2</v>
      </c>
      <c r="K763">
        <v>0.6</v>
      </c>
      <c r="M763">
        <v>31.3</v>
      </c>
      <c r="N763">
        <v>0.9</v>
      </c>
      <c r="O763">
        <v>0.2</v>
      </c>
      <c r="P763">
        <v>0.2</v>
      </c>
      <c r="Q763">
        <v>0.4</v>
      </c>
      <c r="R763">
        <v>2.2</v>
      </c>
      <c r="S763">
        <v>0.3</v>
      </c>
      <c r="T763">
        <v>0.2</v>
      </c>
      <c r="U763">
        <v>0.2</v>
      </c>
      <c r="V763">
        <v>0.5</v>
      </c>
      <c r="W763">
        <v>0.4</v>
      </c>
      <c r="X763">
        <v>0.1</v>
      </c>
      <c r="Y763">
        <v>0.1</v>
      </c>
      <c r="Z763">
        <v>0.1</v>
      </c>
      <c r="AA763">
        <v>1.7</v>
      </c>
      <c r="AC763">
        <v>0.1</v>
      </c>
      <c r="AD763">
        <v>0.3</v>
      </c>
      <c r="AE763">
        <v>0.1</v>
      </c>
      <c r="AF763">
        <v>0.8</v>
      </c>
      <c r="AG763">
        <v>0.1</v>
      </c>
      <c r="AH763">
        <v>0.8</v>
      </c>
      <c r="AI763">
        <v>8.1</v>
      </c>
      <c r="AJ763">
        <v>0.1</v>
      </c>
      <c r="AK763">
        <v>1.4</v>
      </c>
      <c r="AM763">
        <v>0.2</v>
      </c>
      <c r="AP763">
        <v>0.1</v>
      </c>
      <c r="AV763">
        <v>0.1</v>
      </c>
      <c r="BA763">
        <v>0.1</v>
      </c>
      <c r="BC763">
        <v>0.1</v>
      </c>
      <c r="BE763">
        <v>0.1</v>
      </c>
      <c r="BF763">
        <v>0.1</v>
      </c>
      <c r="BG763">
        <v>0.1</v>
      </c>
      <c r="BH763">
        <v>0.1</v>
      </c>
      <c r="BQ763">
        <v>5</v>
      </c>
      <c r="BS763">
        <v>0.9</v>
      </c>
      <c r="BT763">
        <v>-1.8</v>
      </c>
    </row>
    <row r="764" spans="1:72" x14ac:dyDescent="0.25">
      <c r="A764" s="28" t="s">
        <v>136</v>
      </c>
      <c r="B764" s="27" t="s">
        <v>346</v>
      </c>
      <c r="C764" s="28" t="s">
        <v>400</v>
      </c>
      <c r="D764">
        <v>1.4</v>
      </c>
      <c r="E764">
        <v>0.4</v>
      </c>
      <c r="F764">
        <v>0.2</v>
      </c>
      <c r="G764">
        <v>1.2</v>
      </c>
      <c r="H764">
        <v>14.5</v>
      </c>
      <c r="I764">
        <v>5.8</v>
      </c>
      <c r="J764">
        <v>2.5</v>
      </c>
      <c r="K764">
        <v>3.6</v>
      </c>
      <c r="L764">
        <v>0.4</v>
      </c>
      <c r="M764">
        <v>16.7</v>
      </c>
      <c r="N764">
        <v>16.6</v>
      </c>
      <c r="O764">
        <v>9.4</v>
      </c>
      <c r="P764">
        <v>7.1</v>
      </c>
      <c r="Q764">
        <v>5.3</v>
      </c>
      <c r="R764">
        <v>9.2</v>
      </c>
      <c r="S764">
        <v>10.1</v>
      </c>
      <c r="T764">
        <v>30.7</v>
      </c>
      <c r="U764">
        <v>22.8</v>
      </c>
      <c r="V764">
        <v>20</v>
      </c>
      <c r="W764">
        <v>23.5</v>
      </c>
      <c r="X764">
        <v>7</v>
      </c>
      <c r="Y764">
        <v>4.1</v>
      </c>
      <c r="Z764">
        <v>4.1</v>
      </c>
      <c r="AA764">
        <v>3.9</v>
      </c>
      <c r="AB764">
        <v>0.2</v>
      </c>
      <c r="AC764">
        <v>1.4</v>
      </c>
      <c r="AD764">
        <v>23.2</v>
      </c>
      <c r="AE764">
        <v>3.1</v>
      </c>
      <c r="AF764">
        <v>11</v>
      </c>
      <c r="AG764">
        <v>1.4</v>
      </c>
      <c r="AH764">
        <v>7.5</v>
      </c>
      <c r="AI764">
        <v>101.3</v>
      </c>
      <c r="AJ764">
        <v>0.9</v>
      </c>
      <c r="AK764">
        <v>26.8</v>
      </c>
      <c r="AL764">
        <v>0.3</v>
      </c>
      <c r="AM764">
        <v>1.6</v>
      </c>
      <c r="AN764">
        <v>1.8</v>
      </c>
      <c r="AO764">
        <v>0.8</v>
      </c>
      <c r="AP764">
        <v>2</v>
      </c>
      <c r="AQ764">
        <v>1.1</v>
      </c>
      <c r="AR764">
        <v>0.1</v>
      </c>
      <c r="AT764">
        <v>0.1</v>
      </c>
      <c r="AU764">
        <v>0.2</v>
      </c>
      <c r="AV764">
        <v>1</v>
      </c>
      <c r="AW764">
        <v>1</v>
      </c>
      <c r="AX764">
        <v>0.4</v>
      </c>
      <c r="AY764">
        <v>0.4</v>
      </c>
      <c r="AZ764">
        <v>0.3</v>
      </c>
      <c r="BA764">
        <v>1</v>
      </c>
      <c r="BB764">
        <v>0.1</v>
      </c>
      <c r="BC764">
        <v>1.4</v>
      </c>
      <c r="BD764">
        <v>1.4</v>
      </c>
      <c r="BE764">
        <v>3.5</v>
      </c>
      <c r="BF764">
        <v>0.7</v>
      </c>
      <c r="BG764">
        <v>7.4</v>
      </c>
      <c r="BH764">
        <v>0.7</v>
      </c>
      <c r="BI764">
        <v>0.5</v>
      </c>
      <c r="BJ764">
        <v>0.4</v>
      </c>
      <c r="BK764">
        <v>0.1</v>
      </c>
      <c r="BL764">
        <v>0.3</v>
      </c>
      <c r="BM764">
        <v>0.2</v>
      </c>
      <c r="BP764">
        <v>2.3</v>
      </c>
      <c r="BQ764">
        <v>119.4</v>
      </c>
      <c r="BS764">
        <v>76.8</v>
      </c>
      <c r="BT764">
        <v>33.1</v>
      </c>
    </row>
    <row r="765" spans="1:72" x14ac:dyDescent="0.25">
      <c r="A765" s="28" t="s">
        <v>136</v>
      </c>
      <c r="B765" s="27" t="s">
        <v>346</v>
      </c>
      <c r="C765" s="28" t="s">
        <v>401</v>
      </c>
      <c r="D765">
        <v>1.4</v>
      </c>
      <c r="E765">
        <v>0.3</v>
      </c>
      <c r="F765">
        <v>0.2</v>
      </c>
      <c r="G765">
        <v>1.4</v>
      </c>
      <c r="H765">
        <v>10</v>
      </c>
      <c r="I765">
        <v>1.6</v>
      </c>
      <c r="J765">
        <v>1.6</v>
      </c>
      <c r="K765">
        <v>2.7</v>
      </c>
      <c r="L765">
        <v>0.5</v>
      </c>
      <c r="M765">
        <v>15.3</v>
      </c>
      <c r="N765">
        <v>21.7</v>
      </c>
      <c r="O765">
        <v>10.2</v>
      </c>
      <c r="P765">
        <v>5.3</v>
      </c>
      <c r="Q765">
        <v>3.9</v>
      </c>
      <c r="R765">
        <v>13</v>
      </c>
      <c r="S765">
        <v>8.4</v>
      </c>
      <c r="T765">
        <v>17.1</v>
      </c>
      <c r="U765">
        <v>10.2</v>
      </c>
      <c r="V765">
        <v>17.3</v>
      </c>
      <c r="W765">
        <v>35.7</v>
      </c>
      <c r="X765">
        <v>6.7</v>
      </c>
      <c r="Y765">
        <v>2.8</v>
      </c>
      <c r="Z765">
        <v>3.3</v>
      </c>
      <c r="AA765">
        <v>2.6</v>
      </c>
      <c r="AB765">
        <v>0.1</v>
      </c>
      <c r="AC765">
        <v>3.1</v>
      </c>
      <c r="AD765">
        <v>14.4</v>
      </c>
      <c r="AE765">
        <v>5.9</v>
      </c>
      <c r="AF765">
        <v>21.3</v>
      </c>
      <c r="AG765">
        <v>1.4</v>
      </c>
      <c r="AH765">
        <v>10.2</v>
      </c>
      <c r="AI765">
        <v>308.5</v>
      </c>
      <c r="AJ765">
        <v>2.1</v>
      </c>
      <c r="AK765">
        <v>37.9</v>
      </c>
      <c r="AL765">
        <v>0.8</v>
      </c>
      <c r="AM765">
        <v>1.2</v>
      </c>
      <c r="AN765">
        <v>5.9</v>
      </c>
      <c r="AO765">
        <v>1</v>
      </c>
      <c r="AP765">
        <v>1</v>
      </c>
      <c r="AQ765">
        <v>1.3</v>
      </c>
      <c r="AR765">
        <v>0.1</v>
      </c>
      <c r="AT765">
        <v>0.2</v>
      </c>
      <c r="AU765">
        <v>0.1</v>
      </c>
      <c r="AV765">
        <v>0.7</v>
      </c>
      <c r="AW765">
        <v>0.7</v>
      </c>
      <c r="AX765">
        <v>0.4</v>
      </c>
      <c r="AY765">
        <v>0.6</v>
      </c>
      <c r="AZ765">
        <v>0.2</v>
      </c>
      <c r="BA765">
        <v>1.2</v>
      </c>
      <c r="BB765">
        <v>0.1</v>
      </c>
      <c r="BC765">
        <v>5.4</v>
      </c>
      <c r="BD765">
        <v>1.1</v>
      </c>
      <c r="BE765">
        <v>2.1</v>
      </c>
      <c r="BF765">
        <v>0.8</v>
      </c>
      <c r="BG765">
        <v>3.1</v>
      </c>
      <c r="BH765">
        <v>0.6</v>
      </c>
      <c r="BI765">
        <v>0.4</v>
      </c>
      <c r="BJ765">
        <v>0.3</v>
      </c>
      <c r="BK765">
        <v>0.1</v>
      </c>
      <c r="BL765">
        <v>0.1</v>
      </c>
      <c r="BM765">
        <v>0.1</v>
      </c>
      <c r="BP765">
        <v>2</v>
      </c>
      <c r="BQ765">
        <v>110</v>
      </c>
      <c r="BS765">
        <v>83</v>
      </c>
      <c r="BT765">
        <v>44.7</v>
      </c>
    </row>
    <row r="766" spans="1:72" x14ac:dyDescent="0.25">
      <c r="A766" s="28" t="s">
        <v>136</v>
      </c>
      <c r="B766" s="27" t="s">
        <v>346</v>
      </c>
      <c r="C766" s="28" t="s">
        <v>402</v>
      </c>
      <c r="D766">
        <v>1.6</v>
      </c>
      <c r="E766">
        <v>0.8</v>
      </c>
      <c r="F766">
        <v>0.3</v>
      </c>
      <c r="G766">
        <v>1.8</v>
      </c>
      <c r="H766">
        <v>11.3</v>
      </c>
      <c r="I766">
        <v>2.6</v>
      </c>
      <c r="J766">
        <v>1.8</v>
      </c>
      <c r="K766">
        <v>4.3</v>
      </c>
      <c r="L766">
        <v>0.4</v>
      </c>
      <c r="M766">
        <v>30.4</v>
      </c>
      <c r="N766">
        <v>42.5</v>
      </c>
      <c r="O766">
        <v>6</v>
      </c>
      <c r="P766">
        <v>9.7</v>
      </c>
      <c r="Q766">
        <v>4.8</v>
      </c>
      <c r="R766">
        <v>16.9</v>
      </c>
      <c r="S766">
        <v>12.9</v>
      </c>
      <c r="T766">
        <v>35.5</v>
      </c>
      <c r="U766">
        <v>28.7</v>
      </c>
      <c r="V766">
        <v>18</v>
      </c>
      <c r="W766">
        <v>46.7</v>
      </c>
      <c r="X766">
        <v>17.7</v>
      </c>
      <c r="Y766">
        <v>3.7</v>
      </c>
      <c r="Z766">
        <v>4</v>
      </c>
      <c r="AA766">
        <v>3.2</v>
      </c>
      <c r="AB766">
        <v>0.1</v>
      </c>
      <c r="AC766">
        <v>1.5</v>
      </c>
      <c r="AD766">
        <v>14.3</v>
      </c>
      <c r="AE766">
        <v>5.3</v>
      </c>
      <c r="AF766">
        <v>16.1</v>
      </c>
      <c r="AG766">
        <v>1.5</v>
      </c>
      <c r="AH766">
        <v>10.7</v>
      </c>
      <c r="AI766">
        <v>251.5</v>
      </c>
      <c r="AJ766">
        <v>2.3</v>
      </c>
      <c r="AK766">
        <v>34.5</v>
      </c>
      <c r="AL766">
        <v>0.4</v>
      </c>
      <c r="AM766">
        <v>1</v>
      </c>
      <c r="AN766">
        <v>1.8</v>
      </c>
      <c r="AO766">
        <v>0.5</v>
      </c>
      <c r="AP766">
        <v>0.7</v>
      </c>
      <c r="AQ766">
        <v>0.7</v>
      </c>
      <c r="AR766">
        <v>0.1</v>
      </c>
      <c r="AT766">
        <v>0.2</v>
      </c>
      <c r="AU766">
        <v>0.2</v>
      </c>
      <c r="AV766">
        <v>0.6</v>
      </c>
      <c r="AW766">
        <v>0.4</v>
      </c>
      <c r="AX766">
        <v>0.4</v>
      </c>
      <c r="AY766">
        <v>0.3</v>
      </c>
      <c r="AZ766">
        <v>0.2</v>
      </c>
      <c r="BA766">
        <v>1.3</v>
      </c>
      <c r="BB766">
        <v>0.1</v>
      </c>
      <c r="BC766">
        <v>4.3</v>
      </c>
      <c r="BD766">
        <v>1.1</v>
      </c>
      <c r="BE766">
        <v>2.6</v>
      </c>
      <c r="BF766">
        <v>0.6</v>
      </c>
      <c r="BG766">
        <v>5</v>
      </c>
      <c r="BH766">
        <v>0.5</v>
      </c>
      <c r="BI766">
        <v>0.3</v>
      </c>
      <c r="BJ766">
        <v>0.2</v>
      </c>
      <c r="BK766">
        <v>0.1</v>
      </c>
      <c r="BL766">
        <v>0.1</v>
      </c>
      <c r="BM766">
        <v>0.1</v>
      </c>
      <c r="BP766">
        <v>3.8</v>
      </c>
      <c r="BQ766">
        <v>96.1</v>
      </c>
      <c r="BS766">
        <v>81.8</v>
      </c>
      <c r="BT766">
        <v>21.2</v>
      </c>
    </row>
    <row r="767" spans="1:72" x14ac:dyDescent="0.25">
      <c r="A767" s="28" t="s">
        <v>136</v>
      </c>
      <c r="B767" s="27" t="s">
        <v>346</v>
      </c>
      <c r="C767" s="28" t="s">
        <v>403</v>
      </c>
      <c r="D767">
        <v>0.9</v>
      </c>
      <c r="E767">
        <v>0.2</v>
      </c>
      <c r="F767">
        <v>0.2</v>
      </c>
      <c r="G767">
        <v>0.5</v>
      </c>
      <c r="H767">
        <v>8</v>
      </c>
      <c r="I767">
        <v>2.9</v>
      </c>
      <c r="J767">
        <v>0.9</v>
      </c>
      <c r="K767">
        <v>1.6</v>
      </c>
      <c r="L767">
        <v>0.3</v>
      </c>
      <c r="M767">
        <v>15.5</v>
      </c>
      <c r="N767">
        <v>11.5</v>
      </c>
      <c r="O767">
        <v>4.5</v>
      </c>
      <c r="P767">
        <v>2.9</v>
      </c>
      <c r="Q767">
        <v>2.9</v>
      </c>
      <c r="R767">
        <v>7.9</v>
      </c>
      <c r="S767">
        <v>4.5</v>
      </c>
      <c r="T767">
        <v>3.5</v>
      </c>
      <c r="U767">
        <v>3.7</v>
      </c>
      <c r="V767">
        <v>6</v>
      </c>
      <c r="W767">
        <v>5.7</v>
      </c>
      <c r="X767">
        <v>3</v>
      </c>
      <c r="Y767">
        <v>1.5</v>
      </c>
      <c r="Z767">
        <v>1</v>
      </c>
      <c r="AA767">
        <v>2</v>
      </c>
      <c r="AC767">
        <v>1.1</v>
      </c>
      <c r="AD767">
        <v>6.2</v>
      </c>
      <c r="AE767">
        <v>1.2</v>
      </c>
      <c r="AF767">
        <v>6.8</v>
      </c>
      <c r="AG767">
        <v>0.6</v>
      </c>
      <c r="AH767">
        <v>5.4</v>
      </c>
      <c r="AI767">
        <v>75.3</v>
      </c>
      <c r="AJ767">
        <v>0.6</v>
      </c>
      <c r="AK767">
        <v>13.8</v>
      </c>
      <c r="AL767">
        <v>0.2</v>
      </c>
      <c r="AM767">
        <v>0.9</v>
      </c>
      <c r="AN767">
        <v>1.9</v>
      </c>
      <c r="AO767">
        <v>0.3</v>
      </c>
      <c r="AP767">
        <v>0.4</v>
      </c>
      <c r="AQ767">
        <v>0.4</v>
      </c>
      <c r="AR767">
        <v>0.1</v>
      </c>
      <c r="AT767">
        <v>0.1</v>
      </c>
      <c r="AU767">
        <v>0.1</v>
      </c>
      <c r="AV767">
        <v>0.5</v>
      </c>
      <c r="AW767">
        <v>0.3</v>
      </c>
      <c r="AX767">
        <v>0.2</v>
      </c>
      <c r="AY767">
        <v>0.2</v>
      </c>
      <c r="AZ767">
        <v>0.1</v>
      </c>
      <c r="BA767">
        <v>0.6</v>
      </c>
      <c r="BC767">
        <v>0.9</v>
      </c>
      <c r="BD767">
        <v>0.4</v>
      </c>
      <c r="BE767">
        <v>1.3</v>
      </c>
      <c r="BF767">
        <v>0.5</v>
      </c>
      <c r="BG767">
        <v>2.9</v>
      </c>
      <c r="BH767">
        <v>0.4</v>
      </c>
      <c r="BI767">
        <v>0.2</v>
      </c>
      <c r="BJ767">
        <v>0.2</v>
      </c>
      <c r="BK767">
        <v>0.1</v>
      </c>
      <c r="BM767">
        <v>0.1</v>
      </c>
      <c r="BP767">
        <v>2</v>
      </c>
      <c r="BQ767">
        <v>68.2</v>
      </c>
      <c r="BS767">
        <v>17.5</v>
      </c>
      <c r="BT767">
        <v>18.5</v>
      </c>
    </row>
    <row r="768" spans="1:72" x14ac:dyDescent="0.25">
      <c r="A768" s="28" t="s">
        <v>136</v>
      </c>
      <c r="B768" s="27" t="s">
        <v>346</v>
      </c>
      <c r="C768" s="28" t="s">
        <v>404</v>
      </c>
      <c r="D768">
        <v>0.4</v>
      </c>
      <c r="E768">
        <v>0.1</v>
      </c>
      <c r="F768">
        <v>0.1</v>
      </c>
      <c r="G768">
        <v>0.3</v>
      </c>
      <c r="H768">
        <v>9.6</v>
      </c>
      <c r="I768">
        <v>1.5</v>
      </c>
      <c r="J768">
        <v>0.5</v>
      </c>
      <c r="K768">
        <v>0.9</v>
      </c>
      <c r="L768">
        <v>0.1</v>
      </c>
      <c r="M768">
        <v>35.7</v>
      </c>
      <c r="N768">
        <v>4.6</v>
      </c>
      <c r="O768">
        <v>1</v>
      </c>
      <c r="P768">
        <v>1.4</v>
      </c>
      <c r="Q768">
        <v>1.3</v>
      </c>
      <c r="R768">
        <v>7.8</v>
      </c>
      <c r="S768">
        <v>2.1</v>
      </c>
      <c r="T768">
        <v>2.4</v>
      </c>
      <c r="U768">
        <v>2.5</v>
      </c>
      <c r="V768">
        <v>1.7</v>
      </c>
      <c r="W768">
        <v>1.7</v>
      </c>
      <c r="X768">
        <v>1.1</v>
      </c>
      <c r="Y768">
        <v>0.8</v>
      </c>
      <c r="Z768">
        <v>0.4</v>
      </c>
      <c r="AA768">
        <v>5.3</v>
      </c>
      <c r="AC768">
        <v>0.3</v>
      </c>
      <c r="AD768">
        <v>3.1</v>
      </c>
      <c r="AE768">
        <v>0.4</v>
      </c>
      <c r="AF768">
        <v>2.1</v>
      </c>
      <c r="AG768">
        <v>0.2</v>
      </c>
      <c r="AH768">
        <v>1.5</v>
      </c>
      <c r="AI768">
        <v>21.5</v>
      </c>
      <c r="AJ768">
        <v>0.1</v>
      </c>
      <c r="AK768">
        <v>3.9</v>
      </c>
      <c r="AL768">
        <v>0.1</v>
      </c>
      <c r="AM768">
        <v>1.4</v>
      </c>
      <c r="AN768">
        <v>0.2</v>
      </c>
      <c r="AO768">
        <v>0.1</v>
      </c>
      <c r="AP768">
        <v>0.2</v>
      </c>
      <c r="AQ768">
        <v>0.2</v>
      </c>
      <c r="AV768">
        <v>0.1</v>
      </c>
      <c r="AW768">
        <v>0.1</v>
      </c>
      <c r="AX768">
        <v>0.1</v>
      </c>
      <c r="BA768">
        <v>0.2</v>
      </c>
      <c r="BC768">
        <v>0.2</v>
      </c>
      <c r="BD768">
        <v>0.2</v>
      </c>
      <c r="BE768">
        <v>0.4</v>
      </c>
      <c r="BF768">
        <v>0.1</v>
      </c>
      <c r="BG768">
        <v>1.4</v>
      </c>
      <c r="BH768">
        <v>0.1</v>
      </c>
      <c r="BI768">
        <v>0.1</v>
      </c>
      <c r="BJ768">
        <v>0.1</v>
      </c>
      <c r="BP768">
        <v>0.3</v>
      </c>
      <c r="BQ768">
        <v>29.6</v>
      </c>
      <c r="BS768">
        <v>5</v>
      </c>
      <c r="BT768">
        <v>12.3</v>
      </c>
    </row>
    <row r="769" spans="1:72" x14ac:dyDescent="0.25">
      <c r="A769" s="28" t="s">
        <v>136</v>
      </c>
      <c r="B769" s="27" t="s">
        <v>346</v>
      </c>
      <c r="C769" s="28" t="s">
        <v>405</v>
      </c>
      <c r="D769">
        <v>0.1</v>
      </c>
      <c r="G769">
        <v>0.3</v>
      </c>
      <c r="H769">
        <v>0.3</v>
      </c>
      <c r="I769">
        <v>0.1</v>
      </c>
      <c r="J769">
        <v>0.1</v>
      </c>
      <c r="K769">
        <v>0.1</v>
      </c>
      <c r="M769">
        <v>18.6</v>
      </c>
      <c r="N769">
        <v>1.7</v>
      </c>
      <c r="O769">
        <v>0.1</v>
      </c>
      <c r="P769">
        <v>0.2</v>
      </c>
      <c r="Q769">
        <v>0.4</v>
      </c>
      <c r="R769">
        <v>1.3</v>
      </c>
      <c r="S769">
        <v>0.2</v>
      </c>
      <c r="T769">
        <v>0.2</v>
      </c>
      <c r="U769">
        <v>0.1</v>
      </c>
      <c r="V769">
        <v>0.2</v>
      </c>
      <c r="W769">
        <v>0.2</v>
      </c>
      <c r="X769">
        <v>0.3</v>
      </c>
      <c r="Y769">
        <v>0.1</v>
      </c>
      <c r="Z769">
        <v>0.1</v>
      </c>
      <c r="AA769">
        <v>1.8</v>
      </c>
      <c r="AC769">
        <v>0.1</v>
      </c>
      <c r="AD769">
        <v>0.5</v>
      </c>
      <c r="AE769">
        <v>0.1</v>
      </c>
      <c r="AF769">
        <v>0.4</v>
      </c>
      <c r="AH769">
        <v>0.3</v>
      </c>
      <c r="AI769">
        <v>4.4</v>
      </c>
      <c r="AJ769">
        <v>0.1</v>
      </c>
      <c r="AK769">
        <v>0.7</v>
      </c>
      <c r="BE769">
        <v>0.1</v>
      </c>
      <c r="BG769">
        <v>0.1</v>
      </c>
      <c r="BQ769">
        <v>5.1</v>
      </c>
      <c r="BS769">
        <v>0.4</v>
      </c>
      <c r="BT769">
        <v>-30.6</v>
      </c>
    </row>
    <row r="770" spans="1:72" x14ac:dyDescent="0.25">
      <c r="A770" s="28" t="s">
        <v>136</v>
      </c>
      <c r="B770" s="27" t="s">
        <v>346</v>
      </c>
      <c r="C770" s="28" t="s">
        <v>406</v>
      </c>
      <c r="D770">
        <v>0.1</v>
      </c>
      <c r="G770">
        <v>0.1</v>
      </c>
      <c r="H770">
        <v>1</v>
      </c>
      <c r="I770">
        <v>0.1</v>
      </c>
      <c r="J770">
        <v>0.1</v>
      </c>
      <c r="K770">
        <v>0.2</v>
      </c>
      <c r="M770">
        <v>8.8</v>
      </c>
      <c r="N770">
        <v>0.5</v>
      </c>
      <c r="O770">
        <v>0.3</v>
      </c>
      <c r="P770">
        <v>0.1</v>
      </c>
      <c r="Q770">
        <v>0.3</v>
      </c>
      <c r="R770">
        <v>1.8</v>
      </c>
      <c r="S770">
        <v>0.4</v>
      </c>
      <c r="T770">
        <v>0.2</v>
      </c>
      <c r="U770">
        <v>0.2</v>
      </c>
      <c r="V770">
        <v>0.4</v>
      </c>
      <c r="W770">
        <v>0.3</v>
      </c>
      <c r="X770">
        <v>0.4</v>
      </c>
      <c r="Y770">
        <v>0.1</v>
      </c>
      <c r="Z770">
        <v>0.1</v>
      </c>
      <c r="AA770">
        <v>0.9</v>
      </c>
      <c r="AC770">
        <v>0.2</v>
      </c>
      <c r="AD770">
        <v>0.3</v>
      </c>
      <c r="AE770">
        <v>0.1</v>
      </c>
      <c r="AF770">
        <v>0.8</v>
      </c>
      <c r="AG770">
        <v>0.2</v>
      </c>
      <c r="AH770">
        <v>0.7</v>
      </c>
      <c r="AI770">
        <v>11.3</v>
      </c>
      <c r="AJ770">
        <v>0.3</v>
      </c>
      <c r="AK770">
        <v>1.7</v>
      </c>
      <c r="AL770">
        <v>0.1</v>
      </c>
      <c r="AM770">
        <v>0.1</v>
      </c>
      <c r="AN770">
        <v>0.2</v>
      </c>
      <c r="AO770">
        <v>0.1</v>
      </c>
      <c r="AP770">
        <v>0.1</v>
      </c>
      <c r="AQ770">
        <v>0.1</v>
      </c>
      <c r="AV770">
        <v>0.1</v>
      </c>
      <c r="BA770">
        <v>0.1</v>
      </c>
      <c r="BC770">
        <v>0.2</v>
      </c>
      <c r="BD770">
        <v>0.1</v>
      </c>
      <c r="BE770">
        <v>0.1</v>
      </c>
      <c r="BF770">
        <v>0.1</v>
      </c>
      <c r="BG770">
        <v>0.1</v>
      </c>
      <c r="BH770">
        <v>0.1</v>
      </c>
      <c r="BP770">
        <v>0.1</v>
      </c>
      <c r="BQ770">
        <v>3</v>
      </c>
      <c r="BS770">
        <v>1.9</v>
      </c>
      <c r="BT770">
        <v>1.4</v>
      </c>
    </row>
    <row r="771" spans="1:72" x14ac:dyDescent="0.25">
      <c r="A771" s="28" t="s">
        <v>136</v>
      </c>
      <c r="B771" s="27" t="s">
        <v>346</v>
      </c>
      <c r="C771" s="28" t="s">
        <v>407</v>
      </c>
      <c r="D771">
        <v>20.7</v>
      </c>
      <c r="E771">
        <v>7.1</v>
      </c>
      <c r="F771">
        <v>5.4</v>
      </c>
      <c r="G771">
        <v>21.3</v>
      </c>
      <c r="H771">
        <v>353.2</v>
      </c>
      <c r="I771">
        <v>39.6</v>
      </c>
      <c r="J771">
        <v>27.7</v>
      </c>
      <c r="K771">
        <v>36.1</v>
      </c>
      <c r="L771">
        <v>5.7</v>
      </c>
      <c r="M771">
        <v>1941.7</v>
      </c>
      <c r="N771">
        <v>203.8</v>
      </c>
      <c r="O771">
        <v>73.7</v>
      </c>
      <c r="P771">
        <v>43</v>
      </c>
      <c r="Q771">
        <v>83.6</v>
      </c>
      <c r="R771">
        <v>292.5</v>
      </c>
      <c r="S771">
        <v>73.9</v>
      </c>
      <c r="T771">
        <v>144.9</v>
      </c>
      <c r="U771">
        <v>66.5</v>
      </c>
      <c r="V771">
        <v>111.4</v>
      </c>
      <c r="W771">
        <v>119.6</v>
      </c>
      <c r="X771">
        <v>41.5</v>
      </c>
      <c r="Y771">
        <v>33.5</v>
      </c>
      <c r="Z771">
        <v>17.7</v>
      </c>
      <c r="AA771">
        <v>259.9</v>
      </c>
      <c r="AB771">
        <v>1.2</v>
      </c>
      <c r="AC771">
        <v>24.6</v>
      </c>
      <c r="AD771">
        <v>116.9</v>
      </c>
      <c r="AE771">
        <v>30.7</v>
      </c>
      <c r="AF771">
        <v>223.2</v>
      </c>
      <c r="AG771">
        <v>25.1</v>
      </c>
      <c r="AH771">
        <v>210.5</v>
      </c>
      <c r="AI771">
        <v>5160.8</v>
      </c>
      <c r="AJ771">
        <v>23.1</v>
      </c>
      <c r="AK771">
        <v>460.4</v>
      </c>
      <c r="AL771">
        <v>8.4</v>
      </c>
      <c r="AM771">
        <v>29.4</v>
      </c>
      <c r="AN771">
        <v>34.6</v>
      </c>
      <c r="AO771">
        <v>7.6</v>
      </c>
      <c r="AP771">
        <v>18.1</v>
      </c>
      <c r="AQ771">
        <v>14.6</v>
      </c>
      <c r="AR771">
        <v>1.9</v>
      </c>
      <c r="AS771">
        <v>0.7</v>
      </c>
      <c r="AT771">
        <v>3.1</v>
      </c>
      <c r="AU771">
        <v>1.9</v>
      </c>
      <c r="AV771">
        <v>12.8</v>
      </c>
      <c r="AW771">
        <v>8.4</v>
      </c>
      <c r="AX771">
        <v>3.9</v>
      </c>
      <c r="AY771">
        <v>4.3</v>
      </c>
      <c r="AZ771">
        <v>3.2</v>
      </c>
      <c r="BA771">
        <v>21.5</v>
      </c>
      <c r="BB771">
        <v>1.4</v>
      </c>
      <c r="BC771">
        <v>44.4</v>
      </c>
      <c r="BD771">
        <v>11.4</v>
      </c>
      <c r="BE771">
        <v>34.2</v>
      </c>
      <c r="BF771">
        <v>12.1</v>
      </c>
      <c r="BG771">
        <v>37.7</v>
      </c>
      <c r="BH771">
        <v>10.8</v>
      </c>
      <c r="BI771">
        <v>4.5</v>
      </c>
      <c r="BJ771">
        <v>3.3</v>
      </c>
      <c r="BK771">
        <v>2.8</v>
      </c>
      <c r="BL771">
        <v>1.2</v>
      </c>
      <c r="BM771">
        <v>1.9</v>
      </c>
      <c r="BP771">
        <v>10.8</v>
      </c>
      <c r="BQ771">
        <v>1492</v>
      </c>
      <c r="BS771">
        <v>271.9</v>
      </c>
      <c r="BT771">
        <v>500.4</v>
      </c>
    </row>
    <row r="772" spans="1:72" x14ac:dyDescent="0.25">
      <c r="A772" s="26" t="s">
        <v>139</v>
      </c>
      <c r="B772" s="27" t="s">
        <v>347</v>
      </c>
      <c r="C772" s="26" t="s">
        <v>384</v>
      </c>
      <c r="D772">
        <v>235.7</v>
      </c>
      <c r="E772">
        <v>33.9</v>
      </c>
      <c r="F772">
        <v>62</v>
      </c>
      <c r="G772">
        <v>89.8</v>
      </c>
      <c r="H772">
        <v>1138.9</v>
      </c>
      <c r="I772">
        <v>218.9</v>
      </c>
      <c r="J772">
        <v>98.8</v>
      </c>
      <c r="K772">
        <v>171.4</v>
      </c>
      <c r="L772">
        <v>99.4</v>
      </c>
      <c r="M772">
        <v>209.4</v>
      </c>
      <c r="N772">
        <v>931.3</v>
      </c>
      <c r="O772">
        <v>477.7</v>
      </c>
      <c r="P772">
        <v>324</v>
      </c>
      <c r="Q772">
        <v>272.9</v>
      </c>
      <c r="R772">
        <v>279.3</v>
      </c>
      <c r="S772">
        <v>802.8</v>
      </c>
      <c r="T772">
        <v>2394.1</v>
      </c>
      <c r="U772">
        <v>1166</v>
      </c>
      <c r="V772">
        <v>2597.8</v>
      </c>
      <c r="W772">
        <v>1861.6</v>
      </c>
      <c r="X772">
        <v>668.3</v>
      </c>
      <c r="Y772">
        <v>495.5</v>
      </c>
      <c r="Z772">
        <v>619.3</v>
      </c>
      <c r="AA772">
        <v>684.3</v>
      </c>
      <c r="AB772">
        <v>36.3</v>
      </c>
      <c r="AC772">
        <v>175.6</v>
      </c>
      <c r="AD772">
        <v>1169.5</v>
      </c>
      <c r="AE772">
        <v>262.1</v>
      </c>
      <c r="AF772">
        <v>2173.5</v>
      </c>
      <c r="AG772">
        <v>1078.1</v>
      </c>
      <c r="AH772">
        <v>616.9</v>
      </c>
      <c r="AI772">
        <v>499</v>
      </c>
      <c r="AJ772">
        <v>11221.9</v>
      </c>
      <c r="AK772">
        <v>3012</v>
      </c>
      <c r="AL772">
        <v>2178.8</v>
      </c>
      <c r="AM772">
        <v>548.8</v>
      </c>
      <c r="AN772">
        <v>167.1</v>
      </c>
      <c r="AO772">
        <v>366.8</v>
      </c>
      <c r="AP772">
        <v>273.5</v>
      </c>
      <c r="AQ772">
        <v>1008.4</v>
      </c>
      <c r="AR772">
        <v>1273.4</v>
      </c>
      <c r="AS772">
        <v>794.7</v>
      </c>
      <c r="AT772">
        <v>1458.2</v>
      </c>
      <c r="AU772">
        <v>133.5</v>
      </c>
      <c r="AV772">
        <v>1728.2</v>
      </c>
      <c r="AW772">
        <v>689.7</v>
      </c>
      <c r="AX772">
        <v>421.9</v>
      </c>
      <c r="AY772">
        <v>226.4</v>
      </c>
      <c r="AZ772">
        <v>227.2</v>
      </c>
      <c r="BA772">
        <v>548.6</v>
      </c>
      <c r="BB772">
        <v>108.8</v>
      </c>
      <c r="BC772">
        <v>10003.9</v>
      </c>
      <c r="BD772">
        <v>546.7</v>
      </c>
      <c r="BE772">
        <v>1892.4</v>
      </c>
      <c r="BF772">
        <v>637.3</v>
      </c>
      <c r="BG772">
        <v>759.2</v>
      </c>
      <c r="BH772">
        <v>303.6</v>
      </c>
      <c r="BI772">
        <v>340.7</v>
      </c>
      <c r="BJ772">
        <v>249.1</v>
      </c>
      <c r="BK772">
        <v>628.6</v>
      </c>
      <c r="BL772">
        <v>25.6</v>
      </c>
      <c r="BM772">
        <v>153.8</v>
      </c>
      <c r="BP772">
        <v>1707.3</v>
      </c>
      <c r="BQ772">
        <v>33542.3</v>
      </c>
      <c r="BR772">
        <v>2.1</v>
      </c>
      <c r="BS772">
        <v>2431.3</v>
      </c>
      <c r="BT772">
        <v>-75.8</v>
      </c>
    </row>
    <row r="773" spans="1:72" x14ac:dyDescent="0.25">
      <c r="A773" s="28" t="s">
        <v>139</v>
      </c>
      <c r="B773" s="27" t="s">
        <v>347</v>
      </c>
      <c r="C773" s="28" t="s">
        <v>385</v>
      </c>
      <c r="D773">
        <v>0.8</v>
      </c>
      <c r="E773">
        <v>0.1</v>
      </c>
      <c r="G773">
        <v>0.3</v>
      </c>
      <c r="H773">
        <v>3</v>
      </c>
      <c r="I773">
        <v>0.3</v>
      </c>
      <c r="J773">
        <v>0.2</v>
      </c>
      <c r="K773">
        <v>0.3</v>
      </c>
      <c r="L773">
        <v>0.1</v>
      </c>
      <c r="M773">
        <v>28.5</v>
      </c>
      <c r="N773">
        <v>3.4</v>
      </c>
      <c r="O773">
        <v>1.5</v>
      </c>
      <c r="P773">
        <v>0.7</v>
      </c>
      <c r="Q773">
        <v>1</v>
      </c>
      <c r="R773">
        <v>3.4</v>
      </c>
      <c r="S773">
        <v>2</v>
      </c>
      <c r="T773">
        <v>1.8</v>
      </c>
      <c r="U773">
        <v>1.6</v>
      </c>
      <c r="V773">
        <v>3.6</v>
      </c>
      <c r="W773">
        <v>2</v>
      </c>
      <c r="X773">
        <v>1.2</v>
      </c>
      <c r="Y773">
        <v>0.8</v>
      </c>
      <c r="Z773">
        <v>0.8</v>
      </c>
      <c r="AA773">
        <v>16.4</v>
      </c>
      <c r="AC773">
        <v>0.5</v>
      </c>
      <c r="AD773">
        <v>3.6</v>
      </c>
      <c r="AE773">
        <v>0.6</v>
      </c>
      <c r="AF773">
        <v>3</v>
      </c>
      <c r="AG773">
        <v>1.3</v>
      </c>
      <c r="AH773">
        <v>0.8</v>
      </c>
      <c r="AI773">
        <v>2.2</v>
      </c>
      <c r="AJ773">
        <v>21.6</v>
      </c>
      <c r="AK773">
        <v>13.1</v>
      </c>
      <c r="AL773">
        <v>2</v>
      </c>
      <c r="AM773">
        <v>1.3</v>
      </c>
      <c r="AN773">
        <v>0.5</v>
      </c>
      <c r="AO773">
        <v>0.8</v>
      </c>
      <c r="AP773">
        <v>0.7</v>
      </c>
      <c r="AQ773">
        <v>2.4</v>
      </c>
      <c r="AR773">
        <v>0.9</v>
      </c>
      <c r="AS773">
        <v>0.7</v>
      </c>
      <c r="AT773">
        <v>1.1</v>
      </c>
      <c r="AU773">
        <v>0.4</v>
      </c>
      <c r="AV773">
        <v>3.9</v>
      </c>
      <c r="AW773">
        <v>1.4</v>
      </c>
      <c r="AX773">
        <v>1.1</v>
      </c>
      <c r="AY773">
        <v>0.7</v>
      </c>
      <c r="AZ773">
        <v>0.9</v>
      </c>
      <c r="BA773">
        <v>0.8</v>
      </c>
      <c r="BB773">
        <v>0.3</v>
      </c>
      <c r="BC773">
        <v>33.5</v>
      </c>
      <c r="BD773">
        <v>1.5</v>
      </c>
      <c r="BE773">
        <v>3.8</v>
      </c>
      <c r="BF773">
        <v>0.9</v>
      </c>
      <c r="BG773">
        <v>1.7</v>
      </c>
      <c r="BH773">
        <v>0.9</v>
      </c>
      <c r="BI773">
        <v>0.6</v>
      </c>
      <c r="BJ773">
        <v>0.4</v>
      </c>
      <c r="BK773">
        <v>0.7</v>
      </c>
      <c r="BM773">
        <v>0.3</v>
      </c>
      <c r="BP773">
        <v>0.2</v>
      </c>
      <c r="BQ773">
        <v>79.1</v>
      </c>
      <c r="BS773">
        <v>2.6</v>
      </c>
      <c r="BT773">
        <v>-40.7</v>
      </c>
    </row>
    <row r="774" spans="1:72" x14ac:dyDescent="0.25">
      <c r="A774" s="28" t="s">
        <v>139</v>
      </c>
      <c r="B774" s="27" t="s">
        <v>347</v>
      </c>
      <c r="C774" s="28" t="s">
        <v>386</v>
      </c>
      <c r="D774">
        <v>1.3</v>
      </c>
      <c r="E774">
        <v>0.2</v>
      </c>
      <c r="F774">
        <v>0.1</v>
      </c>
      <c r="G774">
        <v>0.3</v>
      </c>
      <c r="H774">
        <v>9</v>
      </c>
      <c r="I774">
        <v>1.2</v>
      </c>
      <c r="J774">
        <v>0.5</v>
      </c>
      <c r="K774">
        <v>0.8</v>
      </c>
      <c r="L774">
        <v>0.6</v>
      </c>
      <c r="M774">
        <v>1.1</v>
      </c>
      <c r="N774">
        <v>8.3</v>
      </c>
      <c r="O774">
        <v>9.1</v>
      </c>
      <c r="P774">
        <v>3.1</v>
      </c>
      <c r="Q774">
        <v>2.7</v>
      </c>
      <c r="R774">
        <v>2.4</v>
      </c>
      <c r="S774">
        <v>5.7</v>
      </c>
      <c r="T774">
        <v>8.7</v>
      </c>
      <c r="U774">
        <v>6.9</v>
      </c>
      <c r="V774">
        <v>11.4</v>
      </c>
      <c r="W774">
        <v>7.2</v>
      </c>
      <c r="X774">
        <v>12.8</v>
      </c>
      <c r="Y774">
        <v>2.4</v>
      </c>
      <c r="Z774">
        <v>3.5</v>
      </c>
      <c r="AA774">
        <v>3.5</v>
      </c>
      <c r="AB774">
        <v>0.1</v>
      </c>
      <c r="AC774">
        <v>1.1</v>
      </c>
      <c r="AD774">
        <v>7.1</v>
      </c>
      <c r="AE774">
        <v>1.8</v>
      </c>
      <c r="AF774">
        <v>11.9</v>
      </c>
      <c r="AG774">
        <v>5.2</v>
      </c>
      <c r="AH774">
        <v>4.5</v>
      </c>
      <c r="AI774">
        <v>3.6</v>
      </c>
      <c r="AJ774">
        <v>81.1</v>
      </c>
      <c r="AK774">
        <v>31.2</v>
      </c>
      <c r="AL774">
        <v>12.2</v>
      </c>
      <c r="AM774">
        <v>2.5</v>
      </c>
      <c r="AN774">
        <v>1.8</v>
      </c>
      <c r="AO774">
        <v>5.2</v>
      </c>
      <c r="AP774">
        <v>2</v>
      </c>
      <c r="AQ774">
        <v>8</v>
      </c>
      <c r="AR774">
        <v>4.4</v>
      </c>
      <c r="AS774">
        <v>3.5</v>
      </c>
      <c r="AT774">
        <v>5.9</v>
      </c>
      <c r="AU774">
        <v>0.6</v>
      </c>
      <c r="AV774">
        <v>10</v>
      </c>
      <c r="AW774">
        <v>3.4</v>
      </c>
      <c r="AX774">
        <v>2.9</v>
      </c>
      <c r="AY774">
        <v>1.5</v>
      </c>
      <c r="AZ774">
        <v>1.1</v>
      </c>
      <c r="BA774">
        <v>2.2</v>
      </c>
      <c r="BB774">
        <v>0.5</v>
      </c>
      <c r="BC774">
        <v>95.8</v>
      </c>
      <c r="BD774">
        <v>2.6</v>
      </c>
      <c r="BE774">
        <v>11.2</v>
      </c>
      <c r="BF774">
        <v>2.5</v>
      </c>
      <c r="BG774">
        <v>9.3</v>
      </c>
      <c r="BH774">
        <v>1.9</v>
      </c>
      <c r="BI774">
        <v>2.2</v>
      </c>
      <c r="BJ774">
        <v>1.2</v>
      </c>
      <c r="BK774">
        <v>2.9</v>
      </c>
      <c r="BL774">
        <v>0.2</v>
      </c>
      <c r="BM774">
        <v>0.8</v>
      </c>
      <c r="BP774">
        <v>11.5</v>
      </c>
      <c r="BQ774">
        <v>302.1</v>
      </c>
      <c r="BS774">
        <v>35.1</v>
      </c>
      <c r="BT774">
        <v>-4.7</v>
      </c>
    </row>
    <row r="775" spans="1:72" x14ac:dyDescent="0.25">
      <c r="A775" s="28" t="s">
        <v>139</v>
      </c>
      <c r="B775" s="27" t="s">
        <v>347</v>
      </c>
      <c r="C775" s="28" t="s">
        <v>387</v>
      </c>
      <c r="D775">
        <v>1.7</v>
      </c>
      <c r="E775">
        <v>0.2</v>
      </c>
      <c r="F775">
        <v>0.1</v>
      </c>
      <c r="G775">
        <v>0.3</v>
      </c>
      <c r="H775">
        <v>10.1</v>
      </c>
      <c r="I775">
        <v>1.6</v>
      </c>
      <c r="J775">
        <v>0.5</v>
      </c>
      <c r="K775">
        <v>1.1</v>
      </c>
      <c r="L775">
        <v>0.7</v>
      </c>
      <c r="M775">
        <v>7.4</v>
      </c>
      <c r="N775">
        <v>9.2</v>
      </c>
      <c r="O775">
        <v>5.2</v>
      </c>
      <c r="P775">
        <v>4.1</v>
      </c>
      <c r="Q775">
        <v>2.1</v>
      </c>
      <c r="R775">
        <v>3.6</v>
      </c>
      <c r="S775">
        <v>6.8</v>
      </c>
      <c r="T775">
        <v>7.9</v>
      </c>
      <c r="U775">
        <v>7.5</v>
      </c>
      <c r="V775">
        <v>14.1</v>
      </c>
      <c r="W775">
        <v>12.9</v>
      </c>
      <c r="X775">
        <v>15.1</v>
      </c>
      <c r="Y775">
        <v>3</v>
      </c>
      <c r="Z775">
        <v>3.8</v>
      </c>
      <c r="AA775">
        <v>5.8</v>
      </c>
      <c r="AB775">
        <v>0.1</v>
      </c>
      <c r="AC775">
        <v>1.4</v>
      </c>
      <c r="AD775">
        <v>8.6</v>
      </c>
      <c r="AE775">
        <v>2</v>
      </c>
      <c r="AF775">
        <v>8.1</v>
      </c>
      <c r="AG775">
        <v>4.3</v>
      </c>
      <c r="AH775">
        <v>2.7</v>
      </c>
      <c r="AI775">
        <v>3</v>
      </c>
      <c r="AJ775">
        <v>96.3</v>
      </c>
      <c r="AK775">
        <v>22.9</v>
      </c>
      <c r="AL775">
        <v>7.7</v>
      </c>
      <c r="AM775">
        <v>3.7</v>
      </c>
      <c r="AN775">
        <v>2.6</v>
      </c>
      <c r="AO775">
        <v>11.6</v>
      </c>
      <c r="AP775">
        <v>3.2</v>
      </c>
      <c r="AQ775">
        <v>14.3</v>
      </c>
      <c r="AR775">
        <v>4.8</v>
      </c>
      <c r="AS775">
        <v>2.5</v>
      </c>
      <c r="AT775">
        <v>12.7</v>
      </c>
      <c r="AU775">
        <v>0.6</v>
      </c>
      <c r="AV775">
        <v>19.5</v>
      </c>
      <c r="AW775">
        <v>4.7</v>
      </c>
      <c r="AX775">
        <v>4</v>
      </c>
      <c r="AY775">
        <v>3.2</v>
      </c>
      <c r="AZ775">
        <v>1.8</v>
      </c>
      <c r="BA775">
        <v>3</v>
      </c>
      <c r="BB775">
        <v>0.7</v>
      </c>
      <c r="BC775">
        <v>72.8</v>
      </c>
      <c r="BD775">
        <v>3.8</v>
      </c>
      <c r="BE775">
        <v>11.4</v>
      </c>
      <c r="BF775">
        <v>3.4</v>
      </c>
      <c r="BG775">
        <v>7</v>
      </c>
      <c r="BH775">
        <v>2.6</v>
      </c>
      <c r="BI775">
        <v>4.6</v>
      </c>
      <c r="BJ775">
        <v>1.5</v>
      </c>
      <c r="BK775">
        <v>3.1</v>
      </c>
      <c r="BL775">
        <v>0.2</v>
      </c>
      <c r="BM775">
        <v>1.1</v>
      </c>
      <c r="BP775">
        <v>3.8</v>
      </c>
      <c r="BQ775">
        <v>372.5</v>
      </c>
      <c r="BS775">
        <v>40.7</v>
      </c>
      <c r="BT775">
        <v>-2.6</v>
      </c>
    </row>
    <row r="776" spans="1:71" x14ac:dyDescent="0.25">
      <c r="A776" s="28" t="s">
        <v>139</v>
      </c>
      <c r="B776" s="27" t="s">
        <v>347</v>
      </c>
      <c r="C776" s="28" t="s">
        <v>388</v>
      </c>
      <c r="H776">
        <v>0.1</v>
      </c>
      <c r="M776">
        <v>0.1</v>
      </c>
      <c r="N776">
        <v>0.1</v>
      </c>
      <c r="R776">
        <v>0.1</v>
      </c>
      <c r="S776">
        <v>0.1</v>
      </c>
      <c r="T776">
        <v>0.1</v>
      </c>
      <c r="U776">
        <v>0.1</v>
      </c>
      <c r="V776">
        <v>0.1</v>
      </c>
      <c r="W776">
        <v>0.1</v>
      </c>
      <c r="X776">
        <v>0.1</v>
      </c>
      <c r="AA776">
        <v>0.1</v>
      </c>
      <c r="AD776">
        <v>0.1</v>
      </c>
      <c r="AF776">
        <v>0.1</v>
      </c>
      <c r="AG776">
        <v>0.1</v>
      </c>
      <c r="AH776">
        <v>0.1</v>
      </c>
      <c r="AJ776">
        <v>0.5</v>
      </c>
      <c r="AK776">
        <v>0.6</v>
      </c>
      <c r="AL776">
        <v>0.1</v>
      </c>
      <c r="AQ776">
        <v>0.1</v>
      </c>
      <c r="AV776">
        <v>0.1</v>
      </c>
      <c r="AW776">
        <v>0.1</v>
      </c>
      <c r="BC776">
        <v>1.3</v>
      </c>
      <c r="BE776">
        <v>0.2</v>
      </c>
      <c r="BG776">
        <v>0.1</v>
      </c>
      <c r="BQ776">
        <v>3.6</v>
      </c>
      <c r="BS776">
        <v>0.2</v>
      </c>
    </row>
    <row r="777" spans="1:72" x14ac:dyDescent="0.25">
      <c r="A777" s="28" t="s">
        <v>139</v>
      </c>
      <c r="B777" s="27" t="s">
        <v>347</v>
      </c>
      <c r="C777" s="28" t="s">
        <v>389</v>
      </c>
      <c r="N777">
        <v>0.2</v>
      </c>
      <c r="P777">
        <v>0.1</v>
      </c>
      <c r="U777">
        <v>0.1</v>
      </c>
      <c r="V777">
        <v>0.1</v>
      </c>
      <c r="W777">
        <v>0.1</v>
      </c>
      <c r="AJ777">
        <v>0.1</v>
      </c>
      <c r="BC777">
        <v>0.1</v>
      </c>
      <c r="BQ777">
        <v>1.6</v>
      </c>
      <c r="BS777">
        <v>0.2</v>
      </c>
      <c r="BT777">
        <v>-0.2</v>
      </c>
    </row>
    <row r="778" spans="1:71" x14ac:dyDescent="0.25">
      <c r="A778" s="28" t="s">
        <v>139</v>
      </c>
      <c r="B778" s="27" t="s">
        <v>347</v>
      </c>
      <c r="C778" s="28" t="s">
        <v>390</v>
      </c>
      <c r="H778">
        <v>0.2</v>
      </c>
      <c r="I778">
        <v>0.1</v>
      </c>
      <c r="M778">
        <v>0.1</v>
      </c>
      <c r="N778">
        <v>0.1</v>
      </c>
      <c r="R778">
        <v>0.1</v>
      </c>
      <c r="S778">
        <v>0.1</v>
      </c>
      <c r="T778">
        <v>0.1</v>
      </c>
      <c r="U778">
        <v>0.2</v>
      </c>
      <c r="V778">
        <v>0.2</v>
      </c>
      <c r="W778">
        <v>0.2</v>
      </c>
      <c r="X778">
        <v>0.1</v>
      </c>
      <c r="Y778">
        <v>0.1</v>
      </c>
      <c r="AA778">
        <v>0.2</v>
      </c>
      <c r="AD778">
        <v>0.2</v>
      </c>
      <c r="AF778">
        <v>0.2</v>
      </c>
      <c r="AG778">
        <v>0.1</v>
      </c>
      <c r="AH778">
        <v>0.1</v>
      </c>
      <c r="AJ778">
        <v>0.4</v>
      </c>
      <c r="AK778">
        <v>0.1</v>
      </c>
      <c r="AL778">
        <v>0.1</v>
      </c>
      <c r="AM778">
        <v>0.1</v>
      </c>
      <c r="AQ778">
        <v>0.1</v>
      </c>
      <c r="AR778">
        <v>0.1</v>
      </c>
      <c r="AV778">
        <v>0.1</v>
      </c>
      <c r="AW778">
        <v>0.1</v>
      </c>
      <c r="BC778">
        <v>0.6</v>
      </c>
      <c r="BD778">
        <v>0.1</v>
      </c>
      <c r="BE778">
        <v>0.2</v>
      </c>
      <c r="BG778">
        <v>0.1</v>
      </c>
      <c r="BK778">
        <v>0.1</v>
      </c>
      <c r="BP778">
        <v>0.1</v>
      </c>
      <c r="BQ778">
        <v>10</v>
      </c>
      <c r="BS778">
        <v>0.3</v>
      </c>
    </row>
    <row r="779" spans="1:72" x14ac:dyDescent="0.25">
      <c r="A779" s="28" t="s">
        <v>139</v>
      </c>
      <c r="B779" s="27" t="s">
        <v>347</v>
      </c>
      <c r="C779" s="28" t="s">
        <v>391</v>
      </c>
      <c r="D779">
        <v>0.2</v>
      </c>
      <c r="H779">
        <v>2.5</v>
      </c>
      <c r="I779">
        <v>0.3</v>
      </c>
      <c r="J779">
        <v>0.1</v>
      </c>
      <c r="K779">
        <v>0.3</v>
      </c>
      <c r="L779">
        <v>0.2</v>
      </c>
      <c r="M779">
        <v>0.3</v>
      </c>
      <c r="N779">
        <v>1.6</v>
      </c>
      <c r="O779">
        <v>0.8</v>
      </c>
      <c r="P779">
        <v>0.9</v>
      </c>
      <c r="Q779">
        <v>0.6</v>
      </c>
      <c r="R779">
        <v>0.5</v>
      </c>
      <c r="S779">
        <v>2.1</v>
      </c>
      <c r="T779">
        <v>2.2</v>
      </c>
      <c r="U779">
        <v>4.6</v>
      </c>
      <c r="V779">
        <v>5.9</v>
      </c>
      <c r="W779">
        <v>5.3</v>
      </c>
      <c r="X779">
        <v>1.9</v>
      </c>
      <c r="Y779">
        <v>0.6</v>
      </c>
      <c r="Z779">
        <v>1.2</v>
      </c>
      <c r="AA779">
        <v>0.9</v>
      </c>
      <c r="AC779">
        <v>0.3</v>
      </c>
      <c r="AD779">
        <v>2.4</v>
      </c>
      <c r="AE779">
        <v>0.5</v>
      </c>
      <c r="AF779">
        <v>2.3</v>
      </c>
      <c r="AG779">
        <v>1.1</v>
      </c>
      <c r="AH779">
        <v>0.9</v>
      </c>
      <c r="AI779">
        <v>0.1</v>
      </c>
      <c r="AJ779">
        <v>8.7</v>
      </c>
      <c r="AK779">
        <v>6.8</v>
      </c>
      <c r="AL779">
        <v>2.2</v>
      </c>
      <c r="AM779">
        <v>1.1</v>
      </c>
      <c r="AN779">
        <v>0.3</v>
      </c>
      <c r="AO779">
        <v>0.6</v>
      </c>
      <c r="AP779">
        <v>0.3</v>
      </c>
      <c r="AQ779">
        <v>1.1</v>
      </c>
      <c r="AR779">
        <v>0.5</v>
      </c>
      <c r="AS779">
        <v>0.3</v>
      </c>
      <c r="AT779">
        <v>0.8</v>
      </c>
      <c r="AU779">
        <v>0.2</v>
      </c>
      <c r="AV779">
        <v>1.8</v>
      </c>
      <c r="AW779">
        <v>0.8</v>
      </c>
      <c r="AX779">
        <v>0.4</v>
      </c>
      <c r="AY779">
        <v>0.4</v>
      </c>
      <c r="AZ779">
        <v>0.2</v>
      </c>
      <c r="BA779">
        <v>0.3</v>
      </c>
      <c r="BB779">
        <v>0.1</v>
      </c>
      <c r="BC779">
        <v>11.6</v>
      </c>
      <c r="BD779">
        <v>0.7</v>
      </c>
      <c r="BE779">
        <v>2.6</v>
      </c>
      <c r="BF779">
        <v>0.6</v>
      </c>
      <c r="BG779">
        <v>1</v>
      </c>
      <c r="BH779">
        <v>0.3</v>
      </c>
      <c r="BI779">
        <v>0.4</v>
      </c>
      <c r="BJ779">
        <v>0.4</v>
      </c>
      <c r="BK779">
        <v>0.4</v>
      </c>
      <c r="BM779">
        <v>0.2</v>
      </c>
      <c r="BP779">
        <v>0.4</v>
      </c>
      <c r="BQ779">
        <v>69.4</v>
      </c>
      <c r="BS779">
        <v>10.3</v>
      </c>
      <c r="BT779">
        <v>0.8</v>
      </c>
    </row>
    <row r="780" spans="1:72" x14ac:dyDescent="0.25">
      <c r="A780" s="28" t="s">
        <v>139</v>
      </c>
      <c r="B780" s="27" t="s">
        <v>347</v>
      </c>
      <c r="C780" s="28" t="s">
        <v>392</v>
      </c>
      <c r="D780">
        <v>1</v>
      </c>
      <c r="E780">
        <v>0.1</v>
      </c>
      <c r="F780">
        <v>0.1</v>
      </c>
      <c r="G780">
        <v>0.2</v>
      </c>
      <c r="H780">
        <v>5.5</v>
      </c>
      <c r="I780">
        <v>2.6</v>
      </c>
      <c r="J780">
        <v>0.3</v>
      </c>
      <c r="K780">
        <v>0.6</v>
      </c>
      <c r="L780">
        <v>0.4</v>
      </c>
      <c r="M780">
        <v>2.9</v>
      </c>
      <c r="N780">
        <v>4.4</v>
      </c>
      <c r="O780">
        <v>2.7</v>
      </c>
      <c r="P780">
        <v>2.4</v>
      </c>
      <c r="Q780">
        <v>1.4</v>
      </c>
      <c r="R780">
        <v>2.3</v>
      </c>
      <c r="S780">
        <v>6.6</v>
      </c>
      <c r="T780">
        <v>4.1</v>
      </c>
      <c r="U780">
        <v>7.2</v>
      </c>
      <c r="V780">
        <v>12.9</v>
      </c>
      <c r="W780">
        <v>13.2</v>
      </c>
      <c r="X780">
        <v>6.3</v>
      </c>
      <c r="Y780">
        <v>2.1</v>
      </c>
      <c r="Z780">
        <v>2.8</v>
      </c>
      <c r="AA780">
        <v>6.7</v>
      </c>
      <c r="AB780">
        <v>0.1</v>
      </c>
      <c r="AC780">
        <v>0.9</v>
      </c>
      <c r="AD780">
        <v>8.3</v>
      </c>
      <c r="AE780">
        <v>1.3</v>
      </c>
      <c r="AF780">
        <v>4.1</v>
      </c>
      <c r="AG780">
        <v>1.8</v>
      </c>
      <c r="AH780">
        <v>1.6</v>
      </c>
      <c r="AI780">
        <v>2.5</v>
      </c>
      <c r="AJ780">
        <v>25.3</v>
      </c>
      <c r="AK780">
        <v>8.1</v>
      </c>
      <c r="AL780">
        <v>3.1</v>
      </c>
      <c r="AM780">
        <v>2.7</v>
      </c>
      <c r="AN780">
        <v>0.7</v>
      </c>
      <c r="AO780">
        <v>1.1</v>
      </c>
      <c r="AP780">
        <v>1</v>
      </c>
      <c r="AQ780">
        <v>2.9</v>
      </c>
      <c r="AR780">
        <v>1.5</v>
      </c>
      <c r="AS780">
        <v>0.9</v>
      </c>
      <c r="AT780">
        <v>2.2</v>
      </c>
      <c r="AU780">
        <v>0.4</v>
      </c>
      <c r="AV780">
        <v>4.2</v>
      </c>
      <c r="AW780">
        <v>2.1</v>
      </c>
      <c r="AX780">
        <v>1.2</v>
      </c>
      <c r="AY780">
        <v>0.7</v>
      </c>
      <c r="AZ780">
        <v>0.6</v>
      </c>
      <c r="BA780">
        <v>1.1</v>
      </c>
      <c r="BB780">
        <v>0.3</v>
      </c>
      <c r="BC780">
        <v>29.2</v>
      </c>
      <c r="BD780">
        <v>2.2</v>
      </c>
      <c r="BE780">
        <v>5.8</v>
      </c>
      <c r="BF780">
        <v>1.2</v>
      </c>
      <c r="BG780">
        <v>5.3</v>
      </c>
      <c r="BH780">
        <v>1.5</v>
      </c>
      <c r="BI780">
        <v>1.2</v>
      </c>
      <c r="BJ780">
        <v>0.7</v>
      </c>
      <c r="BK780">
        <v>1.1</v>
      </c>
      <c r="BL780">
        <v>0.1</v>
      </c>
      <c r="BM780">
        <v>0.7</v>
      </c>
      <c r="BP780">
        <v>1.5</v>
      </c>
      <c r="BQ780">
        <v>340.3</v>
      </c>
      <c r="BS780">
        <v>32.9</v>
      </c>
      <c r="BT780">
        <v>2</v>
      </c>
    </row>
    <row r="781" spans="1:72" x14ac:dyDescent="0.25">
      <c r="A781" s="28" t="s">
        <v>139</v>
      </c>
      <c r="B781" s="27" t="s">
        <v>347</v>
      </c>
      <c r="C781" s="28" t="s">
        <v>393</v>
      </c>
      <c r="D781">
        <v>1.8</v>
      </c>
      <c r="E781">
        <v>0.1</v>
      </c>
      <c r="F781">
        <v>0.1</v>
      </c>
      <c r="G781">
        <v>0.2</v>
      </c>
      <c r="H781">
        <v>4.5</v>
      </c>
      <c r="I781">
        <v>0.6</v>
      </c>
      <c r="J781">
        <v>0.2</v>
      </c>
      <c r="K781">
        <v>0.6</v>
      </c>
      <c r="L781">
        <v>0.2</v>
      </c>
      <c r="M781">
        <v>45.6</v>
      </c>
      <c r="N781">
        <v>8.6</v>
      </c>
      <c r="O781">
        <v>2.4</v>
      </c>
      <c r="P781">
        <v>2.7</v>
      </c>
      <c r="Q781">
        <v>2.1</v>
      </c>
      <c r="R781">
        <v>8.7</v>
      </c>
      <c r="S781">
        <v>6.7</v>
      </c>
      <c r="T781">
        <v>2.8</v>
      </c>
      <c r="U781">
        <v>6.8</v>
      </c>
      <c r="V781">
        <v>6.8</v>
      </c>
      <c r="W781">
        <v>3.5</v>
      </c>
      <c r="X781">
        <v>2</v>
      </c>
      <c r="Y781">
        <v>1.3</v>
      </c>
      <c r="Z781">
        <v>1.4</v>
      </c>
      <c r="AA781">
        <v>39.5</v>
      </c>
      <c r="AB781">
        <v>0.2</v>
      </c>
      <c r="AC781">
        <v>1</v>
      </c>
      <c r="AD781">
        <v>4.9</v>
      </c>
      <c r="AE781">
        <v>0.7</v>
      </c>
      <c r="AF781">
        <v>4.5</v>
      </c>
      <c r="AG781">
        <v>1.7</v>
      </c>
      <c r="AH781">
        <v>2.3</v>
      </c>
      <c r="AI781">
        <v>2.1</v>
      </c>
      <c r="AJ781">
        <v>33.4</v>
      </c>
      <c r="AK781">
        <v>8.3</v>
      </c>
      <c r="AL781">
        <v>3.7</v>
      </c>
      <c r="AM781">
        <v>2.1</v>
      </c>
      <c r="AN781">
        <v>1.8</v>
      </c>
      <c r="AO781">
        <v>1.5</v>
      </c>
      <c r="AP781">
        <v>0.5</v>
      </c>
      <c r="AQ781">
        <v>5.6</v>
      </c>
      <c r="AR781">
        <v>1.2</v>
      </c>
      <c r="AS781">
        <v>1</v>
      </c>
      <c r="AT781">
        <v>1.9</v>
      </c>
      <c r="AU781">
        <v>0.5</v>
      </c>
      <c r="AV781">
        <v>5.7</v>
      </c>
      <c r="AW781">
        <v>1.5</v>
      </c>
      <c r="AX781">
        <v>0.8</v>
      </c>
      <c r="AY781">
        <v>0.9</v>
      </c>
      <c r="AZ781">
        <v>0.5</v>
      </c>
      <c r="BA781">
        <v>0.6</v>
      </c>
      <c r="BB781">
        <v>0.4</v>
      </c>
      <c r="BC781">
        <v>26</v>
      </c>
      <c r="BD781">
        <v>1.8</v>
      </c>
      <c r="BE781">
        <v>7.3</v>
      </c>
      <c r="BF781">
        <v>2.8</v>
      </c>
      <c r="BG781">
        <v>3.1</v>
      </c>
      <c r="BH781">
        <v>1</v>
      </c>
      <c r="BI781">
        <v>1.3</v>
      </c>
      <c r="BJ781">
        <v>0.9</v>
      </c>
      <c r="BK781">
        <v>0.9</v>
      </c>
      <c r="BM781">
        <v>0.6</v>
      </c>
      <c r="BP781">
        <v>0.3</v>
      </c>
      <c r="BQ781">
        <v>195.2</v>
      </c>
      <c r="BS781">
        <v>2.4</v>
      </c>
      <c r="BT781">
        <v>11.8</v>
      </c>
    </row>
    <row r="782" spans="1:72" x14ac:dyDescent="0.25">
      <c r="A782" s="28" t="s">
        <v>139</v>
      </c>
      <c r="B782" s="27" t="s">
        <v>347</v>
      </c>
      <c r="C782" s="28" t="s">
        <v>394</v>
      </c>
      <c r="H782">
        <v>0.2</v>
      </c>
      <c r="M782">
        <v>0.8</v>
      </c>
      <c r="N782">
        <v>0.2</v>
      </c>
      <c r="O782">
        <v>0.1</v>
      </c>
      <c r="P782">
        <v>0.1</v>
      </c>
      <c r="R782">
        <v>0.3</v>
      </c>
      <c r="S782">
        <v>0.5</v>
      </c>
      <c r="T782">
        <v>0.1</v>
      </c>
      <c r="U782">
        <v>0.2</v>
      </c>
      <c r="V782">
        <v>0.8</v>
      </c>
      <c r="W782">
        <v>1.2</v>
      </c>
      <c r="X782">
        <v>0.1</v>
      </c>
      <c r="Y782">
        <v>0.1</v>
      </c>
      <c r="Z782">
        <v>0.1</v>
      </c>
      <c r="AA782">
        <v>0.2</v>
      </c>
      <c r="AD782">
        <v>0.1</v>
      </c>
      <c r="AE782">
        <v>0.1</v>
      </c>
      <c r="AF782">
        <v>0.1</v>
      </c>
      <c r="AJ782">
        <v>0.4</v>
      </c>
      <c r="AK782">
        <v>0.1</v>
      </c>
      <c r="AL782">
        <v>0.1</v>
      </c>
      <c r="AM782">
        <v>0.1</v>
      </c>
      <c r="AV782">
        <v>0.1</v>
      </c>
      <c r="BC782">
        <v>0.6</v>
      </c>
      <c r="BD782">
        <v>0.1</v>
      </c>
      <c r="BE782">
        <v>0.1</v>
      </c>
      <c r="BG782">
        <v>0.1</v>
      </c>
      <c r="BQ782">
        <v>9.1</v>
      </c>
      <c r="BS782">
        <v>2.1</v>
      </c>
      <c r="BT782">
        <v>-20.1</v>
      </c>
    </row>
    <row r="783" spans="1:72" x14ac:dyDescent="0.25">
      <c r="A783" s="28" t="s">
        <v>139</v>
      </c>
      <c r="B783" s="27" t="s">
        <v>347</v>
      </c>
      <c r="C783" s="28" t="s">
        <v>395</v>
      </c>
      <c r="D783">
        <v>1.1</v>
      </c>
      <c r="G783">
        <v>0.4</v>
      </c>
      <c r="H783">
        <v>1.7</v>
      </c>
      <c r="I783">
        <v>0.2</v>
      </c>
      <c r="J783">
        <v>0.2</v>
      </c>
      <c r="K783">
        <v>0.4</v>
      </c>
      <c r="L783">
        <v>0.1</v>
      </c>
      <c r="M783">
        <v>1.3</v>
      </c>
      <c r="N783">
        <v>1.1</v>
      </c>
      <c r="O783">
        <v>0.6</v>
      </c>
      <c r="P783">
        <v>0.4</v>
      </c>
      <c r="Q783">
        <v>0.5</v>
      </c>
      <c r="R783">
        <v>0.9</v>
      </c>
      <c r="S783">
        <v>1</v>
      </c>
      <c r="T783">
        <v>0.5</v>
      </c>
      <c r="U783">
        <v>0.8</v>
      </c>
      <c r="V783">
        <v>1.3</v>
      </c>
      <c r="W783">
        <v>0.7</v>
      </c>
      <c r="X783">
        <v>1.6</v>
      </c>
      <c r="Y783">
        <v>0.5</v>
      </c>
      <c r="Z783">
        <v>1.6</v>
      </c>
      <c r="AA783">
        <v>2.1</v>
      </c>
      <c r="AC783">
        <v>0.4</v>
      </c>
      <c r="AD783">
        <v>1.7</v>
      </c>
      <c r="AE783">
        <v>0.3</v>
      </c>
      <c r="AF783">
        <v>1.5</v>
      </c>
      <c r="AG783">
        <v>0.7</v>
      </c>
      <c r="AH783">
        <v>2</v>
      </c>
      <c r="AI783">
        <v>14.5</v>
      </c>
      <c r="AJ783">
        <v>8.3</v>
      </c>
      <c r="AK783">
        <v>3.8</v>
      </c>
      <c r="AL783">
        <v>0.3</v>
      </c>
      <c r="AM783">
        <v>0.5</v>
      </c>
      <c r="AN783">
        <v>0.1</v>
      </c>
      <c r="AO783">
        <v>0.2</v>
      </c>
      <c r="AP783">
        <v>0.5</v>
      </c>
      <c r="AQ783">
        <v>1.2</v>
      </c>
      <c r="AR783">
        <v>0.1</v>
      </c>
      <c r="AS783">
        <v>0.1</v>
      </c>
      <c r="AT783">
        <v>0.2</v>
      </c>
      <c r="AU783">
        <v>0.1</v>
      </c>
      <c r="AV783">
        <v>0.6</v>
      </c>
      <c r="AW783">
        <v>0.2</v>
      </c>
      <c r="AX783">
        <v>0.2</v>
      </c>
      <c r="AY783">
        <v>0.1</v>
      </c>
      <c r="AZ783">
        <v>0.1</v>
      </c>
      <c r="BA783">
        <v>0.8</v>
      </c>
      <c r="BB783">
        <v>0.1</v>
      </c>
      <c r="BC783">
        <v>1.7</v>
      </c>
      <c r="BD783">
        <v>0.3</v>
      </c>
      <c r="BE783">
        <v>2.1</v>
      </c>
      <c r="BF783">
        <v>0.1</v>
      </c>
      <c r="BG783">
        <v>0.7</v>
      </c>
      <c r="BH783">
        <v>0.3</v>
      </c>
      <c r="BI783">
        <v>0.2</v>
      </c>
      <c r="BJ783">
        <v>0.1</v>
      </c>
      <c r="BK783">
        <v>0.1</v>
      </c>
      <c r="BM783">
        <v>0.2</v>
      </c>
      <c r="BP783">
        <v>0.2</v>
      </c>
      <c r="BQ783">
        <v>10.8</v>
      </c>
      <c r="BS783">
        <v>5.6</v>
      </c>
      <c r="BT783">
        <v>-13.6</v>
      </c>
    </row>
    <row r="784" spans="1:72" x14ac:dyDescent="0.25">
      <c r="A784" s="28" t="s">
        <v>139</v>
      </c>
      <c r="B784" s="27" t="s">
        <v>347</v>
      </c>
      <c r="C784" s="28" t="s">
        <v>396</v>
      </c>
      <c r="D784">
        <v>5.1</v>
      </c>
      <c r="E784">
        <v>0.9</v>
      </c>
      <c r="F784">
        <v>0.2</v>
      </c>
      <c r="G784">
        <v>0.9</v>
      </c>
      <c r="H784">
        <v>24.1</v>
      </c>
      <c r="I784">
        <v>3</v>
      </c>
      <c r="J784">
        <v>5.8</v>
      </c>
      <c r="K784">
        <v>4.2</v>
      </c>
      <c r="L784">
        <v>2</v>
      </c>
      <c r="M784">
        <v>53.5</v>
      </c>
      <c r="N784">
        <v>31.5</v>
      </c>
      <c r="O784">
        <v>23.1</v>
      </c>
      <c r="P784">
        <v>11.3</v>
      </c>
      <c r="Q784">
        <v>5.9</v>
      </c>
      <c r="R784">
        <v>11.6</v>
      </c>
      <c r="S784">
        <v>16.6</v>
      </c>
      <c r="T784">
        <v>28.1</v>
      </c>
      <c r="U784">
        <v>20.4</v>
      </c>
      <c r="V784">
        <v>41.7</v>
      </c>
      <c r="W784">
        <v>29.3</v>
      </c>
      <c r="X784">
        <v>68.2</v>
      </c>
      <c r="Y784">
        <v>10.2</v>
      </c>
      <c r="Z784">
        <v>14</v>
      </c>
      <c r="AA784">
        <v>33.2</v>
      </c>
      <c r="AB784">
        <v>0.3</v>
      </c>
      <c r="AC784">
        <v>3.3</v>
      </c>
      <c r="AD784">
        <v>23.7</v>
      </c>
      <c r="AE784">
        <v>4.1</v>
      </c>
      <c r="AF784">
        <v>18</v>
      </c>
      <c r="AG784">
        <v>10.2</v>
      </c>
      <c r="AH784">
        <v>4.4</v>
      </c>
      <c r="AI784">
        <v>10.1</v>
      </c>
      <c r="AJ784">
        <v>252.7</v>
      </c>
      <c r="AK784">
        <v>43.4</v>
      </c>
      <c r="AL784">
        <v>21.8</v>
      </c>
      <c r="AM784">
        <v>6.2</v>
      </c>
      <c r="AN784">
        <v>8.8</v>
      </c>
      <c r="AO784">
        <v>18.3</v>
      </c>
      <c r="AP784">
        <v>7.1</v>
      </c>
      <c r="AQ784">
        <v>26.3</v>
      </c>
      <c r="AR784">
        <v>11.4</v>
      </c>
      <c r="AS784">
        <v>6.1</v>
      </c>
      <c r="AT784">
        <v>14.5</v>
      </c>
      <c r="AU784">
        <v>1.5</v>
      </c>
      <c r="AV784">
        <v>42.6</v>
      </c>
      <c r="AW784">
        <v>13.2</v>
      </c>
      <c r="AX784">
        <v>10.8</v>
      </c>
      <c r="AY784">
        <v>9.6</v>
      </c>
      <c r="AZ784">
        <v>5.1</v>
      </c>
      <c r="BA784">
        <v>7.1</v>
      </c>
      <c r="BB784">
        <v>2.1</v>
      </c>
      <c r="BC784">
        <v>206.5</v>
      </c>
      <c r="BD784">
        <v>11.9</v>
      </c>
      <c r="BE784">
        <v>31.3</v>
      </c>
      <c r="BF784">
        <v>6.7</v>
      </c>
      <c r="BG784">
        <v>23.7</v>
      </c>
      <c r="BH784">
        <v>8.5</v>
      </c>
      <c r="BI784">
        <v>10.2</v>
      </c>
      <c r="BJ784">
        <v>3.1</v>
      </c>
      <c r="BK784">
        <v>14.7</v>
      </c>
      <c r="BL784">
        <v>0.4</v>
      </c>
      <c r="BM784">
        <v>3.4</v>
      </c>
      <c r="BP784">
        <v>11</v>
      </c>
      <c r="BQ784">
        <v>846.2</v>
      </c>
      <c r="BS784">
        <v>242</v>
      </c>
      <c r="BT784">
        <v>2.2</v>
      </c>
    </row>
    <row r="785" spans="1:72" x14ac:dyDescent="0.25">
      <c r="A785" s="28" t="s">
        <v>139</v>
      </c>
      <c r="B785" s="27" t="s">
        <v>347</v>
      </c>
      <c r="C785" s="28" t="s">
        <v>397</v>
      </c>
      <c r="D785">
        <v>0.1</v>
      </c>
      <c r="H785">
        <v>0.7</v>
      </c>
      <c r="I785">
        <v>0.2</v>
      </c>
      <c r="K785">
        <v>0.1</v>
      </c>
      <c r="M785">
        <v>2.1</v>
      </c>
      <c r="N785">
        <v>1.1</v>
      </c>
      <c r="O785">
        <v>0.9</v>
      </c>
      <c r="P785">
        <v>0.5</v>
      </c>
      <c r="Q785">
        <v>0.2</v>
      </c>
      <c r="R785">
        <v>0.6</v>
      </c>
      <c r="S785">
        <v>1</v>
      </c>
      <c r="T785">
        <v>3.3</v>
      </c>
      <c r="U785">
        <v>3.6</v>
      </c>
      <c r="V785">
        <v>3.7</v>
      </c>
      <c r="W785">
        <v>7</v>
      </c>
      <c r="X785">
        <v>3.3</v>
      </c>
      <c r="Y785">
        <v>0.5</v>
      </c>
      <c r="Z785">
        <v>1</v>
      </c>
      <c r="AA785">
        <v>0.5</v>
      </c>
      <c r="AC785">
        <v>0.1</v>
      </c>
      <c r="AD785">
        <v>1.8</v>
      </c>
      <c r="AE785">
        <v>0.4</v>
      </c>
      <c r="AF785">
        <v>0.3</v>
      </c>
      <c r="AG785">
        <v>0.2</v>
      </c>
      <c r="AH785">
        <v>0.3</v>
      </c>
      <c r="AI785">
        <v>0.3</v>
      </c>
      <c r="AJ785">
        <v>2.1</v>
      </c>
      <c r="AK785">
        <v>0.7</v>
      </c>
      <c r="AL785">
        <v>0.3</v>
      </c>
      <c r="AM785">
        <v>0.3</v>
      </c>
      <c r="AN785">
        <v>0.1</v>
      </c>
      <c r="AO785">
        <v>0.4</v>
      </c>
      <c r="AP785">
        <v>0.4</v>
      </c>
      <c r="AQ785">
        <v>0.8</v>
      </c>
      <c r="AR785">
        <v>0.2</v>
      </c>
      <c r="AS785">
        <v>0.1</v>
      </c>
      <c r="AT785">
        <v>0.2</v>
      </c>
      <c r="AV785">
        <v>0.4</v>
      </c>
      <c r="AW785">
        <v>0.5</v>
      </c>
      <c r="AX785">
        <v>0.4</v>
      </c>
      <c r="AY785">
        <v>0.1</v>
      </c>
      <c r="AZ785">
        <v>0.1</v>
      </c>
      <c r="BA785">
        <v>0.2</v>
      </c>
      <c r="BC785">
        <v>2.3</v>
      </c>
      <c r="BD785">
        <v>0.3</v>
      </c>
      <c r="BE785">
        <v>0.9</v>
      </c>
      <c r="BF785">
        <v>0.2</v>
      </c>
      <c r="BG785">
        <v>1.9</v>
      </c>
      <c r="BH785">
        <v>0.3</v>
      </c>
      <c r="BI785">
        <v>0.3</v>
      </c>
      <c r="BJ785">
        <v>0.2</v>
      </c>
      <c r="BK785">
        <v>0.1</v>
      </c>
      <c r="BM785">
        <v>0.1</v>
      </c>
      <c r="BP785">
        <v>0.8</v>
      </c>
      <c r="BQ785">
        <v>59.3</v>
      </c>
      <c r="BS785">
        <v>23.7</v>
      </c>
      <c r="BT785">
        <v>-2.1</v>
      </c>
    </row>
    <row r="786" spans="1:72" x14ac:dyDescent="0.25">
      <c r="A786" s="28" t="s">
        <v>139</v>
      </c>
      <c r="B786" s="27" t="s">
        <v>347</v>
      </c>
      <c r="C786" s="28" t="s">
        <v>398</v>
      </c>
      <c r="H786">
        <v>0.1</v>
      </c>
      <c r="AJ786">
        <v>0.1</v>
      </c>
      <c r="AM786">
        <v>0.1</v>
      </c>
      <c r="BC786">
        <v>0.2</v>
      </c>
      <c r="BQ786">
        <v>2.5</v>
      </c>
      <c r="BT786">
        <v>-0.4</v>
      </c>
    </row>
    <row r="787" spans="1:72" x14ac:dyDescent="0.25">
      <c r="A787" s="28" t="s">
        <v>139</v>
      </c>
      <c r="B787" s="27" t="s">
        <v>347</v>
      </c>
      <c r="C787" s="28" t="s">
        <v>399</v>
      </c>
      <c r="D787">
        <v>0.4</v>
      </c>
      <c r="H787">
        <v>2.3</v>
      </c>
      <c r="I787">
        <v>0.2</v>
      </c>
      <c r="J787">
        <v>0.1</v>
      </c>
      <c r="K787">
        <v>0.4</v>
      </c>
      <c r="L787">
        <v>0.2</v>
      </c>
      <c r="M787">
        <v>2.8</v>
      </c>
      <c r="N787">
        <v>0.9</v>
      </c>
      <c r="O787">
        <v>0.4</v>
      </c>
      <c r="P787">
        <v>0.3</v>
      </c>
      <c r="Q787">
        <v>0.2</v>
      </c>
      <c r="R787">
        <v>0.6</v>
      </c>
      <c r="S787">
        <v>0.7</v>
      </c>
      <c r="T787">
        <v>0.4</v>
      </c>
      <c r="U787">
        <v>0.6</v>
      </c>
      <c r="V787">
        <v>1.3</v>
      </c>
      <c r="W787">
        <v>0.7</v>
      </c>
      <c r="X787">
        <v>0.4</v>
      </c>
      <c r="Y787">
        <v>0.3</v>
      </c>
      <c r="Z787">
        <v>0.2</v>
      </c>
      <c r="AA787">
        <v>5.8</v>
      </c>
      <c r="AC787">
        <v>0.1</v>
      </c>
      <c r="AD787">
        <v>1</v>
      </c>
      <c r="AE787">
        <v>0.1</v>
      </c>
      <c r="AF787">
        <v>0.5</v>
      </c>
      <c r="AG787">
        <v>0.3</v>
      </c>
      <c r="AH787">
        <v>0.2</v>
      </c>
      <c r="AI787">
        <v>0.3</v>
      </c>
      <c r="AJ787">
        <v>3.3</v>
      </c>
      <c r="AK787">
        <v>1</v>
      </c>
      <c r="AL787">
        <v>0.4</v>
      </c>
      <c r="AM787">
        <v>1.2</v>
      </c>
      <c r="AN787">
        <v>0.1</v>
      </c>
      <c r="AO787">
        <v>0.3</v>
      </c>
      <c r="AP787">
        <v>0.1</v>
      </c>
      <c r="AQ787">
        <v>0.4</v>
      </c>
      <c r="AR787">
        <v>0.2</v>
      </c>
      <c r="AS787">
        <v>0.2</v>
      </c>
      <c r="AT787">
        <v>0.2</v>
      </c>
      <c r="AU787">
        <v>0.1</v>
      </c>
      <c r="AV787">
        <v>0.8</v>
      </c>
      <c r="AW787">
        <v>0.3</v>
      </c>
      <c r="AX787">
        <v>0.2</v>
      </c>
      <c r="AY787">
        <v>0.1</v>
      </c>
      <c r="AZ787">
        <v>0.1</v>
      </c>
      <c r="BA787">
        <v>0.1</v>
      </c>
      <c r="BC787">
        <v>5.2</v>
      </c>
      <c r="BD787">
        <v>0.4</v>
      </c>
      <c r="BE787">
        <v>0.9</v>
      </c>
      <c r="BF787">
        <v>0.3</v>
      </c>
      <c r="BG787">
        <v>0.7</v>
      </c>
      <c r="BH787">
        <v>0.4</v>
      </c>
      <c r="BI787">
        <v>0.2</v>
      </c>
      <c r="BJ787">
        <v>0.1</v>
      </c>
      <c r="BK787">
        <v>0.2</v>
      </c>
      <c r="BM787">
        <v>0.1</v>
      </c>
      <c r="BP787">
        <v>0.2</v>
      </c>
      <c r="BQ787">
        <v>48.5</v>
      </c>
      <c r="BS787">
        <v>2.6</v>
      </c>
      <c r="BT787">
        <v>-3.4</v>
      </c>
    </row>
    <row r="788" spans="1:72" x14ac:dyDescent="0.25">
      <c r="A788" s="28" t="s">
        <v>139</v>
      </c>
      <c r="B788" s="27" t="s">
        <v>347</v>
      </c>
      <c r="C788" s="28" t="s">
        <v>400</v>
      </c>
      <c r="D788">
        <v>0.5</v>
      </c>
      <c r="E788">
        <v>0.1</v>
      </c>
      <c r="G788">
        <v>0.1</v>
      </c>
      <c r="H788">
        <v>1.7</v>
      </c>
      <c r="I788">
        <v>1.8</v>
      </c>
      <c r="J788">
        <v>0.2</v>
      </c>
      <c r="K788">
        <v>0.3</v>
      </c>
      <c r="L788">
        <v>0.2</v>
      </c>
      <c r="M788">
        <v>0.4</v>
      </c>
      <c r="N788">
        <v>3.3</v>
      </c>
      <c r="O788">
        <v>1.7</v>
      </c>
      <c r="P788">
        <v>1.7</v>
      </c>
      <c r="Q788">
        <v>0.6</v>
      </c>
      <c r="R788">
        <v>0.7</v>
      </c>
      <c r="S788">
        <v>3.5</v>
      </c>
      <c r="T788">
        <v>12.5</v>
      </c>
      <c r="U788">
        <v>14</v>
      </c>
      <c r="V788">
        <v>11.9</v>
      </c>
      <c r="W788">
        <v>7.9</v>
      </c>
      <c r="X788">
        <v>5</v>
      </c>
      <c r="Y788">
        <v>1.7</v>
      </c>
      <c r="Z788">
        <v>3.5</v>
      </c>
      <c r="AA788">
        <v>1.1</v>
      </c>
      <c r="AC788">
        <v>0.4</v>
      </c>
      <c r="AD788">
        <v>6.7</v>
      </c>
      <c r="AE788">
        <v>0.6</v>
      </c>
      <c r="AF788">
        <v>1.3</v>
      </c>
      <c r="AG788">
        <v>0.8</v>
      </c>
      <c r="AH788">
        <v>0.4</v>
      </c>
      <c r="AI788">
        <v>0.4</v>
      </c>
      <c r="AJ788">
        <v>8.6</v>
      </c>
      <c r="AK788">
        <v>2.5</v>
      </c>
      <c r="AL788">
        <v>1.1</v>
      </c>
      <c r="AM788">
        <v>0.8</v>
      </c>
      <c r="AN788">
        <v>0.4</v>
      </c>
      <c r="AO788">
        <v>1.1</v>
      </c>
      <c r="AP788">
        <v>1.7</v>
      </c>
      <c r="AQ788">
        <v>3</v>
      </c>
      <c r="AR788">
        <v>0.6</v>
      </c>
      <c r="AS788">
        <v>0.3</v>
      </c>
      <c r="AT788">
        <v>0.7</v>
      </c>
      <c r="AU788">
        <v>0.2</v>
      </c>
      <c r="AV788">
        <v>1.9</v>
      </c>
      <c r="AW788">
        <v>1.9</v>
      </c>
      <c r="AX788">
        <v>1.2</v>
      </c>
      <c r="AY788">
        <v>0.5</v>
      </c>
      <c r="AZ788">
        <v>0.5</v>
      </c>
      <c r="BA788">
        <v>0.8</v>
      </c>
      <c r="BB788">
        <v>0.1</v>
      </c>
      <c r="BC788">
        <v>11.3</v>
      </c>
      <c r="BD788">
        <v>1.5</v>
      </c>
      <c r="BE788">
        <v>3.1</v>
      </c>
      <c r="BF788">
        <v>0.7</v>
      </c>
      <c r="BG788">
        <v>4.4</v>
      </c>
      <c r="BH788">
        <v>0.8</v>
      </c>
      <c r="BI788">
        <v>1</v>
      </c>
      <c r="BJ788">
        <v>0.5</v>
      </c>
      <c r="BK788">
        <v>0.4</v>
      </c>
      <c r="BL788">
        <v>0.3</v>
      </c>
      <c r="BM788">
        <v>0.7</v>
      </c>
      <c r="BP788">
        <v>1.4</v>
      </c>
      <c r="BQ788">
        <v>177.9</v>
      </c>
      <c r="BS788">
        <v>41</v>
      </c>
      <c r="BT788">
        <v>-87.7</v>
      </c>
    </row>
    <row r="789" spans="1:72" x14ac:dyDescent="0.25">
      <c r="A789" s="28" t="s">
        <v>139</v>
      </c>
      <c r="B789" s="27" t="s">
        <v>347</v>
      </c>
      <c r="C789" s="28" t="s">
        <v>401</v>
      </c>
      <c r="D789">
        <v>0.4</v>
      </c>
      <c r="G789">
        <v>0.1</v>
      </c>
      <c r="H789">
        <v>1.1</v>
      </c>
      <c r="I789">
        <v>0.3</v>
      </c>
      <c r="J789">
        <v>0.1</v>
      </c>
      <c r="K789">
        <v>0.2</v>
      </c>
      <c r="L789">
        <v>0.2</v>
      </c>
      <c r="M789">
        <v>0.3</v>
      </c>
      <c r="N789">
        <v>3</v>
      </c>
      <c r="O789">
        <v>1.2</v>
      </c>
      <c r="P789">
        <v>1.4</v>
      </c>
      <c r="Q789">
        <v>0.4</v>
      </c>
      <c r="R789">
        <v>0.7</v>
      </c>
      <c r="S789">
        <v>2.1</v>
      </c>
      <c r="T789">
        <v>4.9</v>
      </c>
      <c r="U789">
        <v>4.3</v>
      </c>
      <c r="V789">
        <v>8.8</v>
      </c>
      <c r="W789">
        <v>6.8</v>
      </c>
      <c r="X789">
        <v>3.9</v>
      </c>
      <c r="Y789">
        <v>0.8</v>
      </c>
      <c r="Z789">
        <v>1.7</v>
      </c>
      <c r="AA789">
        <v>0.5</v>
      </c>
      <c r="AC789">
        <v>0.3</v>
      </c>
      <c r="AD789">
        <v>2.8</v>
      </c>
      <c r="AE789">
        <v>0.5</v>
      </c>
      <c r="AF789">
        <v>1</v>
      </c>
      <c r="AG789">
        <v>0.7</v>
      </c>
      <c r="AH789">
        <v>0.3</v>
      </c>
      <c r="AI789">
        <v>0.3</v>
      </c>
      <c r="AJ789">
        <v>13.7</v>
      </c>
      <c r="AK789">
        <v>2.7</v>
      </c>
      <c r="AL789">
        <v>2</v>
      </c>
      <c r="AM789">
        <v>0.4</v>
      </c>
      <c r="AN789">
        <v>0.5</v>
      </c>
      <c r="AO789">
        <v>3.7</v>
      </c>
      <c r="AP789">
        <v>0.8</v>
      </c>
      <c r="AQ789">
        <v>1.9</v>
      </c>
      <c r="AR789">
        <v>0.8</v>
      </c>
      <c r="AS789">
        <v>0.3</v>
      </c>
      <c r="AT789">
        <v>1</v>
      </c>
      <c r="AU789">
        <v>0.1</v>
      </c>
      <c r="AV789">
        <v>3.2</v>
      </c>
      <c r="AW789">
        <v>1.2</v>
      </c>
      <c r="AX789">
        <v>0.8</v>
      </c>
      <c r="AY789">
        <v>0.8</v>
      </c>
      <c r="AZ789">
        <v>0.4</v>
      </c>
      <c r="BA789">
        <v>0.5</v>
      </c>
      <c r="BB789">
        <v>0.1</v>
      </c>
      <c r="BC789">
        <v>13.3</v>
      </c>
      <c r="BD789">
        <v>1.1</v>
      </c>
      <c r="BE789">
        <v>2.3</v>
      </c>
      <c r="BF789">
        <v>0.5</v>
      </c>
      <c r="BG789">
        <v>2.1</v>
      </c>
      <c r="BH789">
        <v>0.6</v>
      </c>
      <c r="BI789">
        <v>1.1</v>
      </c>
      <c r="BJ789">
        <v>0.3</v>
      </c>
      <c r="BK789">
        <v>0.5</v>
      </c>
      <c r="BL789">
        <v>0.1</v>
      </c>
      <c r="BM789">
        <v>0.4</v>
      </c>
      <c r="BP789">
        <v>0.7</v>
      </c>
      <c r="BQ789">
        <v>75.2</v>
      </c>
      <c r="BS789">
        <v>26.6</v>
      </c>
      <c r="BT789">
        <v>-0.6</v>
      </c>
    </row>
    <row r="790" spans="1:71" x14ac:dyDescent="0.25">
      <c r="A790" s="28" t="s">
        <v>139</v>
      </c>
      <c r="B790" s="27" t="s">
        <v>347</v>
      </c>
      <c r="C790" s="28" t="s">
        <v>402</v>
      </c>
      <c r="D790">
        <v>1.2</v>
      </c>
      <c r="E790">
        <v>0.1</v>
      </c>
      <c r="G790">
        <v>0.1</v>
      </c>
      <c r="H790">
        <v>2.2</v>
      </c>
      <c r="I790">
        <v>0.9</v>
      </c>
      <c r="J790">
        <v>0.2</v>
      </c>
      <c r="K790">
        <v>0.4</v>
      </c>
      <c r="L790">
        <v>0.3</v>
      </c>
      <c r="M790">
        <v>0.7</v>
      </c>
      <c r="N790">
        <v>5.7</v>
      </c>
      <c r="O790">
        <v>4.2</v>
      </c>
      <c r="P790">
        <v>5.4</v>
      </c>
      <c r="Q790">
        <v>0.7</v>
      </c>
      <c r="R790">
        <v>1.5</v>
      </c>
      <c r="S790">
        <v>4.6</v>
      </c>
      <c r="T790">
        <v>10</v>
      </c>
      <c r="U790">
        <v>21.4</v>
      </c>
      <c r="V790">
        <v>12.1</v>
      </c>
      <c r="W790">
        <v>19.5</v>
      </c>
      <c r="X790">
        <v>20.6</v>
      </c>
      <c r="Y790">
        <v>1.5</v>
      </c>
      <c r="Z790">
        <v>3.5</v>
      </c>
      <c r="AA790">
        <v>1</v>
      </c>
      <c r="AB790">
        <v>0.1</v>
      </c>
      <c r="AC790">
        <v>0.7</v>
      </c>
      <c r="AD790">
        <v>4.5</v>
      </c>
      <c r="AE790">
        <v>1.3</v>
      </c>
      <c r="AF790">
        <v>1.9</v>
      </c>
      <c r="AG790">
        <v>1.3</v>
      </c>
      <c r="AH790">
        <v>0.9</v>
      </c>
      <c r="AI790">
        <v>1.8</v>
      </c>
      <c r="AJ790">
        <v>24.1</v>
      </c>
      <c r="AK790">
        <v>4.7</v>
      </c>
      <c r="AL790">
        <v>3.3</v>
      </c>
      <c r="AM790">
        <v>1.1</v>
      </c>
      <c r="AN790">
        <v>0.5</v>
      </c>
      <c r="AO790">
        <v>3.2</v>
      </c>
      <c r="AP790">
        <v>1.1</v>
      </c>
      <c r="AQ790">
        <v>3.2</v>
      </c>
      <c r="AR790">
        <v>1</v>
      </c>
      <c r="AS790">
        <v>0.6</v>
      </c>
      <c r="AT790">
        <v>0.9</v>
      </c>
      <c r="AU790">
        <v>0.4</v>
      </c>
      <c r="AV790">
        <v>3.1</v>
      </c>
      <c r="AW790">
        <v>1.9</v>
      </c>
      <c r="AX790">
        <v>1.4</v>
      </c>
      <c r="AY790">
        <v>1.1</v>
      </c>
      <c r="AZ790">
        <v>0.6</v>
      </c>
      <c r="BA790">
        <v>0.7</v>
      </c>
      <c r="BB790">
        <v>0.2</v>
      </c>
      <c r="BC790">
        <v>26.2</v>
      </c>
      <c r="BD790">
        <v>1.8</v>
      </c>
      <c r="BE790">
        <v>5</v>
      </c>
      <c r="BF790">
        <v>1.5</v>
      </c>
      <c r="BG790">
        <v>6.9</v>
      </c>
      <c r="BH790">
        <v>1.1</v>
      </c>
      <c r="BI790">
        <v>1.5</v>
      </c>
      <c r="BJ790">
        <v>0.6</v>
      </c>
      <c r="BK790">
        <v>0.7</v>
      </c>
      <c r="BL790">
        <v>0.2</v>
      </c>
      <c r="BM790">
        <v>0.9</v>
      </c>
      <c r="BP790">
        <v>3.3</v>
      </c>
      <c r="BQ790">
        <v>160.5</v>
      </c>
      <c r="BS790">
        <v>60.4</v>
      </c>
    </row>
    <row r="791" spans="1:72" x14ac:dyDescent="0.25">
      <c r="A791" s="28" t="s">
        <v>139</v>
      </c>
      <c r="B791" s="27" t="s">
        <v>347</v>
      </c>
      <c r="C791" s="28" t="s">
        <v>403</v>
      </c>
      <c r="D791">
        <v>0.8</v>
      </c>
      <c r="E791">
        <v>0.1</v>
      </c>
      <c r="F791">
        <v>0.1</v>
      </c>
      <c r="G791">
        <v>0.1</v>
      </c>
      <c r="H791">
        <v>3.4</v>
      </c>
      <c r="I791">
        <v>2.8</v>
      </c>
      <c r="J791">
        <v>0.2</v>
      </c>
      <c r="K791">
        <v>0.4</v>
      </c>
      <c r="L791">
        <v>0.3</v>
      </c>
      <c r="M791">
        <v>1.5</v>
      </c>
      <c r="N791">
        <v>7.4</v>
      </c>
      <c r="O791">
        <v>3.6</v>
      </c>
      <c r="P791">
        <v>2.4</v>
      </c>
      <c r="Q791">
        <v>0.9</v>
      </c>
      <c r="R791">
        <v>2.2</v>
      </c>
      <c r="S791">
        <v>4.6</v>
      </c>
      <c r="T791">
        <v>4.5</v>
      </c>
      <c r="U791">
        <v>5.7</v>
      </c>
      <c r="V791">
        <v>10.1</v>
      </c>
      <c r="W791">
        <v>6.8</v>
      </c>
      <c r="X791">
        <v>7.6</v>
      </c>
      <c r="Y791">
        <v>1.6</v>
      </c>
      <c r="Z791">
        <v>2.2</v>
      </c>
      <c r="AA791">
        <v>2</v>
      </c>
      <c r="AC791">
        <v>0.6</v>
      </c>
      <c r="AD791">
        <v>5.7</v>
      </c>
      <c r="AE791">
        <v>0.7</v>
      </c>
      <c r="AF791">
        <v>2.3</v>
      </c>
      <c r="AG791">
        <v>1.4</v>
      </c>
      <c r="AH791">
        <v>0.9</v>
      </c>
      <c r="AI791">
        <v>1.5</v>
      </c>
      <c r="AJ791">
        <v>28.9</v>
      </c>
      <c r="AK791">
        <v>5.3</v>
      </c>
      <c r="AL791">
        <v>2.3</v>
      </c>
      <c r="AM791">
        <v>1.5</v>
      </c>
      <c r="AN791">
        <v>1</v>
      </c>
      <c r="AO791">
        <v>1.5</v>
      </c>
      <c r="AP791">
        <v>1</v>
      </c>
      <c r="AQ791">
        <v>2.8</v>
      </c>
      <c r="AR791">
        <v>1.3</v>
      </c>
      <c r="AS791">
        <v>0.6</v>
      </c>
      <c r="AT791">
        <v>1.3</v>
      </c>
      <c r="AU791">
        <v>0.2</v>
      </c>
      <c r="AV791">
        <v>3.7</v>
      </c>
      <c r="AW791">
        <v>2.3</v>
      </c>
      <c r="AX791">
        <v>1.7</v>
      </c>
      <c r="AY791">
        <v>0.9</v>
      </c>
      <c r="AZ791">
        <v>0.9</v>
      </c>
      <c r="BA791">
        <v>1.1</v>
      </c>
      <c r="BB791">
        <v>0.2</v>
      </c>
      <c r="BC791">
        <v>20.3</v>
      </c>
      <c r="BD791">
        <v>1.8</v>
      </c>
      <c r="BE791">
        <v>3.9</v>
      </c>
      <c r="BF791">
        <v>1.2</v>
      </c>
      <c r="BG791">
        <v>4.8</v>
      </c>
      <c r="BH791">
        <v>1.4</v>
      </c>
      <c r="BI791">
        <v>1.7</v>
      </c>
      <c r="BJ791">
        <v>0.7</v>
      </c>
      <c r="BK791">
        <v>0.8</v>
      </c>
      <c r="BL791">
        <v>0.1</v>
      </c>
      <c r="BM791">
        <v>0.6</v>
      </c>
      <c r="BP791">
        <v>3.4</v>
      </c>
      <c r="BQ791">
        <v>199.8</v>
      </c>
      <c r="BS791">
        <v>23.9</v>
      </c>
      <c r="BT791">
        <v>3.3</v>
      </c>
    </row>
    <row r="792" spans="1:72" x14ac:dyDescent="0.25">
      <c r="A792" s="28" t="s">
        <v>139</v>
      </c>
      <c r="B792" s="27" t="s">
        <v>347</v>
      </c>
      <c r="C792" s="28" t="s">
        <v>404</v>
      </c>
      <c r="D792">
        <v>0.4</v>
      </c>
      <c r="H792">
        <v>1.2</v>
      </c>
      <c r="I792">
        <v>0.6</v>
      </c>
      <c r="K792">
        <v>0.1</v>
      </c>
      <c r="L792">
        <v>0.1</v>
      </c>
      <c r="M792">
        <v>1.3</v>
      </c>
      <c r="N792">
        <v>0.9</v>
      </c>
      <c r="O792">
        <v>0.3</v>
      </c>
      <c r="P792">
        <v>0.4</v>
      </c>
      <c r="Q792">
        <v>0.1</v>
      </c>
      <c r="R792">
        <v>0.4</v>
      </c>
      <c r="S792">
        <v>0.6</v>
      </c>
      <c r="T792">
        <v>0.8</v>
      </c>
      <c r="U792">
        <v>1.2</v>
      </c>
      <c r="V792">
        <v>1.1</v>
      </c>
      <c r="W792">
        <v>0.8</v>
      </c>
      <c r="X792">
        <v>1</v>
      </c>
      <c r="Y792">
        <v>0.4</v>
      </c>
      <c r="Z792">
        <v>0.3</v>
      </c>
      <c r="AA792">
        <v>0.5</v>
      </c>
      <c r="AC792">
        <v>0.1</v>
      </c>
      <c r="AD792">
        <v>1</v>
      </c>
      <c r="AE792">
        <v>0.1</v>
      </c>
      <c r="AF792">
        <v>0.3</v>
      </c>
      <c r="AG792">
        <v>0.2</v>
      </c>
      <c r="AH792">
        <v>0.1</v>
      </c>
      <c r="AI792">
        <v>0.1</v>
      </c>
      <c r="AJ792">
        <v>2.4</v>
      </c>
      <c r="AK792">
        <v>0.6</v>
      </c>
      <c r="AL792">
        <v>0.2</v>
      </c>
      <c r="AM792">
        <v>0.7</v>
      </c>
      <c r="AN792">
        <v>0.1</v>
      </c>
      <c r="AO792">
        <v>0.2</v>
      </c>
      <c r="AP792">
        <v>0.2</v>
      </c>
      <c r="AQ792">
        <v>0.4</v>
      </c>
      <c r="AR792">
        <v>0.1</v>
      </c>
      <c r="AS792">
        <v>0.1</v>
      </c>
      <c r="AT792">
        <v>0.2</v>
      </c>
      <c r="AV792">
        <v>0.5</v>
      </c>
      <c r="AW792">
        <v>0.3</v>
      </c>
      <c r="AX792">
        <v>0.2</v>
      </c>
      <c r="AY792">
        <v>0.1</v>
      </c>
      <c r="AZ792">
        <v>0.1</v>
      </c>
      <c r="BA792">
        <v>0.1</v>
      </c>
      <c r="BC792">
        <v>2.4</v>
      </c>
      <c r="BD792">
        <v>0.3</v>
      </c>
      <c r="BE792">
        <v>0.6</v>
      </c>
      <c r="BF792">
        <v>0.2</v>
      </c>
      <c r="BG792">
        <v>1.1</v>
      </c>
      <c r="BH792">
        <v>0.3</v>
      </c>
      <c r="BI792">
        <v>0.2</v>
      </c>
      <c r="BJ792">
        <v>0.1</v>
      </c>
      <c r="BK792">
        <v>0.1</v>
      </c>
      <c r="BM792">
        <v>0.1</v>
      </c>
      <c r="BP792">
        <v>0.2</v>
      </c>
      <c r="BQ792">
        <v>73.3</v>
      </c>
      <c r="BS792">
        <v>3.2</v>
      </c>
      <c r="BT792">
        <v>-1.1</v>
      </c>
    </row>
    <row r="793" spans="1:72" x14ac:dyDescent="0.25">
      <c r="A793" s="28" t="s">
        <v>139</v>
      </c>
      <c r="B793" s="27" t="s">
        <v>347</v>
      </c>
      <c r="C793" s="28" t="s">
        <v>405</v>
      </c>
      <c r="D793">
        <v>0.5</v>
      </c>
      <c r="G793">
        <v>0.1</v>
      </c>
      <c r="H793">
        <v>0.5</v>
      </c>
      <c r="I793">
        <v>0.2</v>
      </c>
      <c r="K793">
        <v>0.1</v>
      </c>
      <c r="L793">
        <v>0.1</v>
      </c>
      <c r="M793">
        <v>8.1</v>
      </c>
      <c r="N793">
        <v>2.5</v>
      </c>
      <c r="O793">
        <v>0.4</v>
      </c>
      <c r="P793">
        <v>0.5</v>
      </c>
      <c r="Q793">
        <v>0.4</v>
      </c>
      <c r="R793">
        <v>1.3</v>
      </c>
      <c r="S793">
        <v>0.8</v>
      </c>
      <c r="T793">
        <v>0.5</v>
      </c>
      <c r="U793">
        <v>0.5</v>
      </c>
      <c r="V793">
        <v>0.9</v>
      </c>
      <c r="W793">
        <v>0.6</v>
      </c>
      <c r="X793">
        <v>2</v>
      </c>
      <c r="Y793">
        <v>0.2</v>
      </c>
      <c r="Z793">
        <v>0.3</v>
      </c>
      <c r="AA793">
        <v>7</v>
      </c>
      <c r="AC793">
        <v>0.3</v>
      </c>
      <c r="AD793">
        <v>1.6</v>
      </c>
      <c r="AE793">
        <v>0.1</v>
      </c>
      <c r="AF793">
        <v>0.6</v>
      </c>
      <c r="AG793">
        <v>0.3</v>
      </c>
      <c r="AH793">
        <v>0.9</v>
      </c>
      <c r="AI793">
        <v>0.4</v>
      </c>
      <c r="AJ793">
        <v>8.9</v>
      </c>
      <c r="AK793">
        <v>1.1</v>
      </c>
      <c r="AL793">
        <v>0.3</v>
      </c>
      <c r="AM793">
        <v>0.4</v>
      </c>
      <c r="AN793">
        <v>0.1</v>
      </c>
      <c r="AO793">
        <v>0.3</v>
      </c>
      <c r="AP793">
        <v>0.1</v>
      </c>
      <c r="AQ793">
        <v>0.3</v>
      </c>
      <c r="AR793">
        <v>0.3</v>
      </c>
      <c r="AS793">
        <v>0.1</v>
      </c>
      <c r="AT793">
        <v>0.3</v>
      </c>
      <c r="AU793">
        <v>0.1</v>
      </c>
      <c r="AV793">
        <v>0.9</v>
      </c>
      <c r="AW793">
        <v>0.2</v>
      </c>
      <c r="AX793">
        <v>0.2</v>
      </c>
      <c r="AY793">
        <v>0.1</v>
      </c>
      <c r="AZ793">
        <v>0.1</v>
      </c>
      <c r="BA793">
        <v>0.6</v>
      </c>
      <c r="BC793">
        <v>2.8</v>
      </c>
      <c r="BD793">
        <v>0.5</v>
      </c>
      <c r="BE793">
        <v>1</v>
      </c>
      <c r="BF793">
        <v>0.2</v>
      </c>
      <c r="BG793">
        <v>0.7</v>
      </c>
      <c r="BH793">
        <v>0.3</v>
      </c>
      <c r="BI793">
        <v>0.3</v>
      </c>
      <c r="BJ793">
        <v>0.1</v>
      </c>
      <c r="BK793">
        <v>0.2</v>
      </c>
      <c r="BM793">
        <v>0.1</v>
      </c>
      <c r="BP793">
        <v>0.1</v>
      </c>
      <c r="BQ793">
        <v>46</v>
      </c>
      <c r="BS793">
        <v>2.4</v>
      </c>
      <c r="BT793">
        <v>-36.1</v>
      </c>
    </row>
    <row r="794" spans="1:72" x14ac:dyDescent="0.25">
      <c r="A794" s="28" t="s">
        <v>139</v>
      </c>
      <c r="B794" s="27" t="s">
        <v>347</v>
      </c>
      <c r="C794" s="28" t="s">
        <v>406</v>
      </c>
      <c r="D794">
        <v>0.2</v>
      </c>
      <c r="H794">
        <v>1.5</v>
      </c>
      <c r="I794">
        <v>0.1</v>
      </c>
      <c r="K794">
        <v>0.1</v>
      </c>
      <c r="L794">
        <v>0.1</v>
      </c>
      <c r="M794">
        <v>4.3</v>
      </c>
      <c r="N794">
        <v>1</v>
      </c>
      <c r="O794">
        <v>0.5</v>
      </c>
      <c r="P794">
        <v>0.3</v>
      </c>
      <c r="Q794">
        <v>0.2</v>
      </c>
      <c r="R794">
        <v>0.8</v>
      </c>
      <c r="S794">
        <v>0.8</v>
      </c>
      <c r="T794">
        <v>0.8</v>
      </c>
      <c r="U794">
        <v>0.7</v>
      </c>
      <c r="V794">
        <v>1.5</v>
      </c>
      <c r="W794">
        <v>0.8</v>
      </c>
      <c r="X794">
        <v>0.5</v>
      </c>
      <c r="Y794">
        <v>0.3</v>
      </c>
      <c r="Z794">
        <v>0.3</v>
      </c>
      <c r="AA794">
        <v>2.5</v>
      </c>
      <c r="AC794">
        <v>0.2</v>
      </c>
      <c r="AD794">
        <v>0.7</v>
      </c>
      <c r="AE794">
        <v>0.2</v>
      </c>
      <c r="AF794">
        <v>0.8</v>
      </c>
      <c r="AG794">
        <v>0.7</v>
      </c>
      <c r="AH794">
        <v>0.3</v>
      </c>
      <c r="AI794">
        <v>1.6</v>
      </c>
      <c r="AJ794">
        <v>5.2</v>
      </c>
      <c r="AK794">
        <v>1.3</v>
      </c>
      <c r="AL794">
        <v>1.3</v>
      </c>
      <c r="AM794">
        <v>0.4</v>
      </c>
      <c r="AN794">
        <v>0.3</v>
      </c>
      <c r="AO794">
        <v>0.5</v>
      </c>
      <c r="AP794">
        <v>0.3</v>
      </c>
      <c r="AQ794">
        <v>0.7</v>
      </c>
      <c r="AR794">
        <v>0.3</v>
      </c>
      <c r="AS794">
        <v>0.2</v>
      </c>
      <c r="AT794">
        <v>0.3</v>
      </c>
      <c r="AU794">
        <v>0.1</v>
      </c>
      <c r="AV794">
        <v>1.6</v>
      </c>
      <c r="AW794">
        <v>0.4</v>
      </c>
      <c r="AX794">
        <v>0.3</v>
      </c>
      <c r="AY794">
        <v>0.2</v>
      </c>
      <c r="AZ794">
        <v>0.1</v>
      </c>
      <c r="BA794">
        <v>0.2</v>
      </c>
      <c r="BB794">
        <v>0.1</v>
      </c>
      <c r="BC794">
        <v>6.2</v>
      </c>
      <c r="BD794">
        <v>0.5</v>
      </c>
      <c r="BE794">
        <v>1.2</v>
      </c>
      <c r="BF794">
        <v>0.2</v>
      </c>
      <c r="BG794">
        <v>0.8</v>
      </c>
      <c r="BH794">
        <v>0.3</v>
      </c>
      <c r="BI794">
        <v>0.4</v>
      </c>
      <c r="BJ794">
        <v>0.1</v>
      </c>
      <c r="BK794">
        <v>0.2</v>
      </c>
      <c r="BM794">
        <v>0.1</v>
      </c>
      <c r="BP794">
        <v>0.2</v>
      </c>
      <c r="BQ794">
        <v>35.1</v>
      </c>
      <c r="BS794">
        <v>3</v>
      </c>
      <c r="BT794">
        <v>-1.3</v>
      </c>
    </row>
    <row r="795" spans="1:72" x14ac:dyDescent="0.25">
      <c r="A795" s="28" t="s">
        <v>139</v>
      </c>
      <c r="B795" s="27" t="s">
        <v>347</v>
      </c>
      <c r="C795" s="28" t="s">
        <v>407</v>
      </c>
      <c r="D795">
        <v>15.3</v>
      </c>
      <c r="E795">
        <v>0.9</v>
      </c>
      <c r="F795">
        <v>0.7</v>
      </c>
      <c r="G795">
        <v>2.1</v>
      </c>
      <c r="H795">
        <v>67.6</v>
      </c>
      <c r="I795">
        <v>21.2</v>
      </c>
      <c r="J795">
        <v>3.3</v>
      </c>
      <c r="K795">
        <v>6.3</v>
      </c>
      <c r="L795">
        <v>3.5</v>
      </c>
      <c r="M795">
        <v>200.3</v>
      </c>
      <c r="N795">
        <v>61.8</v>
      </c>
      <c r="O795">
        <v>27.7</v>
      </c>
      <c r="P795">
        <v>19.1</v>
      </c>
      <c r="Q795">
        <v>14.2</v>
      </c>
      <c r="R795">
        <v>41.6</v>
      </c>
      <c r="S795">
        <v>40</v>
      </c>
      <c r="T795">
        <v>90</v>
      </c>
      <c r="U795">
        <v>62.7</v>
      </c>
      <c r="V795">
        <v>90.3</v>
      </c>
      <c r="W795">
        <v>64.4</v>
      </c>
      <c r="X795">
        <v>64.4</v>
      </c>
      <c r="Y795">
        <v>19.7</v>
      </c>
      <c r="Z795">
        <v>26</v>
      </c>
      <c r="AA795">
        <v>168.5</v>
      </c>
      <c r="AB795">
        <v>0.9</v>
      </c>
      <c r="AC795">
        <v>8.1</v>
      </c>
      <c r="AD795">
        <v>60.2</v>
      </c>
      <c r="AE795">
        <v>11.2</v>
      </c>
      <c r="AF795">
        <v>52.4</v>
      </c>
      <c r="AG795">
        <v>25.4</v>
      </c>
      <c r="AH795">
        <v>12.8</v>
      </c>
      <c r="AI795">
        <v>29.4</v>
      </c>
      <c r="AJ795">
        <v>385.4</v>
      </c>
      <c r="AK795">
        <v>93.6</v>
      </c>
      <c r="AL795">
        <v>43.1</v>
      </c>
      <c r="AM795">
        <v>28.8</v>
      </c>
      <c r="AN795">
        <v>9.6</v>
      </c>
      <c r="AO795">
        <v>26.1</v>
      </c>
      <c r="AP795">
        <v>19.3</v>
      </c>
      <c r="AQ795">
        <v>44</v>
      </c>
      <c r="AR795">
        <v>19.3</v>
      </c>
      <c r="AS795">
        <v>12.8</v>
      </c>
      <c r="AT795">
        <v>27.5</v>
      </c>
      <c r="AU795">
        <v>3.9</v>
      </c>
      <c r="AV795">
        <v>67.6</v>
      </c>
      <c r="AW795">
        <v>28.8</v>
      </c>
      <c r="AX795">
        <v>19.8</v>
      </c>
      <c r="AY795">
        <v>11.1</v>
      </c>
      <c r="AZ795">
        <v>8.3</v>
      </c>
      <c r="BA795">
        <v>15.6</v>
      </c>
      <c r="BB795">
        <v>3.5</v>
      </c>
      <c r="BC795">
        <v>468.1</v>
      </c>
      <c r="BD795">
        <v>26.1</v>
      </c>
      <c r="BE795">
        <v>85.2</v>
      </c>
      <c r="BF795">
        <v>14.8</v>
      </c>
      <c r="BG795">
        <v>47.4</v>
      </c>
      <c r="BH795">
        <v>17</v>
      </c>
      <c r="BI795">
        <v>20.7</v>
      </c>
      <c r="BJ795">
        <v>8.6</v>
      </c>
      <c r="BK795">
        <v>24</v>
      </c>
      <c r="BL795">
        <v>1.6</v>
      </c>
      <c r="BM795">
        <v>7.3</v>
      </c>
      <c r="BP795">
        <v>11.8</v>
      </c>
      <c r="BQ795">
        <v>3262.8</v>
      </c>
      <c r="BR795">
        <v>0.1</v>
      </c>
      <c r="BS795">
        <v>242.8</v>
      </c>
      <c r="BT795">
        <v>10.6</v>
      </c>
    </row>
    <row r="796" spans="1:72" x14ac:dyDescent="0.25">
      <c r="A796" s="26" t="s">
        <v>279</v>
      </c>
      <c r="B796" s="27" t="s">
        <v>348</v>
      </c>
      <c r="C796" s="26" t="s">
        <v>384</v>
      </c>
      <c r="D796">
        <v>1462.3</v>
      </c>
      <c r="E796">
        <v>421.3</v>
      </c>
      <c r="F796">
        <v>215.1</v>
      </c>
      <c r="G796">
        <v>1755</v>
      </c>
      <c r="H796">
        <v>24042.6</v>
      </c>
      <c r="I796">
        <v>2402.4</v>
      </c>
      <c r="J796">
        <v>2044.5</v>
      </c>
      <c r="K796">
        <v>4545.4</v>
      </c>
      <c r="L796">
        <v>510.1</v>
      </c>
      <c r="M796">
        <v>7318</v>
      </c>
      <c r="N796">
        <v>8031.2</v>
      </c>
      <c r="O796">
        <v>1392.4</v>
      </c>
      <c r="P796">
        <v>3671.5</v>
      </c>
      <c r="Q796">
        <v>4900.9</v>
      </c>
      <c r="R796">
        <v>5034.9</v>
      </c>
      <c r="S796">
        <v>3981.8</v>
      </c>
      <c r="T796">
        <v>2224.9</v>
      </c>
      <c r="U796">
        <v>2969.1</v>
      </c>
      <c r="V796">
        <v>7829</v>
      </c>
      <c r="W796">
        <v>10605.2</v>
      </c>
      <c r="X796">
        <v>1446.8</v>
      </c>
      <c r="Y796">
        <v>2356.6</v>
      </c>
      <c r="Z796">
        <v>1203.4</v>
      </c>
      <c r="AA796">
        <v>8429.1</v>
      </c>
      <c r="AB796">
        <v>185.2</v>
      </c>
      <c r="AC796">
        <v>2692.1</v>
      </c>
      <c r="AD796">
        <v>10076.3</v>
      </c>
      <c r="AE796">
        <v>5505</v>
      </c>
      <c r="AF796">
        <v>85179.9</v>
      </c>
      <c r="AG796">
        <v>20415.9</v>
      </c>
      <c r="AH796">
        <v>74350.8</v>
      </c>
      <c r="AI796">
        <v>30654.8</v>
      </c>
      <c r="AJ796">
        <v>13458.6</v>
      </c>
      <c r="AK796">
        <v>135752.7</v>
      </c>
      <c r="AL796">
        <v>16508.7</v>
      </c>
      <c r="AM796">
        <v>2162.9</v>
      </c>
      <c r="AN796">
        <v>1615.1</v>
      </c>
      <c r="AO796">
        <v>390.3</v>
      </c>
      <c r="AP796">
        <v>1687.7</v>
      </c>
      <c r="AQ796">
        <v>3394.9</v>
      </c>
      <c r="AR796">
        <v>493.6</v>
      </c>
      <c r="AS796">
        <v>263.5</v>
      </c>
      <c r="AT796">
        <v>768.9</v>
      </c>
      <c r="AU796">
        <v>1255.7</v>
      </c>
      <c r="AV796">
        <v>3902.9</v>
      </c>
      <c r="AW796">
        <v>1082</v>
      </c>
      <c r="AX796">
        <v>399.4</v>
      </c>
      <c r="AY796">
        <v>738.7</v>
      </c>
      <c r="AZ796">
        <v>1224.5</v>
      </c>
      <c r="BA796">
        <v>2584.8</v>
      </c>
      <c r="BB796">
        <v>285.7</v>
      </c>
      <c r="BC796">
        <v>1106.3</v>
      </c>
      <c r="BD796">
        <v>2689.1</v>
      </c>
      <c r="BE796">
        <v>3548.7</v>
      </c>
      <c r="BF796">
        <v>1265.5</v>
      </c>
      <c r="BG796">
        <v>1197</v>
      </c>
      <c r="BH796">
        <v>468.7</v>
      </c>
      <c r="BI796">
        <v>458.2</v>
      </c>
      <c r="BJ796">
        <v>488.6</v>
      </c>
      <c r="BK796">
        <v>353.3</v>
      </c>
      <c r="BL796">
        <v>226.3</v>
      </c>
      <c r="BM796">
        <v>436.6</v>
      </c>
      <c r="BP796">
        <v>63111.1</v>
      </c>
      <c r="BQ796">
        <v>42837.5</v>
      </c>
      <c r="BR796">
        <v>45.1</v>
      </c>
      <c r="BS796">
        <v>6288.3</v>
      </c>
      <c r="BT796">
        <v>14.4</v>
      </c>
    </row>
    <row r="797" spans="1:72" x14ac:dyDescent="0.25">
      <c r="A797" s="28" t="s">
        <v>279</v>
      </c>
      <c r="B797" s="27" t="s">
        <v>348</v>
      </c>
      <c r="C797" s="28" t="s">
        <v>385</v>
      </c>
      <c r="D797">
        <v>5.3</v>
      </c>
      <c r="E797">
        <v>1.3</v>
      </c>
      <c r="F797">
        <v>0.7</v>
      </c>
      <c r="G797">
        <v>2.4</v>
      </c>
      <c r="H797">
        <v>14</v>
      </c>
      <c r="I797">
        <v>3.3</v>
      </c>
      <c r="J797">
        <v>4</v>
      </c>
      <c r="K797">
        <v>7.6</v>
      </c>
      <c r="L797">
        <v>1.6</v>
      </c>
      <c r="M797">
        <v>4.7</v>
      </c>
      <c r="N797">
        <v>9.8</v>
      </c>
      <c r="O797">
        <v>5.5</v>
      </c>
      <c r="P797">
        <v>4.7</v>
      </c>
      <c r="Q797">
        <v>4.9</v>
      </c>
      <c r="R797">
        <v>7</v>
      </c>
      <c r="S797">
        <v>6.5</v>
      </c>
      <c r="T797">
        <v>4.5</v>
      </c>
      <c r="U797">
        <v>4.2</v>
      </c>
      <c r="V797">
        <v>7.9</v>
      </c>
      <c r="W797">
        <v>17.3</v>
      </c>
      <c r="X797">
        <v>3.5</v>
      </c>
      <c r="Y797">
        <v>3.9</v>
      </c>
      <c r="Z797">
        <v>3.1</v>
      </c>
      <c r="AA797">
        <v>5.3</v>
      </c>
      <c r="AB797">
        <v>1.2</v>
      </c>
      <c r="AC797">
        <v>5.6</v>
      </c>
      <c r="AD797">
        <v>13.9</v>
      </c>
      <c r="AE797">
        <v>20</v>
      </c>
      <c r="AF797">
        <v>37.2</v>
      </c>
      <c r="AG797">
        <v>13.5</v>
      </c>
      <c r="AH797">
        <v>39.6</v>
      </c>
      <c r="AI797">
        <v>303.3</v>
      </c>
      <c r="AJ797">
        <v>35.1</v>
      </c>
      <c r="AK797">
        <v>116.4</v>
      </c>
      <c r="AL797">
        <v>8.8</v>
      </c>
      <c r="AM797">
        <v>3.5</v>
      </c>
      <c r="AN797">
        <v>3.4</v>
      </c>
      <c r="AO797">
        <v>3.1</v>
      </c>
      <c r="AP797">
        <v>4.3</v>
      </c>
      <c r="AQ797">
        <v>9.6</v>
      </c>
      <c r="AR797">
        <v>1.7</v>
      </c>
      <c r="AS797">
        <v>1.6</v>
      </c>
      <c r="AT797">
        <v>1.9</v>
      </c>
      <c r="AU797">
        <v>2.2</v>
      </c>
      <c r="AV797">
        <v>5.4</v>
      </c>
      <c r="AW797">
        <v>3.2</v>
      </c>
      <c r="AX797">
        <v>2.2</v>
      </c>
      <c r="AY797">
        <v>2.7</v>
      </c>
      <c r="AZ797">
        <v>2.7</v>
      </c>
      <c r="BA797">
        <v>7.3</v>
      </c>
      <c r="BB797">
        <v>1.8</v>
      </c>
      <c r="BC797">
        <v>3</v>
      </c>
      <c r="BD797">
        <v>4.4</v>
      </c>
      <c r="BE797">
        <v>5.3</v>
      </c>
      <c r="BF797">
        <v>2.2</v>
      </c>
      <c r="BG797">
        <v>4.3</v>
      </c>
      <c r="BH797">
        <v>2.3</v>
      </c>
      <c r="BI797">
        <v>1.9</v>
      </c>
      <c r="BJ797">
        <v>1.9</v>
      </c>
      <c r="BK797">
        <v>1.7</v>
      </c>
      <c r="BL797">
        <v>1.1</v>
      </c>
      <c r="BM797">
        <v>1.8</v>
      </c>
      <c r="BP797">
        <v>2.9</v>
      </c>
      <c r="BQ797">
        <v>56.6</v>
      </c>
      <c r="BR797">
        <v>0.2</v>
      </c>
      <c r="BS797">
        <v>5.5</v>
      </c>
      <c r="BT797">
        <v>2.9</v>
      </c>
    </row>
    <row r="798" spans="1:72" x14ac:dyDescent="0.25">
      <c r="A798" s="28" t="s">
        <v>279</v>
      </c>
      <c r="B798" s="27" t="s">
        <v>348</v>
      </c>
      <c r="C798" s="28" t="s">
        <v>386</v>
      </c>
      <c r="D798">
        <v>5.7</v>
      </c>
      <c r="E798">
        <v>0.6</v>
      </c>
      <c r="F798">
        <v>0.8</v>
      </c>
      <c r="G798">
        <v>4.3</v>
      </c>
      <c r="H798">
        <v>66.8</v>
      </c>
      <c r="I798">
        <v>12.4</v>
      </c>
      <c r="J798">
        <v>10.8</v>
      </c>
      <c r="K798">
        <v>12.5</v>
      </c>
      <c r="L798">
        <v>1.9</v>
      </c>
      <c r="M798">
        <v>21.6</v>
      </c>
      <c r="N798">
        <v>45.3</v>
      </c>
      <c r="O798">
        <v>11.7</v>
      </c>
      <c r="P798">
        <v>15.4</v>
      </c>
      <c r="Q798">
        <v>16.1</v>
      </c>
      <c r="R798">
        <v>34.1</v>
      </c>
      <c r="S798">
        <v>19.2</v>
      </c>
      <c r="T798">
        <v>8</v>
      </c>
      <c r="U798">
        <v>9.6</v>
      </c>
      <c r="V798">
        <v>20.5</v>
      </c>
      <c r="W798">
        <v>27</v>
      </c>
      <c r="X798">
        <v>81.8</v>
      </c>
      <c r="Y798">
        <v>6.5</v>
      </c>
      <c r="Z798">
        <v>13.2</v>
      </c>
      <c r="AA798">
        <v>19.3</v>
      </c>
      <c r="AB798">
        <v>0.5</v>
      </c>
      <c r="AC798">
        <v>7.5</v>
      </c>
      <c r="AD798">
        <v>48.4</v>
      </c>
      <c r="AE798">
        <v>24</v>
      </c>
      <c r="AF798">
        <v>196.3</v>
      </c>
      <c r="AG798">
        <v>53.6</v>
      </c>
      <c r="AH798">
        <v>218.1</v>
      </c>
      <c r="AI798">
        <v>831.9</v>
      </c>
      <c r="AJ798">
        <v>230.1</v>
      </c>
      <c r="AK798">
        <v>806.6</v>
      </c>
      <c r="AL798">
        <v>35</v>
      </c>
      <c r="AM798">
        <v>6.2</v>
      </c>
      <c r="AN798">
        <v>6.2</v>
      </c>
      <c r="AO798">
        <v>1.9</v>
      </c>
      <c r="AP798">
        <v>9.9</v>
      </c>
      <c r="AQ798">
        <v>32.8</v>
      </c>
      <c r="AR798">
        <v>6.4</v>
      </c>
      <c r="AS798">
        <v>5.1</v>
      </c>
      <c r="AT798">
        <v>4.4</v>
      </c>
      <c r="AU798">
        <v>2.4</v>
      </c>
      <c r="AV798">
        <v>10.9</v>
      </c>
      <c r="AW798">
        <v>3.6</v>
      </c>
      <c r="AX798">
        <v>1.8</v>
      </c>
      <c r="AY798">
        <v>2.1</v>
      </c>
      <c r="AZ798">
        <v>2.4</v>
      </c>
      <c r="BA798">
        <v>13.8</v>
      </c>
      <c r="BB798">
        <v>1</v>
      </c>
      <c r="BC798">
        <v>8.5</v>
      </c>
      <c r="BD798">
        <v>9.3</v>
      </c>
      <c r="BE798">
        <v>15.5</v>
      </c>
      <c r="BF798">
        <v>2.2</v>
      </c>
      <c r="BG798">
        <v>5.9</v>
      </c>
      <c r="BH798">
        <v>1.5</v>
      </c>
      <c r="BI798">
        <v>2</v>
      </c>
      <c r="BJ798">
        <v>1.6</v>
      </c>
      <c r="BK798">
        <v>0.9</v>
      </c>
      <c r="BL798">
        <v>1</v>
      </c>
      <c r="BM798">
        <v>1.9</v>
      </c>
      <c r="BP798">
        <v>3.2</v>
      </c>
      <c r="BQ798">
        <v>95.8</v>
      </c>
      <c r="BR798">
        <v>0.1</v>
      </c>
      <c r="BS798">
        <v>131.1</v>
      </c>
      <c r="BT798">
        <v>-5.6</v>
      </c>
    </row>
    <row r="799" spans="1:72" x14ac:dyDescent="0.25">
      <c r="A799" s="28" t="s">
        <v>279</v>
      </c>
      <c r="B799" s="27" t="s">
        <v>348</v>
      </c>
      <c r="C799" s="28" t="s">
        <v>387</v>
      </c>
      <c r="D799">
        <v>4.6</v>
      </c>
      <c r="E799">
        <v>0.3</v>
      </c>
      <c r="F799">
        <v>1</v>
      </c>
      <c r="G799">
        <v>2.9</v>
      </c>
      <c r="H799">
        <v>43.3</v>
      </c>
      <c r="I799">
        <v>6.9</v>
      </c>
      <c r="J799">
        <v>4</v>
      </c>
      <c r="K799">
        <v>7.2</v>
      </c>
      <c r="L799">
        <v>1.2</v>
      </c>
      <c r="M799">
        <v>13.5</v>
      </c>
      <c r="N799">
        <v>26.2</v>
      </c>
      <c r="O799">
        <v>21.3</v>
      </c>
      <c r="P799">
        <v>8.1</v>
      </c>
      <c r="Q799">
        <v>9</v>
      </c>
      <c r="R799">
        <v>12.2</v>
      </c>
      <c r="S799">
        <v>10.7</v>
      </c>
      <c r="T799">
        <v>9.4</v>
      </c>
      <c r="U799">
        <v>7</v>
      </c>
      <c r="V799">
        <v>12</v>
      </c>
      <c r="W799">
        <v>18.1</v>
      </c>
      <c r="X799">
        <v>5.9</v>
      </c>
      <c r="Y799">
        <v>6.2</v>
      </c>
      <c r="Z799">
        <v>3.8</v>
      </c>
      <c r="AA799">
        <v>15.8</v>
      </c>
      <c r="AB799">
        <v>0.8</v>
      </c>
      <c r="AC799">
        <v>6.7</v>
      </c>
      <c r="AD799">
        <v>33</v>
      </c>
      <c r="AE799">
        <v>22.5</v>
      </c>
      <c r="AF799">
        <v>199.3</v>
      </c>
      <c r="AG799">
        <v>57</v>
      </c>
      <c r="AH799">
        <v>153.1</v>
      </c>
      <c r="AI799">
        <v>892</v>
      </c>
      <c r="AJ799">
        <v>207.6</v>
      </c>
      <c r="AK799">
        <v>594</v>
      </c>
      <c r="AL799">
        <v>46.9</v>
      </c>
      <c r="AM799">
        <v>9</v>
      </c>
      <c r="AN799">
        <v>9.1</v>
      </c>
      <c r="AO799">
        <v>3.3</v>
      </c>
      <c r="AP799">
        <v>17.3</v>
      </c>
      <c r="AQ799">
        <v>117.7</v>
      </c>
      <c r="AR799">
        <v>10.5</v>
      </c>
      <c r="AS799">
        <v>3.1</v>
      </c>
      <c r="AT799">
        <v>7.4</v>
      </c>
      <c r="AU799">
        <v>2.2</v>
      </c>
      <c r="AV799">
        <v>65.3</v>
      </c>
      <c r="AW799">
        <v>4.3</v>
      </c>
      <c r="AX799">
        <v>2.3</v>
      </c>
      <c r="AY799">
        <v>2.7</v>
      </c>
      <c r="AZ799">
        <v>2.6</v>
      </c>
      <c r="BA799">
        <v>9.8</v>
      </c>
      <c r="BB799">
        <v>2.2</v>
      </c>
      <c r="BC799">
        <v>4.4</v>
      </c>
      <c r="BD799">
        <v>13</v>
      </c>
      <c r="BE799">
        <v>22.8</v>
      </c>
      <c r="BF799">
        <v>3.3</v>
      </c>
      <c r="BG799">
        <v>6.7</v>
      </c>
      <c r="BH799">
        <v>3.1</v>
      </c>
      <c r="BI799">
        <v>3.2</v>
      </c>
      <c r="BJ799">
        <v>1.8</v>
      </c>
      <c r="BK799">
        <v>1.6</v>
      </c>
      <c r="BL799">
        <v>0.8</v>
      </c>
      <c r="BM799">
        <v>2.2</v>
      </c>
      <c r="BP799">
        <v>0.8</v>
      </c>
      <c r="BQ799">
        <v>46.8</v>
      </c>
      <c r="BS799">
        <v>14.9</v>
      </c>
      <c r="BT799">
        <v>0.7</v>
      </c>
    </row>
    <row r="800" spans="1:72" x14ac:dyDescent="0.25">
      <c r="A800" s="28" t="s">
        <v>279</v>
      </c>
      <c r="B800" s="27" t="s">
        <v>348</v>
      </c>
      <c r="C800" s="28" t="s">
        <v>388</v>
      </c>
      <c r="D800">
        <v>0.2</v>
      </c>
      <c r="E800">
        <v>0.1</v>
      </c>
      <c r="G800">
        <v>0.1</v>
      </c>
      <c r="H800">
        <v>1.1</v>
      </c>
      <c r="I800">
        <v>0.2</v>
      </c>
      <c r="J800">
        <v>0.3</v>
      </c>
      <c r="K800">
        <v>0.3</v>
      </c>
      <c r="M800">
        <v>0.9</v>
      </c>
      <c r="N800">
        <v>0.7</v>
      </c>
      <c r="O800">
        <v>0.1</v>
      </c>
      <c r="P800">
        <v>0.3</v>
      </c>
      <c r="Q800">
        <v>0.4</v>
      </c>
      <c r="R800">
        <v>0.9</v>
      </c>
      <c r="S800">
        <v>0.6</v>
      </c>
      <c r="T800">
        <v>0.2</v>
      </c>
      <c r="U800">
        <v>0.3</v>
      </c>
      <c r="V800">
        <v>0.5</v>
      </c>
      <c r="W800">
        <v>0.5</v>
      </c>
      <c r="X800">
        <v>1.9</v>
      </c>
      <c r="Y800">
        <v>0.2</v>
      </c>
      <c r="Z800">
        <v>0.4</v>
      </c>
      <c r="AA800">
        <v>0.6</v>
      </c>
      <c r="AC800">
        <v>0.2</v>
      </c>
      <c r="AD800">
        <v>1.2</v>
      </c>
      <c r="AE800">
        <v>0.4</v>
      </c>
      <c r="AF800">
        <v>3.8</v>
      </c>
      <c r="AG800">
        <v>1.6</v>
      </c>
      <c r="AH800">
        <v>7.5</v>
      </c>
      <c r="AI800">
        <v>32.7</v>
      </c>
      <c r="AJ800">
        <v>2.7</v>
      </c>
      <c r="AK800">
        <v>11.9</v>
      </c>
      <c r="AL800">
        <v>0.3</v>
      </c>
      <c r="AM800">
        <v>0.1</v>
      </c>
      <c r="AN800">
        <v>0.1</v>
      </c>
      <c r="AP800">
        <v>0.3</v>
      </c>
      <c r="AQ800">
        <v>0.5</v>
      </c>
      <c r="AU800">
        <v>0.1</v>
      </c>
      <c r="AV800">
        <v>0.4</v>
      </c>
      <c r="AW800">
        <v>0.1</v>
      </c>
      <c r="AY800">
        <v>0.1</v>
      </c>
      <c r="AZ800">
        <v>0.1</v>
      </c>
      <c r="BA800">
        <v>0.2</v>
      </c>
      <c r="BC800">
        <v>0.2</v>
      </c>
      <c r="BD800">
        <v>0.2</v>
      </c>
      <c r="BE800">
        <v>0.5</v>
      </c>
      <c r="BF800">
        <v>0.1</v>
      </c>
      <c r="BG800">
        <v>0.2</v>
      </c>
      <c r="BP800">
        <v>0.1</v>
      </c>
      <c r="BQ800">
        <v>2.5</v>
      </c>
      <c r="BS800">
        <v>3</v>
      </c>
      <c r="BT800">
        <v>-3.1</v>
      </c>
    </row>
    <row r="801" spans="1:72" x14ac:dyDescent="0.25">
      <c r="A801" s="28" t="s">
        <v>279</v>
      </c>
      <c r="B801" s="27" t="s">
        <v>348</v>
      </c>
      <c r="C801" s="28" t="s">
        <v>389</v>
      </c>
      <c r="D801">
        <v>1</v>
      </c>
      <c r="G801">
        <v>0.1</v>
      </c>
      <c r="H801">
        <v>3.9</v>
      </c>
      <c r="I801">
        <v>1</v>
      </c>
      <c r="J801">
        <v>0.5</v>
      </c>
      <c r="K801">
        <v>1</v>
      </c>
      <c r="L801">
        <v>0.2</v>
      </c>
      <c r="M801">
        <v>2.3</v>
      </c>
      <c r="N801">
        <v>16.3</v>
      </c>
      <c r="O801">
        <v>1.3</v>
      </c>
      <c r="P801">
        <v>7.4</v>
      </c>
      <c r="Q801">
        <v>1</v>
      </c>
      <c r="R801">
        <v>3.4</v>
      </c>
      <c r="S801">
        <v>1.5</v>
      </c>
      <c r="T801">
        <v>0.5</v>
      </c>
      <c r="U801">
        <v>1.7</v>
      </c>
      <c r="V801">
        <v>1.8</v>
      </c>
      <c r="W801">
        <v>8.3</v>
      </c>
      <c r="X801">
        <v>0.2</v>
      </c>
      <c r="Y801">
        <v>0.8</v>
      </c>
      <c r="Z801">
        <v>0.2</v>
      </c>
      <c r="AA801">
        <v>1.8</v>
      </c>
      <c r="AC801">
        <v>0.3</v>
      </c>
      <c r="AD801">
        <v>3.5</v>
      </c>
      <c r="AE801">
        <v>0.7</v>
      </c>
      <c r="AF801">
        <v>2.3</v>
      </c>
      <c r="AG801">
        <v>0.9</v>
      </c>
      <c r="AH801">
        <v>2.1</v>
      </c>
      <c r="AI801">
        <v>3.3</v>
      </c>
      <c r="AJ801">
        <v>0.9</v>
      </c>
      <c r="AK801">
        <v>4.8</v>
      </c>
      <c r="AL801">
        <v>0.2</v>
      </c>
      <c r="AM801">
        <v>0.3</v>
      </c>
      <c r="AN801">
        <v>0.1</v>
      </c>
      <c r="AO801">
        <v>0.1</v>
      </c>
      <c r="AP801">
        <v>0.2</v>
      </c>
      <c r="AQ801">
        <v>0.4</v>
      </c>
      <c r="AU801">
        <v>0.1</v>
      </c>
      <c r="AV801">
        <v>0.3</v>
      </c>
      <c r="AW801">
        <v>0.2</v>
      </c>
      <c r="AX801">
        <v>0.1</v>
      </c>
      <c r="AY801">
        <v>0.1</v>
      </c>
      <c r="AZ801">
        <v>0.1</v>
      </c>
      <c r="BA801">
        <v>0.1</v>
      </c>
      <c r="BC801">
        <v>0.1</v>
      </c>
      <c r="BD801">
        <v>0.2</v>
      </c>
      <c r="BE801">
        <v>0.3</v>
      </c>
      <c r="BF801">
        <v>0.1</v>
      </c>
      <c r="BG801">
        <v>0.6</v>
      </c>
      <c r="BH801">
        <v>0.1</v>
      </c>
      <c r="BI801">
        <v>0.1</v>
      </c>
      <c r="BK801">
        <v>0.1</v>
      </c>
      <c r="BM801">
        <v>0.1</v>
      </c>
      <c r="BP801">
        <v>0.5</v>
      </c>
      <c r="BQ801">
        <v>5.9</v>
      </c>
      <c r="BS801">
        <v>3.5</v>
      </c>
      <c r="BT801">
        <v>0.3</v>
      </c>
    </row>
    <row r="802" spans="1:71" x14ac:dyDescent="0.25">
      <c r="A802" s="28" t="s">
        <v>279</v>
      </c>
      <c r="B802" s="27" t="s">
        <v>348</v>
      </c>
      <c r="C802" s="28" t="s">
        <v>390</v>
      </c>
      <c r="H802">
        <v>0.6</v>
      </c>
      <c r="I802">
        <v>0.3</v>
      </c>
      <c r="J802">
        <v>0.1</v>
      </c>
      <c r="K802">
        <v>0.1</v>
      </c>
      <c r="M802">
        <v>0.3</v>
      </c>
      <c r="N802">
        <v>0.4</v>
      </c>
      <c r="O802">
        <v>0.1</v>
      </c>
      <c r="P802">
        <v>0.2</v>
      </c>
      <c r="Q802">
        <v>0.1</v>
      </c>
      <c r="R802">
        <v>0.3</v>
      </c>
      <c r="S802">
        <v>0.2</v>
      </c>
      <c r="U802">
        <v>0.1</v>
      </c>
      <c r="V802">
        <v>0.2</v>
      </c>
      <c r="W802">
        <v>0.3</v>
      </c>
      <c r="Y802">
        <v>0.1</v>
      </c>
      <c r="AA802">
        <v>0.2</v>
      </c>
      <c r="AD802">
        <v>0.4</v>
      </c>
      <c r="AE802">
        <v>0.2</v>
      </c>
      <c r="AF802">
        <v>2.3</v>
      </c>
      <c r="AG802">
        <v>0.6</v>
      </c>
      <c r="AH802">
        <v>1.8</v>
      </c>
      <c r="AI802">
        <v>3</v>
      </c>
      <c r="AJ802">
        <v>2</v>
      </c>
      <c r="AK802">
        <v>3.8</v>
      </c>
      <c r="AL802">
        <v>0.1</v>
      </c>
      <c r="AP802">
        <v>0.2</v>
      </c>
      <c r="AQ802">
        <v>0.2</v>
      </c>
      <c r="AV802">
        <v>0.1</v>
      </c>
      <c r="BA802">
        <v>0.1</v>
      </c>
      <c r="BC802">
        <v>0.1</v>
      </c>
      <c r="BD802">
        <v>0.1</v>
      </c>
      <c r="BE802">
        <v>0.1</v>
      </c>
      <c r="BG802">
        <v>0.1</v>
      </c>
      <c r="BQ802">
        <v>0.6</v>
      </c>
      <c r="BS802">
        <v>0.1</v>
      </c>
    </row>
    <row r="803" spans="1:72" x14ac:dyDescent="0.25">
      <c r="A803" s="28" t="s">
        <v>279</v>
      </c>
      <c r="B803" s="27" t="s">
        <v>348</v>
      </c>
      <c r="C803" s="28" t="s">
        <v>391</v>
      </c>
      <c r="D803">
        <v>0.6</v>
      </c>
      <c r="E803">
        <v>0.1</v>
      </c>
      <c r="G803">
        <v>0.4</v>
      </c>
      <c r="H803">
        <v>3.6</v>
      </c>
      <c r="I803">
        <v>0.5</v>
      </c>
      <c r="J803">
        <v>1</v>
      </c>
      <c r="K803">
        <v>0.9</v>
      </c>
      <c r="L803">
        <v>0.1</v>
      </c>
      <c r="M803">
        <v>1.2</v>
      </c>
      <c r="N803">
        <v>2.5</v>
      </c>
      <c r="O803">
        <v>0.6</v>
      </c>
      <c r="P803">
        <v>1</v>
      </c>
      <c r="Q803">
        <v>1.2</v>
      </c>
      <c r="R803">
        <v>2.5</v>
      </c>
      <c r="S803">
        <v>1.3</v>
      </c>
      <c r="T803">
        <v>0.5</v>
      </c>
      <c r="U803">
        <v>0.8</v>
      </c>
      <c r="V803">
        <v>1.4</v>
      </c>
      <c r="W803">
        <v>1.7</v>
      </c>
      <c r="X803">
        <v>0.3</v>
      </c>
      <c r="Y803">
        <v>0.4</v>
      </c>
      <c r="Z803">
        <v>0.2</v>
      </c>
      <c r="AA803">
        <v>1.4</v>
      </c>
      <c r="AC803">
        <v>0.7</v>
      </c>
      <c r="AD803">
        <v>3.8</v>
      </c>
      <c r="AE803">
        <v>1.3</v>
      </c>
      <c r="AF803">
        <v>10.5</v>
      </c>
      <c r="AG803">
        <v>4.1</v>
      </c>
      <c r="AH803">
        <v>17</v>
      </c>
      <c r="AI803">
        <v>24</v>
      </c>
      <c r="AJ803">
        <v>18.6</v>
      </c>
      <c r="AK803">
        <v>39.9</v>
      </c>
      <c r="AL803">
        <v>1.5</v>
      </c>
      <c r="AM803">
        <v>0.3</v>
      </c>
      <c r="AN803">
        <v>0.2</v>
      </c>
      <c r="AO803">
        <v>0.1</v>
      </c>
      <c r="AP803">
        <v>0.7</v>
      </c>
      <c r="AQ803">
        <v>2.9</v>
      </c>
      <c r="AR803">
        <v>0.2</v>
      </c>
      <c r="AS803">
        <v>0.1</v>
      </c>
      <c r="AT803">
        <v>0.1</v>
      </c>
      <c r="AU803">
        <v>0.2</v>
      </c>
      <c r="AV803">
        <v>0.8</v>
      </c>
      <c r="AW803">
        <v>0.2</v>
      </c>
      <c r="AX803">
        <v>0.1</v>
      </c>
      <c r="AY803">
        <v>0.1</v>
      </c>
      <c r="AZ803">
        <v>0.1</v>
      </c>
      <c r="BA803">
        <v>0.4</v>
      </c>
      <c r="BB803">
        <v>0.1</v>
      </c>
      <c r="BC803">
        <v>0.3</v>
      </c>
      <c r="BD803">
        <v>0.5</v>
      </c>
      <c r="BE803">
        <v>1</v>
      </c>
      <c r="BF803">
        <v>0.1</v>
      </c>
      <c r="BG803">
        <v>0.5</v>
      </c>
      <c r="BH803">
        <v>0.1</v>
      </c>
      <c r="BI803">
        <v>0.2</v>
      </c>
      <c r="BJ803">
        <v>0.1</v>
      </c>
      <c r="BK803">
        <v>0.1</v>
      </c>
      <c r="BL803">
        <v>0.1</v>
      </c>
      <c r="BM803">
        <v>0.1</v>
      </c>
      <c r="BP803">
        <v>0.2</v>
      </c>
      <c r="BQ803">
        <v>2.2</v>
      </c>
      <c r="BS803">
        <v>0.8</v>
      </c>
      <c r="BT803">
        <v>0.1</v>
      </c>
    </row>
    <row r="804" spans="1:72" x14ac:dyDescent="0.25">
      <c r="A804" s="28" t="s">
        <v>279</v>
      </c>
      <c r="B804" s="27" t="s">
        <v>348</v>
      </c>
      <c r="C804" s="28" t="s">
        <v>392</v>
      </c>
      <c r="D804">
        <v>3.3</v>
      </c>
      <c r="E804">
        <v>0.8</v>
      </c>
      <c r="F804">
        <v>0.6</v>
      </c>
      <c r="G804">
        <v>2.3</v>
      </c>
      <c r="H804">
        <v>31.1</v>
      </c>
      <c r="I804">
        <v>8.1</v>
      </c>
      <c r="J804">
        <v>3.7</v>
      </c>
      <c r="K804">
        <v>6</v>
      </c>
      <c r="L804">
        <v>1</v>
      </c>
      <c r="M804">
        <v>46.3</v>
      </c>
      <c r="N804">
        <v>21.2</v>
      </c>
      <c r="O804">
        <v>7.1</v>
      </c>
      <c r="P804">
        <v>8.7</v>
      </c>
      <c r="Q804">
        <v>7.9</v>
      </c>
      <c r="R804">
        <v>22.2</v>
      </c>
      <c r="S804">
        <v>13.4</v>
      </c>
      <c r="T804">
        <v>7.2</v>
      </c>
      <c r="U804">
        <v>10.4</v>
      </c>
      <c r="V804">
        <v>15.2</v>
      </c>
      <c r="W804">
        <v>26.4</v>
      </c>
      <c r="X804">
        <v>4.7</v>
      </c>
      <c r="Y804">
        <v>4.2</v>
      </c>
      <c r="Z804">
        <v>3.3</v>
      </c>
      <c r="AA804">
        <v>12.6</v>
      </c>
      <c r="AB804">
        <v>0.2</v>
      </c>
      <c r="AC804">
        <v>4.1</v>
      </c>
      <c r="AD804">
        <v>25.3</v>
      </c>
      <c r="AE804">
        <v>8.6</v>
      </c>
      <c r="AF804">
        <v>65.5</v>
      </c>
      <c r="AG804">
        <v>17.9</v>
      </c>
      <c r="AH804">
        <v>66.3</v>
      </c>
      <c r="AI804">
        <v>425.5</v>
      </c>
      <c r="AJ804">
        <v>57.1</v>
      </c>
      <c r="AK804">
        <v>195.7</v>
      </c>
      <c r="AL804">
        <v>6.1</v>
      </c>
      <c r="AM804">
        <v>3.3</v>
      </c>
      <c r="AN804">
        <v>1.7</v>
      </c>
      <c r="AO804">
        <v>0.8</v>
      </c>
      <c r="AP804">
        <v>4</v>
      </c>
      <c r="AQ804">
        <v>10.8</v>
      </c>
      <c r="AR804">
        <v>0.6</v>
      </c>
      <c r="AS804">
        <v>0.5</v>
      </c>
      <c r="AT804">
        <v>0.6</v>
      </c>
      <c r="AU804">
        <v>0.8</v>
      </c>
      <c r="AV804">
        <v>3.5</v>
      </c>
      <c r="AW804">
        <v>1.5</v>
      </c>
      <c r="AX804">
        <v>0.6</v>
      </c>
      <c r="AY804">
        <v>0.8</v>
      </c>
      <c r="AZ804">
        <v>0.7</v>
      </c>
      <c r="BA804">
        <v>4.4</v>
      </c>
      <c r="BB804">
        <v>0.3</v>
      </c>
      <c r="BC804">
        <v>5.4</v>
      </c>
      <c r="BD804">
        <v>3.2</v>
      </c>
      <c r="BE804">
        <v>5.7</v>
      </c>
      <c r="BF804">
        <v>1.1</v>
      </c>
      <c r="BG804">
        <v>4.3</v>
      </c>
      <c r="BH804">
        <v>0.9</v>
      </c>
      <c r="BI804">
        <v>0.8</v>
      </c>
      <c r="BJ804">
        <v>0.6</v>
      </c>
      <c r="BK804">
        <v>0.3</v>
      </c>
      <c r="BL804">
        <v>0.3</v>
      </c>
      <c r="BM804">
        <v>0.7</v>
      </c>
      <c r="BP804">
        <v>2</v>
      </c>
      <c r="BQ804">
        <v>186.1</v>
      </c>
      <c r="BS804">
        <v>35</v>
      </c>
      <c r="BT804">
        <v>33</v>
      </c>
    </row>
    <row r="805" spans="1:72" x14ac:dyDescent="0.25">
      <c r="A805" s="28" t="s">
        <v>279</v>
      </c>
      <c r="B805" s="27" t="s">
        <v>348</v>
      </c>
      <c r="C805" s="28" t="s">
        <v>393</v>
      </c>
      <c r="D805">
        <v>2.9</v>
      </c>
      <c r="E805">
        <v>0.5</v>
      </c>
      <c r="F805">
        <v>0.5</v>
      </c>
      <c r="G805">
        <v>1.8</v>
      </c>
      <c r="H805">
        <v>19</v>
      </c>
      <c r="I805">
        <v>1.9</v>
      </c>
      <c r="J805">
        <v>4.5</v>
      </c>
      <c r="K805">
        <v>5.1</v>
      </c>
      <c r="L805">
        <v>0.6</v>
      </c>
      <c r="M805">
        <v>12.8</v>
      </c>
      <c r="N805">
        <v>13.1</v>
      </c>
      <c r="O805">
        <v>7.8</v>
      </c>
      <c r="P805">
        <v>4.2</v>
      </c>
      <c r="Q805">
        <v>5.9</v>
      </c>
      <c r="R805">
        <v>12.2</v>
      </c>
      <c r="S805">
        <v>5.8</v>
      </c>
      <c r="T805">
        <v>3.7</v>
      </c>
      <c r="U805">
        <v>3.5</v>
      </c>
      <c r="V805">
        <v>6.6</v>
      </c>
      <c r="W805">
        <v>6.2</v>
      </c>
      <c r="X805">
        <v>1.3</v>
      </c>
      <c r="Y805">
        <v>2.2</v>
      </c>
      <c r="Z805">
        <v>1.1</v>
      </c>
      <c r="AA805">
        <v>9.6</v>
      </c>
      <c r="AB805">
        <v>0.2</v>
      </c>
      <c r="AC805">
        <v>3.2</v>
      </c>
      <c r="AD805">
        <v>10.8</v>
      </c>
      <c r="AE805">
        <v>6.3</v>
      </c>
      <c r="AF805">
        <v>69.3</v>
      </c>
      <c r="AG805">
        <v>21.7</v>
      </c>
      <c r="AH805">
        <v>84.4</v>
      </c>
      <c r="AI805">
        <v>238.9</v>
      </c>
      <c r="AJ805">
        <v>114.2</v>
      </c>
      <c r="AK805">
        <v>332.4</v>
      </c>
      <c r="AL805">
        <v>11.5</v>
      </c>
      <c r="AM805">
        <v>1.9</v>
      </c>
      <c r="AN805">
        <v>1.1</v>
      </c>
      <c r="AO805">
        <v>0.5</v>
      </c>
      <c r="AP805">
        <v>3.2</v>
      </c>
      <c r="AQ805">
        <v>14.6</v>
      </c>
      <c r="AR805">
        <v>0.5</v>
      </c>
      <c r="AS805">
        <v>0.4</v>
      </c>
      <c r="AT805">
        <v>1</v>
      </c>
      <c r="AU805">
        <v>0.9</v>
      </c>
      <c r="AV805">
        <v>4.2</v>
      </c>
      <c r="AW805">
        <v>0.9</v>
      </c>
      <c r="AX805">
        <v>0.3</v>
      </c>
      <c r="AY805">
        <v>0.7</v>
      </c>
      <c r="AZ805">
        <v>0.7</v>
      </c>
      <c r="BA805">
        <v>3.1</v>
      </c>
      <c r="BB805">
        <v>0.5</v>
      </c>
      <c r="BC805">
        <v>0.8</v>
      </c>
      <c r="BD805">
        <v>3.2</v>
      </c>
      <c r="BE805">
        <v>3.5</v>
      </c>
      <c r="BF805">
        <v>0.5</v>
      </c>
      <c r="BG805">
        <v>1.6</v>
      </c>
      <c r="BH805">
        <v>0.3</v>
      </c>
      <c r="BI805">
        <v>0.5</v>
      </c>
      <c r="BJ805">
        <v>0.3</v>
      </c>
      <c r="BK805">
        <v>0.3</v>
      </c>
      <c r="BL805">
        <v>0.2</v>
      </c>
      <c r="BM805">
        <v>0.6</v>
      </c>
      <c r="BP805">
        <v>0.7</v>
      </c>
      <c r="BQ805">
        <v>22.2</v>
      </c>
      <c r="BS805">
        <v>3.1</v>
      </c>
      <c r="BT805">
        <v>-1.3</v>
      </c>
    </row>
    <row r="806" spans="1:3" x14ac:dyDescent="0.25">
      <c r="A806" s="28" t="s">
        <v>279</v>
      </c>
      <c r="B806" s="27" t="s">
        <v>348</v>
      </c>
      <c r="C806" s="28" t="s">
        <v>394</v>
      </c>
    </row>
    <row r="807" spans="1:72" x14ac:dyDescent="0.25">
      <c r="A807" s="28" t="s">
        <v>279</v>
      </c>
      <c r="B807" s="27" t="s">
        <v>348</v>
      </c>
      <c r="C807" s="28" t="s">
        <v>395</v>
      </c>
      <c r="D807">
        <v>6.1</v>
      </c>
      <c r="E807">
        <v>0.2</v>
      </c>
      <c r="F807">
        <v>0.3</v>
      </c>
      <c r="G807">
        <v>3.2</v>
      </c>
      <c r="H807">
        <v>24.6</v>
      </c>
      <c r="I807">
        <v>2.7</v>
      </c>
      <c r="J807">
        <v>2.5</v>
      </c>
      <c r="K807">
        <v>4.1</v>
      </c>
      <c r="L807">
        <v>0.7</v>
      </c>
      <c r="M807">
        <v>9.8</v>
      </c>
      <c r="N807">
        <v>13.3</v>
      </c>
      <c r="O807">
        <v>5.3</v>
      </c>
      <c r="P807">
        <v>4.5</v>
      </c>
      <c r="Q807">
        <v>6.3</v>
      </c>
      <c r="R807">
        <v>9.8</v>
      </c>
      <c r="S807">
        <v>7.3</v>
      </c>
      <c r="T807">
        <v>3.3</v>
      </c>
      <c r="U807">
        <v>4.8</v>
      </c>
      <c r="V807">
        <v>7.8</v>
      </c>
      <c r="W807">
        <v>8.5</v>
      </c>
      <c r="X807">
        <v>6.4</v>
      </c>
      <c r="Y807">
        <v>3.7</v>
      </c>
      <c r="Z807">
        <v>8.1</v>
      </c>
      <c r="AA807">
        <v>14.7</v>
      </c>
      <c r="AB807">
        <v>0.3</v>
      </c>
      <c r="AC807">
        <v>3.5</v>
      </c>
      <c r="AD807">
        <v>20.9</v>
      </c>
      <c r="AE807">
        <v>7.3</v>
      </c>
      <c r="AF807">
        <v>61.5</v>
      </c>
      <c r="AG807">
        <v>17.8</v>
      </c>
      <c r="AH807">
        <v>49.8</v>
      </c>
      <c r="AI807">
        <v>416.4</v>
      </c>
      <c r="AJ807">
        <v>80.4</v>
      </c>
      <c r="AK807">
        <v>196</v>
      </c>
      <c r="AL807">
        <v>8.6</v>
      </c>
      <c r="AM807">
        <v>3.8</v>
      </c>
      <c r="AN807">
        <v>3</v>
      </c>
      <c r="AO807">
        <v>0.9</v>
      </c>
      <c r="AP807">
        <v>5.7</v>
      </c>
      <c r="AQ807">
        <v>15</v>
      </c>
      <c r="AR807">
        <v>0.8</v>
      </c>
      <c r="AS807">
        <v>0.8</v>
      </c>
      <c r="AT807">
        <v>0.8</v>
      </c>
      <c r="AU807">
        <v>1.1</v>
      </c>
      <c r="AV807">
        <v>6.3</v>
      </c>
      <c r="AW807">
        <v>2.1</v>
      </c>
      <c r="AX807">
        <v>1.2</v>
      </c>
      <c r="AY807">
        <v>0.8</v>
      </c>
      <c r="AZ807">
        <v>1.2</v>
      </c>
      <c r="BA807">
        <v>7.5</v>
      </c>
      <c r="BB807">
        <v>0.7</v>
      </c>
      <c r="BC807">
        <v>1.4</v>
      </c>
      <c r="BD807">
        <v>5.3</v>
      </c>
      <c r="BE807">
        <v>11.8</v>
      </c>
      <c r="BF807">
        <v>1.2</v>
      </c>
      <c r="BG807">
        <v>4.1</v>
      </c>
      <c r="BH807">
        <v>1.6</v>
      </c>
      <c r="BI807">
        <v>1.2</v>
      </c>
      <c r="BJ807">
        <v>1.1</v>
      </c>
      <c r="BK807">
        <v>0.3</v>
      </c>
      <c r="BL807">
        <v>0.4</v>
      </c>
      <c r="BM807">
        <v>1.3</v>
      </c>
      <c r="BP807">
        <v>0.7</v>
      </c>
      <c r="BQ807">
        <v>14.5</v>
      </c>
      <c r="BS807">
        <v>24.7</v>
      </c>
      <c r="BT807">
        <v>5.9</v>
      </c>
    </row>
    <row r="808" spans="1:72" x14ac:dyDescent="0.25">
      <c r="A808" s="28" t="s">
        <v>279</v>
      </c>
      <c r="B808" s="27" t="s">
        <v>348</v>
      </c>
      <c r="C808" s="28" t="s">
        <v>396</v>
      </c>
      <c r="D808">
        <v>1.4</v>
      </c>
      <c r="E808">
        <v>0.1</v>
      </c>
      <c r="F808">
        <v>0.1</v>
      </c>
      <c r="G808">
        <v>0.7</v>
      </c>
      <c r="H808">
        <v>12.4</v>
      </c>
      <c r="I808">
        <v>1.2</v>
      </c>
      <c r="J808">
        <v>1.4</v>
      </c>
      <c r="K808">
        <v>2.8</v>
      </c>
      <c r="L808">
        <v>0.5</v>
      </c>
      <c r="M808">
        <v>33.6</v>
      </c>
      <c r="N808">
        <v>10.9</v>
      </c>
      <c r="O808">
        <v>6.2</v>
      </c>
      <c r="P808">
        <v>3.8</v>
      </c>
      <c r="Q808">
        <v>3.4</v>
      </c>
      <c r="R808">
        <v>9.8</v>
      </c>
      <c r="S808">
        <v>3</v>
      </c>
      <c r="T808">
        <v>3.6</v>
      </c>
      <c r="U808">
        <v>2.2</v>
      </c>
      <c r="V808">
        <v>4</v>
      </c>
      <c r="W808">
        <v>6.6</v>
      </c>
      <c r="X808">
        <v>3.1</v>
      </c>
      <c r="Y808">
        <v>2.3</v>
      </c>
      <c r="Z808">
        <v>1.1</v>
      </c>
      <c r="AA808">
        <v>7.5</v>
      </c>
      <c r="AB808">
        <v>0.2</v>
      </c>
      <c r="AC808">
        <v>1.5</v>
      </c>
      <c r="AD808">
        <v>7.6</v>
      </c>
      <c r="AE808">
        <v>3</v>
      </c>
      <c r="AF808">
        <v>19.4</v>
      </c>
      <c r="AG808">
        <v>5.3</v>
      </c>
      <c r="AH808">
        <v>17.2</v>
      </c>
      <c r="AI808">
        <v>124.9</v>
      </c>
      <c r="AJ808">
        <v>13.1</v>
      </c>
      <c r="AK808">
        <v>54.7</v>
      </c>
      <c r="AL808">
        <v>3.7</v>
      </c>
      <c r="AM808">
        <v>1.3</v>
      </c>
      <c r="AN808">
        <v>5.6</v>
      </c>
      <c r="AO808">
        <v>0.7</v>
      </c>
      <c r="AP808">
        <v>1.3</v>
      </c>
      <c r="AQ808">
        <v>8.2</v>
      </c>
      <c r="AR808">
        <v>0.6</v>
      </c>
      <c r="AS808">
        <v>0.6</v>
      </c>
      <c r="AT808">
        <v>0.8</v>
      </c>
      <c r="AU808">
        <v>0.4</v>
      </c>
      <c r="AV808">
        <v>4.6</v>
      </c>
      <c r="AW808">
        <v>0.9</v>
      </c>
      <c r="AX808">
        <v>1.4</v>
      </c>
      <c r="AY808">
        <v>0.6</v>
      </c>
      <c r="AZ808">
        <v>0.5</v>
      </c>
      <c r="BA808">
        <v>1.4</v>
      </c>
      <c r="BB808">
        <v>0.4</v>
      </c>
      <c r="BC808">
        <v>1.3</v>
      </c>
      <c r="BD808">
        <v>1.6</v>
      </c>
      <c r="BE808">
        <v>2.6</v>
      </c>
      <c r="BF808">
        <v>0.8</v>
      </c>
      <c r="BG808">
        <v>2.7</v>
      </c>
      <c r="BH808">
        <v>0.7</v>
      </c>
      <c r="BI808">
        <v>0.4</v>
      </c>
      <c r="BJ808">
        <v>0.3</v>
      </c>
      <c r="BK808">
        <v>0.4</v>
      </c>
      <c r="BL808">
        <v>0.1</v>
      </c>
      <c r="BM808">
        <v>0.4</v>
      </c>
      <c r="BP808">
        <v>5.9</v>
      </c>
      <c r="BQ808">
        <v>19.8</v>
      </c>
      <c r="BR808">
        <v>0.2</v>
      </c>
      <c r="BS808">
        <v>33.6</v>
      </c>
      <c r="BT808">
        <v>2.1</v>
      </c>
    </row>
    <row r="809" spans="1:72" x14ac:dyDescent="0.25">
      <c r="A809" s="28" t="s">
        <v>279</v>
      </c>
      <c r="B809" s="27" t="s">
        <v>348</v>
      </c>
      <c r="C809" s="28" t="s">
        <v>397</v>
      </c>
      <c r="D809">
        <v>0.8</v>
      </c>
      <c r="E809">
        <v>0.1</v>
      </c>
      <c r="F809">
        <v>0.1</v>
      </c>
      <c r="G809">
        <v>0.6</v>
      </c>
      <c r="H809">
        <v>8</v>
      </c>
      <c r="I809">
        <v>0.9</v>
      </c>
      <c r="J809">
        <v>0.9</v>
      </c>
      <c r="K809">
        <v>1.8</v>
      </c>
      <c r="L809">
        <v>0.3</v>
      </c>
      <c r="M809">
        <v>2.4</v>
      </c>
      <c r="N809">
        <v>4.7</v>
      </c>
      <c r="O809">
        <v>2.3</v>
      </c>
      <c r="P809">
        <v>1.5</v>
      </c>
      <c r="Q809">
        <v>2.1</v>
      </c>
      <c r="R809">
        <v>2.7</v>
      </c>
      <c r="S809">
        <v>2.1</v>
      </c>
      <c r="T809">
        <v>1.1</v>
      </c>
      <c r="U809">
        <v>1.1</v>
      </c>
      <c r="V809">
        <v>1.9</v>
      </c>
      <c r="W809">
        <v>3.5</v>
      </c>
      <c r="X809">
        <v>1.5</v>
      </c>
      <c r="Y809">
        <v>0.8</v>
      </c>
      <c r="Z809">
        <v>0.8</v>
      </c>
      <c r="AA809">
        <v>2.8</v>
      </c>
      <c r="AB809">
        <v>0.1</v>
      </c>
      <c r="AC809">
        <v>1.1</v>
      </c>
      <c r="AD809">
        <v>5.9</v>
      </c>
      <c r="AE809">
        <v>3.3</v>
      </c>
      <c r="AF809">
        <v>23.2</v>
      </c>
      <c r="AG809">
        <v>6.6</v>
      </c>
      <c r="AH809">
        <v>26</v>
      </c>
      <c r="AI809">
        <v>284.5</v>
      </c>
      <c r="AJ809">
        <v>29.2</v>
      </c>
      <c r="AK809">
        <v>114.8</v>
      </c>
      <c r="AL809">
        <v>4.7</v>
      </c>
      <c r="AM809">
        <v>0.8</v>
      </c>
      <c r="AN809">
        <v>1.1</v>
      </c>
      <c r="AO809">
        <v>0.3</v>
      </c>
      <c r="AP809">
        <v>0.9</v>
      </c>
      <c r="AQ809">
        <v>4</v>
      </c>
      <c r="AR809">
        <v>0.1</v>
      </c>
      <c r="AS809">
        <v>0.2</v>
      </c>
      <c r="AT809">
        <v>0.3</v>
      </c>
      <c r="AU809">
        <v>0.3</v>
      </c>
      <c r="AV809">
        <v>1.6</v>
      </c>
      <c r="AW809">
        <v>0.6</v>
      </c>
      <c r="AX809">
        <v>0.3</v>
      </c>
      <c r="AY809">
        <v>0.2</v>
      </c>
      <c r="AZ809">
        <v>0.4</v>
      </c>
      <c r="BA809">
        <v>1.6</v>
      </c>
      <c r="BB809">
        <v>0.2</v>
      </c>
      <c r="BC809">
        <v>0.5</v>
      </c>
      <c r="BD809">
        <v>1.6</v>
      </c>
      <c r="BE809">
        <v>2</v>
      </c>
      <c r="BF809">
        <v>0.3</v>
      </c>
      <c r="BG809">
        <v>0.7</v>
      </c>
      <c r="BH809">
        <v>0.2</v>
      </c>
      <c r="BI809">
        <v>0.3</v>
      </c>
      <c r="BJ809">
        <v>0.3</v>
      </c>
      <c r="BK809">
        <v>0.1</v>
      </c>
      <c r="BL809">
        <v>0.2</v>
      </c>
      <c r="BM809">
        <v>0.3</v>
      </c>
      <c r="BP809">
        <v>0.3</v>
      </c>
      <c r="BQ809">
        <v>5.5</v>
      </c>
      <c r="BS809">
        <v>1</v>
      </c>
      <c r="BT809">
        <v>0.2</v>
      </c>
    </row>
    <row r="810" spans="1:71" x14ac:dyDescent="0.25">
      <c r="A810" s="28" t="s">
        <v>279</v>
      </c>
      <c r="B810" s="27" t="s">
        <v>348</v>
      </c>
      <c r="C810" s="28" t="s">
        <v>398</v>
      </c>
      <c r="D810">
        <v>0.1</v>
      </c>
      <c r="G810">
        <v>0.1</v>
      </c>
      <c r="H810">
        <v>1</v>
      </c>
      <c r="I810">
        <v>0.2</v>
      </c>
      <c r="J810">
        <v>0.1</v>
      </c>
      <c r="K810">
        <v>0.1</v>
      </c>
      <c r="M810">
        <v>0.5</v>
      </c>
      <c r="N810">
        <v>0.6</v>
      </c>
      <c r="O810">
        <v>0.5</v>
      </c>
      <c r="P810">
        <v>0.2</v>
      </c>
      <c r="Q810">
        <v>0.2</v>
      </c>
      <c r="R810">
        <v>0.3</v>
      </c>
      <c r="S810">
        <v>0.2</v>
      </c>
      <c r="T810">
        <v>0.2</v>
      </c>
      <c r="U810">
        <v>0.1</v>
      </c>
      <c r="V810">
        <v>0.2</v>
      </c>
      <c r="W810">
        <v>0.3</v>
      </c>
      <c r="X810">
        <v>0.1</v>
      </c>
      <c r="Y810">
        <v>0.1</v>
      </c>
      <c r="Z810">
        <v>0.1</v>
      </c>
      <c r="AA810">
        <v>0.3</v>
      </c>
      <c r="AC810">
        <v>0.1</v>
      </c>
      <c r="AD810">
        <v>0.7</v>
      </c>
      <c r="AE810">
        <v>0.7</v>
      </c>
      <c r="AF810">
        <v>8.5</v>
      </c>
      <c r="AG810">
        <v>1.8</v>
      </c>
      <c r="AH810">
        <v>4.7</v>
      </c>
      <c r="AI810">
        <v>80.1</v>
      </c>
      <c r="AJ810">
        <v>5.2</v>
      </c>
      <c r="AK810">
        <v>20.6</v>
      </c>
      <c r="AL810">
        <v>0.7</v>
      </c>
      <c r="AM810">
        <v>0.1</v>
      </c>
      <c r="AN810">
        <v>0.1</v>
      </c>
      <c r="AP810">
        <v>0.8</v>
      </c>
      <c r="AQ810">
        <v>0.6</v>
      </c>
      <c r="AT810">
        <v>0.1</v>
      </c>
      <c r="AV810">
        <v>0.3</v>
      </c>
      <c r="AW810">
        <v>0.1</v>
      </c>
      <c r="AY810">
        <v>0.1</v>
      </c>
      <c r="BA810">
        <v>0.2</v>
      </c>
      <c r="BC810">
        <v>0.2</v>
      </c>
      <c r="BD810">
        <v>0.3</v>
      </c>
      <c r="BE810">
        <v>0.3</v>
      </c>
      <c r="BG810">
        <v>0.1</v>
      </c>
      <c r="BQ810">
        <v>0.7</v>
      </c>
      <c r="BS810">
        <v>0.1</v>
      </c>
    </row>
    <row r="811" spans="1:71" x14ac:dyDescent="0.25">
      <c r="A811" s="28" t="s">
        <v>279</v>
      </c>
      <c r="B811" s="27" t="s">
        <v>348</v>
      </c>
      <c r="C811" s="28" t="s">
        <v>399</v>
      </c>
      <c r="D811">
        <v>0.5</v>
      </c>
      <c r="E811">
        <v>0.1</v>
      </c>
      <c r="F811">
        <v>0.1</v>
      </c>
      <c r="G811">
        <v>0.5</v>
      </c>
      <c r="H811">
        <v>5.4</v>
      </c>
      <c r="I811">
        <v>0.5</v>
      </c>
      <c r="J811">
        <v>0.8</v>
      </c>
      <c r="K811">
        <v>1.1</v>
      </c>
      <c r="L811">
        <v>0.2</v>
      </c>
      <c r="M811">
        <v>2.7</v>
      </c>
      <c r="N811">
        <v>3.1</v>
      </c>
      <c r="O811">
        <v>1</v>
      </c>
      <c r="P811">
        <v>1</v>
      </c>
      <c r="Q811">
        <v>1.5</v>
      </c>
      <c r="R811">
        <v>2.3</v>
      </c>
      <c r="S811">
        <v>1.3</v>
      </c>
      <c r="T811">
        <v>0.7</v>
      </c>
      <c r="U811">
        <v>0.8</v>
      </c>
      <c r="V811">
        <v>1.3</v>
      </c>
      <c r="W811">
        <v>1.8</v>
      </c>
      <c r="X811">
        <v>0.8</v>
      </c>
      <c r="Y811">
        <v>0.5</v>
      </c>
      <c r="Z811">
        <v>0.5</v>
      </c>
      <c r="AA811">
        <v>2.2</v>
      </c>
      <c r="AB811">
        <v>0.1</v>
      </c>
      <c r="AC811">
        <v>0.7</v>
      </c>
      <c r="AD811">
        <v>4</v>
      </c>
      <c r="AE811">
        <v>2.2</v>
      </c>
      <c r="AF811">
        <v>18.3</v>
      </c>
      <c r="AG811">
        <v>5.5</v>
      </c>
      <c r="AH811">
        <v>15.3</v>
      </c>
      <c r="AI811">
        <v>317.1</v>
      </c>
      <c r="AJ811">
        <v>43.5</v>
      </c>
      <c r="AK811">
        <v>85.7</v>
      </c>
      <c r="AL811">
        <v>2.6</v>
      </c>
      <c r="AM811">
        <v>0.6</v>
      </c>
      <c r="AN811">
        <v>0.5</v>
      </c>
      <c r="AO811">
        <v>0.1</v>
      </c>
      <c r="AP811">
        <v>1</v>
      </c>
      <c r="AQ811">
        <v>2.2</v>
      </c>
      <c r="AR811">
        <v>0.1</v>
      </c>
      <c r="AS811">
        <v>0.1</v>
      </c>
      <c r="AT811">
        <v>0.1</v>
      </c>
      <c r="AU811">
        <v>0.2</v>
      </c>
      <c r="AV811">
        <v>1</v>
      </c>
      <c r="AW811">
        <v>0.3</v>
      </c>
      <c r="AX811">
        <v>0.1</v>
      </c>
      <c r="AY811">
        <v>0.2</v>
      </c>
      <c r="AZ811">
        <v>0.2</v>
      </c>
      <c r="BA811">
        <v>0.9</v>
      </c>
      <c r="BB811">
        <v>0.1</v>
      </c>
      <c r="BC811">
        <v>0.3</v>
      </c>
      <c r="BD811">
        <v>0.8</v>
      </c>
      <c r="BE811">
        <v>1.6</v>
      </c>
      <c r="BF811">
        <v>0.2</v>
      </c>
      <c r="BG811">
        <v>0.5</v>
      </c>
      <c r="BH811">
        <v>0.1</v>
      </c>
      <c r="BI811">
        <v>0.2</v>
      </c>
      <c r="BJ811">
        <v>0.2</v>
      </c>
      <c r="BK811">
        <v>0.1</v>
      </c>
      <c r="BL811">
        <v>0.1</v>
      </c>
      <c r="BM811">
        <v>0.2</v>
      </c>
      <c r="BP811">
        <v>0.1</v>
      </c>
      <c r="BQ811">
        <v>4.1</v>
      </c>
      <c r="BS811">
        <v>0.7</v>
      </c>
    </row>
    <row r="812" spans="1:72" x14ac:dyDescent="0.25">
      <c r="A812" s="28" t="s">
        <v>279</v>
      </c>
      <c r="B812" s="27" t="s">
        <v>348</v>
      </c>
      <c r="C812" s="28" t="s">
        <v>400</v>
      </c>
      <c r="D812">
        <v>5.2</v>
      </c>
      <c r="E812">
        <v>1</v>
      </c>
      <c r="F812">
        <v>0.7</v>
      </c>
      <c r="G812">
        <v>3.8</v>
      </c>
      <c r="H812">
        <v>35.9</v>
      </c>
      <c r="I812">
        <v>5.3</v>
      </c>
      <c r="J812">
        <v>4.5</v>
      </c>
      <c r="K812">
        <v>8.2</v>
      </c>
      <c r="L812">
        <v>0.8</v>
      </c>
      <c r="M812">
        <v>12.8</v>
      </c>
      <c r="N812">
        <v>21.4</v>
      </c>
      <c r="O812">
        <v>8.1</v>
      </c>
      <c r="P812">
        <v>7.5</v>
      </c>
      <c r="Q812">
        <v>9.5</v>
      </c>
      <c r="R812">
        <v>13.6</v>
      </c>
      <c r="S812">
        <v>10.6</v>
      </c>
      <c r="T812">
        <v>4.7</v>
      </c>
      <c r="U812">
        <v>5.2</v>
      </c>
      <c r="V812">
        <v>10.2</v>
      </c>
      <c r="W812">
        <v>17.2</v>
      </c>
      <c r="X812">
        <v>4.7</v>
      </c>
      <c r="Y812">
        <v>2.9</v>
      </c>
      <c r="Z812">
        <v>2.7</v>
      </c>
      <c r="AA812">
        <v>16.6</v>
      </c>
      <c r="AB812">
        <v>0.3</v>
      </c>
      <c r="AC812">
        <v>5.1</v>
      </c>
      <c r="AD812">
        <v>28.2</v>
      </c>
      <c r="AE812">
        <v>17.1</v>
      </c>
      <c r="AF812">
        <v>126.5</v>
      </c>
      <c r="AG812">
        <v>38.8</v>
      </c>
      <c r="AH812">
        <v>183.8</v>
      </c>
      <c r="AI812">
        <v>1019.3</v>
      </c>
      <c r="AJ812">
        <v>186</v>
      </c>
      <c r="AK812">
        <v>596</v>
      </c>
      <c r="AL812">
        <v>19.5</v>
      </c>
      <c r="AM812">
        <v>3</v>
      </c>
      <c r="AN812">
        <v>3.3</v>
      </c>
      <c r="AO812">
        <v>1</v>
      </c>
      <c r="AP812">
        <v>6.8</v>
      </c>
      <c r="AQ812">
        <v>23.9</v>
      </c>
      <c r="AR812">
        <v>0.7</v>
      </c>
      <c r="AS812">
        <v>0.6</v>
      </c>
      <c r="AT812">
        <v>0.9</v>
      </c>
      <c r="AU812">
        <v>1.2</v>
      </c>
      <c r="AV812">
        <v>7.2</v>
      </c>
      <c r="AW812">
        <v>2.4</v>
      </c>
      <c r="AX812">
        <v>0.8</v>
      </c>
      <c r="AY812">
        <v>1</v>
      </c>
      <c r="AZ812">
        <v>1.6</v>
      </c>
      <c r="BA812">
        <v>7.3</v>
      </c>
      <c r="BB812">
        <v>0.6</v>
      </c>
      <c r="BC812">
        <v>3.4</v>
      </c>
      <c r="BD812">
        <v>6.4</v>
      </c>
      <c r="BE812">
        <v>11.7</v>
      </c>
      <c r="BF812">
        <v>1</v>
      </c>
      <c r="BG812">
        <v>3</v>
      </c>
      <c r="BH812">
        <v>0.5</v>
      </c>
      <c r="BI812">
        <v>1.1</v>
      </c>
      <c r="BJ812">
        <v>0.9</v>
      </c>
      <c r="BK812">
        <v>0.7</v>
      </c>
      <c r="BL812">
        <v>0.6</v>
      </c>
      <c r="BM812">
        <v>1.1</v>
      </c>
      <c r="BP812">
        <v>0.5</v>
      </c>
      <c r="BQ812">
        <v>26.6</v>
      </c>
      <c r="BS812">
        <v>3.2</v>
      </c>
      <c r="BT812">
        <v>0.2</v>
      </c>
    </row>
    <row r="813" spans="1:72" x14ac:dyDescent="0.25">
      <c r="A813" s="28" t="s">
        <v>279</v>
      </c>
      <c r="B813" s="27" t="s">
        <v>348</v>
      </c>
      <c r="C813" s="28" t="s">
        <v>401</v>
      </c>
      <c r="D813">
        <v>1.5</v>
      </c>
      <c r="E813">
        <v>0.2</v>
      </c>
      <c r="F813">
        <v>0.1</v>
      </c>
      <c r="G813">
        <v>1.1</v>
      </c>
      <c r="H813">
        <v>12</v>
      </c>
      <c r="I813">
        <v>1.6</v>
      </c>
      <c r="J813">
        <v>1.4</v>
      </c>
      <c r="K813">
        <v>2.1</v>
      </c>
      <c r="L813">
        <v>0.3</v>
      </c>
      <c r="M813">
        <v>5.2</v>
      </c>
      <c r="N813">
        <v>10.4</v>
      </c>
      <c r="O813">
        <v>3</v>
      </c>
      <c r="P813">
        <v>3.6</v>
      </c>
      <c r="Q813">
        <v>3</v>
      </c>
      <c r="R813">
        <v>5.8</v>
      </c>
      <c r="S813">
        <v>3.9</v>
      </c>
      <c r="T813">
        <v>3</v>
      </c>
      <c r="U813">
        <v>3</v>
      </c>
      <c r="V813">
        <v>5.4</v>
      </c>
      <c r="W813">
        <v>10.8</v>
      </c>
      <c r="X813">
        <v>1.9</v>
      </c>
      <c r="Y813">
        <v>1.4</v>
      </c>
      <c r="Z813">
        <v>1.2</v>
      </c>
      <c r="AA813">
        <v>4.3</v>
      </c>
      <c r="AB813">
        <v>0.1</v>
      </c>
      <c r="AC813">
        <v>1.6</v>
      </c>
      <c r="AD813">
        <v>11.4</v>
      </c>
      <c r="AE813">
        <v>5.7</v>
      </c>
      <c r="AF813">
        <v>47.7</v>
      </c>
      <c r="AG813">
        <v>11</v>
      </c>
      <c r="AH813">
        <v>42.3</v>
      </c>
      <c r="AI813">
        <v>352.7</v>
      </c>
      <c r="AJ813">
        <v>79.6</v>
      </c>
      <c r="AK813">
        <v>278</v>
      </c>
      <c r="AL813">
        <v>16.1</v>
      </c>
      <c r="AM813">
        <v>1.3</v>
      </c>
      <c r="AN813">
        <v>1.4</v>
      </c>
      <c r="AO813">
        <v>0.5</v>
      </c>
      <c r="AP813">
        <v>1.8</v>
      </c>
      <c r="AQ813">
        <v>7.7</v>
      </c>
      <c r="AR813">
        <v>0.2</v>
      </c>
      <c r="AS813">
        <v>0.2</v>
      </c>
      <c r="AT813">
        <v>0.2</v>
      </c>
      <c r="AU813">
        <v>0.3</v>
      </c>
      <c r="AV813">
        <v>2.1</v>
      </c>
      <c r="AW813">
        <v>0.7</v>
      </c>
      <c r="AX813">
        <v>0.3</v>
      </c>
      <c r="AY813">
        <v>0.4</v>
      </c>
      <c r="AZ813">
        <v>0.4</v>
      </c>
      <c r="BA813">
        <v>2.2</v>
      </c>
      <c r="BB813">
        <v>0.2</v>
      </c>
      <c r="BC813">
        <v>1.1</v>
      </c>
      <c r="BD813">
        <v>1.7</v>
      </c>
      <c r="BE813">
        <v>2.7</v>
      </c>
      <c r="BF813">
        <v>0.5</v>
      </c>
      <c r="BG813">
        <v>1.4</v>
      </c>
      <c r="BH813">
        <v>0.2</v>
      </c>
      <c r="BI813">
        <v>0.3</v>
      </c>
      <c r="BJ813">
        <v>0.3</v>
      </c>
      <c r="BK813">
        <v>0.2</v>
      </c>
      <c r="BL813">
        <v>0.1</v>
      </c>
      <c r="BM813">
        <v>0.3</v>
      </c>
      <c r="BP813">
        <v>1.1</v>
      </c>
      <c r="BQ813">
        <v>14.8</v>
      </c>
      <c r="BS813">
        <v>11.2</v>
      </c>
      <c r="BT813">
        <v>2.2</v>
      </c>
    </row>
    <row r="814" spans="1:71" x14ac:dyDescent="0.25">
      <c r="A814" s="28" t="s">
        <v>279</v>
      </c>
      <c r="B814" s="27" t="s">
        <v>348</v>
      </c>
      <c r="C814" s="28" t="s">
        <v>402</v>
      </c>
      <c r="D814">
        <v>0.7</v>
      </c>
      <c r="E814">
        <v>0.1</v>
      </c>
      <c r="F814">
        <v>0.1</v>
      </c>
      <c r="G814">
        <v>0.4</v>
      </c>
      <c r="H814">
        <v>5.3</v>
      </c>
      <c r="I814">
        <v>0.8</v>
      </c>
      <c r="J814">
        <v>0.6</v>
      </c>
      <c r="K814">
        <v>1.1</v>
      </c>
      <c r="L814">
        <v>0.1</v>
      </c>
      <c r="M814">
        <v>2.6</v>
      </c>
      <c r="N814">
        <v>3.3</v>
      </c>
      <c r="O814">
        <v>1.1</v>
      </c>
      <c r="P814">
        <v>1.3</v>
      </c>
      <c r="Q814">
        <v>1.3</v>
      </c>
      <c r="R814">
        <v>2</v>
      </c>
      <c r="S814">
        <v>1.6</v>
      </c>
      <c r="T814">
        <v>0.9</v>
      </c>
      <c r="U814">
        <v>0.8</v>
      </c>
      <c r="V814">
        <v>1.5</v>
      </c>
      <c r="W814">
        <v>2.3</v>
      </c>
      <c r="X814">
        <v>0.6</v>
      </c>
      <c r="Y814">
        <v>0.4</v>
      </c>
      <c r="Z814">
        <v>0.4</v>
      </c>
      <c r="AA814">
        <v>2.7</v>
      </c>
      <c r="AC814">
        <v>0.8</v>
      </c>
      <c r="AD814">
        <v>4.2</v>
      </c>
      <c r="AE814">
        <v>2.2</v>
      </c>
      <c r="AF814">
        <v>19</v>
      </c>
      <c r="AG814">
        <v>6.2</v>
      </c>
      <c r="AH814">
        <v>24.3</v>
      </c>
      <c r="AI814">
        <v>157.1</v>
      </c>
      <c r="AJ814">
        <v>38.7</v>
      </c>
      <c r="AK814">
        <v>124.1</v>
      </c>
      <c r="AL814">
        <v>7.1</v>
      </c>
      <c r="AM814">
        <v>0.5</v>
      </c>
      <c r="AN814">
        <v>0.4</v>
      </c>
      <c r="AO814">
        <v>0.1</v>
      </c>
      <c r="AP814">
        <v>0.9</v>
      </c>
      <c r="AQ814">
        <v>2.4</v>
      </c>
      <c r="AR814">
        <v>0.1</v>
      </c>
      <c r="AS814">
        <v>0.1</v>
      </c>
      <c r="AT814">
        <v>0.1</v>
      </c>
      <c r="AU814">
        <v>0.2</v>
      </c>
      <c r="AV814">
        <v>1</v>
      </c>
      <c r="AW814">
        <v>0.3</v>
      </c>
      <c r="AX814">
        <v>0.1</v>
      </c>
      <c r="AY814">
        <v>0.1</v>
      </c>
      <c r="AZ814">
        <v>0.2</v>
      </c>
      <c r="BA814">
        <v>1.2</v>
      </c>
      <c r="BB814">
        <v>0.1</v>
      </c>
      <c r="BC814">
        <v>0.5</v>
      </c>
      <c r="BD814">
        <v>0.9</v>
      </c>
      <c r="BE814">
        <v>1.4</v>
      </c>
      <c r="BF814">
        <v>0.1</v>
      </c>
      <c r="BG814">
        <v>0.4</v>
      </c>
      <c r="BH814">
        <v>0.1</v>
      </c>
      <c r="BI814">
        <v>0.2</v>
      </c>
      <c r="BJ814">
        <v>0.1</v>
      </c>
      <c r="BK814">
        <v>0.1</v>
      </c>
      <c r="BL814">
        <v>0.1</v>
      </c>
      <c r="BM814">
        <v>0.1</v>
      </c>
      <c r="BP814">
        <v>0.1</v>
      </c>
      <c r="BQ814">
        <v>4.4</v>
      </c>
      <c r="BS814">
        <v>0.5</v>
      </c>
    </row>
    <row r="815" spans="1:71" x14ac:dyDescent="0.25">
      <c r="A815" s="28" t="s">
        <v>279</v>
      </c>
      <c r="B815" s="27" t="s">
        <v>348</v>
      </c>
      <c r="C815" s="28" t="s">
        <v>403</v>
      </c>
      <c r="D815">
        <v>0.7</v>
      </c>
      <c r="E815">
        <v>0.1</v>
      </c>
      <c r="F815">
        <v>0.1</v>
      </c>
      <c r="G815">
        <v>0.6</v>
      </c>
      <c r="H815">
        <v>7.3</v>
      </c>
      <c r="I815">
        <v>1</v>
      </c>
      <c r="J815">
        <v>0.8</v>
      </c>
      <c r="K815">
        <v>1.6</v>
      </c>
      <c r="L815">
        <v>0.2</v>
      </c>
      <c r="M815">
        <v>2.4</v>
      </c>
      <c r="N815">
        <v>4.2</v>
      </c>
      <c r="O815">
        <v>2.1</v>
      </c>
      <c r="P815">
        <v>1.3</v>
      </c>
      <c r="Q815">
        <v>1.8</v>
      </c>
      <c r="R815">
        <v>2.6</v>
      </c>
      <c r="S815">
        <v>1.9</v>
      </c>
      <c r="T815">
        <v>0.9</v>
      </c>
      <c r="U815">
        <v>0.9</v>
      </c>
      <c r="V815">
        <v>1.8</v>
      </c>
      <c r="W815">
        <v>3.1</v>
      </c>
      <c r="X815">
        <v>1.1</v>
      </c>
      <c r="Y815">
        <v>0.6</v>
      </c>
      <c r="Z815">
        <v>0.6</v>
      </c>
      <c r="AA815">
        <v>2.6</v>
      </c>
      <c r="AB815">
        <v>0.1</v>
      </c>
      <c r="AC815">
        <v>1</v>
      </c>
      <c r="AD815">
        <v>5.5</v>
      </c>
      <c r="AE815">
        <v>3.3</v>
      </c>
      <c r="AF815">
        <v>27.8</v>
      </c>
      <c r="AG815">
        <v>7.4</v>
      </c>
      <c r="AH815">
        <v>27</v>
      </c>
      <c r="AI815">
        <v>304.2</v>
      </c>
      <c r="AJ815">
        <v>37.2</v>
      </c>
      <c r="AK815">
        <v>112.8</v>
      </c>
      <c r="AL815">
        <v>4</v>
      </c>
      <c r="AM815">
        <v>0.7</v>
      </c>
      <c r="AN815">
        <v>0.8</v>
      </c>
      <c r="AO815">
        <v>0.2</v>
      </c>
      <c r="AP815">
        <v>1.4</v>
      </c>
      <c r="AQ815">
        <v>3.7</v>
      </c>
      <c r="AR815">
        <v>0.1</v>
      </c>
      <c r="AS815">
        <v>0.1</v>
      </c>
      <c r="AT815">
        <v>0.2</v>
      </c>
      <c r="AU815">
        <v>0.2</v>
      </c>
      <c r="AV815">
        <v>1.5</v>
      </c>
      <c r="AW815">
        <v>0.5</v>
      </c>
      <c r="AX815">
        <v>0.2</v>
      </c>
      <c r="AY815">
        <v>0.2</v>
      </c>
      <c r="AZ815">
        <v>0.3</v>
      </c>
      <c r="BA815">
        <v>1.5</v>
      </c>
      <c r="BB815">
        <v>0.1</v>
      </c>
      <c r="BC815">
        <v>0.6</v>
      </c>
      <c r="BD815">
        <v>1.4</v>
      </c>
      <c r="BE815">
        <v>1.7</v>
      </c>
      <c r="BF815">
        <v>0.2</v>
      </c>
      <c r="BG815">
        <v>0.6</v>
      </c>
      <c r="BH815">
        <v>0.1</v>
      </c>
      <c r="BI815">
        <v>0.2</v>
      </c>
      <c r="BJ815">
        <v>0.2</v>
      </c>
      <c r="BK815">
        <v>0.1</v>
      </c>
      <c r="BL815">
        <v>0.1</v>
      </c>
      <c r="BM815">
        <v>0.2</v>
      </c>
      <c r="BP815">
        <v>0.1</v>
      </c>
      <c r="BQ815">
        <v>5</v>
      </c>
      <c r="BS815">
        <v>0.7</v>
      </c>
    </row>
    <row r="816" spans="1:71" x14ac:dyDescent="0.25">
      <c r="A816" s="28" t="s">
        <v>279</v>
      </c>
      <c r="B816" s="27" t="s">
        <v>348</v>
      </c>
      <c r="C816" s="28" t="s">
        <v>404</v>
      </c>
      <c r="D816">
        <v>0.3</v>
      </c>
      <c r="F816">
        <v>0.1</v>
      </c>
      <c r="G816">
        <v>0.2</v>
      </c>
      <c r="H816">
        <v>2.9</v>
      </c>
      <c r="I816">
        <v>0.4</v>
      </c>
      <c r="J816">
        <v>0.3</v>
      </c>
      <c r="K816">
        <v>0.5</v>
      </c>
      <c r="L816">
        <v>0.1</v>
      </c>
      <c r="M816">
        <v>0.9</v>
      </c>
      <c r="N816">
        <v>1.6</v>
      </c>
      <c r="O816">
        <v>0.6</v>
      </c>
      <c r="P816">
        <v>0.5</v>
      </c>
      <c r="Q816">
        <v>0.7</v>
      </c>
      <c r="R816">
        <v>0.9</v>
      </c>
      <c r="S816">
        <v>0.7</v>
      </c>
      <c r="T816">
        <v>0.3</v>
      </c>
      <c r="U816">
        <v>0.3</v>
      </c>
      <c r="V816">
        <v>0.6</v>
      </c>
      <c r="W816">
        <v>1.1</v>
      </c>
      <c r="X816">
        <v>0.5</v>
      </c>
      <c r="Y816">
        <v>0.2</v>
      </c>
      <c r="Z816">
        <v>0.3</v>
      </c>
      <c r="AA816">
        <v>1.1</v>
      </c>
      <c r="AC816">
        <v>0.3</v>
      </c>
      <c r="AD816">
        <v>2.2</v>
      </c>
      <c r="AE816">
        <v>1.4</v>
      </c>
      <c r="AF816">
        <v>11.7</v>
      </c>
      <c r="AG816">
        <v>2.7</v>
      </c>
      <c r="AH816">
        <v>10.5</v>
      </c>
      <c r="AI816">
        <v>119.4</v>
      </c>
      <c r="AJ816">
        <v>13.6</v>
      </c>
      <c r="AK816">
        <v>43.5</v>
      </c>
      <c r="AL816">
        <v>1.4</v>
      </c>
      <c r="AM816">
        <v>0.3</v>
      </c>
      <c r="AN816">
        <v>0.4</v>
      </c>
      <c r="AO816">
        <v>0.1</v>
      </c>
      <c r="AP816">
        <v>0.6</v>
      </c>
      <c r="AQ816">
        <v>1.7</v>
      </c>
      <c r="AS816">
        <v>0.1</v>
      </c>
      <c r="AT816">
        <v>0.1</v>
      </c>
      <c r="AU816">
        <v>0.1</v>
      </c>
      <c r="AV816">
        <v>0.5</v>
      </c>
      <c r="AW816">
        <v>0.2</v>
      </c>
      <c r="AX816">
        <v>0.1</v>
      </c>
      <c r="AY816">
        <v>0.1</v>
      </c>
      <c r="AZ816">
        <v>0.1</v>
      </c>
      <c r="BA816">
        <v>0.6</v>
      </c>
      <c r="BC816">
        <v>0.2</v>
      </c>
      <c r="BD816">
        <v>0.5</v>
      </c>
      <c r="BE816">
        <v>0.7</v>
      </c>
      <c r="BF816">
        <v>0.1</v>
      </c>
      <c r="BG816">
        <v>0.2</v>
      </c>
      <c r="BI816">
        <v>0.1</v>
      </c>
      <c r="BJ816">
        <v>0.1</v>
      </c>
      <c r="BL816">
        <v>0.1</v>
      </c>
      <c r="BM816">
        <v>0.1</v>
      </c>
      <c r="BQ816">
        <v>1.8</v>
      </c>
      <c r="BS816">
        <v>0.3</v>
      </c>
    </row>
    <row r="817" spans="1:71" x14ac:dyDescent="0.25">
      <c r="A817" s="28" t="s">
        <v>279</v>
      </c>
      <c r="B817" s="27" t="s">
        <v>348</v>
      </c>
      <c r="C817" s="28" t="s">
        <v>405</v>
      </c>
      <c r="D817">
        <v>0.6</v>
      </c>
      <c r="E817">
        <v>0.1</v>
      </c>
      <c r="F817">
        <v>0.2</v>
      </c>
      <c r="G817">
        <v>0.5</v>
      </c>
      <c r="H817">
        <v>6.8</v>
      </c>
      <c r="I817">
        <v>1.1</v>
      </c>
      <c r="J817">
        <v>0.9</v>
      </c>
      <c r="K817">
        <v>1.9</v>
      </c>
      <c r="L817">
        <v>0.1</v>
      </c>
      <c r="M817">
        <v>2.3</v>
      </c>
      <c r="N817">
        <v>4.1</v>
      </c>
      <c r="O817">
        <v>3</v>
      </c>
      <c r="P817">
        <v>1.3</v>
      </c>
      <c r="Q817">
        <v>1.6</v>
      </c>
      <c r="R817">
        <v>2.6</v>
      </c>
      <c r="S817">
        <v>1.8</v>
      </c>
      <c r="T817">
        <v>1.1</v>
      </c>
      <c r="U817">
        <v>0.8</v>
      </c>
      <c r="V817">
        <v>1.8</v>
      </c>
      <c r="W817">
        <v>3.3</v>
      </c>
      <c r="X817">
        <v>0.9</v>
      </c>
      <c r="Y817">
        <v>0.6</v>
      </c>
      <c r="Z817">
        <v>0.5</v>
      </c>
      <c r="AA817">
        <v>2.2</v>
      </c>
      <c r="AB817">
        <v>0.1</v>
      </c>
      <c r="AC817">
        <v>1</v>
      </c>
      <c r="AD817">
        <v>4.8</v>
      </c>
      <c r="AE817">
        <v>3.2</v>
      </c>
      <c r="AF817">
        <v>31.9</v>
      </c>
      <c r="AG817">
        <v>8.5</v>
      </c>
      <c r="AH817">
        <v>25.5</v>
      </c>
      <c r="AI817">
        <v>166.4</v>
      </c>
      <c r="AJ817">
        <v>36</v>
      </c>
      <c r="AK817">
        <v>102.5</v>
      </c>
      <c r="AL817">
        <v>3.5</v>
      </c>
      <c r="AM817">
        <v>0.6</v>
      </c>
      <c r="AN817">
        <v>0.7</v>
      </c>
      <c r="AO817">
        <v>0.2</v>
      </c>
      <c r="AP817">
        <v>1.9</v>
      </c>
      <c r="AQ817">
        <v>10.2</v>
      </c>
      <c r="AR817">
        <v>0.1</v>
      </c>
      <c r="AS817">
        <v>0.1</v>
      </c>
      <c r="AT817">
        <v>0.3</v>
      </c>
      <c r="AU817">
        <v>0.2</v>
      </c>
      <c r="AV817">
        <v>1.8</v>
      </c>
      <c r="AW817">
        <v>0.5</v>
      </c>
      <c r="AX817">
        <v>0.1</v>
      </c>
      <c r="AY817">
        <v>0.2</v>
      </c>
      <c r="AZ817">
        <v>0.3</v>
      </c>
      <c r="BA817">
        <v>1.4</v>
      </c>
      <c r="BB817">
        <v>0.2</v>
      </c>
      <c r="BC817">
        <v>0.7</v>
      </c>
      <c r="BD817">
        <v>1.5</v>
      </c>
      <c r="BE817">
        <v>1.6</v>
      </c>
      <c r="BF817">
        <v>0.2</v>
      </c>
      <c r="BG817">
        <v>0.5</v>
      </c>
      <c r="BH817">
        <v>0.1</v>
      </c>
      <c r="BI817">
        <v>0.2</v>
      </c>
      <c r="BJ817">
        <v>0.2</v>
      </c>
      <c r="BK817">
        <v>0.1</v>
      </c>
      <c r="BL817">
        <v>0.1</v>
      </c>
      <c r="BM817">
        <v>0.2</v>
      </c>
      <c r="BP817">
        <v>0.1</v>
      </c>
      <c r="BQ817">
        <v>4.5</v>
      </c>
      <c r="BS817">
        <v>0.6</v>
      </c>
    </row>
    <row r="818" spans="1:72" x14ac:dyDescent="0.25">
      <c r="A818" s="28" t="s">
        <v>279</v>
      </c>
      <c r="B818" s="27" t="s">
        <v>348</v>
      </c>
      <c r="C818" s="28" t="s">
        <v>406</v>
      </c>
      <c r="D818">
        <v>0.8</v>
      </c>
      <c r="E818">
        <v>0.2</v>
      </c>
      <c r="F818">
        <v>0.2</v>
      </c>
      <c r="G818">
        <v>0.5</v>
      </c>
      <c r="H818">
        <v>5</v>
      </c>
      <c r="I818">
        <v>0.7</v>
      </c>
      <c r="J818">
        <v>0.9</v>
      </c>
      <c r="K818">
        <v>1.2</v>
      </c>
      <c r="L818">
        <v>0.4</v>
      </c>
      <c r="M818">
        <v>7.1</v>
      </c>
      <c r="N818">
        <v>2.8</v>
      </c>
      <c r="O818">
        <v>1.3</v>
      </c>
      <c r="P818">
        <v>1.2</v>
      </c>
      <c r="Q818">
        <v>1.4</v>
      </c>
      <c r="R818">
        <v>3.8</v>
      </c>
      <c r="S818">
        <v>1.6</v>
      </c>
      <c r="T818">
        <v>1</v>
      </c>
      <c r="U818">
        <v>1.1</v>
      </c>
      <c r="V818">
        <v>1.5</v>
      </c>
      <c r="W818">
        <v>1.8</v>
      </c>
      <c r="X818">
        <v>0.8</v>
      </c>
      <c r="Y818">
        <v>0.9</v>
      </c>
      <c r="Z818">
        <v>0.7</v>
      </c>
      <c r="AA818">
        <v>2.8</v>
      </c>
      <c r="AB818">
        <v>0.2</v>
      </c>
      <c r="AC818">
        <v>0.9</v>
      </c>
      <c r="AD818">
        <v>2.9</v>
      </c>
      <c r="AE818">
        <v>1.5</v>
      </c>
      <c r="AF818">
        <v>9.9</v>
      </c>
      <c r="AG818">
        <v>4</v>
      </c>
      <c r="AH818">
        <v>8.3</v>
      </c>
      <c r="AI818">
        <v>172.8</v>
      </c>
      <c r="AJ818">
        <v>14.5</v>
      </c>
      <c r="AK818">
        <v>51.3</v>
      </c>
      <c r="AL818">
        <v>3.9</v>
      </c>
      <c r="AM818">
        <v>0.9</v>
      </c>
      <c r="AN818">
        <v>0.7</v>
      </c>
      <c r="AO818">
        <v>0.7</v>
      </c>
      <c r="AP818">
        <v>1</v>
      </c>
      <c r="AQ818">
        <v>1.9</v>
      </c>
      <c r="AR818">
        <v>0.4</v>
      </c>
      <c r="AS818">
        <v>0.4</v>
      </c>
      <c r="AT818">
        <v>0.5</v>
      </c>
      <c r="AU818">
        <v>0.4</v>
      </c>
      <c r="AV818">
        <v>1.7</v>
      </c>
      <c r="AW818">
        <v>0.6</v>
      </c>
      <c r="AX818">
        <v>0.5</v>
      </c>
      <c r="AY818">
        <v>0.5</v>
      </c>
      <c r="AZ818">
        <v>0.5</v>
      </c>
      <c r="BA818">
        <v>0.9</v>
      </c>
      <c r="BB818">
        <v>0.4</v>
      </c>
      <c r="BC818">
        <v>0.7</v>
      </c>
      <c r="BD818">
        <v>0.9</v>
      </c>
      <c r="BE818">
        <v>1.3</v>
      </c>
      <c r="BF818">
        <v>0.5</v>
      </c>
      <c r="BG818">
        <v>0.9</v>
      </c>
      <c r="BH818">
        <v>0.5</v>
      </c>
      <c r="BI818">
        <v>0.5</v>
      </c>
      <c r="BJ818">
        <v>0.4</v>
      </c>
      <c r="BK818">
        <v>0.4</v>
      </c>
      <c r="BL818">
        <v>0.3</v>
      </c>
      <c r="BM818">
        <v>0.4</v>
      </c>
      <c r="BP818">
        <v>0.8</v>
      </c>
      <c r="BQ818">
        <v>8.3</v>
      </c>
      <c r="BS818">
        <v>1.7</v>
      </c>
      <c r="BT818">
        <v>1.6</v>
      </c>
    </row>
    <row r="819" spans="1:72" x14ac:dyDescent="0.25">
      <c r="A819" s="28" t="s">
        <v>279</v>
      </c>
      <c r="B819" s="27" t="s">
        <v>348</v>
      </c>
      <c r="C819" s="28" t="s">
        <v>407</v>
      </c>
      <c r="D819">
        <v>18.6</v>
      </c>
      <c r="E819">
        <v>1.7</v>
      </c>
      <c r="F819">
        <v>5.7</v>
      </c>
      <c r="G819">
        <v>13.7</v>
      </c>
      <c r="H819">
        <v>183.4</v>
      </c>
      <c r="I819">
        <v>24.7</v>
      </c>
      <c r="J819">
        <v>19</v>
      </c>
      <c r="K819">
        <v>33.6</v>
      </c>
      <c r="L819">
        <v>4.6</v>
      </c>
      <c r="M819">
        <v>91.9</v>
      </c>
      <c r="N819">
        <v>102.1</v>
      </c>
      <c r="O819">
        <v>45.2</v>
      </c>
      <c r="P819">
        <v>33.4</v>
      </c>
      <c r="Q819">
        <v>43.1</v>
      </c>
      <c r="R819">
        <v>61.7</v>
      </c>
      <c r="S819">
        <v>46.4</v>
      </c>
      <c r="T819">
        <v>24.6</v>
      </c>
      <c r="U819">
        <v>23.2</v>
      </c>
      <c r="V819">
        <v>41.6</v>
      </c>
      <c r="W819">
        <v>69.5</v>
      </c>
      <c r="X819">
        <v>27</v>
      </c>
      <c r="Y819">
        <v>15.9</v>
      </c>
      <c r="Z819">
        <v>15.3</v>
      </c>
      <c r="AA819">
        <v>64.5</v>
      </c>
      <c r="AB819">
        <v>1.5</v>
      </c>
      <c r="AC819">
        <v>23.6</v>
      </c>
      <c r="AD819">
        <v>136.8</v>
      </c>
      <c r="AE819">
        <v>102.5</v>
      </c>
      <c r="AF819">
        <v>1090.9</v>
      </c>
      <c r="AG819">
        <v>258.5</v>
      </c>
      <c r="AH819">
        <v>726.6</v>
      </c>
      <c r="AI819">
        <v>7776</v>
      </c>
      <c r="AJ819">
        <v>888.7</v>
      </c>
      <c r="AK819">
        <v>3229.2</v>
      </c>
      <c r="AL819">
        <v>139.9</v>
      </c>
      <c r="AM819">
        <v>18.6</v>
      </c>
      <c r="AN819">
        <v>20.8</v>
      </c>
      <c r="AO819">
        <v>5.1</v>
      </c>
      <c r="AP819">
        <v>103.3</v>
      </c>
      <c r="AQ819">
        <v>146.6</v>
      </c>
      <c r="AR819">
        <v>4.6</v>
      </c>
      <c r="AS819">
        <v>4.6</v>
      </c>
      <c r="AT819">
        <v>5.6</v>
      </c>
      <c r="AU819">
        <v>6</v>
      </c>
      <c r="AV819">
        <v>41.9</v>
      </c>
      <c r="AW819">
        <v>17.2</v>
      </c>
      <c r="AX819">
        <v>4.6</v>
      </c>
      <c r="AY819">
        <v>10.2</v>
      </c>
      <c r="AZ819">
        <v>7.4</v>
      </c>
      <c r="BA819">
        <v>36.5</v>
      </c>
      <c r="BB819">
        <v>3.3</v>
      </c>
      <c r="BC819">
        <v>17.7</v>
      </c>
      <c r="BD819">
        <v>32.2</v>
      </c>
      <c r="BE819">
        <v>49</v>
      </c>
      <c r="BF819">
        <v>5.9</v>
      </c>
      <c r="BG819">
        <v>14.8</v>
      </c>
      <c r="BH819">
        <v>3.3</v>
      </c>
      <c r="BI819">
        <v>6.4</v>
      </c>
      <c r="BJ819">
        <v>5</v>
      </c>
      <c r="BK819">
        <v>1.6</v>
      </c>
      <c r="BL819">
        <v>3.4</v>
      </c>
      <c r="BM819">
        <v>5.9</v>
      </c>
      <c r="BP819">
        <v>3.7</v>
      </c>
      <c r="BQ819">
        <v>165.5</v>
      </c>
      <c r="BR819">
        <v>0.1</v>
      </c>
      <c r="BS819">
        <v>22</v>
      </c>
      <c r="BT819">
        <v>2.7</v>
      </c>
    </row>
    <row r="820" spans="1:72" x14ac:dyDescent="0.25">
      <c r="A820" s="26" t="s">
        <v>280</v>
      </c>
      <c r="B820" s="27" t="s">
        <v>349</v>
      </c>
      <c r="C820" s="26" t="s">
        <v>384</v>
      </c>
      <c r="D820">
        <v>217.1</v>
      </c>
      <c r="E820">
        <v>39.6</v>
      </c>
      <c r="F820">
        <v>5.7</v>
      </c>
      <c r="G820">
        <v>107.4</v>
      </c>
      <c r="H820">
        <v>1357.8</v>
      </c>
      <c r="I820">
        <v>406.1</v>
      </c>
      <c r="J820">
        <v>139.3</v>
      </c>
      <c r="K820">
        <v>272.1</v>
      </c>
      <c r="L820">
        <v>350.3</v>
      </c>
      <c r="M820">
        <v>463.3</v>
      </c>
      <c r="N820">
        <v>2657.2</v>
      </c>
      <c r="O820">
        <v>1095.9</v>
      </c>
      <c r="P820">
        <v>622.7</v>
      </c>
      <c r="Q820">
        <v>314.4</v>
      </c>
      <c r="R820">
        <v>323.4</v>
      </c>
      <c r="S820">
        <v>998.6</v>
      </c>
      <c r="T820">
        <v>1502.8</v>
      </c>
      <c r="U820">
        <v>1764.2</v>
      </c>
      <c r="V820">
        <v>3137.2</v>
      </c>
      <c r="W820">
        <v>1864.9</v>
      </c>
      <c r="X820">
        <v>143.4</v>
      </c>
      <c r="Y820">
        <v>990.3</v>
      </c>
      <c r="Z820">
        <v>471.1</v>
      </c>
      <c r="AA820">
        <v>1671.9</v>
      </c>
      <c r="AB820">
        <v>401.6</v>
      </c>
      <c r="AC820">
        <v>707.6</v>
      </c>
      <c r="AD820">
        <v>1850.6</v>
      </c>
      <c r="AE820">
        <v>1333</v>
      </c>
      <c r="AF820">
        <v>11217.7</v>
      </c>
      <c r="AG820">
        <v>17592.2</v>
      </c>
      <c r="AH820">
        <v>3645.1</v>
      </c>
      <c r="AI820">
        <v>307.5</v>
      </c>
      <c r="AJ820">
        <v>406.6</v>
      </c>
      <c r="AK820">
        <v>4181.3</v>
      </c>
      <c r="AL820">
        <v>13317.6</v>
      </c>
      <c r="AM820">
        <v>2864.7</v>
      </c>
      <c r="AN820">
        <v>1388.4</v>
      </c>
      <c r="AO820">
        <v>443.9</v>
      </c>
      <c r="AP820">
        <v>4142.6</v>
      </c>
      <c r="AQ820">
        <v>2050.8</v>
      </c>
      <c r="AR820">
        <v>2547.3</v>
      </c>
      <c r="AS820">
        <v>1175</v>
      </c>
      <c r="AT820">
        <v>1609.4</v>
      </c>
      <c r="AU820">
        <v>751.8</v>
      </c>
      <c r="AV820">
        <v>4349.4</v>
      </c>
      <c r="AW820">
        <v>814.3</v>
      </c>
      <c r="AX820">
        <v>359.5</v>
      </c>
      <c r="AY820">
        <v>670.6</v>
      </c>
      <c r="AZ820">
        <v>757.5</v>
      </c>
      <c r="BA820">
        <v>656.4</v>
      </c>
      <c r="BB820">
        <v>1328.3</v>
      </c>
      <c r="BC820">
        <v>320.5</v>
      </c>
      <c r="BD820">
        <v>2116.2</v>
      </c>
      <c r="BE820">
        <v>7380.5</v>
      </c>
      <c r="BF820">
        <v>943.5</v>
      </c>
      <c r="BG820">
        <v>1413.6</v>
      </c>
      <c r="BH820">
        <v>1164</v>
      </c>
      <c r="BI820">
        <v>881.5</v>
      </c>
      <c r="BJ820">
        <v>433.9</v>
      </c>
      <c r="BK820">
        <v>881.8</v>
      </c>
      <c r="BL820">
        <v>97.7</v>
      </c>
      <c r="BM820">
        <v>444.1</v>
      </c>
      <c r="BP820">
        <v>225</v>
      </c>
      <c r="BQ820">
        <v>10360</v>
      </c>
      <c r="BR820">
        <v>6.1</v>
      </c>
      <c r="BS820">
        <v>391.3</v>
      </c>
      <c r="BT820">
        <v>12.1</v>
      </c>
    </row>
    <row r="821" spans="1:71" x14ac:dyDescent="0.25">
      <c r="A821" s="28" t="s">
        <v>280</v>
      </c>
      <c r="B821" s="27" t="s">
        <v>349</v>
      </c>
      <c r="C821" s="28" t="s">
        <v>385</v>
      </c>
      <c r="D821">
        <v>0.4</v>
      </c>
      <c r="E821">
        <v>0.1</v>
      </c>
      <c r="G821">
        <v>0.1</v>
      </c>
      <c r="H821">
        <v>2.2</v>
      </c>
      <c r="I821">
        <v>0.9</v>
      </c>
      <c r="J821">
        <v>0.3</v>
      </c>
      <c r="K821">
        <v>0.4</v>
      </c>
      <c r="L821">
        <v>0.3</v>
      </c>
      <c r="M821">
        <v>0.6</v>
      </c>
      <c r="N821">
        <v>3.4</v>
      </c>
      <c r="O821">
        <v>1.5</v>
      </c>
      <c r="P821">
        <v>0.8</v>
      </c>
      <c r="Q821">
        <v>0.7</v>
      </c>
      <c r="R821">
        <v>0.4</v>
      </c>
      <c r="S821">
        <v>1.6</v>
      </c>
      <c r="T821">
        <v>1.7</v>
      </c>
      <c r="U821">
        <v>2.2</v>
      </c>
      <c r="V821">
        <v>3.1</v>
      </c>
      <c r="W821">
        <v>1.8</v>
      </c>
      <c r="X821">
        <v>0.3</v>
      </c>
      <c r="Y821">
        <v>1.3</v>
      </c>
      <c r="Z821">
        <v>0.5</v>
      </c>
      <c r="AA821">
        <v>2.7</v>
      </c>
      <c r="AB821">
        <v>0.3</v>
      </c>
      <c r="AC821">
        <v>1.6</v>
      </c>
      <c r="AD821">
        <v>2.2</v>
      </c>
      <c r="AE821">
        <v>1.9</v>
      </c>
      <c r="AF821">
        <v>7.9</v>
      </c>
      <c r="AG821">
        <v>11.7</v>
      </c>
      <c r="AH821">
        <v>3.3</v>
      </c>
      <c r="AI821">
        <v>3.2</v>
      </c>
      <c r="AJ821">
        <v>0.7</v>
      </c>
      <c r="AK821">
        <v>11.3</v>
      </c>
      <c r="AL821">
        <v>26.3</v>
      </c>
      <c r="AM821">
        <v>3.4</v>
      </c>
      <c r="AN821">
        <v>4.6</v>
      </c>
      <c r="AO821">
        <v>1.3</v>
      </c>
      <c r="AP821">
        <v>4.4</v>
      </c>
      <c r="AQ821">
        <v>6.3</v>
      </c>
      <c r="AR821">
        <v>3.4</v>
      </c>
      <c r="AS821">
        <v>1.5</v>
      </c>
      <c r="AT821">
        <v>1.9</v>
      </c>
      <c r="AU821">
        <v>1.1</v>
      </c>
      <c r="AV821">
        <v>36.9</v>
      </c>
      <c r="AW821">
        <v>1.1</v>
      </c>
      <c r="AX821">
        <v>1.6</v>
      </c>
      <c r="AY821">
        <v>0.9</v>
      </c>
      <c r="AZ821">
        <v>0.9</v>
      </c>
      <c r="BA821">
        <v>1.4</v>
      </c>
      <c r="BB821">
        <v>1</v>
      </c>
      <c r="BC821">
        <v>0.4</v>
      </c>
      <c r="BD821">
        <v>2.8</v>
      </c>
      <c r="BE821">
        <v>10.9</v>
      </c>
      <c r="BF821">
        <v>2.1</v>
      </c>
      <c r="BG821">
        <v>3.4</v>
      </c>
      <c r="BH821">
        <v>2.8</v>
      </c>
      <c r="BI821">
        <v>1.1</v>
      </c>
      <c r="BJ821">
        <v>0.8</v>
      </c>
      <c r="BK821">
        <v>1.1</v>
      </c>
      <c r="BL821">
        <v>0.1</v>
      </c>
      <c r="BM821">
        <v>0.7</v>
      </c>
      <c r="BQ821">
        <v>17.2</v>
      </c>
      <c r="BS821">
        <v>0.4</v>
      </c>
    </row>
    <row r="822" spans="1:72" x14ac:dyDescent="0.25">
      <c r="A822" s="28" t="s">
        <v>280</v>
      </c>
      <c r="B822" s="27" t="s">
        <v>349</v>
      </c>
      <c r="C822" s="28" t="s">
        <v>386</v>
      </c>
      <c r="D822">
        <v>6</v>
      </c>
      <c r="E822">
        <v>0.5</v>
      </c>
      <c r="F822">
        <v>0.1</v>
      </c>
      <c r="G822">
        <v>1.1</v>
      </c>
      <c r="H822">
        <v>41.3</v>
      </c>
      <c r="I822">
        <v>23.3</v>
      </c>
      <c r="J822">
        <v>1.9</v>
      </c>
      <c r="K822">
        <v>6.1</v>
      </c>
      <c r="L822">
        <v>5.2</v>
      </c>
      <c r="M822">
        <v>13.7</v>
      </c>
      <c r="N822">
        <v>64.9</v>
      </c>
      <c r="O822">
        <v>28.4</v>
      </c>
      <c r="P822">
        <v>17.4</v>
      </c>
      <c r="Q822">
        <v>6.8</v>
      </c>
      <c r="R822">
        <v>7.5</v>
      </c>
      <c r="S822">
        <v>21.4</v>
      </c>
      <c r="T822">
        <v>27.8</v>
      </c>
      <c r="U822">
        <v>48.2</v>
      </c>
      <c r="V822">
        <v>51.5</v>
      </c>
      <c r="W822">
        <v>41.3</v>
      </c>
      <c r="X822">
        <v>4</v>
      </c>
      <c r="Y822">
        <v>22.3</v>
      </c>
      <c r="Z822">
        <v>7.8</v>
      </c>
      <c r="AA822">
        <v>53.3</v>
      </c>
      <c r="AB822">
        <v>5.1</v>
      </c>
      <c r="AC822">
        <v>23.7</v>
      </c>
      <c r="AD822">
        <v>37.1</v>
      </c>
      <c r="AE822">
        <v>30.7</v>
      </c>
      <c r="AF822">
        <v>150.6</v>
      </c>
      <c r="AG822">
        <v>199.2</v>
      </c>
      <c r="AH822">
        <v>53.3</v>
      </c>
      <c r="AI822">
        <v>19</v>
      </c>
      <c r="AJ822">
        <v>12.3</v>
      </c>
      <c r="AK822">
        <v>87.4</v>
      </c>
      <c r="AL822">
        <v>522.5</v>
      </c>
      <c r="AM822">
        <v>75.4</v>
      </c>
      <c r="AN822">
        <v>33.4</v>
      </c>
      <c r="AO822">
        <v>28.5</v>
      </c>
      <c r="AP822">
        <v>103.5</v>
      </c>
      <c r="AQ822">
        <v>106.3</v>
      </c>
      <c r="AR822">
        <v>76.7</v>
      </c>
      <c r="AS822">
        <v>31.3</v>
      </c>
      <c r="AT822">
        <v>40.8</v>
      </c>
      <c r="AU822">
        <v>10.3</v>
      </c>
      <c r="AV822">
        <v>457.4</v>
      </c>
      <c r="AW822">
        <v>15.8</v>
      </c>
      <c r="AX822">
        <v>13</v>
      </c>
      <c r="AY822">
        <v>17.1</v>
      </c>
      <c r="AZ822">
        <v>12.5</v>
      </c>
      <c r="BA822">
        <v>20.2</v>
      </c>
      <c r="BB822">
        <v>16.1</v>
      </c>
      <c r="BC822">
        <v>7.8</v>
      </c>
      <c r="BD822">
        <v>43</v>
      </c>
      <c r="BE822">
        <v>173.3</v>
      </c>
      <c r="BF822">
        <v>24.7</v>
      </c>
      <c r="BG822">
        <v>33.9</v>
      </c>
      <c r="BH822">
        <v>29.2</v>
      </c>
      <c r="BI822">
        <v>19</v>
      </c>
      <c r="BJ822">
        <v>9.7</v>
      </c>
      <c r="BK822">
        <v>15.5</v>
      </c>
      <c r="BL822">
        <v>1.1</v>
      </c>
      <c r="BM822">
        <v>11</v>
      </c>
      <c r="BP822">
        <v>0.5</v>
      </c>
      <c r="BQ822">
        <v>256.4</v>
      </c>
      <c r="BS822">
        <v>5.8</v>
      </c>
      <c r="BT822">
        <v>0.1</v>
      </c>
    </row>
    <row r="823" spans="1:72" x14ac:dyDescent="0.25">
      <c r="A823" s="28" t="s">
        <v>280</v>
      </c>
      <c r="B823" s="27" t="s">
        <v>349</v>
      </c>
      <c r="C823" s="28" t="s">
        <v>387</v>
      </c>
      <c r="D823">
        <v>2.5</v>
      </c>
      <c r="E823">
        <v>0.2</v>
      </c>
      <c r="F823">
        <v>0.1</v>
      </c>
      <c r="G823">
        <v>0.4</v>
      </c>
      <c r="H823">
        <v>13.8</v>
      </c>
      <c r="I823">
        <v>5.1</v>
      </c>
      <c r="J823">
        <v>1</v>
      </c>
      <c r="K823">
        <v>1.8</v>
      </c>
      <c r="L823">
        <v>1.5</v>
      </c>
      <c r="M823">
        <v>3.2</v>
      </c>
      <c r="N823">
        <v>18.6</v>
      </c>
      <c r="O823">
        <v>13.1</v>
      </c>
      <c r="P823">
        <v>4.4</v>
      </c>
      <c r="Q823">
        <v>2.7</v>
      </c>
      <c r="R823">
        <v>2.4</v>
      </c>
      <c r="S823">
        <v>6.3</v>
      </c>
      <c r="T823">
        <v>9.3</v>
      </c>
      <c r="U823">
        <v>10.2</v>
      </c>
      <c r="V823">
        <v>12.4</v>
      </c>
      <c r="W823">
        <v>9.8</v>
      </c>
      <c r="X823">
        <v>1.4</v>
      </c>
      <c r="Y823">
        <v>9.3</v>
      </c>
      <c r="Z823">
        <v>2.2</v>
      </c>
      <c r="AA823">
        <v>14.1</v>
      </c>
      <c r="AB823">
        <v>1.7</v>
      </c>
      <c r="AC823">
        <v>6.2</v>
      </c>
      <c r="AD823">
        <v>11.5</v>
      </c>
      <c r="AE823">
        <v>9.6</v>
      </c>
      <c r="AF823">
        <v>57.6</v>
      </c>
      <c r="AG823">
        <v>54.8</v>
      </c>
      <c r="AH823">
        <v>14.2</v>
      </c>
      <c r="AI823">
        <v>8.4</v>
      </c>
      <c r="AJ823">
        <v>7.3</v>
      </c>
      <c r="AK823">
        <v>29.1</v>
      </c>
      <c r="AL823">
        <v>133.2</v>
      </c>
      <c r="AM823">
        <v>22.2</v>
      </c>
      <c r="AN823">
        <v>15.3</v>
      </c>
      <c r="AO823">
        <v>6.5</v>
      </c>
      <c r="AP823">
        <v>31.2</v>
      </c>
      <c r="AQ823">
        <v>53.9</v>
      </c>
      <c r="AR823">
        <v>42.9</v>
      </c>
      <c r="AS823">
        <v>10.1</v>
      </c>
      <c r="AT823">
        <v>23.2</v>
      </c>
      <c r="AU823">
        <v>3.6</v>
      </c>
      <c r="AV823">
        <v>234.4</v>
      </c>
      <c r="AW823">
        <v>5.7</v>
      </c>
      <c r="AX823">
        <v>4.9</v>
      </c>
      <c r="AY823">
        <v>5.3</v>
      </c>
      <c r="AZ823">
        <v>4.1</v>
      </c>
      <c r="BA823">
        <v>7.7</v>
      </c>
      <c r="BB823">
        <v>4.5</v>
      </c>
      <c r="BC823">
        <v>2.5</v>
      </c>
      <c r="BD823">
        <v>16.9</v>
      </c>
      <c r="BE823">
        <v>55.7</v>
      </c>
      <c r="BF823">
        <v>8.7</v>
      </c>
      <c r="BG823">
        <v>13.3</v>
      </c>
      <c r="BH823">
        <v>10.2</v>
      </c>
      <c r="BI823">
        <v>5.7</v>
      </c>
      <c r="BJ823">
        <v>3.2</v>
      </c>
      <c r="BK823">
        <v>5.5</v>
      </c>
      <c r="BL823">
        <v>0.5</v>
      </c>
      <c r="BM823">
        <v>3.7</v>
      </c>
      <c r="BP823">
        <v>0.3</v>
      </c>
      <c r="BQ823">
        <v>86.2</v>
      </c>
      <c r="BS823">
        <v>5</v>
      </c>
      <c r="BT823">
        <v>0.1</v>
      </c>
    </row>
    <row r="824" spans="1:69" x14ac:dyDescent="0.25">
      <c r="A824" s="28" t="s">
        <v>280</v>
      </c>
      <c r="B824" s="27" t="s">
        <v>349</v>
      </c>
      <c r="C824" s="28" t="s">
        <v>388</v>
      </c>
      <c r="AF824">
        <v>0.1</v>
      </c>
      <c r="AG824">
        <v>0.1</v>
      </c>
      <c r="AL824">
        <v>0.1</v>
      </c>
      <c r="AP824">
        <v>0.2</v>
      </c>
      <c r="AQ824">
        <v>0.1</v>
      </c>
      <c r="AV824">
        <v>0.1</v>
      </c>
      <c r="BE824">
        <v>0.1</v>
      </c>
      <c r="BQ824">
        <v>0.4</v>
      </c>
    </row>
    <row r="825" spans="1:69" x14ac:dyDescent="0.25">
      <c r="A825" s="28" t="s">
        <v>280</v>
      </c>
      <c r="B825" s="27" t="s">
        <v>349</v>
      </c>
      <c r="C825" s="28" t="s">
        <v>389</v>
      </c>
      <c r="AF825">
        <v>0.2</v>
      </c>
      <c r="AG825">
        <v>0.2</v>
      </c>
      <c r="AH825">
        <v>0.1</v>
      </c>
      <c r="AI825">
        <v>0.1</v>
      </c>
      <c r="AK825">
        <v>0.1</v>
      </c>
      <c r="AL825">
        <v>0.3</v>
      </c>
      <c r="AM825">
        <v>0.1</v>
      </c>
      <c r="AP825">
        <v>0.1</v>
      </c>
      <c r="AQ825">
        <v>0.1</v>
      </c>
      <c r="AR825">
        <v>0.1</v>
      </c>
      <c r="AV825">
        <v>0.2</v>
      </c>
      <c r="BE825">
        <v>0.1</v>
      </c>
      <c r="BQ825">
        <v>0.3</v>
      </c>
    </row>
    <row r="826" spans="1:69" x14ac:dyDescent="0.25">
      <c r="A826" s="28" t="s">
        <v>280</v>
      </c>
      <c r="B826" s="27" t="s">
        <v>349</v>
      </c>
      <c r="C826" s="28" t="s">
        <v>390</v>
      </c>
      <c r="H826">
        <v>0.1</v>
      </c>
      <c r="I826">
        <v>0.1</v>
      </c>
      <c r="N826">
        <v>0.1</v>
      </c>
      <c r="U826">
        <v>0.1</v>
      </c>
      <c r="W826">
        <v>0.1</v>
      </c>
      <c r="AA826">
        <v>0.1</v>
      </c>
      <c r="AD826">
        <v>0.1</v>
      </c>
      <c r="AF826">
        <v>0.4</v>
      </c>
      <c r="AG826">
        <v>0.2</v>
      </c>
      <c r="AH826">
        <v>0.1</v>
      </c>
      <c r="AI826">
        <v>0.1</v>
      </c>
      <c r="AJ826">
        <v>0.1</v>
      </c>
      <c r="AK826">
        <v>0.2</v>
      </c>
      <c r="AL826">
        <v>0.3</v>
      </c>
      <c r="AM826">
        <v>0.2</v>
      </c>
      <c r="AO826">
        <v>0.1</v>
      </c>
      <c r="AP826">
        <v>0.1</v>
      </c>
      <c r="AQ826">
        <v>0.1</v>
      </c>
      <c r="AR826">
        <v>0.1</v>
      </c>
      <c r="AV826">
        <v>0.1</v>
      </c>
      <c r="BE826">
        <v>0.2</v>
      </c>
      <c r="BQ826">
        <v>0.2</v>
      </c>
    </row>
    <row r="827" spans="1:69" x14ac:dyDescent="0.25">
      <c r="A827" s="28" t="s">
        <v>280</v>
      </c>
      <c r="B827" s="27" t="s">
        <v>349</v>
      </c>
      <c r="C827" s="28" t="s">
        <v>391</v>
      </c>
      <c r="H827">
        <v>0.1</v>
      </c>
      <c r="N827">
        <v>0.1</v>
      </c>
      <c r="U827">
        <v>0.1</v>
      </c>
      <c r="V827">
        <v>0.1</v>
      </c>
      <c r="W827">
        <v>0.1</v>
      </c>
      <c r="AA827">
        <v>0.1</v>
      </c>
      <c r="AD827">
        <v>0.1</v>
      </c>
      <c r="AE827">
        <v>0.1</v>
      </c>
      <c r="AF827">
        <v>0.4</v>
      </c>
      <c r="AG827">
        <v>0.5</v>
      </c>
      <c r="AH827">
        <v>0.1</v>
      </c>
      <c r="AK827">
        <v>0.2</v>
      </c>
      <c r="AL827">
        <v>1.1</v>
      </c>
      <c r="AM827">
        <v>0.3</v>
      </c>
      <c r="AN827">
        <v>0.1</v>
      </c>
      <c r="AP827">
        <v>0.2</v>
      </c>
      <c r="AQ827">
        <v>0.2</v>
      </c>
      <c r="AR827">
        <v>0.2</v>
      </c>
      <c r="AS827">
        <v>0.1</v>
      </c>
      <c r="AT827">
        <v>0.1</v>
      </c>
      <c r="AV827">
        <v>0.5</v>
      </c>
      <c r="BD827">
        <v>0.1</v>
      </c>
      <c r="BE827">
        <v>0.2</v>
      </c>
      <c r="BQ827">
        <v>0.5</v>
      </c>
    </row>
    <row r="828" spans="1:72" x14ac:dyDescent="0.25">
      <c r="A828" s="28" t="s">
        <v>280</v>
      </c>
      <c r="B828" s="27" t="s">
        <v>349</v>
      </c>
      <c r="C828" s="28" t="s">
        <v>392</v>
      </c>
      <c r="D828">
        <v>0.7</v>
      </c>
      <c r="E828">
        <v>0.1</v>
      </c>
      <c r="G828">
        <v>0.1</v>
      </c>
      <c r="H828">
        <v>4.1</v>
      </c>
      <c r="I828">
        <v>2.6</v>
      </c>
      <c r="J828">
        <v>0.2</v>
      </c>
      <c r="K828">
        <v>0.6</v>
      </c>
      <c r="L828">
        <v>0.4</v>
      </c>
      <c r="M828">
        <v>1.1</v>
      </c>
      <c r="N828">
        <v>4.5</v>
      </c>
      <c r="O828">
        <v>2.1</v>
      </c>
      <c r="P828">
        <v>1.6</v>
      </c>
      <c r="Q828">
        <v>0.7</v>
      </c>
      <c r="R828">
        <v>0.8</v>
      </c>
      <c r="S828">
        <v>1.9</v>
      </c>
      <c r="T828">
        <v>2.1</v>
      </c>
      <c r="U828">
        <v>4.1</v>
      </c>
      <c r="V828">
        <v>3.6</v>
      </c>
      <c r="W828">
        <v>3.5</v>
      </c>
      <c r="X828">
        <v>0.4</v>
      </c>
      <c r="Y828">
        <v>1.9</v>
      </c>
      <c r="Z828">
        <v>0.6</v>
      </c>
      <c r="AA828">
        <v>5</v>
      </c>
      <c r="AB828">
        <v>0.5</v>
      </c>
      <c r="AC828">
        <v>2.5</v>
      </c>
      <c r="AD828">
        <v>4.4</v>
      </c>
      <c r="AE828">
        <v>2.6</v>
      </c>
      <c r="AF828">
        <v>15.5</v>
      </c>
      <c r="AG828">
        <v>16.2</v>
      </c>
      <c r="AH828">
        <v>4.5</v>
      </c>
      <c r="AI828">
        <v>4.2</v>
      </c>
      <c r="AJ828">
        <v>2.1</v>
      </c>
      <c r="AK828">
        <v>7.7</v>
      </c>
      <c r="AL828">
        <v>27.3</v>
      </c>
      <c r="AM828">
        <v>7.3</v>
      </c>
      <c r="AN828">
        <v>2.9</v>
      </c>
      <c r="AO828">
        <v>3</v>
      </c>
      <c r="AP828">
        <v>7.7</v>
      </c>
      <c r="AQ828">
        <v>10.1</v>
      </c>
      <c r="AR828">
        <v>6.6</v>
      </c>
      <c r="AS828">
        <v>2.3</v>
      </c>
      <c r="AT828">
        <v>3.3</v>
      </c>
      <c r="AU828">
        <v>1</v>
      </c>
      <c r="AV828">
        <v>34.6</v>
      </c>
      <c r="AW828">
        <v>1.3</v>
      </c>
      <c r="AX828">
        <v>1.1</v>
      </c>
      <c r="AY828">
        <v>1.4</v>
      </c>
      <c r="AZ828">
        <v>1</v>
      </c>
      <c r="BA828">
        <v>1.8</v>
      </c>
      <c r="BB828">
        <v>1.1</v>
      </c>
      <c r="BC828">
        <v>1.5</v>
      </c>
      <c r="BD828">
        <v>3.9</v>
      </c>
      <c r="BE828">
        <v>14.6</v>
      </c>
      <c r="BF828">
        <v>2.4</v>
      </c>
      <c r="BG828">
        <v>3.3</v>
      </c>
      <c r="BH828">
        <v>2.7</v>
      </c>
      <c r="BI828">
        <v>1.6</v>
      </c>
      <c r="BJ828">
        <v>0.9</v>
      </c>
      <c r="BK828">
        <v>1.4</v>
      </c>
      <c r="BL828">
        <v>0.1</v>
      </c>
      <c r="BM828">
        <v>0.9</v>
      </c>
      <c r="BP828">
        <v>0.4</v>
      </c>
      <c r="BQ828">
        <v>30.7</v>
      </c>
      <c r="BS828">
        <v>0.9</v>
      </c>
      <c r="BT828">
        <v>0.1</v>
      </c>
    </row>
    <row r="829" spans="1:69" x14ac:dyDescent="0.25">
      <c r="A829" s="28" t="s">
        <v>280</v>
      </c>
      <c r="B829" s="27" t="s">
        <v>349</v>
      </c>
      <c r="C829" s="28" t="s">
        <v>393</v>
      </c>
      <c r="D829">
        <v>0.3</v>
      </c>
      <c r="E829">
        <v>0.1</v>
      </c>
      <c r="G829">
        <v>0.1</v>
      </c>
      <c r="H829">
        <v>2</v>
      </c>
      <c r="I829">
        <v>0.5</v>
      </c>
      <c r="J829">
        <v>0.2</v>
      </c>
      <c r="K829">
        <v>0.3</v>
      </c>
      <c r="L829">
        <v>0.3</v>
      </c>
      <c r="M829">
        <v>0.5</v>
      </c>
      <c r="N829">
        <v>2.8</v>
      </c>
      <c r="O829">
        <v>1.7</v>
      </c>
      <c r="P829">
        <v>0.7</v>
      </c>
      <c r="Q829">
        <v>0.5</v>
      </c>
      <c r="R829">
        <v>0.3</v>
      </c>
      <c r="S829">
        <v>1.5</v>
      </c>
      <c r="T829">
        <v>1.5</v>
      </c>
      <c r="U829">
        <v>1.7</v>
      </c>
      <c r="V829">
        <v>2.5</v>
      </c>
      <c r="W829">
        <v>1.5</v>
      </c>
      <c r="X829">
        <v>0.1</v>
      </c>
      <c r="Y829">
        <v>1.1</v>
      </c>
      <c r="Z829">
        <v>0.4</v>
      </c>
      <c r="AA829">
        <v>1.8</v>
      </c>
      <c r="AB829">
        <v>0.1</v>
      </c>
      <c r="AC829">
        <v>0.5</v>
      </c>
      <c r="AD829">
        <v>2</v>
      </c>
      <c r="AE829">
        <v>1.3</v>
      </c>
      <c r="AF829">
        <v>8.3</v>
      </c>
      <c r="AG829">
        <v>12.2</v>
      </c>
      <c r="AH829">
        <v>2.4</v>
      </c>
      <c r="AI829">
        <v>0.5</v>
      </c>
      <c r="AJ829">
        <v>0.7</v>
      </c>
      <c r="AK829">
        <v>4.6</v>
      </c>
      <c r="AL829">
        <v>29.1</v>
      </c>
      <c r="AM829">
        <v>4.3</v>
      </c>
      <c r="AN829">
        <v>2.8</v>
      </c>
      <c r="AO829">
        <v>0.7</v>
      </c>
      <c r="AP829">
        <v>3.9</v>
      </c>
      <c r="AQ829">
        <v>7</v>
      </c>
      <c r="AR829">
        <v>6.4</v>
      </c>
      <c r="AS829">
        <v>3</v>
      </c>
      <c r="AT829">
        <v>3.8</v>
      </c>
      <c r="AU829">
        <v>0.9</v>
      </c>
      <c r="AV829">
        <v>25.1</v>
      </c>
      <c r="AW829">
        <v>0.7</v>
      </c>
      <c r="AX829">
        <v>0.4</v>
      </c>
      <c r="AY829">
        <v>1.4</v>
      </c>
      <c r="AZ829">
        <v>0.6</v>
      </c>
      <c r="BA829">
        <v>0.7</v>
      </c>
      <c r="BB829">
        <v>0.7</v>
      </c>
      <c r="BC829">
        <v>0.4</v>
      </c>
      <c r="BD829">
        <v>2.2</v>
      </c>
      <c r="BE829">
        <v>6.2</v>
      </c>
      <c r="BF829">
        <v>1.6</v>
      </c>
      <c r="BG829">
        <v>2.6</v>
      </c>
      <c r="BH829">
        <v>1.1</v>
      </c>
      <c r="BI829">
        <v>1.1</v>
      </c>
      <c r="BJ829">
        <v>0.5</v>
      </c>
      <c r="BK829">
        <v>0.6</v>
      </c>
      <c r="BL829">
        <v>0.1</v>
      </c>
      <c r="BM829">
        <v>0.5</v>
      </c>
      <c r="BP829">
        <v>0.2</v>
      </c>
      <c r="BQ829">
        <v>11.2</v>
      </c>
    </row>
    <row r="830" spans="1:3" x14ac:dyDescent="0.25">
      <c r="A830" s="28" t="s">
        <v>280</v>
      </c>
      <c r="B830" s="27" t="s">
        <v>349</v>
      </c>
      <c r="C830" s="28" t="s">
        <v>394</v>
      </c>
    </row>
    <row r="831" spans="1:71" x14ac:dyDescent="0.25">
      <c r="A831" s="28" t="s">
        <v>280</v>
      </c>
      <c r="B831" s="27" t="s">
        <v>349</v>
      </c>
      <c r="C831" s="28" t="s">
        <v>395</v>
      </c>
      <c r="D831">
        <v>1</v>
      </c>
      <c r="E831">
        <v>0.1</v>
      </c>
      <c r="G831">
        <v>0.2</v>
      </c>
      <c r="H831">
        <v>4.9</v>
      </c>
      <c r="I831">
        <v>1.6</v>
      </c>
      <c r="J831">
        <v>0.4</v>
      </c>
      <c r="K831">
        <v>0.7</v>
      </c>
      <c r="L831">
        <v>0.6</v>
      </c>
      <c r="M831">
        <v>1.6</v>
      </c>
      <c r="N831">
        <v>8.5</v>
      </c>
      <c r="O831">
        <v>4</v>
      </c>
      <c r="P831">
        <v>1.7</v>
      </c>
      <c r="Q831">
        <v>1</v>
      </c>
      <c r="R831">
        <v>1.1</v>
      </c>
      <c r="S831">
        <v>2.9</v>
      </c>
      <c r="T831">
        <v>3.4</v>
      </c>
      <c r="U831">
        <v>4.4</v>
      </c>
      <c r="V831">
        <v>6.4</v>
      </c>
      <c r="W831">
        <v>4.7</v>
      </c>
      <c r="X831">
        <v>0.9</v>
      </c>
      <c r="Y831">
        <v>2.6</v>
      </c>
      <c r="Z831">
        <v>1.2</v>
      </c>
      <c r="AA831">
        <v>5.8</v>
      </c>
      <c r="AB831">
        <v>0.4</v>
      </c>
      <c r="AC831">
        <v>2.3</v>
      </c>
      <c r="AD831">
        <v>4.6</v>
      </c>
      <c r="AE831">
        <v>4.8</v>
      </c>
      <c r="AF831">
        <v>22.9</v>
      </c>
      <c r="AG831">
        <v>25.3</v>
      </c>
      <c r="AH831">
        <v>6.7</v>
      </c>
      <c r="AI831">
        <v>7.3</v>
      </c>
      <c r="AJ831">
        <v>2.6</v>
      </c>
      <c r="AK831">
        <v>11.3</v>
      </c>
      <c r="AL831">
        <v>42.8</v>
      </c>
      <c r="AM831">
        <v>7.5</v>
      </c>
      <c r="AN831">
        <v>5</v>
      </c>
      <c r="AO831">
        <v>2.5</v>
      </c>
      <c r="AP831">
        <v>12.7</v>
      </c>
      <c r="AQ831">
        <v>14.9</v>
      </c>
      <c r="AR831">
        <v>7.7</v>
      </c>
      <c r="AS831">
        <v>4.1</v>
      </c>
      <c r="AT831">
        <v>6.1</v>
      </c>
      <c r="AU831">
        <v>1.3</v>
      </c>
      <c r="AV831">
        <v>62</v>
      </c>
      <c r="AW831">
        <v>2.9</v>
      </c>
      <c r="AX831">
        <v>2.7</v>
      </c>
      <c r="AY831">
        <v>2</v>
      </c>
      <c r="AZ831">
        <v>1.9</v>
      </c>
      <c r="BA831">
        <v>5</v>
      </c>
      <c r="BB831">
        <v>2.2</v>
      </c>
      <c r="BC831">
        <v>1.1</v>
      </c>
      <c r="BD831">
        <v>8.2</v>
      </c>
      <c r="BE831">
        <v>28.2</v>
      </c>
      <c r="BF831">
        <v>3.9</v>
      </c>
      <c r="BG831">
        <v>5.6</v>
      </c>
      <c r="BH831">
        <v>4.7</v>
      </c>
      <c r="BI831">
        <v>2.6</v>
      </c>
      <c r="BJ831">
        <v>1.7</v>
      </c>
      <c r="BK831">
        <v>2.4</v>
      </c>
      <c r="BL831">
        <v>0.2</v>
      </c>
      <c r="BM831">
        <v>1.9</v>
      </c>
      <c r="BP831">
        <v>0.1</v>
      </c>
      <c r="BQ831">
        <v>45.2</v>
      </c>
      <c r="BS831">
        <v>0.5</v>
      </c>
    </row>
    <row r="832" spans="1:71" x14ac:dyDescent="0.25">
      <c r="A832" s="28" t="s">
        <v>280</v>
      </c>
      <c r="B832" s="27" t="s">
        <v>349</v>
      </c>
      <c r="C832" s="28" t="s">
        <v>396</v>
      </c>
      <c r="D832">
        <v>9.4</v>
      </c>
      <c r="E832">
        <v>1.1</v>
      </c>
      <c r="F832">
        <v>0.2</v>
      </c>
      <c r="G832">
        <v>2.1</v>
      </c>
      <c r="H832">
        <v>71.9</v>
      </c>
      <c r="I832">
        <v>19.4</v>
      </c>
      <c r="J832">
        <v>5.8</v>
      </c>
      <c r="K832">
        <v>8.6</v>
      </c>
      <c r="L832">
        <v>9.1</v>
      </c>
      <c r="M832">
        <v>23.3</v>
      </c>
      <c r="N832">
        <v>133.7</v>
      </c>
      <c r="O832">
        <v>101.2</v>
      </c>
      <c r="P832">
        <v>23.3</v>
      </c>
      <c r="Q832">
        <v>13.9</v>
      </c>
      <c r="R832">
        <v>12.8</v>
      </c>
      <c r="S832">
        <v>40.2</v>
      </c>
      <c r="T832">
        <v>67.2</v>
      </c>
      <c r="U832">
        <v>62.8</v>
      </c>
      <c r="V832">
        <v>94.5</v>
      </c>
      <c r="W832">
        <v>60.8</v>
      </c>
      <c r="X832">
        <v>6.6</v>
      </c>
      <c r="Y832">
        <v>63</v>
      </c>
      <c r="Z832">
        <v>14.6</v>
      </c>
      <c r="AA832">
        <v>71.4</v>
      </c>
      <c r="AB832">
        <v>6.4</v>
      </c>
      <c r="AC832">
        <v>27.8</v>
      </c>
      <c r="AD832">
        <v>45.4</v>
      </c>
      <c r="AE832">
        <v>52.5</v>
      </c>
      <c r="AF832">
        <v>308</v>
      </c>
      <c r="AG832">
        <v>360.8</v>
      </c>
      <c r="AH832">
        <v>91</v>
      </c>
      <c r="AI832">
        <v>66</v>
      </c>
      <c r="AJ832">
        <v>50.4</v>
      </c>
      <c r="AK832">
        <v>170</v>
      </c>
      <c r="AL832">
        <v>641.9</v>
      </c>
      <c r="AM832">
        <v>106.3</v>
      </c>
      <c r="AN832">
        <v>98.2</v>
      </c>
      <c r="AO832">
        <v>28</v>
      </c>
      <c r="AP832">
        <v>162.5</v>
      </c>
      <c r="AQ832">
        <v>297.8</v>
      </c>
      <c r="AR832">
        <v>118.7</v>
      </c>
      <c r="AS832">
        <v>65.2</v>
      </c>
      <c r="AT832">
        <v>156.2</v>
      </c>
      <c r="AU832">
        <v>16.9</v>
      </c>
      <c r="AV832">
        <v>1066.7</v>
      </c>
      <c r="AW832">
        <v>30.5</v>
      </c>
      <c r="AX832">
        <v>32.7</v>
      </c>
      <c r="AY832">
        <v>25.6</v>
      </c>
      <c r="AZ832">
        <v>25.9</v>
      </c>
      <c r="BA832">
        <v>45.5</v>
      </c>
      <c r="BB832">
        <v>35.8</v>
      </c>
      <c r="BC832">
        <v>9.3</v>
      </c>
      <c r="BD832">
        <v>86.6</v>
      </c>
      <c r="BE832">
        <v>308.1</v>
      </c>
      <c r="BF832">
        <v>43.5</v>
      </c>
      <c r="BG832">
        <v>73.8</v>
      </c>
      <c r="BH832">
        <v>68.4</v>
      </c>
      <c r="BI832">
        <v>34.1</v>
      </c>
      <c r="BJ832">
        <v>18.1</v>
      </c>
      <c r="BK832">
        <v>31.2</v>
      </c>
      <c r="BL832">
        <v>1.8</v>
      </c>
      <c r="BM832">
        <v>23.5</v>
      </c>
      <c r="BP832">
        <v>0.8</v>
      </c>
      <c r="BQ832">
        <v>481</v>
      </c>
      <c r="BS832">
        <v>5.3</v>
      </c>
    </row>
    <row r="833" spans="1:71" x14ac:dyDescent="0.25">
      <c r="A833" s="28" t="s">
        <v>280</v>
      </c>
      <c r="B833" s="27" t="s">
        <v>349</v>
      </c>
      <c r="C833" s="28" t="s">
        <v>397</v>
      </c>
      <c r="D833">
        <v>0.1</v>
      </c>
      <c r="H833">
        <v>0.6</v>
      </c>
      <c r="I833">
        <v>0.2</v>
      </c>
      <c r="K833">
        <v>0.1</v>
      </c>
      <c r="L833">
        <v>0.1</v>
      </c>
      <c r="M833">
        <v>0.2</v>
      </c>
      <c r="N833">
        <v>1</v>
      </c>
      <c r="O833">
        <v>0.4</v>
      </c>
      <c r="P833">
        <v>0.2</v>
      </c>
      <c r="Q833">
        <v>0.1</v>
      </c>
      <c r="R833">
        <v>0.1</v>
      </c>
      <c r="S833">
        <v>0.3</v>
      </c>
      <c r="T833">
        <v>0.4</v>
      </c>
      <c r="U833">
        <v>0.5</v>
      </c>
      <c r="V833">
        <v>0.9</v>
      </c>
      <c r="W833">
        <v>0.7</v>
      </c>
      <c r="X833">
        <v>0.1</v>
      </c>
      <c r="Y833">
        <v>0.3</v>
      </c>
      <c r="Z833">
        <v>0.1</v>
      </c>
      <c r="AA833">
        <v>0.7</v>
      </c>
      <c r="AB833">
        <v>0.1</v>
      </c>
      <c r="AC833">
        <v>0.3</v>
      </c>
      <c r="AD833">
        <v>0.5</v>
      </c>
      <c r="AE833">
        <v>0.5</v>
      </c>
      <c r="AF833">
        <v>2</v>
      </c>
      <c r="AG833">
        <v>2.7</v>
      </c>
      <c r="AH833">
        <v>0.8</v>
      </c>
      <c r="AI833">
        <v>0.6</v>
      </c>
      <c r="AJ833">
        <v>0.2</v>
      </c>
      <c r="AK833">
        <v>1.2</v>
      </c>
      <c r="AL833">
        <v>5.1</v>
      </c>
      <c r="AM833">
        <v>1.1</v>
      </c>
      <c r="AN833">
        <v>0.6</v>
      </c>
      <c r="AO833">
        <v>0.3</v>
      </c>
      <c r="AP833">
        <v>1.4</v>
      </c>
      <c r="AQ833">
        <v>1.6</v>
      </c>
      <c r="AR833">
        <v>0.8</v>
      </c>
      <c r="AS833">
        <v>0.4</v>
      </c>
      <c r="AT833">
        <v>0.6</v>
      </c>
      <c r="AU833">
        <v>0.2</v>
      </c>
      <c r="AV833">
        <v>7.1</v>
      </c>
      <c r="AW833">
        <v>0.3</v>
      </c>
      <c r="AX833">
        <v>0.3</v>
      </c>
      <c r="AY833">
        <v>0.2</v>
      </c>
      <c r="AZ833">
        <v>0.2</v>
      </c>
      <c r="BA833">
        <v>0.4</v>
      </c>
      <c r="BB833">
        <v>0.3</v>
      </c>
      <c r="BC833">
        <v>0.1</v>
      </c>
      <c r="BD833">
        <v>0.8</v>
      </c>
      <c r="BE833">
        <v>3.1</v>
      </c>
      <c r="BF833">
        <v>0.5</v>
      </c>
      <c r="BG833">
        <v>0.7</v>
      </c>
      <c r="BH833">
        <v>0.6</v>
      </c>
      <c r="BI833">
        <v>0.3</v>
      </c>
      <c r="BJ833">
        <v>0.2</v>
      </c>
      <c r="BK833">
        <v>0.2</v>
      </c>
      <c r="BM833">
        <v>0.2</v>
      </c>
      <c r="BQ833">
        <v>4.3</v>
      </c>
      <c r="BS833">
        <v>0.4</v>
      </c>
    </row>
    <row r="834" spans="1:69" x14ac:dyDescent="0.25">
      <c r="A834" s="28" t="s">
        <v>280</v>
      </c>
      <c r="B834" s="27" t="s">
        <v>349</v>
      </c>
      <c r="C834" s="28" t="s">
        <v>398</v>
      </c>
      <c r="H834">
        <v>0.1</v>
      </c>
      <c r="N834">
        <v>0.1</v>
      </c>
      <c r="O834">
        <v>0.1</v>
      </c>
      <c r="T834">
        <v>0.1</v>
      </c>
      <c r="U834">
        <v>0.1</v>
      </c>
      <c r="V834">
        <v>0.1</v>
      </c>
      <c r="W834">
        <v>0.1</v>
      </c>
      <c r="Y834">
        <v>0.1</v>
      </c>
      <c r="AA834">
        <v>0.1</v>
      </c>
      <c r="AD834">
        <v>0.1</v>
      </c>
      <c r="AE834">
        <v>0.1</v>
      </c>
      <c r="AF834">
        <v>0.5</v>
      </c>
      <c r="AG834">
        <v>0.4</v>
      </c>
      <c r="AH834">
        <v>0.1</v>
      </c>
      <c r="AI834">
        <v>0.1</v>
      </c>
      <c r="AK834">
        <v>0.2</v>
      </c>
      <c r="AL834">
        <v>0.8</v>
      </c>
      <c r="AM834">
        <v>0.2</v>
      </c>
      <c r="AN834">
        <v>0.1</v>
      </c>
      <c r="AP834">
        <v>0.2</v>
      </c>
      <c r="AQ834">
        <v>0.4</v>
      </c>
      <c r="AR834">
        <v>0.1</v>
      </c>
      <c r="AS834">
        <v>0.1</v>
      </c>
      <c r="AT834">
        <v>0.1</v>
      </c>
      <c r="AV834">
        <v>1.4</v>
      </c>
      <c r="AX834">
        <v>0.1</v>
      </c>
      <c r="BA834">
        <v>0.1</v>
      </c>
      <c r="BD834">
        <v>0.1</v>
      </c>
      <c r="BE834">
        <v>0.4</v>
      </c>
      <c r="BF834">
        <v>0.1</v>
      </c>
      <c r="BG834">
        <v>0.1</v>
      </c>
      <c r="BH834">
        <v>0.1</v>
      </c>
      <c r="BQ834">
        <v>0.5</v>
      </c>
    </row>
    <row r="835" spans="1:69" x14ac:dyDescent="0.25">
      <c r="A835" s="28" t="s">
        <v>280</v>
      </c>
      <c r="B835" s="27" t="s">
        <v>349</v>
      </c>
      <c r="C835" s="28" t="s">
        <v>399</v>
      </c>
      <c r="D835">
        <v>0.1</v>
      </c>
      <c r="H835">
        <v>0.2</v>
      </c>
      <c r="I835">
        <v>0.1</v>
      </c>
      <c r="M835">
        <v>0.1</v>
      </c>
      <c r="N835">
        <v>0.4</v>
      </c>
      <c r="O835">
        <v>0.2</v>
      </c>
      <c r="P835">
        <v>0.1</v>
      </c>
      <c r="Q835">
        <v>0.1</v>
      </c>
      <c r="S835">
        <v>0.1</v>
      </c>
      <c r="T835">
        <v>0.2</v>
      </c>
      <c r="U835">
        <v>0.2</v>
      </c>
      <c r="V835">
        <v>0.3</v>
      </c>
      <c r="W835">
        <v>0.2</v>
      </c>
      <c r="Y835">
        <v>0.1</v>
      </c>
      <c r="Z835">
        <v>0.1</v>
      </c>
      <c r="AA835">
        <v>0.3</v>
      </c>
      <c r="AC835">
        <v>0.1</v>
      </c>
      <c r="AD835">
        <v>0.2</v>
      </c>
      <c r="AE835">
        <v>0.2</v>
      </c>
      <c r="AF835">
        <v>1.1</v>
      </c>
      <c r="AG835">
        <v>1.3</v>
      </c>
      <c r="AH835">
        <v>0.3</v>
      </c>
      <c r="AI835">
        <v>0.4</v>
      </c>
      <c r="AJ835">
        <v>0.1</v>
      </c>
      <c r="AK835">
        <v>0.6</v>
      </c>
      <c r="AL835">
        <v>3.3</v>
      </c>
      <c r="AM835">
        <v>0.5</v>
      </c>
      <c r="AN835">
        <v>0.3</v>
      </c>
      <c r="AO835">
        <v>0.1</v>
      </c>
      <c r="AP835">
        <v>0.6</v>
      </c>
      <c r="AQ835">
        <v>0.7</v>
      </c>
      <c r="AR835">
        <v>0.4</v>
      </c>
      <c r="AS835">
        <v>0.2</v>
      </c>
      <c r="AT835">
        <v>0.3</v>
      </c>
      <c r="AU835">
        <v>0.1</v>
      </c>
      <c r="AV835">
        <v>3.6</v>
      </c>
      <c r="AW835">
        <v>0.1</v>
      </c>
      <c r="AX835">
        <v>0.2</v>
      </c>
      <c r="AY835">
        <v>0.1</v>
      </c>
      <c r="AZ835">
        <v>0.1</v>
      </c>
      <c r="BA835">
        <v>0.2</v>
      </c>
      <c r="BB835">
        <v>0.1</v>
      </c>
      <c r="BD835">
        <v>0.4</v>
      </c>
      <c r="BE835">
        <v>1.5</v>
      </c>
      <c r="BF835">
        <v>0.3</v>
      </c>
      <c r="BG835">
        <v>0.4</v>
      </c>
      <c r="BH835">
        <v>0.3</v>
      </c>
      <c r="BI835">
        <v>0.1</v>
      </c>
      <c r="BJ835">
        <v>0.1</v>
      </c>
      <c r="BK835">
        <v>0.2</v>
      </c>
      <c r="BM835">
        <v>0.1</v>
      </c>
      <c r="BQ835">
        <v>2.4</v>
      </c>
    </row>
    <row r="836" spans="1:69" x14ac:dyDescent="0.25">
      <c r="A836" s="28" t="s">
        <v>280</v>
      </c>
      <c r="B836" s="27" t="s">
        <v>349</v>
      </c>
      <c r="C836" s="28" t="s">
        <v>400</v>
      </c>
      <c r="D836">
        <v>0.2</v>
      </c>
      <c r="H836">
        <v>1.1</v>
      </c>
      <c r="I836">
        <v>0.5</v>
      </c>
      <c r="J836">
        <v>0.1</v>
      </c>
      <c r="K836">
        <v>0.2</v>
      </c>
      <c r="L836">
        <v>0.2</v>
      </c>
      <c r="M836">
        <v>0.4</v>
      </c>
      <c r="N836">
        <v>1.8</v>
      </c>
      <c r="O836">
        <v>0.8</v>
      </c>
      <c r="P836">
        <v>0.5</v>
      </c>
      <c r="Q836">
        <v>0.2</v>
      </c>
      <c r="R836">
        <v>0.2</v>
      </c>
      <c r="S836">
        <v>0.7</v>
      </c>
      <c r="T836">
        <v>0.8</v>
      </c>
      <c r="U836">
        <v>1.2</v>
      </c>
      <c r="V836">
        <v>1.5</v>
      </c>
      <c r="W836">
        <v>1.1</v>
      </c>
      <c r="X836">
        <v>0.1</v>
      </c>
      <c r="Y836">
        <v>0.7</v>
      </c>
      <c r="Z836">
        <v>0.2</v>
      </c>
      <c r="AA836">
        <v>1.5</v>
      </c>
      <c r="AB836">
        <v>0.2</v>
      </c>
      <c r="AC836">
        <v>0.6</v>
      </c>
      <c r="AD836">
        <v>1.1</v>
      </c>
      <c r="AE836">
        <v>0.9</v>
      </c>
      <c r="AF836">
        <v>4.6</v>
      </c>
      <c r="AG836">
        <v>6.4</v>
      </c>
      <c r="AH836">
        <v>1.6</v>
      </c>
      <c r="AI836">
        <v>0.9</v>
      </c>
      <c r="AJ836">
        <v>0.4</v>
      </c>
      <c r="AK836">
        <v>2.6</v>
      </c>
      <c r="AL836">
        <v>12.1</v>
      </c>
      <c r="AM836">
        <v>2.6</v>
      </c>
      <c r="AN836">
        <v>1.2</v>
      </c>
      <c r="AO836">
        <v>0.7</v>
      </c>
      <c r="AP836">
        <v>2.8</v>
      </c>
      <c r="AQ836">
        <v>3.1</v>
      </c>
      <c r="AR836">
        <v>2</v>
      </c>
      <c r="AS836">
        <v>1.1</v>
      </c>
      <c r="AT836">
        <v>1.2</v>
      </c>
      <c r="AU836">
        <v>0.5</v>
      </c>
      <c r="AV836">
        <v>13</v>
      </c>
      <c r="AW836">
        <v>0.5</v>
      </c>
      <c r="AX836">
        <v>0.5</v>
      </c>
      <c r="AY836">
        <v>0.6</v>
      </c>
      <c r="AZ836">
        <v>0.4</v>
      </c>
      <c r="BA836">
        <v>0.6</v>
      </c>
      <c r="BB836">
        <v>0.5</v>
      </c>
      <c r="BC836">
        <v>0.2</v>
      </c>
      <c r="BD836">
        <v>1.6</v>
      </c>
      <c r="BE836">
        <v>5.7</v>
      </c>
      <c r="BF836">
        <v>0.9</v>
      </c>
      <c r="BG836">
        <v>1.3</v>
      </c>
      <c r="BH836">
        <v>1.1</v>
      </c>
      <c r="BI836">
        <v>0.6</v>
      </c>
      <c r="BJ836">
        <v>0.3</v>
      </c>
      <c r="BK836">
        <v>0.5</v>
      </c>
      <c r="BM836">
        <v>0.3</v>
      </c>
      <c r="BQ836">
        <v>8.1</v>
      </c>
    </row>
    <row r="837" spans="1:71" x14ac:dyDescent="0.25">
      <c r="A837" s="28" t="s">
        <v>280</v>
      </c>
      <c r="B837" s="27" t="s">
        <v>349</v>
      </c>
      <c r="C837" s="28" t="s">
        <v>401</v>
      </c>
      <c r="D837">
        <v>0.3</v>
      </c>
      <c r="G837">
        <v>0.1</v>
      </c>
      <c r="H837">
        <v>2.3</v>
      </c>
      <c r="I837">
        <v>0.8</v>
      </c>
      <c r="J837">
        <v>0.2</v>
      </c>
      <c r="K837">
        <v>0.4</v>
      </c>
      <c r="L837">
        <v>0.4</v>
      </c>
      <c r="M837">
        <v>1.1</v>
      </c>
      <c r="N837">
        <v>5.7</v>
      </c>
      <c r="O837">
        <v>2.2</v>
      </c>
      <c r="P837">
        <v>1.3</v>
      </c>
      <c r="Q837">
        <v>0.5</v>
      </c>
      <c r="R837">
        <v>0.9</v>
      </c>
      <c r="S837">
        <v>1.9</v>
      </c>
      <c r="T837">
        <v>2.4</v>
      </c>
      <c r="U837">
        <v>3.1</v>
      </c>
      <c r="V837">
        <v>5</v>
      </c>
      <c r="W837">
        <v>4.1</v>
      </c>
      <c r="X837">
        <v>0.3</v>
      </c>
      <c r="Y837">
        <v>1.3</v>
      </c>
      <c r="Z837">
        <v>0.7</v>
      </c>
      <c r="AA837">
        <v>2.7</v>
      </c>
      <c r="AB837">
        <v>0.2</v>
      </c>
      <c r="AC837">
        <v>0.8</v>
      </c>
      <c r="AD837">
        <v>2</v>
      </c>
      <c r="AE837">
        <v>2</v>
      </c>
      <c r="AF837">
        <v>8.6</v>
      </c>
      <c r="AG837">
        <v>15.3</v>
      </c>
      <c r="AH837">
        <v>4.6</v>
      </c>
      <c r="AI837">
        <v>1.3</v>
      </c>
      <c r="AJ837">
        <v>0.8</v>
      </c>
      <c r="AK837">
        <v>5.1</v>
      </c>
      <c r="AL837">
        <v>29</v>
      </c>
      <c r="AM837">
        <v>4.7</v>
      </c>
      <c r="AN837">
        <v>1.8</v>
      </c>
      <c r="AO837">
        <v>1.1</v>
      </c>
      <c r="AP837">
        <v>6.5</v>
      </c>
      <c r="AQ837">
        <v>4.4</v>
      </c>
      <c r="AR837">
        <v>4</v>
      </c>
      <c r="AS837">
        <v>2.2</v>
      </c>
      <c r="AT837">
        <v>2.4</v>
      </c>
      <c r="AU837">
        <v>0.5</v>
      </c>
      <c r="AV837">
        <v>53.4</v>
      </c>
      <c r="AW837">
        <v>1</v>
      </c>
      <c r="AX837">
        <v>0.8</v>
      </c>
      <c r="AY837">
        <v>0.9</v>
      </c>
      <c r="AZ837">
        <v>0.8</v>
      </c>
      <c r="BA837">
        <v>1</v>
      </c>
      <c r="BB837">
        <v>1.4</v>
      </c>
      <c r="BC837">
        <v>0.4</v>
      </c>
      <c r="BD837">
        <v>2.3</v>
      </c>
      <c r="BE837">
        <v>9.1</v>
      </c>
      <c r="BF837">
        <v>1.2</v>
      </c>
      <c r="BG837">
        <v>2.2</v>
      </c>
      <c r="BH837">
        <v>1.9</v>
      </c>
      <c r="BI837">
        <v>1.3</v>
      </c>
      <c r="BJ837">
        <v>0.6</v>
      </c>
      <c r="BK837">
        <v>0.8</v>
      </c>
      <c r="BL837">
        <v>0.1</v>
      </c>
      <c r="BM837">
        <v>0.6</v>
      </c>
      <c r="BP837">
        <v>0.2</v>
      </c>
      <c r="BQ837">
        <v>14.8</v>
      </c>
      <c r="BS837">
        <v>1.5</v>
      </c>
    </row>
    <row r="838" spans="1:69" x14ac:dyDescent="0.25">
      <c r="A838" s="28" t="s">
        <v>280</v>
      </c>
      <c r="B838" s="27" t="s">
        <v>349</v>
      </c>
      <c r="C838" s="28" t="s">
        <v>402</v>
      </c>
      <c r="D838">
        <v>0.1</v>
      </c>
      <c r="H838">
        <v>0.4</v>
      </c>
      <c r="I838">
        <v>0.2</v>
      </c>
      <c r="K838">
        <v>0.1</v>
      </c>
      <c r="L838">
        <v>0.1</v>
      </c>
      <c r="M838">
        <v>0.2</v>
      </c>
      <c r="N838">
        <v>0.9</v>
      </c>
      <c r="O838">
        <v>0.4</v>
      </c>
      <c r="P838">
        <v>0.2</v>
      </c>
      <c r="Q838">
        <v>0.1</v>
      </c>
      <c r="R838">
        <v>0.1</v>
      </c>
      <c r="S838">
        <v>0.3</v>
      </c>
      <c r="T838">
        <v>0.4</v>
      </c>
      <c r="U838">
        <v>0.5</v>
      </c>
      <c r="V838">
        <v>0.8</v>
      </c>
      <c r="W838">
        <v>0.5</v>
      </c>
      <c r="Y838">
        <v>0.2</v>
      </c>
      <c r="Z838">
        <v>0.1</v>
      </c>
      <c r="AA838">
        <v>0.5</v>
      </c>
      <c r="AC838">
        <v>0.2</v>
      </c>
      <c r="AD838">
        <v>0.3</v>
      </c>
      <c r="AE838">
        <v>0.3</v>
      </c>
      <c r="AF838">
        <v>1.5</v>
      </c>
      <c r="AG838">
        <v>2.8</v>
      </c>
      <c r="AH838">
        <v>0.7</v>
      </c>
      <c r="AI838">
        <v>0.2</v>
      </c>
      <c r="AJ838">
        <v>0.1</v>
      </c>
      <c r="AK838">
        <v>0.9</v>
      </c>
      <c r="AL838">
        <v>3.9</v>
      </c>
      <c r="AM838">
        <v>1.1</v>
      </c>
      <c r="AN838">
        <v>0.4</v>
      </c>
      <c r="AO838">
        <v>0.2</v>
      </c>
      <c r="AP838">
        <v>1.1</v>
      </c>
      <c r="AQ838">
        <v>0.8</v>
      </c>
      <c r="AR838">
        <v>0.5</v>
      </c>
      <c r="AS838">
        <v>0.4</v>
      </c>
      <c r="AT838">
        <v>0.4</v>
      </c>
      <c r="AU838">
        <v>0.1</v>
      </c>
      <c r="AV838">
        <v>4.2</v>
      </c>
      <c r="AW838">
        <v>0.2</v>
      </c>
      <c r="AX838">
        <v>0.1</v>
      </c>
      <c r="AY838">
        <v>0.2</v>
      </c>
      <c r="AZ838">
        <v>0.1</v>
      </c>
      <c r="BA838">
        <v>0.2</v>
      </c>
      <c r="BB838">
        <v>0.2</v>
      </c>
      <c r="BC838">
        <v>0.1</v>
      </c>
      <c r="BD838">
        <v>0.5</v>
      </c>
      <c r="BE838">
        <v>1.7</v>
      </c>
      <c r="BF838">
        <v>0.2</v>
      </c>
      <c r="BG838">
        <v>0.4</v>
      </c>
      <c r="BH838">
        <v>0.3</v>
      </c>
      <c r="BI838">
        <v>0.2</v>
      </c>
      <c r="BJ838">
        <v>0.1</v>
      </c>
      <c r="BK838">
        <v>0.1</v>
      </c>
      <c r="BM838">
        <v>0.1</v>
      </c>
      <c r="BQ838">
        <v>2.5</v>
      </c>
    </row>
    <row r="839" spans="1:69" x14ac:dyDescent="0.25">
      <c r="A839" s="28" t="s">
        <v>280</v>
      </c>
      <c r="B839" s="27" t="s">
        <v>349</v>
      </c>
      <c r="C839" s="28" t="s">
        <v>403</v>
      </c>
      <c r="D839">
        <v>0.8</v>
      </c>
      <c r="E839">
        <v>0.1</v>
      </c>
      <c r="G839">
        <v>0.2</v>
      </c>
      <c r="H839">
        <v>4.6</v>
      </c>
      <c r="I839">
        <v>1.8</v>
      </c>
      <c r="J839">
        <v>0.4</v>
      </c>
      <c r="K839">
        <v>0.7</v>
      </c>
      <c r="L839">
        <v>0.5</v>
      </c>
      <c r="M839">
        <v>1.2</v>
      </c>
      <c r="N839">
        <v>7.3</v>
      </c>
      <c r="O839">
        <v>4.2</v>
      </c>
      <c r="P839">
        <v>1.6</v>
      </c>
      <c r="Q839">
        <v>1</v>
      </c>
      <c r="R839">
        <v>0.8</v>
      </c>
      <c r="S839">
        <v>2.6</v>
      </c>
      <c r="T839">
        <v>3.5</v>
      </c>
      <c r="U839">
        <v>4.1</v>
      </c>
      <c r="V839">
        <v>5.5</v>
      </c>
      <c r="W839">
        <v>3.7</v>
      </c>
      <c r="X839">
        <v>0.5</v>
      </c>
      <c r="Y839">
        <v>3</v>
      </c>
      <c r="Z839">
        <v>0.9</v>
      </c>
      <c r="AA839">
        <v>5.2</v>
      </c>
      <c r="AB839">
        <v>0.5</v>
      </c>
      <c r="AC839">
        <v>2.3</v>
      </c>
      <c r="AD839">
        <v>4.1</v>
      </c>
      <c r="AE839">
        <v>3.6</v>
      </c>
      <c r="AF839">
        <v>19</v>
      </c>
      <c r="AG839">
        <v>21.9</v>
      </c>
      <c r="AH839">
        <v>5.5</v>
      </c>
      <c r="AI839">
        <v>4.3</v>
      </c>
      <c r="AJ839">
        <v>2.3</v>
      </c>
      <c r="AK839">
        <v>10.8</v>
      </c>
      <c r="AL839">
        <v>47.9</v>
      </c>
      <c r="AM839">
        <v>7.7</v>
      </c>
      <c r="AN839">
        <v>5.6</v>
      </c>
      <c r="AO839">
        <v>2.4</v>
      </c>
      <c r="AP839">
        <v>11.8</v>
      </c>
      <c r="AQ839">
        <v>15.6</v>
      </c>
      <c r="AR839">
        <v>7.3</v>
      </c>
      <c r="AS839">
        <v>3.8</v>
      </c>
      <c r="AT839">
        <v>7</v>
      </c>
      <c r="AU839">
        <v>1.5</v>
      </c>
      <c r="AV839">
        <v>79.2</v>
      </c>
      <c r="AW839">
        <v>2</v>
      </c>
      <c r="AX839">
        <v>2.2</v>
      </c>
      <c r="AY839">
        <v>1.8</v>
      </c>
      <c r="AZ839">
        <v>1.7</v>
      </c>
      <c r="BA839">
        <v>3</v>
      </c>
      <c r="BB839">
        <v>1.9</v>
      </c>
      <c r="BC839">
        <v>0.8</v>
      </c>
      <c r="BD839">
        <v>5.8</v>
      </c>
      <c r="BE839">
        <v>22.4</v>
      </c>
      <c r="BF839">
        <v>3.6</v>
      </c>
      <c r="BG839">
        <v>5.3</v>
      </c>
      <c r="BH839">
        <v>4.5</v>
      </c>
      <c r="BI839">
        <v>2.2</v>
      </c>
      <c r="BJ839">
        <v>1.5</v>
      </c>
      <c r="BK839">
        <v>2.2</v>
      </c>
      <c r="BL839">
        <v>0.2</v>
      </c>
      <c r="BM839">
        <v>1.5</v>
      </c>
      <c r="BP839">
        <v>0.1</v>
      </c>
      <c r="BQ839">
        <v>36.1</v>
      </c>
    </row>
    <row r="840" spans="1:69" x14ac:dyDescent="0.25">
      <c r="A840" s="28" t="s">
        <v>280</v>
      </c>
      <c r="B840" s="27" t="s">
        <v>349</v>
      </c>
      <c r="C840" s="28" t="s">
        <v>404</v>
      </c>
      <c r="D840">
        <v>0.4</v>
      </c>
      <c r="G840">
        <v>0.1</v>
      </c>
      <c r="H840">
        <v>2</v>
      </c>
      <c r="I840">
        <v>0.9</v>
      </c>
      <c r="J840">
        <v>0.1</v>
      </c>
      <c r="K840">
        <v>0.3</v>
      </c>
      <c r="L840">
        <v>0.2</v>
      </c>
      <c r="M840">
        <v>0.6</v>
      </c>
      <c r="N840">
        <v>3</v>
      </c>
      <c r="O840">
        <v>1.4</v>
      </c>
      <c r="P840">
        <v>0.7</v>
      </c>
      <c r="Q840">
        <v>0.4</v>
      </c>
      <c r="R840">
        <v>0.4</v>
      </c>
      <c r="S840">
        <v>1.1</v>
      </c>
      <c r="T840">
        <v>1.3</v>
      </c>
      <c r="U840">
        <v>1.8</v>
      </c>
      <c r="V840">
        <v>2.2</v>
      </c>
      <c r="W840">
        <v>1.7</v>
      </c>
      <c r="X840">
        <v>0.2</v>
      </c>
      <c r="Y840">
        <v>1.1</v>
      </c>
      <c r="Z840">
        <v>0.4</v>
      </c>
      <c r="AA840">
        <v>2.6</v>
      </c>
      <c r="AB840">
        <v>0.3</v>
      </c>
      <c r="AC840">
        <v>1.2</v>
      </c>
      <c r="AD840">
        <v>2</v>
      </c>
      <c r="AE840">
        <v>1.8</v>
      </c>
      <c r="AF840">
        <v>9.1</v>
      </c>
      <c r="AG840">
        <v>9.7</v>
      </c>
      <c r="AH840">
        <v>2.5</v>
      </c>
      <c r="AI840">
        <v>2.7</v>
      </c>
      <c r="AJ840">
        <v>0.7</v>
      </c>
      <c r="AK840">
        <v>4.3</v>
      </c>
      <c r="AL840">
        <v>22.6</v>
      </c>
      <c r="AM840">
        <v>3.9</v>
      </c>
      <c r="AN840">
        <v>2.2</v>
      </c>
      <c r="AO840">
        <v>1.2</v>
      </c>
      <c r="AP840">
        <v>5.2</v>
      </c>
      <c r="AQ840">
        <v>6.4</v>
      </c>
      <c r="AR840">
        <v>4</v>
      </c>
      <c r="AS840">
        <v>1.6</v>
      </c>
      <c r="AT840">
        <v>2.3</v>
      </c>
      <c r="AU840">
        <v>0.7</v>
      </c>
      <c r="AV840">
        <v>43</v>
      </c>
      <c r="AW840">
        <v>1</v>
      </c>
      <c r="AX840">
        <v>1.2</v>
      </c>
      <c r="AY840">
        <v>0.9</v>
      </c>
      <c r="AZ840">
        <v>0.8</v>
      </c>
      <c r="BA840">
        <v>1.5</v>
      </c>
      <c r="BB840">
        <v>0.9</v>
      </c>
      <c r="BC840">
        <v>0.5</v>
      </c>
      <c r="BD840">
        <v>3</v>
      </c>
      <c r="BE840">
        <v>11.5</v>
      </c>
      <c r="BF840">
        <v>1.9</v>
      </c>
      <c r="BG840">
        <v>2.5</v>
      </c>
      <c r="BH840">
        <v>2.4</v>
      </c>
      <c r="BI840">
        <v>1.1</v>
      </c>
      <c r="BJ840">
        <v>0.7</v>
      </c>
      <c r="BK840">
        <v>1</v>
      </c>
      <c r="BL840">
        <v>0.1</v>
      </c>
      <c r="BM840">
        <v>0.7</v>
      </c>
      <c r="BQ840">
        <v>16.3</v>
      </c>
    </row>
    <row r="841" spans="1:69" x14ac:dyDescent="0.25">
      <c r="A841" s="28" t="s">
        <v>280</v>
      </c>
      <c r="B841" s="27" t="s">
        <v>349</v>
      </c>
      <c r="C841" s="28" t="s">
        <v>405</v>
      </c>
      <c r="D841">
        <v>0.1</v>
      </c>
      <c r="H841">
        <v>0.3</v>
      </c>
      <c r="I841">
        <v>0.2</v>
      </c>
      <c r="M841">
        <v>0.1</v>
      </c>
      <c r="N841">
        <v>0.4</v>
      </c>
      <c r="O841">
        <v>0.3</v>
      </c>
      <c r="P841">
        <v>0.1</v>
      </c>
      <c r="Q841">
        <v>0.1</v>
      </c>
      <c r="R841">
        <v>0.1</v>
      </c>
      <c r="S841">
        <v>0.2</v>
      </c>
      <c r="T841">
        <v>0.2</v>
      </c>
      <c r="U841">
        <v>0.3</v>
      </c>
      <c r="V841">
        <v>0.3</v>
      </c>
      <c r="W841">
        <v>0.3</v>
      </c>
      <c r="Y841">
        <v>0.2</v>
      </c>
      <c r="Z841">
        <v>0.1</v>
      </c>
      <c r="AA841">
        <v>0.4</v>
      </c>
      <c r="AC841">
        <v>0.2</v>
      </c>
      <c r="AD841">
        <v>0.3</v>
      </c>
      <c r="AE841">
        <v>0.2</v>
      </c>
      <c r="AF841">
        <v>1.5</v>
      </c>
      <c r="AG841">
        <v>1.5</v>
      </c>
      <c r="AH841">
        <v>0.4</v>
      </c>
      <c r="AI841">
        <v>0.2</v>
      </c>
      <c r="AJ841">
        <v>0.1</v>
      </c>
      <c r="AK841">
        <v>0.7</v>
      </c>
      <c r="AL841">
        <v>3</v>
      </c>
      <c r="AM841">
        <v>0.7</v>
      </c>
      <c r="AN841">
        <v>0.4</v>
      </c>
      <c r="AO841">
        <v>0.2</v>
      </c>
      <c r="AP841">
        <v>0.8</v>
      </c>
      <c r="AQ841">
        <v>1.1</v>
      </c>
      <c r="AR841">
        <v>0.9</v>
      </c>
      <c r="AS841">
        <v>0.2</v>
      </c>
      <c r="AT841">
        <v>0.5</v>
      </c>
      <c r="AU841">
        <v>0.1</v>
      </c>
      <c r="AV841">
        <v>4.5</v>
      </c>
      <c r="AW841">
        <v>0.1</v>
      </c>
      <c r="AX841">
        <v>0.1</v>
      </c>
      <c r="AY841">
        <v>0.1</v>
      </c>
      <c r="AZ841">
        <v>0.1</v>
      </c>
      <c r="BA841">
        <v>0.2</v>
      </c>
      <c r="BB841">
        <v>0.1</v>
      </c>
      <c r="BC841">
        <v>0.1</v>
      </c>
      <c r="BD841">
        <v>0.4</v>
      </c>
      <c r="BE841">
        <v>1.4</v>
      </c>
      <c r="BF841">
        <v>0.2</v>
      </c>
      <c r="BG841">
        <v>0.4</v>
      </c>
      <c r="BH841">
        <v>0.3</v>
      </c>
      <c r="BI841">
        <v>0.1</v>
      </c>
      <c r="BJ841">
        <v>0.1</v>
      </c>
      <c r="BK841">
        <v>0.1</v>
      </c>
      <c r="BM841">
        <v>0.1</v>
      </c>
      <c r="BQ841">
        <v>2.2</v>
      </c>
    </row>
    <row r="842" spans="1:72" x14ac:dyDescent="0.25">
      <c r="A842" s="28" t="s">
        <v>280</v>
      </c>
      <c r="B842" s="27" t="s">
        <v>349</v>
      </c>
      <c r="C842" s="28" t="s">
        <v>406</v>
      </c>
      <c r="D842">
        <v>0.5</v>
      </c>
      <c r="E842">
        <v>0.1</v>
      </c>
      <c r="F842">
        <v>0.1</v>
      </c>
      <c r="G842">
        <v>0.3</v>
      </c>
      <c r="H842">
        <v>2.1</v>
      </c>
      <c r="I842">
        <v>0.6</v>
      </c>
      <c r="J842">
        <v>0.4</v>
      </c>
      <c r="K842">
        <v>0.5</v>
      </c>
      <c r="L842">
        <v>0.5</v>
      </c>
      <c r="M842">
        <v>1.2</v>
      </c>
      <c r="N842">
        <v>4</v>
      </c>
      <c r="O842">
        <v>2.4</v>
      </c>
      <c r="P842">
        <v>0.9</v>
      </c>
      <c r="Q842">
        <v>0.6</v>
      </c>
      <c r="R842">
        <v>0.8</v>
      </c>
      <c r="S842">
        <v>1.6</v>
      </c>
      <c r="T842">
        <v>2</v>
      </c>
      <c r="U842">
        <v>2</v>
      </c>
      <c r="V842">
        <v>3.3</v>
      </c>
      <c r="W842">
        <v>2.1</v>
      </c>
      <c r="X842">
        <v>0.4</v>
      </c>
      <c r="Y842">
        <v>1.5</v>
      </c>
      <c r="Z842">
        <v>0.7</v>
      </c>
      <c r="AA842">
        <v>2.2</v>
      </c>
      <c r="AB842">
        <v>0.3</v>
      </c>
      <c r="AC842">
        <v>0.9</v>
      </c>
      <c r="AD842">
        <v>1.6</v>
      </c>
      <c r="AE842">
        <v>1.7</v>
      </c>
      <c r="AF842">
        <v>7.5</v>
      </c>
      <c r="AG842">
        <v>10.9</v>
      </c>
      <c r="AH842">
        <v>3</v>
      </c>
      <c r="AI842">
        <v>3</v>
      </c>
      <c r="AJ842">
        <v>1.5</v>
      </c>
      <c r="AK842">
        <v>4.1</v>
      </c>
      <c r="AL842">
        <v>16.7</v>
      </c>
      <c r="AM842">
        <v>3.4</v>
      </c>
      <c r="AN842">
        <v>2.4</v>
      </c>
      <c r="AO842">
        <v>1</v>
      </c>
      <c r="AP842">
        <v>4.4</v>
      </c>
      <c r="AQ842">
        <v>6.1</v>
      </c>
      <c r="AR842">
        <v>2.5</v>
      </c>
      <c r="AS842">
        <v>2</v>
      </c>
      <c r="AT842">
        <v>3.2</v>
      </c>
      <c r="AU842">
        <v>0.7</v>
      </c>
      <c r="AV842">
        <v>23.9</v>
      </c>
      <c r="AW842">
        <v>1.1</v>
      </c>
      <c r="AX842">
        <v>1.2</v>
      </c>
      <c r="AY842">
        <v>0.9</v>
      </c>
      <c r="AZ842">
        <v>0.9</v>
      </c>
      <c r="BA842">
        <v>1.4</v>
      </c>
      <c r="BB842">
        <v>1.3</v>
      </c>
      <c r="BC842">
        <v>0.8</v>
      </c>
      <c r="BD842">
        <v>2.5</v>
      </c>
      <c r="BE842">
        <v>8</v>
      </c>
      <c r="BF842">
        <v>1.4</v>
      </c>
      <c r="BG842">
        <v>2.4</v>
      </c>
      <c r="BH842">
        <v>2.3</v>
      </c>
      <c r="BI842">
        <v>1.2</v>
      </c>
      <c r="BJ842">
        <v>0.7</v>
      </c>
      <c r="BK842">
        <v>0.9</v>
      </c>
      <c r="BL842">
        <v>0.2</v>
      </c>
      <c r="BM842">
        <v>0.8</v>
      </c>
      <c r="BP842">
        <v>0.4</v>
      </c>
      <c r="BQ842">
        <v>15.9</v>
      </c>
      <c r="BS842">
        <v>0.5</v>
      </c>
      <c r="BT842">
        <v>0.8</v>
      </c>
    </row>
    <row r="843" spans="1:72" x14ac:dyDescent="0.25">
      <c r="A843" s="28" t="s">
        <v>280</v>
      </c>
      <c r="B843" s="27" t="s">
        <v>349</v>
      </c>
      <c r="C843" s="28" t="s">
        <v>407</v>
      </c>
      <c r="D843">
        <v>22.1</v>
      </c>
      <c r="E843">
        <v>1.1</v>
      </c>
      <c r="F843">
        <v>0.3</v>
      </c>
      <c r="G843">
        <v>2</v>
      </c>
      <c r="H843">
        <v>59.7</v>
      </c>
      <c r="I843">
        <v>24.3</v>
      </c>
      <c r="J843">
        <v>4</v>
      </c>
      <c r="K843">
        <v>8.5</v>
      </c>
      <c r="L843">
        <v>8.4</v>
      </c>
      <c r="M843">
        <v>19.2</v>
      </c>
      <c r="N843">
        <v>100.3</v>
      </c>
      <c r="O843">
        <v>49.1</v>
      </c>
      <c r="P843">
        <v>22.2</v>
      </c>
      <c r="Q843">
        <v>11.4</v>
      </c>
      <c r="R843">
        <v>11.4</v>
      </c>
      <c r="S843">
        <v>35</v>
      </c>
      <c r="T843">
        <v>44.2</v>
      </c>
      <c r="U843">
        <v>58.3</v>
      </c>
      <c r="V843">
        <v>78.1</v>
      </c>
      <c r="W843">
        <v>55</v>
      </c>
      <c r="X843">
        <v>6.2</v>
      </c>
      <c r="Y843">
        <v>34.4</v>
      </c>
      <c r="Z843">
        <v>12.6</v>
      </c>
      <c r="AA843">
        <v>73.4</v>
      </c>
      <c r="AB843">
        <v>7.6</v>
      </c>
      <c r="AC843">
        <v>33.5</v>
      </c>
      <c r="AD843">
        <v>55.1</v>
      </c>
      <c r="AE843">
        <v>64.8</v>
      </c>
      <c r="AF843">
        <v>395</v>
      </c>
      <c r="AG843">
        <v>357.2</v>
      </c>
      <c r="AH843">
        <v>85.5</v>
      </c>
      <c r="AI843">
        <v>76.2</v>
      </c>
      <c r="AJ843">
        <v>25.9</v>
      </c>
      <c r="AK843">
        <v>133.4</v>
      </c>
      <c r="AL843">
        <v>573.1</v>
      </c>
      <c r="AM843">
        <v>141.6</v>
      </c>
      <c r="AN843">
        <v>70.1</v>
      </c>
      <c r="AO843">
        <v>33</v>
      </c>
      <c r="AP843">
        <v>180.8</v>
      </c>
      <c r="AQ843">
        <v>213.8</v>
      </c>
      <c r="AR843">
        <v>129.3</v>
      </c>
      <c r="AS843">
        <v>53.6</v>
      </c>
      <c r="AT843">
        <v>75.7</v>
      </c>
      <c r="AU843">
        <v>18.6</v>
      </c>
      <c r="AV843">
        <v>817.3</v>
      </c>
      <c r="AW843">
        <v>34.5</v>
      </c>
      <c r="AX843">
        <v>33.4</v>
      </c>
      <c r="AY843">
        <v>33.3</v>
      </c>
      <c r="AZ843">
        <v>23.9</v>
      </c>
      <c r="BA843">
        <v>41.8</v>
      </c>
      <c r="BB843">
        <v>30</v>
      </c>
      <c r="BC843">
        <v>21.4</v>
      </c>
      <c r="BD843">
        <v>89.5</v>
      </c>
      <c r="BE843">
        <v>314.7</v>
      </c>
      <c r="BF843">
        <v>49.3</v>
      </c>
      <c r="BG843">
        <v>71.7</v>
      </c>
      <c r="BH843">
        <v>67.2</v>
      </c>
      <c r="BI843">
        <v>32.6</v>
      </c>
      <c r="BJ843">
        <v>18.2</v>
      </c>
      <c r="BK843">
        <v>28.6</v>
      </c>
      <c r="BL843">
        <v>2.8</v>
      </c>
      <c r="BM843">
        <v>19.7</v>
      </c>
      <c r="BP843">
        <v>2.2</v>
      </c>
      <c r="BQ843">
        <v>507</v>
      </c>
      <c r="BS843">
        <v>0.3</v>
      </c>
      <c r="BT843">
        <v>0.1</v>
      </c>
    </row>
    <row r="844" spans="1:72" x14ac:dyDescent="0.25">
      <c r="A844" s="26" t="s">
        <v>281</v>
      </c>
      <c r="B844" s="27" t="s">
        <v>350</v>
      </c>
      <c r="C844" s="26" t="s">
        <v>384</v>
      </c>
      <c r="D844">
        <v>737.8</v>
      </c>
      <c r="E844">
        <v>74.9</v>
      </c>
      <c r="F844">
        <v>50.4</v>
      </c>
      <c r="G844">
        <v>393</v>
      </c>
      <c r="H844">
        <v>3221</v>
      </c>
      <c r="I844">
        <v>865</v>
      </c>
      <c r="J844">
        <v>883.9</v>
      </c>
      <c r="K844">
        <v>454</v>
      </c>
      <c r="L844">
        <v>296</v>
      </c>
      <c r="M844">
        <v>794.3</v>
      </c>
      <c r="N844">
        <v>1851.9</v>
      </c>
      <c r="O844">
        <v>1104.5</v>
      </c>
      <c r="P844">
        <v>736.2</v>
      </c>
      <c r="Q844">
        <v>704</v>
      </c>
      <c r="R844">
        <v>785.8</v>
      </c>
      <c r="S844">
        <v>1949.2</v>
      </c>
      <c r="T844">
        <v>902</v>
      </c>
      <c r="U844">
        <v>1092.5</v>
      </c>
      <c r="V844">
        <v>2596.4</v>
      </c>
      <c r="W844">
        <v>1377.2</v>
      </c>
      <c r="X844">
        <v>661.5</v>
      </c>
      <c r="Y844">
        <v>896.4</v>
      </c>
      <c r="Z844">
        <v>1858.1</v>
      </c>
      <c r="AA844">
        <v>2521.6</v>
      </c>
      <c r="AB844">
        <v>465.6</v>
      </c>
      <c r="AC844">
        <v>767.1</v>
      </c>
      <c r="AD844">
        <v>13785.8</v>
      </c>
      <c r="AE844">
        <v>2081</v>
      </c>
      <c r="AF844">
        <v>13188.6</v>
      </c>
      <c r="AG844">
        <v>4538.3</v>
      </c>
      <c r="AH844">
        <v>7500.4</v>
      </c>
      <c r="AI844">
        <v>694.9</v>
      </c>
      <c r="AJ844">
        <v>4101.5</v>
      </c>
      <c r="AK844">
        <v>7698.8</v>
      </c>
      <c r="AL844">
        <v>394.7</v>
      </c>
      <c r="AM844">
        <v>9219.8</v>
      </c>
      <c r="AN844">
        <v>873.3</v>
      </c>
      <c r="AO844">
        <v>2618.1</v>
      </c>
      <c r="AP844">
        <v>1922.4</v>
      </c>
      <c r="AQ844">
        <v>5789.5</v>
      </c>
      <c r="AR844">
        <v>2878.6</v>
      </c>
      <c r="AS844">
        <v>1097.8</v>
      </c>
      <c r="AT844">
        <v>3349.7</v>
      </c>
      <c r="AU844">
        <v>1533.5</v>
      </c>
      <c r="AV844">
        <v>8220.4</v>
      </c>
      <c r="AW844">
        <v>2322.3</v>
      </c>
      <c r="AX844">
        <v>855.5</v>
      </c>
      <c r="AY844">
        <v>1102.7</v>
      </c>
      <c r="AZ844">
        <v>1183.9</v>
      </c>
      <c r="BA844">
        <v>1423.8</v>
      </c>
      <c r="BB844">
        <v>1140</v>
      </c>
      <c r="BC844">
        <v>18385.5</v>
      </c>
      <c r="BD844">
        <v>6225.6</v>
      </c>
      <c r="BE844">
        <v>8035.4</v>
      </c>
      <c r="BF844">
        <v>5536.2</v>
      </c>
      <c r="BG844">
        <v>6548</v>
      </c>
      <c r="BH844">
        <v>6629.6</v>
      </c>
      <c r="BI844">
        <v>2417</v>
      </c>
      <c r="BJ844">
        <v>3107.5</v>
      </c>
      <c r="BK844">
        <v>3993.7</v>
      </c>
      <c r="BL844">
        <v>260</v>
      </c>
      <c r="BM844">
        <v>1536.4</v>
      </c>
      <c r="BP844">
        <v>5819.1</v>
      </c>
      <c r="BQ844">
        <v>680869.4</v>
      </c>
      <c r="BR844">
        <v>2215.1</v>
      </c>
      <c r="BS844">
        <v>1208</v>
      </c>
      <c r="BT844">
        <v>-108.8</v>
      </c>
    </row>
    <row r="845" spans="1:72" x14ac:dyDescent="0.25">
      <c r="A845" s="28" t="s">
        <v>281</v>
      </c>
      <c r="B845" s="27" t="s">
        <v>350</v>
      </c>
      <c r="C845" s="28" t="s">
        <v>385</v>
      </c>
      <c r="D845">
        <v>0.2</v>
      </c>
      <c r="E845">
        <v>0.1</v>
      </c>
      <c r="F845">
        <v>0.1</v>
      </c>
      <c r="G845">
        <v>0.1</v>
      </c>
      <c r="H845">
        <v>0.5</v>
      </c>
      <c r="I845">
        <v>0.2</v>
      </c>
      <c r="J845">
        <v>0.2</v>
      </c>
      <c r="K845">
        <v>0.2</v>
      </c>
      <c r="L845">
        <v>0.1</v>
      </c>
      <c r="M845">
        <v>0.2</v>
      </c>
      <c r="N845">
        <v>0.6</v>
      </c>
      <c r="O845">
        <v>0.8</v>
      </c>
      <c r="P845">
        <v>0.3</v>
      </c>
      <c r="Q845">
        <v>0.2</v>
      </c>
      <c r="R845">
        <v>0.3</v>
      </c>
      <c r="S845">
        <v>0.3</v>
      </c>
      <c r="T845">
        <v>0.4</v>
      </c>
      <c r="U845">
        <v>0.3</v>
      </c>
      <c r="V845">
        <v>0.4</v>
      </c>
      <c r="W845">
        <v>0.5</v>
      </c>
      <c r="X845">
        <v>0.2</v>
      </c>
      <c r="Y845">
        <v>0.2</v>
      </c>
      <c r="Z845">
        <v>0.2</v>
      </c>
      <c r="AA845">
        <v>0.3</v>
      </c>
      <c r="AB845">
        <v>0.1</v>
      </c>
      <c r="AC845">
        <v>0.3</v>
      </c>
      <c r="AD845">
        <v>0.6</v>
      </c>
      <c r="AE845">
        <v>0.2</v>
      </c>
      <c r="AF845">
        <v>1</v>
      </c>
      <c r="AG845">
        <v>0.7</v>
      </c>
      <c r="AH845">
        <v>0.4</v>
      </c>
      <c r="AI845">
        <v>0.4</v>
      </c>
      <c r="AJ845">
        <v>0.3</v>
      </c>
      <c r="AK845">
        <v>0.4</v>
      </c>
      <c r="AL845">
        <v>0.1</v>
      </c>
      <c r="AM845">
        <v>0.3</v>
      </c>
      <c r="AN845">
        <v>0.2</v>
      </c>
      <c r="AO845">
        <v>0.5</v>
      </c>
      <c r="AP845">
        <v>0.3</v>
      </c>
      <c r="AQ845">
        <v>1.3</v>
      </c>
      <c r="AR845">
        <v>0.1</v>
      </c>
      <c r="AS845">
        <v>0.1</v>
      </c>
      <c r="AT845">
        <v>0.1</v>
      </c>
      <c r="AU845">
        <v>0.1</v>
      </c>
      <c r="AV845">
        <v>0.4</v>
      </c>
      <c r="AW845">
        <v>0.2</v>
      </c>
      <c r="AX845">
        <v>0.2</v>
      </c>
      <c r="AY845">
        <v>0.2</v>
      </c>
      <c r="AZ845">
        <v>0.2</v>
      </c>
      <c r="BA845">
        <v>0.6</v>
      </c>
      <c r="BB845">
        <v>0.1</v>
      </c>
      <c r="BC845">
        <v>0.5</v>
      </c>
      <c r="BD845">
        <v>0.3</v>
      </c>
      <c r="BE845">
        <v>0.2</v>
      </c>
      <c r="BF845">
        <v>0.2</v>
      </c>
      <c r="BG845">
        <v>0.3</v>
      </c>
      <c r="BH845">
        <v>0.2</v>
      </c>
      <c r="BI845">
        <v>0.2</v>
      </c>
      <c r="BJ845">
        <v>0.1</v>
      </c>
      <c r="BK845">
        <v>0.1</v>
      </c>
      <c r="BL845">
        <v>0.1</v>
      </c>
      <c r="BM845">
        <v>0.1</v>
      </c>
      <c r="BP845">
        <v>0.2</v>
      </c>
      <c r="BQ845">
        <v>1</v>
      </c>
      <c r="BS845">
        <v>0.2</v>
      </c>
      <c r="BT845">
        <v>0.4</v>
      </c>
    </row>
    <row r="846" spans="1:72" x14ac:dyDescent="0.25">
      <c r="A846" s="28" t="s">
        <v>281</v>
      </c>
      <c r="B846" s="27" t="s">
        <v>350</v>
      </c>
      <c r="C846" s="28" t="s">
        <v>386</v>
      </c>
      <c r="D846">
        <v>4.9</v>
      </c>
      <c r="E846">
        <v>1</v>
      </c>
      <c r="F846">
        <v>2.2</v>
      </c>
      <c r="G846">
        <v>2.5</v>
      </c>
      <c r="H846">
        <v>12.2</v>
      </c>
      <c r="I846">
        <v>6</v>
      </c>
      <c r="J846">
        <v>3.2</v>
      </c>
      <c r="K846">
        <v>4</v>
      </c>
      <c r="L846">
        <v>3</v>
      </c>
      <c r="M846">
        <v>4.5</v>
      </c>
      <c r="N846">
        <v>10.7</v>
      </c>
      <c r="O846">
        <v>5.5</v>
      </c>
      <c r="P846">
        <v>8.1</v>
      </c>
      <c r="Q846">
        <v>5.5</v>
      </c>
      <c r="R846">
        <v>7.9</v>
      </c>
      <c r="S846">
        <v>9.8</v>
      </c>
      <c r="T846">
        <v>10.6</v>
      </c>
      <c r="U846">
        <v>8.4</v>
      </c>
      <c r="V846">
        <v>17.9</v>
      </c>
      <c r="W846">
        <v>14.8</v>
      </c>
      <c r="X846">
        <v>8.4</v>
      </c>
      <c r="Y846">
        <v>6.6</v>
      </c>
      <c r="Z846">
        <v>6.7</v>
      </c>
      <c r="AA846">
        <v>9.4</v>
      </c>
      <c r="AB846">
        <v>1.9</v>
      </c>
      <c r="AC846">
        <v>5.2</v>
      </c>
      <c r="AD846">
        <v>21.9</v>
      </c>
      <c r="AE846">
        <v>5.9</v>
      </c>
      <c r="AF846">
        <v>13.6</v>
      </c>
      <c r="AG846">
        <v>8.7</v>
      </c>
      <c r="AH846">
        <v>21.6</v>
      </c>
      <c r="AI846">
        <v>5.5</v>
      </c>
      <c r="AJ846">
        <v>8.7</v>
      </c>
      <c r="AK846">
        <v>18.7</v>
      </c>
      <c r="AL846">
        <v>2.2</v>
      </c>
      <c r="AM846">
        <v>10</v>
      </c>
      <c r="AN846">
        <v>3.7</v>
      </c>
      <c r="AO846">
        <v>5.8</v>
      </c>
      <c r="AP846">
        <v>12.2</v>
      </c>
      <c r="AQ846">
        <v>9.5</v>
      </c>
      <c r="AR846">
        <v>4.2</v>
      </c>
      <c r="AS846">
        <v>6.1</v>
      </c>
      <c r="AT846">
        <v>6.5</v>
      </c>
      <c r="AU846">
        <v>4.3</v>
      </c>
      <c r="AV846">
        <v>11.9</v>
      </c>
      <c r="AW846">
        <v>6.8</v>
      </c>
      <c r="AX846">
        <v>5.6</v>
      </c>
      <c r="AY846">
        <v>4.1</v>
      </c>
      <c r="AZ846">
        <v>5</v>
      </c>
      <c r="BA846">
        <v>4.3</v>
      </c>
      <c r="BB846">
        <v>3.5</v>
      </c>
      <c r="BC846">
        <v>219.6</v>
      </c>
      <c r="BD846">
        <v>9.7</v>
      </c>
      <c r="BE846">
        <v>9.3</v>
      </c>
      <c r="BF846">
        <v>7.1</v>
      </c>
      <c r="BG846">
        <v>10.2</v>
      </c>
      <c r="BH846">
        <v>6.7</v>
      </c>
      <c r="BI846">
        <v>6.3</v>
      </c>
      <c r="BJ846">
        <v>4</v>
      </c>
      <c r="BK846">
        <v>5.6</v>
      </c>
      <c r="BL846">
        <v>3.2</v>
      </c>
      <c r="BM846">
        <v>5.7</v>
      </c>
      <c r="BP846">
        <v>6.7</v>
      </c>
      <c r="BQ846">
        <v>68.6</v>
      </c>
      <c r="BS846">
        <v>7.2</v>
      </c>
      <c r="BT846">
        <v>65.4</v>
      </c>
    </row>
    <row r="847" spans="1:72" x14ac:dyDescent="0.25">
      <c r="A847" s="28" t="s">
        <v>281</v>
      </c>
      <c r="B847" s="27" t="s">
        <v>350</v>
      </c>
      <c r="C847" s="28" t="s">
        <v>387</v>
      </c>
      <c r="D847">
        <v>0.6</v>
      </c>
      <c r="E847">
        <v>0.1</v>
      </c>
      <c r="F847">
        <v>0.2</v>
      </c>
      <c r="G847">
        <v>0.3</v>
      </c>
      <c r="H847">
        <v>2.5</v>
      </c>
      <c r="I847">
        <v>0.7</v>
      </c>
      <c r="J847">
        <v>0.4</v>
      </c>
      <c r="K847">
        <v>0.5</v>
      </c>
      <c r="L847">
        <v>0.3</v>
      </c>
      <c r="M847">
        <v>0.6</v>
      </c>
      <c r="N847">
        <v>2.1</v>
      </c>
      <c r="O847">
        <v>1.9</v>
      </c>
      <c r="P847">
        <v>1.1</v>
      </c>
      <c r="Q847">
        <v>0.8</v>
      </c>
      <c r="R847">
        <v>1.1</v>
      </c>
      <c r="S847">
        <v>1.5</v>
      </c>
      <c r="T847">
        <v>1.4</v>
      </c>
      <c r="U847">
        <v>1.3</v>
      </c>
      <c r="V847">
        <v>2.5</v>
      </c>
      <c r="W847">
        <v>2.3</v>
      </c>
      <c r="X847">
        <v>0.9</v>
      </c>
      <c r="Y847">
        <v>1</v>
      </c>
      <c r="Z847">
        <v>0.9</v>
      </c>
      <c r="AA847">
        <v>2</v>
      </c>
      <c r="AB847">
        <v>0.2</v>
      </c>
      <c r="AC847">
        <v>0.9</v>
      </c>
      <c r="AD847">
        <v>4.1</v>
      </c>
      <c r="AE847">
        <v>1.2</v>
      </c>
      <c r="AF847">
        <v>3.9</v>
      </c>
      <c r="AG847">
        <v>2.2</v>
      </c>
      <c r="AH847">
        <v>3.2</v>
      </c>
      <c r="AI847">
        <v>1</v>
      </c>
      <c r="AJ847">
        <v>1.9</v>
      </c>
      <c r="AK847">
        <v>3</v>
      </c>
      <c r="AL847">
        <v>0.4</v>
      </c>
      <c r="AM847">
        <v>2.8</v>
      </c>
      <c r="AN847">
        <v>0.9</v>
      </c>
      <c r="AO847">
        <v>1.5</v>
      </c>
      <c r="AP847">
        <v>1.9</v>
      </c>
      <c r="AQ847">
        <v>8.9</v>
      </c>
      <c r="AR847">
        <v>1.5</v>
      </c>
      <c r="AS847">
        <v>1.2</v>
      </c>
      <c r="AT847">
        <v>1.7</v>
      </c>
      <c r="AU847">
        <v>0.9</v>
      </c>
      <c r="AV847">
        <v>7.6</v>
      </c>
      <c r="AW847">
        <v>1.4</v>
      </c>
      <c r="AX847">
        <v>1.2</v>
      </c>
      <c r="AY847">
        <v>1.1</v>
      </c>
      <c r="AZ847">
        <v>0.9</v>
      </c>
      <c r="BA847">
        <v>2</v>
      </c>
      <c r="BB847">
        <v>0.9</v>
      </c>
      <c r="BC847">
        <v>24.5</v>
      </c>
      <c r="BD847">
        <v>3.4</v>
      </c>
      <c r="BE847">
        <v>2.9</v>
      </c>
      <c r="BF847">
        <v>2.5</v>
      </c>
      <c r="BG847">
        <v>2.9</v>
      </c>
      <c r="BH847">
        <v>2</v>
      </c>
      <c r="BI847">
        <v>1.3</v>
      </c>
      <c r="BJ847">
        <v>0.7</v>
      </c>
      <c r="BK847">
        <v>1</v>
      </c>
      <c r="BL847">
        <v>0.3</v>
      </c>
      <c r="BM847">
        <v>0.7</v>
      </c>
      <c r="BP847">
        <v>0.6</v>
      </c>
      <c r="BQ847">
        <v>36.4</v>
      </c>
      <c r="BS847">
        <v>6.9</v>
      </c>
      <c r="BT847">
        <v>4.9</v>
      </c>
    </row>
    <row r="848" spans="1:71" x14ac:dyDescent="0.25">
      <c r="A848" s="28" t="s">
        <v>281</v>
      </c>
      <c r="B848" s="27" t="s">
        <v>350</v>
      </c>
      <c r="C848" s="28" t="s">
        <v>388</v>
      </c>
      <c r="D848">
        <v>0.1</v>
      </c>
      <c r="H848">
        <v>0.2</v>
      </c>
      <c r="I848">
        <v>0.1</v>
      </c>
      <c r="M848">
        <v>0.1</v>
      </c>
      <c r="N848">
        <v>0.2</v>
      </c>
      <c r="O848">
        <v>0.1</v>
      </c>
      <c r="P848">
        <v>0.1</v>
      </c>
      <c r="Q848">
        <v>0.1</v>
      </c>
      <c r="R848">
        <v>0.1</v>
      </c>
      <c r="S848">
        <v>0.1</v>
      </c>
      <c r="T848">
        <v>0.1</v>
      </c>
      <c r="U848">
        <v>0.1</v>
      </c>
      <c r="V848">
        <v>0.2</v>
      </c>
      <c r="W848">
        <v>0.2</v>
      </c>
      <c r="Y848">
        <v>0.1</v>
      </c>
      <c r="AA848">
        <v>0.1</v>
      </c>
      <c r="AC848">
        <v>0.1</v>
      </c>
      <c r="AD848">
        <v>0.3</v>
      </c>
      <c r="AE848">
        <v>0.1</v>
      </c>
      <c r="AF848">
        <v>0.5</v>
      </c>
      <c r="AG848">
        <v>0.2</v>
      </c>
      <c r="AH848">
        <v>0.3</v>
      </c>
      <c r="AI848">
        <v>0.6</v>
      </c>
      <c r="AJ848">
        <v>0.1</v>
      </c>
      <c r="AK848">
        <v>0.3</v>
      </c>
      <c r="AM848">
        <v>0.1</v>
      </c>
      <c r="AO848">
        <v>0.1</v>
      </c>
      <c r="AP848">
        <v>0.3</v>
      </c>
      <c r="AQ848">
        <v>0.3</v>
      </c>
      <c r="AV848">
        <v>0.2</v>
      </c>
      <c r="AW848">
        <v>0.1</v>
      </c>
      <c r="AY848">
        <v>0.1</v>
      </c>
      <c r="BA848">
        <v>0.2</v>
      </c>
      <c r="BD848">
        <v>0.1</v>
      </c>
      <c r="BE848">
        <v>0.1</v>
      </c>
      <c r="BG848">
        <v>0.1</v>
      </c>
      <c r="BJ848">
        <v>0.1</v>
      </c>
      <c r="BQ848">
        <v>0.5</v>
      </c>
      <c r="BS848">
        <v>0.1</v>
      </c>
    </row>
    <row r="849" spans="1:71" x14ac:dyDescent="0.25">
      <c r="A849" s="28" t="s">
        <v>281</v>
      </c>
      <c r="B849" s="27" t="s">
        <v>350</v>
      </c>
      <c r="C849" s="28" t="s">
        <v>389</v>
      </c>
      <c r="H849">
        <v>0.2</v>
      </c>
      <c r="K849">
        <v>0.1</v>
      </c>
      <c r="M849">
        <v>0.1</v>
      </c>
      <c r="N849">
        <v>0.3</v>
      </c>
      <c r="O849">
        <v>0.1</v>
      </c>
      <c r="P849">
        <v>0.1</v>
      </c>
      <c r="Q849">
        <v>0.1</v>
      </c>
      <c r="R849">
        <v>0.1</v>
      </c>
      <c r="S849">
        <v>0.2</v>
      </c>
      <c r="T849">
        <v>0.1</v>
      </c>
      <c r="U849">
        <v>0.2</v>
      </c>
      <c r="V849">
        <v>0.2</v>
      </c>
      <c r="W849">
        <v>0.3</v>
      </c>
      <c r="X849">
        <v>0.1</v>
      </c>
      <c r="AA849">
        <v>0.3</v>
      </c>
      <c r="AC849">
        <v>0.2</v>
      </c>
      <c r="AD849">
        <v>0.3</v>
      </c>
      <c r="AE849">
        <v>0.1</v>
      </c>
      <c r="AF849">
        <v>0.5</v>
      </c>
      <c r="AG849">
        <v>0.4</v>
      </c>
      <c r="AH849">
        <v>0.2</v>
      </c>
      <c r="AI849">
        <v>0.1</v>
      </c>
      <c r="AJ849">
        <v>0.1</v>
      </c>
      <c r="AK849">
        <v>0.2</v>
      </c>
      <c r="AL849">
        <v>0.1</v>
      </c>
      <c r="AM849">
        <v>0.1</v>
      </c>
      <c r="AN849">
        <v>0.3</v>
      </c>
      <c r="AO849">
        <v>0.1</v>
      </c>
      <c r="AP849">
        <v>0.4</v>
      </c>
      <c r="AQ849">
        <v>5.3</v>
      </c>
      <c r="AR849">
        <v>0.4</v>
      </c>
      <c r="AS849">
        <v>0.2</v>
      </c>
      <c r="AT849">
        <v>0.3</v>
      </c>
      <c r="AU849">
        <v>0.1</v>
      </c>
      <c r="AV849">
        <v>1.3</v>
      </c>
      <c r="AW849">
        <v>0.2</v>
      </c>
      <c r="AX849">
        <v>0.1</v>
      </c>
      <c r="AY849">
        <v>0.2</v>
      </c>
      <c r="AZ849">
        <v>0.1</v>
      </c>
      <c r="BA849">
        <v>0.1</v>
      </c>
      <c r="BB849">
        <v>0.1</v>
      </c>
      <c r="BC849">
        <v>0.1</v>
      </c>
      <c r="BD849">
        <v>0.2</v>
      </c>
      <c r="BE849">
        <v>0.4</v>
      </c>
      <c r="BF849">
        <v>0.2</v>
      </c>
      <c r="BG849">
        <v>0.3</v>
      </c>
      <c r="BH849">
        <v>0.1</v>
      </c>
      <c r="BI849">
        <v>0.2</v>
      </c>
      <c r="BQ849">
        <v>0.5</v>
      </c>
      <c r="BS849">
        <v>4.9</v>
      </c>
    </row>
    <row r="850" spans="1:72" x14ac:dyDescent="0.25">
      <c r="A850" s="28" t="s">
        <v>281</v>
      </c>
      <c r="B850" s="27" t="s">
        <v>350</v>
      </c>
      <c r="C850" s="28" t="s">
        <v>390</v>
      </c>
      <c r="H850">
        <v>0.1</v>
      </c>
      <c r="I850">
        <v>0.1</v>
      </c>
      <c r="N850">
        <v>0.1</v>
      </c>
      <c r="P850">
        <v>0.1</v>
      </c>
      <c r="Q850">
        <v>0.1</v>
      </c>
      <c r="R850">
        <v>0.2</v>
      </c>
      <c r="S850">
        <v>0.1</v>
      </c>
      <c r="T850">
        <v>0.2</v>
      </c>
      <c r="U850">
        <v>0.1</v>
      </c>
      <c r="V850">
        <v>0.5</v>
      </c>
      <c r="W850">
        <v>0.3</v>
      </c>
      <c r="X850">
        <v>0.1</v>
      </c>
      <c r="Y850">
        <v>0.1</v>
      </c>
      <c r="Z850">
        <v>0.1</v>
      </c>
      <c r="AA850">
        <v>0.2</v>
      </c>
      <c r="AC850">
        <v>0.1</v>
      </c>
      <c r="AD850">
        <v>0.5</v>
      </c>
      <c r="AE850">
        <v>0.1</v>
      </c>
      <c r="AF850">
        <v>0.2</v>
      </c>
      <c r="AG850">
        <v>0.1</v>
      </c>
      <c r="AH850">
        <v>0.5</v>
      </c>
      <c r="AJ850">
        <v>0.1</v>
      </c>
      <c r="AK850">
        <v>0.4</v>
      </c>
      <c r="AM850">
        <v>0.1</v>
      </c>
      <c r="AP850">
        <v>0.3</v>
      </c>
      <c r="AQ850">
        <v>0.1</v>
      </c>
      <c r="AT850">
        <v>0.1</v>
      </c>
      <c r="AU850">
        <v>0.1</v>
      </c>
      <c r="AV850">
        <v>0.2</v>
      </c>
      <c r="AW850">
        <v>0.1</v>
      </c>
      <c r="AZ850">
        <v>0.1</v>
      </c>
      <c r="BC850">
        <v>2.5</v>
      </c>
      <c r="BD850">
        <v>0.2</v>
      </c>
      <c r="BE850">
        <v>0.1</v>
      </c>
      <c r="BF850">
        <v>0.1</v>
      </c>
      <c r="BG850">
        <v>0.1</v>
      </c>
      <c r="BH850">
        <v>0.1</v>
      </c>
      <c r="BI850">
        <v>0.1</v>
      </c>
      <c r="BK850">
        <v>0.1</v>
      </c>
      <c r="BM850">
        <v>0.1</v>
      </c>
      <c r="BQ850">
        <v>3.8</v>
      </c>
      <c r="BT850">
        <v>0.5</v>
      </c>
    </row>
    <row r="851" spans="1:71" x14ac:dyDescent="0.25">
      <c r="A851" s="28" t="s">
        <v>281</v>
      </c>
      <c r="B851" s="27" t="s">
        <v>350</v>
      </c>
      <c r="C851" s="28" t="s">
        <v>391</v>
      </c>
      <c r="AQ851">
        <v>0.2</v>
      </c>
      <c r="BS851">
        <v>0.2</v>
      </c>
    </row>
    <row r="852" spans="1:72" x14ac:dyDescent="0.25">
      <c r="A852" s="28" t="s">
        <v>281</v>
      </c>
      <c r="B852" s="27" t="s">
        <v>350</v>
      </c>
      <c r="C852" s="28" t="s">
        <v>392</v>
      </c>
      <c r="D852">
        <v>0.4</v>
      </c>
      <c r="E852">
        <v>0.1</v>
      </c>
      <c r="F852">
        <v>0.1</v>
      </c>
      <c r="G852">
        <v>0.1</v>
      </c>
      <c r="H852">
        <v>3.3</v>
      </c>
      <c r="I852">
        <v>1</v>
      </c>
      <c r="J852">
        <v>0.1</v>
      </c>
      <c r="K852">
        <v>0.2</v>
      </c>
      <c r="L852">
        <v>0.1</v>
      </c>
      <c r="M852">
        <v>0.4</v>
      </c>
      <c r="N852">
        <v>0.8</v>
      </c>
      <c r="O852">
        <v>0.4</v>
      </c>
      <c r="P852">
        <v>0.5</v>
      </c>
      <c r="Q852">
        <v>0.3</v>
      </c>
      <c r="R852">
        <v>0.5</v>
      </c>
      <c r="S852">
        <v>0.7</v>
      </c>
      <c r="T852">
        <v>0.5</v>
      </c>
      <c r="U852">
        <v>0.5</v>
      </c>
      <c r="V852">
        <v>1</v>
      </c>
      <c r="W852">
        <v>1.1</v>
      </c>
      <c r="X852">
        <v>0.3</v>
      </c>
      <c r="Y852">
        <v>0.4</v>
      </c>
      <c r="Z852">
        <v>0.3</v>
      </c>
      <c r="AA852">
        <v>0.6</v>
      </c>
      <c r="AB852">
        <v>0.1</v>
      </c>
      <c r="AC852">
        <v>0.3</v>
      </c>
      <c r="AD852">
        <v>1.8</v>
      </c>
      <c r="AE852">
        <v>0.4</v>
      </c>
      <c r="AF852">
        <v>1.3</v>
      </c>
      <c r="AG852">
        <v>0.7</v>
      </c>
      <c r="AH852">
        <v>1.4</v>
      </c>
      <c r="AI852">
        <v>1</v>
      </c>
      <c r="AJ852">
        <v>0.9</v>
      </c>
      <c r="AK852">
        <v>1.4</v>
      </c>
      <c r="AL852">
        <v>0.1</v>
      </c>
      <c r="AM852">
        <v>1.6</v>
      </c>
      <c r="AN852">
        <v>0.2</v>
      </c>
      <c r="AO852">
        <v>0.4</v>
      </c>
      <c r="AP852">
        <v>0.5</v>
      </c>
      <c r="AQ852">
        <v>0.9</v>
      </c>
      <c r="AR852">
        <v>0.3</v>
      </c>
      <c r="AS852">
        <v>0.3</v>
      </c>
      <c r="AT852">
        <v>0.5</v>
      </c>
      <c r="AU852">
        <v>0.2</v>
      </c>
      <c r="AV852">
        <v>1.3</v>
      </c>
      <c r="AW852">
        <v>0.4</v>
      </c>
      <c r="AX852">
        <v>0.3</v>
      </c>
      <c r="AY852">
        <v>0.3</v>
      </c>
      <c r="AZ852">
        <v>0.2</v>
      </c>
      <c r="BA852">
        <v>0.3</v>
      </c>
      <c r="BB852">
        <v>0.2</v>
      </c>
      <c r="BC852">
        <v>15.7</v>
      </c>
      <c r="BD852">
        <v>0.7</v>
      </c>
      <c r="BE852">
        <v>0.9</v>
      </c>
      <c r="BF852">
        <v>0.9</v>
      </c>
      <c r="BG852">
        <v>1.1</v>
      </c>
      <c r="BH852">
        <v>0.8</v>
      </c>
      <c r="BI852">
        <v>0.5</v>
      </c>
      <c r="BJ852">
        <v>0.3</v>
      </c>
      <c r="BK852">
        <v>0.4</v>
      </c>
      <c r="BL852">
        <v>0.1</v>
      </c>
      <c r="BM852">
        <v>0.3</v>
      </c>
      <c r="BP852">
        <v>0.3</v>
      </c>
      <c r="BQ852">
        <v>29.6</v>
      </c>
      <c r="BS852">
        <v>0.5</v>
      </c>
      <c r="BT852">
        <v>5.2</v>
      </c>
    </row>
    <row r="853" spans="1:72" x14ac:dyDescent="0.25">
      <c r="A853" s="28" t="s">
        <v>281</v>
      </c>
      <c r="B853" s="27" t="s">
        <v>350</v>
      </c>
      <c r="C853" s="28" t="s">
        <v>393</v>
      </c>
      <c r="D853">
        <v>0.1</v>
      </c>
      <c r="H853">
        <v>0.3</v>
      </c>
      <c r="M853">
        <v>0.7</v>
      </c>
      <c r="N853">
        <v>0.2</v>
      </c>
      <c r="O853">
        <v>0.1</v>
      </c>
      <c r="P853">
        <v>0.1</v>
      </c>
      <c r="Q853">
        <v>0.1</v>
      </c>
      <c r="R853">
        <v>0.3</v>
      </c>
      <c r="S853">
        <v>0.1</v>
      </c>
      <c r="T853">
        <v>0.1</v>
      </c>
      <c r="U853">
        <v>0.1</v>
      </c>
      <c r="V853">
        <v>0.2</v>
      </c>
      <c r="W853">
        <v>0.2</v>
      </c>
      <c r="Y853">
        <v>0.1</v>
      </c>
      <c r="AA853">
        <v>0.5</v>
      </c>
      <c r="AD853">
        <v>0.3</v>
      </c>
      <c r="AE853">
        <v>0.1</v>
      </c>
      <c r="AF853">
        <v>0.4</v>
      </c>
      <c r="AG853">
        <v>0.2</v>
      </c>
      <c r="AH853">
        <v>0.2</v>
      </c>
      <c r="AI853">
        <v>0.1</v>
      </c>
      <c r="AJ853">
        <v>0.1</v>
      </c>
      <c r="AK853">
        <v>0.2</v>
      </c>
      <c r="AM853">
        <v>0.2</v>
      </c>
      <c r="AN853">
        <v>0.1</v>
      </c>
      <c r="AP853">
        <v>0.1</v>
      </c>
      <c r="AQ853">
        <v>0.4</v>
      </c>
      <c r="AR853">
        <v>0.2</v>
      </c>
      <c r="AS853">
        <v>0.1</v>
      </c>
      <c r="AT853">
        <v>0.1</v>
      </c>
      <c r="AU853">
        <v>0.1</v>
      </c>
      <c r="AV853">
        <v>0.6</v>
      </c>
      <c r="AW853">
        <v>0.1</v>
      </c>
      <c r="AY853">
        <v>0.1</v>
      </c>
      <c r="BA853">
        <v>0.1</v>
      </c>
      <c r="BC853">
        <v>0.9</v>
      </c>
      <c r="BD853">
        <v>0.2</v>
      </c>
      <c r="BE853">
        <v>0.1</v>
      </c>
      <c r="BF853">
        <v>0.1</v>
      </c>
      <c r="BG853">
        <v>0.1</v>
      </c>
      <c r="BH853">
        <v>0.1</v>
      </c>
      <c r="BI853">
        <v>0.1</v>
      </c>
      <c r="BQ853">
        <v>1.1</v>
      </c>
      <c r="BS853">
        <v>0.1</v>
      </c>
      <c r="BT853">
        <v>0.2</v>
      </c>
    </row>
    <row r="854" spans="1:72" x14ac:dyDescent="0.25">
      <c r="A854" s="28" t="s">
        <v>281</v>
      </c>
      <c r="B854" s="27" t="s">
        <v>350</v>
      </c>
      <c r="C854" s="28" t="s">
        <v>394</v>
      </c>
      <c r="H854">
        <v>0.1</v>
      </c>
      <c r="I854">
        <v>0.1</v>
      </c>
      <c r="N854">
        <v>0.1</v>
      </c>
      <c r="O854">
        <v>0.1</v>
      </c>
      <c r="P854">
        <v>0.1</v>
      </c>
      <c r="Q854">
        <v>0.1</v>
      </c>
      <c r="R854">
        <v>0.1</v>
      </c>
      <c r="S854">
        <v>0.1</v>
      </c>
      <c r="T854">
        <v>0.1</v>
      </c>
      <c r="U854">
        <v>0.1</v>
      </c>
      <c r="V854">
        <v>0.2</v>
      </c>
      <c r="W854">
        <v>0.1</v>
      </c>
      <c r="X854">
        <v>0.1</v>
      </c>
      <c r="Y854">
        <v>0.1</v>
      </c>
      <c r="Z854">
        <v>0.1</v>
      </c>
      <c r="AA854">
        <v>0.1</v>
      </c>
      <c r="AC854">
        <v>0.1</v>
      </c>
      <c r="AD854">
        <v>0.2</v>
      </c>
      <c r="AE854">
        <v>0.1</v>
      </c>
      <c r="AF854">
        <v>0.2</v>
      </c>
      <c r="AG854">
        <v>0.1</v>
      </c>
      <c r="AH854">
        <v>0.2</v>
      </c>
      <c r="AI854">
        <v>0.1</v>
      </c>
      <c r="AJ854">
        <v>0.1</v>
      </c>
      <c r="AK854">
        <v>0.2</v>
      </c>
      <c r="AM854">
        <v>0.1</v>
      </c>
      <c r="AO854">
        <v>0.1</v>
      </c>
      <c r="AP854">
        <v>0.1</v>
      </c>
      <c r="AQ854">
        <v>0.1</v>
      </c>
      <c r="AR854">
        <v>0.1</v>
      </c>
      <c r="AS854">
        <v>0.1</v>
      </c>
      <c r="AT854">
        <v>0.1</v>
      </c>
      <c r="AV854">
        <v>0.3</v>
      </c>
      <c r="AW854">
        <v>0.1</v>
      </c>
      <c r="AX854">
        <v>0.1</v>
      </c>
      <c r="AZ854">
        <v>0.1</v>
      </c>
      <c r="BB854">
        <v>0.1</v>
      </c>
      <c r="BC854">
        <v>4.2</v>
      </c>
      <c r="BD854">
        <v>0.1</v>
      </c>
      <c r="BE854">
        <v>0.7</v>
      </c>
      <c r="BF854">
        <v>0.1</v>
      </c>
      <c r="BG854">
        <v>0.1</v>
      </c>
      <c r="BH854">
        <v>0.1</v>
      </c>
      <c r="BI854">
        <v>0.1</v>
      </c>
      <c r="BJ854">
        <v>0.4</v>
      </c>
      <c r="BK854">
        <v>0.1</v>
      </c>
      <c r="BM854">
        <v>0.1</v>
      </c>
      <c r="BP854">
        <v>0.1</v>
      </c>
      <c r="BQ854">
        <v>2.2</v>
      </c>
      <c r="BS854">
        <v>0.1</v>
      </c>
      <c r="BT854">
        <v>0.8</v>
      </c>
    </row>
    <row r="855" spans="1:72" x14ac:dyDescent="0.25">
      <c r="A855" s="28" t="s">
        <v>281</v>
      </c>
      <c r="B855" s="27" t="s">
        <v>350</v>
      </c>
      <c r="C855" s="28" t="s">
        <v>395</v>
      </c>
      <c r="D855">
        <v>0.4</v>
      </c>
      <c r="G855">
        <v>0.1</v>
      </c>
      <c r="H855">
        <v>1.7</v>
      </c>
      <c r="I855">
        <v>0.3</v>
      </c>
      <c r="J855">
        <v>0.2</v>
      </c>
      <c r="K855">
        <v>0.3</v>
      </c>
      <c r="L855">
        <v>0.1</v>
      </c>
      <c r="M855">
        <v>0.4</v>
      </c>
      <c r="N855">
        <v>1.5</v>
      </c>
      <c r="O855">
        <v>1.3</v>
      </c>
      <c r="P855">
        <v>0.5</v>
      </c>
      <c r="Q855">
        <v>0.4</v>
      </c>
      <c r="R855">
        <v>0.6</v>
      </c>
      <c r="S855">
        <v>0.8</v>
      </c>
      <c r="T855">
        <v>0.6</v>
      </c>
      <c r="U855">
        <v>0.7</v>
      </c>
      <c r="V855">
        <v>1.2</v>
      </c>
      <c r="W855">
        <v>1.5</v>
      </c>
      <c r="X855">
        <v>0.6</v>
      </c>
      <c r="Y855">
        <v>0.5</v>
      </c>
      <c r="Z855">
        <v>0.5</v>
      </c>
      <c r="AA855">
        <v>1.4</v>
      </c>
      <c r="AB855">
        <v>0.1</v>
      </c>
      <c r="AC855">
        <v>0.6</v>
      </c>
      <c r="AD855">
        <v>2.4</v>
      </c>
      <c r="AE855">
        <v>0.8</v>
      </c>
      <c r="AF855">
        <v>3.6</v>
      </c>
      <c r="AG855">
        <v>1.7</v>
      </c>
      <c r="AH855">
        <v>1</v>
      </c>
      <c r="AI855">
        <v>1</v>
      </c>
      <c r="AJ855">
        <v>0.7</v>
      </c>
      <c r="AK855">
        <v>1.8</v>
      </c>
      <c r="AL855">
        <v>0.4</v>
      </c>
      <c r="AM855">
        <v>1.4</v>
      </c>
      <c r="AN855">
        <v>0.7</v>
      </c>
      <c r="AO855">
        <v>1</v>
      </c>
      <c r="AP855">
        <v>1.1</v>
      </c>
      <c r="AQ855">
        <v>6.3</v>
      </c>
      <c r="AR855">
        <v>1.3</v>
      </c>
      <c r="AS855">
        <v>1.2</v>
      </c>
      <c r="AT855">
        <v>0.9</v>
      </c>
      <c r="AU855">
        <v>0.6</v>
      </c>
      <c r="AV855">
        <v>5.2</v>
      </c>
      <c r="AW855">
        <v>1.2</v>
      </c>
      <c r="AX855">
        <v>0.8</v>
      </c>
      <c r="AY855">
        <v>0.7</v>
      </c>
      <c r="AZ855">
        <v>0.5</v>
      </c>
      <c r="BA855">
        <v>3.2</v>
      </c>
      <c r="BB855">
        <v>0.4</v>
      </c>
      <c r="BC855">
        <v>0.9</v>
      </c>
      <c r="BD855">
        <v>5.7</v>
      </c>
      <c r="BE855">
        <v>2.4</v>
      </c>
      <c r="BF855">
        <v>1</v>
      </c>
      <c r="BG855">
        <v>1.5</v>
      </c>
      <c r="BH855">
        <v>0.8</v>
      </c>
      <c r="BI855">
        <v>0.5</v>
      </c>
      <c r="BJ855">
        <v>0.3</v>
      </c>
      <c r="BK855">
        <v>0.4</v>
      </c>
      <c r="BL855">
        <v>0.1</v>
      </c>
      <c r="BM855">
        <v>0.3</v>
      </c>
      <c r="BP855">
        <v>0.1</v>
      </c>
      <c r="BQ855">
        <v>3.6</v>
      </c>
      <c r="BS855">
        <v>0.4</v>
      </c>
      <c r="BT855">
        <v>0.2</v>
      </c>
    </row>
    <row r="856" spans="1:72" x14ac:dyDescent="0.25">
      <c r="A856" s="28" t="s">
        <v>281</v>
      </c>
      <c r="B856" s="27" t="s">
        <v>350</v>
      </c>
      <c r="C856" s="28" t="s">
        <v>396</v>
      </c>
      <c r="D856">
        <v>0.3</v>
      </c>
      <c r="H856">
        <v>1.6</v>
      </c>
      <c r="I856">
        <v>0.3</v>
      </c>
      <c r="J856">
        <v>0.1</v>
      </c>
      <c r="K856">
        <v>0.1</v>
      </c>
      <c r="L856">
        <v>0.1</v>
      </c>
      <c r="M856">
        <v>0.2</v>
      </c>
      <c r="N856">
        <v>1.1</v>
      </c>
      <c r="O856">
        <v>2</v>
      </c>
      <c r="P856">
        <v>0.4</v>
      </c>
      <c r="Q856">
        <v>0.2</v>
      </c>
      <c r="R856">
        <v>0.3</v>
      </c>
      <c r="S856">
        <v>0.4</v>
      </c>
      <c r="T856">
        <v>1.2</v>
      </c>
      <c r="U856">
        <v>0.4</v>
      </c>
      <c r="V856">
        <v>0.8</v>
      </c>
      <c r="W856">
        <v>0.8</v>
      </c>
      <c r="X856">
        <v>0.3</v>
      </c>
      <c r="Y856">
        <v>0.6</v>
      </c>
      <c r="Z856">
        <v>0.2</v>
      </c>
      <c r="AA856">
        <v>0.5</v>
      </c>
      <c r="AC856">
        <v>0.2</v>
      </c>
      <c r="AD856">
        <v>1.3</v>
      </c>
      <c r="AE856">
        <v>0.3</v>
      </c>
      <c r="AF856">
        <v>2.7</v>
      </c>
      <c r="AG856">
        <v>0.8</v>
      </c>
      <c r="AH856">
        <v>0.6</v>
      </c>
      <c r="AI856">
        <v>0.2</v>
      </c>
      <c r="AJ856">
        <v>0.6</v>
      </c>
      <c r="AK856">
        <v>0.7</v>
      </c>
      <c r="AL856">
        <v>0.1</v>
      </c>
      <c r="AM856">
        <v>0.9</v>
      </c>
      <c r="AN856">
        <v>2.4</v>
      </c>
      <c r="AO856">
        <v>1.1</v>
      </c>
      <c r="AP856">
        <v>0.7</v>
      </c>
      <c r="AQ856">
        <v>10.1</v>
      </c>
      <c r="AR856">
        <v>0.2</v>
      </c>
      <c r="AS856">
        <v>0.1</v>
      </c>
      <c r="AT856">
        <v>0.2</v>
      </c>
      <c r="AU856">
        <v>0.1</v>
      </c>
      <c r="AV856">
        <v>1.2</v>
      </c>
      <c r="AW856">
        <v>0.3</v>
      </c>
      <c r="AX856">
        <v>0.2</v>
      </c>
      <c r="AY856">
        <v>0.2</v>
      </c>
      <c r="AZ856">
        <v>0.3</v>
      </c>
      <c r="BA856">
        <v>0.9</v>
      </c>
      <c r="BB856">
        <v>0.1</v>
      </c>
      <c r="BC856">
        <v>4</v>
      </c>
      <c r="BD856">
        <v>0.6</v>
      </c>
      <c r="BE856">
        <v>0.7</v>
      </c>
      <c r="BF856">
        <v>0.4</v>
      </c>
      <c r="BG856">
        <v>0.5</v>
      </c>
      <c r="BH856">
        <v>0.3</v>
      </c>
      <c r="BI856">
        <v>2.8</v>
      </c>
      <c r="BJ856">
        <v>0.4</v>
      </c>
      <c r="BK856">
        <v>0.3</v>
      </c>
      <c r="BM856">
        <v>0.1</v>
      </c>
      <c r="BP856">
        <v>5.7</v>
      </c>
      <c r="BQ856">
        <v>13.8</v>
      </c>
      <c r="BR856">
        <v>0.1</v>
      </c>
      <c r="BS856">
        <v>4.4</v>
      </c>
      <c r="BT856">
        <v>1.9</v>
      </c>
    </row>
    <row r="857" spans="1:72" x14ac:dyDescent="0.25">
      <c r="A857" s="28" t="s">
        <v>281</v>
      </c>
      <c r="B857" s="27" t="s">
        <v>350</v>
      </c>
      <c r="C857" s="28" t="s">
        <v>397</v>
      </c>
      <c r="D857">
        <v>0.2</v>
      </c>
      <c r="F857">
        <v>0.1</v>
      </c>
      <c r="G857">
        <v>0.1</v>
      </c>
      <c r="H857">
        <v>0.7</v>
      </c>
      <c r="I857">
        <v>0.2</v>
      </c>
      <c r="J857">
        <v>0.1</v>
      </c>
      <c r="K857">
        <v>0.1</v>
      </c>
      <c r="L857">
        <v>0.1</v>
      </c>
      <c r="M857">
        <v>0.2</v>
      </c>
      <c r="N857">
        <v>0.6</v>
      </c>
      <c r="O857">
        <v>0.3</v>
      </c>
      <c r="P857">
        <v>0.4</v>
      </c>
      <c r="Q857">
        <v>0.3</v>
      </c>
      <c r="R857">
        <v>0.4</v>
      </c>
      <c r="S857">
        <v>0.5</v>
      </c>
      <c r="T857">
        <v>0.5</v>
      </c>
      <c r="U857">
        <v>0.4</v>
      </c>
      <c r="V857">
        <v>0.9</v>
      </c>
      <c r="W857">
        <v>0.8</v>
      </c>
      <c r="X857">
        <v>0.3</v>
      </c>
      <c r="Y857">
        <v>0.4</v>
      </c>
      <c r="Z857">
        <v>0.3</v>
      </c>
      <c r="AA857">
        <v>0.4</v>
      </c>
      <c r="AB857">
        <v>0.1</v>
      </c>
      <c r="AC857">
        <v>0.2</v>
      </c>
      <c r="AD857">
        <v>1.3</v>
      </c>
      <c r="AE857">
        <v>0.3</v>
      </c>
      <c r="AF857">
        <v>0.9</v>
      </c>
      <c r="AG857">
        <v>0.5</v>
      </c>
      <c r="AH857">
        <v>1.3</v>
      </c>
      <c r="AI857">
        <v>0.2</v>
      </c>
      <c r="AJ857">
        <v>0.5</v>
      </c>
      <c r="AK857">
        <v>1</v>
      </c>
      <c r="AL857">
        <v>0.1</v>
      </c>
      <c r="AM857">
        <v>0.9</v>
      </c>
      <c r="AN857">
        <v>0.2</v>
      </c>
      <c r="AO857">
        <v>0.5</v>
      </c>
      <c r="AP857">
        <v>0.6</v>
      </c>
      <c r="AQ857">
        <v>0.9</v>
      </c>
      <c r="AR857">
        <v>0.3</v>
      </c>
      <c r="AS857">
        <v>0.3</v>
      </c>
      <c r="AT857">
        <v>0.4</v>
      </c>
      <c r="AU857">
        <v>0.2</v>
      </c>
      <c r="AV857">
        <v>1</v>
      </c>
      <c r="AW857">
        <v>0.4</v>
      </c>
      <c r="AX857">
        <v>0.2</v>
      </c>
      <c r="AY857">
        <v>0.2</v>
      </c>
      <c r="AZ857">
        <v>0.2</v>
      </c>
      <c r="BA857">
        <v>0.2</v>
      </c>
      <c r="BB857">
        <v>0.2</v>
      </c>
      <c r="BC857">
        <v>15.4</v>
      </c>
      <c r="BD857">
        <v>0.6</v>
      </c>
      <c r="BE857">
        <v>0.7</v>
      </c>
      <c r="BF857">
        <v>0.6</v>
      </c>
      <c r="BG857">
        <v>1.1</v>
      </c>
      <c r="BH857">
        <v>0.5</v>
      </c>
      <c r="BI857">
        <v>0.3</v>
      </c>
      <c r="BJ857">
        <v>0.2</v>
      </c>
      <c r="BK857">
        <v>0.5</v>
      </c>
      <c r="BL857">
        <v>0.1</v>
      </c>
      <c r="BM857">
        <v>0.2</v>
      </c>
      <c r="BP857">
        <v>0.4</v>
      </c>
      <c r="BQ857">
        <v>13.7</v>
      </c>
      <c r="BS857">
        <v>0.5</v>
      </c>
      <c r="BT857">
        <v>3.9</v>
      </c>
    </row>
    <row r="858" spans="1:72" x14ac:dyDescent="0.25">
      <c r="A858" s="28" t="s">
        <v>281</v>
      </c>
      <c r="B858" s="27" t="s">
        <v>350</v>
      </c>
      <c r="C858" s="28" t="s">
        <v>398</v>
      </c>
      <c r="D858">
        <v>0.1</v>
      </c>
      <c r="H858">
        <v>0.7</v>
      </c>
      <c r="I858">
        <v>0.1</v>
      </c>
      <c r="K858">
        <v>0.1</v>
      </c>
      <c r="M858">
        <v>0.1</v>
      </c>
      <c r="N858">
        <v>0.3</v>
      </c>
      <c r="O858">
        <v>0.2</v>
      </c>
      <c r="P858">
        <v>0.1</v>
      </c>
      <c r="Q858">
        <v>0.1</v>
      </c>
      <c r="R858">
        <v>0.1</v>
      </c>
      <c r="S858">
        <v>0.1</v>
      </c>
      <c r="T858">
        <v>0.2</v>
      </c>
      <c r="U858">
        <v>0.1</v>
      </c>
      <c r="V858">
        <v>0.2</v>
      </c>
      <c r="W858">
        <v>0.2</v>
      </c>
      <c r="X858">
        <v>0.1</v>
      </c>
      <c r="Y858">
        <v>0.1</v>
      </c>
      <c r="Z858">
        <v>0.1</v>
      </c>
      <c r="AA858">
        <v>0.2</v>
      </c>
      <c r="AC858">
        <v>0.1</v>
      </c>
      <c r="AD858">
        <v>0.3</v>
      </c>
      <c r="AE858">
        <v>0.1</v>
      </c>
      <c r="AF858">
        <v>1.1</v>
      </c>
      <c r="AG858">
        <v>0.2</v>
      </c>
      <c r="AH858">
        <v>0.1</v>
      </c>
      <c r="AJ858">
        <v>0.1</v>
      </c>
      <c r="AK858">
        <v>0.1</v>
      </c>
      <c r="AM858">
        <v>0.2</v>
      </c>
      <c r="AN858">
        <v>0.2</v>
      </c>
      <c r="AO858">
        <v>0.1</v>
      </c>
      <c r="AP858">
        <v>0.1</v>
      </c>
      <c r="AQ858">
        <v>0.7</v>
      </c>
      <c r="AV858">
        <v>0.2</v>
      </c>
      <c r="BC858">
        <v>0.5</v>
      </c>
      <c r="BD858">
        <v>0.1</v>
      </c>
      <c r="BE858">
        <v>0.1</v>
      </c>
      <c r="BG858">
        <v>0.1</v>
      </c>
      <c r="BQ858">
        <v>1.1</v>
      </c>
      <c r="BS858">
        <v>0.1</v>
      </c>
      <c r="BT858">
        <v>0.1</v>
      </c>
    </row>
    <row r="859" spans="1:72" x14ac:dyDescent="0.25">
      <c r="A859" s="28" t="s">
        <v>281</v>
      </c>
      <c r="B859" s="27" t="s">
        <v>350</v>
      </c>
      <c r="C859" s="28" t="s">
        <v>399</v>
      </c>
      <c r="D859">
        <v>0.1</v>
      </c>
      <c r="G859">
        <v>0.1</v>
      </c>
      <c r="H859">
        <v>0.4</v>
      </c>
      <c r="I859">
        <v>0.2</v>
      </c>
      <c r="J859">
        <v>0.1</v>
      </c>
      <c r="K859">
        <v>0.1</v>
      </c>
      <c r="L859">
        <v>0.1</v>
      </c>
      <c r="M859">
        <v>0.1</v>
      </c>
      <c r="N859">
        <v>0.3</v>
      </c>
      <c r="O859">
        <v>0.2</v>
      </c>
      <c r="P859">
        <v>0.2</v>
      </c>
      <c r="Q859">
        <v>0.2</v>
      </c>
      <c r="R859">
        <v>0.2</v>
      </c>
      <c r="S859">
        <v>0.3</v>
      </c>
      <c r="T859">
        <v>0.3</v>
      </c>
      <c r="U859">
        <v>0.3</v>
      </c>
      <c r="V859">
        <v>0.7</v>
      </c>
      <c r="W859">
        <v>0.5</v>
      </c>
      <c r="X859">
        <v>0.2</v>
      </c>
      <c r="Y859">
        <v>0.2</v>
      </c>
      <c r="Z859">
        <v>0.2</v>
      </c>
      <c r="AA859">
        <v>0.3</v>
      </c>
      <c r="AC859">
        <v>0.1</v>
      </c>
      <c r="AD859">
        <v>0.9</v>
      </c>
      <c r="AE859">
        <v>0.2</v>
      </c>
      <c r="AF859">
        <v>0.6</v>
      </c>
      <c r="AG859">
        <v>0.3</v>
      </c>
      <c r="AH859">
        <v>0.8</v>
      </c>
      <c r="AI859">
        <v>0.1</v>
      </c>
      <c r="AJ859">
        <v>0.2</v>
      </c>
      <c r="AK859">
        <v>0.6</v>
      </c>
      <c r="AM859">
        <v>0.6</v>
      </c>
      <c r="AN859">
        <v>0.1</v>
      </c>
      <c r="AO859">
        <v>0.2</v>
      </c>
      <c r="AP859">
        <v>0.5</v>
      </c>
      <c r="AQ859">
        <v>0.4</v>
      </c>
      <c r="AR859">
        <v>0.1</v>
      </c>
      <c r="AS859">
        <v>0.1</v>
      </c>
      <c r="AT859">
        <v>0.2</v>
      </c>
      <c r="AU859">
        <v>0.1</v>
      </c>
      <c r="AV859">
        <v>0.5</v>
      </c>
      <c r="AW859">
        <v>0.2</v>
      </c>
      <c r="AX859">
        <v>0.1</v>
      </c>
      <c r="AY859">
        <v>0.1</v>
      </c>
      <c r="AZ859">
        <v>0.2</v>
      </c>
      <c r="BA859">
        <v>0.1</v>
      </c>
      <c r="BB859">
        <v>0.1</v>
      </c>
      <c r="BC859">
        <v>5.5</v>
      </c>
      <c r="BD859">
        <v>0.4</v>
      </c>
      <c r="BE859">
        <v>0.3</v>
      </c>
      <c r="BF859">
        <v>0.3</v>
      </c>
      <c r="BG859">
        <v>0.4</v>
      </c>
      <c r="BH859">
        <v>0.3</v>
      </c>
      <c r="BI859">
        <v>0.2</v>
      </c>
      <c r="BJ859">
        <v>0.1</v>
      </c>
      <c r="BK859">
        <v>0.1</v>
      </c>
      <c r="BL859">
        <v>0.1</v>
      </c>
      <c r="BM859">
        <v>0.2</v>
      </c>
      <c r="BP859">
        <v>0.1</v>
      </c>
      <c r="BQ859">
        <v>6.5</v>
      </c>
      <c r="BS859">
        <v>0.1</v>
      </c>
      <c r="BT859">
        <v>1.3</v>
      </c>
    </row>
    <row r="860" spans="1:72" x14ac:dyDescent="0.25">
      <c r="A860" s="28" t="s">
        <v>281</v>
      </c>
      <c r="B860" s="27" t="s">
        <v>350</v>
      </c>
      <c r="C860" s="28" t="s">
        <v>400</v>
      </c>
      <c r="H860">
        <v>0.1</v>
      </c>
      <c r="I860">
        <v>0.1</v>
      </c>
      <c r="N860">
        <v>0.1</v>
      </c>
      <c r="O860">
        <v>0.1</v>
      </c>
      <c r="P860">
        <v>0.1</v>
      </c>
      <c r="Q860">
        <v>0.1</v>
      </c>
      <c r="R860">
        <v>0.1</v>
      </c>
      <c r="S860">
        <v>0.1</v>
      </c>
      <c r="T860">
        <v>0.1</v>
      </c>
      <c r="U860">
        <v>0.1</v>
      </c>
      <c r="V860">
        <v>0.2</v>
      </c>
      <c r="W860">
        <v>0.1</v>
      </c>
      <c r="X860">
        <v>0.1</v>
      </c>
      <c r="Y860">
        <v>0.1</v>
      </c>
      <c r="Z860">
        <v>0.1</v>
      </c>
      <c r="AA860">
        <v>0.1</v>
      </c>
      <c r="AD860">
        <v>0.2</v>
      </c>
      <c r="AE860">
        <v>0.1</v>
      </c>
      <c r="AF860">
        <v>0.1</v>
      </c>
      <c r="AG860">
        <v>0.1</v>
      </c>
      <c r="AH860">
        <v>0.2</v>
      </c>
      <c r="AI860">
        <v>0.1</v>
      </c>
      <c r="AJ860">
        <v>0.1</v>
      </c>
      <c r="AK860">
        <v>0.2</v>
      </c>
      <c r="AM860">
        <v>0.1</v>
      </c>
      <c r="AO860">
        <v>0.1</v>
      </c>
      <c r="AP860">
        <v>0.1</v>
      </c>
      <c r="AQ860">
        <v>0.1</v>
      </c>
      <c r="AT860">
        <v>0.1</v>
      </c>
      <c r="AV860">
        <v>0.2</v>
      </c>
      <c r="AW860">
        <v>0.1</v>
      </c>
      <c r="BC860">
        <v>2</v>
      </c>
      <c r="BD860">
        <v>0.1</v>
      </c>
      <c r="BE860">
        <v>0.1</v>
      </c>
      <c r="BF860">
        <v>0.1</v>
      </c>
      <c r="BG860">
        <v>0.1</v>
      </c>
      <c r="BH860">
        <v>0.1</v>
      </c>
      <c r="BI860">
        <v>0.1</v>
      </c>
      <c r="BK860">
        <v>0.1</v>
      </c>
      <c r="BM860">
        <v>0.1</v>
      </c>
      <c r="BQ860">
        <v>1.6</v>
      </c>
      <c r="BT860">
        <v>0.4</v>
      </c>
    </row>
    <row r="861" spans="1:72" x14ac:dyDescent="0.25">
      <c r="A861" s="28" t="s">
        <v>281</v>
      </c>
      <c r="B861" s="27" t="s">
        <v>350</v>
      </c>
      <c r="C861" s="28" t="s">
        <v>401</v>
      </c>
      <c r="D861">
        <v>0.6</v>
      </c>
      <c r="E861">
        <v>0.1</v>
      </c>
      <c r="F861">
        <v>0.3</v>
      </c>
      <c r="G861">
        <v>0.3</v>
      </c>
      <c r="H861">
        <v>1.4</v>
      </c>
      <c r="I861">
        <v>0.6</v>
      </c>
      <c r="J861">
        <v>0.4</v>
      </c>
      <c r="K861">
        <v>0.5</v>
      </c>
      <c r="L861">
        <v>0.4</v>
      </c>
      <c r="M861">
        <v>0.5</v>
      </c>
      <c r="N861">
        <v>1.2</v>
      </c>
      <c r="O861">
        <v>0.7</v>
      </c>
      <c r="P861">
        <v>0.9</v>
      </c>
      <c r="Q861">
        <v>1.1</v>
      </c>
      <c r="R861">
        <v>0.9</v>
      </c>
      <c r="S861">
        <v>1.1</v>
      </c>
      <c r="T861">
        <v>1.1</v>
      </c>
      <c r="U861">
        <v>1</v>
      </c>
      <c r="V861">
        <v>1.9</v>
      </c>
      <c r="W861">
        <v>1.6</v>
      </c>
      <c r="X861">
        <v>0.8</v>
      </c>
      <c r="Y861">
        <v>0.8</v>
      </c>
      <c r="Z861">
        <v>0.8</v>
      </c>
      <c r="AA861">
        <v>1.1</v>
      </c>
      <c r="AB861">
        <v>0.2</v>
      </c>
      <c r="AC861">
        <v>0.6</v>
      </c>
      <c r="AD861">
        <v>3.7</v>
      </c>
      <c r="AE861">
        <v>0.8</v>
      </c>
      <c r="AF861">
        <v>1.6</v>
      </c>
      <c r="AG861">
        <v>1</v>
      </c>
      <c r="AH861">
        <v>2.4</v>
      </c>
      <c r="AI861">
        <v>0.7</v>
      </c>
      <c r="AJ861">
        <v>1</v>
      </c>
      <c r="AK861">
        <v>1.8</v>
      </c>
      <c r="AL861">
        <v>0.3</v>
      </c>
      <c r="AM861">
        <v>1.5</v>
      </c>
      <c r="AN861">
        <v>0.4</v>
      </c>
      <c r="AO861">
        <v>0.7</v>
      </c>
      <c r="AP861">
        <v>1.3</v>
      </c>
      <c r="AQ861">
        <v>1.3</v>
      </c>
      <c r="AR861">
        <v>0.5</v>
      </c>
      <c r="AS861">
        <v>0.7</v>
      </c>
      <c r="AT861">
        <v>0.7</v>
      </c>
      <c r="AU861">
        <v>0.6</v>
      </c>
      <c r="AV861">
        <v>1.9</v>
      </c>
      <c r="AW861">
        <v>0.8</v>
      </c>
      <c r="AX861">
        <v>0.7</v>
      </c>
      <c r="AY861">
        <v>0.6</v>
      </c>
      <c r="AZ861">
        <v>0.6</v>
      </c>
      <c r="BA861">
        <v>0.5</v>
      </c>
      <c r="BB861">
        <v>0.6</v>
      </c>
      <c r="BC861">
        <v>18.2</v>
      </c>
      <c r="BD861">
        <v>1.1</v>
      </c>
      <c r="BE861">
        <v>1.3</v>
      </c>
      <c r="BF861">
        <v>1</v>
      </c>
      <c r="BG861">
        <v>1.3</v>
      </c>
      <c r="BH861">
        <v>0.8</v>
      </c>
      <c r="BI861">
        <v>0.7</v>
      </c>
      <c r="BJ861">
        <v>0.6</v>
      </c>
      <c r="BK861">
        <v>0.6</v>
      </c>
      <c r="BL861">
        <v>0.4</v>
      </c>
      <c r="BM861">
        <v>0.7</v>
      </c>
      <c r="BP861">
        <v>0.8</v>
      </c>
      <c r="BQ861">
        <v>17.6</v>
      </c>
      <c r="BS861">
        <v>0.7</v>
      </c>
      <c r="BT861">
        <v>4.3</v>
      </c>
    </row>
    <row r="862" spans="1:72" x14ac:dyDescent="0.25">
      <c r="A862" s="28" t="s">
        <v>281</v>
      </c>
      <c r="B862" s="27" t="s">
        <v>350</v>
      </c>
      <c r="C862" s="28" t="s">
        <v>402</v>
      </c>
      <c r="D862">
        <v>0.1</v>
      </c>
      <c r="G862">
        <v>0.1</v>
      </c>
      <c r="H862">
        <v>0.4</v>
      </c>
      <c r="I862">
        <v>0.1</v>
      </c>
      <c r="J862">
        <v>0.1</v>
      </c>
      <c r="K862">
        <v>0.1</v>
      </c>
      <c r="L862">
        <v>0.1</v>
      </c>
      <c r="M862">
        <v>0.1</v>
      </c>
      <c r="N862">
        <v>0.4</v>
      </c>
      <c r="O862">
        <v>0.2</v>
      </c>
      <c r="P862">
        <v>0.2</v>
      </c>
      <c r="Q862">
        <v>0.2</v>
      </c>
      <c r="R862">
        <v>0.2</v>
      </c>
      <c r="S862">
        <v>0.4</v>
      </c>
      <c r="T862">
        <v>0.3</v>
      </c>
      <c r="U862">
        <v>0.3</v>
      </c>
      <c r="V862">
        <v>0.6</v>
      </c>
      <c r="W862">
        <v>0.5</v>
      </c>
      <c r="X862">
        <v>0.2</v>
      </c>
      <c r="Y862">
        <v>0.2</v>
      </c>
      <c r="Z862">
        <v>0.2</v>
      </c>
      <c r="AA862">
        <v>0.3</v>
      </c>
      <c r="AC862">
        <v>0.2</v>
      </c>
      <c r="AD862">
        <v>1.1</v>
      </c>
      <c r="AE862">
        <v>0.2</v>
      </c>
      <c r="AF862">
        <v>0.6</v>
      </c>
      <c r="AG862">
        <v>0.4</v>
      </c>
      <c r="AH862">
        <v>0.9</v>
      </c>
      <c r="AI862">
        <v>0.2</v>
      </c>
      <c r="AJ862">
        <v>0.4</v>
      </c>
      <c r="AK862">
        <v>0.8</v>
      </c>
      <c r="AL862">
        <v>0.1</v>
      </c>
      <c r="AM862">
        <v>0.5</v>
      </c>
      <c r="AN862">
        <v>0.1</v>
      </c>
      <c r="AO862">
        <v>0.2</v>
      </c>
      <c r="AP862">
        <v>0.4</v>
      </c>
      <c r="AQ862">
        <v>0.5</v>
      </c>
      <c r="AR862">
        <v>0.2</v>
      </c>
      <c r="AS862">
        <v>0.2</v>
      </c>
      <c r="AT862">
        <v>0.3</v>
      </c>
      <c r="AU862">
        <v>0.1</v>
      </c>
      <c r="AV862">
        <v>0.8</v>
      </c>
      <c r="AW862">
        <v>0.2</v>
      </c>
      <c r="AX862">
        <v>0.2</v>
      </c>
      <c r="AY862">
        <v>0.2</v>
      </c>
      <c r="AZ862">
        <v>0.1</v>
      </c>
      <c r="BA862">
        <v>0.1</v>
      </c>
      <c r="BB862">
        <v>0.2</v>
      </c>
      <c r="BC862">
        <v>10.7</v>
      </c>
      <c r="BD862">
        <v>0.4</v>
      </c>
      <c r="BE862">
        <v>0.6</v>
      </c>
      <c r="BF862">
        <v>0.7</v>
      </c>
      <c r="BG862">
        <v>0.6</v>
      </c>
      <c r="BH862">
        <v>0.5</v>
      </c>
      <c r="BI862">
        <v>0.3</v>
      </c>
      <c r="BJ862">
        <v>0.2</v>
      </c>
      <c r="BK862">
        <v>0.2</v>
      </c>
      <c r="BL862">
        <v>0.1</v>
      </c>
      <c r="BM862">
        <v>0.2</v>
      </c>
      <c r="BP862">
        <v>0.1</v>
      </c>
      <c r="BQ862">
        <v>7</v>
      </c>
      <c r="BS862">
        <v>0.1</v>
      </c>
      <c r="BT862">
        <v>2.7</v>
      </c>
    </row>
    <row r="863" spans="1:72" x14ac:dyDescent="0.25">
      <c r="A863" s="28" t="s">
        <v>281</v>
      </c>
      <c r="B863" s="27" t="s">
        <v>350</v>
      </c>
      <c r="C863" s="28" t="s">
        <v>403</v>
      </c>
      <c r="D863">
        <v>0.2</v>
      </c>
      <c r="F863">
        <v>0.1</v>
      </c>
      <c r="G863">
        <v>0.1</v>
      </c>
      <c r="H863">
        <v>0.8</v>
      </c>
      <c r="I863">
        <v>0.3</v>
      </c>
      <c r="J863">
        <v>0.2</v>
      </c>
      <c r="K863">
        <v>0.2</v>
      </c>
      <c r="L863">
        <v>0.1</v>
      </c>
      <c r="M863">
        <v>0.2</v>
      </c>
      <c r="N863">
        <v>0.7</v>
      </c>
      <c r="O863">
        <v>0.4</v>
      </c>
      <c r="P863">
        <v>0.5</v>
      </c>
      <c r="Q863">
        <v>0.3</v>
      </c>
      <c r="R863">
        <v>0.5</v>
      </c>
      <c r="S863">
        <v>0.7</v>
      </c>
      <c r="T863">
        <v>0.6</v>
      </c>
      <c r="U863">
        <v>0.6</v>
      </c>
      <c r="V863">
        <v>1.3</v>
      </c>
      <c r="W863">
        <v>1</v>
      </c>
      <c r="X863">
        <v>0.4</v>
      </c>
      <c r="Y863">
        <v>0.4</v>
      </c>
      <c r="Z863">
        <v>0.4</v>
      </c>
      <c r="AA863">
        <v>0.6</v>
      </c>
      <c r="AB863">
        <v>0.1</v>
      </c>
      <c r="AC863">
        <v>0.3</v>
      </c>
      <c r="AD863">
        <v>1.8</v>
      </c>
      <c r="AE863">
        <v>0.5</v>
      </c>
      <c r="AF863">
        <v>1.2</v>
      </c>
      <c r="AG863">
        <v>0.7</v>
      </c>
      <c r="AH863">
        <v>1.7</v>
      </c>
      <c r="AI863">
        <v>0.4</v>
      </c>
      <c r="AJ863">
        <v>0.7</v>
      </c>
      <c r="AK863">
        <v>1.4</v>
      </c>
      <c r="AL863">
        <v>0.1</v>
      </c>
      <c r="AM863">
        <v>1</v>
      </c>
      <c r="AN863">
        <v>0.2</v>
      </c>
      <c r="AO863">
        <v>0.5</v>
      </c>
      <c r="AP863">
        <v>0.8</v>
      </c>
      <c r="AQ863">
        <v>1</v>
      </c>
      <c r="AR863">
        <v>0.4</v>
      </c>
      <c r="AS863">
        <v>0.4</v>
      </c>
      <c r="AT863">
        <v>0.6</v>
      </c>
      <c r="AU863">
        <v>0.3</v>
      </c>
      <c r="AV863">
        <v>1.7</v>
      </c>
      <c r="AW863">
        <v>0.5</v>
      </c>
      <c r="AX863">
        <v>0.3</v>
      </c>
      <c r="AY863">
        <v>0.3</v>
      </c>
      <c r="AZ863">
        <v>0.3</v>
      </c>
      <c r="BA863">
        <v>0.3</v>
      </c>
      <c r="BB863">
        <v>0.4</v>
      </c>
      <c r="BC863">
        <v>18</v>
      </c>
      <c r="BD863">
        <v>0.8</v>
      </c>
      <c r="BE863">
        <v>1</v>
      </c>
      <c r="BF863">
        <v>1.1</v>
      </c>
      <c r="BG863">
        <v>1.1</v>
      </c>
      <c r="BH863">
        <v>0.8</v>
      </c>
      <c r="BI863">
        <v>0.4</v>
      </c>
      <c r="BJ863">
        <v>0.3</v>
      </c>
      <c r="BK863">
        <v>0.5</v>
      </c>
      <c r="BL863">
        <v>0.2</v>
      </c>
      <c r="BM863">
        <v>0.4</v>
      </c>
      <c r="BP863">
        <v>0.3</v>
      </c>
      <c r="BQ863">
        <v>13.5</v>
      </c>
      <c r="BS863">
        <v>0.2</v>
      </c>
      <c r="BT863">
        <v>4.1</v>
      </c>
    </row>
    <row r="864" spans="1:72" x14ac:dyDescent="0.25">
      <c r="A864" s="28" t="s">
        <v>281</v>
      </c>
      <c r="B864" s="27" t="s">
        <v>350</v>
      </c>
      <c r="C864" s="28" t="s">
        <v>404</v>
      </c>
      <c r="D864">
        <v>0.1</v>
      </c>
      <c r="G864">
        <v>0.1</v>
      </c>
      <c r="H864">
        <v>0.5</v>
      </c>
      <c r="I864">
        <v>0.2</v>
      </c>
      <c r="J864">
        <v>0.1</v>
      </c>
      <c r="K864">
        <v>0.1</v>
      </c>
      <c r="L864">
        <v>0.1</v>
      </c>
      <c r="M864">
        <v>0.1</v>
      </c>
      <c r="N864">
        <v>0.4</v>
      </c>
      <c r="O864">
        <v>0.2</v>
      </c>
      <c r="P864">
        <v>0.2</v>
      </c>
      <c r="Q864">
        <v>0.2</v>
      </c>
      <c r="R864">
        <v>0.2</v>
      </c>
      <c r="S864">
        <v>0.3</v>
      </c>
      <c r="T864">
        <v>0.3</v>
      </c>
      <c r="U864">
        <v>0.3</v>
      </c>
      <c r="V864">
        <v>0.7</v>
      </c>
      <c r="W864">
        <v>0.5</v>
      </c>
      <c r="X864">
        <v>0.2</v>
      </c>
      <c r="Y864">
        <v>0.2</v>
      </c>
      <c r="Z864">
        <v>0.2</v>
      </c>
      <c r="AA864">
        <v>0.3</v>
      </c>
      <c r="AC864">
        <v>0.1</v>
      </c>
      <c r="AD864">
        <v>0.9</v>
      </c>
      <c r="AE864">
        <v>0.3</v>
      </c>
      <c r="AF864">
        <v>0.7</v>
      </c>
      <c r="AG864">
        <v>0.4</v>
      </c>
      <c r="AH864">
        <v>1</v>
      </c>
      <c r="AI864">
        <v>0.2</v>
      </c>
      <c r="AJ864">
        <v>0.3</v>
      </c>
      <c r="AK864">
        <v>0.8</v>
      </c>
      <c r="AL864">
        <v>0.1</v>
      </c>
      <c r="AM864">
        <v>0.6</v>
      </c>
      <c r="AN864">
        <v>0.1</v>
      </c>
      <c r="AO864">
        <v>0.3</v>
      </c>
      <c r="AP864">
        <v>0.4</v>
      </c>
      <c r="AQ864">
        <v>0.6</v>
      </c>
      <c r="AR864">
        <v>0.2</v>
      </c>
      <c r="AS864">
        <v>0.2</v>
      </c>
      <c r="AT864">
        <v>0.3</v>
      </c>
      <c r="AU864">
        <v>0.1</v>
      </c>
      <c r="AV864">
        <v>1.1</v>
      </c>
      <c r="AW864">
        <v>0.2</v>
      </c>
      <c r="AX864">
        <v>0.1</v>
      </c>
      <c r="AY864">
        <v>0.1</v>
      </c>
      <c r="AZ864">
        <v>0.2</v>
      </c>
      <c r="BA864">
        <v>0.1</v>
      </c>
      <c r="BB864">
        <v>0.2</v>
      </c>
      <c r="BC864">
        <v>10.6</v>
      </c>
      <c r="BD864">
        <v>0.4</v>
      </c>
      <c r="BE864">
        <v>0.5</v>
      </c>
      <c r="BF864">
        <v>0.5</v>
      </c>
      <c r="BG864">
        <v>0.5</v>
      </c>
      <c r="BH864">
        <v>0.4</v>
      </c>
      <c r="BI864">
        <v>0.2</v>
      </c>
      <c r="BJ864">
        <v>0.1</v>
      </c>
      <c r="BK864">
        <v>0.3</v>
      </c>
      <c r="BL864">
        <v>0.1</v>
      </c>
      <c r="BM864">
        <v>0.2</v>
      </c>
      <c r="BP864">
        <v>0.1</v>
      </c>
      <c r="BQ864">
        <v>7.5</v>
      </c>
      <c r="BS864">
        <v>0.1</v>
      </c>
      <c r="BT864">
        <v>2.2</v>
      </c>
    </row>
    <row r="865" spans="1:72" x14ac:dyDescent="0.25">
      <c r="A865" s="28" t="s">
        <v>281</v>
      </c>
      <c r="B865" s="27" t="s">
        <v>350</v>
      </c>
      <c r="C865" s="28" t="s">
        <v>405</v>
      </c>
      <c r="D865">
        <v>0.6</v>
      </c>
      <c r="E865">
        <v>0.1</v>
      </c>
      <c r="F865">
        <v>0.3</v>
      </c>
      <c r="G865">
        <v>0.3</v>
      </c>
      <c r="H865">
        <v>1.8</v>
      </c>
      <c r="I865">
        <v>0.7</v>
      </c>
      <c r="J865">
        <v>0.4</v>
      </c>
      <c r="K865">
        <v>0.5</v>
      </c>
      <c r="L865">
        <v>0.4</v>
      </c>
      <c r="M865">
        <v>0.5</v>
      </c>
      <c r="N865">
        <v>1.5</v>
      </c>
      <c r="O865">
        <v>0.9</v>
      </c>
      <c r="P865">
        <v>1.1</v>
      </c>
      <c r="Q865">
        <v>0.8</v>
      </c>
      <c r="R865">
        <v>1</v>
      </c>
      <c r="S865">
        <v>1.5</v>
      </c>
      <c r="T865">
        <v>1.4</v>
      </c>
      <c r="U865">
        <v>1.2</v>
      </c>
      <c r="V865">
        <v>2.5</v>
      </c>
      <c r="W865">
        <v>2</v>
      </c>
      <c r="X865">
        <v>0.9</v>
      </c>
      <c r="Y865">
        <v>0.9</v>
      </c>
      <c r="Z865">
        <v>0.9</v>
      </c>
      <c r="AA865">
        <v>1.5</v>
      </c>
      <c r="AB865">
        <v>0.2</v>
      </c>
      <c r="AC865">
        <v>0.8</v>
      </c>
      <c r="AD865">
        <v>4</v>
      </c>
      <c r="AE865">
        <v>1</v>
      </c>
      <c r="AF865">
        <v>2.5</v>
      </c>
      <c r="AG865">
        <v>1.6</v>
      </c>
      <c r="AH865">
        <v>3.6</v>
      </c>
      <c r="AI865">
        <v>1</v>
      </c>
      <c r="AJ865">
        <v>1.9</v>
      </c>
      <c r="AK865">
        <v>3</v>
      </c>
      <c r="AL865">
        <v>0.3</v>
      </c>
      <c r="AM865">
        <v>2.4</v>
      </c>
      <c r="AN865">
        <v>0.6</v>
      </c>
      <c r="AO865">
        <v>1</v>
      </c>
      <c r="AP865">
        <v>1.7</v>
      </c>
      <c r="AQ865">
        <v>2.4</v>
      </c>
      <c r="AR865">
        <v>0.9</v>
      </c>
      <c r="AS865">
        <v>1</v>
      </c>
      <c r="AT865">
        <v>1.4</v>
      </c>
      <c r="AU865">
        <v>0.7</v>
      </c>
      <c r="AV865">
        <v>3.5</v>
      </c>
      <c r="AW865">
        <v>1.1</v>
      </c>
      <c r="AX865">
        <v>0.8</v>
      </c>
      <c r="AY865">
        <v>0.9</v>
      </c>
      <c r="AZ865">
        <v>0.8</v>
      </c>
      <c r="BA865">
        <v>0.6</v>
      </c>
      <c r="BB865">
        <v>0.8</v>
      </c>
      <c r="BC865">
        <v>35.6</v>
      </c>
      <c r="BD865">
        <v>1.7</v>
      </c>
      <c r="BE865">
        <v>2.2</v>
      </c>
      <c r="BF865">
        <v>3</v>
      </c>
      <c r="BG865">
        <v>2.9</v>
      </c>
      <c r="BH865">
        <v>2.5</v>
      </c>
      <c r="BI865">
        <v>1</v>
      </c>
      <c r="BJ865">
        <v>0.7</v>
      </c>
      <c r="BK865">
        <v>1.1</v>
      </c>
      <c r="BL865">
        <v>0.4</v>
      </c>
      <c r="BM865">
        <v>0.8</v>
      </c>
      <c r="BP865">
        <v>0.8</v>
      </c>
      <c r="BQ865">
        <v>34.7</v>
      </c>
      <c r="BS865">
        <v>0.6</v>
      </c>
      <c r="BT865">
        <v>8.4</v>
      </c>
    </row>
    <row r="866" spans="1:72" x14ac:dyDescent="0.25">
      <c r="A866" s="28" t="s">
        <v>281</v>
      </c>
      <c r="B866" s="27" t="s">
        <v>350</v>
      </c>
      <c r="C866" s="28" t="s">
        <v>406</v>
      </c>
      <c r="D866">
        <v>0.2</v>
      </c>
      <c r="E866">
        <v>0.1</v>
      </c>
      <c r="F866">
        <v>0.1</v>
      </c>
      <c r="G866">
        <v>0.1</v>
      </c>
      <c r="H866">
        <v>0.8</v>
      </c>
      <c r="I866">
        <v>0.3</v>
      </c>
      <c r="J866">
        <v>0.2</v>
      </c>
      <c r="K866">
        <v>0.2</v>
      </c>
      <c r="L866">
        <v>0.1</v>
      </c>
      <c r="M866">
        <v>0.2</v>
      </c>
      <c r="N866">
        <v>0.6</v>
      </c>
      <c r="O866">
        <v>0.4</v>
      </c>
      <c r="P866">
        <v>0.4</v>
      </c>
      <c r="Q866">
        <v>0.3</v>
      </c>
      <c r="R866">
        <v>0.4</v>
      </c>
      <c r="S866">
        <v>0.6</v>
      </c>
      <c r="T866">
        <v>0.5</v>
      </c>
      <c r="U866">
        <v>0.5</v>
      </c>
      <c r="V866">
        <v>1</v>
      </c>
      <c r="W866">
        <v>0.8</v>
      </c>
      <c r="X866">
        <v>0.4</v>
      </c>
      <c r="Y866">
        <v>0.3</v>
      </c>
      <c r="Z866">
        <v>0.4</v>
      </c>
      <c r="AA866">
        <v>0.5</v>
      </c>
      <c r="AB866">
        <v>0.1</v>
      </c>
      <c r="AC866">
        <v>0.3</v>
      </c>
      <c r="AD866">
        <v>1.8</v>
      </c>
      <c r="AE866">
        <v>0.4</v>
      </c>
      <c r="AF866">
        <v>1.1</v>
      </c>
      <c r="AG866">
        <v>0.6</v>
      </c>
      <c r="AH866">
        <v>1.5</v>
      </c>
      <c r="AI866">
        <v>0.4</v>
      </c>
      <c r="AJ866">
        <v>0.6</v>
      </c>
      <c r="AK866">
        <v>1.1</v>
      </c>
      <c r="AL866">
        <v>0.1</v>
      </c>
      <c r="AM866">
        <v>1</v>
      </c>
      <c r="AN866">
        <v>0.2</v>
      </c>
      <c r="AO866">
        <v>0.5</v>
      </c>
      <c r="AP866">
        <v>0.7</v>
      </c>
      <c r="AQ866">
        <v>1</v>
      </c>
      <c r="AR866">
        <v>0.4</v>
      </c>
      <c r="AS866">
        <v>0.4</v>
      </c>
      <c r="AT866">
        <v>0.5</v>
      </c>
      <c r="AU866">
        <v>0.3</v>
      </c>
      <c r="AV866">
        <v>1.5</v>
      </c>
      <c r="AW866">
        <v>0.4</v>
      </c>
      <c r="AX866">
        <v>0.3</v>
      </c>
      <c r="AY866">
        <v>0.3</v>
      </c>
      <c r="AZ866">
        <v>0.3</v>
      </c>
      <c r="BA866">
        <v>0.3</v>
      </c>
      <c r="BB866">
        <v>0.4</v>
      </c>
      <c r="BC866">
        <v>13.6</v>
      </c>
      <c r="BD866">
        <v>0.7</v>
      </c>
      <c r="BE866">
        <v>0.9</v>
      </c>
      <c r="BF866">
        <v>1</v>
      </c>
      <c r="BG866">
        <v>1</v>
      </c>
      <c r="BH866">
        <v>0.7</v>
      </c>
      <c r="BI866">
        <v>0.4</v>
      </c>
      <c r="BJ866">
        <v>0.3</v>
      </c>
      <c r="BK866">
        <v>0.4</v>
      </c>
      <c r="BL866">
        <v>0.1</v>
      </c>
      <c r="BM866">
        <v>0.3</v>
      </c>
      <c r="BP866">
        <v>0.3</v>
      </c>
      <c r="BQ866">
        <v>15.3</v>
      </c>
      <c r="BS866">
        <v>0.2</v>
      </c>
      <c r="BT866">
        <v>2.9</v>
      </c>
    </row>
    <row r="867" spans="1:72" x14ac:dyDescent="0.25">
      <c r="A867" s="28" t="s">
        <v>281</v>
      </c>
      <c r="B867" s="27" t="s">
        <v>350</v>
      </c>
      <c r="C867" s="28" t="s">
        <v>407</v>
      </c>
      <c r="D867">
        <v>7.8</v>
      </c>
      <c r="E867">
        <v>1.7</v>
      </c>
      <c r="F867">
        <v>3.4</v>
      </c>
      <c r="G867">
        <v>4.4</v>
      </c>
      <c r="H867">
        <v>22.4</v>
      </c>
      <c r="I867">
        <v>9.1</v>
      </c>
      <c r="J867">
        <v>5.4</v>
      </c>
      <c r="K867">
        <v>6.6</v>
      </c>
      <c r="L867">
        <v>5</v>
      </c>
      <c r="M867">
        <v>7</v>
      </c>
      <c r="N867">
        <v>18.1</v>
      </c>
      <c r="O867">
        <v>10.9</v>
      </c>
      <c r="P867">
        <v>13</v>
      </c>
      <c r="Q867">
        <v>9.5</v>
      </c>
      <c r="R867">
        <v>12.5</v>
      </c>
      <c r="S867">
        <v>16.6</v>
      </c>
      <c r="T867">
        <v>15.7</v>
      </c>
      <c r="U867">
        <v>14</v>
      </c>
      <c r="V867">
        <v>27.5</v>
      </c>
      <c r="W867">
        <v>21.8</v>
      </c>
      <c r="X867">
        <v>11.1</v>
      </c>
      <c r="Y867">
        <v>10.5</v>
      </c>
      <c r="Z867">
        <v>11.2</v>
      </c>
      <c r="AA867">
        <v>15.5</v>
      </c>
      <c r="AB867">
        <v>3</v>
      </c>
      <c r="AC867">
        <v>9.2</v>
      </c>
      <c r="AD867">
        <v>40.8</v>
      </c>
      <c r="AE867">
        <v>11.8</v>
      </c>
      <c r="AF867">
        <v>27.3</v>
      </c>
      <c r="AG867">
        <v>17</v>
      </c>
      <c r="AH867">
        <v>38</v>
      </c>
      <c r="AI867">
        <v>11.2</v>
      </c>
      <c r="AJ867">
        <v>17.6</v>
      </c>
      <c r="AK867">
        <v>31.2</v>
      </c>
      <c r="AL867">
        <v>3.9</v>
      </c>
      <c r="AM867">
        <v>25.3</v>
      </c>
      <c r="AN867">
        <v>6.8</v>
      </c>
      <c r="AO867">
        <v>14</v>
      </c>
      <c r="AP867">
        <v>18.6</v>
      </c>
      <c r="AQ867">
        <v>25.7</v>
      </c>
      <c r="AR867">
        <v>9.7</v>
      </c>
      <c r="AS867">
        <v>10.3</v>
      </c>
      <c r="AT867">
        <v>15.1</v>
      </c>
      <c r="AU867">
        <v>7.4</v>
      </c>
      <c r="AV867">
        <v>36.1</v>
      </c>
      <c r="AW867">
        <v>12.6</v>
      </c>
      <c r="AX867">
        <v>9.7</v>
      </c>
      <c r="AY867">
        <v>9.3</v>
      </c>
      <c r="AZ867">
        <v>8.9</v>
      </c>
      <c r="BA867">
        <v>8.1</v>
      </c>
      <c r="BB867">
        <v>9</v>
      </c>
      <c r="BC867">
        <v>370.3</v>
      </c>
      <c r="BD867">
        <v>17.8</v>
      </c>
      <c r="BE867">
        <v>23.4</v>
      </c>
      <c r="BF867">
        <v>26.3</v>
      </c>
      <c r="BG867">
        <v>26.9</v>
      </c>
      <c r="BH867">
        <v>20.6</v>
      </c>
      <c r="BI867">
        <v>12</v>
      </c>
      <c r="BJ867">
        <v>8.2</v>
      </c>
      <c r="BK867">
        <v>12.5</v>
      </c>
      <c r="BL867">
        <v>5</v>
      </c>
      <c r="BM867">
        <v>9.4</v>
      </c>
      <c r="BP867">
        <v>11.1</v>
      </c>
      <c r="BQ867">
        <v>360.7</v>
      </c>
      <c r="BS867">
        <v>8.8</v>
      </c>
      <c r="BT867">
        <v>89.3</v>
      </c>
    </row>
    <row r="868" spans="1:72" x14ac:dyDescent="0.25">
      <c r="A868" s="26" t="s">
        <v>282</v>
      </c>
      <c r="B868" s="27" t="s">
        <v>351</v>
      </c>
      <c r="C868" s="26" t="s">
        <v>384</v>
      </c>
      <c r="D868">
        <v>278</v>
      </c>
      <c r="E868">
        <v>29.8</v>
      </c>
      <c r="F868">
        <v>3.7</v>
      </c>
      <c r="G868">
        <v>197.7</v>
      </c>
      <c r="H868">
        <v>1160.1</v>
      </c>
      <c r="I868">
        <v>182.3</v>
      </c>
      <c r="J868">
        <v>114</v>
      </c>
      <c r="K868">
        <v>376.7</v>
      </c>
      <c r="L868">
        <v>385.4</v>
      </c>
      <c r="M868">
        <v>277.9</v>
      </c>
      <c r="N868">
        <v>719.8</v>
      </c>
      <c r="O868">
        <v>555.6</v>
      </c>
      <c r="P868">
        <v>286.7</v>
      </c>
      <c r="Q868">
        <v>190</v>
      </c>
      <c r="R868">
        <v>274.2</v>
      </c>
      <c r="S868">
        <v>505.8</v>
      </c>
      <c r="T868">
        <v>820.1</v>
      </c>
      <c r="U868">
        <v>660.8</v>
      </c>
      <c r="V868">
        <v>772.2</v>
      </c>
      <c r="W868">
        <v>954</v>
      </c>
      <c r="X868">
        <v>301.5</v>
      </c>
      <c r="Y868">
        <v>311.5</v>
      </c>
      <c r="Z868">
        <v>221</v>
      </c>
      <c r="AA868">
        <v>690.2</v>
      </c>
      <c r="AB868">
        <v>64.9</v>
      </c>
      <c r="AC868">
        <v>499.9</v>
      </c>
      <c r="AD868">
        <v>1207.8</v>
      </c>
      <c r="AE868">
        <v>645.7</v>
      </c>
      <c r="AF868">
        <v>4194.4</v>
      </c>
      <c r="AG868">
        <v>2932.1</v>
      </c>
      <c r="AH868">
        <v>629.3</v>
      </c>
      <c r="AI868">
        <v>194.7</v>
      </c>
      <c r="AJ868">
        <v>266.1</v>
      </c>
      <c r="AK868">
        <v>633.6</v>
      </c>
      <c r="AL868">
        <v>278.6</v>
      </c>
      <c r="AM868">
        <v>1059.8</v>
      </c>
      <c r="AN868">
        <v>5350.6</v>
      </c>
      <c r="AO868">
        <v>936.6</v>
      </c>
      <c r="AP868">
        <v>1316.9</v>
      </c>
      <c r="AQ868">
        <v>8927.4</v>
      </c>
      <c r="AR868">
        <v>3191.4</v>
      </c>
      <c r="AS868">
        <v>1231.7</v>
      </c>
      <c r="AT868">
        <v>2637.3</v>
      </c>
      <c r="AU868">
        <v>706.1</v>
      </c>
      <c r="AV868">
        <v>4543.1</v>
      </c>
      <c r="AW868">
        <v>1952.6</v>
      </c>
      <c r="AX868">
        <v>1115.8</v>
      </c>
      <c r="AY868">
        <v>3803.4</v>
      </c>
      <c r="AZ868">
        <v>841</v>
      </c>
      <c r="BA868">
        <v>840.4</v>
      </c>
      <c r="BB868">
        <v>474.4</v>
      </c>
      <c r="BC868">
        <v>389.8</v>
      </c>
      <c r="BD868">
        <v>2298</v>
      </c>
      <c r="BE868">
        <v>4836.5</v>
      </c>
      <c r="BF868">
        <v>4588.4</v>
      </c>
      <c r="BG868">
        <v>2187.3</v>
      </c>
      <c r="BH868">
        <v>1331.7</v>
      </c>
      <c r="BI868">
        <v>2125.1</v>
      </c>
      <c r="BJ868">
        <v>992.2</v>
      </c>
      <c r="BK868">
        <v>1499.7</v>
      </c>
      <c r="BL868">
        <v>56.2</v>
      </c>
      <c r="BM868">
        <v>268.2</v>
      </c>
      <c r="BP868">
        <v>901.9</v>
      </c>
      <c r="BQ868">
        <v>39144</v>
      </c>
      <c r="BR868">
        <v>62.9</v>
      </c>
      <c r="BS868">
        <v>23819.5</v>
      </c>
      <c r="BT868">
        <v>261.4</v>
      </c>
    </row>
    <row r="869" spans="1:72" x14ac:dyDescent="0.25">
      <c r="A869" s="28" t="s">
        <v>282</v>
      </c>
      <c r="B869" s="27" t="s">
        <v>351</v>
      </c>
      <c r="C869" s="28" t="s">
        <v>385</v>
      </c>
      <c r="D869">
        <v>0.3</v>
      </c>
      <c r="E869">
        <v>0.1</v>
      </c>
      <c r="G869">
        <v>0.2</v>
      </c>
      <c r="H869">
        <v>1.5</v>
      </c>
      <c r="I869">
        <v>0.2</v>
      </c>
      <c r="J869">
        <v>0.2</v>
      </c>
      <c r="K869">
        <v>0.9</v>
      </c>
      <c r="L869">
        <v>1.1</v>
      </c>
      <c r="M869">
        <v>0.4</v>
      </c>
      <c r="N869">
        <v>1.2</v>
      </c>
      <c r="O869">
        <v>2.2</v>
      </c>
      <c r="P869">
        <v>0.6</v>
      </c>
      <c r="Q869">
        <v>0.3</v>
      </c>
      <c r="R869">
        <v>0.4</v>
      </c>
      <c r="S869">
        <v>0.7</v>
      </c>
      <c r="T869">
        <v>1.1</v>
      </c>
      <c r="U869">
        <v>0.7</v>
      </c>
      <c r="V869">
        <v>1.3</v>
      </c>
      <c r="W869">
        <v>1</v>
      </c>
      <c r="X869">
        <v>0.3</v>
      </c>
      <c r="Y869">
        <v>0.4</v>
      </c>
      <c r="Z869">
        <v>0.3</v>
      </c>
      <c r="AA869">
        <v>1</v>
      </c>
      <c r="AB869">
        <v>0.1</v>
      </c>
      <c r="AC869">
        <v>0.6</v>
      </c>
      <c r="AD869">
        <v>1.2</v>
      </c>
      <c r="AE869">
        <v>0.6</v>
      </c>
      <c r="AF869">
        <v>2.9</v>
      </c>
      <c r="AG869">
        <v>2.6</v>
      </c>
      <c r="AH869">
        <v>0.9</v>
      </c>
      <c r="AI869">
        <v>1.2</v>
      </c>
      <c r="AJ869">
        <v>1.1</v>
      </c>
      <c r="AK869">
        <v>0.8</v>
      </c>
      <c r="AL869">
        <v>0.3</v>
      </c>
      <c r="AM869">
        <v>0.7</v>
      </c>
      <c r="AN869">
        <v>8.5</v>
      </c>
      <c r="AO869">
        <v>1.1</v>
      </c>
      <c r="AP869">
        <v>1</v>
      </c>
      <c r="AQ869">
        <v>9.5</v>
      </c>
      <c r="AR869">
        <v>1</v>
      </c>
      <c r="AS869">
        <v>0.7</v>
      </c>
      <c r="AT869">
        <v>1</v>
      </c>
      <c r="AU869">
        <v>0.4</v>
      </c>
      <c r="AV869">
        <v>3</v>
      </c>
      <c r="AW869">
        <v>1.4</v>
      </c>
      <c r="AX869">
        <v>2</v>
      </c>
      <c r="AY869">
        <v>1.4</v>
      </c>
      <c r="AZ869">
        <v>0.5</v>
      </c>
      <c r="BA869">
        <v>0.9</v>
      </c>
      <c r="BB869">
        <v>0.3</v>
      </c>
      <c r="BC869">
        <v>0.5</v>
      </c>
      <c r="BD869">
        <v>1.2</v>
      </c>
      <c r="BE869">
        <v>3</v>
      </c>
      <c r="BF869">
        <v>4.5</v>
      </c>
      <c r="BG869">
        <v>1.8</v>
      </c>
      <c r="BH869">
        <v>1.1</v>
      </c>
      <c r="BI869">
        <v>1.9</v>
      </c>
      <c r="BJ869">
        <v>0.5</v>
      </c>
      <c r="BK869">
        <v>1</v>
      </c>
      <c r="BM869">
        <v>0.2</v>
      </c>
      <c r="BP869">
        <v>0.1</v>
      </c>
      <c r="BQ869">
        <v>30.1</v>
      </c>
      <c r="BS869">
        <v>24</v>
      </c>
      <c r="BT869">
        <v>-13.6</v>
      </c>
    </row>
    <row r="870" spans="1:72" x14ac:dyDescent="0.25">
      <c r="A870" s="28" t="s">
        <v>282</v>
      </c>
      <c r="B870" s="27" t="s">
        <v>351</v>
      </c>
      <c r="C870" s="28" t="s">
        <v>386</v>
      </c>
      <c r="D870">
        <v>0.5</v>
      </c>
      <c r="E870">
        <v>0.1</v>
      </c>
      <c r="G870">
        <v>0.2</v>
      </c>
      <c r="H870">
        <v>4.3</v>
      </c>
      <c r="I870">
        <v>0.5</v>
      </c>
      <c r="J870">
        <v>0.3</v>
      </c>
      <c r="K870">
        <v>2.3</v>
      </c>
      <c r="L870">
        <v>3.3</v>
      </c>
      <c r="M870">
        <v>1.3</v>
      </c>
      <c r="N870">
        <v>3.9</v>
      </c>
      <c r="O870">
        <v>5.9</v>
      </c>
      <c r="P870">
        <v>1.7</v>
      </c>
      <c r="Q870">
        <v>0.7</v>
      </c>
      <c r="R870">
        <v>0.9</v>
      </c>
      <c r="S870">
        <v>1.9</v>
      </c>
      <c r="T870">
        <v>1.7</v>
      </c>
      <c r="U870">
        <v>1.2</v>
      </c>
      <c r="V870">
        <v>2.4</v>
      </c>
      <c r="W870">
        <v>2.9</v>
      </c>
      <c r="X870">
        <v>0.7</v>
      </c>
      <c r="Y870">
        <v>1.1</v>
      </c>
      <c r="Z870">
        <v>0.5</v>
      </c>
      <c r="AA870">
        <v>2.9</v>
      </c>
      <c r="AB870">
        <v>0.1</v>
      </c>
      <c r="AC870">
        <v>2.3</v>
      </c>
      <c r="AD870">
        <v>2</v>
      </c>
      <c r="AE870">
        <v>1.8</v>
      </c>
      <c r="AF870">
        <v>8.2</v>
      </c>
      <c r="AG870">
        <v>5.8</v>
      </c>
      <c r="AH870">
        <v>1.6</v>
      </c>
      <c r="AI870">
        <v>0.6</v>
      </c>
      <c r="AJ870">
        <v>0.9</v>
      </c>
      <c r="AK870">
        <v>1.9</v>
      </c>
      <c r="AL870">
        <v>0.8</v>
      </c>
      <c r="AM870">
        <v>1.9</v>
      </c>
      <c r="AN870">
        <v>32.5</v>
      </c>
      <c r="AO870">
        <v>4.2</v>
      </c>
      <c r="AP870">
        <v>3.6</v>
      </c>
      <c r="AQ870">
        <v>12.9</v>
      </c>
      <c r="AR870">
        <v>4.1</v>
      </c>
      <c r="AS870">
        <v>3.2</v>
      </c>
      <c r="AT870">
        <v>4.6</v>
      </c>
      <c r="AU870">
        <v>0.7</v>
      </c>
      <c r="AV870">
        <v>8.7</v>
      </c>
      <c r="AW870">
        <v>3.4</v>
      </c>
      <c r="AX870">
        <v>4</v>
      </c>
      <c r="AY870">
        <v>4.4</v>
      </c>
      <c r="AZ870">
        <v>1.6</v>
      </c>
      <c r="BA870">
        <v>1.5</v>
      </c>
      <c r="BB870">
        <v>0.6</v>
      </c>
      <c r="BC870">
        <v>1.2</v>
      </c>
      <c r="BD870">
        <v>4.5</v>
      </c>
      <c r="BE870">
        <v>10.9</v>
      </c>
      <c r="BF870">
        <v>17.2</v>
      </c>
      <c r="BG870">
        <v>6.7</v>
      </c>
      <c r="BH870">
        <v>3.3</v>
      </c>
      <c r="BI870">
        <v>7.8</v>
      </c>
      <c r="BJ870">
        <v>1.5</v>
      </c>
      <c r="BK870">
        <v>3.9</v>
      </c>
      <c r="BL870">
        <v>0.1</v>
      </c>
      <c r="BM870">
        <v>0.5</v>
      </c>
      <c r="BP870">
        <v>0.2</v>
      </c>
      <c r="BQ870">
        <v>112.1</v>
      </c>
      <c r="BS870">
        <v>41.7</v>
      </c>
      <c r="BT870">
        <v>-47.8</v>
      </c>
    </row>
    <row r="871" spans="1:72" x14ac:dyDescent="0.25">
      <c r="A871" s="28" t="s">
        <v>282</v>
      </c>
      <c r="B871" s="27" t="s">
        <v>351</v>
      </c>
      <c r="C871" s="28" t="s">
        <v>387</v>
      </c>
      <c r="D871">
        <v>4.9</v>
      </c>
      <c r="E871">
        <v>0.5</v>
      </c>
      <c r="F871">
        <v>0.1</v>
      </c>
      <c r="G871">
        <v>2.5</v>
      </c>
      <c r="H871">
        <v>51.9</v>
      </c>
      <c r="I871">
        <v>5.6</v>
      </c>
      <c r="J871">
        <v>2.4</v>
      </c>
      <c r="K871">
        <v>18</v>
      </c>
      <c r="L871">
        <v>22.9</v>
      </c>
      <c r="M871">
        <v>11.4</v>
      </c>
      <c r="N871">
        <v>37.5</v>
      </c>
      <c r="O871">
        <v>73.6</v>
      </c>
      <c r="P871">
        <v>15.8</v>
      </c>
      <c r="Q871">
        <v>6</v>
      </c>
      <c r="R871">
        <v>7.7</v>
      </c>
      <c r="S871">
        <v>18.6</v>
      </c>
      <c r="T871">
        <v>18.4</v>
      </c>
      <c r="U871">
        <v>14.3</v>
      </c>
      <c r="V871">
        <v>24.5</v>
      </c>
      <c r="W871">
        <v>22.8</v>
      </c>
      <c r="X871">
        <v>7.3</v>
      </c>
      <c r="Y871">
        <v>13.3</v>
      </c>
      <c r="Z871">
        <v>4.2</v>
      </c>
      <c r="AA871">
        <v>33.1</v>
      </c>
      <c r="AB871">
        <v>1.4</v>
      </c>
      <c r="AC871">
        <v>18.6</v>
      </c>
      <c r="AD871">
        <v>24.7</v>
      </c>
      <c r="AE871">
        <v>19.2</v>
      </c>
      <c r="AF871">
        <v>92.2</v>
      </c>
      <c r="AG871">
        <v>66.3</v>
      </c>
      <c r="AH871">
        <v>15.2</v>
      </c>
      <c r="AI871">
        <v>4.9</v>
      </c>
      <c r="AJ871">
        <v>11.3</v>
      </c>
      <c r="AK871">
        <v>19.3</v>
      </c>
      <c r="AL871">
        <v>4.8</v>
      </c>
      <c r="AM871">
        <v>21.1</v>
      </c>
      <c r="AN871">
        <v>373.6</v>
      </c>
      <c r="AO871">
        <v>88.3</v>
      </c>
      <c r="AP871">
        <v>41.6</v>
      </c>
      <c r="AQ871">
        <v>229.7</v>
      </c>
      <c r="AR871">
        <v>44.9</v>
      </c>
      <c r="AS871">
        <v>27.4</v>
      </c>
      <c r="AT871">
        <v>58.2</v>
      </c>
      <c r="AU871">
        <v>7.6</v>
      </c>
      <c r="AV871">
        <v>159.6</v>
      </c>
      <c r="AW871">
        <v>37.6</v>
      </c>
      <c r="AX871">
        <v>35.3</v>
      </c>
      <c r="AY871">
        <v>64.8</v>
      </c>
      <c r="AZ871">
        <v>14.7</v>
      </c>
      <c r="BA871">
        <v>21.1</v>
      </c>
      <c r="BB871">
        <v>8.1</v>
      </c>
      <c r="BC871">
        <v>20.9</v>
      </c>
      <c r="BD871">
        <v>44.3</v>
      </c>
      <c r="BE871">
        <v>101.7</v>
      </c>
      <c r="BF871">
        <v>157.9</v>
      </c>
      <c r="BG871">
        <v>62.2</v>
      </c>
      <c r="BH871">
        <v>36.8</v>
      </c>
      <c r="BI871">
        <v>79.7</v>
      </c>
      <c r="BJ871">
        <v>15</v>
      </c>
      <c r="BK871">
        <v>37.3</v>
      </c>
      <c r="BL871">
        <v>0.5</v>
      </c>
      <c r="BM871">
        <v>6.3</v>
      </c>
      <c r="BP871">
        <v>2.1</v>
      </c>
      <c r="BQ871">
        <v>1207.2</v>
      </c>
      <c r="BS871">
        <v>518.7</v>
      </c>
      <c r="BT871">
        <v>-22.5</v>
      </c>
    </row>
    <row r="872" spans="1:72" x14ac:dyDescent="0.25">
      <c r="A872" s="28" t="s">
        <v>282</v>
      </c>
      <c r="B872" s="27" t="s">
        <v>351</v>
      </c>
      <c r="C872" s="28" t="s">
        <v>388</v>
      </c>
      <c r="AF872">
        <v>0.1</v>
      </c>
      <c r="AN872">
        <v>0.1</v>
      </c>
      <c r="AQ872">
        <v>0.2</v>
      </c>
      <c r="AV872">
        <v>0.1</v>
      </c>
      <c r="AY872">
        <v>0.1</v>
      </c>
      <c r="BE872">
        <v>0.1</v>
      </c>
      <c r="BF872">
        <v>0.1</v>
      </c>
      <c r="BQ872">
        <v>0.9</v>
      </c>
      <c r="BS872">
        <v>0.4</v>
      </c>
      <c r="BT872">
        <v>-0.1</v>
      </c>
    </row>
    <row r="873" spans="1:72" x14ac:dyDescent="0.25">
      <c r="A873" s="28" t="s">
        <v>282</v>
      </c>
      <c r="B873" s="27" t="s">
        <v>351</v>
      </c>
      <c r="C873" s="28" t="s">
        <v>389</v>
      </c>
      <c r="H873">
        <v>0.1</v>
      </c>
      <c r="AF873">
        <v>0.1</v>
      </c>
      <c r="AG873">
        <v>0.1</v>
      </c>
      <c r="AN873">
        <v>0.3</v>
      </c>
      <c r="AP873">
        <v>0.1</v>
      </c>
      <c r="AQ873">
        <v>0.2</v>
      </c>
      <c r="AT873">
        <v>0.1</v>
      </c>
      <c r="AV873">
        <v>0.2</v>
      </c>
      <c r="AW873">
        <v>0.1</v>
      </c>
      <c r="AX873">
        <v>0.1</v>
      </c>
      <c r="AY873">
        <v>0.1</v>
      </c>
      <c r="BD873">
        <v>0.1</v>
      </c>
      <c r="BE873">
        <v>0.2</v>
      </c>
      <c r="BF873">
        <v>0.3</v>
      </c>
      <c r="BG873">
        <v>0.1</v>
      </c>
      <c r="BH873">
        <v>0.1</v>
      </c>
      <c r="BI873">
        <v>0.1</v>
      </c>
      <c r="BQ873">
        <v>1.7</v>
      </c>
      <c r="BS873">
        <v>0.7</v>
      </c>
      <c r="BT873">
        <v>-0.5</v>
      </c>
    </row>
    <row r="874" spans="1:72" x14ac:dyDescent="0.25">
      <c r="A874" s="28" t="s">
        <v>282</v>
      </c>
      <c r="B874" s="27" t="s">
        <v>351</v>
      </c>
      <c r="C874" s="28" t="s">
        <v>390</v>
      </c>
      <c r="H874">
        <v>0.1</v>
      </c>
      <c r="K874">
        <v>0.2</v>
      </c>
      <c r="L874">
        <v>0.2</v>
      </c>
      <c r="N874">
        <v>0.1</v>
      </c>
      <c r="W874">
        <v>0.1</v>
      </c>
      <c r="AF874">
        <v>0.5</v>
      </c>
      <c r="AG874">
        <v>0.2</v>
      </c>
      <c r="AN874">
        <v>0.5</v>
      </c>
      <c r="AO874">
        <v>0.1</v>
      </c>
      <c r="AP874">
        <v>0.1</v>
      </c>
      <c r="AQ874">
        <v>0.2</v>
      </c>
      <c r="AV874">
        <v>0.1</v>
      </c>
      <c r="AX874">
        <v>0.1</v>
      </c>
      <c r="BD874">
        <v>0.1</v>
      </c>
      <c r="BE874">
        <v>0.1</v>
      </c>
      <c r="BF874">
        <v>0.2</v>
      </c>
      <c r="BG874">
        <v>0.1</v>
      </c>
      <c r="BI874">
        <v>0.2</v>
      </c>
      <c r="BQ874">
        <v>2.5</v>
      </c>
      <c r="BS874">
        <v>0.4</v>
      </c>
      <c r="BT874">
        <v>-0.1</v>
      </c>
    </row>
    <row r="875" spans="1:72" x14ac:dyDescent="0.25">
      <c r="A875" s="28" t="s">
        <v>282</v>
      </c>
      <c r="B875" s="27" t="s">
        <v>351</v>
      </c>
      <c r="C875" s="28" t="s">
        <v>391</v>
      </c>
      <c r="H875">
        <v>0.3</v>
      </c>
      <c r="I875">
        <v>0.1</v>
      </c>
      <c r="K875">
        <v>0.1</v>
      </c>
      <c r="L875">
        <v>0.3</v>
      </c>
      <c r="M875">
        <v>0.1</v>
      </c>
      <c r="N875">
        <v>0.3</v>
      </c>
      <c r="O875">
        <v>0.3</v>
      </c>
      <c r="P875">
        <v>0.2</v>
      </c>
      <c r="Q875">
        <v>0.1</v>
      </c>
      <c r="R875">
        <v>0.1</v>
      </c>
      <c r="S875">
        <v>0.2</v>
      </c>
      <c r="T875">
        <v>0.2</v>
      </c>
      <c r="U875">
        <v>0.2</v>
      </c>
      <c r="V875">
        <v>0.2</v>
      </c>
      <c r="W875">
        <v>0.3</v>
      </c>
      <c r="Y875">
        <v>0.1</v>
      </c>
      <c r="AA875">
        <v>0.2</v>
      </c>
      <c r="AC875">
        <v>0.2</v>
      </c>
      <c r="AD875">
        <v>0.2</v>
      </c>
      <c r="AE875">
        <v>0.2</v>
      </c>
      <c r="AF875">
        <v>0.8</v>
      </c>
      <c r="AG875">
        <v>0.6</v>
      </c>
      <c r="AH875">
        <v>0.1</v>
      </c>
      <c r="AK875">
        <v>0.2</v>
      </c>
      <c r="AL875">
        <v>0.1</v>
      </c>
      <c r="AM875">
        <v>0.2</v>
      </c>
      <c r="AN875">
        <v>2.1</v>
      </c>
      <c r="AO875">
        <v>0.1</v>
      </c>
      <c r="AP875">
        <v>0.3</v>
      </c>
      <c r="AQ875">
        <v>1.4</v>
      </c>
      <c r="AR875">
        <v>0.2</v>
      </c>
      <c r="AS875">
        <v>0.2</v>
      </c>
      <c r="AT875">
        <v>0.2</v>
      </c>
      <c r="AU875">
        <v>0.1</v>
      </c>
      <c r="AV875">
        <v>0.8</v>
      </c>
      <c r="AW875">
        <v>0.2</v>
      </c>
      <c r="AX875">
        <v>0.3</v>
      </c>
      <c r="AY875">
        <v>0.7</v>
      </c>
      <c r="AZ875">
        <v>0.1</v>
      </c>
      <c r="BA875">
        <v>0.1</v>
      </c>
      <c r="BC875">
        <v>0.1</v>
      </c>
      <c r="BD875">
        <v>0.3</v>
      </c>
      <c r="BE875">
        <v>0.7</v>
      </c>
      <c r="BF875">
        <v>1.1</v>
      </c>
      <c r="BG875">
        <v>0.4</v>
      </c>
      <c r="BH875">
        <v>0.2</v>
      </c>
      <c r="BI875">
        <v>0.6</v>
      </c>
      <c r="BJ875">
        <v>0.1</v>
      </c>
      <c r="BK875">
        <v>0.2</v>
      </c>
      <c r="BQ875">
        <v>8.7</v>
      </c>
      <c r="BS875">
        <v>3.9</v>
      </c>
      <c r="BT875">
        <v>-4.6</v>
      </c>
    </row>
    <row r="876" spans="1:72" x14ac:dyDescent="0.25">
      <c r="A876" s="28" t="s">
        <v>282</v>
      </c>
      <c r="B876" s="27" t="s">
        <v>351</v>
      </c>
      <c r="C876" s="28" t="s">
        <v>392</v>
      </c>
      <c r="D876">
        <v>0.2</v>
      </c>
      <c r="G876">
        <v>0.1</v>
      </c>
      <c r="H876">
        <v>1.8</v>
      </c>
      <c r="I876">
        <v>0.3</v>
      </c>
      <c r="J876">
        <v>0.1</v>
      </c>
      <c r="K876">
        <v>1.5</v>
      </c>
      <c r="L876">
        <v>1.5</v>
      </c>
      <c r="M876">
        <v>0.4</v>
      </c>
      <c r="N876">
        <v>1.3</v>
      </c>
      <c r="O876">
        <v>1.5</v>
      </c>
      <c r="P876">
        <v>0.8</v>
      </c>
      <c r="Q876">
        <v>0.3</v>
      </c>
      <c r="R876">
        <v>0.3</v>
      </c>
      <c r="S876">
        <v>0.7</v>
      </c>
      <c r="T876">
        <v>0.6</v>
      </c>
      <c r="U876">
        <v>0.5</v>
      </c>
      <c r="V876">
        <v>0.9</v>
      </c>
      <c r="W876">
        <v>1.1</v>
      </c>
      <c r="X876">
        <v>0.2</v>
      </c>
      <c r="Y876">
        <v>0.4</v>
      </c>
      <c r="Z876">
        <v>0.2</v>
      </c>
      <c r="AA876">
        <v>0.8</v>
      </c>
      <c r="AC876">
        <v>0.7</v>
      </c>
      <c r="AD876">
        <v>0.7</v>
      </c>
      <c r="AE876">
        <v>0.6</v>
      </c>
      <c r="AF876">
        <v>3.5</v>
      </c>
      <c r="AG876">
        <v>2.2</v>
      </c>
      <c r="AH876">
        <v>0.5</v>
      </c>
      <c r="AI876">
        <v>0.2</v>
      </c>
      <c r="AJ876">
        <v>0.3</v>
      </c>
      <c r="AK876">
        <v>0.7</v>
      </c>
      <c r="AL876">
        <v>0.3</v>
      </c>
      <c r="AM876">
        <v>0.7</v>
      </c>
      <c r="AN876">
        <v>8.6</v>
      </c>
      <c r="AO876">
        <v>0.7</v>
      </c>
      <c r="AP876">
        <v>1</v>
      </c>
      <c r="AQ876">
        <v>4.2</v>
      </c>
      <c r="AR876">
        <v>1.2</v>
      </c>
      <c r="AS876">
        <v>0.8</v>
      </c>
      <c r="AT876">
        <v>1.2</v>
      </c>
      <c r="AU876">
        <v>0.3</v>
      </c>
      <c r="AV876">
        <v>3.1</v>
      </c>
      <c r="AW876">
        <v>0.9</v>
      </c>
      <c r="AX876">
        <v>1.1</v>
      </c>
      <c r="AY876">
        <v>1.2</v>
      </c>
      <c r="AZ876">
        <v>0.5</v>
      </c>
      <c r="BA876">
        <v>0.4</v>
      </c>
      <c r="BB876">
        <v>0.2</v>
      </c>
      <c r="BC876">
        <v>0.4</v>
      </c>
      <c r="BD876">
        <v>1.3</v>
      </c>
      <c r="BE876">
        <v>3</v>
      </c>
      <c r="BF876">
        <v>4.6</v>
      </c>
      <c r="BG876">
        <v>1.9</v>
      </c>
      <c r="BH876">
        <v>0.9</v>
      </c>
      <c r="BI876">
        <v>2.2</v>
      </c>
      <c r="BJ876">
        <v>0.4</v>
      </c>
      <c r="BK876">
        <v>1</v>
      </c>
      <c r="BM876">
        <v>0.1</v>
      </c>
      <c r="BP876">
        <v>0.1</v>
      </c>
      <c r="BQ876">
        <v>29.5</v>
      </c>
      <c r="BS876">
        <v>10.4</v>
      </c>
      <c r="BT876">
        <v>-5.1</v>
      </c>
    </row>
    <row r="877" spans="1:72" x14ac:dyDescent="0.25">
      <c r="A877" s="28" t="s">
        <v>282</v>
      </c>
      <c r="B877" s="27" t="s">
        <v>351</v>
      </c>
      <c r="C877" s="28" t="s">
        <v>393</v>
      </c>
      <c r="D877">
        <v>0.3</v>
      </c>
      <c r="G877">
        <v>0.1</v>
      </c>
      <c r="H877">
        <v>2</v>
      </c>
      <c r="I877">
        <v>0.2</v>
      </c>
      <c r="J877">
        <v>0.1</v>
      </c>
      <c r="K877">
        <v>0.9</v>
      </c>
      <c r="L877">
        <v>1.2</v>
      </c>
      <c r="M877">
        <v>0.6</v>
      </c>
      <c r="N877">
        <v>1.6</v>
      </c>
      <c r="O877">
        <v>2</v>
      </c>
      <c r="P877">
        <v>0.8</v>
      </c>
      <c r="Q877">
        <v>0.3</v>
      </c>
      <c r="R877">
        <v>0.4</v>
      </c>
      <c r="S877">
        <v>0.9</v>
      </c>
      <c r="T877">
        <v>0.9</v>
      </c>
      <c r="U877">
        <v>0.9</v>
      </c>
      <c r="V877">
        <v>1.3</v>
      </c>
      <c r="W877">
        <v>1.1</v>
      </c>
      <c r="X877">
        <v>0.4</v>
      </c>
      <c r="Y877">
        <v>0.5</v>
      </c>
      <c r="Z877">
        <v>0.2</v>
      </c>
      <c r="AA877">
        <v>1.1</v>
      </c>
      <c r="AC877">
        <v>1.1</v>
      </c>
      <c r="AD877">
        <v>1.3</v>
      </c>
      <c r="AE877">
        <v>0.9</v>
      </c>
      <c r="AF877">
        <v>4.5</v>
      </c>
      <c r="AG877">
        <v>3.6</v>
      </c>
      <c r="AH877">
        <v>0.8</v>
      </c>
      <c r="AI877">
        <v>0.3</v>
      </c>
      <c r="AJ877">
        <v>0.4</v>
      </c>
      <c r="AK877">
        <v>1.1</v>
      </c>
      <c r="AL877">
        <v>0.3</v>
      </c>
      <c r="AM877">
        <v>1</v>
      </c>
      <c r="AN877">
        <v>31.2</v>
      </c>
      <c r="AO877">
        <v>1.3</v>
      </c>
      <c r="AP877">
        <v>1.6</v>
      </c>
      <c r="AQ877">
        <v>14.8</v>
      </c>
      <c r="AR877">
        <v>2</v>
      </c>
      <c r="AS877">
        <v>1.5</v>
      </c>
      <c r="AT877">
        <v>2.8</v>
      </c>
      <c r="AU877">
        <v>0.4</v>
      </c>
      <c r="AV877">
        <v>6.2</v>
      </c>
      <c r="AW877">
        <v>2</v>
      </c>
      <c r="AX877">
        <v>2.1</v>
      </c>
      <c r="AY877">
        <v>3.8</v>
      </c>
      <c r="AZ877">
        <v>0.7</v>
      </c>
      <c r="BA877">
        <v>0.8</v>
      </c>
      <c r="BB877">
        <v>0.5</v>
      </c>
      <c r="BC877">
        <v>0.9</v>
      </c>
      <c r="BD877">
        <v>2.3</v>
      </c>
      <c r="BE877">
        <v>5.5</v>
      </c>
      <c r="BF877">
        <v>8.3</v>
      </c>
      <c r="BG877">
        <v>3</v>
      </c>
      <c r="BH877">
        <v>2</v>
      </c>
      <c r="BI877">
        <v>4.3</v>
      </c>
      <c r="BJ877">
        <v>0.8</v>
      </c>
      <c r="BK877">
        <v>1.6</v>
      </c>
      <c r="BM877">
        <v>0.3</v>
      </c>
      <c r="BP877">
        <v>0.1</v>
      </c>
      <c r="BQ877">
        <v>73.8</v>
      </c>
      <c r="BS877">
        <v>30.3</v>
      </c>
      <c r="BT877">
        <v>0.9</v>
      </c>
    </row>
    <row r="878" spans="1:72" x14ac:dyDescent="0.25">
      <c r="A878" s="28" t="s">
        <v>282</v>
      </c>
      <c r="B878" s="27" t="s">
        <v>351</v>
      </c>
      <c r="C878" s="28" t="s">
        <v>394</v>
      </c>
      <c r="H878">
        <v>0.2</v>
      </c>
      <c r="K878">
        <v>0.2</v>
      </c>
      <c r="L878">
        <v>0.1</v>
      </c>
      <c r="N878">
        <v>0.2</v>
      </c>
      <c r="O878">
        <v>0.4</v>
      </c>
      <c r="P878">
        <v>0.1</v>
      </c>
      <c r="R878">
        <v>0.1</v>
      </c>
      <c r="S878">
        <v>0.1</v>
      </c>
      <c r="T878">
        <v>0.1</v>
      </c>
      <c r="V878">
        <v>0.1</v>
      </c>
      <c r="W878">
        <v>0.1</v>
      </c>
      <c r="Y878">
        <v>0.1</v>
      </c>
      <c r="AA878">
        <v>0.1</v>
      </c>
      <c r="AC878">
        <v>0.1</v>
      </c>
      <c r="AD878">
        <v>0.1</v>
      </c>
      <c r="AE878">
        <v>0.1</v>
      </c>
      <c r="AF878">
        <v>0.2</v>
      </c>
      <c r="AG878">
        <v>0.2</v>
      </c>
      <c r="AH878">
        <v>0.1</v>
      </c>
      <c r="AK878">
        <v>0.1</v>
      </c>
      <c r="AM878">
        <v>0.1</v>
      </c>
      <c r="AN878">
        <v>1.8</v>
      </c>
      <c r="AO878">
        <v>0.1</v>
      </c>
      <c r="AP878">
        <v>0.1</v>
      </c>
      <c r="AQ878">
        <v>0.6</v>
      </c>
      <c r="AR878">
        <v>0.1</v>
      </c>
      <c r="AS878">
        <v>0.1</v>
      </c>
      <c r="AT878">
        <v>0.2</v>
      </c>
      <c r="AV878">
        <v>0.5</v>
      </c>
      <c r="AW878">
        <v>0.1</v>
      </c>
      <c r="AX878">
        <v>0.1</v>
      </c>
      <c r="AY878">
        <v>0.1</v>
      </c>
      <c r="BC878">
        <v>0.1</v>
      </c>
      <c r="BD878">
        <v>0.1</v>
      </c>
      <c r="BE878">
        <v>0.4</v>
      </c>
      <c r="BF878">
        <v>0.6</v>
      </c>
      <c r="BG878">
        <v>0.2</v>
      </c>
      <c r="BH878">
        <v>0.1</v>
      </c>
      <c r="BI878">
        <v>0.3</v>
      </c>
      <c r="BK878">
        <v>0.1</v>
      </c>
      <c r="BQ878">
        <v>3.9</v>
      </c>
      <c r="BS878">
        <v>1.4</v>
      </c>
      <c r="BT878">
        <v>-2</v>
      </c>
    </row>
    <row r="879" spans="1:72" x14ac:dyDescent="0.25">
      <c r="A879" s="28" t="s">
        <v>282</v>
      </c>
      <c r="B879" s="27" t="s">
        <v>351</v>
      </c>
      <c r="C879" s="28" t="s">
        <v>395</v>
      </c>
      <c r="D879">
        <v>0.6</v>
      </c>
      <c r="E879">
        <v>0.1</v>
      </c>
      <c r="G879">
        <v>0.3</v>
      </c>
      <c r="H879">
        <v>4.8</v>
      </c>
      <c r="I879">
        <v>0.8</v>
      </c>
      <c r="J879">
        <v>0.4</v>
      </c>
      <c r="K879">
        <v>1.5</v>
      </c>
      <c r="L879">
        <v>1.1</v>
      </c>
      <c r="M879">
        <v>1.5</v>
      </c>
      <c r="N879">
        <v>4.5</v>
      </c>
      <c r="O879">
        <v>5.9</v>
      </c>
      <c r="P879">
        <v>1.5</v>
      </c>
      <c r="Q879">
        <v>0.9</v>
      </c>
      <c r="R879">
        <v>1.6</v>
      </c>
      <c r="S879">
        <v>2.5</v>
      </c>
      <c r="T879">
        <v>3.1</v>
      </c>
      <c r="U879">
        <v>2.1</v>
      </c>
      <c r="V879">
        <v>3.5</v>
      </c>
      <c r="W879">
        <v>4.2</v>
      </c>
      <c r="X879">
        <v>2.1</v>
      </c>
      <c r="Y879">
        <v>1.3</v>
      </c>
      <c r="Z879">
        <v>1.2</v>
      </c>
      <c r="AA879">
        <v>4.7</v>
      </c>
      <c r="AB879">
        <v>0.2</v>
      </c>
      <c r="AC879">
        <v>2.3</v>
      </c>
      <c r="AD879">
        <v>5.3</v>
      </c>
      <c r="AE879">
        <v>2.7</v>
      </c>
      <c r="AF879">
        <v>13.8</v>
      </c>
      <c r="AG879">
        <v>7.6</v>
      </c>
      <c r="AH879">
        <v>3.1</v>
      </c>
      <c r="AI879">
        <v>2.7</v>
      </c>
      <c r="AJ879">
        <v>2</v>
      </c>
      <c r="AK879">
        <v>4</v>
      </c>
      <c r="AL879">
        <v>1.6</v>
      </c>
      <c r="AM879">
        <v>2.6</v>
      </c>
      <c r="AN879">
        <v>18.1</v>
      </c>
      <c r="AO879">
        <v>3.1</v>
      </c>
      <c r="AP879">
        <v>5.6</v>
      </c>
      <c r="AQ879">
        <v>121.5</v>
      </c>
      <c r="AR879">
        <v>6.4</v>
      </c>
      <c r="AS879">
        <v>4.3</v>
      </c>
      <c r="AT879">
        <v>6.7</v>
      </c>
      <c r="AU879">
        <v>1.5</v>
      </c>
      <c r="AV879">
        <v>32.9</v>
      </c>
      <c r="AW879">
        <v>4.6</v>
      </c>
      <c r="AX879">
        <v>4.6</v>
      </c>
      <c r="AY879">
        <v>3.9</v>
      </c>
      <c r="AZ879">
        <v>1.6</v>
      </c>
      <c r="BA879">
        <v>4.7</v>
      </c>
      <c r="BB879">
        <v>1.4</v>
      </c>
      <c r="BC879">
        <v>1.7</v>
      </c>
      <c r="BD879">
        <v>8.9</v>
      </c>
      <c r="BE879">
        <v>10.4</v>
      </c>
      <c r="BF879">
        <v>8.2</v>
      </c>
      <c r="BG879">
        <v>6.6</v>
      </c>
      <c r="BH879">
        <v>3.7</v>
      </c>
      <c r="BI879">
        <v>5.5</v>
      </c>
      <c r="BJ879">
        <v>1.2</v>
      </c>
      <c r="BK879">
        <v>2</v>
      </c>
      <c r="BL879">
        <v>0.2</v>
      </c>
      <c r="BM879">
        <v>0.7</v>
      </c>
      <c r="BP879">
        <v>0.2</v>
      </c>
      <c r="BQ879">
        <v>51.3</v>
      </c>
      <c r="BS879">
        <v>141.5</v>
      </c>
      <c r="BT879">
        <v>-4.8</v>
      </c>
    </row>
    <row r="880" spans="1:72" x14ac:dyDescent="0.25">
      <c r="A880" s="28" t="s">
        <v>282</v>
      </c>
      <c r="B880" s="27" t="s">
        <v>351</v>
      </c>
      <c r="C880" s="28" t="s">
        <v>396</v>
      </c>
      <c r="D880">
        <v>25.3</v>
      </c>
      <c r="E880">
        <v>1.3</v>
      </c>
      <c r="F880">
        <v>0.3</v>
      </c>
      <c r="G880">
        <v>13.3</v>
      </c>
      <c r="H880">
        <v>480.9</v>
      </c>
      <c r="I880">
        <v>32.5</v>
      </c>
      <c r="J880">
        <v>20.3</v>
      </c>
      <c r="K880">
        <v>78.1</v>
      </c>
      <c r="L880">
        <v>85.2</v>
      </c>
      <c r="M880">
        <v>73.8</v>
      </c>
      <c r="N880">
        <v>376.8</v>
      </c>
      <c r="O880">
        <v>1476</v>
      </c>
      <c r="P880">
        <v>79.8</v>
      </c>
      <c r="Q880">
        <v>47.7</v>
      </c>
      <c r="R880">
        <v>54.5</v>
      </c>
      <c r="S880">
        <v>152.6</v>
      </c>
      <c r="T880">
        <v>181.7</v>
      </c>
      <c r="U880">
        <v>65.2</v>
      </c>
      <c r="V880">
        <v>155.4</v>
      </c>
      <c r="W880">
        <v>107.5</v>
      </c>
      <c r="X880">
        <v>31.2</v>
      </c>
      <c r="Y880">
        <v>200.7</v>
      </c>
      <c r="Z880">
        <v>42.7</v>
      </c>
      <c r="AA880">
        <v>569.6</v>
      </c>
      <c r="AB880">
        <v>25.1</v>
      </c>
      <c r="AC880">
        <v>97.8</v>
      </c>
      <c r="AD880">
        <v>148.4</v>
      </c>
      <c r="AE880">
        <v>72.7</v>
      </c>
      <c r="AF880">
        <v>415</v>
      </c>
      <c r="AG880">
        <v>235.4</v>
      </c>
      <c r="AH880">
        <v>74.7</v>
      </c>
      <c r="AI880">
        <v>21.1</v>
      </c>
      <c r="AJ880">
        <v>147.1</v>
      </c>
      <c r="AK880">
        <v>85</v>
      </c>
      <c r="AL880">
        <v>20.6</v>
      </c>
      <c r="AM880">
        <v>94.8</v>
      </c>
      <c r="AN880">
        <v>6674.7</v>
      </c>
      <c r="AO880">
        <v>100.9</v>
      </c>
      <c r="AP880">
        <v>110</v>
      </c>
      <c r="AQ880">
        <v>1268.5</v>
      </c>
      <c r="AR880">
        <v>280.9</v>
      </c>
      <c r="AS880">
        <v>103.3</v>
      </c>
      <c r="AT880">
        <v>231.5</v>
      </c>
      <c r="AU880">
        <v>31.2</v>
      </c>
      <c r="AV880">
        <v>974.9</v>
      </c>
      <c r="AW880">
        <v>143.1</v>
      </c>
      <c r="AX880">
        <v>137.3</v>
      </c>
      <c r="AY880">
        <v>222.9</v>
      </c>
      <c r="AZ880">
        <v>60</v>
      </c>
      <c r="BA880">
        <v>61.6</v>
      </c>
      <c r="BB880">
        <v>37.5</v>
      </c>
      <c r="BC880">
        <v>124.8</v>
      </c>
      <c r="BD880">
        <v>180.4</v>
      </c>
      <c r="BE880">
        <v>418.3</v>
      </c>
      <c r="BF880">
        <v>633.8</v>
      </c>
      <c r="BG880">
        <v>273.4</v>
      </c>
      <c r="BH880">
        <v>189.6</v>
      </c>
      <c r="BI880">
        <v>298.2</v>
      </c>
      <c r="BJ880">
        <v>51.4</v>
      </c>
      <c r="BK880">
        <v>202.7</v>
      </c>
      <c r="BL880">
        <v>1.6</v>
      </c>
      <c r="BM880">
        <v>29.7</v>
      </c>
      <c r="BP880">
        <v>13.5</v>
      </c>
      <c r="BQ880">
        <v>5116.8</v>
      </c>
      <c r="BR880">
        <v>0.5</v>
      </c>
      <c r="BS880">
        <v>2393.5</v>
      </c>
      <c r="BT880">
        <v>-21.4</v>
      </c>
    </row>
    <row r="881" spans="1:72" x14ac:dyDescent="0.25">
      <c r="A881" s="28" t="s">
        <v>282</v>
      </c>
      <c r="B881" s="27" t="s">
        <v>351</v>
      </c>
      <c r="C881" s="28" t="s">
        <v>397</v>
      </c>
      <c r="H881">
        <v>0.6</v>
      </c>
      <c r="I881">
        <v>0.1</v>
      </c>
      <c r="K881">
        <v>0.2</v>
      </c>
      <c r="L881">
        <v>0.2</v>
      </c>
      <c r="M881">
        <v>0.1</v>
      </c>
      <c r="N881">
        <v>0.4</v>
      </c>
      <c r="O881">
        <v>0.6</v>
      </c>
      <c r="P881">
        <v>0.1</v>
      </c>
      <c r="Q881">
        <v>0.1</v>
      </c>
      <c r="R881">
        <v>0.1</v>
      </c>
      <c r="S881">
        <v>0.2</v>
      </c>
      <c r="T881">
        <v>0.2</v>
      </c>
      <c r="U881">
        <v>0.1</v>
      </c>
      <c r="V881">
        <v>0.2</v>
      </c>
      <c r="W881">
        <v>0.3</v>
      </c>
      <c r="X881">
        <v>0.1</v>
      </c>
      <c r="Y881">
        <v>0.1</v>
      </c>
      <c r="AA881">
        <v>0.3</v>
      </c>
      <c r="AC881">
        <v>0.2</v>
      </c>
      <c r="AD881">
        <v>0.3</v>
      </c>
      <c r="AE881">
        <v>0.2</v>
      </c>
      <c r="AF881">
        <v>0.8</v>
      </c>
      <c r="AG881">
        <v>0.5</v>
      </c>
      <c r="AH881">
        <v>0.2</v>
      </c>
      <c r="AI881">
        <v>0.1</v>
      </c>
      <c r="AJ881">
        <v>0.1</v>
      </c>
      <c r="AK881">
        <v>0.2</v>
      </c>
      <c r="AL881">
        <v>0.1</v>
      </c>
      <c r="AM881">
        <v>0.2</v>
      </c>
      <c r="AN881">
        <v>3.3</v>
      </c>
      <c r="AO881">
        <v>0.3</v>
      </c>
      <c r="AP881">
        <v>0.3</v>
      </c>
      <c r="AQ881">
        <v>1.4</v>
      </c>
      <c r="AR881">
        <v>0.5</v>
      </c>
      <c r="AS881">
        <v>0.3</v>
      </c>
      <c r="AT881">
        <v>0.5</v>
      </c>
      <c r="AU881">
        <v>0.1</v>
      </c>
      <c r="AV881">
        <v>1</v>
      </c>
      <c r="AW881">
        <v>0.4</v>
      </c>
      <c r="AX881">
        <v>0.4</v>
      </c>
      <c r="AY881">
        <v>0.5</v>
      </c>
      <c r="AZ881">
        <v>0.2</v>
      </c>
      <c r="BA881">
        <v>0.1</v>
      </c>
      <c r="BB881">
        <v>0.1</v>
      </c>
      <c r="BC881">
        <v>0.2</v>
      </c>
      <c r="BD881">
        <v>0.5</v>
      </c>
      <c r="BE881">
        <v>1.3</v>
      </c>
      <c r="BF881">
        <v>2.2</v>
      </c>
      <c r="BG881">
        <v>0.9</v>
      </c>
      <c r="BH881">
        <v>0.5</v>
      </c>
      <c r="BI881">
        <v>0.8</v>
      </c>
      <c r="BJ881">
        <v>0.1</v>
      </c>
      <c r="BK881">
        <v>0.6</v>
      </c>
      <c r="BM881">
        <v>0.1</v>
      </c>
      <c r="BQ881">
        <v>11.6</v>
      </c>
      <c r="BS881">
        <v>5</v>
      </c>
      <c r="BT881">
        <v>-3.6</v>
      </c>
    </row>
    <row r="882" spans="1:72" x14ac:dyDescent="0.25">
      <c r="A882" s="28" t="s">
        <v>282</v>
      </c>
      <c r="B882" s="27" t="s">
        <v>351</v>
      </c>
      <c r="C882" s="28" t="s">
        <v>398</v>
      </c>
      <c r="D882">
        <v>0.1</v>
      </c>
      <c r="H882">
        <v>0.8</v>
      </c>
      <c r="I882">
        <v>0.1</v>
      </c>
      <c r="K882">
        <v>0.5</v>
      </c>
      <c r="L882">
        <v>0.8</v>
      </c>
      <c r="M882">
        <v>0.1</v>
      </c>
      <c r="N882">
        <v>0.5</v>
      </c>
      <c r="O882">
        <v>0.8</v>
      </c>
      <c r="P882">
        <v>0.5</v>
      </c>
      <c r="Q882">
        <v>0.1</v>
      </c>
      <c r="R882">
        <v>0.2</v>
      </c>
      <c r="S882">
        <v>0.4</v>
      </c>
      <c r="T882">
        <v>0.3</v>
      </c>
      <c r="U882">
        <v>0.1</v>
      </c>
      <c r="V882">
        <v>0.5</v>
      </c>
      <c r="W882">
        <v>0.2</v>
      </c>
      <c r="X882">
        <v>0.1</v>
      </c>
      <c r="Y882">
        <v>0.2</v>
      </c>
      <c r="Z882">
        <v>0.1</v>
      </c>
      <c r="AA882">
        <v>0.4</v>
      </c>
      <c r="AC882">
        <v>0.3</v>
      </c>
      <c r="AD882">
        <v>0.3</v>
      </c>
      <c r="AE882">
        <v>0.2</v>
      </c>
      <c r="AF882">
        <v>1.2</v>
      </c>
      <c r="AG882">
        <v>0.5</v>
      </c>
      <c r="AH882">
        <v>0.2</v>
      </c>
      <c r="AJ882">
        <v>0.1</v>
      </c>
      <c r="AK882">
        <v>0.2</v>
      </c>
      <c r="AL882">
        <v>0.1</v>
      </c>
      <c r="AM882">
        <v>0.2</v>
      </c>
      <c r="AN882">
        <v>3.1</v>
      </c>
      <c r="AO882">
        <v>0.3</v>
      </c>
      <c r="AP882">
        <v>0.2</v>
      </c>
      <c r="AQ882">
        <v>1.2</v>
      </c>
      <c r="AR882">
        <v>0.4</v>
      </c>
      <c r="AS882">
        <v>0.2</v>
      </c>
      <c r="AT882">
        <v>0.7</v>
      </c>
      <c r="AU882">
        <v>0.1</v>
      </c>
      <c r="AV882">
        <v>1</v>
      </c>
      <c r="AW882">
        <v>0.3</v>
      </c>
      <c r="AX882">
        <v>0.2</v>
      </c>
      <c r="AY882">
        <v>0.7</v>
      </c>
      <c r="AZ882">
        <v>0.2</v>
      </c>
      <c r="BA882">
        <v>0.2</v>
      </c>
      <c r="BB882">
        <v>0.1</v>
      </c>
      <c r="BC882">
        <v>0.3</v>
      </c>
      <c r="BD882">
        <v>0.4</v>
      </c>
      <c r="BE882">
        <v>0.9</v>
      </c>
      <c r="BF882">
        <v>1.4</v>
      </c>
      <c r="BG882">
        <v>0.6</v>
      </c>
      <c r="BH882">
        <v>0.3</v>
      </c>
      <c r="BI882">
        <v>0.5</v>
      </c>
      <c r="BJ882">
        <v>0.1</v>
      </c>
      <c r="BK882">
        <v>0.4</v>
      </c>
      <c r="BM882">
        <v>0.1</v>
      </c>
      <c r="BQ882">
        <v>8.2</v>
      </c>
      <c r="BS882">
        <v>5</v>
      </c>
      <c r="BT882">
        <v>-0.2</v>
      </c>
    </row>
    <row r="883" spans="1:72" x14ac:dyDescent="0.25">
      <c r="A883" s="28" t="s">
        <v>282</v>
      </c>
      <c r="B883" s="27" t="s">
        <v>351</v>
      </c>
      <c r="C883" s="28" t="s">
        <v>399</v>
      </c>
      <c r="D883">
        <v>0.1</v>
      </c>
      <c r="H883">
        <v>0.6</v>
      </c>
      <c r="I883">
        <v>0.1</v>
      </c>
      <c r="K883">
        <v>0.2</v>
      </c>
      <c r="L883">
        <v>0.3</v>
      </c>
      <c r="M883">
        <v>0.1</v>
      </c>
      <c r="N883">
        <v>0.4</v>
      </c>
      <c r="O883">
        <v>0.6</v>
      </c>
      <c r="P883">
        <v>0.2</v>
      </c>
      <c r="Q883">
        <v>0.1</v>
      </c>
      <c r="R883">
        <v>0.1</v>
      </c>
      <c r="S883">
        <v>0.2</v>
      </c>
      <c r="T883">
        <v>0.2</v>
      </c>
      <c r="U883">
        <v>0.2</v>
      </c>
      <c r="V883">
        <v>0.3</v>
      </c>
      <c r="W883">
        <v>0.3</v>
      </c>
      <c r="X883">
        <v>0.1</v>
      </c>
      <c r="Y883">
        <v>0.1</v>
      </c>
      <c r="AA883">
        <v>0.3</v>
      </c>
      <c r="AC883">
        <v>0.2</v>
      </c>
      <c r="AD883">
        <v>0.3</v>
      </c>
      <c r="AE883">
        <v>0.2</v>
      </c>
      <c r="AF883">
        <v>1</v>
      </c>
      <c r="AG883">
        <v>0.8</v>
      </c>
      <c r="AH883">
        <v>0.2</v>
      </c>
      <c r="AI883">
        <v>0.1</v>
      </c>
      <c r="AJ883">
        <v>0.1</v>
      </c>
      <c r="AK883">
        <v>0.2</v>
      </c>
      <c r="AL883">
        <v>0.1</v>
      </c>
      <c r="AM883">
        <v>0.3</v>
      </c>
      <c r="AN883">
        <v>4.3</v>
      </c>
      <c r="AO883">
        <v>0.3</v>
      </c>
      <c r="AP883">
        <v>0.4</v>
      </c>
      <c r="AQ883">
        <v>2.1</v>
      </c>
      <c r="AR883">
        <v>0.5</v>
      </c>
      <c r="AS883">
        <v>0.4</v>
      </c>
      <c r="AT883">
        <v>0.6</v>
      </c>
      <c r="AU883">
        <v>0.1</v>
      </c>
      <c r="AV883">
        <v>1.4</v>
      </c>
      <c r="AW883">
        <v>0.5</v>
      </c>
      <c r="AX883">
        <v>0.4</v>
      </c>
      <c r="AY883">
        <v>0.8</v>
      </c>
      <c r="AZ883">
        <v>0.2</v>
      </c>
      <c r="BA883">
        <v>0.2</v>
      </c>
      <c r="BB883">
        <v>0.1</v>
      </c>
      <c r="BC883">
        <v>0.2</v>
      </c>
      <c r="BD883">
        <v>0.5</v>
      </c>
      <c r="BE883">
        <v>1.4</v>
      </c>
      <c r="BF883">
        <v>2.1</v>
      </c>
      <c r="BG883">
        <v>0.9</v>
      </c>
      <c r="BH883">
        <v>0.5</v>
      </c>
      <c r="BI883">
        <v>1</v>
      </c>
      <c r="BJ883">
        <v>0.2</v>
      </c>
      <c r="BK883">
        <v>0.5</v>
      </c>
      <c r="BM883">
        <v>0.1</v>
      </c>
      <c r="BQ883">
        <v>17.2</v>
      </c>
      <c r="BS883">
        <v>7.6</v>
      </c>
      <c r="BT883">
        <v>-5.4</v>
      </c>
    </row>
    <row r="884" spans="1:72" x14ac:dyDescent="0.25">
      <c r="A884" s="28" t="s">
        <v>282</v>
      </c>
      <c r="B884" s="27" t="s">
        <v>351</v>
      </c>
      <c r="C884" s="28" t="s">
        <v>400</v>
      </c>
      <c r="D884">
        <v>1.4</v>
      </c>
      <c r="E884">
        <v>0.2</v>
      </c>
      <c r="G884">
        <v>0.6</v>
      </c>
      <c r="H884">
        <v>13.6</v>
      </c>
      <c r="I884">
        <v>1.6</v>
      </c>
      <c r="J884">
        <v>0.6</v>
      </c>
      <c r="K884">
        <v>6.1</v>
      </c>
      <c r="L884">
        <v>7.8</v>
      </c>
      <c r="M884">
        <v>4.2</v>
      </c>
      <c r="N884">
        <v>11.6</v>
      </c>
      <c r="O884">
        <v>16</v>
      </c>
      <c r="P884">
        <v>4.4</v>
      </c>
      <c r="Q884">
        <v>1.9</v>
      </c>
      <c r="R884">
        <v>2.4</v>
      </c>
      <c r="S884">
        <v>5.5</v>
      </c>
      <c r="T884">
        <v>4.9</v>
      </c>
      <c r="U884">
        <v>4.1</v>
      </c>
      <c r="V884">
        <v>7.2</v>
      </c>
      <c r="W884">
        <v>8.7</v>
      </c>
      <c r="X884">
        <v>2.1</v>
      </c>
      <c r="Y884">
        <v>3.2</v>
      </c>
      <c r="Z884">
        <v>1.2</v>
      </c>
      <c r="AA884">
        <v>8.1</v>
      </c>
      <c r="AB884">
        <v>0.3</v>
      </c>
      <c r="AC884">
        <v>7.6</v>
      </c>
      <c r="AD884">
        <v>6.7</v>
      </c>
      <c r="AE884">
        <v>5.8</v>
      </c>
      <c r="AF884">
        <v>26.2</v>
      </c>
      <c r="AG884">
        <v>19.2</v>
      </c>
      <c r="AH884">
        <v>4.9</v>
      </c>
      <c r="AI884">
        <v>1.8</v>
      </c>
      <c r="AJ884">
        <v>2.8</v>
      </c>
      <c r="AK884">
        <v>6.5</v>
      </c>
      <c r="AL884">
        <v>1.9</v>
      </c>
      <c r="AM884">
        <v>6.5</v>
      </c>
      <c r="AN884">
        <v>98</v>
      </c>
      <c r="AO884">
        <v>7.3</v>
      </c>
      <c r="AP884">
        <v>11.2</v>
      </c>
      <c r="AQ884">
        <v>51.3</v>
      </c>
      <c r="AR884">
        <v>13.1</v>
      </c>
      <c r="AS884">
        <v>10</v>
      </c>
      <c r="AT884">
        <v>13.9</v>
      </c>
      <c r="AU884">
        <v>2.1</v>
      </c>
      <c r="AV884">
        <v>33.1</v>
      </c>
      <c r="AW884">
        <v>12</v>
      </c>
      <c r="AX884">
        <v>13.5</v>
      </c>
      <c r="AY884">
        <v>13.9</v>
      </c>
      <c r="AZ884">
        <v>5.1</v>
      </c>
      <c r="BA884">
        <v>4</v>
      </c>
      <c r="BB884">
        <v>2.1</v>
      </c>
      <c r="BC884">
        <v>4.8</v>
      </c>
      <c r="BD884">
        <v>14.6</v>
      </c>
      <c r="BE884">
        <v>36.9</v>
      </c>
      <c r="BF884">
        <v>62.3</v>
      </c>
      <c r="BG884">
        <v>23.5</v>
      </c>
      <c r="BH884">
        <v>13.1</v>
      </c>
      <c r="BI884">
        <v>27.6</v>
      </c>
      <c r="BJ884">
        <v>4.8</v>
      </c>
      <c r="BK884">
        <v>13.3</v>
      </c>
      <c r="BL884">
        <v>0.1</v>
      </c>
      <c r="BM884">
        <v>1.9</v>
      </c>
      <c r="BP884">
        <v>0.3</v>
      </c>
      <c r="BQ884">
        <v>382.3</v>
      </c>
      <c r="BS884">
        <v>140.3</v>
      </c>
      <c r="BT884">
        <v>-9.5</v>
      </c>
    </row>
    <row r="885" spans="1:72" x14ac:dyDescent="0.25">
      <c r="A885" s="28" t="s">
        <v>282</v>
      </c>
      <c r="B885" s="27" t="s">
        <v>351</v>
      </c>
      <c r="C885" s="28" t="s">
        <v>401</v>
      </c>
      <c r="D885">
        <v>0.4</v>
      </c>
      <c r="G885">
        <v>0.1</v>
      </c>
      <c r="H885">
        <v>3.7</v>
      </c>
      <c r="I885">
        <v>0.4</v>
      </c>
      <c r="J885">
        <v>0.2</v>
      </c>
      <c r="K885">
        <v>1.2</v>
      </c>
      <c r="L885">
        <v>1.7</v>
      </c>
      <c r="M885">
        <v>0.9</v>
      </c>
      <c r="N885">
        <v>3</v>
      </c>
      <c r="O885">
        <v>7</v>
      </c>
      <c r="P885">
        <v>1.6</v>
      </c>
      <c r="Q885">
        <v>0.5</v>
      </c>
      <c r="R885">
        <v>0.6</v>
      </c>
      <c r="S885">
        <v>1.5</v>
      </c>
      <c r="T885">
        <v>1.6</v>
      </c>
      <c r="U885">
        <v>0.8</v>
      </c>
      <c r="V885">
        <v>1.9</v>
      </c>
      <c r="W885">
        <v>1.8</v>
      </c>
      <c r="X885">
        <v>0.5</v>
      </c>
      <c r="Y885">
        <v>1.2</v>
      </c>
      <c r="Z885">
        <v>0.4</v>
      </c>
      <c r="AA885">
        <v>3.1</v>
      </c>
      <c r="AB885">
        <v>0.1</v>
      </c>
      <c r="AC885">
        <v>1.5</v>
      </c>
      <c r="AD885">
        <v>1.8</v>
      </c>
      <c r="AE885">
        <v>1.3</v>
      </c>
      <c r="AF885">
        <v>6</v>
      </c>
      <c r="AG885">
        <v>4.6</v>
      </c>
      <c r="AH885">
        <v>1.4</v>
      </c>
      <c r="AI885">
        <v>0.4</v>
      </c>
      <c r="AJ885">
        <v>1.3</v>
      </c>
      <c r="AK885">
        <v>1.4</v>
      </c>
      <c r="AL885">
        <v>0.4</v>
      </c>
      <c r="AM885">
        <v>1.5</v>
      </c>
      <c r="AN885">
        <v>37.5</v>
      </c>
      <c r="AO885">
        <v>3</v>
      </c>
      <c r="AP885">
        <v>2.9</v>
      </c>
      <c r="AQ885">
        <v>13.3</v>
      </c>
      <c r="AR885">
        <v>5.3</v>
      </c>
      <c r="AS885">
        <v>2.4</v>
      </c>
      <c r="AT885">
        <v>7.4</v>
      </c>
      <c r="AU885">
        <v>0.5</v>
      </c>
      <c r="AV885">
        <v>26.9</v>
      </c>
      <c r="AW885">
        <v>2.6</v>
      </c>
      <c r="AX885">
        <v>2.8</v>
      </c>
      <c r="AY885">
        <v>4.3</v>
      </c>
      <c r="AZ885">
        <v>1</v>
      </c>
      <c r="BA885">
        <v>1.6</v>
      </c>
      <c r="BB885">
        <v>0.5</v>
      </c>
      <c r="BC885">
        <v>1.4</v>
      </c>
      <c r="BD885">
        <v>3.3</v>
      </c>
      <c r="BE885">
        <v>8.5</v>
      </c>
      <c r="BF885">
        <v>11.3</v>
      </c>
      <c r="BG885">
        <v>4.7</v>
      </c>
      <c r="BH885">
        <v>2.9</v>
      </c>
      <c r="BI885">
        <v>6.1</v>
      </c>
      <c r="BJ885">
        <v>1.3</v>
      </c>
      <c r="BK885">
        <v>2.8</v>
      </c>
      <c r="BM885">
        <v>0.5</v>
      </c>
      <c r="BP885">
        <v>0.3</v>
      </c>
      <c r="BQ885">
        <v>104.5</v>
      </c>
      <c r="BS885">
        <v>53.3</v>
      </c>
      <c r="BT885">
        <v>-41.2</v>
      </c>
    </row>
    <row r="886" spans="1:72" x14ac:dyDescent="0.25">
      <c r="A886" s="28" t="s">
        <v>282</v>
      </c>
      <c r="B886" s="27" t="s">
        <v>351</v>
      </c>
      <c r="C886" s="28" t="s">
        <v>402</v>
      </c>
      <c r="D886">
        <v>0.2</v>
      </c>
      <c r="G886">
        <v>0.1</v>
      </c>
      <c r="H886">
        <v>1.7</v>
      </c>
      <c r="I886">
        <v>0.2</v>
      </c>
      <c r="J886">
        <v>0.1</v>
      </c>
      <c r="K886">
        <v>0.8</v>
      </c>
      <c r="L886">
        <v>1.2</v>
      </c>
      <c r="M886">
        <v>0.5</v>
      </c>
      <c r="N886">
        <v>1.6</v>
      </c>
      <c r="O886">
        <v>2.7</v>
      </c>
      <c r="P886">
        <v>1.2</v>
      </c>
      <c r="Q886">
        <v>0.3</v>
      </c>
      <c r="R886">
        <v>0.4</v>
      </c>
      <c r="S886">
        <v>0.8</v>
      </c>
      <c r="T886">
        <v>0.8</v>
      </c>
      <c r="U886">
        <v>0.8</v>
      </c>
      <c r="V886">
        <v>1</v>
      </c>
      <c r="W886">
        <v>1.2</v>
      </c>
      <c r="X886">
        <v>0.3</v>
      </c>
      <c r="Y886">
        <v>0.5</v>
      </c>
      <c r="Z886">
        <v>0.2</v>
      </c>
      <c r="AA886">
        <v>1.4</v>
      </c>
      <c r="AB886">
        <v>0.1</v>
      </c>
      <c r="AC886">
        <v>0.9</v>
      </c>
      <c r="AD886">
        <v>0.8</v>
      </c>
      <c r="AE886">
        <v>0.7</v>
      </c>
      <c r="AF886">
        <v>3.3</v>
      </c>
      <c r="AG886">
        <v>2.9</v>
      </c>
      <c r="AH886">
        <v>0.6</v>
      </c>
      <c r="AI886">
        <v>0.2</v>
      </c>
      <c r="AJ886">
        <v>0.4</v>
      </c>
      <c r="AK886">
        <v>0.8</v>
      </c>
      <c r="AL886">
        <v>0.2</v>
      </c>
      <c r="AM886">
        <v>0.8</v>
      </c>
      <c r="AN886">
        <v>16.5</v>
      </c>
      <c r="AO886">
        <v>0.9</v>
      </c>
      <c r="AP886">
        <v>1.9</v>
      </c>
      <c r="AQ886">
        <v>9.1</v>
      </c>
      <c r="AR886">
        <v>1.5</v>
      </c>
      <c r="AS886">
        <v>1.1</v>
      </c>
      <c r="AT886">
        <v>1.6</v>
      </c>
      <c r="AU886">
        <v>0.3</v>
      </c>
      <c r="AV886">
        <v>3.6</v>
      </c>
      <c r="AW886">
        <v>1.4</v>
      </c>
      <c r="AX886">
        <v>1.6</v>
      </c>
      <c r="AY886">
        <v>1.8</v>
      </c>
      <c r="AZ886">
        <v>0.5</v>
      </c>
      <c r="BA886">
        <v>0.5</v>
      </c>
      <c r="BB886">
        <v>0.2</v>
      </c>
      <c r="BC886">
        <v>0.5</v>
      </c>
      <c r="BD886">
        <v>1.8</v>
      </c>
      <c r="BE886">
        <v>4.2</v>
      </c>
      <c r="BF886">
        <v>7.6</v>
      </c>
      <c r="BG886">
        <v>2.6</v>
      </c>
      <c r="BH886">
        <v>1.4</v>
      </c>
      <c r="BI886">
        <v>4</v>
      </c>
      <c r="BJ886">
        <v>0.5</v>
      </c>
      <c r="BK886">
        <v>1.6</v>
      </c>
      <c r="BM886">
        <v>0.2</v>
      </c>
      <c r="BQ886">
        <v>56.3</v>
      </c>
      <c r="BS886">
        <v>22.3</v>
      </c>
      <c r="BT886">
        <v>-3.6</v>
      </c>
    </row>
    <row r="887" spans="1:72" x14ac:dyDescent="0.25">
      <c r="A887" s="28" t="s">
        <v>282</v>
      </c>
      <c r="B887" s="27" t="s">
        <v>351</v>
      </c>
      <c r="C887" s="28" t="s">
        <v>403</v>
      </c>
      <c r="D887">
        <v>0.4</v>
      </c>
      <c r="G887">
        <v>0.2</v>
      </c>
      <c r="H887">
        <v>4.9</v>
      </c>
      <c r="I887">
        <v>0.5</v>
      </c>
      <c r="J887">
        <v>0.2</v>
      </c>
      <c r="K887">
        <v>3.4</v>
      </c>
      <c r="L887">
        <v>2.4</v>
      </c>
      <c r="M887">
        <v>1.1</v>
      </c>
      <c r="N887">
        <v>3.6</v>
      </c>
      <c r="O887">
        <v>6.4</v>
      </c>
      <c r="P887">
        <v>1.8</v>
      </c>
      <c r="Q887">
        <v>0.6</v>
      </c>
      <c r="R887">
        <v>0.7</v>
      </c>
      <c r="S887">
        <v>1.8</v>
      </c>
      <c r="T887">
        <v>1.5</v>
      </c>
      <c r="U887">
        <v>1.2</v>
      </c>
      <c r="V887">
        <v>2.4</v>
      </c>
      <c r="W887">
        <v>2.6</v>
      </c>
      <c r="X887">
        <v>0.6</v>
      </c>
      <c r="Y887">
        <v>1.4</v>
      </c>
      <c r="Z887">
        <v>0.4</v>
      </c>
      <c r="AA887">
        <v>2.9</v>
      </c>
      <c r="AB887">
        <v>0.1</v>
      </c>
      <c r="AC887">
        <v>1.9</v>
      </c>
      <c r="AD887">
        <v>2.9</v>
      </c>
      <c r="AE887">
        <v>1.6</v>
      </c>
      <c r="AF887">
        <v>7</v>
      </c>
      <c r="AG887">
        <v>4.9</v>
      </c>
      <c r="AH887">
        <v>1.6</v>
      </c>
      <c r="AI887">
        <v>0.4</v>
      </c>
      <c r="AJ887">
        <v>0.9</v>
      </c>
      <c r="AK887">
        <v>1.8</v>
      </c>
      <c r="AL887">
        <v>0.5</v>
      </c>
      <c r="AM887">
        <v>1.9</v>
      </c>
      <c r="AN887">
        <v>34</v>
      </c>
      <c r="AO887">
        <v>2.1</v>
      </c>
      <c r="AP887">
        <v>2.7</v>
      </c>
      <c r="AQ887">
        <v>13.4</v>
      </c>
      <c r="AR887">
        <v>3.6</v>
      </c>
      <c r="AS887">
        <v>2.5</v>
      </c>
      <c r="AT887">
        <v>4</v>
      </c>
      <c r="AU887">
        <v>0.7</v>
      </c>
      <c r="AV887">
        <v>8.7</v>
      </c>
      <c r="AW887">
        <v>3.2</v>
      </c>
      <c r="AX887">
        <v>3.3</v>
      </c>
      <c r="AY887">
        <v>4.4</v>
      </c>
      <c r="AZ887">
        <v>1.4</v>
      </c>
      <c r="BA887">
        <v>1.2</v>
      </c>
      <c r="BB887">
        <v>0.7</v>
      </c>
      <c r="BC887">
        <v>1.8</v>
      </c>
      <c r="BD887">
        <v>3.9</v>
      </c>
      <c r="BE887">
        <v>10</v>
      </c>
      <c r="BF887">
        <v>14.7</v>
      </c>
      <c r="BG887">
        <v>6.4</v>
      </c>
      <c r="BH887">
        <v>3.9</v>
      </c>
      <c r="BI887">
        <v>7.4</v>
      </c>
      <c r="BJ887">
        <v>1.3</v>
      </c>
      <c r="BK887">
        <v>3.4</v>
      </c>
      <c r="BM887">
        <v>0.6</v>
      </c>
      <c r="BP887">
        <v>0.2</v>
      </c>
      <c r="BQ887">
        <v>105.5</v>
      </c>
      <c r="BS887">
        <v>43.3</v>
      </c>
      <c r="BT887">
        <v>-18.4</v>
      </c>
    </row>
    <row r="888" spans="1:72" x14ac:dyDescent="0.25">
      <c r="A888" s="28" t="s">
        <v>282</v>
      </c>
      <c r="B888" s="27" t="s">
        <v>351</v>
      </c>
      <c r="C888" s="28" t="s">
        <v>404</v>
      </c>
      <c r="H888">
        <v>0.4</v>
      </c>
      <c r="K888">
        <v>0.2</v>
      </c>
      <c r="L888">
        <v>0.2</v>
      </c>
      <c r="M888">
        <v>0.1</v>
      </c>
      <c r="N888">
        <v>0.3</v>
      </c>
      <c r="O888">
        <v>0.5</v>
      </c>
      <c r="P888">
        <v>0.1</v>
      </c>
      <c r="R888">
        <v>0.1</v>
      </c>
      <c r="S888">
        <v>0.1</v>
      </c>
      <c r="T888">
        <v>0.1</v>
      </c>
      <c r="U888">
        <v>0.1</v>
      </c>
      <c r="V888">
        <v>0.2</v>
      </c>
      <c r="W888">
        <v>0.2</v>
      </c>
      <c r="X888">
        <v>0.1</v>
      </c>
      <c r="Y888">
        <v>0.1</v>
      </c>
      <c r="AA888">
        <v>0.2</v>
      </c>
      <c r="AC888">
        <v>0.2</v>
      </c>
      <c r="AD888">
        <v>0.2</v>
      </c>
      <c r="AE888">
        <v>0.1</v>
      </c>
      <c r="AF888">
        <v>0.7</v>
      </c>
      <c r="AG888">
        <v>0.5</v>
      </c>
      <c r="AH888">
        <v>0.1</v>
      </c>
      <c r="AJ888">
        <v>0.1</v>
      </c>
      <c r="AK888">
        <v>0.2</v>
      </c>
      <c r="AM888">
        <v>0.2</v>
      </c>
      <c r="AN888">
        <v>2.6</v>
      </c>
      <c r="AO888">
        <v>0.2</v>
      </c>
      <c r="AP888">
        <v>0.3</v>
      </c>
      <c r="AQ888">
        <v>1.3</v>
      </c>
      <c r="AR888">
        <v>0.4</v>
      </c>
      <c r="AS888">
        <v>0.2</v>
      </c>
      <c r="AT888">
        <v>0.5</v>
      </c>
      <c r="AU888">
        <v>0.1</v>
      </c>
      <c r="AV888">
        <v>1.1</v>
      </c>
      <c r="AW888">
        <v>0.3</v>
      </c>
      <c r="AX888">
        <v>0.3</v>
      </c>
      <c r="AY888">
        <v>0.5</v>
      </c>
      <c r="AZ888">
        <v>0.1</v>
      </c>
      <c r="BA888">
        <v>0.1</v>
      </c>
      <c r="BB888">
        <v>0.1</v>
      </c>
      <c r="BC888">
        <v>0.2</v>
      </c>
      <c r="BD888">
        <v>0.4</v>
      </c>
      <c r="BE888">
        <v>1</v>
      </c>
      <c r="BF888">
        <v>1.4</v>
      </c>
      <c r="BG888">
        <v>0.6</v>
      </c>
      <c r="BH888">
        <v>0.3</v>
      </c>
      <c r="BI888">
        <v>0.7</v>
      </c>
      <c r="BJ888">
        <v>0.1</v>
      </c>
      <c r="BK888">
        <v>0.3</v>
      </c>
      <c r="BM888">
        <v>0.1</v>
      </c>
      <c r="BQ888">
        <v>10.6</v>
      </c>
      <c r="BS888">
        <v>4.9</v>
      </c>
      <c r="BT888">
        <v>-0.6</v>
      </c>
    </row>
    <row r="889" spans="1:72" x14ac:dyDescent="0.25">
      <c r="A889" s="28" t="s">
        <v>282</v>
      </c>
      <c r="B889" s="27" t="s">
        <v>351</v>
      </c>
      <c r="C889" s="28" t="s">
        <v>405</v>
      </c>
      <c r="H889">
        <v>0.7</v>
      </c>
      <c r="I889">
        <v>0.1</v>
      </c>
      <c r="K889">
        <v>0.2</v>
      </c>
      <c r="L889">
        <v>0.2</v>
      </c>
      <c r="M889">
        <v>0.1</v>
      </c>
      <c r="N889">
        <v>0.4</v>
      </c>
      <c r="O889">
        <v>0.5</v>
      </c>
      <c r="P889">
        <v>0.1</v>
      </c>
      <c r="R889">
        <v>0.1</v>
      </c>
      <c r="S889">
        <v>0.2</v>
      </c>
      <c r="T889">
        <v>0.1</v>
      </c>
      <c r="U889">
        <v>0.1</v>
      </c>
      <c r="V889">
        <v>0.3</v>
      </c>
      <c r="W889">
        <v>0.2</v>
      </c>
      <c r="X889">
        <v>0.1</v>
      </c>
      <c r="Y889">
        <v>0.2</v>
      </c>
      <c r="AA889">
        <v>0.3</v>
      </c>
      <c r="AC889">
        <v>0.2</v>
      </c>
      <c r="AD889">
        <v>0.4</v>
      </c>
      <c r="AE889">
        <v>0.2</v>
      </c>
      <c r="AF889">
        <v>0.9</v>
      </c>
      <c r="AG889">
        <v>0.6</v>
      </c>
      <c r="AH889">
        <v>0.2</v>
      </c>
      <c r="AJ889">
        <v>0.1</v>
      </c>
      <c r="AK889">
        <v>0.2</v>
      </c>
      <c r="AM889">
        <v>0.3</v>
      </c>
      <c r="AN889">
        <v>3.1</v>
      </c>
      <c r="AO889">
        <v>0.3</v>
      </c>
      <c r="AP889">
        <v>0.3</v>
      </c>
      <c r="AQ889">
        <v>1.5</v>
      </c>
      <c r="AR889">
        <v>0.5</v>
      </c>
      <c r="AS889">
        <v>0.3</v>
      </c>
      <c r="AT889">
        <v>0.6</v>
      </c>
      <c r="AU889">
        <v>0.1</v>
      </c>
      <c r="AV889">
        <v>2.2</v>
      </c>
      <c r="AW889">
        <v>0.4</v>
      </c>
      <c r="AX889">
        <v>0.3</v>
      </c>
      <c r="AY889">
        <v>0.8</v>
      </c>
      <c r="AZ889">
        <v>0.2</v>
      </c>
      <c r="BA889">
        <v>0.2</v>
      </c>
      <c r="BB889">
        <v>0.1</v>
      </c>
      <c r="BC889">
        <v>0.5</v>
      </c>
      <c r="BD889">
        <v>0.5</v>
      </c>
      <c r="BE889">
        <v>1.4</v>
      </c>
      <c r="BF889">
        <v>1.6</v>
      </c>
      <c r="BG889">
        <v>0.8</v>
      </c>
      <c r="BH889">
        <v>0.6</v>
      </c>
      <c r="BI889">
        <v>1</v>
      </c>
      <c r="BJ889">
        <v>0.2</v>
      </c>
      <c r="BK889">
        <v>0.4</v>
      </c>
      <c r="BM889">
        <v>0.1</v>
      </c>
      <c r="BQ889">
        <v>15.2</v>
      </c>
      <c r="BS889">
        <v>7.5</v>
      </c>
      <c r="BT889">
        <v>0.1</v>
      </c>
    </row>
    <row r="890" spans="1:72" x14ac:dyDescent="0.25">
      <c r="A890" s="28" t="s">
        <v>282</v>
      </c>
      <c r="B890" s="27" t="s">
        <v>351</v>
      </c>
      <c r="C890" s="28" t="s">
        <v>406</v>
      </c>
      <c r="D890">
        <v>0.2</v>
      </c>
      <c r="G890">
        <v>0.1</v>
      </c>
      <c r="H890">
        <v>2.1</v>
      </c>
      <c r="I890">
        <v>0.2</v>
      </c>
      <c r="J890">
        <v>0.1</v>
      </c>
      <c r="K890">
        <v>1.5</v>
      </c>
      <c r="L890">
        <v>2.4</v>
      </c>
      <c r="M890">
        <v>0.8</v>
      </c>
      <c r="N890">
        <v>2</v>
      </c>
      <c r="O890">
        <v>4.3</v>
      </c>
      <c r="P890">
        <v>1.2</v>
      </c>
      <c r="Q890">
        <v>0.3</v>
      </c>
      <c r="R890">
        <v>0.5</v>
      </c>
      <c r="S890">
        <v>1</v>
      </c>
      <c r="T890">
        <v>0.7</v>
      </c>
      <c r="U890">
        <v>0.5</v>
      </c>
      <c r="V890">
        <v>1.3</v>
      </c>
      <c r="W890">
        <v>1</v>
      </c>
      <c r="X890">
        <v>0.2</v>
      </c>
      <c r="Y890">
        <v>0.7</v>
      </c>
      <c r="Z890">
        <v>0.2</v>
      </c>
      <c r="AA890">
        <v>2</v>
      </c>
      <c r="AB890">
        <v>0.1</v>
      </c>
      <c r="AC890">
        <v>0.8</v>
      </c>
      <c r="AD890">
        <v>1.1</v>
      </c>
      <c r="AE890">
        <v>0.7</v>
      </c>
      <c r="AF890">
        <v>3</v>
      </c>
      <c r="AG890">
        <v>2.3</v>
      </c>
      <c r="AH890">
        <v>1</v>
      </c>
      <c r="AI890">
        <v>0.2</v>
      </c>
      <c r="AJ890">
        <v>0.5</v>
      </c>
      <c r="AK890">
        <v>0.8</v>
      </c>
      <c r="AL890">
        <v>0.4</v>
      </c>
      <c r="AM890">
        <v>0.8</v>
      </c>
      <c r="AN890">
        <v>21.7</v>
      </c>
      <c r="AO890">
        <v>1.1</v>
      </c>
      <c r="AP890">
        <v>1.1</v>
      </c>
      <c r="AQ890">
        <v>8</v>
      </c>
      <c r="AR890">
        <v>1.8</v>
      </c>
      <c r="AS890">
        <v>1.2</v>
      </c>
      <c r="AT890">
        <v>1.6</v>
      </c>
      <c r="AU890">
        <v>0.4</v>
      </c>
      <c r="AV890">
        <v>4.4</v>
      </c>
      <c r="AW890">
        <v>1.4</v>
      </c>
      <c r="AX890">
        <v>1.3</v>
      </c>
      <c r="AY890">
        <v>2.3</v>
      </c>
      <c r="AZ890">
        <v>0.7</v>
      </c>
      <c r="BA890">
        <v>0.5</v>
      </c>
      <c r="BB890">
        <v>0.3</v>
      </c>
      <c r="BC890">
        <v>0.8</v>
      </c>
      <c r="BD890">
        <v>1.7</v>
      </c>
      <c r="BE890">
        <v>4.4</v>
      </c>
      <c r="BF890">
        <v>5.7</v>
      </c>
      <c r="BG890">
        <v>2.4</v>
      </c>
      <c r="BH890">
        <v>1.5</v>
      </c>
      <c r="BI890">
        <v>2.7</v>
      </c>
      <c r="BJ890">
        <v>0.6</v>
      </c>
      <c r="BK890">
        <v>1.4</v>
      </c>
      <c r="BM890">
        <v>0.2</v>
      </c>
      <c r="BQ890">
        <v>36.2</v>
      </c>
      <c r="BS890">
        <v>15.8</v>
      </c>
      <c r="BT890">
        <v>-2.2</v>
      </c>
    </row>
    <row r="891" spans="1:72" x14ac:dyDescent="0.25">
      <c r="A891" s="28" t="s">
        <v>282</v>
      </c>
      <c r="B891" s="27" t="s">
        <v>351</v>
      </c>
      <c r="C891" s="28" t="s">
        <v>407</v>
      </c>
      <c r="D891">
        <v>5.2</v>
      </c>
      <c r="E891">
        <v>0.4</v>
      </c>
      <c r="F891">
        <v>0.2</v>
      </c>
      <c r="G891">
        <v>1.9</v>
      </c>
      <c r="H891">
        <v>52.9</v>
      </c>
      <c r="I891">
        <v>5.5</v>
      </c>
      <c r="J891">
        <v>2.4</v>
      </c>
      <c r="K891">
        <v>17.8</v>
      </c>
      <c r="L891">
        <v>24.1</v>
      </c>
      <c r="M891">
        <v>10.1</v>
      </c>
      <c r="N891">
        <v>40.3</v>
      </c>
      <c r="O891">
        <v>104.7</v>
      </c>
      <c r="P891">
        <v>13.5</v>
      </c>
      <c r="Q891">
        <v>5.9</v>
      </c>
      <c r="R891">
        <v>7</v>
      </c>
      <c r="S891">
        <v>18</v>
      </c>
      <c r="T891">
        <v>17.1</v>
      </c>
      <c r="U891">
        <v>9.9</v>
      </c>
      <c r="V891">
        <v>21.1</v>
      </c>
      <c r="W891">
        <v>19.4</v>
      </c>
      <c r="X891">
        <v>6</v>
      </c>
      <c r="Y891">
        <v>16.4</v>
      </c>
      <c r="Z891">
        <v>5</v>
      </c>
      <c r="AA891">
        <v>45.5</v>
      </c>
      <c r="AB891">
        <v>2</v>
      </c>
      <c r="AC891">
        <v>15.8</v>
      </c>
      <c r="AD891">
        <v>21.3</v>
      </c>
      <c r="AE891">
        <v>14.1</v>
      </c>
      <c r="AF891">
        <v>72.5</v>
      </c>
      <c r="AG891">
        <v>46.3</v>
      </c>
      <c r="AH891">
        <v>13.9</v>
      </c>
      <c r="AI891">
        <v>5.1</v>
      </c>
      <c r="AJ891">
        <v>13.9</v>
      </c>
      <c r="AK891">
        <v>15.5</v>
      </c>
      <c r="AL891">
        <v>4.7</v>
      </c>
      <c r="AM891">
        <v>18.4</v>
      </c>
      <c r="AN891">
        <v>536.3</v>
      </c>
      <c r="AO891">
        <v>21.2</v>
      </c>
      <c r="AP891">
        <v>26.7</v>
      </c>
      <c r="AQ891">
        <v>140.6</v>
      </c>
      <c r="AR891">
        <v>45.9</v>
      </c>
      <c r="AS891">
        <v>24.5</v>
      </c>
      <c r="AT891">
        <v>46.8</v>
      </c>
      <c r="AU891">
        <v>5.9</v>
      </c>
      <c r="AV891">
        <v>115.5</v>
      </c>
      <c r="AW891">
        <v>27.9</v>
      </c>
      <c r="AX891">
        <v>27.7</v>
      </c>
      <c r="AY891">
        <v>43.2</v>
      </c>
      <c r="AZ891">
        <v>13.3</v>
      </c>
      <c r="BA891">
        <v>12.5</v>
      </c>
      <c r="BB891">
        <v>5.6</v>
      </c>
      <c r="BC891">
        <v>16</v>
      </c>
      <c r="BD891">
        <v>35.6</v>
      </c>
      <c r="BE891">
        <v>95.1</v>
      </c>
      <c r="BF891">
        <v>137.5</v>
      </c>
      <c r="BG891">
        <v>56.4</v>
      </c>
      <c r="BH891">
        <v>31.8</v>
      </c>
      <c r="BI891">
        <v>73.3</v>
      </c>
      <c r="BJ891">
        <v>13.7</v>
      </c>
      <c r="BK891">
        <v>36.8</v>
      </c>
      <c r="BL891">
        <v>0.5</v>
      </c>
      <c r="BM891">
        <v>5.1</v>
      </c>
      <c r="BP891">
        <v>1.5</v>
      </c>
      <c r="BQ891">
        <v>1095.4</v>
      </c>
      <c r="BS891">
        <v>488.9</v>
      </c>
      <c r="BT891">
        <v>-28.9</v>
      </c>
    </row>
    <row r="892" spans="1:72" x14ac:dyDescent="0.25">
      <c r="A892" s="26" t="s">
        <v>283</v>
      </c>
      <c r="B892" s="27" t="s">
        <v>352</v>
      </c>
      <c r="C892" s="26" t="s">
        <v>384</v>
      </c>
      <c r="D892">
        <v>83</v>
      </c>
      <c r="E892">
        <v>11</v>
      </c>
      <c r="F892">
        <v>8.4</v>
      </c>
      <c r="G892">
        <v>48.2</v>
      </c>
      <c r="H892">
        <v>2093.7</v>
      </c>
      <c r="I892">
        <v>162</v>
      </c>
      <c r="J892">
        <v>77.4</v>
      </c>
      <c r="K892">
        <v>124.9</v>
      </c>
      <c r="L892">
        <v>93.8</v>
      </c>
      <c r="M892">
        <v>144.5</v>
      </c>
      <c r="N892">
        <v>557.3</v>
      </c>
      <c r="O892">
        <v>542.1</v>
      </c>
      <c r="P892">
        <v>153.8</v>
      </c>
      <c r="Q892">
        <v>131.9</v>
      </c>
      <c r="R892">
        <v>97.6</v>
      </c>
      <c r="S892">
        <v>238.2</v>
      </c>
      <c r="T892">
        <v>299.4</v>
      </c>
      <c r="U892">
        <v>224.3</v>
      </c>
      <c r="V892">
        <v>302.4</v>
      </c>
      <c r="W892">
        <v>453.5</v>
      </c>
      <c r="X892">
        <v>346.2</v>
      </c>
      <c r="Y892">
        <v>211.8</v>
      </c>
      <c r="Z892">
        <v>169.6</v>
      </c>
      <c r="AA892">
        <v>529.1</v>
      </c>
      <c r="AB892">
        <v>59.3</v>
      </c>
      <c r="AC892">
        <v>165.2</v>
      </c>
      <c r="AD892">
        <v>1262.4</v>
      </c>
      <c r="AE892">
        <v>598.5</v>
      </c>
      <c r="AF892">
        <v>4691.3</v>
      </c>
      <c r="AG892">
        <v>3258.3</v>
      </c>
      <c r="AH892">
        <v>616.4</v>
      </c>
      <c r="AI892">
        <v>157.3</v>
      </c>
      <c r="AJ892">
        <v>205.3</v>
      </c>
      <c r="AK892">
        <v>468.1</v>
      </c>
      <c r="AL892">
        <v>136</v>
      </c>
      <c r="AM892">
        <v>2020.3</v>
      </c>
      <c r="AN892">
        <v>1875.2</v>
      </c>
      <c r="AO892">
        <v>24730.5</v>
      </c>
      <c r="AP892">
        <v>7897.7</v>
      </c>
      <c r="AQ892">
        <v>6060.4</v>
      </c>
      <c r="AR892">
        <v>484.2</v>
      </c>
      <c r="AS892">
        <v>220.6</v>
      </c>
      <c r="AT892">
        <v>206.7</v>
      </c>
      <c r="AU892">
        <v>439.7</v>
      </c>
      <c r="AV892">
        <v>3657.9</v>
      </c>
      <c r="AW892">
        <v>1006.3</v>
      </c>
      <c r="AX892">
        <v>584.5</v>
      </c>
      <c r="AY892">
        <v>10894.2</v>
      </c>
      <c r="AZ892">
        <v>610.3</v>
      </c>
      <c r="BA892">
        <v>1424.5</v>
      </c>
      <c r="BB892">
        <v>188.2</v>
      </c>
      <c r="BC892">
        <v>252.4</v>
      </c>
      <c r="BD892">
        <v>1690.8</v>
      </c>
      <c r="BE892">
        <v>1432.2</v>
      </c>
      <c r="BF892">
        <v>680.8</v>
      </c>
      <c r="BG892">
        <v>648.6</v>
      </c>
      <c r="BH892">
        <v>340</v>
      </c>
      <c r="BI892">
        <v>1389.3</v>
      </c>
      <c r="BJ892">
        <v>1623.5</v>
      </c>
      <c r="BK892">
        <v>773.8</v>
      </c>
      <c r="BL892">
        <v>43.1</v>
      </c>
      <c r="BM892">
        <v>255.9</v>
      </c>
      <c r="BP892">
        <v>25524.1</v>
      </c>
      <c r="BQ892">
        <v>25473.1</v>
      </c>
      <c r="BR892">
        <v>749.3</v>
      </c>
      <c r="BS892">
        <v>17489.7</v>
      </c>
      <c r="BT892">
        <v>-73.4</v>
      </c>
    </row>
    <row r="893" spans="1:72" x14ac:dyDescent="0.25">
      <c r="A893" s="28" t="s">
        <v>283</v>
      </c>
      <c r="B893" s="27" t="s">
        <v>352</v>
      </c>
      <c r="C893" s="28" t="s">
        <v>385</v>
      </c>
      <c r="D893">
        <v>0.1</v>
      </c>
      <c r="H893">
        <v>1.6</v>
      </c>
      <c r="I893">
        <v>0.1</v>
      </c>
      <c r="J893">
        <v>0.1</v>
      </c>
      <c r="K893">
        <v>0.1</v>
      </c>
      <c r="L893">
        <v>0.2</v>
      </c>
      <c r="M893">
        <v>0.1</v>
      </c>
      <c r="N893">
        <v>0.5</v>
      </c>
      <c r="O893">
        <v>0.9</v>
      </c>
      <c r="P893">
        <v>0.1</v>
      </c>
      <c r="Q893">
        <v>0.1</v>
      </c>
      <c r="R893">
        <v>0.1</v>
      </c>
      <c r="S893">
        <v>0.2</v>
      </c>
      <c r="T893">
        <v>0.3</v>
      </c>
      <c r="U893">
        <v>0.2</v>
      </c>
      <c r="V893">
        <v>0.3</v>
      </c>
      <c r="W893">
        <v>0.4</v>
      </c>
      <c r="X893">
        <v>0.1</v>
      </c>
      <c r="Y893">
        <v>0.3</v>
      </c>
      <c r="Z893">
        <v>0.1</v>
      </c>
      <c r="AA893">
        <v>0.2</v>
      </c>
      <c r="AC893">
        <v>0.1</v>
      </c>
      <c r="AD893">
        <v>0.4</v>
      </c>
      <c r="AE893">
        <v>0.7</v>
      </c>
      <c r="AF893">
        <v>2.2</v>
      </c>
      <c r="AG893">
        <v>2.4</v>
      </c>
      <c r="AH893">
        <v>0.2</v>
      </c>
      <c r="AI893">
        <v>0.4</v>
      </c>
      <c r="AJ893">
        <v>0.2</v>
      </c>
      <c r="AK893">
        <v>0.3</v>
      </c>
      <c r="AM893">
        <v>1</v>
      </c>
      <c r="AN893">
        <v>1.1</v>
      </c>
      <c r="AO893">
        <v>55.9</v>
      </c>
      <c r="AP893">
        <v>10.3</v>
      </c>
      <c r="AQ893">
        <v>44.8</v>
      </c>
      <c r="AR893">
        <v>0.2</v>
      </c>
      <c r="AS893">
        <v>0.3</v>
      </c>
      <c r="AT893">
        <v>0.1</v>
      </c>
      <c r="AU893">
        <v>0.3</v>
      </c>
      <c r="AV893">
        <v>2.9</v>
      </c>
      <c r="AW893">
        <v>0.6</v>
      </c>
      <c r="AX893">
        <v>0.5</v>
      </c>
      <c r="AY893">
        <v>13.5</v>
      </c>
      <c r="AZ893">
        <v>0.3</v>
      </c>
      <c r="BA893">
        <v>5</v>
      </c>
      <c r="BB893">
        <v>0.1</v>
      </c>
      <c r="BC893">
        <v>0.1</v>
      </c>
      <c r="BD893">
        <v>0.8</v>
      </c>
      <c r="BE893">
        <v>1.9</v>
      </c>
      <c r="BF893">
        <v>0.5</v>
      </c>
      <c r="BG893">
        <v>0.5</v>
      </c>
      <c r="BH893">
        <v>0.7</v>
      </c>
      <c r="BI893">
        <v>2.3</v>
      </c>
      <c r="BJ893">
        <v>1.1</v>
      </c>
      <c r="BK893">
        <v>0.7</v>
      </c>
      <c r="BM893">
        <v>0.2</v>
      </c>
      <c r="BP893">
        <v>0.1</v>
      </c>
      <c r="BQ893">
        <v>66.1</v>
      </c>
      <c r="BS893">
        <v>6</v>
      </c>
      <c r="BT893">
        <v>0.6</v>
      </c>
    </row>
    <row r="894" spans="1:72" x14ac:dyDescent="0.25">
      <c r="A894" s="28" t="s">
        <v>283</v>
      </c>
      <c r="B894" s="27" t="s">
        <v>352</v>
      </c>
      <c r="C894" s="28" t="s">
        <v>386</v>
      </c>
      <c r="D894">
        <v>0.1</v>
      </c>
      <c r="G894">
        <v>0.1</v>
      </c>
      <c r="H894">
        <v>2.9</v>
      </c>
      <c r="I894">
        <v>0.3</v>
      </c>
      <c r="J894">
        <v>0.3</v>
      </c>
      <c r="K894">
        <v>0.5</v>
      </c>
      <c r="L894">
        <v>1</v>
      </c>
      <c r="M894">
        <v>0.2</v>
      </c>
      <c r="N894">
        <v>1.9</v>
      </c>
      <c r="O894">
        <v>2.4</v>
      </c>
      <c r="P894">
        <v>0.7</v>
      </c>
      <c r="Q894">
        <v>0.2</v>
      </c>
      <c r="R894">
        <v>0.3</v>
      </c>
      <c r="S894">
        <v>0.5</v>
      </c>
      <c r="T894">
        <v>0.7</v>
      </c>
      <c r="U894">
        <v>0.5</v>
      </c>
      <c r="V894">
        <v>0.6</v>
      </c>
      <c r="W894">
        <v>1</v>
      </c>
      <c r="X894">
        <v>0.3</v>
      </c>
      <c r="Y894">
        <v>1.1</v>
      </c>
      <c r="Z894">
        <v>0.2</v>
      </c>
      <c r="AA894">
        <v>0.8</v>
      </c>
      <c r="AB894">
        <v>0.1</v>
      </c>
      <c r="AC894">
        <v>0.4</v>
      </c>
      <c r="AD894">
        <v>1.2</v>
      </c>
      <c r="AE894">
        <v>1.9</v>
      </c>
      <c r="AF894">
        <v>5.9</v>
      </c>
      <c r="AG894">
        <v>5.2</v>
      </c>
      <c r="AH894">
        <v>0.5</v>
      </c>
      <c r="AI894">
        <v>0.2</v>
      </c>
      <c r="AJ894">
        <v>0.2</v>
      </c>
      <c r="AK894">
        <v>1</v>
      </c>
      <c r="AL894">
        <v>0.3</v>
      </c>
      <c r="AM894">
        <v>3.8</v>
      </c>
      <c r="AN894">
        <v>5.9</v>
      </c>
      <c r="AO894">
        <v>97.3</v>
      </c>
      <c r="AP894">
        <v>12</v>
      </c>
      <c r="AQ894">
        <v>26.8</v>
      </c>
      <c r="AR894">
        <v>0.6</v>
      </c>
      <c r="AS894">
        <v>1.2</v>
      </c>
      <c r="AT894">
        <v>0.6</v>
      </c>
      <c r="AU894">
        <v>0.7</v>
      </c>
      <c r="AV894">
        <v>9.7</v>
      </c>
      <c r="AW894">
        <v>2.9</v>
      </c>
      <c r="AX894">
        <v>1.9</v>
      </c>
      <c r="AY894">
        <v>24.3</v>
      </c>
      <c r="AZ894">
        <v>1.4</v>
      </c>
      <c r="BA894">
        <v>7.7</v>
      </c>
      <c r="BB894">
        <v>0.3</v>
      </c>
      <c r="BC894">
        <v>0.5</v>
      </c>
      <c r="BD894">
        <v>4</v>
      </c>
      <c r="BE894">
        <v>10.8</v>
      </c>
      <c r="BF894">
        <v>2.7</v>
      </c>
      <c r="BG894">
        <v>1.8</v>
      </c>
      <c r="BH894">
        <v>1.9</v>
      </c>
      <c r="BI894">
        <v>3.6</v>
      </c>
      <c r="BJ894">
        <v>1.7</v>
      </c>
      <c r="BK894">
        <v>3.3</v>
      </c>
      <c r="BL894">
        <v>0.1</v>
      </c>
      <c r="BM894">
        <v>0.6</v>
      </c>
      <c r="BP894">
        <v>1.2</v>
      </c>
      <c r="BQ894">
        <v>124.2</v>
      </c>
      <c r="BS894">
        <v>16</v>
      </c>
      <c r="BT894">
        <v>-2.4</v>
      </c>
    </row>
    <row r="895" spans="1:72" x14ac:dyDescent="0.25">
      <c r="A895" s="28" t="s">
        <v>283</v>
      </c>
      <c r="B895" s="27" t="s">
        <v>352</v>
      </c>
      <c r="C895" s="28" t="s">
        <v>387</v>
      </c>
      <c r="D895">
        <v>1.1</v>
      </c>
      <c r="E895">
        <v>0.2</v>
      </c>
      <c r="F895">
        <v>0.3</v>
      </c>
      <c r="G895">
        <v>0.8</v>
      </c>
      <c r="H895">
        <v>65.5</v>
      </c>
      <c r="I895">
        <v>3.9</v>
      </c>
      <c r="J895">
        <v>5.6</v>
      </c>
      <c r="K895">
        <v>4.7</v>
      </c>
      <c r="L895">
        <v>6.2</v>
      </c>
      <c r="M895">
        <v>3.7</v>
      </c>
      <c r="N895">
        <v>19</v>
      </c>
      <c r="O895">
        <v>34.1</v>
      </c>
      <c r="P895">
        <v>6.8</v>
      </c>
      <c r="Q895">
        <v>3.7</v>
      </c>
      <c r="R895">
        <v>3.1</v>
      </c>
      <c r="S895">
        <v>7.9</v>
      </c>
      <c r="T895">
        <v>9.3</v>
      </c>
      <c r="U895">
        <v>7</v>
      </c>
      <c r="V895">
        <v>8.1</v>
      </c>
      <c r="W895">
        <v>15</v>
      </c>
      <c r="X895">
        <v>4.1</v>
      </c>
      <c r="Y895">
        <v>9.8</v>
      </c>
      <c r="Z895">
        <v>3.1</v>
      </c>
      <c r="AA895">
        <v>13.5</v>
      </c>
      <c r="AB895">
        <v>0.6</v>
      </c>
      <c r="AC895">
        <v>4.8</v>
      </c>
      <c r="AD895">
        <v>20.3</v>
      </c>
      <c r="AE895">
        <v>51.8</v>
      </c>
      <c r="AF895">
        <v>130.2</v>
      </c>
      <c r="AG895">
        <v>127.7</v>
      </c>
      <c r="AH895">
        <v>7.8</v>
      </c>
      <c r="AI895">
        <v>4.6</v>
      </c>
      <c r="AJ895">
        <v>4.2</v>
      </c>
      <c r="AK895">
        <v>15.6</v>
      </c>
      <c r="AL895">
        <v>2.7</v>
      </c>
      <c r="AM895">
        <v>65.2</v>
      </c>
      <c r="AN895">
        <v>112.5</v>
      </c>
      <c r="AO895">
        <v>2229.8</v>
      </c>
      <c r="AP895">
        <v>368.9</v>
      </c>
      <c r="AQ895">
        <v>1422.9</v>
      </c>
      <c r="AR895">
        <v>13.4</v>
      </c>
      <c r="AS895">
        <v>24.7</v>
      </c>
      <c r="AT895">
        <v>14.2</v>
      </c>
      <c r="AU895">
        <v>10.8</v>
      </c>
      <c r="AV895">
        <v>211</v>
      </c>
      <c r="AW895">
        <v>47.6</v>
      </c>
      <c r="AX895">
        <v>32.1</v>
      </c>
      <c r="AY895">
        <v>583.8</v>
      </c>
      <c r="AZ895">
        <v>21.3</v>
      </c>
      <c r="BA895">
        <v>191.2</v>
      </c>
      <c r="BB895">
        <v>4.9</v>
      </c>
      <c r="BC895">
        <v>18.3</v>
      </c>
      <c r="BD895">
        <v>63.8</v>
      </c>
      <c r="BE895">
        <v>69.6</v>
      </c>
      <c r="BF895">
        <v>44.3</v>
      </c>
      <c r="BG895">
        <v>31.3</v>
      </c>
      <c r="BH895">
        <v>30</v>
      </c>
      <c r="BI895">
        <v>93.9</v>
      </c>
      <c r="BJ895">
        <v>31.4</v>
      </c>
      <c r="BK895">
        <v>34.5</v>
      </c>
      <c r="BL895">
        <v>0.7</v>
      </c>
      <c r="BM895">
        <v>20.2</v>
      </c>
      <c r="BP895">
        <v>20.8</v>
      </c>
      <c r="BQ895">
        <v>2493.5</v>
      </c>
      <c r="BR895">
        <v>0.1</v>
      </c>
      <c r="BS895">
        <v>291.3</v>
      </c>
      <c r="BT895">
        <v>23.5</v>
      </c>
    </row>
    <row r="896" spans="1:71" x14ac:dyDescent="0.25">
      <c r="A896" s="28" t="s">
        <v>283</v>
      </c>
      <c r="B896" s="27" t="s">
        <v>352</v>
      </c>
      <c r="C896" s="28" t="s">
        <v>388</v>
      </c>
      <c r="AO896">
        <v>0.5</v>
      </c>
      <c r="AP896">
        <v>0.1</v>
      </c>
      <c r="AQ896">
        <v>0.1</v>
      </c>
      <c r="AY896">
        <v>0.1</v>
      </c>
      <c r="BQ896">
        <v>0.4</v>
      </c>
      <c r="BS896">
        <v>0.1</v>
      </c>
    </row>
    <row r="897" spans="1:71" x14ac:dyDescent="0.25">
      <c r="A897" s="28" t="s">
        <v>283</v>
      </c>
      <c r="B897" s="27" t="s">
        <v>352</v>
      </c>
      <c r="C897" s="28" t="s">
        <v>389</v>
      </c>
      <c r="H897">
        <v>0.1</v>
      </c>
      <c r="AF897">
        <v>0.1</v>
      </c>
      <c r="AG897">
        <v>0.1</v>
      </c>
      <c r="AM897">
        <v>0.2</v>
      </c>
      <c r="AO897">
        <v>3.1</v>
      </c>
      <c r="AP897">
        <v>0.4</v>
      </c>
      <c r="AQ897">
        <v>0.8</v>
      </c>
      <c r="AV897">
        <v>0.2</v>
      </c>
      <c r="AY897">
        <v>0.7</v>
      </c>
      <c r="BA897">
        <v>0.1</v>
      </c>
      <c r="BI897">
        <v>0.1</v>
      </c>
      <c r="BP897">
        <v>0.1</v>
      </c>
      <c r="BQ897">
        <v>3.9</v>
      </c>
      <c r="BS897">
        <v>0.4</v>
      </c>
    </row>
    <row r="898" spans="1:71" x14ac:dyDescent="0.25">
      <c r="A898" s="28" t="s">
        <v>283</v>
      </c>
      <c r="B898" s="27" t="s">
        <v>352</v>
      </c>
      <c r="C898" s="28" t="s">
        <v>390</v>
      </c>
      <c r="AF898">
        <v>0.1</v>
      </c>
      <c r="AN898">
        <v>0.1</v>
      </c>
      <c r="AO898">
        <v>0.8</v>
      </c>
      <c r="AP898">
        <v>0.4</v>
      </c>
      <c r="AQ898">
        <v>0.1</v>
      </c>
      <c r="AY898">
        <v>0.1</v>
      </c>
      <c r="BQ898">
        <v>2.1</v>
      </c>
      <c r="BS898">
        <v>0.1</v>
      </c>
    </row>
    <row r="899" spans="1:72" x14ac:dyDescent="0.25">
      <c r="A899" s="28" t="s">
        <v>283</v>
      </c>
      <c r="B899" s="27" t="s">
        <v>352</v>
      </c>
      <c r="C899" s="28" t="s">
        <v>391</v>
      </c>
      <c r="H899">
        <v>0.4</v>
      </c>
      <c r="N899">
        <v>0.1</v>
      </c>
      <c r="O899">
        <v>0.1</v>
      </c>
      <c r="S899">
        <v>0.1</v>
      </c>
      <c r="T899">
        <v>0.1</v>
      </c>
      <c r="U899">
        <v>0.1</v>
      </c>
      <c r="V899">
        <v>0.1</v>
      </c>
      <c r="W899">
        <v>0.2</v>
      </c>
      <c r="Y899">
        <v>0.1</v>
      </c>
      <c r="AA899">
        <v>0.2</v>
      </c>
      <c r="AD899">
        <v>0.2</v>
      </c>
      <c r="AE899">
        <v>0.2</v>
      </c>
      <c r="AF899">
        <v>1</v>
      </c>
      <c r="AG899">
        <v>1.6</v>
      </c>
      <c r="AK899">
        <v>0.1</v>
      </c>
      <c r="AM899">
        <v>0.8</v>
      </c>
      <c r="AN899">
        <v>0.3</v>
      </c>
      <c r="AO899">
        <v>26.1</v>
      </c>
      <c r="AP899">
        <v>5.4</v>
      </c>
      <c r="AQ899">
        <v>3</v>
      </c>
      <c r="AR899">
        <v>0.1</v>
      </c>
      <c r="AS899">
        <v>0.4</v>
      </c>
      <c r="AT899">
        <v>0.1</v>
      </c>
      <c r="AU899">
        <v>0.1</v>
      </c>
      <c r="AV899">
        <v>1.3</v>
      </c>
      <c r="AW899">
        <v>0.2</v>
      </c>
      <c r="AX899">
        <v>0.1</v>
      </c>
      <c r="AY899">
        <v>6</v>
      </c>
      <c r="AZ899">
        <v>0.2</v>
      </c>
      <c r="BA899">
        <v>0.8</v>
      </c>
      <c r="BD899">
        <v>0.3</v>
      </c>
      <c r="BE899">
        <v>0.5</v>
      </c>
      <c r="BF899">
        <v>0.2</v>
      </c>
      <c r="BG899">
        <v>0.2</v>
      </c>
      <c r="BH899">
        <v>0.1</v>
      </c>
      <c r="BI899">
        <v>0.7</v>
      </c>
      <c r="BJ899">
        <v>0.2</v>
      </c>
      <c r="BK899">
        <v>0.3</v>
      </c>
      <c r="BM899">
        <v>0.2</v>
      </c>
      <c r="BP899">
        <v>3.4</v>
      </c>
      <c r="BQ899">
        <v>39.5</v>
      </c>
      <c r="BS899">
        <v>1.9</v>
      </c>
      <c r="BT899">
        <v>0.1</v>
      </c>
    </row>
    <row r="900" spans="1:72" x14ac:dyDescent="0.25">
      <c r="A900" s="28" t="s">
        <v>283</v>
      </c>
      <c r="B900" s="27" t="s">
        <v>352</v>
      </c>
      <c r="C900" s="28" t="s">
        <v>392</v>
      </c>
      <c r="H900">
        <v>0.3</v>
      </c>
      <c r="N900">
        <v>0.2</v>
      </c>
      <c r="O900">
        <v>0.2</v>
      </c>
      <c r="T900">
        <v>0.1</v>
      </c>
      <c r="U900">
        <v>0.1</v>
      </c>
      <c r="W900">
        <v>0.1</v>
      </c>
      <c r="Y900">
        <v>0.1</v>
      </c>
      <c r="AA900">
        <v>0.2</v>
      </c>
      <c r="AC900">
        <v>0.1</v>
      </c>
      <c r="AD900">
        <v>0.2</v>
      </c>
      <c r="AE900">
        <v>0.2</v>
      </c>
      <c r="AF900">
        <v>0.7</v>
      </c>
      <c r="AG900">
        <v>1</v>
      </c>
      <c r="AH900">
        <v>0.1</v>
      </c>
      <c r="AK900">
        <v>0.2</v>
      </c>
      <c r="AM900">
        <v>0.9</v>
      </c>
      <c r="AN900">
        <v>0.4</v>
      </c>
      <c r="AO900">
        <v>13.3</v>
      </c>
      <c r="AP900">
        <v>2.4</v>
      </c>
      <c r="AQ900">
        <v>3.9</v>
      </c>
      <c r="AR900">
        <v>0.1</v>
      </c>
      <c r="AS900">
        <v>0.1</v>
      </c>
      <c r="AT900">
        <v>0.1</v>
      </c>
      <c r="AU900">
        <v>0.1</v>
      </c>
      <c r="AV900">
        <v>1.1</v>
      </c>
      <c r="AW900">
        <v>0.3</v>
      </c>
      <c r="AX900">
        <v>0.2</v>
      </c>
      <c r="AY900">
        <v>3.6</v>
      </c>
      <c r="AZ900">
        <v>0.2</v>
      </c>
      <c r="BA900">
        <v>1.2</v>
      </c>
      <c r="BC900">
        <v>0.1</v>
      </c>
      <c r="BD900">
        <v>0.4</v>
      </c>
      <c r="BE900">
        <v>1</v>
      </c>
      <c r="BF900">
        <v>0.3</v>
      </c>
      <c r="BG900">
        <v>0.2</v>
      </c>
      <c r="BH900">
        <v>0.2</v>
      </c>
      <c r="BI900">
        <v>0.6</v>
      </c>
      <c r="BJ900">
        <v>0.3</v>
      </c>
      <c r="BK900">
        <v>0.3</v>
      </c>
      <c r="BM900">
        <v>0.1</v>
      </c>
      <c r="BP900">
        <v>0.6</v>
      </c>
      <c r="BQ900">
        <v>19.1</v>
      </c>
      <c r="BS900">
        <v>2.5</v>
      </c>
      <c r="BT900">
        <v>0.2</v>
      </c>
    </row>
    <row r="901" spans="1:72" x14ac:dyDescent="0.25">
      <c r="A901" s="28" t="s">
        <v>283</v>
      </c>
      <c r="B901" s="27" t="s">
        <v>352</v>
      </c>
      <c r="C901" s="28" t="s">
        <v>393</v>
      </c>
      <c r="H901">
        <v>0.5</v>
      </c>
      <c r="L901">
        <v>0.1</v>
      </c>
      <c r="N901">
        <v>0.1</v>
      </c>
      <c r="O901">
        <v>0.2</v>
      </c>
      <c r="S901">
        <v>0.1</v>
      </c>
      <c r="T901">
        <v>0.1</v>
      </c>
      <c r="W901">
        <v>0.1</v>
      </c>
      <c r="Y901">
        <v>0.1</v>
      </c>
      <c r="AA901">
        <v>0.1</v>
      </c>
      <c r="AD901">
        <v>0.5</v>
      </c>
      <c r="AE901">
        <v>0.2</v>
      </c>
      <c r="AF901">
        <v>0.6</v>
      </c>
      <c r="AG901">
        <v>1.2</v>
      </c>
      <c r="AH901">
        <v>0.1</v>
      </c>
      <c r="AK901">
        <v>0.1</v>
      </c>
      <c r="AM901">
        <v>0.7</v>
      </c>
      <c r="AN901">
        <v>0.8</v>
      </c>
      <c r="AO901">
        <v>16.3</v>
      </c>
      <c r="AP901">
        <v>1.5</v>
      </c>
      <c r="AQ901">
        <v>2</v>
      </c>
      <c r="AR901">
        <v>0.3</v>
      </c>
      <c r="AS901">
        <v>0.4</v>
      </c>
      <c r="AT901">
        <v>0.1</v>
      </c>
      <c r="AU901">
        <v>0.3</v>
      </c>
      <c r="AV901">
        <v>1.1</v>
      </c>
      <c r="AW901">
        <v>0.3</v>
      </c>
      <c r="AX901">
        <v>0.2</v>
      </c>
      <c r="AY901">
        <v>6.1</v>
      </c>
      <c r="AZ901">
        <v>0.2</v>
      </c>
      <c r="BA901">
        <v>2</v>
      </c>
      <c r="BD901">
        <v>0.5</v>
      </c>
      <c r="BE901">
        <v>0.8</v>
      </c>
      <c r="BF901">
        <v>0.3</v>
      </c>
      <c r="BG901">
        <v>0.4</v>
      </c>
      <c r="BH901">
        <v>0.3</v>
      </c>
      <c r="BI901">
        <v>1.6</v>
      </c>
      <c r="BJ901">
        <v>0.3</v>
      </c>
      <c r="BK901">
        <v>0.3</v>
      </c>
      <c r="BM901">
        <v>0.1</v>
      </c>
      <c r="BP901">
        <v>0.2</v>
      </c>
      <c r="BQ901">
        <v>22</v>
      </c>
      <c r="BS901">
        <v>2.3</v>
      </c>
      <c r="BT901">
        <v>0.2</v>
      </c>
    </row>
    <row r="902" spans="1:71" x14ac:dyDescent="0.25">
      <c r="A902" s="28" t="s">
        <v>283</v>
      </c>
      <c r="B902" s="27" t="s">
        <v>352</v>
      </c>
      <c r="C902" s="28" t="s">
        <v>394</v>
      </c>
      <c r="H902">
        <v>0.1</v>
      </c>
      <c r="AE902">
        <v>0.1</v>
      </c>
      <c r="AF902">
        <v>0.2</v>
      </c>
      <c r="AG902">
        <v>0.3</v>
      </c>
      <c r="AM902">
        <v>0.1</v>
      </c>
      <c r="AN902">
        <v>0.1</v>
      </c>
      <c r="AO902">
        <v>4.6</v>
      </c>
      <c r="AP902">
        <v>0.5</v>
      </c>
      <c r="AQ902">
        <v>0.8</v>
      </c>
      <c r="AS902">
        <v>0.1</v>
      </c>
      <c r="AV902">
        <v>0.3</v>
      </c>
      <c r="AW902">
        <v>0.1</v>
      </c>
      <c r="AY902">
        <v>1.4</v>
      </c>
      <c r="BA902">
        <v>0.5</v>
      </c>
      <c r="BD902">
        <v>0.1</v>
      </c>
      <c r="BE902">
        <v>0.2</v>
      </c>
      <c r="BF902">
        <v>0.1</v>
      </c>
      <c r="BH902">
        <v>0.1</v>
      </c>
      <c r="BI902">
        <v>0.2</v>
      </c>
      <c r="BJ902">
        <v>0.1</v>
      </c>
      <c r="BK902">
        <v>0.1</v>
      </c>
      <c r="BQ902">
        <v>5.5</v>
      </c>
      <c r="BS902">
        <v>0.4</v>
      </c>
    </row>
    <row r="903" spans="1:72" x14ac:dyDescent="0.25">
      <c r="A903" s="28" t="s">
        <v>283</v>
      </c>
      <c r="B903" s="27" t="s">
        <v>352</v>
      </c>
      <c r="C903" s="28" t="s">
        <v>395</v>
      </c>
      <c r="D903">
        <v>0.1</v>
      </c>
      <c r="F903">
        <v>0.1</v>
      </c>
      <c r="H903">
        <v>2.7</v>
      </c>
      <c r="I903">
        <v>0.3</v>
      </c>
      <c r="J903">
        <v>0.3</v>
      </c>
      <c r="K903">
        <v>0.2</v>
      </c>
      <c r="L903">
        <v>0.2</v>
      </c>
      <c r="M903">
        <v>0.2</v>
      </c>
      <c r="N903">
        <v>1.9</v>
      </c>
      <c r="O903">
        <v>2.9</v>
      </c>
      <c r="P903">
        <v>0.4</v>
      </c>
      <c r="Q903">
        <v>0.3</v>
      </c>
      <c r="R903">
        <v>0.2</v>
      </c>
      <c r="S903">
        <v>0.5</v>
      </c>
      <c r="T903">
        <v>0.9</v>
      </c>
      <c r="U903">
        <v>0.6</v>
      </c>
      <c r="V903">
        <v>0.4</v>
      </c>
      <c r="W903">
        <v>1.1</v>
      </c>
      <c r="X903">
        <v>0.5</v>
      </c>
      <c r="Y903">
        <v>1.4</v>
      </c>
      <c r="Z903">
        <v>0.3</v>
      </c>
      <c r="AA903">
        <v>0.7</v>
      </c>
      <c r="AC903">
        <v>0.3</v>
      </c>
      <c r="AD903">
        <v>2.1</v>
      </c>
      <c r="AE903">
        <v>2.5</v>
      </c>
      <c r="AF903">
        <v>10.2</v>
      </c>
      <c r="AG903">
        <v>15.3</v>
      </c>
      <c r="AH903">
        <v>0.8</v>
      </c>
      <c r="AI903">
        <v>0.5</v>
      </c>
      <c r="AJ903">
        <v>0.4</v>
      </c>
      <c r="AK903">
        <v>1.8</v>
      </c>
      <c r="AL903">
        <v>0.2</v>
      </c>
      <c r="AM903">
        <v>5.3</v>
      </c>
      <c r="AN903">
        <v>11.2</v>
      </c>
      <c r="AO903">
        <v>143.1</v>
      </c>
      <c r="AP903">
        <v>23.3</v>
      </c>
      <c r="AQ903">
        <v>64.7</v>
      </c>
      <c r="AR903">
        <v>0.8</v>
      </c>
      <c r="AS903">
        <v>2</v>
      </c>
      <c r="AT903">
        <v>1.2</v>
      </c>
      <c r="AU903">
        <v>1</v>
      </c>
      <c r="AV903">
        <v>21.6</v>
      </c>
      <c r="AW903">
        <v>7.1</v>
      </c>
      <c r="AX903">
        <v>4.7</v>
      </c>
      <c r="AY903">
        <v>48.8</v>
      </c>
      <c r="AZ903">
        <v>3.1</v>
      </c>
      <c r="BA903">
        <v>17.9</v>
      </c>
      <c r="BB903">
        <v>0.5</v>
      </c>
      <c r="BC903">
        <v>0.5</v>
      </c>
      <c r="BD903">
        <v>9.8</v>
      </c>
      <c r="BE903">
        <v>14.3</v>
      </c>
      <c r="BF903">
        <v>3.2</v>
      </c>
      <c r="BG903">
        <v>3.8</v>
      </c>
      <c r="BH903">
        <v>3.2</v>
      </c>
      <c r="BI903">
        <v>6.5</v>
      </c>
      <c r="BJ903">
        <v>3.8</v>
      </c>
      <c r="BK903">
        <v>5</v>
      </c>
      <c r="BL903">
        <v>0.1</v>
      </c>
      <c r="BM903">
        <v>1.2</v>
      </c>
      <c r="BP903">
        <v>0.4</v>
      </c>
      <c r="BQ903">
        <v>236</v>
      </c>
      <c r="BS903">
        <v>33</v>
      </c>
      <c r="BT903">
        <v>2.8</v>
      </c>
    </row>
    <row r="904" spans="1:72" x14ac:dyDescent="0.25">
      <c r="A904" s="28" t="s">
        <v>283</v>
      </c>
      <c r="B904" s="27" t="s">
        <v>352</v>
      </c>
      <c r="C904" s="28" t="s">
        <v>396</v>
      </c>
      <c r="D904">
        <v>0.7</v>
      </c>
      <c r="E904">
        <v>0.1</v>
      </c>
      <c r="F904">
        <v>0.1</v>
      </c>
      <c r="G904">
        <v>0.4</v>
      </c>
      <c r="H904">
        <v>84.9</v>
      </c>
      <c r="I904">
        <v>2.7</v>
      </c>
      <c r="J904">
        <v>2.1</v>
      </c>
      <c r="K904">
        <v>2.3</v>
      </c>
      <c r="L904">
        <v>1.9</v>
      </c>
      <c r="M904">
        <v>5.6</v>
      </c>
      <c r="N904">
        <v>157.7</v>
      </c>
      <c r="O904">
        <v>346.3</v>
      </c>
      <c r="P904">
        <v>4.7</v>
      </c>
      <c r="Q904">
        <v>4.9</v>
      </c>
      <c r="R904">
        <v>1.9</v>
      </c>
      <c r="S904">
        <v>4.9</v>
      </c>
      <c r="T904">
        <v>59.5</v>
      </c>
      <c r="U904">
        <v>4.7</v>
      </c>
      <c r="V904">
        <v>4.8</v>
      </c>
      <c r="W904">
        <v>14.7</v>
      </c>
      <c r="X904">
        <v>2.1</v>
      </c>
      <c r="Y904">
        <v>109.8</v>
      </c>
      <c r="Z904">
        <v>1.8</v>
      </c>
      <c r="AA904">
        <v>7.4</v>
      </c>
      <c r="AB904">
        <v>0.4</v>
      </c>
      <c r="AC904">
        <v>1.8</v>
      </c>
      <c r="AD904">
        <v>14.5</v>
      </c>
      <c r="AE904">
        <v>26.4</v>
      </c>
      <c r="AF904">
        <v>85.9</v>
      </c>
      <c r="AG904">
        <v>171.8</v>
      </c>
      <c r="AH904">
        <v>4.2</v>
      </c>
      <c r="AI904">
        <v>1.9</v>
      </c>
      <c r="AJ904">
        <v>3</v>
      </c>
      <c r="AK904">
        <v>8.1</v>
      </c>
      <c r="AL904">
        <v>1.7</v>
      </c>
      <c r="AM904">
        <v>79</v>
      </c>
      <c r="AN904">
        <v>40.1</v>
      </c>
      <c r="AO904">
        <v>1728.2</v>
      </c>
      <c r="AP904">
        <v>200.9</v>
      </c>
      <c r="AQ904">
        <v>1595.3</v>
      </c>
      <c r="AR904">
        <v>7.3</v>
      </c>
      <c r="AS904">
        <v>23.4</v>
      </c>
      <c r="AT904">
        <v>13.2</v>
      </c>
      <c r="AU904">
        <v>6.1</v>
      </c>
      <c r="AV904">
        <v>123.6</v>
      </c>
      <c r="AW904">
        <v>22.5</v>
      </c>
      <c r="AX904">
        <v>17.6</v>
      </c>
      <c r="AY904">
        <v>979.6</v>
      </c>
      <c r="AZ904">
        <v>10.6</v>
      </c>
      <c r="BA904">
        <v>427.8</v>
      </c>
      <c r="BB904">
        <v>4.6</v>
      </c>
      <c r="BC904">
        <v>48.4</v>
      </c>
      <c r="BD904">
        <v>31.8</v>
      </c>
      <c r="BE904">
        <v>1327.6</v>
      </c>
      <c r="BF904">
        <v>13.5</v>
      </c>
      <c r="BG904">
        <v>17.1</v>
      </c>
      <c r="BH904">
        <v>147.9</v>
      </c>
      <c r="BI904">
        <v>190.2</v>
      </c>
      <c r="BJ904">
        <v>71</v>
      </c>
      <c r="BK904">
        <v>306.2</v>
      </c>
      <c r="BL904">
        <v>0.4</v>
      </c>
      <c r="BM904">
        <v>5.8</v>
      </c>
      <c r="BP904">
        <v>6.5</v>
      </c>
      <c r="BQ904">
        <v>2419.7</v>
      </c>
      <c r="BR904">
        <v>0.2</v>
      </c>
      <c r="BS904">
        <v>182.1</v>
      </c>
      <c r="BT904">
        <v>31.5</v>
      </c>
    </row>
    <row r="905" spans="1:72" x14ac:dyDescent="0.25">
      <c r="A905" s="28" t="s">
        <v>283</v>
      </c>
      <c r="B905" s="27" t="s">
        <v>352</v>
      </c>
      <c r="C905" s="28" t="s">
        <v>397</v>
      </c>
      <c r="H905">
        <v>0.3</v>
      </c>
      <c r="N905">
        <v>0.2</v>
      </c>
      <c r="O905">
        <v>0.3</v>
      </c>
      <c r="T905">
        <v>0.1</v>
      </c>
      <c r="W905">
        <v>0.1</v>
      </c>
      <c r="Y905">
        <v>0.1</v>
      </c>
      <c r="AD905">
        <v>0.1</v>
      </c>
      <c r="AE905">
        <v>0.2</v>
      </c>
      <c r="AF905">
        <v>0.6</v>
      </c>
      <c r="AG905">
        <v>0.5</v>
      </c>
      <c r="AK905">
        <v>0.1</v>
      </c>
      <c r="AM905">
        <v>0.3</v>
      </c>
      <c r="AN905">
        <v>0.5</v>
      </c>
      <c r="AO905">
        <v>10.4</v>
      </c>
      <c r="AP905">
        <v>1.3</v>
      </c>
      <c r="AQ905">
        <v>3.6</v>
      </c>
      <c r="AS905">
        <v>0.1</v>
      </c>
      <c r="AU905">
        <v>0.1</v>
      </c>
      <c r="AV905">
        <v>1.1</v>
      </c>
      <c r="AW905">
        <v>0.3</v>
      </c>
      <c r="AX905">
        <v>0.2</v>
      </c>
      <c r="AY905">
        <v>3</v>
      </c>
      <c r="AZ905">
        <v>0.1</v>
      </c>
      <c r="BA905">
        <v>1.2</v>
      </c>
      <c r="BC905">
        <v>0.1</v>
      </c>
      <c r="BD905">
        <v>0.4</v>
      </c>
      <c r="BE905">
        <v>1.2</v>
      </c>
      <c r="BF905">
        <v>0.2</v>
      </c>
      <c r="BG905">
        <v>0.3</v>
      </c>
      <c r="BH905">
        <v>0.2</v>
      </c>
      <c r="BI905">
        <v>0.6</v>
      </c>
      <c r="BJ905">
        <v>0.3</v>
      </c>
      <c r="BK905">
        <v>0.4</v>
      </c>
      <c r="BM905">
        <v>0.1</v>
      </c>
      <c r="BP905">
        <v>0.1</v>
      </c>
      <c r="BQ905">
        <v>14.2</v>
      </c>
      <c r="BS905">
        <v>1.7</v>
      </c>
      <c r="BT905">
        <v>0.2</v>
      </c>
    </row>
    <row r="906" spans="1:71" x14ac:dyDescent="0.25">
      <c r="A906" s="28" t="s">
        <v>283</v>
      </c>
      <c r="B906" s="27" t="s">
        <v>352</v>
      </c>
      <c r="C906" s="28" t="s">
        <v>398</v>
      </c>
      <c r="AF906">
        <v>0.1</v>
      </c>
      <c r="AO906">
        <v>1.8</v>
      </c>
      <c r="AP906">
        <v>0.1</v>
      </c>
      <c r="AQ906">
        <v>0.4</v>
      </c>
      <c r="AY906">
        <v>0.2</v>
      </c>
      <c r="BA906">
        <v>0.1</v>
      </c>
      <c r="BQ906">
        <v>0.8</v>
      </c>
      <c r="BS906">
        <v>0.1</v>
      </c>
    </row>
    <row r="907" spans="1:72" x14ac:dyDescent="0.25">
      <c r="A907" s="28" t="s">
        <v>283</v>
      </c>
      <c r="B907" s="27" t="s">
        <v>352</v>
      </c>
      <c r="C907" s="28" t="s">
        <v>399</v>
      </c>
      <c r="H907">
        <v>0.9</v>
      </c>
      <c r="I907">
        <v>0.1</v>
      </c>
      <c r="J907">
        <v>0.1</v>
      </c>
      <c r="L907">
        <v>0.1</v>
      </c>
      <c r="N907">
        <v>0.3</v>
      </c>
      <c r="O907">
        <v>0.4</v>
      </c>
      <c r="P907">
        <v>0.1</v>
      </c>
      <c r="S907">
        <v>0.1</v>
      </c>
      <c r="T907">
        <v>0.1</v>
      </c>
      <c r="U907">
        <v>0.1</v>
      </c>
      <c r="V907">
        <v>0.1</v>
      </c>
      <c r="W907">
        <v>0.2</v>
      </c>
      <c r="X907">
        <v>0.1</v>
      </c>
      <c r="Y907">
        <v>0.2</v>
      </c>
      <c r="AA907">
        <v>0.2</v>
      </c>
      <c r="AC907">
        <v>0.1</v>
      </c>
      <c r="AD907">
        <v>0.4</v>
      </c>
      <c r="AE907">
        <v>0.6</v>
      </c>
      <c r="AF907">
        <v>1.6</v>
      </c>
      <c r="AG907">
        <v>1.9</v>
      </c>
      <c r="AH907">
        <v>0.1</v>
      </c>
      <c r="AI907">
        <v>0.1</v>
      </c>
      <c r="AK907">
        <v>0.3</v>
      </c>
      <c r="AM907">
        <v>1.2</v>
      </c>
      <c r="AN907">
        <v>1.2</v>
      </c>
      <c r="AO907">
        <v>43.1</v>
      </c>
      <c r="AP907">
        <v>5.4</v>
      </c>
      <c r="AQ907">
        <v>20.7</v>
      </c>
      <c r="AR907">
        <v>0.1</v>
      </c>
      <c r="AS907">
        <v>0.3</v>
      </c>
      <c r="AT907">
        <v>0.1</v>
      </c>
      <c r="AU907">
        <v>0.2</v>
      </c>
      <c r="AV907">
        <v>2.6</v>
      </c>
      <c r="AW907">
        <v>0.7</v>
      </c>
      <c r="AX907">
        <v>0.4</v>
      </c>
      <c r="AY907">
        <v>13</v>
      </c>
      <c r="AZ907">
        <v>0.4</v>
      </c>
      <c r="BA907">
        <v>5.4</v>
      </c>
      <c r="BB907">
        <v>0.1</v>
      </c>
      <c r="BC907">
        <v>0.1</v>
      </c>
      <c r="BD907">
        <v>1</v>
      </c>
      <c r="BE907">
        <v>2.1</v>
      </c>
      <c r="BF907">
        <v>0.7</v>
      </c>
      <c r="BG907">
        <v>0.4</v>
      </c>
      <c r="BH907">
        <v>0.8</v>
      </c>
      <c r="BI907">
        <v>1.8</v>
      </c>
      <c r="BJ907">
        <v>0.6</v>
      </c>
      <c r="BK907">
        <v>0.7</v>
      </c>
      <c r="BM907">
        <v>0.2</v>
      </c>
      <c r="BP907">
        <v>0.6</v>
      </c>
      <c r="BQ907">
        <v>40.2</v>
      </c>
      <c r="BS907">
        <v>4</v>
      </c>
      <c r="BT907">
        <v>0.6</v>
      </c>
    </row>
    <row r="908" spans="1:72" x14ac:dyDescent="0.25">
      <c r="A908" s="28" t="s">
        <v>283</v>
      </c>
      <c r="B908" s="27" t="s">
        <v>352</v>
      </c>
      <c r="C908" s="28" t="s">
        <v>400</v>
      </c>
      <c r="H908">
        <v>1.5</v>
      </c>
      <c r="I908">
        <v>0.1</v>
      </c>
      <c r="J908">
        <v>0.1</v>
      </c>
      <c r="L908">
        <v>0.2</v>
      </c>
      <c r="N908">
        <v>0.8</v>
      </c>
      <c r="O908">
        <v>1.2</v>
      </c>
      <c r="P908">
        <v>0.1</v>
      </c>
      <c r="S908">
        <v>0.1</v>
      </c>
      <c r="T908">
        <v>0.3</v>
      </c>
      <c r="U908">
        <v>0.1</v>
      </c>
      <c r="V908">
        <v>0.1</v>
      </c>
      <c r="W908">
        <v>0.3</v>
      </c>
      <c r="X908">
        <v>0.1</v>
      </c>
      <c r="Y908">
        <v>0.5</v>
      </c>
      <c r="AA908">
        <v>0.3</v>
      </c>
      <c r="AC908">
        <v>0.1</v>
      </c>
      <c r="AD908">
        <v>0.3</v>
      </c>
      <c r="AE908">
        <v>0.7</v>
      </c>
      <c r="AF908">
        <v>2.1</v>
      </c>
      <c r="AG908">
        <v>2.6</v>
      </c>
      <c r="AH908">
        <v>0.1</v>
      </c>
      <c r="AI908">
        <v>0.1</v>
      </c>
      <c r="AJ908">
        <v>0.1</v>
      </c>
      <c r="AK908">
        <v>0.3</v>
      </c>
      <c r="AM908">
        <v>1.8</v>
      </c>
      <c r="AN908">
        <v>1.6</v>
      </c>
      <c r="AO908">
        <v>68.5</v>
      </c>
      <c r="AP908">
        <v>5.3</v>
      </c>
      <c r="AQ908">
        <v>11.4</v>
      </c>
      <c r="AR908">
        <v>0.2</v>
      </c>
      <c r="AS908">
        <v>0.6</v>
      </c>
      <c r="AT908">
        <v>0.1</v>
      </c>
      <c r="AU908">
        <v>0.2</v>
      </c>
      <c r="AV908">
        <v>3.8</v>
      </c>
      <c r="AW908">
        <v>1</v>
      </c>
      <c r="AX908">
        <v>0.6</v>
      </c>
      <c r="AY908">
        <v>16.5</v>
      </c>
      <c r="AZ908">
        <v>0.5</v>
      </c>
      <c r="BA908">
        <v>4.3</v>
      </c>
      <c r="BB908">
        <v>0.1</v>
      </c>
      <c r="BC908">
        <v>0.1</v>
      </c>
      <c r="BD908">
        <v>1.4</v>
      </c>
      <c r="BE908">
        <v>6</v>
      </c>
      <c r="BF908">
        <v>0.8</v>
      </c>
      <c r="BG908">
        <v>0.6</v>
      </c>
      <c r="BH908">
        <v>0.9</v>
      </c>
      <c r="BI908">
        <v>2.1</v>
      </c>
      <c r="BJ908">
        <v>0.9</v>
      </c>
      <c r="BK908">
        <v>1.7</v>
      </c>
      <c r="BM908">
        <v>0.2</v>
      </c>
      <c r="BP908">
        <v>0.6</v>
      </c>
      <c r="BQ908">
        <v>72.4</v>
      </c>
      <c r="BS908">
        <v>6.7</v>
      </c>
      <c r="BT908">
        <v>0.3</v>
      </c>
    </row>
    <row r="909" spans="1:72" x14ac:dyDescent="0.25">
      <c r="A909" s="28" t="s">
        <v>283</v>
      </c>
      <c r="B909" s="27" t="s">
        <v>352</v>
      </c>
      <c r="C909" s="28" t="s">
        <v>401</v>
      </c>
      <c r="D909">
        <v>0.1</v>
      </c>
      <c r="G909">
        <v>0.1</v>
      </c>
      <c r="H909">
        <v>6.1</v>
      </c>
      <c r="I909">
        <v>0.3</v>
      </c>
      <c r="J909">
        <v>0.9</v>
      </c>
      <c r="K909">
        <v>0.3</v>
      </c>
      <c r="L909">
        <v>0.8</v>
      </c>
      <c r="M909">
        <v>0.2</v>
      </c>
      <c r="N909">
        <v>4.2</v>
      </c>
      <c r="O909">
        <v>6.8</v>
      </c>
      <c r="P909">
        <v>0.6</v>
      </c>
      <c r="Q909">
        <v>0.3</v>
      </c>
      <c r="R909">
        <v>0.2</v>
      </c>
      <c r="S909">
        <v>0.6</v>
      </c>
      <c r="T909">
        <v>1.6</v>
      </c>
      <c r="U909">
        <v>0.6</v>
      </c>
      <c r="V909">
        <v>0.6</v>
      </c>
      <c r="W909">
        <v>1</v>
      </c>
      <c r="X909">
        <v>0.4</v>
      </c>
      <c r="Y909">
        <v>2.9</v>
      </c>
      <c r="Z909">
        <v>0.3</v>
      </c>
      <c r="AA909">
        <v>0.8</v>
      </c>
      <c r="AC909">
        <v>0.3</v>
      </c>
      <c r="AD909">
        <v>2.1</v>
      </c>
      <c r="AE909">
        <v>6.4</v>
      </c>
      <c r="AF909">
        <v>13.9</v>
      </c>
      <c r="AG909">
        <v>48.8</v>
      </c>
      <c r="AH909">
        <v>0.7</v>
      </c>
      <c r="AI909">
        <v>0.4</v>
      </c>
      <c r="AJ909">
        <v>0.3</v>
      </c>
      <c r="AK909">
        <v>1.7</v>
      </c>
      <c r="AL909">
        <v>0.2</v>
      </c>
      <c r="AM909">
        <v>7.5</v>
      </c>
      <c r="AN909">
        <v>9</v>
      </c>
      <c r="AO909">
        <v>244.4</v>
      </c>
      <c r="AP909">
        <v>48.9</v>
      </c>
      <c r="AQ909">
        <v>52.9</v>
      </c>
      <c r="AR909">
        <v>0.8</v>
      </c>
      <c r="AS909">
        <v>1.8</v>
      </c>
      <c r="AT909">
        <v>3.4</v>
      </c>
      <c r="AU909">
        <v>1.1</v>
      </c>
      <c r="AV909">
        <v>25.8</v>
      </c>
      <c r="AW909">
        <v>5.6</v>
      </c>
      <c r="AX909">
        <v>3.6</v>
      </c>
      <c r="AY909">
        <v>66.2</v>
      </c>
      <c r="AZ909">
        <v>2.6</v>
      </c>
      <c r="BA909">
        <v>27.5</v>
      </c>
      <c r="BB909">
        <v>0.5</v>
      </c>
      <c r="BC909">
        <v>0.6</v>
      </c>
      <c r="BD909">
        <v>7.7</v>
      </c>
      <c r="BE909">
        <v>35.8</v>
      </c>
      <c r="BF909">
        <v>3</v>
      </c>
      <c r="BG909">
        <v>3</v>
      </c>
      <c r="BH909">
        <v>5.4</v>
      </c>
      <c r="BI909">
        <v>12.8</v>
      </c>
      <c r="BJ909">
        <v>6.3</v>
      </c>
      <c r="BK909">
        <v>10.5</v>
      </c>
      <c r="BL909">
        <v>0.1</v>
      </c>
      <c r="BM909">
        <v>1.9</v>
      </c>
      <c r="BP909">
        <v>2.2</v>
      </c>
      <c r="BQ909">
        <v>275</v>
      </c>
      <c r="BR909">
        <v>0.1</v>
      </c>
      <c r="BS909">
        <v>30.6</v>
      </c>
      <c r="BT909">
        <v>2.7</v>
      </c>
    </row>
    <row r="910" spans="1:72" x14ac:dyDescent="0.25">
      <c r="A910" s="28" t="s">
        <v>283</v>
      </c>
      <c r="B910" s="27" t="s">
        <v>352</v>
      </c>
      <c r="C910" s="28" t="s">
        <v>402</v>
      </c>
      <c r="H910">
        <v>0.6</v>
      </c>
      <c r="L910">
        <v>0.1</v>
      </c>
      <c r="N910">
        <v>0.4</v>
      </c>
      <c r="O910">
        <v>0.6</v>
      </c>
      <c r="P910">
        <v>0.1</v>
      </c>
      <c r="R910">
        <v>0.1</v>
      </c>
      <c r="S910">
        <v>0.1</v>
      </c>
      <c r="T910">
        <v>0.2</v>
      </c>
      <c r="U910">
        <v>0.1</v>
      </c>
      <c r="V910">
        <v>0.1</v>
      </c>
      <c r="W910">
        <v>0.2</v>
      </c>
      <c r="Y910">
        <v>0.2</v>
      </c>
      <c r="AA910">
        <v>0.2</v>
      </c>
      <c r="AC910">
        <v>0.1</v>
      </c>
      <c r="AD910">
        <v>0.3</v>
      </c>
      <c r="AE910">
        <v>0.3</v>
      </c>
      <c r="AF910">
        <v>0.9</v>
      </c>
      <c r="AG910">
        <v>0.9</v>
      </c>
      <c r="AH910">
        <v>0.2</v>
      </c>
      <c r="AI910">
        <v>0.1</v>
      </c>
      <c r="AJ910">
        <v>0.1</v>
      </c>
      <c r="AK910">
        <v>0.2</v>
      </c>
      <c r="AM910">
        <v>0.9</v>
      </c>
      <c r="AN910">
        <v>0.8</v>
      </c>
      <c r="AO910">
        <v>33.1</v>
      </c>
      <c r="AP910">
        <v>2.7</v>
      </c>
      <c r="AQ910">
        <v>6.2</v>
      </c>
      <c r="AR910">
        <v>0.2</v>
      </c>
      <c r="AS910">
        <v>0.4</v>
      </c>
      <c r="AT910">
        <v>0.1</v>
      </c>
      <c r="AU910">
        <v>0.6</v>
      </c>
      <c r="AV910">
        <v>1.7</v>
      </c>
      <c r="AW910">
        <v>0.4</v>
      </c>
      <c r="AX910">
        <v>0.2</v>
      </c>
      <c r="AY910">
        <v>7.3</v>
      </c>
      <c r="AZ910">
        <v>0.2</v>
      </c>
      <c r="BA910">
        <v>1.5</v>
      </c>
      <c r="BC910">
        <v>0.1</v>
      </c>
      <c r="BD910">
        <v>0.6</v>
      </c>
      <c r="BE910">
        <v>2.4</v>
      </c>
      <c r="BF910">
        <v>0.4</v>
      </c>
      <c r="BG910">
        <v>0.3</v>
      </c>
      <c r="BH910">
        <v>0.4</v>
      </c>
      <c r="BI910">
        <v>1.3</v>
      </c>
      <c r="BJ910">
        <v>0.4</v>
      </c>
      <c r="BK910">
        <v>0.7</v>
      </c>
      <c r="BM910">
        <v>0.3</v>
      </c>
      <c r="BP910">
        <v>0.1</v>
      </c>
      <c r="BQ910">
        <v>35.1</v>
      </c>
      <c r="BS910">
        <v>6.4</v>
      </c>
      <c r="BT910">
        <v>-1.1</v>
      </c>
    </row>
    <row r="911" spans="1:72" x14ac:dyDescent="0.25">
      <c r="A911" s="28" t="s">
        <v>283</v>
      </c>
      <c r="B911" s="27" t="s">
        <v>352</v>
      </c>
      <c r="C911" s="28" t="s">
        <v>403</v>
      </c>
      <c r="H911">
        <v>0.3</v>
      </c>
      <c r="N911">
        <v>0.1</v>
      </c>
      <c r="O911">
        <v>0.2</v>
      </c>
      <c r="W911">
        <v>0.1</v>
      </c>
      <c r="Y911">
        <v>0.1</v>
      </c>
      <c r="AA911">
        <v>0.1</v>
      </c>
      <c r="AD911">
        <v>0.1</v>
      </c>
      <c r="AE911">
        <v>0.2</v>
      </c>
      <c r="AF911">
        <v>0.6</v>
      </c>
      <c r="AG911">
        <v>0.6</v>
      </c>
      <c r="AK911">
        <v>0.1</v>
      </c>
      <c r="AM911">
        <v>0.4</v>
      </c>
      <c r="AN911">
        <v>0.4</v>
      </c>
      <c r="AO911">
        <v>12.5</v>
      </c>
      <c r="AP911">
        <v>2</v>
      </c>
      <c r="AQ911">
        <v>5.7</v>
      </c>
      <c r="AS911">
        <v>0.1</v>
      </c>
      <c r="AU911">
        <v>0.1</v>
      </c>
      <c r="AV911">
        <v>1</v>
      </c>
      <c r="AW911">
        <v>0.3</v>
      </c>
      <c r="AX911">
        <v>0.2</v>
      </c>
      <c r="AY911">
        <v>3.4</v>
      </c>
      <c r="AZ911">
        <v>0.1</v>
      </c>
      <c r="BA911">
        <v>1.3</v>
      </c>
      <c r="BD911">
        <v>0.4</v>
      </c>
      <c r="BE911">
        <v>1</v>
      </c>
      <c r="BF911">
        <v>0.2</v>
      </c>
      <c r="BG911">
        <v>0.2</v>
      </c>
      <c r="BH911">
        <v>0.2</v>
      </c>
      <c r="BI911">
        <v>0.5</v>
      </c>
      <c r="BJ911">
        <v>0.3</v>
      </c>
      <c r="BK911">
        <v>0.3</v>
      </c>
      <c r="BM911">
        <v>0.1</v>
      </c>
      <c r="BP911">
        <v>0.1</v>
      </c>
      <c r="BQ911">
        <v>15.4</v>
      </c>
      <c r="BS911">
        <v>1.7</v>
      </c>
      <c r="BT911">
        <v>0.1</v>
      </c>
    </row>
    <row r="912" spans="1:72" x14ac:dyDescent="0.25">
      <c r="A912" s="28" t="s">
        <v>283</v>
      </c>
      <c r="B912" s="27" t="s">
        <v>352</v>
      </c>
      <c r="C912" s="28" t="s">
        <v>404</v>
      </c>
      <c r="H912">
        <v>0.1</v>
      </c>
      <c r="AE912">
        <v>0.1</v>
      </c>
      <c r="AF912">
        <v>0.2</v>
      </c>
      <c r="AG912">
        <v>0.2</v>
      </c>
      <c r="AM912">
        <v>0.1</v>
      </c>
      <c r="AN912">
        <v>0.1</v>
      </c>
      <c r="AO912">
        <v>4.7</v>
      </c>
      <c r="AP912">
        <v>0.7</v>
      </c>
      <c r="AQ912">
        <v>1.4</v>
      </c>
      <c r="AV912">
        <v>0.3</v>
      </c>
      <c r="AW912">
        <v>0.1</v>
      </c>
      <c r="AY912">
        <v>1.5</v>
      </c>
      <c r="BA912">
        <v>0.6</v>
      </c>
      <c r="BD912">
        <v>0.1</v>
      </c>
      <c r="BE912">
        <v>0.2</v>
      </c>
      <c r="BF912">
        <v>0.1</v>
      </c>
      <c r="BH912">
        <v>0.1</v>
      </c>
      <c r="BI912">
        <v>0.2</v>
      </c>
      <c r="BJ912">
        <v>0.1</v>
      </c>
      <c r="BK912">
        <v>0.1</v>
      </c>
      <c r="BQ912">
        <v>5.2</v>
      </c>
      <c r="BS912">
        <v>0.4</v>
      </c>
      <c r="BT912">
        <v>0.1</v>
      </c>
    </row>
    <row r="913" spans="1:72" x14ac:dyDescent="0.25">
      <c r="A913" s="28" t="s">
        <v>283</v>
      </c>
      <c r="B913" s="27" t="s">
        <v>352</v>
      </c>
      <c r="C913" s="28" t="s">
        <v>405</v>
      </c>
      <c r="H913">
        <v>0.1</v>
      </c>
      <c r="O913">
        <v>0.1</v>
      </c>
      <c r="AA913">
        <v>0.1</v>
      </c>
      <c r="AD913">
        <v>0.1</v>
      </c>
      <c r="AE913">
        <v>0.1</v>
      </c>
      <c r="AF913">
        <v>0.2</v>
      </c>
      <c r="AG913">
        <v>0.3</v>
      </c>
      <c r="AM913">
        <v>0.3</v>
      </c>
      <c r="AN913">
        <v>0.1</v>
      </c>
      <c r="AO913">
        <v>6</v>
      </c>
      <c r="AP913">
        <v>0.9</v>
      </c>
      <c r="AQ913">
        <v>1.3</v>
      </c>
      <c r="AS913">
        <v>0.1</v>
      </c>
      <c r="AV913">
        <v>0.4</v>
      </c>
      <c r="AW913">
        <v>0.1</v>
      </c>
      <c r="AX913">
        <v>0.1</v>
      </c>
      <c r="AY913">
        <v>1.6</v>
      </c>
      <c r="BA913">
        <v>0.6</v>
      </c>
      <c r="BD913">
        <v>0.1</v>
      </c>
      <c r="BE913">
        <v>0.2</v>
      </c>
      <c r="BF913">
        <v>0.1</v>
      </c>
      <c r="BG913">
        <v>0.1</v>
      </c>
      <c r="BH913">
        <v>0.1</v>
      </c>
      <c r="BI913">
        <v>0.2</v>
      </c>
      <c r="BJ913">
        <v>0.1</v>
      </c>
      <c r="BK913">
        <v>0.1</v>
      </c>
      <c r="BP913">
        <v>0.1</v>
      </c>
      <c r="BQ913">
        <v>7.3</v>
      </c>
      <c r="BS913">
        <v>0.7</v>
      </c>
      <c r="BT913">
        <v>0.1</v>
      </c>
    </row>
    <row r="914" spans="1:71" x14ac:dyDescent="0.25">
      <c r="A914" s="28" t="s">
        <v>283</v>
      </c>
      <c r="B914" s="27" t="s">
        <v>352</v>
      </c>
      <c r="C914" s="28" t="s">
        <v>406</v>
      </c>
      <c r="H914">
        <v>0.1</v>
      </c>
      <c r="N914">
        <v>0.1</v>
      </c>
      <c r="O914">
        <v>0.1</v>
      </c>
      <c r="AE914">
        <v>0.1</v>
      </c>
      <c r="AF914">
        <v>0.2</v>
      </c>
      <c r="AG914">
        <v>0.2</v>
      </c>
      <c r="AM914">
        <v>0.2</v>
      </c>
      <c r="AN914">
        <v>0.2</v>
      </c>
      <c r="AO914">
        <v>6.2</v>
      </c>
      <c r="AP914">
        <v>0.6</v>
      </c>
      <c r="AQ914">
        <v>2.4</v>
      </c>
      <c r="AS914">
        <v>0.1</v>
      </c>
      <c r="AV914">
        <v>0.3</v>
      </c>
      <c r="AW914">
        <v>0.1</v>
      </c>
      <c r="AX914">
        <v>0.1</v>
      </c>
      <c r="AY914">
        <v>1.8</v>
      </c>
      <c r="BA914">
        <v>0.4</v>
      </c>
      <c r="BD914">
        <v>0.1</v>
      </c>
      <c r="BE914">
        <v>0.4</v>
      </c>
      <c r="BF914">
        <v>0.1</v>
      </c>
      <c r="BG914">
        <v>0.1</v>
      </c>
      <c r="BH914">
        <v>0.1</v>
      </c>
      <c r="BI914">
        <v>0.2</v>
      </c>
      <c r="BJ914">
        <v>0.1</v>
      </c>
      <c r="BK914">
        <v>0.1</v>
      </c>
      <c r="BP914">
        <v>0.1</v>
      </c>
      <c r="BQ914">
        <v>8.1</v>
      </c>
      <c r="BS914">
        <v>0.5</v>
      </c>
    </row>
    <row r="915" spans="1:72" x14ac:dyDescent="0.25">
      <c r="A915" s="28" t="s">
        <v>283</v>
      </c>
      <c r="B915" s="27" t="s">
        <v>352</v>
      </c>
      <c r="C915" s="28" t="s">
        <v>407</v>
      </c>
      <c r="D915">
        <v>0.3</v>
      </c>
      <c r="F915">
        <v>0.2</v>
      </c>
      <c r="G915">
        <v>0.2</v>
      </c>
      <c r="H915">
        <v>11.8</v>
      </c>
      <c r="I915">
        <v>0.8</v>
      </c>
      <c r="J915">
        <v>0.7</v>
      </c>
      <c r="K915">
        <v>0.6</v>
      </c>
      <c r="L915">
        <v>1.5</v>
      </c>
      <c r="M915">
        <v>0.5</v>
      </c>
      <c r="N915">
        <v>17.1</v>
      </c>
      <c r="O915">
        <v>28</v>
      </c>
      <c r="P915">
        <v>1</v>
      </c>
      <c r="Q915">
        <v>0.7</v>
      </c>
      <c r="R915">
        <v>0.6</v>
      </c>
      <c r="S915">
        <v>1.2</v>
      </c>
      <c r="T915">
        <v>5.6</v>
      </c>
      <c r="U915">
        <v>1.5</v>
      </c>
      <c r="V915">
        <v>1.1</v>
      </c>
      <c r="W915">
        <v>3</v>
      </c>
      <c r="X915">
        <v>0.7</v>
      </c>
      <c r="Y915">
        <v>11.4</v>
      </c>
      <c r="Z915">
        <v>0.7</v>
      </c>
      <c r="AA915">
        <v>5.2</v>
      </c>
      <c r="AB915">
        <v>0.2</v>
      </c>
      <c r="AC915">
        <v>0.8</v>
      </c>
      <c r="AD915">
        <v>5</v>
      </c>
      <c r="AE915">
        <v>6.9</v>
      </c>
      <c r="AF915">
        <v>20.6</v>
      </c>
      <c r="AG915">
        <v>27.8</v>
      </c>
      <c r="AH915">
        <v>1.5</v>
      </c>
      <c r="AI915">
        <v>1.2</v>
      </c>
      <c r="AJ915">
        <v>1.4</v>
      </c>
      <c r="AK915">
        <v>3.3</v>
      </c>
      <c r="AL915">
        <v>0.6</v>
      </c>
      <c r="AM915">
        <v>26.1</v>
      </c>
      <c r="AN915">
        <v>14.8</v>
      </c>
      <c r="AO915">
        <v>489.5</v>
      </c>
      <c r="AP915">
        <v>70.3</v>
      </c>
      <c r="AQ915">
        <v>192.3</v>
      </c>
      <c r="AR915">
        <v>2.4</v>
      </c>
      <c r="AS915">
        <v>4.2</v>
      </c>
      <c r="AT915">
        <v>2.2</v>
      </c>
      <c r="AU915">
        <v>2.2</v>
      </c>
      <c r="AV915">
        <v>34.7</v>
      </c>
      <c r="AW915">
        <v>10.7</v>
      </c>
      <c r="AX915">
        <v>6</v>
      </c>
      <c r="AY915">
        <v>142.6</v>
      </c>
      <c r="AZ915">
        <v>4.1</v>
      </c>
      <c r="BA915">
        <v>48.1</v>
      </c>
      <c r="BB915">
        <v>0.7</v>
      </c>
      <c r="BC915">
        <v>1.6</v>
      </c>
      <c r="BD915">
        <v>12.7</v>
      </c>
      <c r="BE915">
        <v>146.1</v>
      </c>
      <c r="BF915">
        <v>7.7</v>
      </c>
      <c r="BG915">
        <v>6.1</v>
      </c>
      <c r="BH915">
        <v>16.5</v>
      </c>
      <c r="BI915">
        <v>26.9</v>
      </c>
      <c r="BJ915">
        <v>12.3</v>
      </c>
      <c r="BK915">
        <v>35.7</v>
      </c>
      <c r="BL915">
        <v>0.2</v>
      </c>
      <c r="BM915">
        <v>2.2</v>
      </c>
      <c r="BP915">
        <v>4.7</v>
      </c>
      <c r="BQ915">
        <v>643.8</v>
      </c>
      <c r="BS915">
        <v>63.2</v>
      </c>
      <c r="BT915">
        <v>5.9</v>
      </c>
    </row>
    <row r="916" spans="1:72" x14ac:dyDescent="0.25">
      <c r="A916" s="26" t="s">
        <v>284</v>
      </c>
      <c r="B916" s="27" t="s">
        <v>353</v>
      </c>
      <c r="C916" s="26" t="s">
        <v>384</v>
      </c>
      <c r="D916">
        <v>526.8</v>
      </c>
      <c r="E916">
        <v>70.4</v>
      </c>
      <c r="F916">
        <v>41.3</v>
      </c>
      <c r="G916">
        <v>285.6</v>
      </c>
      <c r="H916">
        <v>3258.8</v>
      </c>
      <c r="I916">
        <v>1003.5</v>
      </c>
      <c r="J916">
        <v>351.4</v>
      </c>
      <c r="K916">
        <v>691.6</v>
      </c>
      <c r="L916">
        <v>276.6</v>
      </c>
      <c r="M916">
        <v>602.5</v>
      </c>
      <c r="N916">
        <v>1572.7</v>
      </c>
      <c r="O916">
        <v>649.6</v>
      </c>
      <c r="P916">
        <v>1062.5</v>
      </c>
      <c r="Q916">
        <v>1200.4</v>
      </c>
      <c r="R916">
        <v>1448.1</v>
      </c>
      <c r="S916">
        <v>1906.2</v>
      </c>
      <c r="T916">
        <v>1119.7</v>
      </c>
      <c r="U916">
        <v>914.2</v>
      </c>
      <c r="V916">
        <v>1834</v>
      </c>
      <c r="W916">
        <v>1785.6</v>
      </c>
      <c r="X916">
        <v>586.4</v>
      </c>
      <c r="Y916">
        <v>644.1</v>
      </c>
      <c r="Z916">
        <v>656.3</v>
      </c>
      <c r="AA916">
        <v>1906.1</v>
      </c>
      <c r="AB916">
        <v>493.9</v>
      </c>
      <c r="AC916">
        <v>1037.1</v>
      </c>
      <c r="AD916">
        <v>4783.6</v>
      </c>
      <c r="AE916">
        <v>1871.3</v>
      </c>
      <c r="AF916">
        <v>9045.5</v>
      </c>
      <c r="AG916">
        <v>5723.6</v>
      </c>
      <c r="AH916">
        <v>2459.3</v>
      </c>
      <c r="AI916">
        <v>248.3</v>
      </c>
      <c r="AJ916">
        <v>551.3</v>
      </c>
      <c r="AK916">
        <v>2126.3</v>
      </c>
      <c r="AL916">
        <v>3082.4</v>
      </c>
      <c r="AM916">
        <v>5605.8</v>
      </c>
      <c r="AN916">
        <v>1834.9</v>
      </c>
      <c r="AO916">
        <v>2539.9</v>
      </c>
      <c r="AP916">
        <v>52371.2</v>
      </c>
      <c r="AQ916">
        <v>9092.2</v>
      </c>
      <c r="AR916">
        <v>6676.1</v>
      </c>
      <c r="AS916">
        <v>2408.5</v>
      </c>
      <c r="AT916">
        <v>4585.8</v>
      </c>
      <c r="AU916">
        <v>2624.8</v>
      </c>
      <c r="AV916">
        <v>7289.3</v>
      </c>
      <c r="AW916">
        <v>2439.2</v>
      </c>
      <c r="AX916">
        <v>1087.4</v>
      </c>
      <c r="AY916">
        <v>1918.8</v>
      </c>
      <c r="AZ916">
        <v>1398.6</v>
      </c>
      <c r="BA916">
        <v>1555.8</v>
      </c>
      <c r="BB916">
        <v>2011.4</v>
      </c>
      <c r="BC916">
        <v>2669.5</v>
      </c>
      <c r="BD916">
        <v>3264.2</v>
      </c>
      <c r="BE916">
        <v>8240.8</v>
      </c>
      <c r="BF916">
        <v>2261.3</v>
      </c>
      <c r="BG916">
        <v>3599.6</v>
      </c>
      <c r="BH916">
        <v>2348</v>
      </c>
      <c r="BI916">
        <v>2210.3</v>
      </c>
      <c r="BJ916">
        <v>1325.8</v>
      </c>
      <c r="BK916">
        <v>1276.1</v>
      </c>
      <c r="BL916">
        <v>172</v>
      </c>
      <c r="BM916">
        <v>1118.2</v>
      </c>
      <c r="BP916">
        <v>1304.3</v>
      </c>
      <c r="BQ916">
        <v>129385.3</v>
      </c>
      <c r="BR916">
        <v>23.2</v>
      </c>
      <c r="BS916">
        <v>4833.4</v>
      </c>
      <c r="BT916">
        <v>142.9</v>
      </c>
    </row>
    <row r="917" spans="1:71" x14ac:dyDescent="0.25">
      <c r="A917" s="28" t="s">
        <v>284</v>
      </c>
      <c r="B917" s="27" t="s">
        <v>353</v>
      </c>
      <c r="C917" s="28" t="s">
        <v>385</v>
      </c>
      <c r="D917">
        <v>0.5</v>
      </c>
      <c r="E917">
        <v>0.1</v>
      </c>
      <c r="G917">
        <v>0.2</v>
      </c>
      <c r="H917">
        <v>1.8</v>
      </c>
      <c r="I917">
        <v>0.3</v>
      </c>
      <c r="J917">
        <v>0.3</v>
      </c>
      <c r="K917">
        <v>0.8</v>
      </c>
      <c r="L917">
        <v>0.1</v>
      </c>
      <c r="M917">
        <v>0.4</v>
      </c>
      <c r="N917">
        <v>1.6</v>
      </c>
      <c r="O917">
        <v>2.6</v>
      </c>
      <c r="P917">
        <v>0.7</v>
      </c>
      <c r="Q917">
        <v>0.5</v>
      </c>
      <c r="R917">
        <v>0.5</v>
      </c>
      <c r="S917">
        <v>1.4</v>
      </c>
      <c r="T917">
        <v>1.5</v>
      </c>
      <c r="U917">
        <v>0.9</v>
      </c>
      <c r="V917">
        <v>2.3</v>
      </c>
      <c r="W917">
        <v>1.7</v>
      </c>
      <c r="X917">
        <v>0.4</v>
      </c>
      <c r="Y917">
        <v>0.6</v>
      </c>
      <c r="Z917">
        <v>0.5</v>
      </c>
      <c r="AA917">
        <v>1.7</v>
      </c>
      <c r="AB917">
        <v>0.1</v>
      </c>
      <c r="AC917">
        <v>0.8</v>
      </c>
      <c r="AD917">
        <v>3.7</v>
      </c>
      <c r="AE917">
        <v>1.7</v>
      </c>
      <c r="AF917">
        <v>6.3</v>
      </c>
      <c r="AG917">
        <v>5.3</v>
      </c>
      <c r="AH917">
        <v>2</v>
      </c>
      <c r="AI917">
        <v>1.4</v>
      </c>
      <c r="AJ917">
        <v>1</v>
      </c>
      <c r="AK917">
        <v>2.5</v>
      </c>
      <c r="AL917">
        <v>1.9</v>
      </c>
      <c r="AM917">
        <v>2.7</v>
      </c>
      <c r="AN917">
        <v>1.6</v>
      </c>
      <c r="AO917">
        <v>2.4</v>
      </c>
      <c r="AP917">
        <v>90.8</v>
      </c>
      <c r="AQ917">
        <v>12.6</v>
      </c>
      <c r="AR917">
        <v>2.9</v>
      </c>
      <c r="AS917">
        <v>1.5</v>
      </c>
      <c r="AT917">
        <v>3.3</v>
      </c>
      <c r="AU917">
        <v>1.9</v>
      </c>
      <c r="AV917">
        <v>12.9</v>
      </c>
      <c r="AW917">
        <v>2.6</v>
      </c>
      <c r="AX917">
        <v>1.6</v>
      </c>
      <c r="AY917">
        <v>1.5</v>
      </c>
      <c r="AZ917">
        <v>1.2</v>
      </c>
      <c r="BA917">
        <v>2.3</v>
      </c>
      <c r="BB917">
        <v>1.7</v>
      </c>
      <c r="BC917">
        <v>1.8</v>
      </c>
      <c r="BD917">
        <v>3.4</v>
      </c>
      <c r="BE917">
        <v>6.7</v>
      </c>
      <c r="BF917">
        <v>2.2</v>
      </c>
      <c r="BG917">
        <v>4.4</v>
      </c>
      <c r="BH917">
        <v>2</v>
      </c>
      <c r="BI917">
        <v>1.7</v>
      </c>
      <c r="BJ917">
        <v>0.9</v>
      </c>
      <c r="BK917">
        <v>1.1</v>
      </c>
      <c r="BL917">
        <v>0.1</v>
      </c>
      <c r="BM917">
        <v>0.7</v>
      </c>
      <c r="BP917">
        <v>0.1</v>
      </c>
      <c r="BQ917">
        <v>108.9</v>
      </c>
      <c r="BS917">
        <v>3.4</v>
      </c>
    </row>
    <row r="918" spans="1:72" x14ac:dyDescent="0.25">
      <c r="A918" s="28" t="s">
        <v>284</v>
      </c>
      <c r="B918" s="27" t="s">
        <v>353</v>
      </c>
      <c r="C918" s="28" t="s">
        <v>386</v>
      </c>
      <c r="D918">
        <v>1.4</v>
      </c>
      <c r="E918">
        <v>0.1</v>
      </c>
      <c r="G918">
        <v>0.4</v>
      </c>
      <c r="H918">
        <v>4.5</v>
      </c>
      <c r="I918">
        <v>0.7</v>
      </c>
      <c r="J918">
        <v>0.4</v>
      </c>
      <c r="K918">
        <v>0.9</v>
      </c>
      <c r="L918">
        <v>0.4</v>
      </c>
      <c r="M918">
        <v>1.4</v>
      </c>
      <c r="N918">
        <v>4</v>
      </c>
      <c r="O918">
        <v>1.9</v>
      </c>
      <c r="P918">
        <v>1.8</v>
      </c>
      <c r="Q918">
        <v>1.1</v>
      </c>
      <c r="R918">
        <v>1.7</v>
      </c>
      <c r="S918">
        <v>3.1</v>
      </c>
      <c r="T918">
        <v>3</v>
      </c>
      <c r="U918">
        <v>2.4</v>
      </c>
      <c r="V918">
        <v>4.1</v>
      </c>
      <c r="W918">
        <v>4.3</v>
      </c>
      <c r="X918">
        <v>1.1</v>
      </c>
      <c r="Y918">
        <v>1.2</v>
      </c>
      <c r="Z918">
        <v>1.4</v>
      </c>
      <c r="AA918">
        <v>4.7</v>
      </c>
      <c r="AB918">
        <v>0.2</v>
      </c>
      <c r="AC918">
        <v>1.8</v>
      </c>
      <c r="AD918">
        <v>8.4</v>
      </c>
      <c r="AE918">
        <v>3.5</v>
      </c>
      <c r="AF918">
        <v>12.4</v>
      </c>
      <c r="AG918">
        <v>15.9</v>
      </c>
      <c r="AH918">
        <v>5.1</v>
      </c>
      <c r="AI918">
        <v>1.6</v>
      </c>
      <c r="AJ918">
        <v>1.2</v>
      </c>
      <c r="AK918">
        <v>5.6</v>
      </c>
      <c r="AL918">
        <v>13.2</v>
      </c>
      <c r="AM918">
        <v>8.3</v>
      </c>
      <c r="AN918">
        <v>6.8</v>
      </c>
      <c r="AO918">
        <v>6</v>
      </c>
      <c r="AP918">
        <v>191.9</v>
      </c>
      <c r="AQ918">
        <v>25.8</v>
      </c>
      <c r="AR918">
        <v>14</v>
      </c>
      <c r="AS918">
        <v>8.2</v>
      </c>
      <c r="AT918">
        <v>12.8</v>
      </c>
      <c r="AU918">
        <v>4</v>
      </c>
      <c r="AV918">
        <v>34.4</v>
      </c>
      <c r="AW918">
        <v>4.8</v>
      </c>
      <c r="AX918">
        <v>2.5</v>
      </c>
      <c r="AY918">
        <v>4.2</v>
      </c>
      <c r="AZ918">
        <v>2.5</v>
      </c>
      <c r="BA918">
        <v>3.7</v>
      </c>
      <c r="BB918">
        <v>4.4</v>
      </c>
      <c r="BC918">
        <v>9.6</v>
      </c>
      <c r="BD918">
        <v>7</v>
      </c>
      <c r="BE918">
        <v>17.7</v>
      </c>
      <c r="BF918">
        <v>3.6</v>
      </c>
      <c r="BG918">
        <v>6.8</v>
      </c>
      <c r="BH918">
        <v>4.1</v>
      </c>
      <c r="BI918">
        <v>6.8</v>
      </c>
      <c r="BJ918">
        <v>1.9</v>
      </c>
      <c r="BK918">
        <v>1.8</v>
      </c>
      <c r="BL918">
        <v>0.3</v>
      </c>
      <c r="BM918">
        <v>2.2</v>
      </c>
      <c r="BP918">
        <v>0.3</v>
      </c>
      <c r="BQ918">
        <v>321.7</v>
      </c>
      <c r="BS918">
        <v>1.4</v>
      </c>
      <c r="BT918">
        <v>0.1</v>
      </c>
    </row>
    <row r="919" spans="1:72" x14ac:dyDescent="0.25">
      <c r="A919" s="28" t="s">
        <v>284</v>
      </c>
      <c r="B919" s="27" t="s">
        <v>353</v>
      </c>
      <c r="C919" s="28" t="s">
        <v>387</v>
      </c>
      <c r="D919">
        <v>9.3</v>
      </c>
      <c r="E919">
        <v>0.7</v>
      </c>
      <c r="F919">
        <v>0.3</v>
      </c>
      <c r="G919">
        <v>1.7</v>
      </c>
      <c r="H919">
        <v>37.2</v>
      </c>
      <c r="I919">
        <v>6.2</v>
      </c>
      <c r="J919">
        <v>3.2</v>
      </c>
      <c r="K919">
        <v>6</v>
      </c>
      <c r="L919">
        <v>1.9</v>
      </c>
      <c r="M919">
        <v>6.3</v>
      </c>
      <c r="N919">
        <v>21.7</v>
      </c>
      <c r="O919">
        <v>19.3</v>
      </c>
      <c r="P919">
        <v>10</v>
      </c>
      <c r="Q919">
        <v>6.1</v>
      </c>
      <c r="R919">
        <v>8.6</v>
      </c>
      <c r="S919">
        <v>15.2</v>
      </c>
      <c r="T919">
        <v>18.3</v>
      </c>
      <c r="U919">
        <v>11.2</v>
      </c>
      <c r="V919">
        <v>22.3</v>
      </c>
      <c r="W919">
        <v>22.4</v>
      </c>
      <c r="X919">
        <v>5.9</v>
      </c>
      <c r="Y919">
        <v>9.6</v>
      </c>
      <c r="Z919">
        <v>7</v>
      </c>
      <c r="AA919">
        <v>21.2</v>
      </c>
      <c r="AB919">
        <v>1</v>
      </c>
      <c r="AC919">
        <v>8</v>
      </c>
      <c r="AD919">
        <v>40.3</v>
      </c>
      <c r="AE919">
        <v>15.8</v>
      </c>
      <c r="AF919">
        <v>86.1</v>
      </c>
      <c r="AG919">
        <v>51.1</v>
      </c>
      <c r="AH919">
        <v>18.5</v>
      </c>
      <c r="AI919">
        <v>7.3</v>
      </c>
      <c r="AJ919">
        <v>7.1</v>
      </c>
      <c r="AK919">
        <v>21.2</v>
      </c>
      <c r="AL919">
        <v>19.2</v>
      </c>
      <c r="AM919">
        <v>30.4</v>
      </c>
      <c r="AN919">
        <v>30.1</v>
      </c>
      <c r="AO919">
        <v>17</v>
      </c>
      <c r="AP919">
        <v>640.1</v>
      </c>
      <c r="AQ919">
        <v>165.8</v>
      </c>
      <c r="AR919">
        <v>35</v>
      </c>
      <c r="AS919">
        <v>19</v>
      </c>
      <c r="AT919">
        <v>53.4</v>
      </c>
      <c r="AU919">
        <v>14.6</v>
      </c>
      <c r="AV919">
        <v>178.1</v>
      </c>
      <c r="AW919">
        <v>19</v>
      </c>
      <c r="AX919">
        <v>14.8</v>
      </c>
      <c r="AY919">
        <v>13.8</v>
      </c>
      <c r="AZ919">
        <v>9</v>
      </c>
      <c r="BA919">
        <v>19.6</v>
      </c>
      <c r="BB919">
        <v>13.4</v>
      </c>
      <c r="BC919">
        <v>21.9</v>
      </c>
      <c r="BD919">
        <v>33.6</v>
      </c>
      <c r="BE919">
        <v>55.7</v>
      </c>
      <c r="BF919">
        <v>16.8</v>
      </c>
      <c r="BG919">
        <v>32.6</v>
      </c>
      <c r="BH919">
        <v>16.5</v>
      </c>
      <c r="BI919">
        <v>24.1</v>
      </c>
      <c r="BJ919">
        <v>7.6</v>
      </c>
      <c r="BK919">
        <v>8</v>
      </c>
      <c r="BL919">
        <v>1.2</v>
      </c>
      <c r="BM919">
        <v>6.4</v>
      </c>
      <c r="BP919">
        <v>1.8</v>
      </c>
      <c r="BQ919">
        <v>905.3</v>
      </c>
      <c r="BR919">
        <v>0.2</v>
      </c>
      <c r="BS919">
        <v>95.3</v>
      </c>
      <c r="BT919">
        <v>2.6</v>
      </c>
    </row>
    <row r="920" spans="1:71" x14ac:dyDescent="0.25">
      <c r="A920" s="28" t="s">
        <v>284</v>
      </c>
      <c r="B920" s="27" t="s">
        <v>353</v>
      </c>
      <c r="C920" s="28" t="s">
        <v>388</v>
      </c>
      <c r="H920">
        <v>0.2</v>
      </c>
      <c r="N920">
        <v>0.1</v>
      </c>
      <c r="O920">
        <v>0.1</v>
      </c>
      <c r="P920">
        <v>0.1</v>
      </c>
      <c r="R920">
        <v>0.1</v>
      </c>
      <c r="S920">
        <v>0.1</v>
      </c>
      <c r="T920">
        <v>0.2</v>
      </c>
      <c r="U920">
        <v>0.1</v>
      </c>
      <c r="V920">
        <v>0.1</v>
      </c>
      <c r="W920">
        <v>0.1</v>
      </c>
      <c r="Y920">
        <v>0.1</v>
      </c>
      <c r="Z920">
        <v>0.1</v>
      </c>
      <c r="AA920">
        <v>0.2</v>
      </c>
      <c r="AC920">
        <v>0.1</v>
      </c>
      <c r="AD920">
        <v>0.3</v>
      </c>
      <c r="AE920">
        <v>0.1</v>
      </c>
      <c r="AF920">
        <v>0.6</v>
      </c>
      <c r="AG920">
        <v>0.6</v>
      </c>
      <c r="AH920">
        <v>0.2</v>
      </c>
      <c r="AI920">
        <v>0.1</v>
      </c>
      <c r="AJ920">
        <v>0.1</v>
      </c>
      <c r="AK920">
        <v>0.3</v>
      </c>
      <c r="AL920">
        <v>0.2</v>
      </c>
      <c r="AM920">
        <v>0.3</v>
      </c>
      <c r="AN920">
        <v>0.4</v>
      </c>
      <c r="AO920">
        <v>0.3</v>
      </c>
      <c r="AP920">
        <v>9</v>
      </c>
      <c r="AQ920">
        <v>1.9</v>
      </c>
      <c r="AR920">
        <v>0.4</v>
      </c>
      <c r="AS920">
        <v>0.2</v>
      </c>
      <c r="AT920">
        <v>0.4</v>
      </c>
      <c r="AU920">
        <v>0.2</v>
      </c>
      <c r="AV920">
        <v>0.8</v>
      </c>
      <c r="AW920">
        <v>0.2</v>
      </c>
      <c r="AX920">
        <v>0.1</v>
      </c>
      <c r="AY920">
        <v>0.2</v>
      </c>
      <c r="AZ920">
        <v>0.1</v>
      </c>
      <c r="BA920">
        <v>0.1</v>
      </c>
      <c r="BB920">
        <v>0.1</v>
      </c>
      <c r="BC920">
        <v>0.2</v>
      </c>
      <c r="BD920">
        <v>0.3</v>
      </c>
      <c r="BE920">
        <v>0.7</v>
      </c>
      <c r="BF920">
        <v>0.2</v>
      </c>
      <c r="BG920">
        <v>0.3</v>
      </c>
      <c r="BH920">
        <v>0.1</v>
      </c>
      <c r="BI920">
        <v>0.2</v>
      </c>
      <c r="BJ920">
        <v>0.1</v>
      </c>
      <c r="BK920">
        <v>0.1</v>
      </c>
      <c r="BM920">
        <v>0.1</v>
      </c>
      <c r="BQ920">
        <v>12.4</v>
      </c>
      <c r="BS920">
        <v>0.3</v>
      </c>
    </row>
    <row r="921" spans="1:69" x14ac:dyDescent="0.25">
      <c r="A921" s="28" t="s">
        <v>284</v>
      </c>
      <c r="B921" s="27" t="s">
        <v>353</v>
      </c>
      <c r="C921" s="28" t="s">
        <v>389</v>
      </c>
      <c r="D921">
        <v>0.1</v>
      </c>
      <c r="H921">
        <v>0.2</v>
      </c>
      <c r="N921">
        <v>0.1</v>
      </c>
      <c r="O921">
        <v>0.1</v>
      </c>
      <c r="P921">
        <v>0.1</v>
      </c>
      <c r="R921">
        <v>0.1</v>
      </c>
      <c r="S921">
        <v>0.1</v>
      </c>
      <c r="T921">
        <v>0.1</v>
      </c>
      <c r="U921">
        <v>0.1</v>
      </c>
      <c r="V921">
        <v>0.2</v>
      </c>
      <c r="W921">
        <v>0.2</v>
      </c>
      <c r="AA921">
        <v>0.2</v>
      </c>
      <c r="AC921">
        <v>0.1</v>
      </c>
      <c r="AD921">
        <v>0.3</v>
      </c>
      <c r="AE921">
        <v>0.1</v>
      </c>
      <c r="AF921">
        <v>0.6</v>
      </c>
      <c r="AG921">
        <v>0.7</v>
      </c>
      <c r="AH921">
        <v>0.2</v>
      </c>
      <c r="AK921">
        <v>0.3</v>
      </c>
      <c r="AL921">
        <v>0.6</v>
      </c>
      <c r="AM921">
        <v>0.4</v>
      </c>
      <c r="AN921">
        <v>0.2</v>
      </c>
      <c r="AO921">
        <v>0.6</v>
      </c>
      <c r="AP921">
        <v>7</v>
      </c>
      <c r="AQ921">
        <v>0.8</v>
      </c>
      <c r="AR921">
        <v>0.3</v>
      </c>
      <c r="AS921">
        <v>0.2</v>
      </c>
      <c r="AT921">
        <v>0.3</v>
      </c>
      <c r="AU921">
        <v>0.2</v>
      </c>
      <c r="AV921">
        <v>0.9</v>
      </c>
      <c r="AW921">
        <v>0.2</v>
      </c>
      <c r="AX921">
        <v>0.1</v>
      </c>
      <c r="AY921">
        <v>0.2</v>
      </c>
      <c r="AZ921">
        <v>0.1</v>
      </c>
      <c r="BA921">
        <v>0.1</v>
      </c>
      <c r="BB921">
        <v>0.1</v>
      </c>
      <c r="BC921">
        <v>0.3</v>
      </c>
      <c r="BD921">
        <v>0.2</v>
      </c>
      <c r="BE921">
        <v>0.6</v>
      </c>
      <c r="BF921">
        <v>0.1</v>
      </c>
      <c r="BG921">
        <v>0.2</v>
      </c>
      <c r="BH921">
        <v>0.1</v>
      </c>
      <c r="BI921">
        <v>0.2</v>
      </c>
      <c r="BJ921">
        <v>0.1</v>
      </c>
      <c r="BK921">
        <v>0.1</v>
      </c>
      <c r="BM921">
        <v>0.1</v>
      </c>
      <c r="BQ921">
        <v>10.8</v>
      </c>
    </row>
    <row r="922" spans="1:69" x14ac:dyDescent="0.25">
      <c r="A922" s="28" t="s">
        <v>284</v>
      </c>
      <c r="B922" s="27" t="s">
        <v>353</v>
      </c>
      <c r="C922" s="28" t="s">
        <v>390</v>
      </c>
      <c r="H922">
        <v>0.4</v>
      </c>
      <c r="N922">
        <v>0.2</v>
      </c>
      <c r="R922">
        <v>0.1</v>
      </c>
      <c r="S922">
        <v>0.1</v>
      </c>
      <c r="T922">
        <v>0.1</v>
      </c>
      <c r="V922">
        <v>0.1</v>
      </c>
      <c r="W922">
        <v>0.1</v>
      </c>
      <c r="AA922">
        <v>0.2</v>
      </c>
      <c r="AD922">
        <v>0.2</v>
      </c>
      <c r="AE922">
        <v>0.1</v>
      </c>
      <c r="AF922">
        <v>0.3</v>
      </c>
      <c r="AG922">
        <v>2.8</v>
      </c>
      <c r="AH922">
        <v>0.1</v>
      </c>
      <c r="AK922">
        <v>0.1</v>
      </c>
      <c r="AL922">
        <v>0.2</v>
      </c>
      <c r="AM922">
        <v>0.2</v>
      </c>
      <c r="AN922">
        <v>0.1</v>
      </c>
      <c r="AO922">
        <v>0.1</v>
      </c>
      <c r="AP922">
        <v>7.3</v>
      </c>
      <c r="AQ922">
        <v>0.4</v>
      </c>
      <c r="AR922">
        <v>0.1</v>
      </c>
      <c r="AS922">
        <v>0.1</v>
      </c>
      <c r="AT922">
        <v>0.1</v>
      </c>
      <c r="AU922">
        <v>0.1</v>
      </c>
      <c r="AV922">
        <v>0.3</v>
      </c>
      <c r="AW922">
        <v>0.1</v>
      </c>
      <c r="AY922">
        <v>0.1</v>
      </c>
      <c r="BB922">
        <v>0.1</v>
      </c>
      <c r="BC922">
        <v>0.2</v>
      </c>
      <c r="BD922">
        <v>0.1</v>
      </c>
      <c r="BE922">
        <v>0.3</v>
      </c>
      <c r="BF922">
        <v>0.1</v>
      </c>
      <c r="BG922">
        <v>0.1</v>
      </c>
      <c r="BH922">
        <v>0.1</v>
      </c>
      <c r="BI922">
        <v>0.1</v>
      </c>
      <c r="BQ922">
        <v>24.1</v>
      </c>
    </row>
    <row r="923" spans="1:71" x14ac:dyDescent="0.25">
      <c r="A923" s="28" t="s">
        <v>284</v>
      </c>
      <c r="B923" s="27" t="s">
        <v>353</v>
      </c>
      <c r="C923" s="28" t="s">
        <v>391</v>
      </c>
      <c r="D923">
        <v>0.1</v>
      </c>
      <c r="H923">
        <v>0.4</v>
      </c>
      <c r="I923">
        <v>0.1</v>
      </c>
      <c r="J923">
        <v>0.1</v>
      </c>
      <c r="K923">
        <v>0.1</v>
      </c>
      <c r="M923">
        <v>0.1</v>
      </c>
      <c r="N923">
        <v>0.3</v>
      </c>
      <c r="O923">
        <v>0.2</v>
      </c>
      <c r="P923">
        <v>0.2</v>
      </c>
      <c r="Q923">
        <v>0.1</v>
      </c>
      <c r="R923">
        <v>0.2</v>
      </c>
      <c r="S923">
        <v>0.3</v>
      </c>
      <c r="T923">
        <v>0.4</v>
      </c>
      <c r="U923">
        <v>0.2</v>
      </c>
      <c r="V923">
        <v>0.4</v>
      </c>
      <c r="W923">
        <v>0.4</v>
      </c>
      <c r="X923">
        <v>0.1</v>
      </c>
      <c r="Y923">
        <v>0.1</v>
      </c>
      <c r="Z923">
        <v>0.1</v>
      </c>
      <c r="AA923">
        <v>0.6</v>
      </c>
      <c r="AC923">
        <v>0.2</v>
      </c>
      <c r="AD923">
        <v>0.9</v>
      </c>
      <c r="AE923">
        <v>0.4</v>
      </c>
      <c r="AF923">
        <v>1.4</v>
      </c>
      <c r="AG923">
        <v>1.5</v>
      </c>
      <c r="AH923">
        <v>0.5</v>
      </c>
      <c r="AI923">
        <v>0.1</v>
      </c>
      <c r="AJ923">
        <v>0.1</v>
      </c>
      <c r="AK923">
        <v>0.6</v>
      </c>
      <c r="AL923">
        <v>0.7</v>
      </c>
      <c r="AM923">
        <v>0.7</v>
      </c>
      <c r="AN923">
        <v>0.8</v>
      </c>
      <c r="AO923">
        <v>0.7</v>
      </c>
      <c r="AP923">
        <v>29.5</v>
      </c>
      <c r="AQ923">
        <v>4.4</v>
      </c>
      <c r="AR923">
        <v>0.9</v>
      </c>
      <c r="AS923">
        <v>0.5</v>
      </c>
      <c r="AT923">
        <v>0.9</v>
      </c>
      <c r="AU923">
        <v>0.5</v>
      </c>
      <c r="AV923">
        <v>2.7</v>
      </c>
      <c r="AW923">
        <v>0.5</v>
      </c>
      <c r="AX923">
        <v>0.2</v>
      </c>
      <c r="AY923">
        <v>0.5</v>
      </c>
      <c r="AZ923">
        <v>0.2</v>
      </c>
      <c r="BA923">
        <v>0.3</v>
      </c>
      <c r="BB923">
        <v>0.4</v>
      </c>
      <c r="BC923">
        <v>0.8</v>
      </c>
      <c r="BD923">
        <v>0.6</v>
      </c>
      <c r="BE923">
        <v>2</v>
      </c>
      <c r="BF923">
        <v>0.4</v>
      </c>
      <c r="BG923">
        <v>0.7</v>
      </c>
      <c r="BH923">
        <v>0.4</v>
      </c>
      <c r="BI923">
        <v>0.9</v>
      </c>
      <c r="BJ923">
        <v>0.2</v>
      </c>
      <c r="BK923">
        <v>0.2</v>
      </c>
      <c r="BM923">
        <v>0.2</v>
      </c>
      <c r="BQ923">
        <v>26.5</v>
      </c>
      <c r="BS923">
        <v>0.9</v>
      </c>
    </row>
    <row r="924" spans="1:72" x14ac:dyDescent="0.25">
      <c r="A924" s="28" t="s">
        <v>284</v>
      </c>
      <c r="B924" s="27" t="s">
        <v>353</v>
      </c>
      <c r="C924" s="28" t="s">
        <v>392</v>
      </c>
      <c r="H924">
        <v>0.2</v>
      </c>
      <c r="I924">
        <v>0.1</v>
      </c>
      <c r="M924">
        <v>0.1</v>
      </c>
      <c r="N924">
        <v>0.2</v>
      </c>
      <c r="O924">
        <v>0.2</v>
      </c>
      <c r="P924">
        <v>0.1</v>
      </c>
      <c r="Q924">
        <v>0.1</v>
      </c>
      <c r="R924">
        <v>0.1</v>
      </c>
      <c r="S924">
        <v>0.2</v>
      </c>
      <c r="T924">
        <v>0.4</v>
      </c>
      <c r="U924">
        <v>0.2</v>
      </c>
      <c r="V924">
        <v>0.2</v>
      </c>
      <c r="W924">
        <v>0.3</v>
      </c>
      <c r="X924">
        <v>0.1</v>
      </c>
      <c r="Y924">
        <v>0.1</v>
      </c>
      <c r="Z924">
        <v>0.1</v>
      </c>
      <c r="AA924">
        <v>0.2</v>
      </c>
      <c r="AC924">
        <v>0.1</v>
      </c>
      <c r="AD924">
        <v>0.3</v>
      </c>
      <c r="AE924">
        <v>0.1</v>
      </c>
      <c r="AF924">
        <v>0.5</v>
      </c>
      <c r="AG924">
        <v>0.4</v>
      </c>
      <c r="AH924">
        <v>0.2</v>
      </c>
      <c r="AI924">
        <v>0.1</v>
      </c>
      <c r="AJ924">
        <v>0.1</v>
      </c>
      <c r="AK924">
        <v>0.2</v>
      </c>
      <c r="AL924">
        <v>0.1</v>
      </c>
      <c r="AM924">
        <v>0.2</v>
      </c>
      <c r="AN924">
        <v>0.3</v>
      </c>
      <c r="AO924">
        <v>0.1</v>
      </c>
      <c r="AP924">
        <v>2.4</v>
      </c>
      <c r="AQ924">
        <v>4.2</v>
      </c>
      <c r="AR924">
        <v>0.4</v>
      </c>
      <c r="AS924">
        <v>0.2</v>
      </c>
      <c r="AT924">
        <v>0.4</v>
      </c>
      <c r="AU924">
        <v>0.2</v>
      </c>
      <c r="AV924">
        <v>1.7</v>
      </c>
      <c r="AW924">
        <v>0.3</v>
      </c>
      <c r="AX924">
        <v>0.2</v>
      </c>
      <c r="AY924">
        <v>0.2</v>
      </c>
      <c r="AZ924">
        <v>0.1</v>
      </c>
      <c r="BA924">
        <v>0.2</v>
      </c>
      <c r="BB924">
        <v>0.1</v>
      </c>
      <c r="BC924">
        <v>0.2</v>
      </c>
      <c r="BD924">
        <v>0.4</v>
      </c>
      <c r="BE924">
        <v>0.4</v>
      </c>
      <c r="BF924">
        <v>0.2</v>
      </c>
      <c r="BG924">
        <v>0.3</v>
      </c>
      <c r="BH924">
        <v>0.1</v>
      </c>
      <c r="BI924">
        <v>0.4</v>
      </c>
      <c r="BK924">
        <v>0.1</v>
      </c>
      <c r="BQ924">
        <v>4.3</v>
      </c>
      <c r="BS924">
        <v>3.9</v>
      </c>
      <c r="BT924">
        <v>0.2</v>
      </c>
    </row>
    <row r="925" spans="1:71" x14ac:dyDescent="0.25">
      <c r="A925" s="28" t="s">
        <v>284</v>
      </c>
      <c r="B925" s="27" t="s">
        <v>353</v>
      </c>
      <c r="C925" s="28" t="s">
        <v>393</v>
      </c>
      <c r="D925">
        <v>0.2</v>
      </c>
      <c r="H925">
        <v>0.6</v>
      </c>
      <c r="I925">
        <v>0.1</v>
      </c>
      <c r="J925">
        <v>0.1</v>
      </c>
      <c r="K925">
        <v>0.1</v>
      </c>
      <c r="M925">
        <v>0.1</v>
      </c>
      <c r="N925">
        <v>0.4</v>
      </c>
      <c r="O925">
        <v>0.3</v>
      </c>
      <c r="P925">
        <v>0.2</v>
      </c>
      <c r="Q925">
        <v>0.2</v>
      </c>
      <c r="R925">
        <v>0.2</v>
      </c>
      <c r="S925">
        <v>0.4</v>
      </c>
      <c r="T925">
        <v>0.6</v>
      </c>
      <c r="U925">
        <v>0.3</v>
      </c>
      <c r="V925">
        <v>0.5</v>
      </c>
      <c r="W925">
        <v>0.5</v>
      </c>
      <c r="X925">
        <v>0.1</v>
      </c>
      <c r="Y925">
        <v>0.2</v>
      </c>
      <c r="Z925">
        <v>0.2</v>
      </c>
      <c r="AA925">
        <v>0.8</v>
      </c>
      <c r="AC925">
        <v>0.2</v>
      </c>
      <c r="AD925">
        <v>1.3</v>
      </c>
      <c r="AE925">
        <v>0.4</v>
      </c>
      <c r="AF925">
        <v>1.9</v>
      </c>
      <c r="AG925">
        <v>1.4</v>
      </c>
      <c r="AH925">
        <v>0.6</v>
      </c>
      <c r="AI925">
        <v>0.2</v>
      </c>
      <c r="AJ925">
        <v>0.2</v>
      </c>
      <c r="AK925">
        <v>0.8</v>
      </c>
      <c r="AL925">
        <v>0.7</v>
      </c>
      <c r="AM925">
        <v>1.1</v>
      </c>
      <c r="AN925">
        <v>5.6</v>
      </c>
      <c r="AO925">
        <v>0.9</v>
      </c>
      <c r="AP925">
        <v>31.8</v>
      </c>
      <c r="AQ925">
        <v>12.6</v>
      </c>
      <c r="AR925">
        <v>1.4</v>
      </c>
      <c r="AS925">
        <v>0.9</v>
      </c>
      <c r="AT925">
        <v>2.2</v>
      </c>
      <c r="AU925">
        <v>0.6</v>
      </c>
      <c r="AV925">
        <v>4.7</v>
      </c>
      <c r="AW925">
        <v>0.5</v>
      </c>
      <c r="AX925">
        <v>0.3</v>
      </c>
      <c r="AY925">
        <v>1.5</v>
      </c>
      <c r="AZ925">
        <v>0.3</v>
      </c>
      <c r="BA925">
        <v>0.4</v>
      </c>
      <c r="BB925">
        <v>0.4</v>
      </c>
      <c r="BC925">
        <v>0.8</v>
      </c>
      <c r="BD925">
        <v>0.9</v>
      </c>
      <c r="BE925">
        <v>2.5</v>
      </c>
      <c r="BF925">
        <v>0.6</v>
      </c>
      <c r="BG925">
        <v>1.1</v>
      </c>
      <c r="BH925">
        <v>0.5</v>
      </c>
      <c r="BI925">
        <v>1.5</v>
      </c>
      <c r="BJ925">
        <v>0.2</v>
      </c>
      <c r="BK925">
        <v>0.2</v>
      </c>
      <c r="BM925">
        <v>0.3</v>
      </c>
      <c r="BQ925">
        <v>26.2</v>
      </c>
      <c r="BS925">
        <v>2.3</v>
      </c>
    </row>
    <row r="926" spans="1:72" x14ac:dyDescent="0.25">
      <c r="A926" s="28" t="s">
        <v>284</v>
      </c>
      <c r="B926" s="27" t="s">
        <v>353</v>
      </c>
      <c r="C926" s="28" t="s">
        <v>394</v>
      </c>
      <c r="D926">
        <v>0.1</v>
      </c>
      <c r="H926">
        <v>0.3</v>
      </c>
      <c r="K926">
        <v>0.1</v>
      </c>
      <c r="M926">
        <v>0.1</v>
      </c>
      <c r="N926">
        <v>0.3</v>
      </c>
      <c r="O926">
        <v>0.3</v>
      </c>
      <c r="P926">
        <v>0.1</v>
      </c>
      <c r="Q926">
        <v>0.1</v>
      </c>
      <c r="R926">
        <v>0.1</v>
      </c>
      <c r="S926">
        <v>0.3</v>
      </c>
      <c r="T926">
        <v>4</v>
      </c>
      <c r="U926">
        <v>0.9</v>
      </c>
      <c r="V926">
        <v>0.8</v>
      </c>
      <c r="W926">
        <v>1.4</v>
      </c>
      <c r="X926">
        <v>0.5</v>
      </c>
      <c r="Y926">
        <v>0.2</v>
      </c>
      <c r="Z926">
        <v>0.4</v>
      </c>
      <c r="AA926">
        <v>0.3</v>
      </c>
      <c r="AC926">
        <v>0.1</v>
      </c>
      <c r="AD926">
        <v>0.9</v>
      </c>
      <c r="AE926">
        <v>0.2</v>
      </c>
      <c r="AF926">
        <v>0.9</v>
      </c>
      <c r="AG926">
        <v>0.7</v>
      </c>
      <c r="AH926">
        <v>0.2</v>
      </c>
      <c r="AI926">
        <v>0.1</v>
      </c>
      <c r="AJ926">
        <v>0.1</v>
      </c>
      <c r="AK926">
        <v>0.3</v>
      </c>
      <c r="AL926">
        <v>0.4</v>
      </c>
      <c r="AM926">
        <v>0.4</v>
      </c>
      <c r="AN926">
        <v>0.4</v>
      </c>
      <c r="AO926">
        <v>0.4</v>
      </c>
      <c r="AP926">
        <v>10.9</v>
      </c>
      <c r="AQ926">
        <v>3.2</v>
      </c>
      <c r="AR926">
        <v>0.5</v>
      </c>
      <c r="AS926">
        <v>0.3</v>
      </c>
      <c r="AT926">
        <v>0.7</v>
      </c>
      <c r="AU926">
        <v>0.2</v>
      </c>
      <c r="AV926">
        <v>2.3</v>
      </c>
      <c r="AW926">
        <v>0.6</v>
      </c>
      <c r="AX926">
        <v>0.3</v>
      </c>
      <c r="AY926">
        <v>0.3</v>
      </c>
      <c r="AZ926">
        <v>0.2</v>
      </c>
      <c r="BA926">
        <v>0.3</v>
      </c>
      <c r="BB926">
        <v>0.3</v>
      </c>
      <c r="BC926">
        <v>0.6</v>
      </c>
      <c r="BD926">
        <v>0.5</v>
      </c>
      <c r="BE926">
        <v>1</v>
      </c>
      <c r="BF926">
        <v>0.2</v>
      </c>
      <c r="BG926">
        <v>0.6</v>
      </c>
      <c r="BH926">
        <v>0.3</v>
      </c>
      <c r="BI926">
        <v>0.5</v>
      </c>
      <c r="BJ926">
        <v>0.1</v>
      </c>
      <c r="BK926">
        <v>0.1</v>
      </c>
      <c r="BL926">
        <v>0.1</v>
      </c>
      <c r="BM926">
        <v>0.1</v>
      </c>
      <c r="BP926">
        <v>0.1</v>
      </c>
      <c r="BQ926">
        <v>17.9</v>
      </c>
      <c r="BS926">
        <v>6.7</v>
      </c>
      <c r="BT926">
        <v>1.6</v>
      </c>
    </row>
    <row r="927" spans="1:72" x14ac:dyDescent="0.25">
      <c r="A927" s="28" t="s">
        <v>284</v>
      </c>
      <c r="B927" s="27" t="s">
        <v>353</v>
      </c>
      <c r="C927" s="28" t="s">
        <v>395</v>
      </c>
      <c r="D927">
        <v>0.7</v>
      </c>
      <c r="G927">
        <v>0.2</v>
      </c>
      <c r="H927">
        <v>2.4</v>
      </c>
      <c r="I927">
        <v>0.3</v>
      </c>
      <c r="J927">
        <v>0.2</v>
      </c>
      <c r="K927">
        <v>0.4</v>
      </c>
      <c r="L927">
        <v>0.2</v>
      </c>
      <c r="M927">
        <v>0.6</v>
      </c>
      <c r="N927">
        <v>1.9</v>
      </c>
      <c r="O927">
        <v>1.9</v>
      </c>
      <c r="P927">
        <v>0.7</v>
      </c>
      <c r="Q927">
        <v>0.5</v>
      </c>
      <c r="R927">
        <v>0.7</v>
      </c>
      <c r="S927">
        <v>1.3</v>
      </c>
      <c r="T927">
        <v>1.5</v>
      </c>
      <c r="U927">
        <v>0.9</v>
      </c>
      <c r="V927">
        <v>1.7</v>
      </c>
      <c r="W927">
        <v>1.9</v>
      </c>
      <c r="X927">
        <v>0.8</v>
      </c>
      <c r="Y927">
        <v>0.8</v>
      </c>
      <c r="Z927">
        <v>0.7</v>
      </c>
      <c r="AA927">
        <v>2.2</v>
      </c>
      <c r="AB927">
        <v>0.1</v>
      </c>
      <c r="AC927">
        <v>0.9</v>
      </c>
      <c r="AD927">
        <v>4.7</v>
      </c>
      <c r="AE927">
        <v>1.7</v>
      </c>
      <c r="AF927">
        <v>7.7</v>
      </c>
      <c r="AG927">
        <v>4.4</v>
      </c>
      <c r="AH927">
        <v>1.9</v>
      </c>
      <c r="AI927">
        <v>1.1</v>
      </c>
      <c r="AJ927">
        <v>1.1</v>
      </c>
      <c r="AK927">
        <v>2.5</v>
      </c>
      <c r="AL927">
        <v>1.7</v>
      </c>
      <c r="AM927">
        <v>2.9</v>
      </c>
      <c r="AN927">
        <v>2.5</v>
      </c>
      <c r="AO927">
        <v>1.8</v>
      </c>
      <c r="AP927">
        <v>53.4</v>
      </c>
      <c r="AQ927">
        <v>22.2</v>
      </c>
      <c r="AR927">
        <v>4.5</v>
      </c>
      <c r="AS927">
        <v>2.7</v>
      </c>
      <c r="AT927">
        <v>4.9</v>
      </c>
      <c r="AU927">
        <v>1.6</v>
      </c>
      <c r="AV927">
        <v>19.1</v>
      </c>
      <c r="AW927">
        <v>2.4</v>
      </c>
      <c r="AX927">
        <v>1.5</v>
      </c>
      <c r="AY927">
        <v>1.6</v>
      </c>
      <c r="AZ927">
        <v>1.1</v>
      </c>
      <c r="BA927">
        <v>3.7</v>
      </c>
      <c r="BB927">
        <v>1.3</v>
      </c>
      <c r="BC927">
        <v>2.1</v>
      </c>
      <c r="BD927">
        <v>6</v>
      </c>
      <c r="BE927">
        <v>6.5</v>
      </c>
      <c r="BF927">
        <v>1.9</v>
      </c>
      <c r="BG927">
        <v>3.4</v>
      </c>
      <c r="BH927">
        <v>1.7</v>
      </c>
      <c r="BI927">
        <v>1.9</v>
      </c>
      <c r="BJ927">
        <v>0.8</v>
      </c>
      <c r="BK927">
        <v>0.7</v>
      </c>
      <c r="BL927">
        <v>0.2</v>
      </c>
      <c r="BM927">
        <v>0.8</v>
      </c>
      <c r="BP927">
        <v>0.2</v>
      </c>
      <c r="BQ927">
        <v>79.1</v>
      </c>
      <c r="BS927">
        <v>9.9</v>
      </c>
      <c r="BT927">
        <v>0.1</v>
      </c>
    </row>
    <row r="928" spans="1:72" x14ac:dyDescent="0.25">
      <c r="A928" s="28" t="s">
        <v>284</v>
      </c>
      <c r="B928" s="27" t="s">
        <v>353</v>
      </c>
      <c r="C928" s="28" t="s">
        <v>396</v>
      </c>
      <c r="D928">
        <v>8.6</v>
      </c>
      <c r="E928">
        <v>0.4</v>
      </c>
      <c r="F928">
        <v>0.1</v>
      </c>
      <c r="G928">
        <v>1.2</v>
      </c>
      <c r="H928">
        <v>39.8</v>
      </c>
      <c r="I928">
        <v>4.1</v>
      </c>
      <c r="J928">
        <v>2.4</v>
      </c>
      <c r="K928">
        <v>4.4</v>
      </c>
      <c r="L928">
        <v>1.3</v>
      </c>
      <c r="M928">
        <v>6</v>
      </c>
      <c r="N928">
        <v>20.9</v>
      </c>
      <c r="O928">
        <v>34.5</v>
      </c>
      <c r="P928">
        <v>8.6</v>
      </c>
      <c r="Q928">
        <v>5.3</v>
      </c>
      <c r="R928">
        <v>6.8</v>
      </c>
      <c r="S928">
        <v>12.5</v>
      </c>
      <c r="T928">
        <v>30.1</v>
      </c>
      <c r="U928">
        <v>9.4</v>
      </c>
      <c r="V928">
        <v>18.9</v>
      </c>
      <c r="W928">
        <v>18.9</v>
      </c>
      <c r="X928">
        <v>4</v>
      </c>
      <c r="Y928">
        <v>13.7</v>
      </c>
      <c r="Z928">
        <v>5.3</v>
      </c>
      <c r="AA928">
        <v>18.8</v>
      </c>
      <c r="AB928">
        <v>1</v>
      </c>
      <c r="AC928">
        <v>6.7</v>
      </c>
      <c r="AD928">
        <v>38.2</v>
      </c>
      <c r="AE928">
        <v>12.6</v>
      </c>
      <c r="AF928">
        <v>88.2</v>
      </c>
      <c r="AG928">
        <v>46.6</v>
      </c>
      <c r="AH928">
        <v>14.7</v>
      </c>
      <c r="AI928">
        <v>5.8</v>
      </c>
      <c r="AJ928">
        <v>11.5</v>
      </c>
      <c r="AK928">
        <v>17.8</v>
      </c>
      <c r="AL928">
        <v>22.9</v>
      </c>
      <c r="AM928">
        <v>26.6</v>
      </c>
      <c r="AN928">
        <v>45.5</v>
      </c>
      <c r="AO928">
        <v>20.2</v>
      </c>
      <c r="AP928">
        <v>632.9</v>
      </c>
      <c r="AQ928">
        <v>218.8</v>
      </c>
      <c r="AR928">
        <v>32.3</v>
      </c>
      <c r="AS928">
        <v>20.1</v>
      </c>
      <c r="AT928">
        <v>61.4</v>
      </c>
      <c r="AU928">
        <v>14.1</v>
      </c>
      <c r="AV928">
        <v>163.9</v>
      </c>
      <c r="AW928">
        <v>16.4</v>
      </c>
      <c r="AX928">
        <v>10.7</v>
      </c>
      <c r="AY928">
        <v>16.2</v>
      </c>
      <c r="AZ928">
        <v>8.6</v>
      </c>
      <c r="BA928">
        <v>17.6</v>
      </c>
      <c r="BB928">
        <v>14.9</v>
      </c>
      <c r="BC928">
        <v>29.9</v>
      </c>
      <c r="BD928">
        <v>25.2</v>
      </c>
      <c r="BE928">
        <v>56.5</v>
      </c>
      <c r="BF928">
        <v>13.4</v>
      </c>
      <c r="BG928">
        <v>26.9</v>
      </c>
      <c r="BH928">
        <v>14.7</v>
      </c>
      <c r="BI928">
        <v>19.4</v>
      </c>
      <c r="BJ928">
        <v>6.4</v>
      </c>
      <c r="BK928">
        <v>6.6</v>
      </c>
      <c r="BL928">
        <v>0.8</v>
      </c>
      <c r="BM928">
        <v>7.5</v>
      </c>
      <c r="BP928">
        <v>4.2</v>
      </c>
      <c r="BQ928">
        <v>908.2</v>
      </c>
      <c r="BR928">
        <v>0.2</v>
      </c>
      <c r="BS928">
        <v>46.2</v>
      </c>
      <c r="BT928">
        <v>-3.1</v>
      </c>
    </row>
    <row r="929" spans="1:72" x14ac:dyDescent="0.25">
      <c r="A929" s="28" t="s">
        <v>284</v>
      </c>
      <c r="B929" s="27" t="s">
        <v>353</v>
      </c>
      <c r="C929" s="28" t="s">
        <v>397</v>
      </c>
      <c r="D929">
        <v>0.1</v>
      </c>
      <c r="H929">
        <v>0.1</v>
      </c>
      <c r="M929">
        <v>0.1</v>
      </c>
      <c r="N929">
        <v>0.1</v>
      </c>
      <c r="O929">
        <v>0.1</v>
      </c>
      <c r="P929">
        <v>0.1</v>
      </c>
      <c r="R929">
        <v>0.1</v>
      </c>
      <c r="S929">
        <v>0.1</v>
      </c>
      <c r="T929">
        <v>0.7</v>
      </c>
      <c r="U929">
        <v>0.2</v>
      </c>
      <c r="V929">
        <v>0.2</v>
      </c>
      <c r="W929">
        <v>0.2</v>
      </c>
      <c r="X929">
        <v>0.1</v>
      </c>
      <c r="Y929">
        <v>0.1</v>
      </c>
      <c r="Z929">
        <v>0.1</v>
      </c>
      <c r="AA929">
        <v>0.2</v>
      </c>
      <c r="AC929">
        <v>0.1</v>
      </c>
      <c r="AD929">
        <v>0.4</v>
      </c>
      <c r="AE929">
        <v>0.1</v>
      </c>
      <c r="AF929">
        <v>0.6</v>
      </c>
      <c r="AG929">
        <v>0.4</v>
      </c>
      <c r="AH929">
        <v>0.2</v>
      </c>
      <c r="AI929">
        <v>0.1</v>
      </c>
      <c r="AJ929">
        <v>0.1</v>
      </c>
      <c r="AK929">
        <v>0.2</v>
      </c>
      <c r="AL929">
        <v>0.4</v>
      </c>
      <c r="AM929">
        <v>0.3</v>
      </c>
      <c r="AN929">
        <v>0.2</v>
      </c>
      <c r="AO929">
        <v>0.3</v>
      </c>
      <c r="AP929">
        <v>5.8</v>
      </c>
      <c r="AQ929">
        <v>1.2</v>
      </c>
      <c r="AR929">
        <v>0.3</v>
      </c>
      <c r="AS929">
        <v>0.2</v>
      </c>
      <c r="AT929">
        <v>0.4</v>
      </c>
      <c r="AU929">
        <v>0.2</v>
      </c>
      <c r="AV929">
        <v>1.3</v>
      </c>
      <c r="AW929">
        <v>0.3</v>
      </c>
      <c r="AX929">
        <v>0.2</v>
      </c>
      <c r="AY929">
        <v>0.2</v>
      </c>
      <c r="AZ929">
        <v>0.1</v>
      </c>
      <c r="BA929">
        <v>0.2</v>
      </c>
      <c r="BB929">
        <v>0.2</v>
      </c>
      <c r="BC929">
        <v>0.4</v>
      </c>
      <c r="BD929">
        <v>0.3</v>
      </c>
      <c r="BE929">
        <v>0.7</v>
      </c>
      <c r="BF929">
        <v>0.2</v>
      </c>
      <c r="BG929">
        <v>0.3</v>
      </c>
      <c r="BH929">
        <v>0.2</v>
      </c>
      <c r="BI929">
        <v>0.2</v>
      </c>
      <c r="BJ929">
        <v>0.1</v>
      </c>
      <c r="BK929">
        <v>0.1</v>
      </c>
      <c r="BM929">
        <v>0.1</v>
      </c>
      <c r="BQ929">
        <v>15</v>
      </c>
      <c r="BS929">
        <v>1</v>
      </c>
      <c r="BT929">
        <v>0.3</v>
      </c>
    </row>
    <row r="930" spans="1:71" x14ac:dyDescent="0.25">
      <c r="A930" s="28" t="s">
        <v>284</v>
      </c>
      <c r="B930" s="27" t="s">
        <v>353</v>
      </c>
      <c r="C930" s="28" t="s">
        <v>398</v>
      </c>
      <c r="H930">
        <v>0.4</v>
      </c>
      <c r="K930">
        <v>0.1</v>
      </c>
      <c r="M930">
        <v>0.1</v>
      </c>
      <c r="N930">
        <v>0.2</v>
      </c>
      <c r="O930">
        <v>0.5</v>
      </c>
      <c r="P930">
        <v>0.1</v>
      </c>
      <c r="S930">
        <v>0.1</v>
      </c>
      <c r="T930">
        <v>0.1</v>
      </c>
      <c r="U930">
        <v>0.1</v>
      </c>
      <c r="V930">
        <v>0.1</v>
      </c>
      <c r="W930">
        <v>0.1</v>
      </c>
      <c r="Y930">
        <v>0.1</v>
      </c>
      <c r="AA930">
        <v>0.2</v>
      </c>
      <c r="AC930">
        <v>0.1</v>
      </c>
      <c r="AD930">
        <v>0.2</v>
      </c>
      <c r="AE930">
        <v>0.1</v>
      </c>
      <c r="AF930">
        <v>0.5</v>
      </c>
      <c r="AG930">
        <v>0.3</v>
      </c>
      <c r="AH930">
        <v>0.1</v>
      </c>
      <c r="AJ930">
        <v>0.1</v>
      </c>
      <c r="AK930">
        <v>0.1</v>
      </c>
      <c r="AL930">
        <v>0.1</v>
      </c>
      <c r="AM930">
        <v>0.2</v>
      </c>
      <c r="AN930">
        <v>1.4</v>
      </c>
      <c r="AO930">
        <v>0.2</v>
      </c>
      <c r="AP930">
        <v>3.1</v>
      </c>
      <c r="AQ930">
        <v>0.9</v>
      </c>
      <c r="AR930">
        <v>0.3</v>
      </c>
      <c r="AS930">
        <v>0.2</v>
      </c>
      <c r="AT930">
        <v>0.7</v>
      </c>
      <c r="AU930">
        <v>0.1</v>
      </c>
      <c r="AV930">
        <v>1.2</v>
      </c>
      <c r="AW930">
        <v>0.2</v>
      </c>
      <c r="AX930">
        <v>0.1</v>
      </c>
      <c r="AY930">
        <v>0.3</v>
      </c>
      <c r="AZ930">
        <v>0.1</v>
      </c>
      <c r="BA930">
        <v>0.1</v>
      </c>
      <c r="BB930">
        <v>0.1</v>
      </c>
      <c r="BC930">
        <v>0.3</v>
      </c>
      <c r="BD930">
        <v>0.2</v>
      </c>
      <c r="BE930">
        <v>0.6</v>
      </c>
      <c r="BF930">
        <v>0.6</v>
      </c>
      <c r="BG930">
        <v>0.3</v>
      </c>
      <c r="BH930">
        <v>0.2</v>
      </c>
      <c r="BI930">
        <v>0.3</v>
      </c>
      <c r="BJ930">
        <v>0.1</v>
      </c>
      <c r="BK930">
        <v>0.2</v>
      </c>
      <c r="BM930">
        <v>0.1</v>
      </c>
      <c r="BQ930">
        <v>9.9</v>
      </c>
      <c r="BS930">
        <v>2.2</v>
      </c>
    </row>
    <row r="931" spans="1:69" x14ac:dyDescent="0.25">
      <c r="A931" s="28" t="s">
        <v>284</v>
      </c>
      <c r="B931" s="27" t="s">
        <v>353</v>
      </c>
      <c r="C931" s="28" t="s">
        <v>399</v>
      </c>
      <c r="D931">
        <v>0.2</v>
      </c>
      <c r="H931">
        <v>0.4</v>
      </c>
      <c r="I931">
        <v>0.1</v>
      </c>
      <c r="J931">
        <v>0.1</v>
      </c>
      <c r="K931">
        <v>0.1</v>
      </c>
      <c r="M931">
        <v>0.1</v>
      </c>
      <c r="N931">
        <v>0.3</v>
      </c>
      <c r="O931">
        <v>0.2</v>
      </c>
      <c r="P931">
        <v>0.1</v>
      </c>
      <c r="Q931">
        <v>0.1</v>
      </c>
      <c r="R931">
        <v>0.1</v>
      </c>
      <c r="S931">
        <v>0.3</v>
      </c>
      <c r="T931">
        <v>0.2</v>
      </c>
      <c r="U931">
        <v>0.1</v>
      </c>
      <c r="V931">
        <v>0.3</v>
      </c>
      <c r="W931">
        <v>0.3</v>
      </c>
      <c r="X931">
        <v>0.1</v>
      </c>
      <c r="Y931">
        <v>0.1</v>
      </c>
      <c r="Z931">
        <v>0.1</v>
      </c>
      <c r="AA931">
        <v>0.4</v>
      </c>
      <c r="AC931">
        <v>0.1</v>
      </c>
      <c r="AD931">
        <v>0.8</v>
      </c>
      <c r="AE931">
        <v>0.4</v>
      </c>
      <c r="AF931">
        <v>1.1</v>
      </c>
      <c r="AG931">
        <v>1</v>
      </c>
      <c r="AH931">
        <v>0.4</v>
      </c>
      <c r="AI931">
        <v>0.1</v>
      </c>
      <c r="AJ931">
        <v>0.1</v>
      </c>
      <c r="AK931">
        <v>0.4</v>
      </c>
      <c r="AL931">
        <v>0.5</v>
      </c>
      <c r="AM931">
        <v>0.7</v>
      </c>
      <c r="AN931">
        <v>0.7</v>
      </c>
      <c r="AO931">
        <v>0.4</v>
      </c>
      <c r="AP931">
        <v>18.9</v>
      </c>
      <c r="AQ931">
        <v>2.3</v>
      </c>
      <c r="AR931">
        <v>0.8</v>
      </c>
      <c r="AS931">
        <v>0.5</v>
      </c>
      <c r="AT931">
        <v>1.7</v>
      </c>
      <c r="AU931">
        <v>0.4</v>
      </c>
      <c r="AV931">
        <v>3.8</v>
      </c>
      <c r="AW931">
        <v>0.4</v>
      </c>
      <c r="AX931">
        <v>0.2</v>
      </c>
      <c r="AY931">
        <v>0.4</v>
      </c>
      <c r="AZ931">
        <v>0.2</v>
      </c>
      <c r="BA931">
        <v>0.3</v>
      </c>
      <c r="BB931">
        <v>0.3</v>
      </c>
      <c r="BC931">
        <v>0.6</v>
      </c>
      <c r="BD931">
        <v>0.6</v>
      </c>
      <c r="BE931">
        <v>1.3</v>
      </c>
      <c r="BF931">
        <v>0.3</v>
      </c>
      <c r="BG931">
        <v>0.7</v>
      </c>
      <c r="BH931">
        <v>0.3</v>
      </c>
      <c r="BI931">
        <v>0.7</v>
      </c>
      <c r="BJ931">
        <v>0.2</v>
      </c>
      <c r="BK931">
        <v>0.2</v>
      </c>
      <c r="BM931">
        <v>0.2</v>
      </c>
      <c r="BQ931">
        <v>24</v>
      </c>
    </row>
    <row r="932" spans="1:69" x14ac:dyDescent="0.25">
      <c r="A932" s="28" t="s">
        <v>284</v>
      </c>
      <c r="B932" s="27" t="s">
        <v>353</v>
      </c>
      <c r="C932" s="28" t="s">
        <v>400</v>
      </c>
      <c r="D932">
        <v>0.1</v>
      </c>
      <c r="H932">
        <v>0.3</v>
      </c>
      <c r="K932">
        <v>0.1</v>
      </c>
      <c r="M932">
        <v>0.1</v>
      </c>
      <c r="N932">
        <v>0.2</v>
      </c>
      <c r="O932">
        <v>0.2</v>
      </c>
      <c r="P932">
        <v>0.1</v>
      </c>
      <c r="Q932">
        <v>0.1</v>
      </c>
      <c r="R932">
        <v>0.1</v>
      </c>
      <c r="S932">
        <v>0.2</v>
      </c>
      <c r="T932">
        <v>0.3</v>
      </c>
      <c r="U932">
        <v>0.1</v>
      </c>
      <c r="V932">
        <v>0.3</v>
      </c>
      <c r="W932">
        <v>0.2</v>
      </c>
      <c r="Y932">
        <v>0.1</v>
      </c>
      <c r="Z932">
        <v>0.1</v>
      </c>
      <c r="AA932">
        <v>0.4</v>
      </c>
      <c r="AC932">
        <v>0.1</v>
      </c>
      <c r="AD932">
        <v>0.6</v>
      </c>
      <c r="AE932">
        <v>0.3</v>
      </c>
      <c r="AF932">
        <v>1.1</v>
      </c>
      <c r="AG932">
        <v>1.1</v>
      </c>
      <c r="AH932">
        <v>0.4</v>
      </c>
      <c r="AI932">
        <v>0.1</v>
      </c>
      <c r="AJ932">
        <v>0.1</v>
      </c>
      <c r="AK932">
        <v>0.4</v>
      </c>
      <c r="AL932">
        <v>0.5</v>
      </c>
      <c r="AM932">
        <v>0.5</v>
      </c>
      <c r="AN932">
        <v>0.5</v>
      </c>
      <c r="AO932">
        <v>0.4</v>
      </c>
      <c r="AP932">
        <v>14.6</v>
      </c>
      <c r="AQ932">
        <v>2.2</v>
      </c>
      <c r="AR932">
        <v>0.6</v>
      </c>
      <c r="AS932">
        <v>0.4</v>
      </c>
      <c r="AT932">
        <v>1</v>
      </c>
      <c r="AU932">
        <v>0.4</v>
      </c>
      <c r="AV932">
        <v>2.8</v>
      </c>
      <c r="AW932">
        <v>0.3</v>
      </c>
      <c r="AX932">
        <v>0.2</v>
      </c>
      <c r="AY932">
        <v>0.3</v>
      </c>
      <c r="AZ932">
        <v>0.2</v>
      </c>
      <c r="BA932">
        <v>0.2</v>
      </c>
      <c r="BB932">
        <v>0.3</v>
      </c>
      <c r="BC932">
        <v>0.6</v>
      </c>
      <c r="BD932">
        <v>0.5</v>
      </c>
      <c r="BE932">
        <v>1.3</v>
      </c>
      <c r="BF932">
        <v>0.3</v>
      </c>
      <c r="BG932">
        <v>0.6</v>
      </c>
      <c r="BH932">
        <v>0.3</v>
      </c>
      <c r="BI932">
        <v>0.5</v>
      </c>
      <c r="BJ932">
        <v>0.1</v>
      </c>
      <c r="BK932">
        <v>0.1</v>
      </c>
      <c r="BM932">
        <v>0.1</v>
      </c>
      <c r="BQ932">
        <v>23.5</v>
      </c>
    </row>
    <row r="933" spans="1:71" x14ac:dyDescent="0.25">
      <c r="A933" s="28" t="s">
        <v>284</v>
      </c>
      <c r="B933" s="27" t="s">
        <v>353</v>
      </c>
      <c r="C933" s="28" t="s">
        <v>401</v>
      </c>
      <c r="D933">
        <v>0.3</v>
      </c>
      <c r="G933">
        <v>0.1</v>
      </c>
      <c r="H933">
        <v>0.9</v>
      </c>
      <c r="I933">
        <v>0.2</v>
      </c>
      <c r="J933">
        <v>0.1</v>
      </c>
      <c r="K933">
        <v>0.2</v>
      </c>
      <c r="L933">
        <v>0.1</v>
      </c>
      <c r="M933">
        <v>0.4</v>
      </c>
      <c r="N933">
        <v>1.4</v>
      </c>
      <c r="O933">
        <v>0.6</v>
      </c>
      <c r="P933">
        <v>0.5</v>
      </c>
      <c r="Q933">
        <v>0.3</v>
      </c>
      <c r="R933">
        <v>0.4</v>
      </c>
      <c r="S933">
        <v>0.9</v>
      </c>
      <c r="T933">
        <v>0.9</v>
      </c>
      <c r="U933">
        <v>0.8</v>
      </c>
      <c r="V933">
        <v>1.5</v>
      </c>
      <c r="W933">
        <v>1.3</v>
      </c>
      <c r="X933">
        <v>0.1</v>
      </c>
      <c r="Y933">
        <v>0.4</v>
      </c>
      <c r="Z933">
        <v>0.3</v>
      </c>
      <c r="AA933">
        <v>1.1</v>
      </c>
      <c r="AB933">
        <v>0.1</v>
      </c>
      <c r="AC933">
        <v>0.4</v>
      </c>
      <c r="AD933">
        <v>1.7</v>
      </c>
      <c r="AE933">
        <v>0.9</v>
      </c>
      <c r="AF933">
        <v>3.2</v>
      </c>
      <c r="AG933">
        <v>4.5</v>
      </c>
      <c r="AH933">
        <v>1.4</v>
      </c>
      <c r="AI933">
        <v>0.4</v>
      </c>
      <c r="AJ933">
        <v>0.4</v>
      </c>
      <c r="AK933">
        <v>1.6</v>
      </c>
      <c r="AL933">
        <v>6.3</v>
      </c>
      <c r="AM933">
        <v>2.4</v>
      </c>
      <c r="AN933">
        <v>1.7</v>
      </c>
      <c r="AO933">
        <v>3</v>
      </c>
      <c r="AP933">
        <v>42.8</v>
      </c>
      <c r="AQ933">
        <v>5.5</v>
      </c>
      <c r="AR933">
        <v>2.4</v>
      </c>
      <c r="AS933">
        <v>1.4</v>
      </c>
      <c r="AT933">
        <v>3.1</v>
      </c>
      <c r="AU933">
        <v>0.9</v>
      </c>
      <c r="AV933">
        <v>15.6</v>
      </c>
      <c r="AW933">
        <v>1.1</v>
      </c>
      <c r="AX933">
        <v>0.6</v>
      </c>
      <c r="AY933">
        <v>1.4</v>
      </c>
      <c r="AZ933">
        <v>0.6</v>
      </c>
      <c r="BA933">
        <v>0.9</v>
      </c>
      <c r="BB933">
        <v>1.3</v>
      </c>
      <c r="BC933">
        <v>2.5</v>
      </c>
      <c r="BD933">
        <v>1.5</v>
      </c>
      <c r="BE933">
        <v>4.7</v>
      </c>
      <c r="BF933">
        <v>0.8</v>
      </c>
      <c r="BG933">
        <v>1.5</v>
      </c>
      <c r="BH933">
        <v>1.2</v>
      </c>
      <c r="BI933">
        <v>1.6</v>
      </c>
      <c r="BJ933">
        <v>0.5</v>
      </c>
      <c r="BK933">
        <v>0.5</v>
      </c>
      <c r="BM933">
        <v>0.5</v>
      </c>
      <c r="BQ933">
        <v>47.1</v>
      </c>
      <c r="BS933">
        <v>0.5</v>
      </c>
    </row>
    <row r="934" spans="1:71" x14ac:dyDescent="0.25">
      <c r="A934" s="28" t="s">
        <v>284</v>
      </c>
      <c r="B934" s="27" t="s">
        <v>353</v>
      </c>
      <c r="C934" s="28" t="s">
        <v>402</v>
      </c>
      <c r="D934">
        <v>0.3</v>
      </c>
      <c r="G934">
        <v>0.1</v>
      </c>
      <c r="H934">
        <v>0.8</v>
      </c>
      <c r="I934">
        <v>0.1</v>
      </c>
      <c r="J934">
        <v>0.1</v>
      </c>
      <c r="K934">
        <v>0.2</v>
      </c>
      <c r="L934">
        <v>0.1</v>
      </c>
      <c r="M934">
        <v>0.2</v>
      </c>
      <c r="N934">
        <v>0.6</v>
      </c>
      <c r="O934">
        <v>0.3</v>
      </c>
      <c r="P934">
        <v>0.3</v>
      </c>
      <c r="Q934">
        <v>0.2</v>
      </c>
      <c r="R934">
        <v>0.3</v>
      </c>
      <c r="S934">
        <v>0.6</v>
      </c>
      <c r="T934">
        <v>0.6</v>
      </c>
      <c r="U934">
        <v>0.4</v>
      </c>
      <c r="V934">
        <v>0.7</v>
      </c>
      <c r="W934">
        <v>0.7</v>
      </c>
      <c r="X934">
        <v>0.1</v>
      </c>
      <c r="Y934">
        <v>0.3</v>
      </c>
      <c r="Z934">
        <v>0.2</v>
      </c>
      <c r="AA934">
        <v>0.9</v>
      </c>
      <c r="AB934">
        <v>0.1</v>
      </c>
      <c r="AC934">
        <v>0.3</v>
      </c>
      <c r="AD934">
        <v>1.6</v>
      </c>
      <c r="AE934">
        <v>0.6</v>
      </c>
      <c r="AF934">
        <v>2.3</v>
      </c>
      <c r="AG934">
        <v>2.4</v>
      </c>
      <c r="AH934">
        <v>0.9</v>
      </c>
      <c r="AI934">
        <v>0.2</v>
      </c>
      <c r="AJ934">
        <v>0.3</v>
      </c>
      <c r="AK934">
        <v>0.9</v>
      </c>
      <c r="AL934">
        <v>1.3</v>
      </c>
      <c r="AM934">
        <v>1.4</v>
      </c>
      <c r="AN934">
        <v>1.2</v>
      </c>
      <c r="AO934">
        <v>1.1</v>
      </c>
      <c r="AP934">
        <v>33</v>
      </c>
      <c r="AQ934">
        <v>6.1</v>
      </c>
      <c r="AR934">
        <v>1.7</v>
      </c>
      <c r="AS934">
        <v>1.1</v>
      </c>
      <c r="AT934">
        <v>2.2</v>
      </c>
      <c r="AU934">
        <v>0.8</v>
      </c>
      <c r="AV934">
        <v>6</v>
      </c>
      <c r="AW934">
        <v>0.8</v>
      </c>
      <c r="AX934">
        <v>0.4</v>
      </c>
      <c r="AY934">
        <v>0.8</v>
      </c>
      <c r="AZ934">
        <v>0.4</v>
      </c>
      <c r="BA934">
        <v>0.5</v>
      </c>
      <c r="BB934">
        <v>0.8</v>
      </c>
      <c r="BC934">
        <v>1.6</v>
      </c>
      <c r="BD934">
        <v>1.2</v>
      </c>
      <c r="BE934">
        <v>3.4</v>
      </c>
      <c r="BF934">
        <v>0.7</v>
      </c>
      <c r="BG934">
        <v>1.3</v>
      </c>
      <c r="BH934">
        <v>0.7</v>
      </c>
      <c r="BI934">
        <v>1.9</v>
      </c>
      <c r="BJ934">
        <v>0.3</v>
      </c>
      <c r="BK934">
        <v>0.3</v>
      </c>
      <c r="BM934">
        <v>0.4</v>
      </c>
      <c r="BP934">
        <v>0.1</v>
      </c>
      <c r="BQ934">
        <v>54.9</v>
      </c>
      <c r="BS934">
        <v>1.1</v>
      </c>
    </row>
    <row r="935" spans="1:69" x14ac:dyDescent="0.25">
      <c r="A935" s="28" t="s">
        <v>284</v>
      </c>
      <c r="B935" s="27" t="s">
        <v>353</v>
      </c>
      <c r="C935" s="28" t="s">
        <v>403</v>
      </c>
      <c r="D935">
        <v>1.8</v>
      </c>
      <c r="E935">
        <v>0.1</v>
      </c>
      <c r="G935">
        <v>0.4</v>
      </c>
      <c r="H935">
        <v>4.4</v>
      </c>
      <c r="I935">
        <v>0.6</v>
      </c>
      <c r="J935">
        <v>0.4</v>
      </c>
      <c r="K935">
        <v>1.2</v>
      </c>
      <c r="L935">
        <v>0.4</v>
      </c>
      <c r="M935">
        <v>1.1</v>
      </c>
      <c r="N935">
        <v>3.7</v>
      </c>
      <c r="O935">
        <v>2.4</v>
      </c>
      <c r="P935">
        <v>1.7</v>
      </c>
      <c r="Q935">
        <v>1.1</v>
      </c>
      <c r="R935">
        <v>1.4</v>
      </c>
      <c r="S935">
        <v>3.3</v>
      </c>
      <c r="T935">
        <v>3.2</v>
      </c>
      <c r="U935">
        <v>2.1</v>
      </c>
      <c r="V935">
        <v>4.3</v>
      </c>
      <c r="W935">
        <v>3.8</v>
      </c>
      <c r="X935">
        <v>0.9</v>
      </c>
      <c r="Y935">
        <v>1.4</v>
      </c>
      <c r="Z935">
        <v>1.3</v>
      </c>
      <c r="AA935">
        <v>4.6</v>
      </c>
      <c r="AB935">
        <v>0.3</v>
      </c>
      <c r="AC935">
        <v>1.7</v>
      </c>
      <c r="AD935">
        <v>9.6</v>
      </c>
      <c r="AE935">
        <v>4.1</v>
      </c>
      <c r="AF935">
        <v>14.2</v>
      </c>
      <c r="AG935">
        <v>15.4</v>
      </c>
      <c r="AH935">
        <v>5</v>
      </c>
      <c r="AI935">
        <v>1.7</v>
      </c>
      <c r="AJ935">
        <v>1.6</v>
      </c>
      <c r="AK935">
        <v>5.9</v>
      </c>
      <c r="AL935">
        <v>10.4</v>
      </c>
      <c r="AM935">
        <v>9.5</v>
      </c>
      <c r="AN935">
        <v>10.7</v>
      </c>
      <c r="AO935">
        <v>5.7</v>
      </c>
      <c r="AP935">
        <v>222.5</v>
      </c>
      <c r="AQ935">
        <v>32.1</v>
      </c>
      <c r="AR935">
        <v>10.3</v>
      </c>
      <c r="AS935">
        <v>6.3</v>
      </c>
      <c r="AT935">
        <v>13.4</v>
      </c>
      <c r="AU935">
        <v>4.9</v>
      </c>
      <c r="AV935">
        <v>52.9</v>
      </c>
      <c r="AW935">
        <v>5.4</v>
      </c>
      <c r="AX935">
        <v>2.8</v>
      </c>
      <c r="AY935">
        <v>5.1</v>
      </c>
      <c r="AZ935">
        <v>2.8</v>
      </c>
      <c r="BA935">
        <v>4.2</v>
      </c>
      <c r="BB935">
        <v>5</v>
      </c>
      <c r="BC935">
        <v>9.1</v>
      </c>
      <c r="BD935">
        <v>7.7</v>
      </c>
      <c r="BE935">
        <v>19.9</v>
      </c>
      <c r="BF935">
        <v>4.8</v>
      </c>
      <c r="BG935">
        <v>9.5</v>
      </c>
      <c r="BH935">
        <v>5.5</v>
      </c>
      <c r="BI935">
        <v>8.2</v>
      </c>
      <c r="BJ935">
        <v>2.5</v>
      </c>
      <c r="BK935">
        <v>2.5</v>
      </c>
      <c r="BL935">
        <v>0.3</v>
      </c>
      <c r="BM935">
        <v>2.3</v>
      </c>
      <c r="BP935">
        <v>0.3</v>
      </c>
      <c r="BQ935">
        <v>316.8</v>
      </c>
    </row>
    <row r="936" spans="1:69" x14ac:dyDescent="0.25">
      <c r="A936" s="28" t="s">
        <v>284</v>
      </c>
      <c r="B936" s="27" t="s">
        <v>353</v>
      </c>
      <c r="C936" s="28" t="s">
        <v>404</v>
      </c>
      <c r="D936">
        <v>0.2</v>
      </c>
      <c r="H936">
        <v>0.4</v>
      </c>
      <c r="K936">
        <v>0.1</v>
      </c>
      <c r="M936">
        <v>0.1</v>
      </c>
      <c r="N936">
        <v>0.3</v>
      </c>
      <c r="O936">
        <v>0.2</v>
      </c>
      <c r="P936">
        <v>0.1</v>
      </c>
      <c r="Q936">
        <v>0.1</v>
      </c>
      <c r="R936">
        <v>0.1</v>
      </c>
      <c r="S936">
        <v>0.2</v>
      </c>
      <c r="T936">
        <v>0.3</v>
      </c>
      <c r="U936">
        <v>0.1</v>
      </c>
      <c r="V936">
        <v>0.3</v>
      </c>
      <c r="W936">
        <v>0.3</v>
      </c>
      <c r="X936">
        <v>0.1</v>
      </c>
      <c r="Y936">
        <v>0.1</v>
      </c>
      <c r="Z936">
        <v>0.1</v>
      </c>
      <c r="AA936">
        <v>0.4</v>
      </c>
      <c r="AC936">
        <v>0.1</v>
      </c>
      <c r="AD936">
        <v>0.8</v>
      </c>
      <c r="AE936">
        <v>0.3</v>
      </c>
      <c r="AF936">
        <v>1.2</v>
      </c>
      <c r="AG936">
        <v>1.3</v>
      </c>
      <c r="AH936">
        <v>0.4</v>
      </c>
      <c r="AI936">
        <v>0.1</v>
      </c>
      <c r="AJ936">
        <v>0.1</v>
      </c>
      <c r="AK936">
        <v>0.4</v>
      </c>
      <c r="AL936">
        <v>0.5</v>
      </c>
      <c r="AM936">
        <v>0.7</v>
      </c>
      <c r="AN936">
        <v>0.6</v>
      </c>
      <c r="AO936">
        <v>0.4</v>
      </c>
      <c r="AP936">
        <v>18</v>
      </c>
      <c r="AQ936">
        <v>2.7</v>
      </c>
      <c r="AR936">
        <v>0.8</v>
      </c>
      <c r="AS936">
        <v>0.5</v>
      </c>
      <c r="AT936">
        <v>1.2</v>
      </c>
      <c r="AU936">
        <v>0.4</v>
      </c>
      <c r="AV936">
        <v>4</v>
      </c>
      <c r="AW936">
        <v>0.4</v>
      </c>
      <c r="AX936">
        <v>0.2</v>
      </c>
      <c r="AY936">
        <v>0.3</v>
      </c>
      <c r="AZ936">
        <v>0.2</v>
      </c>
      <c r="BA936">
        <v>0.3</v>
      </c>
      <c r="BB936">
        <v>0.3</v>
      </c>
      <c r="BC936">
        <v>0.6</v>
      </c>
      <c r="BD936">
        <v>0.6</v>
      </c>
      <c r="BE936">
        <v>1.5</v>
      </c>
      <c r="BF936">
        <v>0.4</v>
      </c>
      <c r="BG936">
        <v>0.7</v>
      </c>
      <c r="BH936">
        <v>0.4</v>
      </c>
      <c r="BI936">
        <v>0.5</v>
      </c>
      <c r="BJ936">
        <v>0.2</v>
      </c>
      <c r="BK936">
        <v>0.2</v>
      </c>
      <c r="BM936">
        <v>0.2</v>
      </c>
      <c r="BQ936">
        <v>32.1</v>
      </c>
    </row>
    <row r="937" spans="1:69" x14ac:dyDescent="0.25">
      <c r="A937" s="28" t="s">
        <v>284</v>
      </c>
      <c r="B937" s="27" t="s">
        <v>353</v>
      </c>
      <c r="C937" s="28" t="s">
        <v>405</v>
      </c>
      <c r="D937">
        <v>0.2</v>
      </c>
      <c r="H937">
        <v>0.5</v>
      </c>
      <c r="I937">
        <v>0.1</v>
      </c>
      <c r="K937">
        <v>0.1</v>
      </c>
      <c r="M937">
        <v>0.1</v>
      </c>
      <c r="N937">
        <v>0.3</v>
      </c>
      <c r="O937">
        <v>0.3</v>
      </c>
      <c r="P937">
        <v>0.1</v>
      </c>
      <c r="Q937">
        <v>0.1</v>
      </c>
      <c r="R937">
        <v>0.1</v>
      </c>
      <c r="S937">
        <v>0.3</v>
      </c>
      <c r="T937">
        <v>0.5</v>
      </c>
      <c r="U937">
        <v>0.2</v>
      </c>
      <c r="V937">
        <v>0.3</v>
      </c>
      <c r="W937">
        <v>0.3</v>
      </c>
      <c r="X937">
        <v>0.1</v>
      </c>
      <c r="Y937">
        <v>0.2</v>
      </c>
      <c r="Z937">
        <v>0.1</v>
      </c>
      <c r="AA937">
        <v>0.5</v>
      </c>
      <c r="AC937">
        <v>0.2</v>
      </c>
      <c r="AD937">
        <v>0.9</v>
      </c>
      <c r="AE937">
        <v>0.3</v>
      </c>
      <c r="AF937">
        <v>1.9</v>
      </c>
      <c r="AG937">
        <v>1.6</v>
      </c>
      <c r="AH937">
        <v>0.4</v>
      </c>
      <c r="AI937">
        <v>0.1</v>
      </c>
      <c r="AJ937">
        <v>0.3</v>
      </c>
      <c r="AK937">
        <v>0.5</v>
      </c>
      <c r="AL937">
        <v>0.8</v>
      </c>
      <c r="AM937">
        <v>0.7</v>
      </c>
      <c r="AN937">
        <v>0.9</v>
      </c>
      <c r="AO937">
        <v>0.5</v>
      </c>
      <c r="AP937">
        <v>19.7</v>
      </c>
      <c r="AQ937">
        <v>3.7</v>
      </c>
      <c r="AR937">
        <v>1.2</v>
      </c>
      <c r="AS937">
        <v>0.6</v>
      </c>
      <c r="AT937">
        <v>1.8</v>
      </c>
      <c r="AU937">
        <v>0.5</v>
      </c>
      <c r="AV937">
        <v>4.7</v>
      </c>
      <c r="AW937">
        <v>0.5</v>
      </c>
      <c r="AX937">
        <v>0.2</v>
      </c>
      <c r="AY937">
        <v>0.4</v>
      </c>
      <c r="AZ937">
        <v>0.3</v>
      </c>
      <c r="BA937">
        <v>0.4</v>
      </c>
      <c r="BB937">
        <v>0.4</v>
      </c>
      <c r="BC937">
        <v>0.6</v>
      </c>
      <c r="BD937">
        <v>0.8</v>
      </c>
      <c r="BE937">
        <v>1.9</v>
      </c>
      <c r="BF937">
        <v>0.5</v>
      </c>
      <c r="BG937">
        <v>0.8</v>
      </c>
      <c r="BH937">
        <v>0.4</v>
      </c>
      <c r="BI937">
        <v>0.7</v>
      </c>
      <c r="BJ937">
        <v>0.2</v>
      </c>
      <c r="BK937">
        <v>0.2</v>
      </c>
      <c r="BM937">
        <v>0.2</v>
      </c>
      <c r="BP937">
        <v>0.1</v>
      </c>
      <c r="BQ937">
        <v>34.6</v>
      </c>
    </row>
    <row r="938" spans="1:71" x14ac:dyDescent="0.25">
      <c r="A938" s="28" t="s">
        <v>284</v>
      </c>
      <c r="B938" s="27" t="s">
        <v>353</v>
      </c>
      <c r="C938" s="28" t="s">
        <v>406</v>
      </c>
      <c r="D938">
        <v>0.2</v>
      </c>
      <c r="G938">
        <v>0.1</v>
      </c>
      <c r="H938">
        <v>0.6</v>
      </c>
      <c r="I938">
        <v>0.1</v>
      </c>
      <c r="J938">
        <v>0.1</v>
      </c>
      <c r="K938">
        <v>0.2</v>
      </c>
      <c r="L938">
        <v>0.1</v>
      </c>
      <c r="M938">
        <v>0.2</v>
      </c>
      <c r="N938">
        <v>0.5</v>
      </c>
      <c r="O938">
        <v>0.4</v>
      </c>
      <c r="P938">
        <v>0.3</v>
      </c>
      <c r="Q938">
        <v>0.2</v>
      </c>
      <c r="R938">
        <v>0.2</v>
      </c>
      <c r="S938">
        <v>0.5</v>
      </c>
      <c r="T938">
        <v>0.5</v>
      </c>
      <c r="U938">
        <v>0.3</v>
      </c>
      <c r="V938">
        <v>0.7</v>
      </c>
      <c r="W938">
        <v>0.6</v>
      </c>
      <c r="X938">
        <v>0.1</v>
      </c>
      <c r="Y938">
        <v>0.2</v>
      </c>
      <c r="Z938">
        <v>0.2</v>
      </c>
      <c r="AA938">
        <v>0.8</v>
      </c>
      <c r="AC938">
        <v>0.3</v>
      </c>
      <c r="AD938">
        <v>1.5</v>
      </c>
      <c r="AE938">
        <v>0.6</v>
      </c>
      <c r="AF938">
        <v>1.9</v>
      </c>
      <c r="AG938">
        <v>1.6</v>
      </c>
      <c r="AH938">
        <v>0.9</v>
      </c>
      <c r="AI938">
        <v>0.4</v>
      </c>
      <c r="AJ938">
        <v>0.3</v>
      </c>
      <c r="AK938">
        <v>0.9</v>
      </c>
      <c r="AL938">
        <v>1</v>
      </c>
      <c r="AM938">
        <v>1.3</v>
      </c>
      <c r="AN938">
        <v>1.4</v>
      </c>
      <c r="AO938">
        <v>1</v>
      </c>
      <c r="AP938">
        <v>30.8</v>
      </c>
      <c r="AQ938">
        <v>10</v>
      </c>
      <c r="AR938">
        <v>1.5</v>
      </c>
      <c r="AS938">
        <v>0.9</v>
      </c>
      <c r="AT938">
        <v>1.6</v>
      </c>
      <c r="AU938">
        <v>0.8</v>
      </c>
      <c r="AV938">
        <v>6</v>
      </c>
      <c r="AW938">
        <v>0.9</v>
      </c>
      <c r="AX938">
        <v>0.5</v>
      </c>
      <c r="AY938">
        <v>0.8</v>
      </c>
      <c r="AZ938">
        <v>0.4</v>
      </c>
      <c r="BA938">
        <v>0.6</v>
      </c>
      <c r="BB938">
        <v>0.7</v>
      </c>
      <c r="BC938">
        <v>1.1</v>
      </c>
      <c r="BD938">
        <v>1.2</v>
      </c>
      <c r="BE938">
        <v>3.1</v>
      </c>
      <c r="BF938">
        <v>0.9</v>
      </c>
      <c r="BG938">
        <v>1.7</v>
      </c>
      <c r="BH938">
        <v>0.9</v>
      </c>
      <c r="BI938">
        <v>1.6</v>
      </c>
      <c r="BJ938">
        <v>0.4</v>
      </c>
      <c r="BK938">
        <v>0.5</v>
      </c>
      <c r="BM938">
        <v>0.3</v>
      </c>
      <c r="BQ938">
        <v>52.4</v>
      </c>
      <c r="BS938">
        <v>3.9</v>
      </c>
    </row>
    <row r="939" spans="1:72" x14ac:dyDescent="0.25">
      <c r="A939" s="28" t="s">
        <v>284</v>
      </c>
      <c r="B939" s="27" t="s">
        <v>353</v>
      </c>
      <c r="C939" s="28" t="s">
        <v>407</v>
      </c>
      <c r="D939">
        <v>12.3</v>
      </c>
      <c r="E939">
        <v>1.1</v>
      </c>
      <c r="F939">
        <v>0.4</v>
      </c>
      <c r="G939">
        <v>3</v>
      </c>
      <c r="H939">
        <v>35.7</v>
      </c>
      <c r="I939">
        <v>4</v>
      </c>
      <c r="J939">
        <v>3.2</v>
      </c>
      <c r="K939">
        <v>6.5</v>
      </c>
      <c r="L939">
        <v>2.6</v>
      </c>
      <c r="M939">
        <v>8.5</v>
      </c>
      <c r="N939">
        <v>23.5</v>
      </c>
      <c r="O939">
        <v>16.6</v>
      </c>
      <c r="P939">
        <v>11.4</v>
      </c>
      <c r="Q939">
        <v>8.2</v>
      </c>
      <c r="R939">
        <v>9.9</v>
      </c>
      <c r="S939">
        <v>22</v>
      </c>
      <c r="T939">
        <v>27.2</v>
      </c>
      <c r="U939">
        <v>13.6</v>
      </c>
      <c r="V939">
        <v>25.6</v>
      </c>
      <c r="W939">
        <v>25.8</v>
      </c>
      <c r="X939">
        <v>7.6</v>
      </c>
      <c r="Y939">
        <v>11.3</v>
      </c>
      <c r="Z939">
        <v>10.3</v>
      </c>
      <c r="AA939">
        <v>37.7</v>
      </c>
      <c r="AB939">
        <v>2.1</v>
      </c>
      <c r="AC939">
        <v>13.3</v>
      </c>
      <c r="AD939">
        <v>71.9</v>
      </c>
      <c r="AE939">
        <v>30.4</v>
      </c>
      <c r="AF939">
        <v>124.8</v>
      </c>
      <c r="AG939">
        <v>122.8</v>
      </c>
      <c r="AH939">
        <v>38.9</v>
      </c>
      <c r="AI939">
        <v>14.2</v>
      </c>
      <c r="AJ939">
        <v>13.7</v>
      </c>
      <c r="AK939">
        <v>40.6</v>
      </c>
      <c r="AL939">
        <v>54.2</v>
      </c>
      <c r="AM939">
        <v>64.2</v>
      </c>
      <c r="AN939">
        <v>122.4</v>
      </c>
      <c r="AO939">
        <v>41.4</v>
      </c>
      <c r="AP939">
        <v>1576.1</v>
      </c>
      <c r="AQ939">
        <v>294.3</v>
      </c>
      <c r="AR939">
        <v>84.8</v>
      </c>
      <c r="AS939">
        <v>50.6</v>
      </c>
      <c r="AT939">
        <v>116.8</v>
      </c>
      <c r="AU939">
        <v>34</v>
      </c>
      <c r="AV939">
        <v>279.4</v>
      </c>
      <c r="AW939">
        <v>40.8</v>
      </c>
      <c r="AX939">
        <v>23.1</v>
      </c>
      <c r="AY939">
        <v>47.2</v>
      </c>
      <c r="AZ939">
        <v>21</v>
      </c>
      <c r="BA939">
        <v>31</v>
      </c>
      <c r="BB939">
        <v>30.5</v>
      </c>
      <c r="BC939">
        <v>57</v>
      </c>
      <c r="BD939">
        <v>59.9</v>
      </c>
      <c r="BE939">
        <v>136.1</v>
      </c>
      <c r="BF939">
        <v>34.8</v>
      </c>
      <c r="BG939">
        <v>63.8</v>
      </c>
      <c r="BH939">
        <v>30.3</v>
      </c>
      <c r="BI939">
        <v>62.7</v>
      </c>
      <c r="BJ939">
        <v>15.2</v>
      </c>
      <c r="BK939">
        <v>15</v>
      </c>
      <c r="BL939">
        <v>2.1</v>
      </c>
      <c r="BM939">
        <v>16.5</v>
      </c>
      <c r="BP939">
        <v>3.4</v>
      </c>
      <c r="BQ939">
        <v>2978.7</v>
      </c>
      <c r="BR939">
        <v>0.2</v>
      </c>
      <c r="BS939">
        <v>4.7</v>
      </c>
      <c r="BT939">
        <v>0.4</v>
      </c>
    </row>
    <row r="940" spans="1:72" x14ac:dyDescent="0.25">
      <c r="A940" s="26" t="s">
        <v>285</v>
      </c>
      <c r="B940" s="27" t="s">
        <v>354</v>
      </c>
      <c r="C940" s="26" t="s">
        <v>384</v>
      </c>
      <c r="D940">
        <v>934</v>
      </c>
      <c r="E940">
        <v>127.7</v>
      </c>
      <c r="F940">
        <v>31.5</v>
      </c>
      <c r="G940">
        <v>694.6</v>
      </c>
      <c r="H940">
        <v>6755.8</v>
      </c>
      <c r="I940">
        <v>1765.4</v>
      </c>
      <c r="J940">
        <v>704.9</v>
      </c>
      <c r="K940">
        <v>1785.4</v>
      </c>
      <c r="L940">
        <v>1008.9</v>
      </c>
      <c r="M940">
        <v>2541.3</v>
      </c>
      <c r="N940">
        <v>7368.3</v>
      </c>
      <c r="O940">
        <v>3901.4</v>
      </c>
      <c r="P940">
        <v>2355.1</v>
      </c>
      <c r="Q940">
        <v>1790.5</v>
      </c>
      <c r="R940">
        <v>2799.6</v>
      </c>
      <c r="S940">
        <v>5246.2</v>
      </c>
      <c r="T940">
        <v>4991.4</v>
      </c>
      <c r="U940">
        <v>4650.5</v>
      </c>
      <c r="V940">
        <v>8684.1</v>
      </c>
      <c r="W940">
        <v>10621.6</v>
      </c>
      <c r="X940">
        <v>3823.8</v>
      </c>
      <c r="Y940">
        <v>2099.2</v>
      </c>
      <c r="Z940">
        <v>2615.2</v>
      </c>
      <c r="AA940">
        <v>9698.5</v>
      </c>
      <c r="AB940">
        <v>763.5</v>
      </c>
      <c r="AC940">
        <v>4018.6</v>
      </c>
      <c r="AD940">
        <v>10202.1</v>
      </c>
      <c r="AE940">
        <v>5376.7</v>
      </c>
      <c r="AF940">
        <v>33944.6</v>
      </c>
      <c r="AG940">
        <v>17474.5</v>
      </c>
      <c r="AH940">
        <v>6597.8</v>
      </c>
      <c r="AI940">
        <v>2310.9</v>
      </c>
      <c r="AJ940">
        <v>2855.1</v>
      </c>
      <c r="AK940">
        <v>8401.8</v>
      </c>
      <c r="AL940">
        <v>3889.4</v>
      </c>
      <c r="AM940">
        <v>4822.6</v>
      </c>
      <c r="AN940">
        <v>9995</v>
      </c>
      <c r="AO940">
        <v>4750.3</v>
      </c>
      <c r="AP940">
        <v>14307.7</v>
      </c>
      <c r="AQ940">
        <v>201162.9</v>
      </c>
      <c r="AR940">
        <v>21407.1</v>
      </c>
      <c r="AS940">
        <v>7122.7</v>
      </c>
      <c r="AT940">
        <v>7960</v>
      </c>
      <c r="AU940">
        <v>4813.8</v>
      </c>
      <c r="AV940">
        <v>44017.3</v>
      </c>
      <c r="AW940">
        <v>10182.6</v>
      </c>
      <c r="AX940">
        <v>7570.9</v>
      </c>
      <c r="AY940">
        <v>6463.2</v>
      </c>
      <c r="AZ940">
        <v>3628.4</v>
      </c>
      <c r="BA940">
        <v>5405.3</v>
      </c>
      <c r="BB940">
        <v>3537.7</v>
      </c>
      <c r="BC940">
        <v>2097.3</v>
      </c>
      <c r="BD940">
        <v>11958.1</v>
      </c>
      <c r="BE940">
        <v>19995.1</v>
      </c>
      <c r="BF940">
        <v>8601.8</v>
      </c>
      <c r="BG940">
        <v>10749.8</v>
      </c>
      <c r="BH940">
        <v>4806.9</v>
      </c>
      <c r="BI940">
        <v>7061.6</v>
      </c>
      <c r="BJ940">
        <v>1452.6</v>
      </c>
      <c r="BK940">
        <v>2230.7</v>
      </c>
      <c r="BL940">
        <v>521.4</v>
      </c>
      <c r="BM940">
        <v>1495</v>
      </c>
      <c r="BP940">
        <v>4773.6</v>
      </c>
      <c r="BQ940">
        <v>26450.9</v>
      </c>
      <c r="BR940">
        <v>194.1</v>
      </c>
      <c r="BS940">
        <v>266488.9</v>
      </c>
      <c r="BT940">
        <v>548.3</v>
      </c>
    </row>
    <row r="941" spans="1:72" x14ac:dyDescent="0.25">
      <c r="A941" s="28" t="s">
        <v>285</v>
      </c>
      <c r="B941" s="27" t="s">
        <v>354</v>
      </c>
      <c r="C941" s="28" t="s">
        <v>385</v>
      </c>
      <c r="D941">
        <v>1.2</v>
      </c>
      <c r="E941">
        <v>0.4</v>
      </c>
      <c r="F941">
        <v>0.1</v>
      </c>
      <c r="G941">
        <v>1.1</v>
      </c>
      <c r="H941">
        <v>9.7</v>
      </c>
      <c r="I941">
        <v>2.4</v>
      </c>
      <c r="J941">
        <v>1.7</v>
      </c>
      <c r="K941">
        <v>8.6</v>
      </c>
      <c r="L941">
        <v>0.9</v>
      </c>
      <c r="M941">
        <v>3.2</v>
      </c>
      <c r="N941">
        <v>12.4</v>
      </c>
      <c r="O941">
        <v>9</v>
      </c>
      <c r="P941">
        <v>3.5</v>
      </c>
      <c r="Q941">
        <v>2.8</v>
      </c>
      <c r="R941">
        <v>6.8</v>
      </c>
      <c r="S941">
        <v>8</v>
      </c>
      <c r="T941">
        <v>12</v>
      </c>
      <c r="U941">
        <v>6.5</v>
      </c>
      <c r="V941">
        <v>16.1</v>
      </c>
      <c r="W941">
        <v>16.7</v>
      </c>
      <c r="X941">
        <v>5.5</v>
      </c>
      <c r="Y941">
        <v>2.7</v>
      </c>
      <c r="Z941">
        <v>3.4</v>
      </c>
      <c r="AA941">
        <v>18.5</v>
      </c>
      <c r="AB941">
        <v>0.5</v>
      </c>
      <c r="AC941">
        <v>10.6</v>
      </c>
      <c r="AD941">
        <v>20.2</v>
      </c>
      <c r="AE941">
        <v>10.8</v>
      </c>
      <c r="AF941">
        <v>34.3</v>
      </c>
      <c r="AG941">
        <v>32.8</v>
      </c>
      <c r="AH941">
        <v>10.5</v>
      </c>
      <c r="AI941">
        <v>22.6</v>
      </c>
      <c r="AJ941">
        <v>5.4</v>
      </c>
      <c r="AK941">
        <v>13.4</v>
      </c>
      <c r="AL941">
        <v>6.4</v>
      </c>
      <c r="AM941">
        <v>6.8</v>
      </c>
      <c r="AN941">
        <v>17.6</v>
      </c>
      <c r="AO941">
        <v>7.9</v>
      </c>
      <c r="AP941">
        <v>24.5</v>
      </c>
      <c r="AQ941">
        <v>382.5</v>
      </c>
      <c r="AR941">
        <v>18.7</v>
      </c>
      <c r="AS941">
        <v>8</v>
      </c>
      <c r="AT941">
        <v>13</v>
      </c>
      <c r="AU941">
        <v>8.6</v>
      </c>
      <c r="AV941">
        <v>101.1</v>
      </c>
      <c r="AW941">
        <v>19.5</v>
      </c>
      <c r="AX941">
        <v>12</v>
      </c>
      <c r="AY941">
        <v>9.5</v>
      </c>
      <c r="AZ941">
        <v>7.4</v>
      </c>
      <c r="BA941">
        <v>9.2</v>
      </c>
      <c r="BB941">
        <v>6.6</v>
      </c>
      <c r="BC941">
        <v>3.4</v>
      </c>
      <c r="BD941">
        <v>15.2</v>
      </c>
      <c r="BE941">
        <v>31.6</v>
      </c>
      <c r="BF941">
        <v>14.7</v>
      </c>
      <c r="BG941">
        <v>26.4</v>
      </c>
      <c r="BH941">
        <v>7.5</v>
      </c>
      <c r="BI941">
        <v>17.5</v>
      </c>
      <c r="BJ941">
        <v>2.2</v>
      </c>
      <c r="BK941">
        <v>3.5</v>
      </c>
      <c r="BL941">
        <v>0.6</v>
      </c>
      <c r="BM941">
        <v>2</v>
      </c>
      <c r="BP941">
        <v>0.6</v>
      </c>
      <c r="BQ941">
        <v>20</v>
      </c>
      <c r="BS941">
        <v>399</v>
      </c>
      <c r="BT941">
        <v>1.7</v>
      </c>
    </row>
    <row r="942" spans="1:72" x14ac:dyDescent="0.25">
      <c r="A942" s="28" t="s">
        <v>285</v>
      </c>
      <c r="B942" s="27" t="s">
        <v>354</v>
      </c>
      <c r="C942" s="28" t="s">
        <v>386</v>
      </c>
      <c r="D942">
        <v>3.6</v>
      </c>
      <c r="E942">
        <v>1</v>
      </c>
      <c r="F942">
        <v>0.4</v>
      </c>
      <c r="G942">
        <v>5.2</v>
      </c>
      <c r="H942">
        <v>66.5</v>
      </c>
      <c r="I942">
        <v>26.3</v>
      </c>
      <c r="J942">
        <v>6.2</v>
      </c>
      <c r="K942">
        <v>21.3</v>
      </c>
      <c r="L942">
        <v>10.4</v>
      </c>
      <c r="M942">
        <v>33.4</v>
      </c>
      <c r="N942">
        <v>125.4</v>
      </c>
      <c r="O942">
        <v>57.7</v>
      </c>
      <c r="P942">
        <v>31.4</v>
      </c>
      <c r="Q942">
        <v>19.9</v>
      </c>
      <c r="R942">
        <v>49.3</v>
      </c>
      <c r="S942">
        <v>74.6</v>
      </c>
      <c r="T942">
        <v>56.6</v>
      </c>
      <c r="U942">
        <v>64.1</v>
      </c>
      <c r="V942">
        <v>89.6</v>
      </c>
      <c r="W942">
        <v>120.1</v>
      </c>
      <c r="X942">
        <v>44</v>
      </c>
      <c r="Y942">
        <v>21.4</v>
      </c>
      <c r="Z942">
        <v>28</v>
      </c>
      <c r="AA942">
        <v>116.2</v>
      </c>
      <c r="AB942">
        <v>3.1</v>
      </c>
      <c r="AC942">
        <v>70</v>
      </c>
      <c r="AD942">
        <v>87.7</v>
      </c>
      <c r="AE942">
        <v>47.6</v>
      </c>
      <c r="AF942">
        <v>234.1</v>
      </c>
      <c r="AG942">
        <v>138</v>
      </c>
      <c r="AH942">
        <v>76.9</v>
      </c>
      <c r="AI942">
        <v>35.4</v>
      </c>
      <c r="AJ942">
        <v>27.8</v>
      </c>
      <c r="AK942">
        <v>102.1</v>
      </c>
      <c r="AL942">
        <v>62.5</v>
      </c>
      <c r="AM942">
        <v>41.8</v>
      </c>
      <c r="AN942">
        <v>139.8</v>
      </c>
      <c r="AO942">
        <v>61.6</v>
      </c>
      <c r="AP942">
        <v>166.8</v>
      </c>
      <c r="AQ942">
        <v>3153.6</v>
      </c>
      <c r="AR942">
        <v>169.3</v>
      </c>
      <c r="AS942">
        <v>93.3</v>
      </c>
      <c r="AT942">
        <v>141.8</v>
      </c>
      <c r="AU942">
        <v>33.7</v>
      </c>
      <c r="AV942">
        <v>699.9</v>
      </c>
      <c r="AW942">
        <v>95.6</v>
      </c>
      <c r="AX942">
        <v>66.8</v>
      </c>
      <c r="AY942">
        <v>69.9</v>
      </c>
      <c r="AZ942">
        <v>33.7</v>
      </c>
      <c r="BA942">
        <v>64.6</v>
      </c>
      <c r="BB942">
        <v>33.2</v>
      </c>
      <c r="BC942">
        <v>34.4</v>
      </c>
      <c r="BD942">
        <v>133.3</v>
      </c>
      <c r="BE942">
        <v>182.4</v>
      </c>
      <c r="BF942">
        <v>93.6</v>
      </c>
      <c r="BG942">
        <v>130.2</v>
      </c>
      <c r="BH942">
        <v>80.1</v>
      </c>
      <c r="BI942">
        <v>173.1</v>
      </c>
      <c r="BJ942">
        <v>12.6</v>
      </c>
      <c r="BK942">
        <v>17.7</v>
      </c>
      <c r="BL942">
        <v>3.9</v>
      </c>
      <c r="BM942">
        <v>11.5</v>
      </c>
      <c r="BP942">
        <v>5.1</v>
      </c>
      <c r="BQ942">
        <v>128.9</v>
      </c>
      <c r="BS942">
        <v>2836.7</v>
      </c>
      <c r="BT942">
        <v>6.7</v>
      </c>
    </row>
    <row r="943" spans="1:72" x14ac:dyDescent="0.25">
      <c r="A943" s="28" t="s">
        <v>285</v>
      </c>
      <c r="B943" s="27" t="s">
        <v>354</v>
      </c>
      <c r="C943" s="28" t="s">
        <v>387</v>
      </c>
      <c r="D943">
        <v>26.5</v>
      </c>
      <c r="E943">
        <v>2.2</v>
      </c>
      <c r="F943">
        <v>1.2</v>
      </c>
      <c r="G943">
        <v>7</v>
      </c>
      <c r="H943">
        <v>183.9</v>
      </c>
      <c r="I943">
        <v>39.6</v>
      </c>
      <c r="J943">
        <v>14.8</v>
      </c>
      <c r="K943">
        <v>35.6</v>
      </c>
      <c r="L943">
        <v>16.6</v>
      </c>
      <c r="M943">
        <v>39.6</v>
      </c>
      <c r="N943">
        <v>133</v>
      </c>
      <c r="O943">
        <v>133.8</v>
      </c>
      <c r="P943">
        <v>50</v>
      </c>
      <c r="Q943">
        <v>29.7</v>
      </c>
      <c r="R943">
        <v>50.8</v>
      </c>
      <c r="S943">
        <v>79.1</v>
      </c>
      <c r="T943">
        <v>249.7</v>
      </c>
      <c r="U943">
        <v>90.6</v>
      </c>
      <c r="V943">
        <v>140.2</v>
      </c>
      <c r="W943">
        <v>153.2</v>
      </c>
      <c r="X943">
        <v>56.6</v>
      </c>
      <c r="Y943">
        <v>52.6</v>
      </c>
      <c r="Z943">
        <v>42.2</v>
      </c>
      <c r="AA943">
        <v>125.4</v>
      </c>
      <c r="AB943">
        <v>4.4</v>
      </c>
      <c r="AC943">
        <v>56.5</v>
      </c>
      <c r="AD943">
        <v>156.2</v>
      </c>
      <c r="AE943">
        <v>60.6</v>
      </c>
      <c r="AF943">
        <v>440.9</v>
      </c>
      <c r="AG943">
        <v>169.3</v>
      </c>
      <c r="AH943">
        <v>71.5</v>
      </c>
      <c r="AI943">
        <v>49.5</v>
      </c>
      <c r="AJ943">
        <v>41</v>
      </c>
      <c r="AK943">
        <v>90.4</v>
      </c>
      <c r="AL943">
        <v>35.7</v>
      </c>
      <c r="AM943">
        <v>72.9</v>
      </c>
      <c r="AN943">
        <v>268.1</v>
      </c>
      <c r="AO943">
        <v>59.5</v>
      </c>
      <c r="AP943">
        <v>175</v>
      </c>
      <c r="AQ943">
        <v>2459.6</v>
      </c>
      <c r="AR943">
        <v>141.6</v>
      </c>
      <c r="AS943">
        <v>76</v>
      </c>
      <c r="AT943">
        <v>163.9</v>
      </c>
      <c r="AU943">
        <v>38.7</v>
      </c>
      <c r="AV943">
        <v>764.4</v>
      </c>
      <c r="AW943">
        <v>107</v>
      </c>
      <c r="AX943">
        <v>80.2</v>
      </c>
      <c r="AY943">
        <v>71.1</v>
      </c>
      <c r="AZ943">
        <v>35.4</v>
      </c>
      <c r="BA943">
        <v>79.3</v>
      </c>
      <c r="BB943">
        <v>32.7</v>
      </c>
      <c r="BC943">
        <v>43.3</v>
      </c>
      <c r="BD943">
        <v>155.1</v>
      </c>
      <c r="BE943">
        <v>184.8</v>
      </c>
      <c r="BF943">
        <v>119.7</v>
      </c>
      <c r="BG943">
        <v>143.6</v>
      </c>
      <c r="BH943">
        <v>64</v>
      </c>
      <c r="BI943">
        <v>199.6</v>
      </c>
      <c r="BJ943">
        <v>19.9</v>
      </c>
      <c r="BK943">
        <v>30.8</v>
      </c>
      <c r="BL943">
        <v>7.3</v>
      </c>
      <c r="BM943">
        <v>13.8</v>
      </c>
      <c r="BP943">
        <v>14.1</v>
      </c>
      <c r="BQ943">
        <v>737.8</v>
      </c>
      <c r="BR943">
        <v>0.5</v>
      </c>
      <c r="BS943">
        <v>2583.5</v>
      </c>
      <c r="BT943">
        <v>99.5</v>
      </c>
    </row>
    <row r="944" spans="1:71" x14ac:dyDescent="0.25">
      <c r="A944" s="28" t="s">
        <v>285</v>
      </c>
      <c r="B944" s="27" t="s">
        <v>354</v>
      </c>
      <c r="C944" s="28" t="s">
        <v>388</v>
      </c>
      <c r="H944">
        <v>0.1</v>
      </c>
      <c r="N944">
        <v>0.1</v>
      </c>
      <c r="O944">
        <v>0.1</v>
      </c>
      <c r="S944">
        <v>0.1</v>
      </c>
      <c r="T944">
        <v>0.1</v>
      </c>
      <c r="U944">
        <v>0.1</v>
      </c>
      <c r="V944">
        <v>0.1</v>
      </c>
      <c r="W944">
        <v>0.1</v>
      </c>
      <c r="AA944">
        <v>0.1</v>
      </c>
      <c r="AD944">
        <v>0.1</v>
      </c>
      <c r="AE944">
        <v>0.1</v>
      </c>
      <c r="AF944">
        <v>0.3</v>
      </c>
      <c r="AG944">
        <v>0.2</v>
      </c>
      <c r="AH944">
        <v>0.1</v>
      </c>
      <c r="AI944">
        <v>0.1</v>
      </c>
      <c r="AK944">
        <v>0.1</v>
      </c>
      <c r="AM944">
        <v>0.1</v>
      </c>
      <c r="AN944">
        <v>0.2</v>
      </c>
      <c r="AP944">
        <v>0.2</v>
      </c>
      <c r="AQ944">
        <v>3</v>
      </c>
      <c r="AR944">
        <v>0.2</v>
      </c>
      <c r="AS944">
        <v>0.1</v>
      </c>
      <c r="AT944">
        <v>0.1</v>
      </c>
      <c r="AV944">
        <v>0.6</v>
      </c>
      <c r="AW944">
        <v>0.1</v>
      </c>
      <c r="AX944">
        <v>0.1</v>
      </c>
      <c r="AY944">
        <v>0.1</v>
      </c>
      <c r="AZ944">
        <v>0.1</v>
      </c>
      <c r="BD944">
        <v>0.1</v>
      </c>
      <c r="BE944">
        <v>0.2</v>
      </c>
      <c r="BF944">
        <v>0.1</v>
      </c>
      <c r="BG944">
        <v>0.1</v>
      </c>
      <c r="BI944">
        <v>0.1</v>
      </c>
      <c r="BQ944">
        <v>0.6</v>
      </c>
      <c r="BS944">
        <v>2.5</v>
      </c>
    </row>
    <row r="945" spans="1:71" x14ac:dyDescent="0.25">
      <c r="A945" s="28" t="s">
        <v>285</v>
      </c>
      <c r="B945" s="27" t="s">
        <v>354</v>
      </c>
      <c r="C945" s="28" t="s">
        <v>389</v>
      </c>
      <c r="G945">
        <v>0.1</v>
      </c>
      <c r="H945">
        <v>0.6</v>
      </c>
      <c r="I945">
        <v>0.2</v>
      </c>
      <c r="J945">
        <v>0.1</v>
      </c>
      <c r="K945">
        <v>0.3</v>
      </c>
      <c r="L945">
        <v>0.1</v>
      </c>
      <c r="M945">
        <v>0.3</v>
      </c>
      <c r="N945">
        <v>1</v>
      </c>
      <c r="O945">
        <v>0.5</v>
      </c>
      <c r="P945">
        <v>0.3</v>
      </c>
      <c r="Q945">
        <v>0.2</v>
      </c>
      <c r="R945">
        <v>0.5</v>
      </c>
      <c r="S945">
        <v>0.7</v>
      </c>
      <c r="T945">
        <v>0.5</v>
      </c>
      <c r="U945">
        <v>0.7</v>
      </c>
      <c r="V945">
        <v>0.9</v>
      </c>
      <c r="W945">
        <v>1.2</v>
      </c>
      <c r="X945">
        <v>0.3</v>
      </c>
      <c r="Y945">
        <v>0.2</v>
      </c>
      <c r="Z945">
        <v>0.2</v>
      </c>
      <c r="AA945">
        <v>1.4</v>
      </c>
      <c r="AC945">
        <v>0.7</v>
      </c>
      <c r="AD945">
        <v>1</v>
      </c>
      <c r="AE945">
        <v>0.5</v>
      </c>
      <c r="AF945">
        <v>2</v>
      </c>
      <c r="AG945">
        <v>1.8</v>
      </c>
      <c r="AH945">
        <v>0.8</v>
      </c>
      <c r="AI945">
        <v>0.3</v>
      </c>
      <c r="AJ945">
        <v>0.2</v>
      </c>
      <c r="AK945">
        <v>1.1</v>
      </c>
      <c r="AL945">
        <v>0.5</v>
      </c>
      <c r="AM945">
        <v>0.5</v>
      </c>
      <c r="AN945">
        <v>1.3</v>
      </c>
      <c r="AO945">
        <v>0.6</v>
      </c>
      <c r="AP945">
        <v>1.8</v>
      </c>
      <c r="AQ945">
        <v>23.7</v>
      </c>
      <c r="AR945">
        <v>1.6</v>
      </c>
      <c r="AS945">
        <v>0.7</v>
      </c>
      <c r="AT945">
        <v>1.2</v>
      </c>
      <c r="AU945">
        <v>0.4</v>
      </c>
      <c r="AV945">
        <v>5.9</v>
      </c>
      <c r="AW945">
        <v>1</v>
      </c>
      <c r="AX945">
        <v>0.6</v>
      </c>
      <c r="AY945">
        <v>0.7</v>
      </c>
      <c r="AZ945">
        <v>0.4</v>
      </c>
      <c r="BA945">
        <v>0.5</v>
      </c>
      <c r="BB945">
        <v>0.3</v>
      </c>
      <c r="BC945">
        <v>0.3</v>
      </c>
      <c r="BD945">
        <v>1</v>
      </c>
      <c r="BE945">
        <v>1.8</v>
      </c>
      <c r="BF945">
        <v>0.9</v>
      </c>
      <c r="BG945">
        <v>1.3</v>
      </c>
      <c r="BH945">
        <v>0.6</v>
      </c>
      <c r="BI945">
        <v>1</v>
      </c>
      <c r="BJ945">
        <v>0.1</v>
      </c>
      <c r="BK945">
        <v>0.2</v>
      </c>
      <c r="BM945">
        <v>0.1</v>
      </c>
      <c r="BQ945">
        <v>1.2</v>
      </c>
      <c r="BS945">
        <v>21.8</v>
      </c>
    </row>
    <row r="946" spans="1:72" x14ac:dyDescent="0.25">
      <c r="A946" s="28" t="s">
        <v>285</v>
      </c>
      <c r="B946" s="27" t="s">
        <v>354</v>
      </c>
      <c r="C946" s="28" t="s">
        <v>390</v>
      </c>
      <c r="D946">
        <v>0.1</v>
      </c>
      <c r="H946">
        <v>0.5</v>
      </c>
      <c r="I946">
        <v>0.5</v>
      </c>
      <c r="K946">
        <v>0.1</v>
      </c>
      <c r="L946">
        <v>0.1</v>
      </c>
      <c r="M946">
        <v>0.1</v>
      </c>
      <c r="N946">
        <v>0.6</v>
      </c>
      <c r="O946">
        <v>0.2</v>
      </c>
      <c r="P946">
        <v>0.2</v>
      </c>
      <c r="Q946">
        <v>0.1</v>
      </c>
      <c r="R946">
        <v>0.2</v>
      </c>
      <c r="S946">
        <v>0.5</v>
      </c>
      <c r="T946">
        <v>0.2</v>
      </c>
      <c r="U946">
        <v>0.4</v>
      </c>
      <c r="V946">
        <v>0.5</v>
      </c>
      <c r="W946">
        <v>0.6</v>
      </c>
      <c r="X946">
        <v>0.2</v>
      </c>
      <c r="Y946">
        <v>0.1</v>
      </c>
      <c r="Z946">
        <v>0.1</v>
      </c>
      <c r="AA946">
        <v>0.4</v>
      </c>
      <c r="AC946">
        <v>0.4</v>
      </c>
      <c r="AD946">
        <v>0.7</v>
      </c>
      <c r="AE946">
        <v>0.1</v>
      </c>
      <c r="AF946">
        <v>0.9</v>
      </c>
      <c r="AG946">
        <v>0.6</v>
      </c>
      <c r="AH946">
        <v>0.3</v>
      </c>
      <c r="AI946">
        <v>0.2</v>
      </c>
      <c r="AJ946">
        <v>0.5</v>
      </c>
      <c r="AK946">
        <v>0.4</v>
      </c>
      <c r="AL946">
        <v>0.1</v>
      </c>
      <c r="AM946">
        <v>0.6</v>
      </c>
      <c r="AN946">
        <v>0.4</v>
      </c>
      <c r="AO946">
        <v>0.3</v>
      </c>
      <c r="AP946">
        <v>0.5</v>
      </c>
      <c r="AQ946">
        <v>5.7</v>
      </c>
      <c r="AR946">
        <v>1.2</v>
      </c>
      <c r="AS946">
        <v>0.3</v>
      </c>
      <c r="AT946">
        <v>0.2</v>
      </c>
      <c r="AU946">
        <v>0.2</v>
      </c>
      <c r="AV946">
        <v>1</v>
      </c>
      <c r="AW946">
        <v>0.3</v>
      </c>
      <c r="AX946">
        <v>0.2</v>
      </c>
      <c r="AY946">
        <v>0.2</v>
      </c>
      <c r="AZ946">
        <v>0.2</v>
      </c>
      <c r="BA946">
        <v>0.2</v>
      </c>
      <c r="BB946">
        <v>0.1</v>
      </c>
      <c r="BC946">
        <v>0.6</v>
      </c>
      <c r="BD946">
        <v>0.3</v>
      </c>
      <c r="BE946">
        <v>0.4</v>
      </c>
      <c r="BF946">
        <v>0.3</v>
      </c>
      <c r="BG946">
        <v>0.5</v>
      </c>
      <c r="BH946">
        <v>0.2</v>
      </c>
      <c r="BI946">
        <v>0.2</v>
      </c>
      <c r="BJ946">
        <v>0.1</v>
      </c>
      <c r="BK946">
        <v>0.1</v>
      </c>
      <c r="BM946">
        <v>0.1</v>
      </c>
      <c r="BP946">
        <v>0.1</v>
      </c>
      <c r="BQ946">
        <v>2.5</v>
      </c>
      <c r="BS946">
        <v>8.3</v>
      </c>
      <c r="BT946">
        <v>0.1</v>
      </c>
    </row>
    <row r="947" spans="1:72" x14ac:dyDescent="0.25">
      <c r="A947" s="28" t="s">
        <v>285</v>
      </c>
      <c r="B947" s="27" t="s">
        <v>354</v>
      </c>
      <c r="C947" s="28" t="s">
        <v>391</v>
      </c>
      <c r="D947">
        <v>0.4</v>
      </c>
      <c r="E947">
        <v>0.1</v>
      </c>
      <c r="G947">
        <v>0.5</v>
      </c>
      <c r="H947">
        <v>5.6</v>
      </c>
      <c r="I947">
        <v>1.7</v>
      </c>
      <c r="J947">
        <v>0.7</v>
      </c>
      <c r="K947">
        <v>2.7</v>
      </c>
      <c r="L947">
        <v>1</v>
      </c>
      <c r="M947">
        <v>2.3</v>
      </c>
      <c r="N947">
        <v>8.8</v>
      </c>
      <c r="O947">
        <v>4.4</v>
      </c>
      <c r="P947">
        <v>2.3</v>
      </c>
      <c r="Q947">
        <v>2.3</v>
      </c>
      <c r="R947">
        <v>4</v>
      </c>
      <c r="S947">
        <v>5.7</v>
      </c>
      <c r="T947">
        <v>5.8</v>
      </c>
      <c r="U947">
        <v>6.4</v>
      </c>
      <c r="V947">
        <v>8.8</v>
      </c>
      <c r="W947">
        <v>11.2</v>
      </c>
      <c r="X947">
        <v>2.9</v>
      </c>
      <c r="Y947">
        <v>1.8</v>
      </c>
      <c r="Z947">
        <v>2.6</v>
      </c>
      <c r="AA947">
        <v>10.8</v>
      </c>
      <c r="AB947">
        <v>0.4</v>
      </c>
      <c r="AC947">
        <v>5.1</v>
      </c>
      <c r="AD947">
        <v>8.6</v>
      </c>
      <c r="AE947">
        <v>5.3</v>
      </c>
      <c r="AF947">
        <v>22.3</v>
      </c>
      <c r="AG947">
        <v>19.3</v>
      </c>
      <c r="AH947">
        <v>5.8</v>
      </c>
      <c r="AI947">
        <v>3.5</v>
      </c>
      <c r="AJ947">
        <v>2.5</v>
      </c>
      <c r="AK947">
        <v>8.2</v>
      </c>
      <c r="AL947">
        <v>4.2</v>
      </c>
      <c r="AM947">
        <v>4.8</v>
      </c>
      <c r="AN947">
        <v>16.6</v>
      </c>
      <c r="AO947">
        <v>4.1</v>
      </c>
      <c r="AP947">
        <v>15.7</v>
      </c>
      <c r="AQ947">
        <v>288.6</v>
      </c>
      <c r="AR947">
        <v>16.2</v>
      </c>
      <c r="AS947">
        <v>6.9</v>
      </c>
      <c r="AT947">
        <v>9.2</v>
      </c>
      <c r="AU947">
        <v>3.9</v>
      </c>
      <c r="AV947">
        <v>58.1</v>
      </c>
      <c r="AW947">
        <v>8.3</v>
      </c>
      <c r="AX947">
        <v>4.8</v>
      </c>
      <c r="AY947">
        <v>6.9</v>
      </c>
      <c r="AZ947">
        <v>4.3</v>
      </c>
      <c r="BA947">
        <v>4.5</v>
      </c>
      <c r="BB947">
        <v>2.6</v>
      </c>
      <c r="BC947">
        <v>1.9</v>
      </c>
      <c r="BD947">
        <v>9</v>
      </c>
      <c r="BE947">
        <v>15.5</v>
      </c>
      <c r="BF947">
        <v>7.7</v>
      </c>
      <c r="BG947">
        <v>10</v>
      </c>
      <c r="BH947">
        <v>4.8</v>
      </c>
      <c r="BI947">
        <v>25.7</v>
      </c>
      <c r="BJ947">
        <v>1.1</v>
      </c>
      <c r="BK947">
        <v>1.5</v>
      </c>
      <c r="BL947">
        <v>0.4</v>
      </c>
      <c r="BM947">
        <v>0.9</v>
      </c>
      <c r="BP947">
        <v>0.1</v>
      </c>
      <c r="BQ947">
        <v>12.8</v>
      </c>
      <c r="BS947">
        <v>214.7</v>
      </c>
      <c r="BT947">
        <v>0.2</v>
      </c>
    </row>
    <row r="948" spans="1:72" x14ac:dyDescent="0.25">
      <c r="A948" s="28" t="s">
        <v>285</v>
      </c>
      <c r="B948" s="27" t="s">
        <v>354</v>
      </c>
      <c r="C948" s="28" t="s">
        <v>392</v>
      </c>
      <c r="D948">
        <v>0.2</v>
      </c>
      <c r="G948">
        <v>0.2</v>
      </c>
      <c r="H948">
        <v>2.4</v>
      </c>
      <c r="I948">
        <v>0.9</v>
      </c>
      <c r="J948">
        <v>0.2</v>
      </c>
      <c r="K948">
        <v>0.7</v>
      </c>
      <c r="L948">
        <v>0.4</v>
      </c>
      <c r="M948">
        <v>0.9</v>
      </c>
      <c r="N948">
        <v>3.5</v>
      </c>
      <c r="O948">
        <v>2.3</v>
      </c>
      <c r="P948">
        <v>1.1</v>
      </c>
      <c r="Q948">
        <v>0.7</v>
      </c>
      <c r="R948">
        <v>1.4</v>
      </c>
      <c r="S948">
        <v>2.1</v>
      </c>
      <c r="T948">
        <v>1.9</v>
      </c>
      <c r="U948">
        <v>1.9</v>
      </c>
      <c r="V948">
        <v>2.8</v>
      </c>
      <c r="W948">
        <v>3.6</v>
      </c>
      <c r="X948">
        <v>0.9</v>
      </c>
      <c r="Y948">
        <v>0.7</v>
      </c>
      <c r="Z948">
        <v>0.7</v>
      </c>
      <c r="AA948">
        <v>3.4</v>
      </c>
      <c r="AB948">
        <v>0.1</v>
      </c>
      <c r="AC948">
        <v>2</v>
      </c>
      <c r="AD948">
        <v>3</v>
      </c>
      <c r="AE948">
        <v>1.3</v>
      </c>
      <c r="AF948">
        <v>7.1</v>
      </c>
      <c r="AG948">
        <v>4.1</v>
      </c>
      <c r="AH948">
        <v>2.2</v>
      </c>
      <c r="AI948">
        <v>1.6</v>
      </c>
      <c r="AJ948">
        <v>1.4</v>
      </c>
      <c r="AK948">
        <v>3.2</v>
      </c>
      <c r="AL948">
        <v>1.6</v>
      </c>
      <c r="AM948">
        <v>1.5</v>
      </c>
      <c r="AN948">
        <v>4.9</v>
      </c>
      <c r="AO948">
        <v>1.7</v>
      </c>
      <c r="AP948">
        <v>4.9</v>
      </c>
      <c r="AQ948">
        <v>99.4</v>
      </c>
      <c r="AR948">
        <v>5</v>
      </c>
      <c r="AS948">
        <v>2.5</v>
      </c>
      <c r="AT948">
        <v>5</v>
      </c>
      <c r="AU948">
        <v>1</v>
      </c>
      <c r="AV948">
        <v>25.9</v>
      </c>
      <c r="AW948">
        <v>2.7</v>
      </c>
      <c r="AX948">
        <v>2.6</v>
      </c>
      <c r="AY948">
        <v>2.1</v>
      </c>
      <c r="AZ948">
        <v>1.3</v>
      </c>
      <c r="BA948">
        <v>1.7</v>
      </c>
      <c r="BB948">
        <v>0.9</v>
      </c>
      <c r="BC948">
        <v>1.4</v>
      </c>
      <c r="BD948">
        <v>3.8</v>
      </c>
      <c r="BE948">
        <v>5.1</v>
      </c>
      <c r="BF948">
        <v>2.7</v>
      </c>
      <c r="BG948">
        <v>3.9</v>
      </c>
      <c r="BH948">
        <v>2</v>
      </c>
      <c r="BI948">
        <v>8.1</v>
      </c>
      <c r="BJ948">
        <v>0.4</v>
      </c>
      <c r="BK948">
        <v>0.6</v>
      </c>
      <c r="BL948">
        <v>0.1</v>
      </c>
      <c r="BM948">
        <v>0.4</v>
      </c>
      <c r="BP948">
        <v>0.3</v>
      </c>
      <c r="BQ948">
        <v>7.6</v>
      </c>
      <c r="BS948">
        <v>84.1</v>
      </c>
      <c r="BT948">
        <v>-0.3</v>
      </c>
    </row>
    <row r="949" spans="1:72" x14ac:dyDescent="0.25">
      <c r="A949" s="28" t="s">
        <v>285</v>
      </c>
      <c r="B949" s="27" t="s">
        <v>354</v>
      </c>
      <c r="C949" s="28" t="s">
        <v>393</v>
      </c>
      <c r="D949">
        <v>0.5</v>
      </c>
      <c r="E949">
        <v>0.2</v>
      </c>
      <c r="G949">
        <v>0.4</v>
      </c>
      <c r="H949">
        <v>5</v>
      </c>
      <c r="I949">
        <v>1.2</v>
      </c>
      <c r="J949">
        <v>0.6</v>
      </c>
      <c r="K949">
        <v>2.2</v>
      </c>
      <c r="L949">
        <v>0.8</v>
      </c>
      <c r="M949">
        <v>1.9</v>
      </c>
      <c r="N949">
        <v>6.8</v>
      </c>
      <c r="O949">
        <v>3.9</v>
      </c>
      <c r="P949">
        <v>2.1</v>
      </c>
      <c r="Q949">
        <v>1.6</v>
      </c>
      <c r="R949">
        <v>3.1</v>
      </c>
      <c r="S949">
        <v>4.4</v>
      </c>
      <c r="T949">
        <v>4.9</v>
      </c>
      <c r="U949">
        <v>4.4</v>
      </c>
      <c r="V949">
        <v>6.3</v>
      </c>
      <c r="W949">
        <v>9.3</v>
      </c>
      <c r="X949">
        <v>2.4</v>
      </c>
      <c r="Y949">
        <v>1.5</v>
      </c>
      <c r="Z949">
        <v>2.2</v>
      </c>
      <c r="AA949">
        <v>8.7</v>
      </c>
      <c r="AB949">
        <v>0.3</v>
      </c>
      <c r="AC949">
        <v>4</v>
      </c>
      <c r="AD949">
        <v>7.7</v>
      </c>
      <c r="AE949">
        <v>3.8</v>
      </c>
      <c r="AF949">
        <v>17.7</v>
      </c>
      <c r="AG949">
        <v>12.4</v>
      </c>
      <c r="AH949">
        <v>5.3</v>
      </c>
      <c r="AI949">
        <v>2.2</v>
      </c>
      <c r="AJ949">
        <v>2.7</v>
      </c>
      <c r="AK949">
        <v>7.4</v>
      </c>
      <c r="AL949">
        <v>3.4</v>
      </c>
      <c r="AM949">
        <v>3.2</v>
      </c>
      <c r="AN949">
        <v>41.1</v>
      </c>
      <c r="AO949">
        <v>3.9</v>
      </c>
      <c r="AP949">
        <v>12.7</v>
      </c>
      <c r="AQ949">
        <v>347</v>
      </c>
      <c r="AR949">
        <v>13.2</v>
      </c>
      <c r="AS949">
        <v>6.3</v>
      </c>
      <c r="AT949">
        <v>12.2</v>
      </c>
      <c r="AU949">
        <v>2.9</v>
      </c>
      <c r="AV949">
        <v>70.9</v>
      </c>
      <c r="AW949">
        <v>6.8</v>
      </c>
      <c r="AX949">
        <v>3.8</v>
      </c>
      <c r="AY949">
        <v>10.4</v>
      </c>
      <c r="AZ949">
        <v>5</v>
      </c>
      <c r="BA949">
        <v>4.5</v>
      </c>
      <c r="BB949">
        <v>2.3</v>
      </c>
      <c r="BC949">
        <v>1.9</v>
      </c>
      <c r="BD949">
        <v>8.3</v>
      </c>
      <c r="BE949">
        <v>13.5</v>
      </c>
      <c r="BF949">
        <v>6.5</v>
      </c>
      <c r="BG949">
        <v>8.8</v>
      </c>
      <c r="BH949">
        <v>4.2</v>
      </c>
      <c r="BI949">
        <v>19</v>
      </c>
      <c r="BJ949">
        <v>1</v>
      </c>
      <c r="BK949">
        <v>1.4</v>
      </c>
      <c r="BL949">
        <v>0.4</v>
      </c>
      <c r="BM949">
        <v>0.8</v>
      </c>
      <c r="BP949">
        <v>0.2</v>
      </c>
      <c r="BQ949">
        <v>14.8</v>
      </c>
      <c r="BS949">
        <v>190.1</v>
      </c>
      <c r="BT949">
        <v>0.4</v>
      </c>
    </row>
    <row r="950" spans="1:72" x14ac:dyDescent="0.25">
      <c r="A950" s="28" t="s">
        <v>285</v>
      </c>
      <c r="B950" s="27" t="s">
        <v>354</v>
      </c>
      <c r="C950" s="28" t="s">
        <v>394</v>
      </c>
      <c r="H950">
        <v>0.4</v>
      </c>
      <c r="I950">
        <v>0.2</v>
      </c>
      <c r="K950">
        <v>0.2</v>
      </c>
      <c r="L950">
        <v>0.1</v>
      </c>
      <c r="M950">
        <v>0.2</v>
      </c>
      <c r="N950">
        <v>0.9</v>
      </c>
      <c r="O950">
        <v>0.5</v>
      </c>
      <c r="P950">
        <v>0.2</v>
      </c>
      <c r="Q950">
        <v>0.1</v>
      </c>
      <c r="R950">
        <v>0.4</v>
      </c>
      <c r="S950">
        <v>0.6</v>
      </c>
      <c r="T950">
        <v>2</v>
      </c>
      <c r="U950">
        <v>0.7</v>
      </c>
      <c r="V950">
        <v>0.9</v>
      </c>
      <c r="W950">
        <v>1.3</v>
      </c>
      <c r="X950">
        <v>0.4</v>
      </c>
      <c r="Y950">
        <v>0.2</v>
      </c>
      <c r="Z950">
        <v>0.3</v>
      </c>
      <c r="AA950">
        <v>0.8</v>
      </c>
      <c r="AC950">
        <v>0.5</v>
      </c>
      <c r="AD950">
        <v>0.8</v>
      </c>
      <c r="AE950">
        <v>0.3</v>
      </c>
      <c r="AF950">
        <v>1.5</v>
      </c>
      <c r="AG950">
        <v>0.9</v>
      </c>
      <c r="AH950">
        <v>0.5</v>
      </c>
      <c r="AI950">
        <v>0.3</v>
      </c>
      <c r="AJ950">
        <v>0.3</v>
      </c>
      <c r="AK950">
        <v>0.7</v>
      </c>
      <c r="AL950">
        <v>0.5</v>
      </c>
      <c r="AM950">
        <v>0.3</v>
      </c>
      <c r="AN950">
        <v>0.9</v>
      </c>
      <c r="AO950">
        <v>0.5</v>
      </c>
      <c r="AP950">
        <v>1.5</v>
      </c>
      <c r="AQ950">
        <v>28.8</v>
      </c>
      <c r="AR950">
        <v>1.2</v>
      </c>
      <c r="AS950">
        <v>0.7</v>
      </c>
      <c r="AT950">
        <v>1.2</v>
      </c>
      <c r="AU950">
        <v>0.2</v>
      </c>
      <c r="AV950">
        <v>6.3</v>
      </c>
      <c r="AW950">
        <v>0.7</v>
      </c>
      <c r="AX950">
        <v>0.5</v>
      </c>
      <c r="AY950">
        <v>0.5</v>
      </c>
      <c r="AZ950">
        <v>0.3</v>
      </c>
      <c r="BA950">
        <v>0.5</v>
      </c>
      <c r="BB950">
        <v>0.3</v>
      </c>
      <c r="BC950">
        <v>0.2</v>
      </c>
      <c r="BD950">
        <v>1</v>
      </c>
      <c r="BE950">
        <v>1.4</v>
      </c>
      <c r="BF950">
        <v>0.7</v>
      </c>
      <c r="BG950">
        <v>1.1</v>
      </c>
      <c r="BH950">
        <v>0.6</v>
      </c>
      <c r="BI950">
        <v>2.2</v>
      </c>
      <c r="BJ950">
        <v>0.1</v>
      </c>
      <c r="BK950">
        <v>0.1</v>
      </c>
      <c r="BL950">
        <v>0.1</v>
      </c>
      <c r="BM950">
        <v>0.1</v>
      </c>
      <c r="BP950">
        <v>0.1</v>
      </c>
      <c r="BQ950">
        <v>2.4</v>
      </c>
      <c r="BS950">
        <v>21.9</v>
      </c>
      <c r="BT950">
        <v>0.7</v>
      </c>
    </row>
    <row r="951" spans="1:72" x14ac:dyDescent="0.25">
      <c r="A951" s="28" t="s">
        <v>285</v>
      </c>
      <c r="B951" s="27" t="s">
        <v>354</v>
      </c>
      <c r="C951" s="28" t="s">
        <v>395</v>
      </c>
      <c r="D951">
        <v>1.8</v>
      </c>
      <c r="E951">
        <v>0.2</v>
      </c>
      <c r="F951">
        <v>0.1</v>
      </c>
      <c r="G951">
        <v>0.7</v>
      </c>
      <c r="H951">
        <v>14.9</v>
      </c>
      <c r="I951">
        <v>2.9</v>
      </c>
      <c r="J951">
        <v>1.3</v>
      </c>
      <c r="K951">
        <v>3.4</v>
      </c>
      <c r="L951">
        <v>0.9</v>
      </c>
      <c r="M951">
        <v>4.4</v>
      </c>
      <c r="N951">
        <v>13.1</v>
      </c>
      <c r="O951">
        <v>12</v>
      </c>
      <c r="P951">
        <v>3.9</v>
      </c>
      <c r="Q951">
        <v>2.5</v>
      </c>
      <c r="R951">
        <v>5.1</v>
      </c>
      <c r="S951">
        <v>7.6</v>
      </c>
      <c r="T951">
        <v>10.4</v>
      </c>
      <c r="U951">
        <v>6.6</v>
      </c>
      <c r="V951">
        <v>10.8</v>
      </c>
      <c r="W951">
        <v>14</v>
      </c>
      <c r="X951">
        <v>7.7</v>
      </c>
      <c r="Y951">
        <v>3.9</v>
      </c>
      <c r="Z951">
        <v>4.2</v>
      </c>
      <c r="AA951">
        <v>13.6</v>
      </c>
      <c r="AB951">
        <v>0.3</v>
      </c>
      <c r="AC951">
        <v>6.4</v>
      </c>
      <c r="AD951">
        <v>15.4</v>
      </c>
      <c r="AE951">
        <v>7.6</v>
      </c>
      <c r="AF951">
        <v>50.9</v>
      </c>
      <c r="AG951">
        <v>21.5</v>
      </c>
      <c r="AH951">
        <v>9.1</v>
      </c>
      <c r="AI951">
        <v>8.9</v>
      </c>
      <c r="AJ951">
        <v>6</v>
      </c>
      <c r="AK951">
        <v>10.7</v>
      </c>
      <c r="AL951">
        <v>5.3</v>
      </c>
      <c r="AM951">
        <v>6.5</v>
      </c>
      <c r="AN951">
        <v>20.8</v>
      </c>
      <c r="AO951">
        <v>6.7</v>
      </c>
      <c r="AP951">
        <v>18.4</v>
      </c>
      <c r="AQ951">
        <v>509.5</v>
      </c>
      <c r="AR951">
        <v>17.7</v>
      </c>
      <c r="AS951">
        <v>11.5</v>
      </c>
      <c r="AT951">
        <v>18.1</v>
      </c>
      <c r="AU951">
        <v>4</v>
      </c>
      <c r="AV951">
        <v>115.3</v>
      </c>
      <c r="AW951">
        <v>10.5</v>
      </c>
      <c r="AX951">
        <v>9.4</v>
      </c>
      <c r="AY951">
        <v>7.5</v>
      </c>
      <c r="AZ951">
        <v>3.8</v>
      </c>
      <c r="BA951">
        <v>10</v>
      </c>
      <c r="BB951">
        <v>4</v>
      </c>
      <c r="BC951">
        <v>3.7</v>
      </c>
      <c r="BD951">
        <v>18.1</v>
      </c>
      <c r="BE951">
        <v>22.1</v>
      </c>
      <c r="BF951">
        <v>9.9</v>
      </c>
      <c r="BG951">
        <v>16.8</v>
      </c>
      <c r="BH951">
        <v>8.1</v>
      </c>
      <c r="BI951">
        <v>11.5</v>
      </c>
      <c r="BJ951">
        <v>1.8</v>
      </c>
      <c r="BK951">
        <v>2.4</v>
      </c>
      <c r="BL951">
        <v>0.6</v>
      </c>
      <c r="BM951">
        <v>1.8</v>
      </c>
      <c r="BP951">
        <v>0.5</v>
      </c>
      <c r="BQ951">
        <v>24.8</v>
      </c>
      <c r="BS951">
        <v>499.5</v>
      </c>
      <c r="BT951">
        <v>0.8</v>
      </c>
    </row>
    <row r="952" spans="1:72" x14ac:dyDescent="0.25">
      <c r="A952" s="28" t="s">
        <v>285</v>
      </c>
      <c r="B952" s="27" t="s">
        <v>354</v>
      </c>
      <c r="C952" s="28" t="s">
        <v>396</v>
      </c>
      <c r="D952">
        <v>7.8</v>
      </c>
      <c r="E952">
        <v>0.8</v>
      </c>
      <c r="F952">
        <v>0.3</v>
      </c>
      <c r="G952">
        <v>4.9</v>
      </c>
      <c r="H952">
        <v>199.6</v>
      </c>
      <c r="I952">
        <v>21</v>
      </c>
      <c r="J952">
        <v>7.1</v>
      </c>
      <c r="K952">
        <v>25.9</v>
      </c>
      <c r="L952">
        <v>11.7</v>
      </c>
      <c r="M952">
        <v>36.2</v>
      </c>
      <c r="N952">
        <v>135</v>
      </c>
      <c r="O952">
        <v>362.8</v>
      </c>
      <c r="P952">
        <v>32.3</v>
      </c>
      <c r="Q952">
        <v>23.2</v>
      </c>
      <c r="R952">
        <v>39.1</v>
      </c>
      <c r="S952">
        <v>62.7</v>
      </c>
      <c r="T952">
        <v>96.8</v>
      </c>
      <c r="U952">
        <v>47.5</v>
      </c>
      <c r="V952">
        <v>76.4</v>
      </c>
      <c r="W952">
        <v>100.7</v>
      </c>
      <c r="X952">
        <v>29</v>
      </c>
      <c r="Y952">
        <v>55.3</v>
      </c>
      <c r="Z952">
        <v>21.1</v>
      </c>
      <c r="AA952">
        <v>123.7</v>
      </c>
      <c r="AB952">
        <v>4.4</v>
      </c>
      <c r="AC952">
        <v>55.9</v>
      </c>
      <c r="AD952">
        <v>109.6</v>
      </c>
      <c r="AE952">
        <v>60</v>
      </c>
      <c r="AF952">
        <v>309.2</v>
      </c>
      <c r="AG952">
        <v>185.8</v>
      </c>
      <c r="AH952">
        <v>61</v>
      </c>
      <c r="AI952">
        <v>49.2</v>
      </c>
      <c r="AJ952">
        <v>60.4</v>
      </c>
      <c r="AK952">
        <v>81.7</v>
      </c>
      <c r="AL952">
        <v>44.6</v>
      </c>
      <c r="AM952">
        <v>43.4</v>
      </c>
      <c r="AN952">
        <v>591.9</v>
      </c>
      <c r="AO952">
        <v>54.4</v>
      </c>
      <c r="AP952">
        <v>150.9</v>
      </c>
      <c r="AQ952">
        <v>4320.6</v>
      </c>
      <c r="AR952">
        <v>149.5</v>
      </c>
      <c r="AS952">
        <v>116.5</v>
      </c>
      <c r="AT952">
        <v>191.7</v>
      </c>
      <c r="AU952">
        <v>31.6</v>
      </c>
      <c r="AV952">
        <v>889.9</v>
      </c>
      <c r="AW952">
        <v>82.1</v>
      </c>
      <c r="AX952">
        <v>80.8</v>
      </c>
      <c r="AY952">
        <v>114</v>
      </c>
      <c r="AZ952">
        <v>32.4</v>
      </c>
      <c r="BA952">
        <v>62.3</v>
      </c>
      <c r="BB952">
        <v>37.3</v>
      </c>
      <c r="BC952">
        <v>107.8</v>
      </c>
      <c r="BD952">
        <v>146.1</v>
      </c>
      <c r="BE952">
        <v>168</v>
      </c>
      <c r="BF952">
        <v>111.6</v>
      </c>
      <c r="BG952">
        <v>145.7</v>
      </c>
      <c r="BH952">
        <v>71.3</v>
      </c>
      <c r="BI952">
        <v>125.9</v>
      </c>
      <c r="BJ952">
        <v>15.7</v>
      </c>
      <c r="BK952">
        <v>32.7</v>
      </c>
      <c r="BL952">
        <v>2.8</v>
      </c>
      <c r="BM952">
        <v>17.5</v>
      </c>
      <c r="BP952">
        <v>5.6</v>
      </c>
      <c r="BQ952">
        <v>422.1</v>
      </c>
      <c r="BR952">
        <v>0.2</v>
      </c>
      <c r="BS952">
        <v>3210.4</v>
      </c>
      <c r="BT952">
        <v>-0.9</v>
      </c>
    </row>
    <row r="953" spans="1:71" x14ac:dyDescent="0.25">
      <c r="A953" s="28" t="s">
        <v>285</v>
      </c>
      <c r="B953" s="27" t="s">
        <v>354</v>
      </c>
      <c r="C953" s="28" t="s">
        <v>397</v>
      </c>
      <c r="H953">
        <v>0.2</v>
      </c>
      <c r="I953">
        <v>0.1</v>
      </c>
      <c r="K953">
        <v>0.1</v>
      </c>
      <c r="M953">
        <v>0.1</v>
      </c>
      <c r="N953">
        <v>0.4</v>
      </c>
      <c r="O953">
        <v>0.2</v>
      </c>
      <c r="P953">
        <v>0.1</v>
      </c>
      <c r="Q953">
        <v>0.1</v>
      </c>
      <c r="R953">
        <v>0.1</v>
      </c>
      <c r="S953">
        <v>0.2</v>
      </c>
      <c r="T953">
        <v>0.2</v>
      </c>
      <c r="U953">
        <v>0.2</v>
      </c>
      <c r="V953">
        <v>0.3</v>
      </c>
      <c r="W953">
        <v>0.3</v>
      </c>
      <c r="X953">
        <v>0.1</v>
      </c>
      <c r="Y953">
        <v>0.1</v>
      </c>
      <c r="Z953">
        <v>0.1</v>
      </c>
      <c r="AA953">
        <v>0.4</v>
      </c>
      <c r="AC953">
        <v>0.2</v>
      </c>
      <c r="AD953">
        <v>0.3</v>
      </c>
      <c r="AE953">
        <v>0.2</v>
      </c>
      <c r="AF953">
        <v>0.8</v>
      </c>
      <c r="AG953">
        <v>0.4</v>
      </c>
      <c r="AH953">
        <v>0.3</v>
      </c>
      <c r="AI953">
        <v>0.3</v>
      </c>
      <c r="AJ953">
        <v>0.1</v>
      </c>
      <c r="AK953">
        <v>0.3</v>
      </c>
      <c r="AL953">
        <v>0.2</v>
      </c>
      <c r="AM953">
        <v>0.2</v>
      </c>
      <c r="AN953">
        <v>0.4</v>
      </c>
      <c r="AO953">
        <v>0.2</v>
      </c>
      <c r="AP953">
        <v>0.6</v>
      </c>
      <c r="AQ953">
        <v>13.6</v>
      </c>
      <c r="AR953">
        <v>0.5</v>
      </c>
      <c r="AS953">
        <v>0.3</v>
      </c>
      <c r="AT953">
        <v>0.5</v>
      </c>
      <c r="AU953">
        <v>0.1</v>
      </c>
      <c r="AV953">
        <v>2.6</v>
      </c>
      <c r="AW953">
        <v>0.5</v>
      </c>
      <c r="AX953">
        <v>0.2</v>
      </c>
      <c r="AY953">
        <v>0.3</v>
      </c>
      <c r="AZ953">
        <v>0.1</v>
      </c>
      <c r="BA953">
        <v>0.2</v>
      </c>
      <c r="BB953">
        <v>0.1</v>
      </c>
      <c r="BC953">
        <v>0.2</v>
      </c>
      <c r="BD953">
        <v>0.6</v>
      </c>
      <c r="BE953">
        <v>0.8</v>
      </c>
      <c r="BF953">
        <v>0.3</v>
      </c>
      <c r="BG953">
        <v>0.5</v>
      </c>
      <c r="BH953">
        <v>0.3</v>
      </c>
      <c r="BI953">
        <v>0.2</v>
      </c>
      <c r="BJ953">
        <v>0.1</v>
      </c>
      <c r="BK953">
        <v>0.1</v>
      </c>
      <c r="BQ953">
        <v>0.4</v>
      </c>
      <c r="BS953">
        <v>10.1</v>
      </c>
    </row>
    <row r="954" spans="1:71" x14ac:dyDescent="0.25">
      <c r="A954" s="28" t="s">
        <v>285</v>
      </c>
      <c r="B954" s="27" t="s">
        <v>354</v>
      </c>
      <c r="C954" s="28" t="s">
        <v>398</v>
      </c>
      <c r="D954">
        <v>0.1</v>
      </c>
      <c r="G954">
        <v>0.1</v>
      </c>
      <c r="H954">
        <v>1.5</v>
      </c>
      <c r="I954">
        <v>0.3</v>
      </c>
      <c r="J954">
        <v>0.1</v>
      </c>
      <c r="K954">
        <v>0.4</v>
      </c>
      <c r="L954">
        <v>0.2</v>
      </c>
      <c r="M954">
        <v>0.8</v>
      </c>
      <c r="N954">
        <v>2.2</v>
      </c>
      <c r="O954">
        <v>2.4</v>
      </c>
      <c r="P954">
        <v>0.5</v>
      </c>
      <c r="Q954">
        <v>0.4</v>
      </c>
      <c r="R954">
        <v>0.8</v>
      </c>
      <c r="S954">
        <v>1.1</v>
      </c>
      <c r="T954">
        <v>0.9</v>
      </c>
      <c r="U954">
        <v>0.9</v>
      </c>
      <c r="V954">
        <v>1.3</v>
      </c>
      <c r="W954">
        <v>1.7</v>
      </c>
      <c r="X954">
        <v>0.6</v>
      </c>
      <c r="Y954">
        <v>0.4</v>
      </c>
      <c r="Z954">
        <v>0.4</v>
      </c>
      <c r="AA954">
        <v>2.3</v>
      </c>
      <c r="AB954">
        <v>0.1</v>
      </c>
      <c r="AC954">
        <v>1.1</v>
      </c>
      <c r="AD954">
        <v>1.9</v>
      </c>
      <c r="AE954">
        <v>1.1</v>
      </c>
      <c r="AF954">
        <v>5.7</v>
      </c>
      <c r="AG954">
        <v>2</v>
      </c>
      <c r="AH954">
        <v>1.6</v>
      </c>
      <c r="AI954">
        <v>0.7</v>
      </c>
      <c r="AJ954">
        <v>0.9</v>
      </c>
      <c r="AK954">
        <v>1.9</v>
      </c>
      <c r="AL954">
        <v>0.9</v>
      </c>
      <c r="AM954">
        <v>1</v>
      </c>
      <c r="AN954">
        <v>4.4</v>
      </c>
      <c r="AO954">
        <v>1.4</v>
      </c>
      <c r="AP954">
        <v>5</v>
      </c>
      <c r="AQ954">
        <v>94</v>
      </c>
      <c r="AR954">
        <v>3.5</v>
      </c>
      <c r="AS954">
        <v>2.2</v>
      </c>
      <c r="AT954">
        <v>7.3</v>
      </c>
      <c r="AU954">
        <v>0.5</v>
      </c>
      <c r="AV954">
        <v>17.1</v>
      </c>
      <c r="AW954">
        <v>2.8</v>
      </c>
      <c r="AX954">
        <v>1.4</v>
      </c>
      <c r="AY954">
        <v>1.9</v>
      </c>
      <c r="AZ954">
        <v>0.6</v>
      </c>
      <c r="BA954">
        <v>1.5</v>
      </c>
      <c r="BB954">
        <v>0.8</v>
      </c>
      <c r="BC954">
        <v>1.4</v>
      </c>
      <c r="BD954">
        <v>4.2</v>
      </c>
      <c r="BE954">
        <v>4.3</v>
      </c>
      <c r="BF954">
        <v>2.5</v>
      </c>
      <c r="BG954">
        <v>3.1</v>
      </c>
      <c r="BH954">
        <v>1.5</v>
      </c>
      <c r="BI954">
        <v>1.7</v>
      </c>
      <c r="BJ954">
        <v>0.3</v>
      </c>
      <c r="BK954">
        <v>0.8</v>
      </c>
      <c r="BL954">
        <v>0.1</v>
      </c>
      <c r="BM954">
        <v>0.3</v>
      </c>
      <c r="BP954">
        <v>0.3</v>
      </c>
      <c r="BQ954">
        <v>8.6</v>
      </c>
      <c r="BS954">
        <v>56.6</v>
      </c>
    </row>
    <row r="955" spans="1:72" x14ac:dyDescent="0.25">
      <c r="A955" s="28" t="s">
        <v>285</v>
      </c>
      <c r="B955" s="27" t="s">
        <v>354</v>
      </c>
      <c r="C955" s="28" t="s">
        <v>399</v>
      </c>
      <c r="D955">
        <v>0.2</v>
      </c>
      <c r="E955">
        <v>0.1</v>
      </c>
      <c r="G955">
        <v>0.2</v>
      </c>
      <c r="H955">
        <v>2.1</v>
      </c>
      <c r="I955">
        <v>0.6</v>
      </c>
      <c r="J955">
        <v>0.3</v>
      </c>
      <c r="K955">
        <v>0.9</v>
      </c>
      <c r="L955">
        <v>0.3</v>
      </c>
      <c r="M955">
        <v>1.2</v>
      </c>
      <c r="N955">
        <v>3.5</v>
      </c>
      <c r="O955">
        <v>2.3</v>
      </c>
      <c r="P955">
        <v>1</v>
      </c>
      <c r="Q955">
        <v>0.7</v>
      </c>
      <c r="R955">
        <v>1.5</v>
      </c>
      <c r="S955">
        <v>2.1</v>
      </c>
      <c r="T955">
        <v>1.7</v>
      </c>
      <c r="U955">
        <v>1.9</v>
      </c>
      <c r="V955">
        <v>2.6</v>
      </c>
      <c r="W955">
        <v>3.6</v>
      </c>
      <c r="X955">
        <v>1.1</v>
      </c>
      <c r="Y955">
        <v>0.6</v>
      </c>
      <c r="Z955">
        <v>0.8</v>
      </c>
      <c r="AA955">
        <v>4.2</v>
      </c>
      <c r="AB955">
        <v>0.2</v>
      </c>
      <c r="AC955">
        <v>2</v>
      </c>
      <c r="AD955">
        <v>3.4</v>
      </c>
      <c r="AE955">
        <v>2</v>
      </c>
      <c r="AF955">
        <v>8.5</v>
      </c>
      <c r="AG955">
        <v>5</v>
      </c>
      <c r="AH955">
        <v>2.8</v>
      </c>
      <c r="AI955">
        <v>1.4</v>
      </c>
      <c r="AJ955">
        <v>1.1</v>
      </c>
      <c r="AK955">
        <v>3.5</v>
      </c>
      <c r="AL955">
        <v>1.7</v>
      </c>
      <c r="AM955">
        <v>1.6</v>
      </c>
      <c r="AN955">
        <v>5.6</v>
      </c>
      <c r="AO955">
        <v>2</v>
      </c>
      <c r="AP955">
        <v>7.3</v>
      </c>
      <c r="AQ955">
        <v>123.9</v>
      </c>
      <c r="AR955">
        <v>5.6</v>
      </c>
      <c r="AS955">
        <v>3.1</v>
      </c>
      <c r="AT955">
        <v>7.8</v>
      </c>
      <c r="AU955">
        <v>1.3</v>
      </c>
      <c r="AV955">
        <v>27.7</v>
      </c>
      <c r="AW955">
        <v>3.8</v>
      </c>
      <c r="AX955">
        <v>2.1</v>
      </c>
      <c r="AY955">
        <v>2.8</v>
      </c>
      <c r="AZ955">
        <v>1.3</v>
      </c>
      <c r="BA955">
        <v>2.2</v>
      </c>
      <c r="BB955">
        <v>1.2</v>
      </c>
      <c r="BC955">
        <v>1.4</v>
      </c>
      <c r="BD955">
        <v>4.7</v>
      </c>
      <c r="BE955">
        <v>6.6</v>
      </c>
      <c r="BF955">
        <v>2.7</v>
      </c>
      <c r="BG955">
        <v>4.6</v>
      </c>
      <c r="BH955">
        <v>2.2</v>
      </c>
      <c r="BI955">
        <v>13.3</v>
      </c>
      <c r="BJ955">
        <v>0.5</v>
      </c>
      <c r="BK955">
        <v>0.7</v>
      </c>
      <c r="BL955">
        <v>0.2</v>
      </c>
      <c r="BM955">
        <v>0.4</v>
      </c>
      <c r="BP955">
        <v>0.3</v>
      </c>
      <c r="BQ955">
        <v>4</v>
      </c>
      <c r="BS955">
        <v>95</v>
      </c>
      <c r="BT955">
        <v>0.2</v>
      </c>
    </row>
    <row r="956" spans="1:72" x14ac:dyDescent="0.25">
      <c r="A956" s="28" t="s">
        <v>285</v>
      </c>
      <c r="B956" s="27" t="s">
        <v>354</v>
      </c>
      <c r="C956" s="28" t="s">
        <v>400</v>
      </c>
      <c r="D956">
        <v>0.1</v>
      </c>
      <c r="G956">
        <v>0.2</v>
      </c>
      <c r="H956">
        <v>2.1</v>
      </c>
      <c r="I956">
        <v>0.9</v>
      </c>
      <c r="J956">
        <v>0.2</v>
      </c>
      <c r="K956">
        <v>1</v>
      </c>
      <c r="L956">
        <v>0.3</v>
      </c>
      <c r="M956">
        <v>0.9</v>
      </c>
      <c r="N956">
        <v>3.7</v>
      </c>
      <c r="O956">
        <v>1.9</v>
      </c>
      <c r="P956">
        <v>1</v>
      </c>
      <c r="Q956">
        <v>0.6</v>
      </c>
      <c r="R956">
        <v>1.6</v>
      </c>
      <c r="S956">
        <v>2.3</v>
      </c>
      <c r="T956">
        <v>2.1</v>
      </c>
      <c r="U956">
        <v>2</v>
      </c>
      <c r="V956">
        <v>2.9</v>
      </c>
      <c r="W956">
        <v>3.8</v>
      </c>
      <c r="X956">
        <v>1</v>
      </c>
      <c r="Y956">
        <v>0.6</v>
      </c>
      <c r="Z956">
        <v>0.8</v>
      </c>
      <c r="AA956">
        <v>4.1</v>
      </c>
      <c r="AB956">
        <v>0.1</v>
      </c>
      <c r="AC956">
        <v>2.3</v>
      </c>
      <c r="AD956">
        <v>3.4</v>
      </c>
      <c r="AE956">
        <v>1.7</v>
      </c>
      <c r="AF956">
        <v>6.6</v>
      </c>
      <c r="AG956">
        <v>4.9</v>
      </c>
      <c r="AH956">
        <v>2.6</v>
      </c>
      <c r="AI956">
        <v>1.5</v>
      </c>
      <c r="AJ956">
        <v>1.2</v>
      </c>
      <c r="AK956">
        <v>3.2</v>
      </c>
      <c r="AL956">
        <v>1.8</v>
      </c>
      <c r="AM956">
        <v>1.5</v>
      </c>
      <c r="AN956">
        <v>4.8</v>
      </c>
      <c r="AO956">
        <v>2</v>
      </c>
      <c r="AP956">
        <v>5.4</v>
      </c>
      <c r="AQ956">
        <v>116.2</v>
      </c>
      <c r="AR956">
        <v>5.9</v>
      </c>
      <c r="AS956">
        <v>3</v>
      </c>
      <c r="AT956">
        <v>4.4</v>
      </c>
      <c r="AU956">
        <v>1.4</v>
      </c>
      <c r="AV956">
        <v>26</v>
      </c>
      <c r="AW956">
        <v>3.5</v>
      </c>
      <c r="AX956">
        <v>2</v>
      </c>
      <c r="AY956">
        <v>2.4</v>
      </c>
      <c r="AZ956">
        <v>1.3</v>
      </c>
      <c r="BA956">
        <v>1.9</v>
      </c>
      <c r="BB956">
        <v>1.2</v>
      </c>
      <c r="BC956">
        <v>1.1</v>
      </c>
      <c r="BD956">
        <v>4.4</v>
      </c>
      <c r="BE956">
        <v>6.7</v>
      </c>
      <c r="BF956">
        <v>3.1</v>
      </c>
      <c r="BG956">
        <v>4.9</v>
      </c>
      <c r="BH956">
        <v>2.3</v>
      </c>
      <c r="BI956">
        <v>6.2</v>
      </c>
      <c r="BJ956">
        <v>0.4</v>
      </c>
      <c r="BK956">
        <v>0.6</v>
      </c>
      <c r="BL956">
        <v>0.1</v>
      </c>
      <c r="BM956">
        <v>0.4</v>
      </c>
      <c r="BP956">
        <v>0.1</v>
      </c>
      <c r="BQ956">
        <v>3.4</v>
      </c>
      <c r="BS956">
        <v>91.7</v>
      </c>
      <c r="BT956">
        <v>0.1</v>
      </c>
    </row>
    <row r="957" spans="1:72" x14ac:dyDescent="0.25">
      <c r="A957" s="28" t="s">
        <v>285</v>
      </c>
      <c r="B957" s="27" t="s">
        <v>354</v>
      </c>
      <c r="C957" s="28" t="s">
        <v>401</v>
      </c>
      <c r="D957">
        <v>0.5</v>
      </c>
      <c r="E957">
        <v>0.1</v>
      </c>
      <c r="G957">
        <v>0.4</v>
      </c>
      <c r="H957">
        <v>5</v>
      </c>
      <c r="I957">
        <v>1.1</v>
      </c>
      <c r="J957">
        <v>0.5</v>
      </c>
      <c r="K957">
        <v>1.3</v>
      </c>
      <c r="L957">
        <v>0.7</v>
      </c>
      <c r="M957">
        <v>2.2</v>
      </c>
      <c r="N957">
        <v>8.6</v>
      </c>
      <c r="O957">
        <v>4.3</v>
      </c>
      <c r="P957">
        <v>2.6</v>
      </c>
      <c r="Q957">
        <v>1.4</v>
      </c>
      <c r="R957">
        <v>3.7</v>
      </c>
      <c r="S957">
        <v>4.9</v>
      </c>
      <c r="T957">
        <v>3.8</v>
      </c>
      <c r="U957">
        <v>4.1</v>
      </c>
      <c r="V957">
        <v>6.2</v>
      </c>
      <c r="W957">
        <v>7.8</v>
      </c>
      <c r="X957">
        <v>2.3</v>
      </c>
      <c r="Y957">
        <v>1.6</v>
      </c>
      <c r="Z957">
        <v>1.8</v>
      </c>
      <c r="AA957">
        <v>7.2</v>
      </c>
      <c r="AB957">
        <v>0.2</v>
      </c>
      <c r="AC957">
        <v>4.6</v>
      </c>
      <c r="AD957">
        <v>6.7</v>
      </c>
      <c r="AE957">
        <v>3</v>
      </c>
      <c r="AF957">
        <v>13</v>
      </c>
      <c r="AG957">
        <v>7.9</v>
      </c>
      <c r="AH957">
        <v>5.6</v>
      </c>
      <c r="AI957">
        <v>3.3</v>
      </c>
      <c r="AJ957">
        <v>2.2</v>
      </c>
      <c r="AK957">
        <v>7.1</v>
      </c>
      <c r="AL957">
        <v>4.4</v>
      </c>
      <c r="AM957">
        <v>3.3</v>
      </c>
      <c r="AN957">
        <v>8.2</v>
      </c>
      <c r="AO957">
        <v>7.2</v>
      </c>
      <c r="AP957">
        <v>10</v>
      </c>
      <c r="AQ957">
        <v>185.1</v>
      </c>
      <c r="AR957">
        <v>9.4</v>
      </c>
      <c r="AS957">
        <v>5.9</v>
      </c>
      <c r="AT957">
        <v>12.1</v>
      </c>
      <c r="AU957">
        <v>2.2</v>
      </c>
      <c r="AV957">
        <v>93.3</v>
      </c>
      <c r="AW957">
        <v>5.1</v>
      </c>
      <c r="AX957">
        <v>4.4</v>
      </c>
      <c r="AY957">
        <v>4.5</v>
      </c>
      <c r="AZ957">
        <v>1.9</v>
      </c>
      <c r="BA957">
        <v>7</v>
      </c>
      <c r="BB957">
        <v>2.2</v>
      </c>
      <c r="BC957">
        <v>2.2</v>
      </c>
      <c r="BD957">
        <v>10.5</v>
      </c>
      <c r="BE957">
        <v>14.4</v>
      </c>
      <c r="BF957">
        <v>7</v>
      </c>
      <c r="BG957">
        <v>8.5</v>
      </c>
      <c r="BH957">
        <v>5.8</v>
      </c>
      <c r="BI957">
        <v>8.4</v>
      </c>
      <c r="BJ957">
        <v>1</v>
      </c>
      <c r="BK957">
        <v>1.2</v>
      </c>
      <c r="BL957">
        <v>0.3</v>
      </c>
      <c r="BM957">
        <v>1</v>
      </c>
      <c r="BP957">
        <v>0.3</v>
      </c>
      <c r="BQ957">
        <v>12.1</v>
      </c>
      <c r="BS957">
        <v>153.6</v>
      </c>
      <c r="BT957">
        <v>0.3</v>
      </c>
    </row>
    <row r="958" spans="1:72" x14ac:dyDescent="0.25">
      <c r="A958" s="28" t="s">
        <v>285</v>
      </c>
      <c r="B958" s="27" t="s">
        <v>354</v>
      </c>
      <c r="C958" s="28" t="s">
        <v>402</v>
      </c>
      <c r="D958">
        <v>0.4</v>
      </c>
      <c r="E958">
        <v>0.1</v>
      </c>
      <c r="G958">
        <v>0.4</v>
      </c>
      <c r="H958">
        <v>5.1</v>
      </c>
      <c r="I958">
        <v>1.8</v>
      </c>
      <c r="J958">
        <v>0.5</v>
      </c>
      <c r="K958">
        <v>2</v>
      </c>
      <c r="L958">
        <v>0.8</v>
      </c>
      <c r="M958">
        <v>2.2</v>
      </c>
      <c r="N958">
        <v>7.8</v>
      </c>
      <c r="O958">
        <v>4.3</v>
      </c>
      <c r="P958">
        <v>2.2</v>
      </c>
      <c r="Q958">
        <v>1.5</v>
      </c>
      <c r="R958">
        <v>3.4</v>
      </c>
      <c r="S958">
        <v>5.1</v>
      </c>
      <c r="T958">
        <v>4.7</v>
      </c>
      <c r="U958">
        <v>4.9</v>
      </c>
      <c r="V958">
        <v>6.3</v>
      </c>
      <c r="W958">
        <v>9.8</v>
      </c>
      <c r="X958">
        <v>2.3</v>
      </c>
      <c r="Y958">
        <v>1.6</v>
      </c>
      <c r="Z958">
        <v>2.1</v>
      </c>
      <c r="AA958">
        <v>10.1</v>
      </c>
      <c r="AB958">
        <v>0.3</v>
      </c>
      <c r="AC958">
        <v>4.7</v>
      </c>
      <c r="AD958">
        <v>7.9</v>
      </c>
      <c r="AE958">
        <v>3.8</v>
      </c>
      <c r="AF958">
        <v>16.1</v>
      </c>
      <c r="AG958">
        <v>11.3</v>
      </c>
      <c r="AH958">
        <v>6</v>
      </c>
      <c r="AI958">
        <v>2.9</v>
      </c>
      <c r="AJ958">
        <v>2.9</v>
      </c>
      <c r="AK958">
        <v>7.3</v>
      </c>
      <c r="AL958">
        <v>3.9</v>
      </c>
      <c r="AM958">
        <v>3.5</v>
      </c>
      <c r="AN958">
        <v>10.9</v>
      </c>
      <c r="AO958">
        <v>4.3</v>
      </c>
      <c r="AP958">
        <v>12.8</v>
      </c>
      <c r="AQ958">
        <v>264.1</v>
      </c>
      <c r="AR958">
        <v>14.6</v>
      </c>
      <c r="AS958">
        <v>7.2</v>
      </c>
      <c r="AT958">
        <v>10.6</v>
      </c>
      <c r="AU958">
        <v>3.7</v>
      </c>
      <c r="AV958">
        <v>49</v>
      </c>
      <c r="AW958">
        <v>8</v>
      </c>
      <c r="AX958">
        <v>4.2</v>
      </c>
      <c r="AY958">
        <v>5.6</v>
      </c>
      <c r="AZ958">
        <v>2.7</v>
      </c>
      <c r="BA958">
        <v>4.2</v>
      </c>
      <c r="BB958">
        <v>2.5</v>
      </c>
      <c r="BC958">
        <v>2.3</v>
      </c>
      <c r="BD958">
        <v>10.3</v>
      </c>
      <c r="BE958">
        <v>15.5</v>
      </c>
      <c r="BF958">
        <v>6.7</v>
      </c>
      <c r="BG958">
        <v>10.3</v>
      </c>
      <c r="BH958">
        <v>4.9</v>
      </c>
      <c r="BI958">
        <v>34.6</v>
      </c>
      <c r="BJ958">
        <v>1</v>
      </c>
      <c r="BK958">
        <v>1.5</v>
      </c>
      <c r="BL958">
        <v>0.4</v>
      </c>
      <c r="BM958">
        <v>0.9</v>
      </c>
      <c r="BP958">
        <v>0.3</v>
      </c>
      <c r="BQ958">
        <v>7.5</v>
      </c>
      <c r="BS958">
        <v>199.9</v>
      </c>
      <c r="BT958">
        <v>0.2</v>
      </c>
    </row>
    <row r="959" spans="1:72" x14ac:dyDescent="0.25">
      <c r="A959" s="28" t="s">
        <v>285</v>
      </c>
      <c r="B959" s="27" t="s">
        <v>354</v>
      </c>
      <c r="C959" s="28" t="s">
        <v>403</v>
      </c>
      <c r="D959">
        <v>3.2</v>
      </c>
      <c r="E959">
        <v>1.3</v>
      </c>
      <c r="F959">
        <v>0.3</v>
      </c>
      <c r="G959">
        <v>5.5</v>
      </c>
      <c r="H959">
        <v>66.4</v>
      </c>
      <c r="I959">
        <v>25.7</v>
      </c>
      <c r="J959">
        <v>7.3</v>
      </c>
      <c r="K959">
        <v>33</v>
      </c>
      <c r="L959">
        <v>9</v>
      </c>
      <c r="M959">
        <v>30.8</v>
      </c>
      <c r="N959">
        <v>124</v>
      </c>
      <c r="O959">
        <v>61.4</v>
      </c>
      <c r="P959">
        <v>29.9</v>
      </c>
      <c r="Q959">
        <v>19.8</v>
      </c>
      <c r="R959">
        <v>50.6</v>
      </c>
      <c r="S959">
        <v>74.2</v>
      </c>
      <c r="T959">
        <v>72.8</v>
      </c>
      <c r="U959">
        <v>61.8</v>
      </c>
      <c r="V959">
        <v>95.1</v>
      </c>
      <c r="W959">
        <v>115.7</v>
      </c>
      <c r="X959">
        <v>41.2</v>
      </c>
      <c r="Y959">
        <v>19.7</v>
      </c>
      <c r="Z959">
        <v>26.1</v>
      </c>
      <c r="AA959">
        <v>132</v>
      </c>
      <c r="AB959">
        <v>3.3</v>
      </c>
      <c r="AC959">
        <v>75</v>
      </c>
      <c r="AD959">
        <v>110.5</v>
      </c>
      <c r="AE959">
        <v>57.8</v>
      </c>
      <c r="AF959">
        <v>237.6</v>
      </c>
      <c r="AG959">
        <v>160.3</v>
      </c>
      <c r="AH959">
        <v>91.3</v>
      </c>
      <c r="AI959">
        <v>53.7</v>
      </c>
      <c r="AJ959">
        <v>36.2</v>
      </c>
      <c r="AK959">
        <v>106.3</v>
      </c>
      <c r="AL959">
        <v>62.1</v>
      </c>
      <c r="AM959">
        <v>48.6</v>
      </c>
      <c r="AN959">
        <v>192.7</v>
      </c>
      <c r="AO959">
        <v>68.2</v>
      </c>
      <c r="AP959">
        <v>180.9</v>
      </c>
      <c r="AQ959">
        <v>3957.3</v>
      </c>
      <c r="AR959">
        <v>181.4</v>
      </c>
      <c r="AS959">
        <v>94.2</v>
      </c>
      <c r="AT959">
        <v>147.4</v>
      </c>
      <c r="AU959">
        <v>41.2</v>
      </c>
      <c r="AV959">
        <v>927.6</v>
      </c>
      <c r="AW959">
        <v>107.3</v>
      </c>
      <c r="AX959">
        <v>68.1</v>
      </c>
      <c r="AY959">
        <v>79.3</v>
      </c>
      <c r="AZ959">
        <v>38.3</v>
      </c>
      <c r="BA959">
        <v>76.3</v>
      </c>
      <c r="BB959">
        <v>40.5</v>
      </c>
      <c r="BC959">
        <v>37.4</v>
      </c>
      <c r="BD959">
        <v>141.1</v>
      </c>
      <c r="BE959">
        <v>234</v>
      </c>
      <c r="BF959">
        <v>102.3</v>
      </c>
      <c r="BG959">
        <v>159</v>
      </c>
      <c r="BH959">
        <v>82.1</v>
      </c>
      <c r="BI959">
        <v>267.7</v>
      </c>
      <c r="BJ959">
        <v>15.1</v>
      </c>
      <c r="BK959">
        <v>19.9</v>
      </c>
      <c r="BL959">
        <v>4.1</v>
      </c>
      <c r="BM959">
        <v>13.6</v>
      </c>
      <c r="BP959">
        <v>4.4</v>
      </c>
      <c r="BQ959">
        <v>121.6</v>
      </c>
      <c r="BS959">
        <v>3390</v>
      </c>
      <c r="BT959">
        <v>3.6</v>
      </c>
    </row>
    <row r="960" spans="1:71" x14ac:dyDescent="0.25">
      <c r="A960" s="28" t="s">
        <v>285</v>
      </c>
      <c r="B960" s="27" t="s">
        <v>354</v>
      </c>
      <c r="C960" s="28" t="s">
        <v>404</v>
      </c>
      <c r="H960">
        <v>0.5</v>
      </c>
      <c r="I960">
        <v>0.2</v>
      </c>
      <c r="K960">
        <v>0.2</v>
      </c>
      <c r="L960">
        <v>0.1</v>
      </c>
      <c r="M960">
        <v>0.2</v>
      </c>
      <c r="N960">
        <v>0.7</v>
      </c>
      <c r="O960">
        <v>0.4</v>
      </c>
      <c r="P960">
        <v>0.2</v>
      </c>
      <c r="Q960">
        <v>0.1</v>
      </c>
      <c r="R960">
        <v>0.3</v>
      </c>
      <c r="S960">
        <v>0.4</v>
      </c>
      <c r="T960">
        <v>0.4</v>
      </c>
      <c r="U960">
        <v>0.4</v>
      </c>
      <c r="V960">
        <v>0.5</v>
      </c>
      <c r="W960">
        <v>0.7</v>
      </c>
      <c r="X960">
        <v>0.3</v>
      </c>
      <c r="Y960">
        <v>0.1</v>
      </c>
      <c r="Z960">
        <v>0.2</v>
      </c>
      <c r="AA960">
        <v>0.9</v>
      </c>
      <c r="AC960">
        <v>0.4</v>
      </c>
      <c r="AD960">
        <v>0.7</v>
      </c>
      <c r="AE960">
        <v>0.4</v>
      </c>
      <c r="AF960">
        <v>1.7</v>
      </c>
      <c r="AG960">
        <v>1</v>
      </c>
      <c r="AH960">
        <v>0.6</v>
      </c>
      <c r="AI960">
        <v>0.5</v>
      </c>
      <c r="AJ960">
        <v>0.3</v>
      </c>
      <c r="AK960">
        <v>0.7</v>
      </c>
      <c r="AL960">
        <v>0.3</v>
      </c>
      <c r="AM960">
        <v>0.4</v>
      </c>
      <c r="AN960">
        <v>1</v>
      </c>
      <c r="AO960">
        <v>0.4</v>
      </c>
      <c r="AP960">
        <v>1.3</v>
      </c>
      <c r="AQ960">
        <v>28.2</v>
      </c>
      <c r="AR960">
        <v>1.4</v>
      </c>
      <c r="AS960">
        <v>0.6</v>
      </c>
      <c r="AT960">
        <v>1.2</v>
      </c>
      <c r="AU960">
        <v>0.3</v>
      </c>
      <c r="AV960">
        <v>6.9</v>
      </c>
      <c r="AW960">
        <v>0.9</v>
      </c>
      <c r="AX960">
        <v>0.4</v>
      </c>
      <c r="AY960">
        <v>0.5</v>
      </c>
      <c r="AZ960">
        <v>0.3</v>
      </c>
      <c r="BA960">
        <v>0.5</v>
      </c>
      <c r="BB960">
        <v>0.3</v>
      </c>
      <c r="BC960">
        <v>0.3</v>
      </c>
      <c r="BD960">
        <v>1.1</v>
      </c>
      <c r="BE960">
        <v>1.5</v>
      </c>
      <c r="BF960">
        <v>0.6</v>
      </c>
      <c r="BG960">
        <v>1.1</v>
      </c>
      <c r="BH960">
        <v>0.5</v>
      </c>
      <c r="BI960">
        <v>1.2</v>
      </c>
      <c r="BJ960">
        <v>0.1</v>
      </c>
      <c r="BK960">
        <v>0.2</v>
      </c>
      <c r="BM960">
        <v>0.1</v>
      </c>
      <c r="BP960">
        <v>0.1</v>
      </c>
      <c r="BQ960">
        <v>0.8</v>
      </c>
      <c r="BS960">
        <v>22.9</v>
      </c>
    </row>
    <row r="961" spans="1:71" x14ac:dyDescent="0.25">
      <c r="A961" s="28" t="s">
        <v>285</v>
      </c>
      <c r="B961" s="27" t="s">
        <v>354</v>
      </c>
      <c r="C961" s="28" t="s">
        <v>405</v>
      </c>
      <c r="H961">
        <v>0.6</v>
      </c>
      <c r="I961">
        <v>0.3</v>
      </c>
      <c r="J961">
        <v>0.1</v>
      </c>
      <c r="K961">
        <v>0.3</v>
      </c>
      <c r="L961">
        <v>0.1</v>
      </c>
      <c r="M961">
        <v>0.2</v>
      </c>
      <c r="N961">
        <v>0.9</v>
      </c>
      <c r="O961">
        <v>0.7</v>
      </c>
      <c r="P961">
        <v>0.2</v>
      </c>
      <c r="Q961">
        <v>0.2</v>
      </c>
      <c r="R961">
        <v>0.4</v>
      </c>
      <c r="S961">
        <v>0.6</v>
      </c>
      <c r="T961">
        <v>0.6</v>
      </c>
      <c r="U961">
        <v>0.5</v>
      </c>
      <c r="V961">
        <v>0.7</v>
      </c>
      <c r="W961">
        <v>0.9</v>
      </c>
      <c r="X961">
        <v>0.4</v>
      </c>
      <c r="Y961">
        <v>0.2</v>
      </c>
      <c r="Z961">
        <v>0.2</v>
      </c>
      <c r="AA961">
        <v>1.2</v>
      </c>
      <c r="AC961">
        <v>0.6</v>
      </c>
      <c r="AD961">
        <v>1.1</v>
      </c>
      <c r="AE961">
        <v>0.5</v>
      </c>
      <c r="AF961">
        <v>2.5</v>
      </c>
      <c r="AG961">
        <v>1.5</v>
      </c>
      <c r="AH961">
        <v>0.7</v>
      </c>
      <c r="AI961">
        <v>0.5</v>
      </c>
      <c r="AJ961">
        <v>0.6</v>
      </c>
      <c r="AK961">
        <v>0.8</v>
      </c>
      <c r="AL961">
        <v>0.4</v>
      </c>
      <c r="AM961">
        <v>0.5</v>
      </c>
      <c r="AN961">
        <v>1.8</v>
      </c>
      <c r="AO961">
        <v>0.6</v>
      </c>
      <c r="AP961">
        <v>1.6</v>
      </c>
      <c r="AQ961">
        <v>52.6</v>
      </c>
      <c r="AR961">
        <v>1.9</v>
      </c>
      <c r="AS961">
        <v>1.1</v>
      </c>
      <c r="AT961">
        <v>1.9</v>
      </c>
      <c r="AU961">
        <v>0.4</v>
      </c>
      <c r="AV961">
        <v>11.1</v>
      </c>
      <c r="AW961">
        <v>1</v>
      </c>
      <c r="AX961">
        <v>0.5</v>
      </c>
      <c r="AY961">
        <v>0.7</v>
      </c>
      <c r="AZ961">
        <v>0.4</v>
      </c>
      <c r="BA961">
        <v>0.6</v>
      </c>
      <c r="BB961">
        <v>0.4</v>
      </c>
      <c r="BC961">
        <v>0.3</v>
      </c>
      <c r="BD961">
        <v>1.8</v>
      </c>
      <c r="BE961">
        <v>1.8</v>
      </c>
      <c r="BF961">
        <v>0.8</v>
      </c>
      <c r="BG961">
        <v>1.5</v>
      </c>
      <c r="BH961">
        <v>0.6</v>
      </c>
      <c r="BI961">
        <v>2.9</v>
      </c>
      <c r="BJ961">
        <v>0.1</v>
      </c>
      <c r="BK961">
        <v>0.2</v>
      </c>
      <c r="BM961">
        <v>0.2</v>
      </c>
      <c r="BP961">
        <v>0.1</v>
      </c>
      <c r="BQ961">
        <v>1</v>
      </c>
      <c r="BS961">
        <v>35.6</v>
      </c>
    </row>
    <row r="962" spans="1:71" x14ac:dyDescent="0.25">
      <c r="A962" s="28" t="s">
        <v>285</v>
      </c>
      <c r="B962" s="27" t="s">
        <v>354</v>
      </c>
      <c r="C962" s="28" t="s">
        <v>406</v>
      </c>
      <c r="D962">
        <v>0.2</v>
      </c>
      <c r="G962">
        <v>0.1</v>
      </c>
      <c r="H962">
        <v>1.6</v>
      </c>
      <c r="I962">
        <v>0.2</v>
      </c>
      <c r="J962">
        <v>0.2</v>
      </c>
      <c r="K962">
        <v>0.8</v>
      </c>
      <c r="L962">
        <v>0.2</v>
      </c>
      <c r="M962">
        <v>0.9</v>
      </c>
      <c r="N962">
        <v>2</v>
      </c>
      <c r="O962">
        <v>1.3</v>
      </c>
      <c r="P962">
        <v>0.6</v>
      </c>
      <c r="Q962">
        <v>0.5</v>
      </c>
      <c r="R962">
        <v>1</v>
      </c>
      <c r="S962">
        <v>1.3</v>
      </c>
      <c r="T962">
        <v>1.8</v>
      </c>
      <c r="U962">
        <v>1.1</v>
      </c>
      <c r="V962">
        <v>1.8</v>
      </c>
      <c r="W962">
        <v>2</v>
      </c>
      <c r="X962">
        <v>0.6</v>
      </c>
      <c r="Y962">
        <v>0.4</v>
      </c>
      <c r="Z962">
        <v>0.6</v>
      </c>
      <c r="AA962">
        <v>2.9</v>
      </c>
      <c r="AB962">
        <v>0.1</v>
      </c>
      <c r="AC962">
        <v>1.2</v>
      </c>
      <c r="AD962">
        <v>2.7</v>
      </c>
      <c r="AE962">
        <v>1.3</v>
      </c>
      <c r="AF962">
        <v>4.9</v>
      </c>
      <c r="AG962">
        <v>3.5</v>
      </c>
      <c r="AH962">
        <v>1.9</v>
      </c>
      <c r="AI962">
        <v>1.9</v>
      </c>
      <c r="AJ962">
        <v>1</v>
      </c>
      <c r="AK962">
        <v>2.1</v>
      </c>
      <c r="AL962">
        <v>1.3</v>
      </c>
      <c r="AM962">
        <v>1.4</v>
      </c>
      <c r="AN962">
        <v>3.9</v>
      </c>
      <c r="AO962">
        <v>1.4</v>
      </c>
      <c r="AP962">
        <v>13.4</v>
      </c>
      <c r="AQ962">
        <v>83.5</v>
      </c>
      <c r="AR962">
        <v>3.8</v>
      </c>
      <c r="AS962">
        <v>2.1</v>
      </c>
      <c r="AT962">
        <v>3.2</v>
      </c>
      <c r="AU962">
        <v>1.2</v>
      </c>
      <c r="AV962">
        <v>18.9</v>
      </c>
      <c r="AW962">
        <v>2.9</v>
      </c>
      <c r="AX962">
        <v>1.3</v>
      </c>
      <c r="AY962">
        <v>1.9</v>
      </c>
      <c r="AZ962">
        <v>0.9</v>
      </c>
      <c r="BA962">
        <v>1.5</v>
      </c>
      <c r="BB962">
        <v>1</v>
      </c>
      <c r="BC962">
        <v>1.2</v>
      </c>
      <c r="BD962">
        <v>3.5</v>
      </c>
      <c r="BE962">
        <v>6</v>
      </c>
      <c r="BF962">
        <v>2.3</v>
      </c>
      <c r="BG962">
        <v>3.8</v>
      </c>
      <c r="BH962">
        <v>1.5</v>
      </c>
      <c r="BI962">
        <v>6.3</v>
      </c>
      <c r="BJ962">
        <v>0.4</v>
      </c>
      <c r="BK962">
        <v>0.6</v>
      </c>
      <c r="BL962">
        <v>0.1</v>
      </c>
      <c r="BM962">
        <v>0.4</v>
      </c>
      <c r="BP962">
        <v>0.2</v>
      </c>
      <c r="BQ962">
        <v>20.1</v>
      </c>
      <c r="BS962">
        <v>55</v>
      </c>
    </row>
    <row r="963" spans="1:72" x14ac:dyDescent="0.25">
      <c r="A963" s="28" t="s">
        <v>285</v>
      </c>
      <c r="B963" s="27" t="s">
        <v>354</v>
      </c>
      <c r="C963" s="28" t="s">
        <v>407</v>
      </c>
      <c r="D963">
        <v>3.5</v>
      </c>
      <c r="E963">
        <v>0.8</v>
      </c>
      <c r="F963">
        <v>0.3</v>
      </c>
      <c r="G963">
        <v>3.7</v>
      </c>
      <c r="H963">
        <v>46.7</v>
      </c>
      <c r="I963">
        <v>16.1</v>
      </c>
      <c r="J963">
        <v>4.1</v>
      </c>
      <c r="K963">
        <v>15.1</v>
      </c>
      <c r="L963">
        <v>5.7</v>
      </c>
      <c r="M963">
        <v>19.4</v>
      </c>
      <c r="N963">
        <v>64.2</v>
      </c>
      <c r="O963">
        <v>41.9</v>
      </c>
      <c r="P963">
        <v>17.4</v>
      </c>
      <c r="Q963">
        <v>12.2</v>
      </c>
      <c r="R963">
        <v>25.6</v>
      </c>
      <c r="S963">
        <v>39.9</v>
      </c>
      <c r="T963">
        <v>38</v>
      </c>
      <c r="U963">
        <v>36.6</v>
      </c>
      <c r="V963">
        <v>49.8</v>
      </c>
      <c r="W963">
        <v>67.6</v>
      </c>
      <c r="X963">
        <v>28.6</v>
      </c>
      <c r="Y963">
        <v>13.1</v>
      </c>
      <c r="Z963">
        <v>17.3</v>
      </c>
      <c r="AA963">
        <v>85.7</v>
      </c>
      <c r="AB963">
        <v>2.6</v>
      </c>
      <c r="AC963">
        <v>37.8</v>
      </c>
      <c r="AD963">
        <v>67.8</v>
      </c>
      <c r="AE963">
        <v>34.5</v>
      </c>
      <c r="AF963">
        <v>171.4</v>
      </c>
      <c r="AG963">
        <v>98.5</v>
      </c>
      <c r="AH963">
        <v>51.3</v>
      </c>
      <c r="AI963">
        <v>54.2</v>
      </c>
      <c r="AJ963">
        <v>30.1</v>
      </c>
      <c r="AK963">
        <v>62.2</v>
      </c>
      <c r="AL963">
        <v>31.5</v>
      </c>
      <c r="AM963">
        <v>35.6</v>
      </c>
      <c r="AN963">
        <v>171.7</v>
      </c>
      <c r="AO963">
        <v>39.5</v>
      </c>
      <c r="AP963">
        <v>113</v>
      </c>
      <c r="AQ963">
        <v>2782.2</v>
      </c>
      <c r="AR963">
        <v>127.8</v>
      </c>
      <c r="AS963">
        <v>62.6</v>
      </c>
      <c r="AT963">
        <v>103.9</v>
      </c>
      <c r="AU963">
        <v>27.5</v>
      </c>
      <c r="AV963">
        <v>532.6</v>
      </c>
      <c r="AW963">
        <v>74.5</v>
      </c>
      <c r="AX963">
        <v>39.8</v>
      </c>
      <c r="AY963">
        <v>60.3</v>
      </c>
      <c r="AZ963">
        <v>27.5</v>
      </c>
      <c r="BA963">
        <v>42</v>
      </c>
      <c r="BB963">
        <v>21.7</v>
      </c>
      <c r="BC963">
        <v>24.7</v>
      </c>
      <c r="BD963">
        <v>101.4</v>
      </c>
      <c r="BE963">
        <v>135.1</v>
      </c>
      <c r="BF963">
        <v>58.8</v>
      </c>
      <c r="BG963">
        <v>94.6</v>
      </c>
      <c r="BH963">
        <v>42.6</v>
      </c>
      <c r="BI963">
        <v>243.3</v>
      </c>
      <c r="BJ963">
        <v>9.6</v>
      </c>
      <c r="BK963">
        <v>14.6</v>
      </c>
      <c r="BL963">
        <v>2.8</v>
      </c>
      <c r="BM963">
        <v>8.6</v>
      </c>
      <c r="BP963">
        <v>4.5</v>
      </c>
      <c r="BQ963">
        <v>108.7</v>
      </c>
      <c r="BS963">
        <v>2179.2</v>
      </c>
      <c r="BT963">
        <v>2.9</v>
      </c>
    </row>
    <row r="964" spans="1:72" x14ac:dyDescent="0.25">
      <c r="A964" s="26" t="s">
        <v>286</v>
      </c>
      <c r="B964" s="27" t="s">
        <v>355</v>
      </c>
      <c r="C964" s="26" t="s">
        <v>384</v>
      </c>
      <c r="D964">
        <v>7810.8</v>
      </c>
      <c r="E964">
        <v>641</v>
      </c>
      <c r="F964">
        <v>247.1</v>
      </c>
      <c r="G964">
        <v>939.8</v>
      </c>
      <c r="H964">
        <v>10787.7</v>
      </c>
      <c r="I964">
        <v>2563.4</v>
      </c>
      <c r="J964">
        <v>1338.7</v>
      </c>
      <c r="K964">
        <v>1627.1</v>
      </c>
      <c r="L964">
        <v>782.4</v>
      </c>
      <c r="M964">
        <v>3070.3</v>
      </c>
      <c r="N964">
        <v>4933.2</v>
      </c>
      <c r="O964">
        <v>2021.1</v>
      </c>
      <c r="P964">
        <v>3009.4</v>
      </c>
      <c r="Q964">
        <v>2295.5</v>
      </c>
      <c r="R964">
        <v>3494.3</v>
      </c>
      <c r="S964">
        <v>5267.1</v>
      </c>
      <c r="T964">
        <v>2224.2</v>
      </c>
      <c r="U964">
        <v>2779.6</v>
      </c>
      <c r="V964">
        <v>5967.6</v>
      </c>
      <c r="W964">
        <v>6203.7</v>
      </c>
      <c r="X964">
        <v>1432.5</v>
      </c>
      <c r="Y964">
        <v>2190.9</v>
      </c>
      <c r="Z964">
        <v>1698.6</v>
      </c>
      <c r="AA964">
        <v>8817.3</v>
      </c>
      <c r="AB964">
        <v>975.1</v>
      </c>
      <c r="AC964">
        <v>2249.7</v>
      </c>
      <c r="AD964">
        <v>25818.1</v>
      </c>
      <c r="AE964">
        <v>6263.6</v>
      </c>
      <c r="AF964">
        <v>27167.3</v>
      </c>
      <c r="AG964">
        <v>21499.1</v>
      </c>
      <c r="AH964">
        <v>7954.9</v>
      </c>
      <c r="AI964">
        <v>2553.9</v>
      </c>
      <c r="AJ964">
        <v>1904.9</v>
      </c>
      <c r="AK964">
        <v>7988.6</v>
      </c>
      <c r="AL964">
        <v>1255</v>
      </c>
      <c r="AM964">
        <v>11847.8</v>
      </c>
      <c r="AN964">
        <v>1765.9</v>
      </c>
      <c r="AO964">
        <v>1791.2</v>
      </c>
      <c r="AP964">
        <v>3669.5</v>
      </c>
      <c r="AQ964">
        <v>12877.5</v>
      </c>
      <c r="AR964">
        <v>101642.7</v>
      </c>
      <c r="AS964">
        <v>35120.7</v>
      </c>
      <c r="AT964">
        <v>21346.1</v>
      </c>
      <c r="AU964">
        <v>79753.1</v>
      </c>
      <c r="AV964">
        <v>21212.1</v>
      </c>
      <c r="AW964">
        <v>4553.2</v>
      </c>
      <c r="AX964">
        <v>1012.1</v>
      </c>
      <c r="AY964">
        <v>2171.5</v>
      </c>
      <c r="AZ964">
        <v>2087.8</v>
      </c>
      <c r="BA964">
        <v>7019.8</v>
      </c>
      <c r="BB964">
        <v>1901.7</v>
      </c>
      <c r="BC964">
        <v>1870</v>
      </c>
      <c r="BD964">
        <v>6277.9</v>
      </c>
      <c r="BE964">
        <v>23116.6</v>
      </c>
      <c r="BF964">
        <v>3199.9</v>
      </c>
      <c r="BG964">
        <v>7991.6</v>
      </c>
      <c r="BH964">
        <v>3770.7</v>
      </c>
      <c r="BI964">
        <v>2422.1</v>
      </c>
      <c r="BJ964">
        <v>1826.1</v>
      </c>
      <c r="BK964">
        <v>4608.2</v>
      </c>
      <c r="BL964">
        <v>354.6</v>
      </c>
      <c r="BM964">
        <v>3026</v>
      </c>
      <c r="BP964">
        <v>1760.4</v>
      </c>
      <c r="BQ964">
        <v>175530.3</v>
      </c>
      <c r="BR964">
        <v>113</v>
      </c>
      <c r="BS964">
        <v>4408.1</v>
      </c>
      <c r="BT964">
        <v>4.8</v>
      </c>
    </row>
    <row r="965" spans="1:71" x14ac:dyDescent="0.25">
      <c r="A965" s="28" t="s">
        <v>286</v>
      </c>
      <c r="B965" s="27" t="s">
        <v>355</v>
      </c>
      <c r="C965" s="28" t="s">
        <v>385</v>
      </c>
      <c r="D965">
        <v>13.4</v>
      </c>
      <c r="E965">
        <v>2.5</v>
      </c>
      <c r="F965">
        <v>0.2</v>
      </c>
      <c r="G965">
        <v>1.2</v>
      </c>
      <c r="H965">
        <v>21.6</v>
      </c>
      <c r="I965">
        <v>4.2</v>
      </c>
      <c r="J965">
        <v>2.4</v>
      </c>
      <c r="K965">
        <v>3.7</v>
      </c>
      <c r="L965">
        <v>0.8</v>
      </c>
      <c r="M965">
        <v>7.6</v>
      </c>
      <c r="N965">
        <v>13.2</v>
      </c>
      <c r="O965">
        <v>5.6</v>
      </c>
      <c r="P965">
        <v>7.7</v>
      </c>
      <c r="Q965">
        <v>3.9</v>
      </c>
      <c r="R965">
        <v>9.2</v>
      </c>
      <c r="S965">
        <v>10.5</v>
      </c>
      <c r="T965">
        <v>5.8</v>
      </c>
      <c r="U965">
        <v>4.9</v>
      </c>
      <c r="V965">
        <v>14.3</v>
      </c>
      <c r="W965">
        <v>13.7</v>
      </c>
      <c r="X965">
        <v>1.8</v>
      </c>
      <c r="Y965">
        <v>3.4</v>
      </c>
      <c r="Z965">
        <v>2.8</v>
      </c>
      <c r="AA965">
        <v>20.3</v>
      </c>
      <c r="AB965">
        <v>0.7</v>
      </c>
      <c r="AC965">
        <v>6.1</v>
      </c>
      <c r="AD965">
        <v>47.1</v>
      </c>
      <c r="AE965">
        <v>13.2</v>
      </c>
      <c r="AF965">
        <v>23.9</v>
      </c>
      <c r="AG965">
        <v>30.4</v>
      </c>
      <c r="AH965">
        <v>11.2</v>
      </c>
      <c r="AI965">
        <v>83.1</v>
      </c>
      <c r="AJ965">
        <v>5.6</v>
      </c>
      <c r="AK965">
        <v>15.4</v>
      </c>
      <c r="AL965">
        <v>2.5</v>
      </c>
      <c r="AM965">
        <v>14.7</v>
      </c>
      <c r="AN965">
        <v>3.7</v>
      </c>
      <c r="AO965">
        <v>3.4</v>
      </c>
      <c r="AP965">
        <v>7.1</v>
      </c>
      <c r="AQ965">
        <v>40.8</v>
      </c>
      <c r="AR965">
        <v>213.8</v>
      </c>
      <c r="AS965">
        <v>69.7</v>
      </c>
      <c r="AT965">
        <v>27.5</v>
      </c>
      <c r="AU965">
        <v>50.9</v>
      </c>
      <c r="AV965">
        <v>38.6</v>
      </c>
      <c r="AW965">
        <v>8.4</v>
      </c>
      <c r="AX965">
        <v>2.7</v>
      </c>
      <c r="AY965">
        <v>4</v>
      </c>
      <c r="AZ965">
        <v>3.8</v>
      </c>
      <c r="BA965">
        <v>9.9</v>
      </c>
      <c r="BB965">
        <v>3.7</v>
      </c>
      <c r="BC965">
        <v>4.2</v>
      </c>
      <c r="BD965">
        <v>9.5</v>
      </c>
      <c r="BE965">
        <v>37.4</v>
      </c>
      <c r="BF965">
        <v>5.3</v>
      </c>
      <c r="BG965">
        <v>14.6</v>
      </c>
      <c r="BH965">
        <v>8.9</v>
      </c>
      <c r="BI965">
        <v>3.1</v>
      </c>
      <c r="BJ965">
        <v>2.4</v>
      </c>
      <c r="BK965">
        <v>3.6</v>
      </c>
      <c r="BL965">
        <v>0.3</v>
      </c>
      <c r="BM965">
        <v>6.2</v>
      </c>
      <c r="BP965">
        <v>2.4</v>
      </c>
      <c r="BQ965">
        <v>427.6</v>
      </c>
      <c r="BS965">
        <v>3.6</v>
      </c>
    </row>
    <row r="966" spans="1:71" x14ac:dyDescent="0.25">
      <c r="A966" s="28" t="s">
        <v>286</v>
      </c>
      <c r="B966" s="27" t="s">
        <v>355</v>
      </c>
      <c r="C966" s="28" t="s">
        <v>386</v>
      </c>
      <c r="D966">
        <v>177.6</v>
      </c>
      <c r="E966">
        <v>10.8</v>
      </c>
      <c r="F966">
        <v>4.4</v>
      </c>
      <c r="G966">
        <v>20.7</v>
      </c>
      <c r="H966">
        <v>459.5</v>
      </c>
      <c r="I966">
        <v>127.2</v>
      </c>
      <c r="J966">
        <v>35.1</v>
      </c>
      <c r="K966">
        <v>56.6</v>
      </c>
      <c r="L966">
        <v>20.5</v>
      </c>
      <c r="M966">
        <v>193.8</v>
      </c>
      <c r="N966">
        <v>310.2</v>
      </c>
      <c r="O966">
        <v>110</v>
      </c>
      <c r="P966">
        <v>241</v>
      </c>
      <c r="Q966">
        <v>99.3</v>
      </c>
      <c r="R966">
        <v>268.8</v>
      </c>
      <c r="S966">
        <v>231.6</v>
      </c>
      <c r="T966">
        <v>103.4</v>
      </c>
      <c r="U966">
        <v>108.5</v>
      </c>
      <c r="V966">
        <v>338.8</v>
      </c>
      <c r="W966">
        <v>397.9</v>
      </c>
      <c r="X966">
        <v>47.6</v>
      </c>
      <c r="Y966">
        <v>58.2</v>
      </c>
      <c r="Z966">
        <v>58.3</v>
      </c>
      <c r="AA966">
        <v>526.9</v>
      </c>
      <c r="AB966">
        <v>12.8</v>
      </c>
      <c r="AC966">
        <v>84.2</v>
      </c>
      <c r="AD966">
        <v>1088.5</v>
      </c>
      <c r="AE966">
        <v>262.9</v>
      </c>
      <c r="AF966">
        <v>585.5</v>
      </c>
      <c r="AG966">
        <v>628.1</v>
      </c>
      <c r="AH966">
        <v>259.9</v>
      </c>
      <c r="AI966">
        <v>427.4</v>
      </c>
      <c r="AJ966">
        <v>110.4</v>
      </c>
      <c r="AK966">
        <v>366.9</v>
      </c>
      <c r="AL966">
        <v>50.4</v>
      </c>
      <c r="AM966">
        <v>325.4</v>
      </c>
      <c r="AN966">
        <v>87.7</v>
      </c>
      <c r="AO966">
        <v>68.3</v>
      </c>
      <c r="AP966">
        <v>177</v>
      </c>
      <c r="AQ966">
        <v>2014.6</v>
      </c>
      <c r="AR966">
        <v>8122.5</v>
      </c>
      <c r="AS966">
        <v>1524.8</v>
      </c>
      <c r="AT966">
        <v>1321.7</v>
      </c>
      <c r="AU966">
        <v>725.4</v>
      </c>
      <c r="AV966">
        <v>1026.9</v>
      </c>
      <c r="AW966">
        <v>154.2</v>
      </c>
      <c r="AX966">
        <v>38.1</v>
      </c>
      <c r="AY966">
        <v>75.4</v>
      </c>
      <c r="AZ966">
        <v>56.7</v>
      </c>
      <c r="BA966">
        <v>222.4</v>
      </c>
      <c r="BB966">
        <v>60</v>
      </c>
      <c r="BC966">
        <v>55.6</v>
      </c>
      <c r="BD966">
        <v>221</v>
      </c>
      <c r="BE966">
        <v>821.9</v>
      </c>
      <c r="BF966">
        <v>104.6</v>
      </c>
      <c r="BG966">
        <v>298.6</v>
      </c>
      <c r="BH966">
        <v>151.6</v>
      </c>
      <c r="BI966">
        <v>55.6</v>
      </c>
      <c r="BJ966">
        <v>34.3</v>
      </c>
      <c r="BK966">
        <v>65.8</v>
      </c>
      <c r="BL966">
        <v>7.6</v>
      </c>
      <c r="BM966">
        <v>62.9</v>
      </c>
      <c r="BP966">
        <v>51.5</v>
      </c>
      <c r="BQ966">
        <v>4989.4</v>
      </c>
      <c r="BS966">
        <v>2.1</v>
      </c>
    </row>
    <row r="967" spans="1:72" x14ac:dyDescent="0.25">
      <c r="A967" s="28" t="s">
        <v>286</v>
      </c>
      <c r="B967" s="27" t="s">
        <v>355</v>
      </c>
      <c r="C967" s="28" t="s">
        <v>387</v>
      </c>
      <c r="D967">
        <v>320.5</v>
      </c>
      <c r="E967">
        <v>14.8</v>
      </c>
      <c r="F967">
        <v>7.6</v>
      </c>
      <c r="G967">
        <v>39</v>
      </c>
      <c r="H967">
        <v>673</v>
      </c>
      <c r="I967">
        <v>119.5</v>
      </c>
      <c r="J967">
        <v>46.2</v>
      </c>
      <c r="K967">
        <v>82.5</v>
      </c>
      <c r="L967">
        <v>28.3</v>
      </c>
      <c r="M967">
        <v>259.5</v>
      </c>
      <c r="N967">
        <v>419.6</v>
      </c>
      <c r="O967">
        <v>300.8</v>
      </c>
      <c r="P967">
        <v>246.8</v>
      </c>
      <c r="Q967">
        <v>114.8</v>
      </c>
      <c r="R967">
        <v>309.8</v>
      </c>
      <c r="S967">
        <v>288.7</v>
      </c>
      <c r="T967">
        <v>196.9</v>
      </c>
      <c r="U967">
        <v>139.8</v>
      </c>
      <c r="V967">
        <v>408.2</v>
      </c>
      <c r="W967">
        <v>480.2</v>
      </c>
      <c r="X967">
        <v>68.5</v>
      </c>
      <c r="Y967">
        <v>109.7</v>
      </c>
      <c r="Z967">
        <v>88.1</v>
      </c>
      <c r="AA967">
        <v>557.2</v>
      </c>
      <c r="AB967">
        <v>20</v>
      </c>
      <c r="AC967">
        <v>126.6</v>
      </c>
      <c r="AD967">
        <v>1657</v>
      </c>
      <c r="AE967">
        <v>345.7</v>
      </c>
      <c r="AF967">
        <v>972</v>
      </c>
      <c r="AG967">
        <v>862.4</v>
      </c>
      <c r="AH967">
        <v>329.6</v>
      </c>
      <c r="AI967">
        <v>638.5</v>
      </c>
      <c r="AJ967">
        <v>349.8</v>
      </c>
      <c r="AK967">
        <v>577.3</v>
      </c>
      <c r="AL967">
        <v>79.8</v>
      </c>
      <c r="AM967">
        <v>516.1</v>
      </c>
      <c r="AN967">
        <v>127.8</v>
      </c>
      <c r="AO967">
        <v>101.1</v>
      </c>
      <c r="AP967">
        <v>237</v>
      </c>
      <c r="AQ967">
        <v>2862.7</v>
      </c>
      <c r="AR967">
        <v>8106.6</v>
      </c>
      <c r="AS967">
        <v>2773</v>
      </c>
      <c r="AT967">
        <v>1315.3</v>
      </c>
      <c r="AU967">
        <v>979.6</v>
      </c>
      <c r="AV967">
        <v>1524.5</v>
      </c>
      <c r="AW967">
        <v>234.9</v>
      </c>
      <c r="AX967">
        <v>66.2</v>
      </c>
      <c r="AY967">
        <v>95.9</v>
      </c>
      <c r="AZ967">
        <v>94.2</v>
      </c>
      <c r="BA967">
        <v>590.6</v>
      </c>
      <c r="BB967">
        <v>110.4</v>
      </c>
      <c r="BC967">
        <v>105.5</v>
      </c>
      <c r="BD967">
        <v>357.4</v>
      </c>
      <c r="BE967">
        <v>1052.4</v>
      </c>
      <c r="BF967">
        <v>130.3</v>
      </c>
      <c r="BG967">
        <v>546.2</v>
      </c>
      <c r="BH967">
        <v>265.5</v>
      </c>
      <c r="BI967">
        <v>107.8</v>
      </c>
      <c r="BJ967">
        <v>54.8</v>
      </c>
      <c r="BK967">
        <v>128.3</v>
      </c>
      <c r="BL967">
        <v>11.9</v>
      </c>
      <c r="BM967">
        <v>110.3</v>
      </c>
      <c r="BP967">
        <v>142.7</v>
      </c>
      <c r="BQ967">
        <v>7644.5</v>
      </c>
      <c r="BS967">
        <v>99.6</v>
      </c>
      <c r="BT967">
        <v>1</v>
      </c>
    </row>
    <row r="968" spans="1:71" x14ac:dyDescent="0.25">
      <c r="A968" s="28" t="s">
        <v>286</v>
      </c>
      <c r="B968" s="27" t="s">
        <v>355</v>
      </c>
      <c r="C968" s="28" t="s">
        <v>388</v>
      </c>
      <c r="D968">
        <v>0.1</v>
      </c>
      <c r="H968">
        <v>0.1</v>
      </c>
      <c r="N968">
        <v>0.1</v>
      </c>
      <c r="P968">
        <v>0.1</v>
      </c>
      <c r="R968">
        <v>0.1</v>
      </c>
      <c r="S968">
        <v>0.1</v>
      </c>
      <c r="V968">
        <v>0.1</v>
      </c>
      <c r="W968">
        <v>0.1</v>
      </c>
      <c r="AA968">
        <v>0.2</v>
      </c>
      <c r="AD968">
        <v>0.3</v>
      </c>
      <c r="AE968">
        <v>0.1</v>
      </c>
      <c r="AF968">
        <v>0.2</v>
      </c>
      <c r="AG968">
        <v>0.2</v>
      </c>
      <c r="AH968">
        <v>0.1</v>
      </c>
      <c r="AI968">
        <v>0.2</v>
      </c>
      <c r="AK968">
        <v>0.1</v>
      </c>
      <c r="AM968">
        <v>0.2</v>
      </c>
      <c r="AN968">
        <v>0.1</v>
      </c>
      <c r="AP968">
        <v>0.1</v>
      </c>
      <c r="AQ968">
        <v>0.6</v>
      </c>
      <c r="AR968">
        <v>1.4</v>
      </c>
      <c r="AS968">
        <v>0.3</v>
      </c>
      <c r="AT968">
        <v>0.3</v>
      </c>
      <c r="AU968">
        <v>0.4</v>
      </c>
      <c r="AV968">
        <v>0.3</v>
      </c>
      <c r="AW968">
        <v>0.1</v>
      </c>
      <c r="BA968">
        <v>0.1</v>
      </c>
      <c r="BD968">
        <v>0.1</v>
      </c>
      <c r="BE968">
        <v>0.3</v>
      </c>
      <c r="BF968">
        <v>0.1</v>
      </c>
      <c r="BG968">
        <v>0.1</v>
      </c>
      <c r="BQ968">
        <v>1.5</v>
      </c>
      <c r="BS968">
        <v>0.2</v>
      </c>
    </row>
    <row r="969" spans="1:71" x14ac:dyDescent="0.25">
      <c r="A969" s="28" t="s">
        <v>286</v>
      </c>
      <c r="B969" s="27" t="s">
        <v>355</v>
      </c>
      <c r="C969" s="28" t="s">
        <v>389</v>
      </c>
      <c r="H969">
        <v>0.1</v>
      </c>
      <c r="N969">
        <v>0.1</v>
      </c>
      <c r="R969">
        <v>0.1</v>
      </c>
      <c r="S969">
        <v>0.1</v>
      </c>
      <c r="V969">
        <v>0.1</v>
      </c>
      <c r="W969">
        <v>0.1</v>
      </c>
      <c r="AA969">
        <v>0.1</v>
      </c>
      <c r="AD969">
        <v>0.2</v>
      </c>
      <c r="AE969">
        <v>0.1</v>
      </c>
      <c r="AF969">
        <v>0.1</v>
      </c>
      <c r="AG969">
        <v>0.2</v>
      </c>
      <c r="AH969">
        <v>0.1</v>
      </c>
      <c r="AI969">
        <v>0.1</v>
      </c>
      <c r="AK969">
        <v>0.1</v>
      </c>
      <c r="AM969">
        <v>0.1</v>
      </c>
      <c r="AQ969">
        <v>0.2</v>
      </c>
      <c r="AR969">
        <v>0.6</v>
      </c>
      <c r="AS969">
        <v>0.2</v>
      </c>
      <c r="AT969">
        <v>0.1</v>
      </c>
      <c r="AU969">
        <v>0.2</v>
      </c>
      <c r="AV969">
        <v>0.2</v>
      </c>
      <c r="BE969">
        <v>0.2</v>
      </c>
      <c r="BG969">
        <v>0.1</v>
      </c>
      <c r="BQ969">
        <v>1.5</v>
      </c>
      <c r="BS969">
        <v>0.1</v>
      </c>
    </row>
    <row r="970" spans="1:69" x14ac:dyDescent="0.25">
      <c r="A970" s="28" t="s">
        <v>286</v>
      </c>
      <c r="B970" s="27" t="s">
        <v>355</v>
      </c>
      <c r="C970" s="28" t="s">
        <v>390</v>
      </c>
      <c r="D970">
        <v>0.1</v>
      </c>
      <c r="H970">
        <v>0.4</v>
      </c>
      <c r="I970">
        <v>0.3</v>
      </c>
      <c r="M970">
        <v>0.1</v>
      </c>
      <c r="N970">
        <v>0.3</v>
      </c>
      <c r="O970">
        <v>0.1</v>
      </c>
      <c r="P970">
        <v>0.3</v>
      </c>
      <c r="Q970">
        <v>0.1</v>
      </c>
      <c r="R970">
        <v>0.4</v>
      </c>
      <c r="S970">
        <v>0.2</v>
      </c>
      <c r="U970">
        <v>0.1</v>
      </c>
      <c r="V970">
        <v>0.5</v>
      </c>
      <c r="W970">
        <v>0.2</v>
      </c>
      <c r="AA970">
        <v>0.8</v>
      </c>
      <c r="AD970">
        <v>1.2</v>
      </c>
      <c r="AE970">
        <v>0.2</v>
      </c>
      <c r="AF970">
        <v>0.4</v>
      </c>
      <c r="AG970">
        <v>0.6</v>
      </c>
      <c r="AH970">
        <v>0.2</v>
      </c>
      <c r="AI970">
        <v>0.2</v>
      </c>
      <c r="AK970">
        <v>0.3</v>
      </c>
      <c r="AM970">
        <v>0.2</v>
      </c>
      <c r="AP970">
        <v>0.2</v>
      </c>
      <c r="AQ970">
        <v>0.2</v>
      </c>
      <c r="AR970">
        <v>1.1</v>
      </c>
      <c r="AS970">
        <v>0.7</v>
      </c>
      <c r="AT970">
        <v>0.2</v>
      </c>
      <c r="AU970">
        <v>1</v>
      </c>
      <c r="AV970">
        <v>0.6</v>
      </c>
      <c r="AW970">
        <v>0.1</v>
      </c>
      <c r="BA970">
        <v>0.1</v>
      </c>
      <c r="BD970">
        <v>0.2</v>
      </c>
      <c r="BE970">
        <v>0.4</v>
      </c>
      <c r="BF970">
        <v>0.1</v>
      </c>
      <c r="BG970">
        <v>0.2</v>
      </c>
      <c r="BH970">
        <v>0.1</v>
      </c>
      <c r="BQ970">
        <v>1.9</v>
      </c>
    </row>
    <row r="971" spans="1:69" x14ac:dyDescent="0.25">
      <c r="A971" s="28" t="s">
        <v>286</v>
      </c>
      <c r="B971" s="27" t="s">
        <v>355</v>
      </c>
      <c r="C971" s="28" t="s">
        <v>391</v>
      </c>
      <c r="D971">
        <v>1.7</v>
      </c>
      <c r="E971">
        <v>0.2</v>
      </c>
      <c r="G971">
        <v>0.2</v>
      </c>
      <c r="H971">
        <v>2.7</v>
      </c>
      <c r="I971">
        <v>0.6</v>
      </c>
      <c r="J971">
        <v>0.4</v>
      </c>
      <c r="K971">
        <v>0.4</v>
      </c>
      <c r="L971">
        <v>0.1</v>
      </c>
      <c r="M971">
        <v>1.1</v>
      </c>
      <c r="N971">
        <v>2.2</v>
      </c>
      <c r="O971">
        <v>0.7</v>
      </c>
      <c r="P971">
        <v>1.1</v>
      </c>
      <c r="Q971">
        <v>0.7</v>
      </c>
      <c r="R971">
        <v>1.4</v>
      </c>
      <c r="S971">
        <v>1.5</v>
      </c>
      <c r="T971">
        <v>1.1</v>
      </c>
      <c r="U971">
        <v>1</v>
      </c>
      <c r="V971">
        <v>2</v>
      </c>
      <c r="W971">
        <v>1.7</v>
      </c>
      <c r="X971">
        <v>0.3</v>
      </c>
      <c r="Y971">
        <v>0.5</v>
      </c>
      <c r="Z971">
        <v>0.4</v>
      </c>
      <c r="AA971">
        <v>5</v>
      </c>
      <c r="AB971">
        <v>0.1</v>
      </c>
      <c r="AC971">
        <v>0.5</v>
      </c>
      <c r="AD971">
        <v>6.2</v>
      </c>
      <c r="AE971">
        <v>1.4</v>
      </c>
      <c r="AF971">
        <v>4.1</v>
      </c>
      <c r="AG971">
        <v>4.2</v>
      </c>
      <c r="AH971">
        <v>1.7</v>
      </c>
      <c r="AI971">
        <v>2.4</v>
      </c>
      <c r="AJ971">
        <v>0.5</v>
      </c>
      <c r="AK971">
        <v>1.9</v>
      </c>
      <c r="AL971">
        <v>0.2</v>
      </c>
      <c r="AM971">
        <v>3.6</v>
      </c>
      <c r="AN971">
        <v>0.3</v>
      </c>
      <c r="AO971">
        <v>0.3</v>
      </c>
      <c r="AP971">
        <v>0.8</v>
      </c>
      <c r="AQ971">
        <v>3</v>
      </c>
      <c r="AR971">
        <v>19</v>
      </c>
      <c r="AS971">
        <v>4.9</v>
      </c>
      <c r="AT971">
        <v>2</v>
      </c>
      <c r="AU971">
        <v>6.4</v>
      </c>
      <c r="AV971">
        <v>6.6</v>
      </c>
      <c r="AW971">
        <v>0.9</v>
      </c>
      <c r="AX971">
        <v>0.2</v>
      </c>
      <c r="AY971">
        <v>0.4</v>
      </c>
      <c r="AZ971">
        <v>0.3</v>
      </c>
      <c r="BA971">
        <v>1</v>
      </c>
      <c r="BB971">
        <v>0.3</v>
      </c>
      <c r="BC971">
        <v>0.3</v>
      </c>
      <c r="BD971">
        <v>1</v>
      </c>
      <c r="BE971">
        <v>7.1</v>
      </c>
      <c r="BF971">
        <v>1.7</v>
      </c>
      <c r="BG971">
        <v>1.9</v>
      </c>
      <c r="BH971">
        <v>0.7</v>
      </c>
      <c r="BI971">
        <v>0.3</v>
      </c>
      <c r="BJ971">
        <v>0.3</v>
      </c>
      <c r="BK971">
        <v>0.4</v>
      </c>
      <c r="BM971">
        <v>0.5</v>
      </c>
      <c r="BP971">
        <v>0.3</v>
      </c>
      <c r="BQ971">
        <v>23.1</v>
      </c>
    </row>
    <row r="972" spans="1:71" x14ac:dyDescent="0.25">
      <c r="A972" s="28" t="s">
        <v>286</v>
      </c>
      <c r="B972" s="27" t="s">
        <v>355</v>
      </c>
      <c r="C972" s="28" t="s">
        <v>392</v>
      </c>
      <c r="D972">
        <v>6.3</v>
      </c>
      <c r="E972">
        <v>0.5</v>
      </c>
      <c r="F972">
        <v>0.2</v>
      </c>
      <c r="G972">
        <v>0.9</v>
      </c>
      <c r="H972">
        <v>13.9</v>
      </c>
      <c r="I972">
        <v>3.9</v>
      </c>
      <c r="J972">
        <v>1.2</v>
      </c>
      <c r="K972">
        <v>1.8</v>
      </c>
      <c r="L972">
        <v>0.6</v>
      </c>
      <c r="M972">
        <v>5.7</v>
      </c>
      <c r="N972">
        <v>9.2</v>
      </c>
      <c r="O972">
        <v>4.3</v>
      </c>
      <c r="P972">
        <v>6.2</v>
      </c>
      <c r="Q972">
        <v>3</v>
      </c>
      <c r="R972">
        <v>7.7</v>
      </c>
      <c r="S972">
        <v>6.7</v>
      </c>
      <c r="T972">
        <v>3.5</v>
      </c>
      <c r="U972">
        <v>3.3</v>
      </c>
      <c r="V972">
        <v>9.8</v>
      </c>
      <c r="W972">
        <v>9.9</v>
      </c>
      <c r="X972">
        <v>1.4</v>
      </c>
      <c r="Y972">
        <v>2.1</v>
      </c>
      <c r="Z972">
        <v>1.8</v>
      </c>
      <c r="AA972">
        <v>14.9</v>
      </c>
      <c r="AB972">
        <v>0.4</v>
      </c>
      <c r="AC972">
        <v>2.6</v>
      </c>
      <c r="AD972">
        <v>33.5</v>
      </c>
      <c r="AE972">
        <v>7.4</v>
      </c>
      <c r="AF972">
        <v>17.2</v>
      </c>
      <c r="AG972">
        <v>17.1</v>
      </c>
      <c r="AH972">
        <v>7.4</v>
      </c>
      <c r="AI972">
        <v>30.8</v>
      </c>
      <c r="AJ972">
        <v>4.2</v>
      </c>
      <c r="AK972">
        <v>10.9</v>
      </c>
      <c r="AL972">
        <v>1.5</v>
      </c>
      <c r="AM972">
        <v>10</v>
      </c>
      <c r="AN972">
        <v>2.3</v>
      </c>
      <c r="AO972">
        <v>1.8</v>
      </c>
      <c r="AP972">
        <v>4.8</v>
      </c>
      <c r="AQ972">
        <v>28.4</v>
      </c>
      <c r="AR972">
        <v>112</v>
      </c>
      <c r="AS972">
        <v>43.6</v>
      </c>
      <c r="AT972">
        <v>16.9</v>
      </c>
      <c r="AU972">
        <v>19.7</v>
      </c>
      <c r="AV972">
        <v>22.7</v>
      </c>
      <c r="AW972">
        <v>4.4</v>
      </c>
      <c r="AX972">
        <v>1.2</v>
      </c>
      <c r="AY972">
        <v>2</v>
      </c>
      <c r="AZ972">
        <v>1.8</v>
      </c>
      <c r="BA972">
        <v>7.3</v>
      </c>
      <c r="BB972">
        <v>2</v>
      </c>
      <c r="BC972">
        <v>2.1</v>
      </c>
      <c r="BD972">
        <v>6.3</v>
      </c>
      <c r="BE972">
        <v>21.1</v>
      </c>
      <c r="BF972">
        <v>3</v>
      </c>
      <c r="BG972">
        <v>9.4</v>
      </c>
      <c r="BH972">
        <v>4.7</v>
      </c>
      <c r="BI972">
        <v>2</v>
      </c>
      <c r="BJ972">
        <v>1.1</v>
      </c>
      <c r="BK972">
        <v>2.2</v>
      </c>
      <c r="BL972">
        <v>0.3</v>
      </c>
      <c r="BM972">
        <v>2</v>
      </c>
      <c r="BP972">
        <v>2</v>
      </c>
      <c r="BQ972">
        <v>161.6</v>
      </c>
      <c r="BS972">
        <v>1.7</v>
      </c>
    </row>
    <row r="973" spans="1:69" x14ac:dyDescent="0.25">
      <c r="A973" s="28" t="s">
        <v>286</v>
      </c>
      <c r="B973" s="27" t="s">
        <v>355</v>
      </c>
      <c r="C973" s="28" t="s">
        <v>393</v>
      </c>
      <c r="D973">
        <v>2.1</v>
      </c>
      <c r="E973">
        <v>0.2</v>
      </c>
      <c r="G973">
        <v>0.3</v>
      </c>
      <c r="H973">
        <v>3.9</v>
      </c>
      <c r="I973">
        <v>0.5</v>
      </c>
      <c r="J973">
        <v>0.4</v>
      </c>
      <c r="K973">
        <v>0.4</v>
      </c>
      <c r="L973">
        <v>0.1</v>
      </c>
      <c r="M973">
        <v>1.1</v>
      </c>
      <c r="N973">
        <v>2</v>
      </c>
      <c r="O973">
        <v>1.2</v>
      </c>
      <c r="P973">
        <v>1.1</v>
      </c>
      <c r="Q973">
        <v>0.7</v>
      </c>
      <c r="R973">
        <v>1.4</v>
      </c>
      <c r="S973">
        <v>1.5</v>
      </c>
      <c r="T973">
        <v>1</v>
      </c>
      <c r="U973">
        <v>0.8</v>
      </c>
      <c r="V973">
        <v>1.8</v>
      </c>
      <c r="W973">
        <v>2.1</v>
      </c>
      <c r="X973">
        <v>0.3</v>
      </c>
      <c r="Y973">
        <v>0.6</v>
      </c>
      <c r="Z973">
        <v>0.5</v>
      </c>
      <c r="AA973">
        <v>4.1</v>
      </c>
      <c r="AB973">
        <v>0.1</v>
      </c>
      <c r="AC973">
        <v>0.6</v>
      </c>
      <c r="AD973">
        <v>9.4</v>
      </c>
      <c r="AE973">
        <v>1.7</v>
      </c>
      <c r="AF973">
        <v>5.7</v>
      </c>
      <c r="AG973">
        <v>5.6</v>
      </c>
      <c r="AH973">
        <v>2</v>
      </c>
      <c r="AI973">
        <v>3.9</v>
      </c>
      <c r="AJ973">
        <v>1.3</v>
      </c>
      <c r="AK973">
        <v>3.2</v>
      </c>
      <c r="AL973">
        <v>0.3</v>
      </c>
      <c r="AM973">
        <v>4.2</v>
      </c>
      <c r="AN973">
        <v>2.4</v>
      </c>
      <c r="AO973">
        <v>0.4</v>
      </c>
      <c r="AP973">
        <v>1.2</v>
      </c>
      <c r="AQ973">
        <v>9.5</v>
      </c>
      <c r="AR973">
        <v>50.3</v>
      </c>
      <c r="AS973">
        <v>12.5</v>
      </c>
      <c r="AT973">
        <v>14.2</v>
      </c>
      <c r="AU973">
        <v>9.7</v>
      </c>
      <c r="AV973">
        <v>7.2</v>
      </c>
      <c r="AW973">
        <v>1</v>
      </c>
      <c r="AX973">
        <v>0.3</v>
      </c>
      <c r="AY973">
        <v>1.1</v>
      </c>
      <c r="AZ973">
        <v>0.4</v>
      </c>
      <c r="BA973">
        <v>2.1</v>
      </c>
      <c r="BB973">
        <v>0.5</v>
      </c>
      <c r="BC973">
        <v>0.5</v>
      </c>
      <c r="BD973">
        <v>1.4</v>
      </c>
      <c r="BE973">
        <v>6.6</v>
      </c>
      <c r="BF973">
        <v>1.3</v>
      </c>
      <c r="BG973">
        <v>2.8</v>
      </c>
      <c r="BH973">
        <v>1.1</v>
      </c>
      <c r="BI973">
        <v>0.5</v>
      </c>
      <c r="BJ973">
        <v>0.3</v>
      </c>
      <c r="BK973">
        <v>0.6</v>
      </c>
      <c r="BM973">
        <v>0.6</v>
      </c>
      <c r="BP973">
        <v>2.2</v>
      </c>
      <c r="BQ973">
        <v>37</v>
      </c>
    </row>
    <row r="974" spans="1:69" x14ac:dyDescent="0.25">
      <c r="A974" s="28" t="s">
        <v>286</v>
      </c>
      <c r="B974" s="27" t="s">
        <v>355</v>
      </c>
      <c r="C974" s="28" t="s">
        <v>394</v>
      </c>
      <c r="D974">
        <v>1.7</v>
      </c>
      <c r="E974">
        <v>0.1</v>
      </c>
      <c r="G974">
        <v>0.2</v>
      </c>
      <c r="H974">
        <v>4.5</v>
      </c>
      <c r="I974">
        <v>1.1</v>
      </c>
      <c r="J974">
        <v>0.3</v>
      </c>
      <c r="K974">
        <v>0.5</v>
      </c>
      <c r="L974">
        <v>0.1</v>
      </c>
      <c r="M974">
        <v>1.6</v>
      </c>
      <c r="N974">
        <v>2.8</v>
      </c>
      <c r="O974">
        <v>1.3</v>
      </c>
      <c r="P974">
        <v>1.8</v>
      </c>
      <c r="Q974">
        <v>0.8</v>
      </c>
      <c r="R974">
        <v>2.1</v>
      </c>
      <c r="S974">
        <v>1.8</v>
      </c>
      <c r="T974">
        <v>0.9</v>
      </c>
      <c r="U974">
        <v>0.8</v>
      </c>
      <c r="V974">
        <v>2.9</v>
      </c>
      <c r="W974">
        <v>2.6</v>
      </c>
      <c r="X974">
        <v>0.3</v>
      </c>
      <c r="Y974">
        <v>0.6</v>
      </c>
      <c r="Z974">
        <v>0.5</v>
      </c>
      <c r="AA974">
        <v>4</v>
      </c>
      <c r="AB974">
        <v>0.1</v>
      </c>
      <c r="AC974">
        <v>0.7</v>
      </c>
      <c r="AD974">
        <v>9.4</v>
      </c>
      <c r="AE974">
        <v>2</v>
      </c>
      <c r="AF974">
        <v>4.6</v>
      </c>
      <c r="AG974">
        <v>4.4</v>
      </c>
      <c r="AH974">
        <v>1.9</v>
      </c>
      <c r="AI974">
        <v>8</v>
      </c>
      <c r="AJ974">
        <v>1.3</v>
      </c>
      <c r="AK974">
        <v>3.2</v>
      </c>
      <c r="AL974">
        <v>0.4</v>
      </c>
      <c r="AM974">
        <v>2.7</v>
      </c>
      <c r="AN974">
        <v>0.7</v>
      </c>
      <c r="AO974">
        <v>0.5</v>
      </c>
      <c r="AP974">
        <v>1.3</v>
      </c>
      <c r="AQ974">
        <v>8.1</v>
      </c>
      <c r="AR974">
        <v>36.5</v>
      </c>
      <c r="AS974">
        <v>15.4</v>
      </c>
      <c r="AT974">
        <v>5.1</v>
      </c>
      <c r="AU974">
        <v>5.2</v>
      </c>
      <c r="AV974">
        <v>7.3</v>
      </c>
      <c r="AW974">
        <v>1.2</v>
      </c>
      <c r="AX974">
        <v>0.3</v>
      </c>
      <c r="AY974">
        <v>0.5</v>
      </c>
      <c r="AZ974">
        <v>0.5</v>
      </c>
      <c r="BA974">
        <v>2.2</v>
      </c>
      <c r="BB974">
        <v>0.7</v>
      </c>
      <c r="BC974">
        <v>0.8</v>
      </c>
      <c r="BD974">
        <v>1.8</v>
      </c>
      <c r="BE974">
        <v>5.9</v>
      </c>
      <c r="BF974">
        <v>0.8</v>
      </c>
      <c r="BG974">
        <v>2.8</v>
      </c>
      <c r="BH974">
        <v>1.6</v>
      </c>
      <c r="BI974">
        <v>0.5</v>
      </c>
      <c r="BJ974">
        <v>0.3</v>
      </c>
      <c r="BK974">
        <v>0.7</v>
      </c>
      <c r="BM974">
        <v>0.5</v>
      </c>
      <c r="BP974">
        <v>0.6</v>
      </c>
      <c r="BQ974">
        <v>44.2</v>
      </c>
    </row>
    <row r="975" spans="1:72" x14ac:dyDescent="0.25">
      <c r="A975" s="28" t="s">
        <v>286</v>
      </c>
      <c r="B975" s="27" t="s">
        <v>355</v>
      </c>
      <c r="C975" s="28" t="s">
        <v>395</v>
      </c>
      <c r="D975">
        <v>6.5</v>
      </c>
      <c r="E975">
        <v>0.5</v>
      </c>
      <c r="F975">
        <v>0.1</v>
      </c>
      <c r="G975">
        <v>0.9</v>
      </c>
      <c r="H975">
        <v>16.1</v>
      </c>
      <c r="I975">
        <v>1.9</v>
      </c>
      <c r="J975">
        <v>1.4</v>
      </c>
      <c r="K975">
        <v>2.1</v>
      </c>
      <c r="L975">
        <v>0.7</v>
      </c>
      <c r="M975">
        <v>6.6</v>
      </c>
      <c r="N975">
        <v>10.5</v>
      </c>
      <c r="O975">
        <v>7.6</v>
      </c>
      <c r="P975">
        <v>3.9</v>
      </c>
      <c r="Q975">
        <v>2.4</v>
      </c>
      <c r="R975">
        <v>5.1</v>
      </c>
      <c r="S975">
        <v>6.8</v>
      </c>
      <c r="T975">
        <v>4.6</v>
      </c>
      <c r="U975">
        <v>3.2</v>
      </c>
      <c r="V975">
        <v>10.8</v>
      </c>
      <c r="W975">
        <v>11.7</v>
      </c>
      <c r="X975">
        <v>3.7</v>
      </c>
      <c r="Y975">
        <v>3.2</v>
      </c>
      <c r="Z975">
        <v>2.6</v>
      </c>
      <c r="AA975">
        <v>11.2</v>
      </c>
      <c r="AB975">
        <v>0.4</v>
      </c>
      <c r="AC975">
        <v>3.3</v>
      </c>
      <c r="AD975">
        <v>33</v>
      </c>
      <c r="AE975">
        <v>6.9</v>
      </c>
      <c r="AF975">
        <v>21.1</v>
      </c>
      <c r="AG975">
        <v>16.3</v>
      </c>
      <c r="AH975">
        <v>9.6</v>
      </c>
      <c r="AI975">
        <v>27.9</v>
      </c>
      <c r="AJ975">
        <v>6.5</v>
      </c>
      <c r="AK975">
        <v>12</v>
      </c>
      <c r="AL975">
        <v>1.9</v>
      </c>
      <c r="AM975">
        <v>10.3</v>
      </c>
      <c r="AN975">
        <v>3.4</v>
      </c>
      <c r="AO975">
        <v>3.4</v>
      </c>
      <c r="AP975">
        <v>7.3</v>
      </c>
      <c r="AQ975">
        <v>53</v>
      </c>
      <c r="AR975">
        <v>173.9</v>
      </c>
      <c r="AS975">
        <v>164.6</v>
      </c>
      <c r="AT975">
        <v>70.8</v>
      </c>
      <c r="AU975">
        <v>16.7</v>
      </c>
      <c r="AV975">
        <v>34</v>
      </c>
      <c r="AW975">
        <v>5.9</v>
      </c>
      <c r="AX975">
        <v>2</v>
      </c>
      <c r="AY975">
        <v>2.2</v>
      </c>
      <c r="AZ975">
        <v>2.2</v>
      </c>
      <c r="BA975">
        <v>13.2</v>
      </c>
      <c r="BB975">
        <v>3.1</v>
      </c>
      <c r="BC975">
        <v>2.9</v>
      </c>
      <c r="BD975">
        <v>8.6</v>
      </c>
      <c r="BE975">
        <v>21.9</v>
      </c>
      <c r="BF975">
        <v>3.4</v>
      </c>
      <c r="BG975">
        <v>10.9</v>
      </c>
      <c r="BH975">
        <v>6.4</v>
      </c>
      <c r="BI975">
        <v>2.4</v>
      </c>
      <c r="BJ975">
        <v>1.7</v>
      </c>
      <c r="BK975">
        <v>3.1</v>
      </c>
      <c r="BL975">
        <v>0.4</v>
      </c>
      <c r="BM975">
        <v>2.5</v>
      </c>
      <c r="BP975">
        <v>2.4</v>
      </c>
      <c r="BQ975">
        <v>158</v>
      </c>
      <c r="BS975">
        <v>20.2</v>
      </c>
      <c r="BT975">
        <v>0.2</v>
      </c>
    </row>
    <row r="976" spans="1:72" x14ac:dyDescent="0.25">
      <c r="A976" s="28" t="s">
        <v>286</v>
      </c>
      <c r="B976" s="27" t="s">
        <v>355</v>
      </c>
      <c r="C976" s="28" t="s">
        <v>396</v>
      </c>
      <c r="D976">
        <v>758.3</v>
      </c>
      <c r="E976">
        <v>30.2</v>
      </c>
      <c r="F976">
        <v>16</v>
      </c>
      <c r="G976">
        <v>85.4</v>
      </c>
      <c r="H976">
        <v>1267.7</v>
      </c>
      <c r="I976">
        <v>230.9</v>
      </c>
      <c r="J976">
        <v>85.9</v>
      </c>
      <c r="K976">
        <v>138.1</v>
      </c>
      <c r="L976">
        <v>47.3</v>
      </c>
      <c r="M976">
        <v>432.8</v>
      </c>
      <c r="N976">
        <v>752.6</v>
      </c>
      <c r="O976">
        <v>683.5</v>
      </c>
      <c r="P976">
        <v>446.8</v>
      </c>
      <c r="Q976">
        <v>209.1</v>
      </c>
      <c r="R976">
        <v>546.7</v>
      </c>
      <c r="S976">
        <v>495.3</v>
      </c>
      <c r="T976">
        <v>393.2</v>
      </c>
      <c r="U976">
        <v>232.5</v>
      </c>
      <c r="V976">
        <v>702.4</v>
      </c>
      <c r="W976">
        <v>763.2</v>
      </c>
      <c r="X976">
        <v>107.9</v>
      </c>
      <c r="Y976">
        <v>226.5</v>
      </c>
      <c r="Z976">
        <v>152.5</v>
      </c>
      <c r="AA976">
        <v>1087.9</v>
      </c>
      <c r="AB976">
        <v>39.2</v>
      </c>
      <c r="AC976">
        <v>212.8</v>
      </c>
      <c r="AD976">
        <v>3371</v>
      </c>
      <c r="AE976">
        <v>600.6</v>
      </c>
      <c r="AF976">
        <v>1902.3</v>
      </c>
      <c r="AG976">
        <v>1671.9</v>
      </c>
      <c r="AH976">
        <v>597.5</v>
      </c>
      <c r="AI976">
        <v>2206.7</v>
      </c>
      <c r="AJ976">
        <v>875.2</v>
      </c>
      <c r="AK976">
        <v>1099.3</v>
      </c>
      <c r="AL976">
        <v>128.7</v>
      </c>
      <c r="AM976">
        <v>1077.6</v>
      </c>
      <c r="AN976">
        <v>209.5</v>
      </c>
      <c r="AO976">
        <v>175.6</v>
      </c>
      <c r="AP976">
        <v>414.7</v>
      </c>
      <c r="AQ976">
        <v>6628.1</v>
      </c>
      <c r="AR976">
        <v>15623.4</v>
      </c>
      <c r="AS976">
        <v>5651.7</v>
      </c>
      <c r="AT976">
        <v>2517.6</v>
      </c>
      <c r="AU976">
        <v>2174.6</v>
      </c>
      <c r="AV976">
        <v>2968.4</v>
      </c>
      <c r="AW976">
        <v>394.5</v>
      </c>
      <c r="AX976">
        <v>102.2</v>
      </c>
      <c r="AY976">
        <v>153.5</v>
      </c>
      <c r="AZ976">
        <v>170.8</v>
      </c>
      <c r="BA976">
        <v>1325.6</v>
      </c>
      <c r="BB976">
        <v>191.9</v>
      </c>
      <c r="BC976">
        <v>187</v>
      </c>
      <c r="BD976">
        <v>562.9</v>
      </c>
      <c r="BE976">
        <v>1837.9</v>
      </c>
      <c r="BF976">
        <v>236.5</v>
      </c>
      <c r="BG976">
        <v>1116.9</v>
      </c>
      <c r="BH976">
        <v>502.3</v>
      </c>
      <c r="BI976">
        <v>193</v>
      </c>
      <c r="BJ976">
        <v>102.8</v>
      </c>
      <c r="BK976">
        <v>274.9</v>
      </c>
      <c r="BL976">
        <v>20.1</v>
      </c>
      <c r="BM976">
        <v>206</v>
      </c>
      <c r="BP976">
        <v>383</v>
      </c>
      <c r="BQ976">
        <v>15137</v>
      </c>
      <c r="BS976">
        <v>56.4</v>
      </c>
      <c r="BT976">
        <v>0.1</v>
      </c>
    </row>
    <row r="977" spans="1:69" x14ac:dyDescent="0.25">
      <c r="A977" s="28" t="s">
        <v>286</v>
      </c>
      <c r="B977" s="27" t="s">
        <v>355</v>
      </c>
      <c r="C977" s="28" t="s">
        <v>397</v>
      </c>
      <c r="D977">
        <v>0.8</v>
      </c>
      <c r="G977">
        <v>0.1</v>
      </c>
      <c r="H977">
        <v>1.7</v>
      </c>
      <c r="I977">
        <v>0.4</v>
      </c>
      <c r="J977">
        <v>0.1</v>
      </c>
      <c r="K977">
        <v>0.2</v>
      </c>
      <c r="L977">
        <v>0.1</v>
      </c>
      <c r="M977">
        <v>0.7</v>
      </c>
      <c r="N977">
        <v>1.1</v>
      </c>
      <c r="O977">
        <v>0.5</v>
      </c>
      <c r="P977">
        <v>0.6</v>
      </c>
      <c r="Q977">
        <v>0.3</v>
      </c>
      <c r="R977">
        <v>0.8</v>
      </c>
      <c r="S977">
        <v>0.8</v>
      </c>
      <c r="T977">
        <v>0.4</v>
      </c>
      <c r="U977">
        <v>0.4</v>
      </c>
      <c r="V977">
        <v>1.1</v>
      </c>
      <c r="W977">
        <v>1.3</v>
      </c>
      <c r="X977">
        <v>0.2</v>
      </c>
      <c r="Y977">
        <v>0.2</v>
      </c>
      <c r="Z977">
        <v>0.2</v>
      </c>
      <c r="AA977">
        <v>1.5</v>
      </c>
      <c r="AB977">
        <v>0.1</v>
      </c>
      <c r="AC977">
        <v>0.3</v>
      </c>
      <c r="AD977">
        <v>3.8</v>
      </c>
      <c r="AE977">
        <v>0.9</v>
      </c>
      <c r="AF977">
        <v>1.9</v>
      </c>
      <c r="AG977">
        <v>1.9</v>
      </c>
      <c r="AH977">
        <v>0.8</v>
      </c>
      <c r="AI977">
        <v>3.3</v>
      </c>
      <c r="AJ977">
        <v>0.5</v>
      </c>
      <c r="AK977">
        <v>1.3</v>
      </c>
      <c r="AL977">
        <v>0.2</v>
      </c>
      <c r="AM977">
        <v>1.2</v>
      </c>
      <c r="AN977">
        <v>0.2</v>
      </c>
      <c r="AO977">
        <v>0.2</v>
      </c>
      <c r="AP977">
        <v>0.5</v>
      </c>
      <c r="AQ977">
        <v>2.7</v>
      </c>
      <c r="AR977">
        <v>13.4</v>
      </c>
      <c r="AS977">
        <v>5.8</v>
      </c>
      <c r="AT977">
        <v>1.7</v>
      </c>
      <c r="AU977">
        <v>2.1</v>
      </c>
      <c r="AV977">
        <v>2.7</v>
      </c>
      <c r="AW977">
        <v>0.6</v>
      </c>
      <c r="AX977">
        <v>0.1</v>
      </c>
      <c r="AY977">
        <v>0.2</v>
      </c>
      <c r="AZ977">
        <v>0.2</v>
      </c>
      <c r="BA977">
        <v>0.9</v>
      </c>
      <c r="BB977">
        <v>0.3</v>
      </c>
      <c r="BC977">
        <v>0.3</v>
      </c>
      <c r="BD977">
        <v>0.8</v>
      </c>
      <c r="BE977">
        <v>2.6</v>
      </c>
      <c r="BF977">
        <v>0.3</v>
      </c>
      <c r="BG977">
        <v>1.2</v>
      </c>
      <c r="BH977">
        <v>0.7</v>
      </c>
      <c r="BI977">
        <v>0.2</v>
      </c>
      <c r="BJ977">
        <v>0.1</v>
      </c>
      <c r="BK977">
        <v>0.3</v>
      </c>
      <c r="BM977">
        <v>0.2</v>
      </c>
      <c r="BP977">
        <v>0.1</v>
      </c>
      <c r="BQ977">
        <v>21.1</v>
      </c>
    </row>
    <row r="978" spans="1:69" x14ac:dyDescent="0.25">
      <c r="A978" s="28" t="s">
        <v>286</v>
      </c>
      <c r="B978" s="27" t="s">
        <v>355</v>
      </c>
      <c r="C978" s="28" t="s">
        <v>398</v>
      </c>
      <c r="H978">
        <v>0.1</v>
      </c>
      <c r="W978">
        <v>0.1</v>
      </c>
      <c r="AA978">
        <v>0.1</v>
      </c>
      <c r="AD978">
        <v>0.2</v>
      </c>
      <c r="AF978">
        <v>0.1</v>
      </c>
      <c r="AG978">
        <v>0.1</v>
      </c>
      <c r="AI978">
        <v>0.3</v>
      </c>
      <c r="AK978">
        <v>0.1</v>
      </c>
      <c r="AM978">
        <v>0.1</v>
      </c>
      <c r="AQ978">
        <v>0.2</v>
      </c>
      <c r="AR978">
        <v>0.7</v>
      </c>
      <c r="AS978">
        <v>0.4</v>
      </c>
      <c r="AT978">
        <v>0.2</v>
      </c>
      <c r="AU978">
        <v>0.1</v>
      </c>
      <c r="AV978">
        <v>0.1</v>
      </c>
      <c r="BA978">
        <v>0.1</v>
      </c>
      <c r="BE978">
        <v>0.1</v>
      </c>
      <c r="BG978">
        <v>0.1</v>
      </c>
      <c r="BQ978">
        <v>1.3</v>
      </c>
    </row>
    <row r="979" spans="1:71" x14ac:dyDescent="0.25">
      <c r="A979" s="28" t="s">
        <v>286</v>
      </c>
      <c r="B979" s="27" t="s">
        <v>355</v>
      </c>
      <c r="C979" s="28" t="s">
        <v>399</v>
      </c>
      <c r="D979">
        <v>2.8</v>
      </c>
      <c r="E979">
        <v>0.2</v>
      </c>
      <c r="F979">
        <v>0.1</v>
      </c>
      <c r="G979">
        <v>0.4</v>
      </c>
      <c r="H979">
        <v>6.7</v>
      </c>
      <c r="I979">
        <v>1</v>
      </c>
      <c r="J979">
        <v>0.5</v>
      </c>
      <c r="K979">
        <v>0.7</v>
      </c>
      <c r="L979">
        <v>0.2</v>
      </c>
      <c r="M979">
        <v>2.3</v>
      </c>
      <c r="N979">
        <v>3.5</v>
      </c>
      <c r="O979">
        <v>1.8</v>
      </c>
      <c r="P979">
        <v>1.9</v>
      </c>
      <c r="Q979">
        <v>1.1</v>
      </c>
      <c r="R979">
        <v>2.3</v>
      </c>
      <c r="S979">
        <v>2.5</v>
      </c>
      <c r="T979">
        <v>1.4</v>
      </c>
      <c r="U979">
        <v>1.2</v>
      </c>
      <c r="V979">
        <v>3.2</v>
      </c>
      <c r="W979">
        <v>3.7</v>
      </c>
      <c r="X979">
        <v>0.5</v>
      </c>
      <c r="Y979">
        <v>0.9</v>
      </c>
      <c r="Z979">
        <v>0.8</v>
      </c>
      <c r="AA979">
        <v>5.1</v>
      </c>
      <c r="AB979">
        <v>0.2</v>
      </c>
      <c r="AC979">
        <v>1.1</v>
      </c>
      <c r="AD979">
        <v>12.6</v>
      </c>
      <c r="AE979">
        <v>2.7</v>
      </c>
      <c r="AF979">
        <v>7.1</v>
      </c>
      <c r="AG979">
        <v>6.4</v>
      </c>
      <c r="AH979">
        <v>3.2</v>
      </c>
      <c r="AI979">
        <v>6.8</v>
      </c>
      <c r="AJ979">
        <v>1.9</v>
      </c>
      <c r="AK979">
        <v>4.5</v>
      </c>
      <c r="AL979">
        <v>0.6</v>
      </c>
      <c r="AM979">
        <v>4.3</v>
      </c>
      <c r="AN979">
        <v>1</v>
      </c>
      <c r="AO979">
        <v>0.8</v>
      </c>
      <c r="AP979">
        <v>1.7</v>
      </c>
      <c r="AQ979">
        <v>13</v>
      </c>
      <c r="AR979">
        <v>63.6</v>
      </c>
      <c r="AS979">
        <v>23.8</v>
      </c>
      <c r="AT979">
        <v>9.1</v>
      </c>
      <c r="AU979">
        <v>8.5</v>
      </c>
      <c r="AV979">
        <v>11.9</v>
      </c>
      <c r="AW979">
        <v>1.8</v>
      </c>
      <c r="AX979">
        <v>0.5</v>
      </c>
      <c r="AY979">
        <v>0.9</v>
      </c>
      <c r="AZ979">
        <v>0.7</v>
      </c>
      <c r="BA979">
        <v>3.2</v>
      </c>
      <c r="BB979">
        <v>1.1</v>
      </c>
      <c r="BC979">
        <v>1.2</v>
      </c>
      <c r="BD979">
        <v>2.4</v>
      </c>
      <c r="BE979">
        <v>9.3</v>
      </c>
      <c r="BF979">
        <v>1.4</v>
      </c>
      <c r="BG979">
        <v>4.2</v>
      </c>
      <c r="BH979">
        <v>2.4</v>
      </c>
      <c r="BI979">
        <v>0.9</v>
      </c>
      <c r="BJ979">
        <v>0.5</v>
      </c>
      <c r="BK979">
        <v>1.2</v>
      </c>
      <c r="BL979">
        <v>0.1</v>
      </c>
      <c r="BM979">
        <v>0.8</v>
      </c>
      <c r="BP979">
        <v>0.8</v>
      </c>
      <c r="BQ979">
        <v>65.5</v>
      </c>
      <c r="BS979">
        <v>0.2</v>
      </c>
    </row>
    <row r="980" spans="1:69" x14ac:dyDescent="0.25">
      <c r="A980" s="28" t="s">
        <v>286</v>
      </c>
      <c r="B980" s="27" t="s">
        <v>355</v>
      </c>
      <c r="C980" s="28" t="s">
        <v>400</v>
      </c>
      <c r="D980">
        <v>1.2</v>
      </c>
      <c r="E980">
        <v>0.1</v>
      </c>
      <c r="G980">
        <v>0.1</v>
      </c>
      <c r="H980">
        <v>2.5</v>
      </c>
      <c r="I980">
        <v>0.6</v>
      </c>
      <c r="J980">
        <v>0.2</v>
      </c>
      <c r="K980">
        <v>0.3</v>
      </c>
      <c r="L980">
        <v>0.1</v>
      </c>
      <c r="M980">
        <v>1</v>
      </c>
      <c r="N980">
        <v>1.6</v>
      </c>
      <c r="O980">
        <v>0.7</v>
      </c>
      <c r="P980">
        <v>1.1</v>
      </c>
      <c r="Q980">
        <v>0.5</v>
      </c>
      <c r="R980">
        <v>1.3</v>
      </c>
      <c r="S980">
        <v>1.2</v>
      </c>
      <c r="T980">
        <v>0.6</v>
      </c>
      <c r="U980">
        <v>0.6</v>
      </c>
      <c r="V980">
        <v>1.7</v>
      </c>
      <c r="W980">
        <v>1.8</v>
      </c>
      <c r="X980">
        <v>0.2</v>
      </c>
      <c r="Y980">
        <v>0.4</v>
      </c>
      <c r="Z980">
        <v>0.3</v>
      </c>
      <c r="AA980">
        <v>2.5</v>
      </c>
      <c r="AB980">
        <v>0.1</v>
      </c>
      <c r="AC980">
        <v>0.5</v>
      </c>
      <c r="AD980">
        <v>5.9</v>
      </c>
      <c r="AE980">
        <v>1.3</v>
      </c>
      <c r="AF980">
        <v>3.1</v>
      </c>
      <c r="AG980">
        <v>3.2</v>
      </c>
      <c r="AH980">
        <v>1.3</v>
      </c>
      <c r="AI980">
        <v>3.8</v>
      </c>
      <c r="AJ980">
        <v>0.8</v>
      </c>
      <c r="AK980">
        <v>2</v>
      </c>
      <c r="AL980">
        <v>0.3</v>
      </c>
      <c r="AM980">
        <v>1.7</v>
      </c>
      <c r="AN980">
        <v>0.4</v>
      </c>
      <c r="AO980">
        <v>0.3</v>
      </c>
      <c r="AP980">
        <v>0.8</v>
      </c>
      <c r="AQ980">
        <v>4.3</v>
      </c>
      <c r="AR980">
        <v>19.7</v>
      </c>
      <c r="AS980">
        <v>8.3</v>
      </c>
      <c r="AT980">
        <v>2.9</v>
      </c>
      <c r="AU980">
        <v>4</v>
      </c>
      <c r="AV980">
        <v>4.2</v>
      </c>
      <c r="AW980">
        <v>0.8</v>
      </c>
      <c r="AX980">
        <v>0.2</v>
      </c>
      <c r="AY980">
        <v>0.4</v>
      </c>
      <c r="AZ980">
        <v>0.3</v>
      </c>
      <c r="BA980">
        <v>1.4</v>
      </c>
      <c r="BB980">
        <v>0.4</v>
      </c>
      <c r="BC980">
        <v>0.4</v>
      </c>
      <c r="BD980">
        <v>1.1</v>
      </c>
      <c r="BE980">
        <v>3.9</v>
      </c>
      <c r="BF980">
        <v>0.5</v>
      </c>
      <c r="BG980">
        <v>1.7</v>
      </c>
      <c r="BH980">
        <v>0.9</v>
      </c>
      <c r="BI980">
        <v>0.3</v>
      </c>
      <c r="BJ980">
        <v>0.2</v>
      </c>
      <c r="BK980">
        <v>0.4</v>
      </c>
      <c r="BM980">
        <v>0.4</v>
      </c>
      <c r="BP980">
        <v>0.3</v>
      </c>
      <c r="BQ980">
        <v>30.8</v>
      </c>
    </row>
    <row r="981" spans="1:71" x14ac:dyDescent="0.25">
      <c r="A981" s="28" t="s">
        <v>286</v>
      </c>
      <c r="B981" s="27" t="s">
        <v>355</v>
      </c>
      <c r="C981" s="28" t="s">
        <v>401</v>
      </c>
      <c r="D981">
        <v>26.3</v>
      </c>
      <c r="E981">
        <v>1.1</v>
      </c>
      <c r="F981">
        <v>1.1</v>
      </c>
      <c r="G981">
        <v>3.1</v>
      </c>
      <c r="H981">
        <v>71</v>
      </c>
      <c r="I981">
        <v>8.7</v>
      </c>
      <c r="J981">
        <v>4.4</v>
      </c>
      <c r="K981">
        <v>8.4</v>
      </c>
      <c r="L981">
        <v>3.1</v>
      </c>
      <c r="M981">
        <v>24.7</v>
      </c>
      <c r="N981">
        <v>36.4</v>
      </c>
      <c r="O981">
        <v>16</v>
      </c>
      <c r="P981">
        <v>19.8</v>
      </c>
      <c r="Q981">
        <v>9.8</v>
      </c>
      <c r="R981">
        <v>23.6</v>
      </c>
      <c r="S981">
        <v>27.7</v>
      </c>
      <c r="T981">
        <v>14.6</v>
      </c>
      <c r="U981">
        <v>12.4</v>
      </c>
      <c r="V981">
        <v>33.8</v>
      </c>
      <c r="W981">
        <v>42.9</v>
      </c>
      <c r="X981">
        <v>9.2</v>
      </c>
      <c r="Y981">
        <v>8.7</v>
      </c>
      <c r="Z981">
        <v>10.9</v>
      </c>
      <c r="AA981">
        <v>45.4</v>
      </c>
      <c r="AB981">
        <v>2.3</v>
      </c>
      <c r="AC981">
        <v>11.6</v>
      </c>
      <c r="AD981">
        <v>177.5</v>
      </c>
      <c r="AE981">
        <v>34.6</v>
      </c>
      <c r="AF981">
        <v>128.9</v>
      </c>
      <c r="AG981">
        <v>106.7</v>
      </c>
      <c r="AH981">
        <v>42.4</v>
      </c>
      <c r="AI981">
        <v>84.2</v>
      </c>
      <c r="AJ981">
        <v>17.9</v>
      </c>
      <c r="AK981">
        <v>62</v>
      </c>
      <c r="AL981">
        <v>7.1</v>
      </c>
      <c r="AM981">
        <v>51.5</v>
      </c>
      <c r="AN981">
        <v>16.2</v>
      </c>
      <c r="AO981">
        <v>14.7</v>
      </c>
      <c r="AP981">
        <v>25.3</v>
      </c>
      <c r="AQ981">
        <v>177.7</v>
      </c>
      <c r="AR981">
        <v>980.1</v>
      </c>
      <c r="AS981">
        <v>346.3</v>
      </c>
      <c r="AT981">
        <v>165.3</v>
      </c>
      <c r="AU981">
        <v>91.9</v>
      </c>
      <c r="AV981">
        <v>158.6</v>
      </c>
      <c r="AW981">
        <v>26.3</v>
      </c>
      <c r="AX981">
        <v>7</v>
      </c>
      <c r="AY981">
        <v>10.6</v>
      </c>
      <c r="AZ981">
        <v>8.4</v>
      </c>
      <c r="BA981">
        <v>49.9</v>
      </c>
      <c r="BB981">
        <v>11.3</v>
      </c>
      <c r="BC981">
        <v>11.2</v>
      </c>
      <c r="BD981">
        <v>36.2</v>
      </c>
      <c r="BE981">
        <v>128.7</v>
      </c>
      <c r="BF981">
        <v>11.9</v>
      </c>
      <c r="BG981">
        <v>42.7</v>
      </c>
      <c r="BH981">
        <v>24.9</v>
      </c>
      <c r="BI981">
        <v>7.4</v>
      </c>
      <c r="BJ981">
        <v>4.9</v>
      </c>
      <c r="BK981">
        <v>13.5</v>
      </c>
      <c r="BL981">
        <v>1.8</v>
      </c>
      <c r="BM981">
        <v>10.1</v>
      </c>
      <c r="BP981">
        <v>5.3</v>
      </c>
      <c r="BQ981">
        <v>709.2</v>
      </c>
      <c r="BS981">
        <v>0.3</v>
      </c>
    </row>
    <row r="982" spans="1:71" x14ac:dyDescent="0.25">
      <c r="A982" s="28" t="s">
        <v>286</v>
      </c>
      <c r="B982" s="27" t="s">
        <v>355</v>
      </c>
      <c r="C982" s="28" t="s">
        <v>402</v>
      </c>
      <c r="D982">
        <v>3.4</v>
      </c>
      <c r="E982">
        <v>0.3</v>
      </c>
      <c r="F982">
        <v>0.1</v>
      </c>
      <c r="G982">
        <v>0.4</v>
      </c>
      <c r="H982">
        <v>6.9</v>
      </c>
      <c r="I982">
        <v>2.1</v>
      </c>
      <c r="J982">
        <v>0.6</v>
      </c>
      <c r="K982">
        <v>0.9</v>
      </c>
      <c r="L982">
        <v>0.3</v>
      </c>
      <c r="M982">
        <v>2.5</v>
      </c>
      <c r="N982">
        <v>4.5</v>
      </c>
      <c r="O982">
        <v>2.2</v>
      </c>
      <c r="P982">
        <v>3.4</v>
      </c>
      <c r="Q982">
        <v>1.6</v>
      </c>
      <c r="R982">
        <v>3.8</v>
      </c>
      <c r="S982">
        <v>3.5</v>
      </c>
      <c r="T982">
        <v>1.7</v>
      </c>
      <c r="U982">
        <v>1.7</v>
      </c>
      <c r="V982">
        <v>4.9</v>
      </c>
      <c r="W982">
        <v>4.9</v>
      </c>
      <c r="X982">
        <v>0.7</v>
      </c>
      <c r="Y982">
        <v>1</v>
      </c>
      <c r="Z982">
        <v>0.9</v>
      </c>
      <c r="AA982">
        <v>8.2</v>
      </c>
      <c r="AB982">
        <v>0.2</v>
      </c>
      <c r="AC982">
        <v>1.3</v>
      </c>
      <c r="AD982">
        <v>16.9</v>
      </c>
      <c r="AE982">
        <v>3.8</v>
      </c>
      <c r="AF982">
        <v>9</v>
      </c>
      <c r="AG982">
        <v>10.4</v>
      </c>
      <c r="AH982">
        <v>3.9</v>
      </c>
      <c r="AI982">
        <v>8.6</v>
      </c>
      <c r="AJ982">
        <v>2</v>
      </c>
      <c r="AK982">
        <v>5.3</v>
      </c>
      <c r="AL982">
        <v>0.7</v>
      </c>
      <c r="AM982">
        <v>4.8</v>
      </c>
      <c r="AN982">
        <v>1</v>
      </c>
      <c r="AO982">
        <v>1.1</v>
      </c>
      <c r="AP982">
        <v>2.3</v>
      </c>
      <c r="AQ982">
        <v>12.1</v>
      </c>
      <c r="AR982">
        <v>53.3</v>
      </c>
      <c r="AS982">
        <v>21.5</v>
      </c>
      <c r="AT982">
        <v>8.7</v>
      </c>
      <c r="AU982">
        <v>12.6</v>
      </c>
      <c r="AV982">
        <v>11.5</v>
      </c>
      <c r="AW982">
        <v>2.2</v>
      </c>
      <c r="AX982">
        <v>0.6</v>
      </c>
      <c r="AY982">
        <v>1.1</v>
      </c>
      <c r="AZ982">
        <v>0.9</v>
      </c>
      <c r="BA982">
        <v>3.7</v>
      </c>
      <c r="BB982">
        <v>0.9</v>
      </c>
      <c r="BC982">
        <v>0.9</v>
      </c>
      <c r="BD982">
        <v>3.1</v>
      </c>
      <c r="BE982">
        <v>10.5</v>
      </c>
      <c r="BF982">
        <v>1.6</v>
      </c>
      <c r="BG982">
        <v>4.6</v>
      </c>
      <c r="BH982">
        <v>2.1</v>
      </c>
      <c r="BI982">
        <v>1</v>
      </c>
      <c r="BJ982">
        <v>0.6</v>
      </c>
      <c r="BK982">
        <v>1.2</v>
      </c>
      <c r="BL982">
        <v>0.1</v>
      </c>
      <c r="BM982">
        <v>1</v>
      </c>
      <c r="BP982">
        <v>0.7</v>
      </c>
      <c r="BQ982">
        <v>87.9</v>
      </c>
      <c r="BS982">
        <v>0.1</v>
      </c>
    </row>
    <row r="983" spans="1:71" x14ac:dyDescent="0.25">
      <c r="A983" s="28" t="s">
        <v>286</v>
      </c>
      <c r="B983" s="27" t="s">
        <v>355</v>
      </c>
      <c r="C983" s="28" t="s">
        <v>403</v>
      </c>
      <c r="D983">
        <v>41.4</v>
      </c>
      <c r="E983">
        <v>3.3</v>
      </c>
      <c r="F983">
        <v>1</v>
      </c>
      <c r="G983">
        <v>5</v>
      </c>
      <c r="H983">
        <v>97.3</v>
      </c>
      <c r="I983">
        <v>23.6</v>
      </c>
      <c r="J983">
        <v>7.4</v>
      </c>
      <c r="K983">
        <v>12.9</v>
      </c>
      <c r="L983">
        <v>4</v>
      </c>
      <c r="M983">
        <v>38.5</v>
      </c>
      <c r="N983">
        <v>62.6</v>
      </c>
      <c r="O983">
        <v>27</v>
      </c>
      <c r="P983">
        <v>39.6</v>
      </c>
      <c r="Q983">
        <v>19</v>
      </c>
      <c r="R983">
        <v>48.5</v>
      </c>
      <c r="S983">
        <v>46</v>
      </c>
      <c r="T983">
        <v>23.3</v>
      </c>
      <c r="U983">
        <v>21.4</v>
      </c>
      <c r="V983">
        <v>66.3</v>
      </c>
      <c r="W983">
        <v>67.6</v>
      </c>
      <c r="X983">
        <v>9.3</v>
      </c>
      <c r="Y983">
        <v>13.2</v>
      </c>
      <c r="Z983">
        <v>12.4</v>
      </c>
      <c r="AA983">
        <v>92.9</v>
      </c>
      <c r="AB983">
        <v>2.8</v>
      </c>
      <c r="AC983">
        <v>18.3</v>
      </c>
      <c r="AD983">
        <v>223.1</v>
      </c>
      <c r="AE983">
        <v>50.7</v>
      </c>
      <c r="AF983">
        <v>118.1</v>
      </c>
      <c r="AG983">
        <v>119.6</v>
      </c>
      <c r="AH983">
        <v>48.4</v>
      </c>
      <c r="AI983">
        <v>140.2</v>
      </c>
      <c r="AJ983">
        <v>26.9</v>
      </c>
      <c r="AK983">
        <v>76.3</v>
      </c>
      <c r="AL983">
        <v>10.9</v>
      </c>
      <c r="AM983">
        <v>66.6</v>
      </c>
      <c r="AN983">
        <v>15.7</v>
      </c>
      <c r="AO983">
        <v>13</v>
      </c>
      <c r="AP983">
        <v>31.4</v>
      </c>
      <c r="AQ983">
        <v>142.4</v>
      </c>
      <c r="AR983">
        <v>744.7</v>
      </c>
      <c r="AS983">
        <v>328.4</v>
      </c>
      <c r="AT983">
        <v>106.7</v>
      </c>
      <c r="AU983">
        <v>137.6</v>
      </c>
      <c r="AV983">
        <v>156.3</v>
      </c>
      <c r="AW983">
        <v>31.4</v>
      </c>
      <c r="AX983">
        <v>8</v>
      </c>
      <c r="AY983">
        <v>13.7</v>
      </c>
      <c r="AZ983">
        <v>12.1</v>
      </c>
      <c r="BA983">
        <v>51.2</v>
      </c>
      <c r="BB983">
        <v>15</v>
      </c>
      <c r="BC983">
        <v>15.2</v>
      </c>
      <c r="BD983">
        <v>43.4</v>
      </c>
      <c r="BE983">
        <v>151.9</v>
      </c>
      <c r="BF983">
        <v>20.1</v>
      </c>
      <c r="BG983">
        <v>65.1</v>
      </c>
      <c r="BH983">
        <v>36.1</v>
      </c>
      <c r="BI983">
        <v>12.2</v>
      </c>
      <c r="BJ983">
        <v>7.8</v>
      </c>
      <c r="BK983">
        <v>16.2</v>
      </c>
      <c r="BL983">
        <v>1.6</v>
      </c>
      <c r="BM983">
        <v>14.7</v>
      </c>
      <c r="BP983">
        <v>10.6</v>
      </c>
      <c r="BQ983">
        <v>1160.8</v>
      </c>
      <c r="BS983">
        <v>0.7</v>
      </c>
    </row>
    <row r="984" spans="1:69" x14ac:dyDescent="0.25">
      <c r="A984" s="28" t="s">
        <v>286</v>
      </c>
      <c r="B984" s="27" t="s">
        <v>355</v>
      </c>
      <c r="C984" s="28" t="s">
        <v>404</v>
      </c>
      <c r="D984">
        <v>1.2</v>
      </c>
      <c r="E984">
        <v>0.1</v>
      </c>
      <c r="G984">
        <v>0.1</v>
      </c>
      <c r="H984">
        <v>3</v>
      </c>
      <c r="I984">
        <v>0.9</v>
      </c>
      <c r="J984">
        <v>0.2</v>
      </c>
      <c r="K984">
        <v>0.4</v>
      </c>
      <c r="L984">
        <v>0.1</v>
      </c>
      <c r="M984">
        <v>1.2</v>
      </c>
      <c r="N984">
        <v>2</v>
      </c>
      <c r="O984">
        <v>0.8</v>
      </c>
      <c r="P984">
        <v>1.4</v>
      </c>
      <c r="Q984">
        <v>0.6</v>
      </c>
      <c r="R984">
        <v>1.6</v>
      </c>
      <c r="S984">
        <v>1.4</v>
      </c>
      <c r="T984">
        <v>0.6</v>
      </c>
      <c r="U984">
        <v>0.6</v>
      </c>
      <c r="V984">
        <v>2.1</v>
      </c>
      <c r="W984">
        <v>2</v>
      </c>
      <c r="X984">
        <v>0.3</v>
      </c>
      <c r="Y984">
        <v>0.4</v>
      </c>
      <c r="Z984">
        <v>0.3</v>
      </c>
      <c r="AA984">
        <v>3</v>
      </c>
      <c r="AB984">
        <v>0.1</v>
      </c>
      <c r="AC984">
        <v>0.5</v>
      </c>
      <c r="AD984">
        <v>6.8</v>
      </c>
      <c r="AE984">
        <v>1.5</v>
      </c>
      <c r="AF984">
        <v>3.3</v>
      </c>
      <c r="AG984">
        <v>3.4</v>
      </c>
      <c r="AH984">
        <v>1.4</v>
      </c>
      <c r="AI984">
        <v>4.1</v>
      </c>
      <c r="AJ984">
        <v>0.8</v>
      </c>
      <c r="AK984">
        <v>2.3</v>
      </c>
      <c r="AL984">
        <v>0.3</v>
      </c>
      <c r="AM984">
        <v>1.9</v>
      </c>
      <c r="AN984">
        <v>0.4</v>
      </c>
      <c r="AO984">
        <v>0.4</v>
      </c>
      <c r="AP984">
        <v>1</v>
      </c>
      <c r="AQ984">
        <v>5.7</v>
      </c>
      <c r="AR984">
        <v>26.2</v>
      </c>
      <c r="AS984">
        <v>9.7</v>
      </c>
      <c r="AT984">
        <v>3.6</v>
      </c>
      <c r="AU984">
        <v>3.5</v>
      </c>
      <c r="AV984">
        <v>4.9</v>
      </c>
      <c r="AW984">
        <v>0.9</v>
      </c>
      <c r="AX984">
        <v>0.2</v>
      </c>
      <c r="AY984">
        <v>0.4</v>
      </c>
      <c r="AZ984">
        <v>0.3</v>
      </c>
      <c r="BA984">
        <v>1.4</v>
      </c>
      <c r="BB984">
        <v>0.5</v>
      </c>
      <c r="BC984">
        <v>0.5</v>
      </c>
      <c r="BD984">
        <v>1.3</v>
      </c>
      <c r="BE984">
        <v>4.4</v>
      </c>
      <c r="BF984">
        <v>0.5</v>
      </c>
      <c r="BG984">
        <v>1.9</v>
      </c>
      <c r="BH984">
        <v>1.1</v>
      </c>
      <c r="BI984">
        <v>0.4</v>
      </c>
      <c r="BJ984">
        <v>0.2</v>
      </c>
      <c r="BK984">
        <v>0.5</v>
      </c>
      <c r="BM984">
        <v>0.4</v>
      </c>
      <c r="BP984">
        <v>0.3</v>
      </c>
      <c r="BQ984">
        <v>32.9</v>
      </c>
    </row>
    <row r="985" spans="1:69" x14ac:dyDescent="0.25">
      <c r="A985" s="28" t="s">
        <v>286</v>
      </c>
      <c r="B985" s="27" t="s">
        <v>355</v>
      </c>
      <c r="C985" s="28" t="s">
        <v>405</v>
      </c>
      <c r="D985">
        <v>5.2</v>
      </c>
      <c r="E985">
        <v>0.3</v>
      </c>
      <c r="F985">
        <v>0.1</v>
      </c>
      <c r="G985">
        <v>0.6</v>
      </c>
      <c r="H985">
        <v>10.9</v>
      </c>
      <c r="I985">
        <v>3</v>
      </c>
      <c r="J985">
        <v>0.7</v>
      </c>
      <c r="K985">
        <v>1.1</v>
      </c>
      <c r="L985">
        <v>0.3</v>
      </c>
      <c r="M985">
        <v>3.4</v>
      </c>
      <c r="N985">
        <v>6.4</v>
      </c>
      <c r="O985">
        <v>3.6</v>
      </c>
      <c r="P985">
        <v>4.5</v>
      </c>
      <c r="Q985">
        <v>2</v>
      </c>
      <c r="R985">
        <v>5</v>
      </c>
      <c r="S985">
        <v>4.3</v>
      </c>
      <c r="T985">
        <v>2.4</v>
      </c>
      <c r="U985">
        <v>1.7</v>
      </c>
      <c r="V985">
        <v>6.7</v>
      </c>
      <c r="W985">
        <v>5.3</v>
      </c>
      <c r="X985">
        <v>0.8</v>
      </c>
      <c r="Y985">
        <v>1.5</v>
      </c>
      <c r="Z985">
        <v>1.2</v>
      </c>
      <c r="AA985">
        <v>10.2</v>
      </c>
      <c r="AB985">
        <v>0.3</v>
      </c>
      <c r="AC985">
        <v>1.6</v>
      </c>
      <c r="AD985">
        <v>26.5</v>
      </c>
      <c r="AE985">
        <v>4.8</v>
      </c>
      <c r="AF985">
        <v>14.3</v>
      </c>
      <c r="AG985">
        <v>13.5</v>
      </c>
      <c r="AH985">
        <v>4.9</v>
      </c>
      <c r="AI985">
        <v>13.7</v>
      </c>
      <c r="AJ985">
        <v>4.4</v>
      </c>
      <c r="AK985">
        <v>8.3</v>
      </c>
      <c r="AL985">
        <v>0.9</v>
      </c>
      <c r="AM985">
        <v>7.9</v>
      </c>
      <c r="AN985">
        <v>1.7</v>
      </c>
      <c r="AO985">
        <v>1.3</v>
      </c>
      <c r="AP985">
        <v>3.4</v>
      </c>
      <c r="AQ985">
        <v>35.6</v>
      </c>
      <c r="AR985">
        <v>119.6</v>
      </c>
      <c r="AS985">
        <v>42.3</v>
      </c>
      <c r="AT985">
        <v>18.8</v>
      </c>
      <c r="AU985">
        <v>15</v>
      </c>
      <c r="AV985">
        <v>21.9</v>
      </c>
      <c r="AW985">
        <v>2.9</v>
      </c>
      <c r="AX985">
        <v>0.7</v>
      </c>
      <c r="AY985">
        <v>1.2</v>
      </c>
      <c r="AZ985">
        <v>1.2</v>
      </c>
      <c r="BA985">
        <v>7.2</v>
      </c>
      <c r="BB985">
        <v>1.5</v>
      </c>
      <c r="BC985">
        <v>1.7</v>
      </c>
      <c r="BD985">
        <v>4.2</v>
      </c>
      <c r="BE985">
        <v>14.9</v>
      </c>
      <c r="BF985">
        <v>1.9</v>
      </c>
      <c r="BG985">
        <v>7.1</v>
      </c>
      <c r="BH985">
        <v>3.7</v>
      </c>
      <c r="BI985">
        <v>1.3</v>
      </c>
      <c r="BJ985">
        <v>0.8</v>
      </c>
      <c r="BK985">
        <v>2</v>
      </c>
      <c r="BL985">
        <v>0.1</v>
      </c>
      <c r="BM985">
        <v>1.4</v>
      </c>
      <c r="BP985">
        <v>2</v>
      </c>
      <c r="BQ985">
        <v>112.4</v>
      </c>
    </row>
    <row r="986" spans="1:71" x14ac:dyDescent="0.25">
      <c r="A986" s="28" t="s">
        <v>286</v>
      </c>
      <c r="B986" s="27" t="s">
        <v>355</v>
      </c>
      <c r="C986" s="28" t="s">
        <v>406</v>
      </c>
      <c r="D986">
        <v>3.5</v>
      </c>
      <c r="E986">
        <v>0.2</v>
      </c>
      <c r="F986">
        <v>0.1</v>
      </c>
      <c r="G986">
        <v>0.4</v>
      </c>
      <c r="H986">
        <v>8.2</v>
      </c>
      <c r="I986">
        <v>0.8</v>
      </c>
      <c r="J986">
        <v>0.6</v>
      </c>
      <c r="K986">
        <v>1</v>
      </c>
      <c r="L986">
        <v>0.3</v>
      </c>
      <c r="M986">
        <v>2.8</v>
      </c>
      <c r="N986">
        <v>4.2</v>
      </c>
      <c r="O986">
        <v>2.6</v>
      </c>
      <c r="P986">
        <v>1.9</v>
      </c>
      <c r="Q986">
        <v>1.1</v>
      </c>
      <c r="R986">
        <v>2.5</v>
      </c>
      <c r="S986">
        <v>3</v>
      </c>
      <c r="T986">
        <v>1.9</v>
      </c>
      <c r="U986">
        <v>1.4</v>
      </c>
      <c r="V986">
        <v>3.7</v>
      </c>
      <c r="W986">
        <v>4.7</v>
      </c>
      <c r="X986">
        <v>0.7</v>
      </c>
      <c r="Y986">
        <v>1.1</v>
      </c>
      <c r="Z986">
        <v>1</v>
      </c>
      <c r="AA986">
        <v>5.1</v>
      </c>
      <c r="AB986">
        <v>0.2</v>
      </c>
      <c r="AC986">
        <v>1.4</v>
      </c>
      <c r="AD986">
        <v>15.9</v>
      </c>
      <c r="AE986">
        <v>3.3</v>
      </c>
      <c r="AF986">
        <v>9.5</v>
      </c>
      <c r="AG986">
        <v>8.1</v>
      </c>
      <c r="AH986">
        <v>3.8</v>
      </c>
      <c r="AI986">
        <v>11.9</v>
      </c>
      <c r="AJ986">
        <v>2.7</v>
      </c>
      <c r="AK986">
        <v>5.8</v>
      </c>
      <c r="AL986">
        <v>0.8</v>
      </c>
      <c r="AM986">
        <v>5.3</v>
      </c>
      <c r="AN986">
        <v>1.4</v>
      </c>
      <c r="AO986">
        <v>1</v>
      </c>
      <c r="AP986">
        <v>2.2</v>
      </c>
      <c r="AQ986">
        <v>15.4</v>
      </c>
      <c r="AR986">
        <v>74.4</v>
      </c>
      <c r="AS986">
        <v>33.9</v>
      </c>
      <c r="AT986">
        <v>11.7</v>
      </c>
      <c r="AU986">
        <v>10.6</v>
      </c>
      <c r="AV986">
        <v>14.6</v>
      </c>
      <c r="AW986">
        <v>2.4</v>
      </c>
      <c r="AX986">
        <v>0.6</v>
      </c>
      <c r="AY986">
        <v>1</v>
      </c>
      <c r="AZ986">
        <v>0.9</v>
      </c>
      <c r="BA986">
        <v>4.9</v>
      </c>
      <c r="BB986">
        <v>1.5</v>
      </c>
      <c r="BC986">
        <v>1.6</v>
      </c>
      <c r="BD986">
        <v>3.2</v>
      </c>
      <c r="BE986">
        <v>11.5</v>
      </c>
      <c r="BF986">
        <v>1.5</v>
      </c>
      <c r="BG986">
        <v>5.5</v>
      </c>
      <c r="BH986">
        <v>3.3</v>
      </c>
      <c r="BI986">
        <v>1</v>
      </c>
      <c r="BJ986">
        <v>0.6</v>
      </c>
      <c r="BK986">
        <v>1.6</v>
      </c>
      <c r="BL986">
        <v>0.1</v>
      </c>
      <c r="BM986">
        <v>1.1</v>
      </c>
      <c r="BP986">
        <v>1.1</v>
      </c>
      <c r="BQ986">
        <v>90.7</v>
      </c>
      <c r="BS986">
        <v>0.1</v>
      </c>
    </row>
    <row r="987" spans="1:72" x14ac:dyDescent="0.25">
      <c r="A987" s="28" t="s">
        <v>286</v>
      </c>
      <c r="B987" s="27" t="s">
        <v>355</v>
      </c>
      <c r="C987" s="28" t="s">
        <v>407</v>
      </c>
      <c r="D987">
        <v>215.6</v>
      </c>
      <c r="E987">
        <v>10.8</v>
      </c>
      <c r="F987">
        <v>6.5</v>
      </c>
      <c r="G987">
        <v>23.1</v>
      </c>
      <c r="H987">
        <v>401.4</v>
      </c>
      <c r="I987">
        <v>89.7</v>
      </c>
      <c r="J987">
        <v>29.2</v>
      </c>
      <c r="K987">
        <v>43.6</v>
      </c>
      <c r="L987">
        <v>15.5</v>
      </c>
      <c r="M987">
        <v>135.7</v>
      </c>
      <c r="N987">
        <v>195.7</v>
      </c>
      <c r="O987">
        <v>109.4</v>
      </c>
      <c r="P987">
        <v>149.6</v>
      </c>
      <c r="Q987">
        <v>74</v>
      </c>
      <c r="R987">
        <v>174.8</v>
      </c>
      <c r="S987">
        <v>158.4</v>
      </c>
      <c r="T987">
        <v>77.1</v>
      </c>
      <c r="U987">
        <v>76.1</v>
      </c>
      <c r="V987">
        <v>197.9</v>
      </c>
      <c r="W987">
        <v>209.6</v>
      </c>
      <c r="X987">
        <v>35.5</v>
      </c>
      <c r="Y987">
        <v>51.8</v>
      </c>
      <c r="Z987">
        <v>45.5</v>
      </c>
      <c r="AA987">
        <v>370.4</v>
      </c>
      <c r="AB987">
        <v>13.2</v>
      </c>
      <c r="AC987">
        <v>62.8</v>
      </c>
      <c r="AD987">
        <v>934.9</v>
      </c>
      <c r="AE987">
        <v>180.6</v>
      </c>
      <c r="AF987">
        <v>567.6</v>
      </c>
      <c r="AG987">
        <v>518.9</v>
      </c>
      <c r="AH987">
        <v>224.8</v>
      </c>
      <c r="AI987">
        <v>871.8</v>
      </c>
      <c r="AJ987">
        <v>122.8</v>
      </c>
      <c r="AK987">
        <v>298.9</v>
      </c>
      <c r="AL987">
        <v>31.2</v>
      </c>
      <c r="AM987">
        <v>371.7</v>
      </c>
      <c r="AN987">
        <v>71.6</v>
      </c>
      <c r="AO987">
        <v>55.3</v>
      </c>
      <c r="AP987">
        <v>131.2</v>
      </c>
      <c r="AQ987">
        <v>1527</v>
      </c>
      <c r="AR987">
        <v>5651</v>
      </c>
      <c r="AS987">
        <v>1314.6</v>
      </c>
      <c r="AT987">
        <v>1016.2</v>
      </c>
      <c r="AU987">
        <v>635.1</v>
      </c>
      <c r="AV987">
        <v>788.9</v>
      </c>
      <c r="AW987">
        <v>111.2</v>
      </c>
      <c r="AX987">
        <v>27</v>
      </c>
      <c r="AY987">
        <v>55.3</v>
      </c>
      <c r="AZ987">
        <v>41.3</v>
      </c>
      <c r="BA987">
        <v>207.3</v>
      </c>
      <c r="BB987">
        <v>41.5</v>
      </c>
      <c r="BC987">
        <v>54.2</v>
      </c>
      <c r="BD987">
        <v>155.7</v>
      </c>
      <c r="BE987">
        <v>579.7</v>
      </c>
      <c r="BF987">
        <v>74.1</v>
      </c>
      <c r="BG987">
        <v>242.6</v>
      </c>
      <c r="BH987">
        <v>110.4</v>
      </c>
      <c r="BI987">
        <v>50.6</v>
      </c>
      <c r="BJ987">
        <v>30.2</v>
      </c>
      <c r="BK987">
        <v>70.8</v>
      </c>
      <c r="BL987">
        <v>6.9</v>
      </c>
      <c r="BM987">
        <v>49.1</v>
      </c>
      <c r="BP987">
        <v>57</v>
      </c>
      <c r="BQ987">
        <v>5130</v>
      </c>
      <c r="BS987">
        <v>7.3</v>
      </c>
      <c r="BT987">
        <v>0.5</v>
      </c>
    </row>
    <row r="988" spans="1:72" x14ac:dyDescent="0.25">
      <c r="A988" s="26" t="s">
        <v>287</v>
      </c>
      <c r="B988" s="27" t="s">
        <v>356</v>
      </c>
      <c r="C988" s="26" t="s">
        <v>384</v>
      </c>
      <c r="D988">
        <v>3752.1</v>
      </c>
      <c r="E988">
        <v>103.8</v>
      </c>
      <c r="F988">
        <v>66.7</v>
      </c>
      <c r="G988">
        <v>242.2</v>
      </c>
      <c r="H988">
        <v>2507.2</v>
      </c>
      <c r="I988">
        <v>445.8</v>
      </c>
      <c r="J988">
        <v>529.3</v>
      </c>
      <c r="K988">
        <v>616.6</v>
      </c>
      <c r="L988">
        <v>306.4</v>
      </c>
      <c r="M988">
        <v>621.4</v>
      </c>
      <c r="N988">
        <v>2202.7</v>
      </c>
      <c r="O988">
        <v>554.7</v>
      </c>
      <c r="P988">
        <v>962.1</v>
      </c>
      <c r="Q988">
        <v>746.8</v>
      </c>
      <c r="R988">
        <v>707.8</v>
      </c>
      <c r="S988">
        <v>1220.8</v>
      </c>
      <c r="T988">
        <v>499.4</v>
      </c>
      <c r="U988">
        <v>662.8</v>
      </c>
      <c r="V988">
        <v>1366.9</v>
      </c>
      <c r="W988">
        <v>1481.1</v>
      </c>
      <c r="X988">
        <v>514.3</v>
      </c>
      <c r="Y988">
        <v>641.6</v>
      </c>
      <c r="Z988">
        <v>532.2</v>
      </c>
      <c r="AA988">
        <v>2842.1</v>
      </c>
      <c r="AB988">
        <v>293.6</v>
      </c>
      <c r="AC988">
        <v>1399.9</v>
      </c>
      <c r="AD988">
        <v>6107.5</v>
      </c>
      <c r="AE988">
        <v>1824.9</v>
      </c>
      <c r="AF988">
        <v>5231.6</v>
      </c>
      <c r="AG988">
        <v>5110.5</v>
      </c>
      <c r="AH988">
        <v>7707</v>
      </c>
      <c r="AI988">
        <v>1168.7</v>
      </c>
      <c r="AJ988">
        <v>684.9</v>
      </c>
      <c r="AK988">
        <v>3959.9</v>
      </c>
      <c r="AL988">
        <v>323.2</v>
      </c>
      <c r="AM988">
        <v>2320.7</v>
      </c>
      <c r="AN988">
        <v>450.7</v>
      </c>
      <c r="AO988">
        <v>356.3</v>
      </c>
      <c r="AP988">
        <v>1144.3</v>
      </c>
      <c r="AQ988">
        <v>1913.8</v>
      </c>
      <c r="AR988">
        <v>2872.5</v>
      </c>
      <c r="AS988">
        <v>28936.4</v>
      </c>
      <c r="AT988">
        <v>4678.7</v>
      </c>
      <c r="AU988">
        <v>7624.8</v>
      </c>
      <c r="AV988">
        <v>3995.6</v>
      </c>
      <c r="AW988">
        <v>1307.8</v>
      </c>
      <c r="AX988">
        <v>276.3</v>
      </c>
      <c r="AY988">
        <v>337.9</v>
      </c>
      <c r="AZ988">
        <v>458</v>
      </c>
      <c r="BA988">
        <v>4057.3</v>
      </c>
      <c r="BB988">
        <v>330.6</v>
      </c>
      <c r="BC988">
        <v>348.9</v>
      </c>
      <c r="BD988">
        <v>2071.2</v>
      </c>
      <c r="BE988">
        <v>4705.5</v>
      </c>
      <c r="BF988">
        <v>3336.2</v>
      </c>
      <c r="BG988">
        <v>2227.9</v>
      </c>
      <c r="BH988">
        <v>1098.2</v>
      </c>
      <c r="BI988">
        <v>600.9</v>
      </c>
      <c r="BJ988">
        <v>391.3</v>
      </c>
      <c r="BK988">
        <v>585.6</v>
      </c>
      <c r="BL988">
        <v>128</v>
      </c>
      <c r="BM988">
        <v>435.9</v>
      </c>
      <c r="BP988">
        <v>1059.5</v>
      </c>
      <c r="BQ988">
        <v>226631.4</v>
      </c>
      <c r="BR988">
        <v>269.7</v>
      </c>
      <c r="BS988">
        <v>1443.9</v>
      </c>
      <c r="BT988">
        <v>4.6</v>
      </c>
    </row>
    <row r="989" spans="1:72" x14ac:dyDescent="0.25">
      <c r="A989" s="28" t="s">
        <v>287</v>
      </c>
      <c r="B989" s="27" t="s">
        <v>356</v>
      </c>
      <c r="C989" s="28" t="s">
        <v>385</v>
      </c>
      <c r="D989">
        <v>4.6</v>
      </c>
      <c r="F989">
        <v>0.1</v>
      </c>
      <c r="G989">
        <v>0.9</v>
      </c>
      <c r="H989">
        <v>2.6</v>
      </c>
      <c r="I989">
        <v>0.3</v>
      </c>
      <c r="J989">
        <v>0.3</v>
      </c>
      <c r="K989">
        <v>0.9</v>
      </c>
      <c r="L989">
        <v>0.4</v>
      </c>
      <c r="M989">
        <v>23.1</v>
      </c>
      <c r="N989">
        <v>5.9</v>
      </c>
      <c r="O989">
        <v>1.2</v>
      </c>
      <c r="P989">
        <v>0.8</v>
      </c>
      <c r="Q989">
        <v>0.9</v>
      </c>
      <c r="R989">
        <v>3.8</v>
      </c>
      <c r="S989">
        <v>2.2</v>
      </c>
      <c r="T989">
        <v>0.7</v>
      </c>
      <c r="U989">
        <v>0.7</v>
      </c>
      <c r="V989">
        <v>2.4</v>
      </c>
      <c r="W989">
        <v>1.4</v>
      </c>
      <c r="X989">
        <v>3.5</v>
      </c>
      <c r="Y989">
        <v>0.8</v>
      </c>
      <c r="Z989">
        <v>0.8</v>
      </c>
      <c r="AA989">
        <v>31.3</v>
      </c>
      <c r="AB989">
        <v>0.1</v>
      </c>
      <c r="AC989">
        <v>1.4</v>
      </c>
      <c r="AD989">
        <v>7</v>
      </c>
      <c r="AE989">
        <v>1.2</v>
      </c>
      <c r="AF989">
        <v>4.1</v>
      </c>
      <c r="AG989">
        <v>2</v>
      </c>
      <c r="AH989">
        <v>3.5</v>
      </c>
      <c r="AI989">
        <v>3.3</v>
      </c>
      <c r="AJ989">
        <v>0.8</v>
      </c>
      <c r="AK989">
        <v>1.3</v>
      </c>
      <c r="AL989">
        <v>0.2</v>
      </c>
      <c r="AM989">
        <v>3.1</v>
      </c>
      <c r="AN989">
        <v>0.2</v>
      </c>
      <c r="AO989">
        <v>0.2</v>
      </c>
      <c r="AP989">
        <v>1.1</v>
      </c>
      <c r="AQ989">
        <v>2</v>
      </c>
      <c r="AR989">
        <v>2.9</v>
      </c>
      <c r="AS989">
        <v>56</v>
      </c>
      <c r="AT989">
        <v>3.5</v>
      </c>
      <c r="AU989">
        <v>3.4</v>
      </c>
      <c r="AV989">
        <v>4.7</v>
      </c>
      <c r="AW989">
        <v>0.7</v>
      </c>
      <c r="AX989">
        <v>0.5</v>
      </c>
      <c r="AY989">
        <v>0.1</v>
      </c>
      <c r="AZ989">
        <v>0.3</v>
      </c>
      <c r="BA989">
        <v>2.7</v>
      </c>
      <c r="BB989">
        <v>0.1</v>
      </c>
      <c r="BC989">
        <v>0.2</v>
      </c>
      <c r="BD989">
        <v>1.4</v>
      </c>
      <c r="BE989">
        <v>2.1</v>
      </c>
      <c r="BF989">
        <v>0.9</v>
      </c>
      <c r="BG989">
        <v>2.3</v>
      </c>
      <c r="BH989">
        <v>1</v>
      </c>
      <c r="BI989">
        <v>0.2</v>
      </c>
      <c r="BJ989">
        <v>0.3</v>
      </c>
      <c r="BK989">
        <v>0.2</v>
      </c>
      <c r="BL989">
        <v>0.1</v>
      </c>
      <c r="BM989">
        <v>0.3</v>
      </c>
      <c r="BP989">
        <v>2.2</v>
      </c>
      <c r="BQ989">
        <v>59.5</v>
      </c>
      <c r="BS989">
        <v>5.6</v>
      </c>
      <c r="BT989">
        <v>-15.1</v>
      </c>
    </row>
    <row r="990" spans="1:72" x14ac:dyDescent="0.25">
      <c r="A990" s="28" t="s">
        <v>287</v>
      </c>
      <c r="B990" s="27" t="s">
        <v>356</v>
      </c>
      <c r="C990" s="28" t="s">
        <v>386</v>
      </c>
      <c r="D990">
        <v>56.8</v>
      </c>
      <c r="E990">
        <v>0.5</v>
      </c>
      <c r="F990">
        <v>0.6</v>
      </c>
      <c r="G990">
        <v>1.7</v>
      </c>
      <c r="H990">
        <v>30.2</v>
      </c>
      <c r="I990">
        <v>5</v>
      </c>
      <c r="J990">
        <v>4</v>
      </c>
      <c r="K990">
        <v>6.4</v>
      </c>
      <c r="L990">
        <v>2.7</v>
      </c>
      <c r="M990">
        <v>5.3</v>
      </c>
      <c r="N990">
        <v>58.6</v>
      </c>
      <c r="O990">
        <v>58.2</v>
      </c>
      <c r="P990">
        <v>12.1</v>
      </c>
      <c r="Q990">
        <v>7.4</v>
      </c>
      <c r="R990">
        <v>10.1</v>
      </c>
      <c r="S990">
        <v>19.6</v>
      </c>
      <c r="T990">
        <v>9.4</v>
      </c>
      <c r="U990">
        <v>9.8</v>
      </c>
      <c r="V990">
        <v>20.8</v>
      </c>
      <c r="W990">
        <v>12.6</v>
      </c>
      <c r="X990">
        <v>10.4</v>
      </c>
      <c r="Y990">
        <v>11.7</v>
      </c>
      <c r="Z990">
        <v>8.4</v>
      </c>
      <c r="AA990">
        <v>38.7</v>
      </c>
      <c r="AB990">
        <v>1.6</v>
      </c>
      <c r="AC990">
        <v>11.2</v>
      </c>
      <c r="AD990">
        <v>67.7</v>
      </c>
      <c r="AE990">
        <v>18.6</v>
      </c>
      <c r="AF990">
        <v>51</v>
      </c>
      <c r="AG990">
        <v>37.9</v>
      </c>
      <c r="AH990">
        <v>62.4</v>
      </c>
      <c r="AI990">
        <v>32.5</v>
      </c>
      <c r="AJ990">
        <v>11.6</v>
      </c>
      <c r="AK990">
        <v>25.5</v>
      </c>
      <c r="AL990">
        <v>3.1</v>
      </c>
      <c r="AM990">
        <v>24.8</v>
      </c>
      <c r="AN990">
        <v>9.5</v>
      </c>
      <c r="AO990">
        <v>10.6</v>
      </c>
      <c r="AP990">
        <v>22.6</v>
      </c>
      <c r="AQ990">
        <v>36.1</v>
      </c>
      <c r="AR990">
        <v>35.5</v>
      </c>
      <c r="AS990">
        <v>1627.2</v>
      </c>
      <c r="AT990">
        <v>91</v>
      </c>
      <c r="AU990">
        <v>33</v>
      </c>
      <c r="AV990">
        <v>58.3</v>
      </c>
      <c r="AW990">
        <v>11.6</v>
      </c>
      <c r="AX990">
        <v>2.8</v>
      </c>
      <c r="AY990">
        <v>3.3</v>
      </c>
      <c r="AZ990">
        <v>4.5</v>
      </c>
      <c r="BA990">
        <v>45</v>
      </c>
      <c r="BB990">
        <v>1.8</v>
      </c>
      <c r="BC990">
        <v>2</v>
      </c>
      <c r="BD990">
        <v>20.7</v>
      </c>
      <c r="BE990">
        <v>32.2</v>
      </c>
      <c r="BF990">
        <v>17.9</v>
      </c>
      <c r="BG990">
        <v>46.6</v>
      </c>
      <c r="BH990">
        <v>9.1</v>
      </c>
      <c r="BI990">
        <v>6.2</v>
      </c>
      <c r="BJ990">
        <v>3.2</v>
      </c>
      <c r="BK990">
        <v>4.7</v>
      </c>
      <c r="BL990">
        <v>1.5</v>
      </c>
      <c r="BM990">
        <v>3</v>
      </c>
      <c r="BP990">
        <v>51.6</v>
      </c>
      <c r="BQ990">
        <v>1086.1</v>
      </c>
      <c r="BS990">
        <v>28.3</v>
      </c>
      <c r="BT990">
        <v>0.4</v>
      </c>
    </row>
    <row r="991" spans="1:72" x14ac:dyDescent="0.25">
      <c r="A991" s="28" t="s">
        <v>287</v>
      </c>
      <c r="B991" s="27" t="s">
        <v>356</v>
      </c>
      <c r="C991" s="28" t="s">
        <v>387</v>
      </c>
      <c r="D991">
        <v>45.5</v>
      </c>
      <c r="E991">
        <v>0.4</v>
      </c>
      <c r="F991">
        <v>0.6</v>
      </c>
      <c r="G991">
        <v>2.5</v>
      </c>
      <c r="H991">
        <v>28.7</v>
      </c>
      <c r="I991">
        <v>4.7</v>
      </c>
      <c r="J991">
        <v>2.6</v>
      </c>
      <c r="K991">
        <v>6.6</v>
      </c>
      <c r="L991">
        <v>4.2</v>
      </c>
      <c r="M991">
        <v>34.9</v>
      </c>
      <c r="N991">
        <v>45.6</v>
      </c>
      <c r="O991">
        <v>14.3</v>
      </c>
      <c r="P991">
        <v>11.8</v>
      </c>
      <c r="Q991">
        <v>5.7</v>
      </c>
      <c r="R991">
        <v>14.4</v>
      </c>
      <c r="S991">
        <v>21</v>
      </c>
      <c r="T991">
        <v>7.7</v>
      </c>
      <c r="U991">
        <v>9.9</v>
      </c>
      <c r="V991">
        <v>24.9</v>
      </c>
      <c r="W991">
        <v>20.8</v>
      </c>
      <c r="X991">
        <v>31.4</v>
      </c>
      <c r="Y991">
        <v>8.4</v>
      </c>
      <c r="Z991">
        <v>10.5</v>
      </c>
      <c r="AA991">
        <v>56.1</v>
      </c>
      <c r="AB991">
        <v>1.3</v>
      </c>
      <c r="AC991">
        <v>16.4</v>
      </c>
      <c r="AD991">
        <v>75.8</v>
      </c>
      <c r="AE991">
        <v>18.4</v>
      </c>
      <c r="AF991">
        <v>44.8</v>
      </c>
      <c r="AG991">
        <v>30.5</v>
      </c>
      <c r="AH991">
        <v>47.9</v>
      </c>
      <c r="AI991">
        <v>29.7</v>
      </c>
      <c r="AJ991">
        <v>11.4</v>
      </c>
      <c r="AK991">
        <v>18.8</v>
      </c>
      <c r="AL991">
        <v>4.1</v>
      </c>
      <c r="AM991">
        <v>30.6</v>
      </c>
      <c r="AN991">
        <v>7.4</v>
      </c>
      <c r="AO991">
        <v>8.8</v>
      </c>
      <c r="AP991">
        <v>18.4</v>
      </c>
      <c r="AQ991">
        <v>72</v>
      </c>
      <c r="AR991">
        <v>15.1</v>
      </c>
      <c r="AS991">
        <v>832.7</v>
      </c>
      <c r="AT991">
        <v>24.5</v>
      </c>
      <c r="AU991">
        <v>25.5</v>
      </c>
      <c r="AV991">
        <v>74.8</v>
      </c>
      <c r="AW991">
        <v>12.5</v>
      </c>
      <c r="AX991">
        <v>3.2</v>
      </c>
      <c r="AY991">
        <v>4.3</v>
      </c>
      <c r="AZ991">
        <v>4.2</v>
      </c>
      <c r="BA991">
        <v>38.7</v>
      </c>
      <c r="BB991">
        <v>2.1</v>
      </c>
      <c r="BC991">
        <v>2.2</v>
      </c>
      <c r="BD991">
        <v>20</v>
      </c>
      <c r="BE991">
        <v>28.2</v>
      </c>
      <c r="BF991">
        <v>14.2</v>
      </c>
      <c r="BG991">
        <v>26.5</v>
      </c>
      <c r="BH991">
        <v>8.1</v>
      </c>
      <c r="BI991">
        <v>8</v>
      </c>
      <c r="BJ991">
        <v>3.1</v>
      </c>
      <c r="BK991">
        <v>4</v>
      </c>
      <c r="BL991">
        <v>1.1</v>
      </c>
      <c r="BM991">
        <v>2.6</v>
      </c>
      <c r="BP991">
        <v>46.6</v>
      </c>
      <c r="BQ991">
        <v>750.9</v>
      </c>
      <c r="BR991">
        <v>0.1</v>
      </c>
      <c r="BS991">
        <v>69.9</v>
      </c>
      <c r="BT991">
        <v>2.9</v>
      </c>
    </row>
    <row r="992" spans="1:72" x14ac:dyDescent="0.25">
      <c r="A992" s="28" t="s">
        <v>287</v>
      </c>
      <c r="B992" s="27" t="s">
        <v>356</v>
      </c>
      <c r="C992" s="28" t="s">
        <v>388</v>
      </c>
      <c r="AS992">
        <v>0.1</v>
      </c>
      <c r="BQ992">
        <v>0.1</v>
      </c>
      <c r="BT992">
        <v>-0.2</v>
      </c>
    </row>
    <row r="993" spans="1:71" x14ac:dyDescent="0.25">
      <c r="A993" s="28" t="s">
        <v>287</v>
      </c>
      <c r="B993" s="27" t="s">
        <v>356</v>
      </c>
      <c r="C993" s="28" t="s">
        <v>389</v>
      </c>
      <c r="D993">
        <v>0.4</v>
      </c>
      <c r="H993">
        <v>0.1</v>
      </c>
      <c r="N993">
        <v>0.6</v>
      </c>
      <c r="O993">
        <v>0.1</v>
      </c>
      <c r="P993">
        <v>0.3</v>
      </c>
      <c r="R993">
        <v>0.1</v>
      </c>
      <c r="S993">
        <v>0.1</v>
      </c>
      <c r="U993">
        <v>0.1</v>
      </c>
      <c r="V993">
        <v>0.1</v>
      </c>
      <c r="W993">
        <v>0.2</v>
      </c>
      <c r="X993">
        <v>0.1</v>
      </c>
      <c r="AA993">
        <v>0.1</v>
      </c>
      <c r="AC993">
        <v>0.1</v>
      </c>
      <c r="AD993">
        <v>0.4</v>
      </c>
      <c r="AE993">
        <v>0.1</v>
      </c>
      <c r="AF993">
        <v>0.1</v>
      </c>
      <c r="AH993">
        <v>0.1</v>
      </c>
      <c r="AM993">
        <v>0.2</v>
      </c>
      <c r="AS993">
        <v>1.5</v>
      </c>
      <c r="AU993">
        <v>0.2</v>
      </c>
      <c r="AV993">
        <v>0.1</v>
      </c>
      <c r="BD993">
        <v>0.1</v>
      </c>
      <c r="BE993">
        <v>0.1</v>
      </c>
      <c r="BF993">
        <v>0.1</v>
      </c>
      <c r="BG993">
        <v>0.7</v>
      </c>
      <c r="BH993">
        <v>0.1</v>
      </c>
      <c r="BQ993">
        <v>2.4</v>
      </c>
      <c r="BS993">
        <v>1.2</v>
      </c>
    </row>
    <row r="994" spans="1:72" x14ac:dyDescent="0.25">
      <c r="A994" s="28" t="s">
        <v>287</v>
      </c>
      <c r="B994" s="27" t="s">
        <v>356</v>
      </c>
      <c r="C994" s="28" t="s">
        <v>390</v>
      </c>
      <c r="D994">
        <v>0.1</v>
      </c>
      <c r="H994">
        <v>0.1</v>
      </c>
      <c r="I994">
        <v>0.1</v>
      </c>
      <c r="K994">
        <v>0.1</v>
      </c>
      <c r="L994">
        <v>0.1</v>
      </c>
      <c r="M994">
        <v>0.8</v>
      </c>
      <c r="N994">
        <v>0.1</v>
      </c>
      <c r="R994">
        <v>0.1</v>
      </c>
      <c r="V994">
        <v>0.1</v>
      </c>
      <c r="W994">
        <v>0.1</v>
      </c>
      <c r="X994">
        <v>0.1</v>
      </c>
      <c r="AA994">
        <v>0.4</v>
      </c>
      <c r="AD994">
        <v>0.1</v>
      </c>
      <c r="AF994">
        <v>0.1</v>
      </c>
      <c r="AH994">
        <v>0.1</v>
      </c>
      <c r="AS994">
        <v>0.4</v>
      </c>
      <c r="BQ994">
        <v>0.5</v>
      </c>
      <c r="BS994">
        <v>0.1</v>
      </c>
      <c r="BT994">
        <v>-0.3</v>
      </c>
    </row>
    <row r="995" spans="1:72" x14ac:dyDescent="0.25">
      <c r="A995" s="28" t="s">
        <v>287</v>
      </c>
      <c r="B995" s="27" t="s">
        <v>356</v>
      </c>
      <c r="C995" s="28" t="s">
        <v>391</v>
      </c>
      <c r="D995">
        <v>0.8</v>
      </c>
      <c r="H995">
        <v>0.6</v>
      </c>
      <c r="I995">
        <v>0.1</v>
      </c>
      <c r="J995">
        <v>0.1</v>
      </c>
      <c r="K995">
        <v>0.3</v>
      </c>
      <c r="L995">
        <v>0.2</v>
      </c>
      <c r="M995">
        <v>0.2</v>
      </c>
      <c r="N995">
        <v>0.6</v>
      </c>
      <c r="O995">
        <v>0.2</v>
      </c>
      <c r="P995">
        <v>0.3</v>
      </c>
      <c r="Q995">
        <v>0.1</v>
      </c>
      <c r="R995">
        <v>0.3</v>
      </c>
      <c r="S995">
        <v>0.6</v>
      </c>
      <c r="T995">
        <v>0.1</v>
      </c>
      <c r="U995">
        <v>0.4</v>
      </c>
      <c r="V995">
        <v>0.7</v>
      </c>
      <c r="W995">
        <v>1.1</v>
      </c>
      <c r="X995">
        <v>0.4</v>
      </c>
      <c r="Y995">
        <v>0.2</v>
      </c>
      <c r="Z995">
        <v>0.3</v>
      </c>
      <c r="AA995">
        <v>0.5</v>
      </c>
      <c r="AC995">
        <v>0.3</v>
      </c>
      <c r="AD995">
        <v>1.8</v>
      </c>
      <c r="AE995">
        <v>0.5</v>
      </c>
      <c r="AF995">
        <v>0.6</v>
      </c>
      <c r="AG995">
        <v>0.4</v>
      </c>
      <c r="AH995">
        <v>0.8</v>
      </c>
      <c r="AI995">
        <v>0.2</v>
      </c>
      <c r="AJ995">
        <v>0.1</v>
      </c>
      <c r="AK995">
        <v>0.3</v>
      </c>
      <c r="AM995">
        <v>0.9</v>
      </c>
      <c r="AN995">
        <v>0.1</v>
      </c>
      <c r="AO995">
        <v>0.1</v>
      </c>
      <c r="AP995">
        <v>0.2</v>
      </c>
      <c r="AQ995">
        <v>0.4</v>
      </c>
      <c r="AR995">
        <v>0.3</v>
      </c>
      <c r="AS995">
        <v>14.6</v>
      </c>
      <c r="AT995">
        <v>0.2</v>
      </c>
      <c r="AU995">
        <v>1</v>
      </c>
      <c r="AV995">
        <v>0.6</v>
      </c>
      <c r="AW995">
        <v>0.2</v>
      </c>
      <c r="AY995">
        <v>0.1</v>
      </c>
      <c r="AZ995">
        <v>0.1</v>
      </c>
      <c r="BA995">
        <v>0.4</v>
      </c>
      <c r="BD995">
        <v>0.3</v>
      </c>
      <c r="BE995">
        <v>0.4</v>
      </c>
      <c r="BF995">
        <v>0.3</v>
      </c>
      <c r="BG995">
        <v>0.7</v>
      </c>
      <c r="BH995">
        <v>0.2</v>
      </c>
      <c r="BI995">
        <v>0.1</v>
      </c>
      <c r="BJ995">
        <v>0.1</v>
      </c>
      <c r="BP995">
        <v>0.5</v>
      </c>
      <c r="BQ995">
        <v>11.6</v>
      </c>
      <c r="BS995">
        <v>3.6</v>
      </c>
      <c r="BT995">
        <v>0.1</v>
      </c>
    </row>
    <row r="996" spans="1:72" x14ac:dyDescent="0.25">
      <c r="A996" s="28" t="s">
        <v>287</v>
      </c>
      <c r="B996" s="27" t="s">
        <v>356</v>
      </c>
      <c r="C996" s="28" t="s">
        <v>392</v>
      </c>
      <c r="D996">
        <v>11.2</v>
      </c>
      <c r="E996">
        <v>0.1</v>
      </c>
      <c r="F996">
        <v>0.2</v>
      </c>
      <c r="G996">
        <v>0.4</v>
      </c>
      <c r="H996">
        <v>6.7</v>
      </c>
      <c r="I996">
        <v>3.6</v>
      </c>
      <c r="J996">
        <v>0.6</v>
      </c>
      <c r="K996">
        <v>1.7</v>
      </c>
      <c r="L996">
        <v>1.8</v>
      </c>
      <c r="M996">
        <v>3</v>
      </c>
      <c r="N996">
        <v>10.5</v>
      </c>
      <c r="O996">
        <v>2</v>
      </c>
      <c r="P996">
        <v>3.5</v>
      </c>
      <c r="Q996">
        <v>1.6</v>
      </c>
      <c r="R996">
        <v>4.6</v>
      </c>
      <c r="S996">
        <v>6.8</v>
      </c>
      <c r="T996">
        <v>1.3</v>
      </c>
      <c r="U996">
        <v>4.4</v>
      </c>
      <c r="V996">
        <v>7.8</v>
      </c>
      <c r="W996">
        <v>8</v>
      </c>
      <c r="X996">
        <v>11.1</v>
      </c>
      <c r="Y996">
        <v>2.1</v>
      </c>
      <c r="Z996">
        <v>6</v>
      </c>
      <c r="AA996">
        <v>13.6</v>
      </c>
      <c r="AB996">
        <v>0.4</v>
      </c>
      <c r="AC996">
        <v>3.2</v>
      </c>
      <c r="AD996">
        <v>20.8</v>
      </c>
      <c r="AE996">
        <v>4.2</v>
      </c>
      <c r="AF996">
        <v>7</v>
      </c>
      <c r="AG996">
        <v>4.1</v>
      </c>
      <c r="AH996">
        <v>7.6</v>
      </c>
      <c r="AI996">
        <v>4.1</v>
      </c>
      <c r="AJ996">
        <v>1.7</v>
      </c>
      <c r="AK996">
        <v>3.1</v>
      </c>
      <c r="AL996">
        <v>0.3</v>
      </c>
      <c r="AM996">
        <v>10</v>
      </c>
      <c r="AN996">
        <v>0.4</v>
      </c>
      <c r="AO996">
        <v>0.5</v>
      </c>
      <c r="AP996">
        <v>2.5</v>
      </c>
      <c r="AQ996">
        <v>3.4</v>
      </c>
      <c r="AR996">
        <v>1.9</v>
      </c>
      <c r="AS996">
        <v>71.7</v>
      </c>
      <c r="AT996">
        <v>1.8</v>
      </c>
      <c r="AU996">
        <v>7</v>
      </c>
      <c r="AV996">
        <v>5.1</v>
      </c>
      <c r="AW996">
        <v>2.3</v>
      </c>
      <c r="AX996">
        <v>0.4</v>
      </c>
      <c r="AY996">
        <v>0.3</v>
      </c>
      <c r="AZ996">
        <v>0.8</v>
      </c>
      <c r="BA996">
        <v>5.1</v>
      </c>
      <c r="BB996">
        <v>0.2</v>
      </c>
      <c r="BC996">
        <v>0.3</v>
      </c>
      <c r="BD996">
        <v>3.1</v>
      </c>
      <c r="BE996">
        <v>3.4</v>
      </c>
      <c r="BF996">
        <v>2.2</v>
      </c>
      <c r="BG996">
        <v>8.8</v>
      </c>
      <c r="BH996">
        <v>2.4</v>
      </c>
      <c r="BI996">
        <v>1.2</v>
      </c>
      <c r="BJ996">
        <v>0.4</v>
      </c>
      <c r="BK996">
        <v>0.4</v>
      </c>
      <c r="BL996">
        <v>0.3</v>
      </c>
      <c r="BM996">
        <v>0.4</v>
      </c>
      <c r="BP996">
        <v>3.6</v>
      </c>
      <c r="BQ996">
        <v>168.3</v>
      </c>
      <c r="BS996">
        <v>46</v>
      </c>
      <c r="BT996">
        <v>3.5</v>
      </c>
    </row>
    <row r="997" spans="1:72" x14ac:dyDescent="0.25">
      <c r="A997" s="28" t="s">
        <v>287</v>
      </c>
      <c r="B997" s="27" t="s">
        <v>356</v>
      </c>
      <c r="C997" s="28" t="s">
        <v>393</v>
      </c>
      <c r="D997">
        <v>4.1</v>
      </c>
      <c r="G997">
        <v>0.4</v>
      </c>
      <c r="H997">
        <v>1.5</v>
      </c>
      <c r="I997">
        <v>0.2</v>
      </c>
      <c r="J997">
        <v>0.1</v>
      </c>
      <c r="K997">
        <v>0.6</v>
      </c>
      <c r="L997">
        <v>0.2</v>
      </c>
      <c r="M997">
        <v>20.8</v>
      </c>
      <c r="N997">
        <v>4.9</v>
      </c>
      <c r="O997">
        <v>0.4</v>
      </c>
      <c r="P997">
        <v>0.8</v>
      </c>
      <c r="Q997">
        <v>1</v>
      </c>
      <c r="R997">
        <v>4.7</v>
      </c>
      <c r="S997">
        <v>2.5</v>
      </c>
      <c r="T997">
        <v>0.2</v>
      </c>
      <c r="U997">
        <v>1.1</v>
      </c>
      <c r="V997">
        <v>2.2</v>
      </c>
      <c r="W997">
        <v>0.7</v>
      </c>
      <c r="X997">
        <v>1</v>
      </c>
      <c r="Y997">
        <v>0.3</v>
      </c>
      <c r="Z997">
        <v>0.4</v>
      </c>
      <c r="AA997">
        <v>73.9</v>
      </c>
      <c r="AB997">
        <v>0.1</v>
      </c>
      <c r="AC997">
        <v>0.7</v>
      </c>
      <c r="AD997">
        <v>3.9</v>
      </c>
      <c r="AE997">
        <v>0.4</v>
      </c>
      <c r="AF997">
        <v>2.1</v>
      </c>
      <c r="AG997">
        <v>0.7</v>
      </c>
      <c r="AH997">
        <v>1.8</v>
      </c>
      <c r="AI997">
        <v>0.7</v>
      </c>
      <c r="AJ997">
        <v>0.3</v>
      </c>
      <c r="AK997">
        <v>0.4</v>
      </c>
      <c r="AL997">
        <v>0.1</v>
      </c>
      <c r="AM997">
        <v>1.3</v>
      </c>
      <c r="AN997">
        <v>0.1</v>
      </c>
      <c r="AO997">
        <v>0.2</v>
      </c>
      <c r="AP997">
        <v>0.3</v>
      </c>
      <c r="AQ997">
        <v>0.6</v>
      </c>
      <c r="AR997">
        <v>0.4</v>
      </c>
      <c r="AS997">
        <v>12.8</v>
      </c>
      <c r="AT997">
        <v>0.6</v>
      </c>
      <c r="AU997">
        <v>1.6</v>
      </c>
      <c r="AV997">
        <v>1.3</v>
      </c>
      <c r="AW997">
        <v>0.6</v>
      </c>
      <c r="AX997">
        <v>0.1</v>
      </c>
      <c r="AY997">
        <v>0.1</v>
      </c>
      <c r="AZ997">
        <v>0.1</v>
      </c>
      <c r="BA997">
        <v>0.8</v>
      </c>
      <c r="BD997">
        <v>0.6</v>
      </c>
      <c r="BE997">
        <v>0.5</v>
      </c>
      <c r="BF997">
        <v>0.3</v>
      </c>
      <c r="BG997">
        <v>1</v>
      </c>
      <c r="BH997">
        <v>0.2</v>
      </c>
      <c r="BI997">
        <v>0.1</v>
      </c>
      <c r="BJ997">
        <v>0.1</v>
      </c>
      <c r="BK997">
        <v>0.1</v>
      </c>
      <c r="BM997">
        <v>0.2</v>
      </c>
      <c r="BP997">
        <v>0.3</v>
      </c>
      <c r="BQ997">
        <v>27.9</v>
      </c>
      <c r="BS997">
        <v>0.9</v>
      </c>
      <c r="BT997">
        <v>-17.7</v>
      </c>
    </row>
    <row r="998" spans="1:72" x14ac:dyDescent="0.25">
      <c r="A998" s="28" t="s">
        <v>287</v>
      </c>
      <c r="B998" s="27" t="s">
        <v>356</v>
      </c>
      <c r="C998" s="28" t="s">
        <v>394</v>
      </c>
      <c r="D998">
        <v>1.5</v>
      </c>
      <c r="G998">
        <v>0.1</v>
      </c>
      <c r="H998">
        <v>1.6</v>
      </c>
      <c r="I998">
        <v>0.2</v>
      </c>
      <c r="J998">
        <v>0.1</v>
      </c>
      <c r="K998">
        <v>0.2</v>
      </c>
      <c r="L998">
        <v>0.1</v>
      </c>
      <c r="M998">
        <v>3.6</v>
      </c>
      <c r="N998">
        <v>1.5</v>
      </c>
      <c r="O998">
        <v>0.3</v>
      </c>
      <c r="P998">
        <v>0.3</v>
      </c>
      <c r="Q998">
        <v>0.2</v>
      </c>
      <c r="R998">
        <v>2.4</v>
      </c>
      <c r="S998">
        <v>1.8</v>
      </c>
      <c r="T998">
        <v>0.1</v>
      </c>
      <c r="U998">
        <v>0.8</v>
      </c>
      <c r="V998">
        <v>1.8</v>
      </c>
      <c r="W998">
        <v>1.7</v>
      </c>
      <c r="X998">
        <v>0.6</v>
      </c>
      <c r="Y998">
        <v>0.4</v>
      </c>
      <c r="Z998">
        <v>0.2</v>
      </c>
      <c r="AA998">
        <v>4</v>
      </c>
      <c r="AC998">
        <v>0.6</v>
      </c>
      <c r="AD998">
        <v>1.8</v>
      </c>
      <c r="AE998">
        <v>0.7</v>
      </c>
      <c r="AF998">
        <v>0.5</v>
      </c>
      <c r="AG998">
        <v>0.3</v>
      </c>
      <c r="AH998">
        <v>0.6</v>
      </c>
      <c r="AI998">
        <v>0.2</v>
      </c>
      <c r="AJ998">
        <v>0.1</v>
      </c>
      <c r="AK998">
        <v>0.2</v>
      </c>
      <c r="AM998">
        <v>1</v>
      </c>
      <c r="AN998">
        <v>0.1</v>
      </c>
      <c r="AP998">
        <v>0.1</v>
      </c>
      <c r="AQ998">
        <v>0.4</v>
      </c>
      <c r="AR998">
        <v>0.4</v>
      </c>
      <c r="AS998">
        <v>6.9</v>
      </c>
      <c r="AT998">
        <v>0.7</v>
      </c>
      <c r="AU998">
        <v>0.3</v>
      </c>
      <c r="AV998">
        <v>0.6</v>
      </c>
      <c r="AW998">
        <v>0.2</v>
      </c>
      <c r="BA998">
        <v>0.3</v>
      </c>
      <c r="BD998">
        <v>0.3</v>
      </c>
      <c r="BE998">
        <v>0.4</v>
      </c>
      <c r="BF998">
        <v>0.2</v>
      </c>
      <c r="BG998">
        <v>1.1</v>
      </c>
      <c r="BH998">
        <v>0.3</v>
      </c>
      <c r="BI998">
        <v>0.1</v>
      </c>
      <c r="BK998">
        <v>0.1</v>
      </c>
      <c r="BM998">
        <v>0.1</v>
      </c>
      <c r="BP998">
        <v>0.6</v>
      </c>
      <c r="BQ998">
        <v>12</v>
      </c>
      <c r="BS998">
        <v>8.4</v>
      </c>
      <c r="BT998">
        <v>0.2</v>
      </c>
    </row>
    <row r="999" spans="1:72" x14ac:dyDescent="0.25">
      <c r="A999" s="28" t="s">
        <v>287</v>
      </c>
      <c r="B999" s="27" t="s">
        <v>356</v>
      </c>
      <c r="C999" s="28" t="s">
        <v>395</v>
      </c>
      <c r="D999">
        <v>4.3</v>
      </c>
      <c r="G999">
        <v>0.3</v>
      </c>
      <c r="H999">
        <v>2.4</v>
      </c>
      <c r="I999">
        <v>0.2</v>
      </c>
      <c r="J999">
        <v>0.2</v>
      </c>
      <c r="K999">
        <v>0.4</v>
      </c>
      <c r="L999">
        <v>0.4</v>
      </c>
      <c r="M999">
        <v>6.8</v>
      </c>
      <c r="N999">
        <v>4.1</v>
      </c>
      <c r="O999">
        <v>1.9</v>
      </c>
      <c r="P999">
        <v>0.7</v>
      </c>
      <c r="Q999">
        <v>0.3</v>
      </c>
      <c r="R999">
        <v>1.3</v>
      </c>
      <c r="S999">
        <v>2.4</v>
      </c>
      <c r="T999">
        <v>0.8</v>
      </c>
      <c r="U999">
        <v>0.5</v>
      </c>
      <c r="V999">
        <v>2.4</v>
      </c>
      <c r="W999">
        <v>0.9</v>
      </c>
      <c r="X999">
        <v>6.8</v>
      </c>
      <c r="Y999">
        <v>0.7</v>
      </c>
      <c r="Z999">
        <v>1.1</v>
      </c>
      <c r="AA999">
        <v>9.2</v>
      </c>
      <c r="AB999">
        <v>0.1</v>
      </c>
      <c r="AC999">
        <v>2.1</v>
      </c>
      <c r="AD999">
        <v>6.8</v>
      </c>
      <c r="AE999">
        <v>1.1</v>
      </c>
      <c r="AF999">
        <v>2.5</v>
      </c>
      <c r="AG999">
        <v>1.6</v>
      </c>
      <c r="AH999">
        <v>2.5</v>
      </c>
      <c r="AI999">
        <v>2</v>
      </c>
      <c r="AJ999">
        <v>1</v>
      </c>
      <c r="AK999">
        <v>0.9</v>
      </c>
      <c r="AL999">
        <v>0.3</v>
      </c>
      <c r="AM999">
        <v>2.4</v>
      </c>
      <c r="AN999">
        <v>0.6</v>
      </c>
      <c r="AO999">
        <v>0.4</v>
      </c>
      <c r="AP999">
        <v>1.5</v>
      </c>
      <c r="AQ999">
        <v>6.5</v>
      </c>
      <c r="AR999">
        <v>4.7</v>
      </c>
      <c r="AS999">
        <v>45.5</v>
      </c>
      <c r="AT999">
        <v>4.8</v>
      </c>
      <c r="AU999">
        <v>1.5</v>
      </c>
      <c r="AV999">
        <v>4.9</v>
      </c>
      <c r="AW999">
        <v>0.8</v>
      </c>
      <c r="AX999">
        <v>0.3</v>
      </c>
      <c r="AY999">
        <v>0.2</v>
      </c>
      <c r="AZ999">
        <v>0.4</v>
      </c>
      <c r="BA999">
        <v>2.4</v>
      </c>
      <c r="BB999">
        <v>0.2</v>
      </c>
      <c r="BC999">
        <v>0.1</v>
      </c>
      <c r="BD999">
        <v>1.6</v>
      </c>
      <c r="BE999">
        <v>2.2</v>
      </c>
      <c r="BF999">
        <v>1</v>
      </c>
      <c r="BG999">
        <v>4</v>
      </c>
      <c r="BH999">
        <v>1.1</v>
      </c>
      <c r="BI999">
        <v>0.3</v>
      </c>
      <c r="BJ999">
        <v>0.2</v>
      </c>
      <c r="BK999">
        <v>0.3</v>
      </c>
      <c r="BL999">
        <v>0.1</v>
      </c>
      <c r="BM999">
        <v>0.2</v>
      </c>
      <c r="BP999">
        <v>3.4</v>
      </c>
      <c r="BQ999">
        <v>56.1</v>
      </c>
      <c r="BS999">
        <v>13.3</v>
      </c>
      <c r="BT999">
        <v>0.6</v>
      </c>
    </row>
    <row r="1000" spans="1:72" x14ac:dyDescent="0.25">
      <c r="A1000" s="28" t="s">
        <v>287</v>
      </c>
      <c r="B1000" s="27" t="s">
        <v>356</v>
      </c>
      <c r="C1000" s="28" t="s">
        <v>396</v>
      </c>
      <c r="D1000">
        <v>86.8</v>
      </c>
      <c r="E1000">
        <v>0.5</v>
      </c>
      <c r="F1000">
        <v>0.8</v>
      </c>
      <c r="G1000">
        <v>8.4</v>
      </c>
      <c r="H1000">
        <v>43.3</v>
      </c>
      <c r="I1000">
        <v>5.5</v>
      </c>
      <c r="J1000">
        <v>4.7</v>
      </c>
      <c r="K1000">
        <v>14.4</v>
      </c>
      <c r="L1000">
        <v>11</v>
      </c>
      <c r="M1000">
        <v>113.2</v>
      </c>
      <c r="N1000">
        <v>124.4</v>
      </c>
      <c r="O1000">
        <v>75.1</v>
      </c>
      <c r="P1000">
        <v>22.2</v>
      </c>
      <c r="Q1000">
        <v>10.6</v>
      </c>
      <c r="R1000">
        <v>25.1</v>
      </c>
      <c r="S1000">
        <v>32.6</v>
      </c>
      <c r="T1000">
        <v>19.5</v>
      </c>
      <c r="U1000">
        <v>14.6</v>
      </c>
      <c r="V1000">
        <v>44.9</v>
      </c>
      <c r="W1000">
        <v>22</v>
      </c>
      <c r="X1000">
        <v>63</v>
      </c>
      <c r="Y1000">
        <v>39.1</v>
      </c>
      <c r="Z1000">
        <v>16.9</v>
      </c>
      <c r="AA1000">
        <v>189.6</v>
      </c>
      <c r="AB1000">
        <v>3.1</v>
      </c>
      <c r="AC1000">
        <v>26.6</v>
      </c>
      <c r="AD1000">
        <v>185</v>
      </c>
      <c r="AE1000">
        <v>26.4</v>
      </c>
      <c r="AF1000">
        <v>67.4</v>
      </c>
      <c r="AG1000">
        <v>52.1</v>
      </c>
      <c r="AH1000">
        <v>63.7</v>
      </c>
      <c r="AI1000">
        <v>34.7</v>
      </c>
      <c r="AJ1000">
        <v>22.4</v>
      </c>
      <c r="AK1000">
        <v>27.3</v>
      </c>
      <c r="AL1000">
        <v>4.8</v>
      </c>
      <c r="AM1000">
        <v>49.8</v>
      </c>
      <c r="AN1000">
        <v>31.4</v>
      </c>
      <c r="AO1000">
        <v>16.4</v>
      </c>
      <c r="AP1000">
        <v>27.3</v>
      </c>
      <c r="AQ1000">
        <v>140.4</v>
      </c>
      <c r="AR1000">
        <v>20.6</v>
      </c>
      <c r="AS1000">
        <v>1612.9</v>
      </c>
      <c r="AT1000">
        <v>37.2</v>
      </c>
      <c r="AU1000">
        <v>36.1</v>
      </c>
      <c r="AV1000">
        <v>168.4</v>
      </c>
      <c r="AW1000">
        <v>19.7</v>
      </c>
      <c r="AX1000">
        <v>6.3</v>
      </c>
      <c r="AY1000">
        <v>6.6</v>
      </c>
      <c r="AZ1000">
        <v>7.9</v>
      </c>
      <c r="BA1000">
        <v>53.8</v>
      </c>
      <c r="BB1000">
        <v>4.3</v>
      </c>
      <c r="BC1000">
        <v>2.2</v>
      </c>
      <c r="BD1000">
        <v>39.8</v>
      </c>
      <c r="BE1000">
        <v>104.9</v>
      </c>
      <c r="BF1000">
        <v>31.6</v>
      </c>
      <c r="BG1000">
        <v>100</v>
      </c>
      <c r="BH1000">
        <v>22.6</v>
      </c>
      <c r="BI1000">
        <v>11.2</v>
      </c>
      <c r="BJ1000">
        <v>6.8</v>
      </c>
      <c r="BK1000">
        <v>8.4</v>
      </c>
      <c r="BL1000">
        <v>1.5</v>
      </c>
      <c r="BM1000">
        <v>6.3</v>
      </c>
      <c r="BP1000">
        <v>168.8</v>
      </c>
      <c r="BQ1000">
        <v>1040.7</v>
      </c>
      <c r="BS1000">
        <v>304.9</v>
      </c>
      <c r="BT1000">
        <v>9.2</v>
      </c>
    </row>
    <row r="1001" spans="1:72" x14ac:dyDescent="0.25">
      <c r="A1001" s="28" t="s">
        <v>287</v>
      </c>
      <c r="B1001" s="27" t="s">
        <v>356</v>
      </c>
      <c r="C1001" s="28" t="s">
        <v>397</v>
      </c>
      <c r="D1001">
        <v>18.9</v>
      </c>
      <c r="E1001">
        <v>0.1</v>
      </c>
      <c r="F1001">
        <v>0.3</v>
      </c>
      <c r="G1001">
        <v>0.9</v>
      </c>
      <c r="H1001">
        <v>13.8</v>
      </c>
      <c r="I1001">
        <v>2.6</v>
      </c>
      <c r="J1001">
        <v>1.3</v>
      </c>
      <c r="K1001">
        <v>2.7</v>
      </c>
      <c r="L1001">
        <v>1.9</v>
      </c>
      <c r="M1001">
        <v>109.7</v>
      </c>
      <c r="N1001">
        <v>42.4</v>
      </c>
      <c r="O1001">
        <v>26.1</v>
      </c>
      <c r="P1001">
        <v>8.3</v>
      </c>
      <c r="Q1001">
        <v>5.2</v>
      </c>
      <c r="R1001">
        <v>21.3</v>
      </c>
      <c r="S1001">
        <v>11.4</v>
      </c>
      <c r="T1001">
        <v>14</v>
      </c>
      <c r="U1001">
        <v>13</v>
      </c>
      <c r="V1001">
        <v>24.8</v>
      </c>
      <c r="W1001">
        <v>27.2</v>
      </c>
      <c r="X1001">
        <v>29.4</v>
      </c>
      <c r="Y1001">
        <v>11.3</v>
      </c>
      <c r="Z1001">
        <v>11.9</v>
      </c>
      <c r="AA1001">
        <v>84.6</v>
      </c>
      <c r="AB1001">
        <v>0.9</v>
      </c>
      <c r="AC1001">
        <v>5.5</v>
      </c>
      <c r="AD1001">
        <v>45.6</v>
      </c>
      <c r="AE1001">
        <v>13.6</v>
      </c>
      <c r="AF1001">
        <v>8.3</v>
      </c>
      <c r="AG1001">
        <v>4.8</v>
      </c>
      <c r="AH1001">
        <v>9.6</v>
      </c>
      <c r="AI1001">
        <v>2.2</v>
      </c>
      <c r="AJ1001">
        <v>2</v>
      </c>
      <c r="AK1001">
        <v>4.6</v>
      </c>
      <c r="AL1001">
        <v>0.4</v>
      </c>
      <c r="AM1001">
        <v>11.6</v>
      </c>
      <c r="AN1001">
        <v>2.6</v>
      </c>
      <c r="AO1001">
        <v>2.1</v>
      </c>
      <c r="AP1001">
        <v>8.1</v>
      </c>
      <c r="AQ1001">
        <v>17</v>
      </c>
      <c r="AR1001">
        <v>1.6</v>
      </c>
      <c r="AS1001">
        <v>77.6</v>
      </c>
      <c r="AT1001">
        <v>2.5</v>
      </c>
      <c r="AU1001">
        <v>10.1</v>
      </c>
      <c r="AV1001">
        <v>9.8</v>
      </c>
      <c r="AW1001">
        <v>5.8</v>
      </c>
      <c r="AX1001">
        <v>1.4</v>
      </c>
      <c r="AY1001">
        <v>1.2</v>
      </c>
      <c r="AZ1001">
        <v>1.7</v>
      </c>
      <c r="BA1001">
        <v>6.9</v>
      </c>
      <c r="BB1001">
        <v>0.4</v>
      </c>
      <c r="BC1001">
        <v>0.3</v>
      </c>
      <c r="BD1001">
        <v>8.4</v>
      </c>
      <c r="BE1001">
        <v>8.4</v>
      </c>
      <c r="BF1001">
        <v>4</v>
      </c>
      <c r="BG1001">
        <v>59</v>
      </c>
      <c r="BH1001">
        <v>5.9</v>
      </c>
      <c r="BI1001">
        <v>3.8</v>
      </c>
      <c r="BJ1001">
        <v>1.7</v>
      </c>
      <c r="BK1001">
        <v>1</v>
      </c>
      <c r="BL1001">
        <v>1.2</v>
      </c>
      <c r="BM1001">
        <v>1.4</v>
      </c>
      <c r="BP1001">
        <v>20.8</v>
      </c>
      <c r="BQ1001">
        <v>321</v>
      </c>
      <c r="BS1001">
        <v>142.3</v>
      </c>
      <c r="BT1001">
        <v>7.6</v>
      </c>
    </row>
    <row r="1002" spans="1:72" x14ac:dyDescent="0.25">
      <c r="A1002" s="28" t="s">
        <v>287</v>
      </c>
      <c r="B1002" s="27" t="s">
        <v>356</v>
      </c>
      <c r="C1002" s="28" t="s">
        <v>398</v>
      </c>
      <c r="D1002">
        <v>0.2</v>
      </c>
      <c r="H1002">
        <v>0.2</v>
      </c>
      <c r="N1002">
        <v>0.2</v>
      </c>
      <c r="AA1002">
        <v>0.1</v>
      </c>
      <c r="AD1002">
        <v>0.1</v>
      </c>
      <c r="AM1002">
        <v>0.3</v>
      </c>
      <c r="AS1002">
        <v>0.5</v>
      </c>
      <c r="AV1002">
        <v>0.1</v>
      </c>
      <c r="BG1002">
        <v>0.1</v>
      </c>
      <c r="BQ1002">
        <v>1.5</v>
      </c>
      <c r="BT1002">
        <v>-0.7</v>
      </c>
    </row>
    <row r="1003" spans="1:72" x14ac:dyDescent="0.25">
      <c r="A1003" s="28" t="s">
        <v>287</v>
      </c>
      <c r="B1003" s="27" t="s">
        <v>356</v>
      </c>
      <c r="C1003" s="28" t="s">
        <v>399</v>
      </c>
      <c r="D1003">
        <v>3.3</v>
      </c>
      <c r="G1003">
        <v>0.2</v>
      </c>
      <c r="H1003">
        <v>6.9</v>
      </c>
      <c r="I1003">
        <v>0.3</v>
      </c>
      <c r="J1003">
        <v>0.2</v>
      </c>
      <c r="K1003">
        <v>2.2</v>
      </c>
      <c r="L1003">
        <v>0.7</v>
      </c>
      <c r="M1003">
        <v>14.9</v>
      </c>
      <c r="N1003">
        <v>2.2</v>
      </c>
      <c r="O1003">
        <v>0.4</v>
      </c>
      <c r="P1003">
        <v>0.5</v>
      </c>
      <c r="Q1003">
        <v>0.6</v>
      </c>
      <c r="R1003">
        <v>2.7</v>
      </c>
      <c r="S1003">
        <v>1</v>
      </c>
      <c r="T1003">
        <v>0.1</v>
      </c>
      <c r="U1003">
        <v>0.4</v>
      </c>
      <c r="V1003">
        <v>0.7</v>
      </c>
      <c r="W1003">
        <v>0.5</v>
      </c>
      <c r="X1003">
        <v>0.7</v>
      </c>
      <c r="Y1003">
        <v>0.3</v>
      </c>
      <c r="Z1003">
        <v>0.3</v>
      </c>
      <c r="AA1003">
        <v>10</v>
      </c>
      <c r="AC1003">
        <v>0.4</v>
      </c>
      <c r="AD1003">
        <v>2.5</v>
      </c>
      <c r="AE1003">
        <v>0.4</v>
      </c>
      <c r="AF1003">
        <v>1.2</v>
      </c>
      <c r="AG1003">
        <v>0.6</v>
      </c>
      <c r="AH1003">
        <v>1.2</v>
      </c>
      <c r="AI1003">
        <v>0.5</v>
      </c>
      <c r="AJ1003">
        <v>0.3</v>
      </c>
      <c r="AK1003">
        <v>0.4</v>
      </c>
      <c r="AM1003">
        <v>2.7</v>
      </c>
      <c r="AN1003">
        <v>0.2</v>
      </c>
      <c r="AO1003">
        <v>0.1</v>
      </c>
      <c r="AP1003">
        <v>0.5</v>
      </c>
      <c r="AQ1003">
        <v>0.6</v>
      </c>
      <c r="AR1003">
        <v>0.2</v>
      </c>
      <c r="AS1003">
        <v>10.1</v>
      </c>
      <c r="AT1003">
        <v>0.5</v>
      </c>
      <c r="AU1003">
        <v>0.9</v>
      </c>
      <c r="AV1003">
        <v>1.3</v>
      </c>
      <c r="AW1003">
        <v>0.3</v>
      </c>
      <c r="AX1003">
        <v>0.1</v>
      </c>
      <c r="AY1003">
        <v>0.1</v>
      </c>
      <c r="AZ1003">
        <v>0.1</v>
      </c>
      <c r="BA1003">
        <v>0.8</v>
      </c>
      <c r="BC1003">
        <v>0.1</v>
      </c>
      <c r="BD1003">
        <v>0.7</v>
      </c>
      <c r="BE1003">
        <v>0.6</v>
      </c>
      <c r="BF1003">
        <v>0.3</v>
      </c>
      <c r="BG1003">
        <v>1.1</v>
      </c>
      <c r="BH1003">
        <v>0.4</v>
      </c>
      <c r="BI1003">
        <v>0.2</v>
      </c>
      <c r="BJ1003">
        <v>0.1</v>
      </c>
      <c r="BK1003">
        <v>0.1</v>
      </c>
      <c r="BM1003">
        <v>0.1</v>
      </c>
      <c r="BP1003">
        <v>0.4</v>
      </c>
      <c r="BQ1003">
        <v>42.9</v>
      </c>
      <c r="BS1003">
        <v>1.4</v>
      </c>
      <c r="BT1003">
        <v>-1.7</v>
      </c>
    </row>
    <row r="1004" spans="1:72" x14ac:dyDescent="0.25">
      <c r="A1004" s="28" t="s">
        <v>287</v>
      </c>
      <c r="B1004" s="27" t="s">
        <v>356</v>
      </c>
      <c r="C1004" s="28" t="s">
        <v>400</v>
      </c>
      <c r="D1004">
        <v>4.8</v>
      </c>
      <c r="F1004">
        <v>0.1</v>
      </c>
      <c r="G1004">
        <v>0.2</v>
      </c>
      <c r="H1004">
        <v>2.7</v>
      </c>
      <c r="I1004">
        <v>2.7</v>
      </c>
      <c r="J1004">
        <v>0.3</v>
      </c>
      <c r="K1004">
        <v>1.4</v>
      </c>
      <c r="L1004">
        <v>1.1</v>
      </c>
      <c r="M1004">
        <v>0.5</v>
      </c>
      <c r="N1004">
        <v>11.5</v>
      </c>
      <c r="O1004">
        <v>3.8</v>
      </c>
      <c r="P1004">
        <v>2.9</v>
      </c>
      <c r="Q1004">
        <v>0.7</v>
      </c>
      <c r="R1004">
        <v>1.5</v>
      </c>
      <c r="S1004">
        <v>4.1</v>
      </c>
      <c r="T1004">
        <v>4.5</v>
      </c>
      <c r="U1004">
        <v>7</v>
      </c>
      <c r="V1004">
        <v>9.3</v>
      </c>
      <c r="W1004">
        <v>5.9</v>
      </c>
      <c r="X1004">
        <v>9.9</v>
      </c>
      <c r="Y1004">
        <v>1.9</v>
      </c>
      <c r="Z1004">
        <v>4.4</v>
      </c>
      <c r="AA1004">
        <v>3.8</v>
      </c>
      <c r="AB1004">
        <v>0.3</v>
      </c>
      <c r="AC1004">
        <v>1.4</v>
      </c>
      <c r="AD1004">
        <v>17.6</v>
      </c>
      <c r="AE1004">
        <v>2.1</v>
      </c>
      <c r="AF1004">
        <v>3</v>
      </c>
      <c r="AG1004">
        <v>1.7</v>
      </c>
      <c r="AH1004">
        <v>2.8</v>
      </c>
      <c r="AI1004">
        <v>1</v>
      </c>
      <c r="AJ1004">
        <v>0.7</v>
      </c>
      <c r="AK1004">
        <v>1.2</v>
      </c>
      <c r="AL1004">
        <v>0.1</v>
      </c>
      <c r="AM1004">
        <v>3.7</v>
      </c>
      <c r="AN1004">
        <v>0.4</v>
      </c>
      <c r="AO1004">
        <v>0.5</v>
      </c>
      <c r="AP1004">
        <v>2.8</v>
      </c>
      <c r="AQ1004">
        <v>5.3</v>
      </c>
      <c r="AR1004">
        <v>0.8</v>
      </c>
      <c r="AS1004">
        <v>29.7</v>
      </c>
      <c r="AT1004">
        <v>0.8</v>
      </c>
      <c r="AU1004">
        <v>3.7</v>
      </c>
      <c r="AV1004">
        <v>3.5</v>
      </c>
      <c r="AW1004">
        <v>2.3</v>
      </c>
      <c r="AX1004">
        <v>0.3</v>
      </c>
      <c r="AY1004">
        <v>0.3</v>
      </c>
      <c r="AZ1004">
        <v>0.6</v>
      </c>
      <c r="BA1004">
        <v>2.5</v>
      </c>
      <c r="BB1004">
        <v>0.1</v>
      </c>
      <c r="BC1004">
        <v>0.1</v>
      </c>
      <c r="BD1004">
        <v>2.4</v>
      </c>
      <c r="BE1004">
        <v>2.6</v>
      </c>
      <c r="BF1004">
        <v>1.6</v>
      </c>
      <c r="BG1004">
        <v>8.9</v>
      </c>
      <c r="BH1004">
        <v>1.5</v>
      </c>
      <c r="BI1004">
        <v>1.2</v>
      </c>
      <c r="BJ1004">
        <v>0.3</v>
      </c>
      <c r="BK1004">
        <v>0.4</v>
      </c>
      <c r="BL1004">
        <v>0.4</v>
      </c>
      <c r="BM1004">
        <v>0.4</v>
      </c>
      <c r="BP1004">
        <v>3.7</v>
      </c>
      <c r="BQ1004">
        <v>95.2</v>
      </c>
      <c r="BS1004">
        <v>47.6</v>
      </c>
      <c r="BT1004">
        <v>-79.7</v>
      </c>
    </row>
    <row r="1005" spans="1:72" x14ac:dyDescent="0.25">
      <c r="A1005" s="28" t="s">
        <v>287</v>
      </c>
      <c r="B1005" s="27" t="s">
        <v>356</v>
      </c>
      <c r="C1005" s="28" t="s">
        <v>401</v>
      </c>
      <c r="D1005">
        <v>6.8</v>
      </c>
      <c r="F1005">
        <v>0.1</v>
      </c>
      <c r="G1005">
        <v>0.2</v>
      </c>
      <c r="H1005">
        <v>1.8</v>
      </c>
      <c r="I1005">
        <v>0.6</v>
      </c>
      <c r="J1005">
        <v>0.4</v>
      </c>
      <c r="K1005">
        <v>0.6</v>
      </c>
      <c r="L1005">
        <v>1.1</v>
      </c>
      <c r="M1005">
        <v>0.5</v>
      </c>
      <c r="N1005">
        <v>6.4</v>
      </c>
      <c r="O1005">
        <v>2.4</v>
      </c>
      <c r="P1005">
        <v>3.2</v>
      </c>
      <c r="Q1005">
        <v>0.6</v>
      </c>
      <c r="R1005">
        <v>2</v>
      </c>
      <c r="S1005">
        <v>4.4</v>
      </c>
      <c r="T1005">
        <v>2.4</v>
      </c>
      <c r="U1005">
        <v>2.5</v>
      </c>
      <c r="V1005">
        <v>7.7</v>
      </c>
      <c r="W1005">
        <v>6.8</v>
      </c>
      <c r="X1005">
        <v>10.9</v>
      </c>
      <c r="Y1005">
        <v>1.4</v>
      </c>
      <c r="Z1005">
        <v>4.3</v>
      </c>
      <c r="AA1005">
        <v>3.1</v>
      </c>
      <c r="AB1005">
        <v>0.3</v>
      </c>
      <c r="AC1005">
        <v>2</v>
      </c>
      <c r="AD1005">
        <v>16.6</v>
      </c>
      <c r="AE1005">
        <v>4.4</v>
      </c>
      <c r="AF1005">
        <v>3.2</v>
      </c>
      <c r="AG1005">
        <v>3.2</v>
      </c>
      <c r="AH1005">
        <v>4.5</v>
      </c>
      <c r="AI1005">
        <v>1.4</v>
      </c>
      <c r="AJ1005">
        <v>1.3</v>
      </c>
      <c r="AK1005">
        <v>1.6</v>
      </c>
      <c r="AL1005">
        <v>0.3</v>
      </c>
      <c r="AM1005">
        <v>3.3</v>
      </c>
      <c r="AN1005">
        <v>0.9</v>
      </c>
      <c r="AO1005">
        <v>2.8</v>
      </c>
      <c r="AP1005">
        <v>3.7</v>
      </c>
      <c r="AQ1005">
        <v>6.9</v>
      </c>
      <c r="AR1005">
        <v>2.2</v>
      </c>
      <c r="AS1005">
        <v>65.2</v>
      </c>
      <c r="AT1005">
        <v>3.6</v>
      </c>
      <c r="AU1005">
        <v>3.4</v>
      </c>
      <c r="AV1005">
        <v>6.7</v>
      </c>
      <c r="AW1005">
        <v>2.3</v>
      </c>
      <c r="AX1005">
        <v>0.3</v>
      </c>
      <c r="AY1005">
        <v>0.7</v>
      </c>
      <c r="AZ1005">
        <v>0.7</v>
      </c>
      <c r="BA1005">
        <v>5.3</v>
      </c>
      <c r="BB1005">
        <v>0.2</v>
      </c>
      <c r="BC1005">
        <v>0.1</v>
      </c>
      <c r="BD1005">
        <v>2.9</v>
      </c>
      <c r="BE1005">
        <v>4.3</v>
      </c>
      <c r="BF1005">
        <v>2.4</v>
      </c>
      <c r="BG1005">
        <v>7.2</v>
      </c>
      <c r="BH1005">
        <v>1.5</v>
      </c>
      <c r="BI1005">
        <v>1</v>
      </c>
      <c r="BJ1005">
        <v>0.5</v>
      </c>
      <c r="BK1005">
        <v>0.5</v>
      </c>
      <c r="BL1005">
        <v>0.3</v>
      </c>
      <c r="BM1005">
        <v>0.3</v>
      </c>
      <c r="BP1005">
        <v>2.8</v>
      </c>
      <c r="BQ1005">
        <v>98.4</v>
      </c>
      <c r="BS1005">
        <v>54.7</v>
      </c>
      <c r="BT1005">
        <v>1.5</v>
      </c>
    </row>
    <row r="1006" spans="1:72" x14ac:dyDescent="0.25">
      <c r="A1006" s="28" t="s">
        <v>287</v>
      </c>
      <c r="B1006" s="27" t="s">
        <v>356</v>
      </c>
      <c r="C1006" s="28" t="s">
        <v>402</v>
      </c>
      <c r="D1006">
        <v>3.3</v>
      </c>
      <c r="G1006">
        <v>0.1</v>
      </c>
      <c r="H1006">
        <v>1.1</v>
      </c>
      <c r="I1006">
        <v>0.4</v>
      </c>
      <c r="J1006">
        <v>0.1</v>
      </c>
      <c r="K1006">
        <v>0.4</v>
      </c>
      <c r="L1006">
        <v>0.2</v>
      </c>
      <c r="M1006">
        <v>0.3</v>
      </c>
      <c r="N1006">
        <v>4.3</v>
      </c>
      <c r="O1006">
        <v>1.2</v>
      </c>
      <c r="P1006">
        <v>1.7</v>
      </c>
      <c r="Q1006">
        <v>0.3</v>
      </c>
      <c r="R1006">
        <v>1.2</v>
      </c>
      <c r="S1006">
        <v>2</v>
      </c>
      <c r="T1006">
        <v>1.1</v>
      </c>
      <c r="U1006">
        <v>2</v>
      </c>
      <c r="V1006">
        <v>3.3</v>
      </c>
      <c r="W1006">
        <v>3.7</v>
      </c>
      <c r="X1006">
        <v>8.2</v>
      </c>
      <c r="Y1006">
        <v>0.5</v>
      </c>
      <c r="Z1006">
        <v>1.6</v>
      </c>
      <c r="AA1006">
        <v>1.3</v>
      </c>
      <c r="AB1006">
        <v>0.1</v>
      </c>
      <c r="AC1006">
        <v>0.5</v>
      </c>
      <c r="AD1006">
        <v>4.8</v>
      </c>
      <c r="AE1006">
        <v>1.3</v>
      </c>
      <c r="AF1006">
        <v>1.4</v>
      </c>
      <c r="AG1006">
        <v>1</v>
      </c>
      <c r="AH1006">
        <v>1.5</v>
      </c>
      <c r="AI1006">
        <v>1.1</v>
      </c>
      <c r="AJ1006">
        <v>0.5</v>
      </c>
      <c r="AK1006">
        <v>0.4</v>
      </c>
      <c r="AL1006">
        <v>0.1</v>
      </c>
      <c r="AM1006">
        <v>0.8</v>
      </c>
      <c r="AN1006">
        <v>0.2</v>
      </c>
      <c r="AO1006">
        <v>0.5</v>
      </c>
      <c r="AP1006">
        <v>0.9</v>
      </c>
      <c r="AQ1006">
        <v>1.7</v>
      </c>
      <c r="AR1006">
        <v>0.4</v>
      </c>
      <c r="AS1006">
        <v>12.6</v>
      </c>
      <c r="AT1006">
        <v>0.5</v>
      </c>
      <c r="AU1006">
        <v>1.6</v>
      </c>
      <c r="AV1006">
        <v>1.4</v>
      </c>
      <c r="AW1006">
        <v>0.8</v>
      </c>
      <c r="AX1006">
        <v>0.2</v>
      </c>
      <c r="AY1006">
        <v>0.1</v>
      </c>
      <c r="AZ1006">
        <v>0.3</v>
      </c>
      <c r="BA1006">
        <v>1.3</v>
      </c>
      <c r="BB1006">
        <v>0.1</v>
      </c>
      <c r="BC1006">
        <v>0.1</v>
      </c>
      <c r="BD1006">
        <v>0.8</v>
      </c>
      <c r="BE1006">
        <v>1</v>
      </c>
      <c r="BF1006">
        <v>0.4</v>
      </c>
      <c r="BG1006">
        <v>2.5</v>
      </c>
      <c r="BH1006">
        <v>0.4</v>
      </c>
      <c r="BI1006">
        <v>0.2</v>
      </c>
      <c r="BJ1006">
        <v>0.1</v>
      </c>
      <c r="BK1006">
        <v>0.1</v>
      </c>
      <c r="BL1006">
        <v>0.1</v>
      </c>
      <c r="BM1006">
        <v>0.1</v>
      </c>
      <c r="BP1006">
        <v>1.2</v>
      </c>
      <c r="BQ1006">
        <v>43.6</v>
      </c>
      <c r="BS1006">
        <v>18.6</v>
      </c>
      <c r="BT1006">
        <v>-0.2</v>
      </c>
    </row>
    <row r="1007" spans="1:72" x14ac:dyDescent="0.25">
      <c r="A1007" s="28" t="s">
        <v>287</v>
      </c>
      <c r="B1007" s="27" t="s">
        <v>356</v>
      </c>
      <c r="C1007" s="28" t="s">
        <v>403</v>
      </c>
      <c r="D1007">
        <v>20.1</v>
      </c>
      <c r="E1007">
        <v>0.1</v>
      </c>
      <c r="F1007">
        <v>0.3</v>
      </c>
      <c r="G1007">
        <v>0.8</v>
      </c>
      <c r="H1007">
        <v>14.8</v>
      </c>
      <c r="I1007">
        <v>9.2</v>
      </c>
      <c r="J1007">
        <v>1.2</v>
      </c>
      <c r="K1007">
        <v>3.9</v>
      </c>
      <c r="L1007">
        <v>2.6</v>
      </c>
      <c r="M1007">
        <v>6.9</v>
      </c>
      <c r="N1007">
        <v>44</v>
      </c>
      <c r="O1007">
        <v>10.8</v>
      </c>
      <c r="P1007">
        <v>10.6</v>
      </c>
      <c r="Q1007">
        <v>3.4</v>
      </c>
      <c r="R1007">
        <v>15.9</v>
      </c>
      <c r="S1007">
        <v>18.9</v>
      </c>
      <c r="T1007">
        <v>5.9</v>
      </c>
      <c r="U1007">
        <v>12.3</v>
      </c>
      <c r="V1007">
        <v>27.3</v>
      </c>
      <c r="W1007">
        <v>14.9</v>
      </c>
      <c r="X1007">
        <v>16.5</v>
      </c>
      <c r="Y1007">
        <v>4.6</v>
      </c>
      <c r="Z1007">
        <v>6.7</v>
      </c>
      <c r="AA1007">
        <v>15.9</v>
      </c>
      <c r="AB1007">
        <v>0.7</v>
      </c>
      <c r="AC1007">
        <v>7.3</v>
      </c>
      <c r="AD1007">
        <v>45.8</v>
      </c>
      <c r="AE1007">
        <v>7.2</v>
      </c>
      <c r="AF1007">
        <v>14.2</v>
      </c>
      <c r="AG1007">
        <v>8.9</v>
      </c>
      <c r="AH1007">
        <v>20.7</v>
      </c>
      <c r="AI1007">
        <v>11.9</v>
      </c>
      <c r="AJ1007">
        <v>5.4</v>
      </c>
      <c r="AK1007">
        <v>5.3</v>
      </c>
      <c r="AL1007">
        <v>1.3</v>
      </c>
      <c r="AM1007">
        <v>13.4</v>
      </c>
      <c r="AN1007">
        <v>2.2</v>
      </c>
      <c r="AO1007">
        <v>1.5</v>
      </c>
      <c r="AP1007">
        <v>5.3</v>
      </c>
      <c r="AQ1007">
        <v>14.2</v>
      </c>
      <c r="AR1007">
        <v>4.6</v>
      </c>
      <c r="AS1007">
        <v>185.9</v>
      </c>
      <c r="AT1007">
        <v>5.4</v>
      </c>
      <c r="AU1007">
        <v>10.1</v>
      </c>
      <c r="AV1007">
        <v>17.7</v>
      </c>
      <c r="AW1007">
        <v>5.6</v>
      </c>
      <c r="AX1007">
        <v>1.4</v>
      </c>
      <c r="AY1007">
        <v>1</v>
      </c>
      <c r="AZ1007">
        <v>2</v>
      </c>
      <c r="BA1007">
        <v>13.8</v>
      </c>
      <c r="BB1007">
        <v>0.5</v>
      </c>
      <c r="BC1007">
        <v>0.4</v>
      </c>
      <c r="BD1007">
        <v>8.4</v>
      </c>
      <c r="BE1007">
        <v>10.6</v>
      </c>
      <c r="BF1007">
        <v>6.4</v>
      </c>
      <c r="BG1007">
        <v>24.5</v>
      </c>
      <c r="BH1007">
        <v>4.6</v>
      </c>
      <c r="BI1007">
        <v>2.3</v>
      </c>
      <c r="BJ1007">
        <v>1.6</v>
      </c>
      <c r="BK1007">
        <v>1.5</v>
      </c>
      <c r="BL1007">
        <v>0.6</v>
      </c>
      <c r="BM1007">
        <v>1.1</v>
      </c>
      <c r="BP1007">
        <v>11.9</v>
      </c>
      <c r="BQ1007">
        <v>286.5</v>
      </c>
      <c r="BS1007">
        <v>32.9</v>
      </c>
      <c r="BT1007">
        <v>5.1</v>
      </c>
    </row>
    <row r="1008" spans="1:72" x14ac:dyDescent="0.25">
      <c r="A1008" s="28" t="s">
        <v>287</v>
      </c>
      <c r="B1008" s="27" t="s">
        <v>356</v>
      </c>
      <c r="C1008" s="28" t="s">
        <v>404</v>
      </c>
      <c r="D1008">
        <v>0.9</v>
      </c>
      <c r="H1008">
        <v>1.6</v>
      </c>
      <c r="I1008">
        <v>0.3</v>
      </c>
      <c r="K1008">
        <v>0.4</v>
      </c>
      <c r="L1008">
        <v>0.2</v>
      </c>
      <c r="M1008">
        <v>0.8</v>
      </c>
      <c r="N1008">
        <v>2.2</v>
      </c>
      <c r="O1008">
        <v>0.2</v>
      </c>
      <c r="P1008">
        <v>0.3</v>
      </c>
      <c r="Q1008">
        <v>0.1</v>
      </c>
      <c r="R1008">
        <v>0.5</v>
      </c>
      <c r="S1008">
        <v>0.5</v>
      </c>
      <c r="T1008">
        <v>0.1</v>
      </c>
      <c r="U1008">
        <v>0.3</v>
      </c>
      <c r="V1008">
        <v>0.6</v>
      </c>
      <c r="W1008">
        <v>0.3</v>
      </c>
      <c r="X1008">
        <v>0.4</v>
      </c>
      <c r="Y1008">
        <v>0.1</v>
      </c>
      <c r="Z1008">
        <v>0.2</v>
      </c>
      <c r="AA1008">
        <v>1.9</v>
      </c>
      <c r="AC1008">
        <v>0.1</v>
      </c>
      <c r="AD1008">
        <v>1.3</v>
      </c>
      <c r="AE1008">
        <v>0.1</v>
      </c>
      <c r="AF1008">
        <v>0.4</v>
      </c>
      <c r="AG1008">
        <v>0.1</v>
      </c>
      <c r="AH1008">
        <v>0.3</v>
      </c>
      <c r="AI1008">
        <v>0.1</v>
      </c>
      <c r="AK1008">
        <v>0.1</v>
      </c>
      <c r="AM1008">
        <v>1.2</v>
      </c>
      <c r="AP1008">
        <v>0.1</v>
      </c>
      <c r="AQ1008">
        <v>0.3</v>
      </c>
      <c r="AR1008">
        <v>0.1</v>
      </c>
      <c r="AS1008">
        <v>1.7</v>
      </c>
      <c r="AT1008">
        <v>0.1</v>
      </c>
      <c r="AU1008">
        <v>0.2</v>
      </c>
      <c r="AV1008">
        <v>0.2</v>
      </c>
      <c r="AW1008">
        <v>0.1</v>
      </c>
      <c r="BA1008">
        <v>0.2</v>
      </c>
      <c r="BD1008">
        <v>0.2</v>
      </c>
      <c r="BE1008">
        <v>0.2</v>
      </c>
      <c r="BF1008">
        <v>0.1</v>
      </c>
      <c r="BG1008">
        <v>0.8</v>
      </c>
      <c r="BH1008">
        <v>0.2</v>
      </c>
      <c r="BI1008">
        <v>0.1</v>
      </c>
      <c r="BP1008">
        <v>0.2</v>
      </c>
      <c r="BQ1008">
        <v>10.5</v>
      </c>
      <c r="BS1008">
        <v>1.5</v>
      </c>
      <c r="BT1008">
        <v>-1.8</v>
      </c>
    </row>
    <row r="1009" spans="1:72" x14ac:dyDescent="0.25">
      <c r="A1009" s="28" t="s">
        <v>287</v>
      </c>
      <c r="B1009" s="27" t="s">
        <v>356</v>
      </c>
      <c r="C1009" s="28" t="s">
        <v>405</v>
      </c>
      <c r="D1009">
        <v>0.7</v>
      </c>
      <c r="G1009">
        <v>0.1</v>
      </c>
      <c r="H1009">
        <v>0.1</v>
      </c>
      <c r="K1009">
        <v>0.1</v>
      </c>
      <c r="L1009">
        <v>0.1</v>
      </c>
      <c r="M1009">
        <v>2.3</v>
      </c>
      <c r="N1009">
        <v>1.4</v>
      </c>
      <c r="O1009">
        <v>0.1</v>
      </c>
      <c r="P1009">
        <v>0.1</v>
      </c>
      <c r="Q1009">
        <v>0.1</v>
      </c>
      <c r="R1009">
        <v>0.4</v>
      </c>
      <c r="S1009">
        <v>0.4</v>
      </c>
      <c r="U1009">
        <v>0.1</v>
      </c>
      <c r="V1009">
        <v>0.3</v>
      </c>
      <c r="W1009">
        <v>0.1</v>
      </c>
      <c r="X1009">
        <v>0.3</v>
      </c>
      <c r="Z1009">
        <v>0.1</v>
      </c>
      <c r="AA1009">
        <v>4.2</v>
      </c>
      <c r="AC1009">
        <v>0.2</v>
      </c>
      <c r="AD1009">
        <v>0.9</v>
      </c>
      <c r="AE1009">
        <v>0.1</v>
      </c>
      <c r="AF1009">
        <v>0.4</v>
      </c>
      <c r="AG1009">
        <v>0.2</v>
      </c>
      <c r="AH1009">
        <v>0.6</v>
      </c>
      <c r="AI1009">
        <v>1</v>
      </c>
      <c r="AJ1009">
        <v>0.5</v>
      </c>
      <c r="AK1009">
        <v>0.1</v>
      </c>
      <c r="AM1009">
        <v>0.2</v>
      </c>
      <c r="AP1009">
        <v>0.1</v>
      </c>
      <c r="AQ1009">
        <v>0.1</v>
      </c>
      <c r="AR1009">
        <v>0.2</v>
      </c>
      <c r="AS1009">
        <v>1.3</v>
      </c>
      <c r="AU1009">
        <v>0.1</v>
      </c>
      <c r="AV1009">
        <v>0.2</v>
      </c>
      <c r="AW1009">
        <v>0.1</v>
      </c>
      <c r="BA1009">
        <v>0.3</v>
      </c>
      <c r="BD1009">
        <v>0.1</v>
      </c>
      <c r="BE1009">
        <v>0.1</v>
      </c>
      <c r="BG1009">
        <v>0.2</v>
      </c>
      <c r="BP1009">
        <v>0.1</v>
      </c>
      <c r="BQ1009">
        <v>6.9</v>
      </c>
      <c r="BS1009">
        <v>0.5</v>
      </c>
      <c r="BT1009">
        <v>-12.8</v>
      </c>
    </row>
    <row r="1010" spans="1:72" x14ac:dyDescent="0.25">
      <c r="A1010" s="28" t="s">
        <v>287</v>
      </c>
      <c r="B1010" s="27" t="s">
        <v>356</v>
      </c>
      <c r="C1010" s="28" t="s">
        <v>406</v>
      </c>
      <c r="D1010">
        <v>1.7</v>
      </c>
      <c r="G1010">
        <v>0.1</v>
      </c>
      <c r="H1010">
        <v>1.5</v>
      </c>
      <c r="I1010">
        <v>0.1</v>
      </c>
      <c r="J1010">
        <v>0.1</v>
      </c>
      <c r="K1010">
        <v>0.2</v>
      </c>
      <c r="L1010">
        <v>0.2</v>
      </c>
      <c r="M1010">
        <v>5.6</v>
      </c>
      <c r="N1010">
        <v>1.2</v>
      </c>
      <c r="O1010">
        <v>0.5</v>
      </c>
      <c r="P1010">
        <v>0.3</v>
      </c>
      <c r="Q1010">
        <v>0.2</v>
      </c>
      <c r="R1010">
        <v>1.1</v>
      </c>
      <c r="S1010">
        <v>1.2</v>
      </c>
      <c r="T1010">
        <v>0.2</v>
      </c>
      <c r="U1010">
        <v>0.3</v>
      </c>
      <c r="V1010">
        <v>0.9</v>
      </c>
      <c r="W1010">
        <v>0.4</v>
      </c>
      <c r="X1010">
        <v>0.5</v>
      </c>
      <c r="Y1010">
        <v>0.3</v>
      </c>
      <c r="Z1010">
        <v>0.2</v>
      </c>
      <c r="AA1010">
        <v>5.2</v>
      </c>
      <c r="AC1010">
        <v>0.4</v>
      </c>
      <c r="AD1010">
        <v>2.5</v>
      </c>
      <c r="AE1010">
        <v>0.3</v>
      </c>
      <c r="AF1010">
        <v>0.8</v>
      </c>
      <c r="AG1010">
        <v>0.5</v>
      </c>
      <c r="AH1010">
        <v>0.8</v>
      </c>
      <c r="AI1010">
        <v>0.4</v>
      </c>
      <c r="AJ1010">
        <v>0.2</v>
      </c>
      <c r="AK1010">
        <v>0.3</v>
      </c>
      <c r="AL1010">
        <v>0.1</v>
      </c>
      <c r="AM1010">
        <v>0.9</v>
      </c>
      <c r="AN1010">
        <v>0.2</v>
      </c>
      <c r="AO1010">
        <v>0.1</v>
      </c>
      <c r="AP1010">
        <v>0.4</v>
      </c>
      <c r="AQ1010">
        <v>0.9</v>
      </c>
      <c r="AR1010">
        <v>0.3</v>
      </c>
      <c r="AS1010">
        <v>12.8</v>
      </c>
      <c r="AT1010">
        <v>0.4</v>
      </c>
      <c r="AU1010">
        <v>0.5</v>
      </c>
      <c r="AV1010">
        <v>1.4</v>
      </c>
      <c r="AW1010">
        <v>0.3</v>
      </c>
      <c r="AX1010">
        <v>0.1</v>
      </c>
      <c r="AY1010">
        <v>0.1</v>
      </c>
      <c r="AZ1010">
        <v>0.1</v>
      </c>
      <c r="BA1010">
        <v>0.6</v>
      </c>
      <c r="BD1010">
        <v>0.5</v>
      </c>
      <c r="BE1010">
        <v>0.7</v>
      </c>
      <c r="BF1010">
        <v>0.3</v>
      </c>
      <c r="BG1010">
        <v>1.1</v>
      </c>
      <c r="BH1010">
        <v>0.3</v>
      </c>
      <c r="BI1010">
        <v>0.1</v>
      </c>
      <c r="BJ1010">
        <v>0.1</v>
      </c>
      <c r="BK1010">
        <v>0.1</v>
      </c>
      <c r="BM1010">
        <v>0.1</v>
      </c>
      <c r="BP1010">
        <v>1.2</v>
      </c>
      <c r="BQ1010">
        <v>20.5</v>
      </c>
      <c r="BS1010">
        <v>1.6</v>
      </c>
      <c r="BT1010">
        <v>-0.3</v>
      </c>
    </row>
    <row r="1011" spans="1:72" x14ac:dyDescent="0.25">
      <c r="A1011" s="28" t="s">
        <v>287</v>
      </c>
      <c r="B1011" s="27" t="s">
        <v>356</v>
      </c>
      <c r="C1011" s="28" t="s">
        <v>407</v>
      </c>
      <c r="D1011">
        <v>66</v>
      </c>
      <c r="E1011">
        <v>0.3</v>
      </c>
      <c r="F1011">
        <v>0.8</v>
      </c>
      <c r="G1011">
        <v>5.8</v>
      </c>
      <c r="H1011">
        <v>59.1</v>
      </c>
      <c r="I1011">
        <v>18.6</v>
      </c>
      <c r="J1011">
        <v>3.1</v>
      </c>
      <c r="K1011">
        <v>15.8</v>
      </c>
      <c r="L1011">
        <v>7.1</v>
      </c>
      <c r="M1011">
        <v>159.7</v>
      </c>
      <c r="N1011">
        <v>84.6</v>
      </c>
      <c r="O1011">
        <v>18.2</v>
      </c>
      <c r="P1011">
        <v>13.3</v>
      </c>
      <c r="Q1011">
        <v>12.2</v>
      </c>
      <c r="R1011">
        <v>38.5</v>
      </c>
      <c r="S1011">
        <v>29.7</v>
      </c>
      <c r="T1011">
        <v>19.2</v>
      </c>
      <c r="U1011">
        <v>18.6</v>
      </c>
      <c r="V1011">
        <v>41.5</v>
      </c>
      <c r="W1011">
        <v>22.9</v>
      </c>
      <c r="X1011">
        <v>32.7</v>
      </c>
      <c r="Y1011">
        <v>11.3</v>
      </c>
      <c r="Z1011">
        <v>14.6</v>
      </c>
      <c r="AA1011">
        <v>230.3</v>
      </c>
      <c r="AB1011">
        <v>1.6</v>
      </c>
      <c r="AC1011">
        <v>14.6</v>
      </c>
      <c r="AD1011">
        <v>94</v>
      </c>
      <c r="AE1011">
        <v>16.4</v>
      </c>
      <c r="AF1011">
        <v>54.7</v>
      </c>
      <c r="AG1011">
        <v>28.6</v>
      </c>
      <c r="AH1011">
        <v>46.9</v>
      </c>
      <c r="AI1011">
        <v>29</v>
      </c>
      <c r="AJ1011">
        <v>11.6</v>
      </c>
      <c r="AK1011">
        <v>17.4</v>
      </c>
      <c r="AL1011">
        <v>2.3</v>
      </c>
      <c r="AM1011">
        <v>44.9</v>
      </c>
      <c r="AN1011">
        <v>5.6</v>
      </c>
      <c r="AO1011">
        <v>4.6</v>
      </c>
      <c r="AP1011">
        <v>20.1</v>
      </c>
      <c r="AQ1011">
        <v>48.1</v>
      </c>
      <c r="AR1011">
        <v>20.7</v>
      </c>
      <c r="AS1011">
        <v>615.5</v>
      </c>
      <c r="AT1011">
        <v>25.8</v>
      </c>
      <c r="AU1011">
        <v>29.7</v>
      </c>
      <c r="AV1011">
        <v>57</v>
      </c>
      <c r="AW1011">
        <v>12.4</v>
      </c>
      <c r="AX1011">
        <v>2.5</v>
      </c>
      <c r="AY1011">
        <v>2.4</v>
      </c>
      <c r="AZ1011">
        <v>3.8</v>
      </c>
      <c r="BA1011">
        <v>35.6</v>
      </c>
      <c r="BB1011">
        <v>1.5</v>
      </c>
      <c r="BC1011">
        <v>2</v>
      </c>
      <c r="BD1011">
        <v>21.6</v>
      </c>
      <c r="BE1011">
        <v>28.4</v>
      </c>
      <c r="BF1011">
        <v>12.2</v>
      </c>
      <c r="BG1011">
        <v>38.4</v>
      </c>
      <c r="BH1011">
        <v>10.7</v>
      </c>
      <c r="BI1011">
        <v>6</v>
      </c>
      <c r="BJ1011">
        <v>3.5</v>
      </c>
      <c r="BK1011">
        <v>3.2</v>
      </c>
      <c r="BL1011">
        <v>2</v>
      </c>
      <c r="BM1011">
        <v>2.6</v>
      </c>
      <c r="BP1011">
        <v>35.6</v>
      </c>
      <c r="BQ1011">
        <v>942.7</v>
      </c>
      <c r="BS1011">
        <v>106.8</v>
      </c>
      <c r="BT1011">
        <v>8.1</v>
      </c>
    </row>
    <row r="1012" spans="1:72" x14ac:dyDescent="0.25">
      <c r="A1012" s="26" t="s">
        <v>288</v>
      </c>
      <c r="B1012" s="27" t="s">
        <v>357</v>
      </c>
      <c r="C1012" s="26" t="s">
        <v>384</v>
      </c>
      <c r="D1012">
        <v>714</v>
      </c>
      <c r="E1012">
        <v>50</v>
      </c>
      <c r="F1012">
        <v>48.7</v>
      </c>
      <c r="G1012">
        <v>87.1</v>
      </c>
      <c r="H1012">
        <v>2048.7</v>
      </c>
      <c r="I1012">
        <v>785.1</v>
      </c>
      <c r="J1012">
        <v>305.9</v>
      </c>
      <c r="K1012">
        <v>216.2</v>
      </c>
      <c r="L1012">
        <v>134.3</v>
      </c>
      <c r="M1012">
        <v>789.5</v>
      </c>
      <c r="N1012">
        <v>1250.6</v>
      </c>
      <c r="O1012">
        <v>331.1</v>
      </c>
      <c r="P1012">
        <v>451.1</v>
      </c>
      <c r="Q1012">
        <v>561.2</v>
      </c>
      <c r="R1012">
        <v>324.1</v>
      </c>
      <c r="S1012">
        <v>831.9</v>
      </c>
      <c r="T1012">
        <v>359.8</v>
      </c>
      <c r="U1012">
        <v>586.5</v>
      </c>
      <c r="V1012">
        <v>1583.7</v>
      </c>
      <c r="W1012">
        <v>675.8</v>
      </c>
      <c r="X1012">
        <v>664.4</v>
      </c>
      <c r="Y1012">
        <v>791.7</v>
      </c>
      <c r="Z1012">
        <v>434.7</v>
      </c>
      <c r="AA1012">
        <v>1592.8</v>
      </c>
      <c r="AB1012">
        <v>128.2</v>
      </c>
      <c r="AC1012">
        <v>308.7</v>
      </c>
      <c r="AD1012">
        <v>3887</v>
      </c>
      <c r="AE1012">
        <v>954.8</v>
      </c>
      <c r="AF1012">
        <v>6667</v>
      </c>
      <c r="AG1012">
        <v>2938</v>
      </c>
      <c r="AH1012">
        <v>2766.1</v>
      </c>
      <c r="AI1012">
        <v>997.1</v>
      </c>
      <c r="AJ1012">
        <v>602.3</v>
      </c>
      <c r="AK1012">
        <v>711.6</v>
      </c>
      <c r="AL1012">
        <v>369.6</v>
      </c>
      <c r="AM1012">
        <v>1658.7</v>
      </c>
      <c r="AN1012">
        <v>727.8</v>
      </c>
      <c r="AO1012">
        <v>228.9</v>
      </c>
      <c r="AP1012">
        <v>2886.7</v>
      </c>
      <c r="AQ1012">
        <v>1897</v>
      </c>
      <c r="AR1012">
        <v>71495.3</v>
      </c>
      <c r="AS1012">
        <v>91233.2</v>
      </c>
      <c r="AT1012">
        <v>40501.5</v>
      </c>
      <c r="AU1012">
        <v>2155.1</v>
      </c>
      <c r="AV1012">
        <v>4895.7</v>
      </c>
      <c r="AW1012">
        <v>1300.7</v>
      </c>
      <c r="AX1012">
        <v>299.6</v>
      </c>
      <c r="AY1012">
        <v>313.4</v>
      </c>
      <c r="AZ1012">
        <v>367.5</v>
      </c>
      <c r="BA1012">
        <v>2231.4</v>
      </c>
      <c r="BB1012">
        <v>255.5</v>
      </c>
      <c r="BC1012">
        <v>392.3</v>
      </c>
      <c r="BD1012">
        <v>1857.1</v>
      </c>
      <c r="BE1012">
        <v>703.8</v>
      </c>
      <c r="BF1012">
        <v>457.8</v>
      </c>
      <c r="BG1012">
        <v>591.8</v>
      </c>
      <c r="BH1012">
        <v>424</v>
      </c>
      <c r="BI1012">
        <v>314.4</v>
      </c>
      <c r="BJ1012">
        <v>304.2</v>
      </c>
      <c r="BK1012">
        <v>519.5</v>
      </c>
      <c r="BL1012">
        <v>210.4</v>
      </c>
      <c r="BM1012">
        <v>233.1</v>
      </c>
      <c r="BP1012">
        <v>661.2</v>
      </c>
      <c r="BQ1012">
        <v>23137.7</v>
      </c>
      <c r="BR1012">
        <v>3.8</v>
      </c>
      <c r="BS1012">
        <v>2655.3</v>
      </c>
      <c r="BT1012">
        <v>112.1</v>
      </c>
    </row>
    <row r="1013" spans="1:72" x14ac:dyDescent="0.25">
      <c r="A1013" s="28" t="s">
        <v>288</v>
      </c>
      <c r="B1013" s="27" t="s">
        <v>357</v>
      </c>
      <c r="C1013" s="28" t="s">
        <v>385</v>
      </c>
      <c r="D1013">
        <v>1.6</v>
      </c>
      <c r="E1013">
        <v>0.6</v>
      </c>
      <c r="F1013">
        <v>0.2</v>
      </c>
      <c r="G1013">
        <v>0.7</v>
      </c>
      <c r="H1013">
        <v>2.4</v>
      </c>
      <c r="I1013">
        <v>1.2</v>
      </c>
      <c r="J1013">
        <v>2.6</v>
      </c>
      <c r="K1013">
        <v>1.3</v>
      </c>
      <c r="L1013">
        <v>0.6</v>
      </c>
      <c r="M1013">
        <v>1.2</v>
      </c>
      <c r="N1013">
        <v>2.4</v>
      </c>
      <c r="O1013">
        <v>1.9</v>
      </c>
      <c r="P1013">
        <v>1.1</v>
      </c>
      <c r="Q1013">
        <v>1.4</v>
      </c>
      <c r="R1013">
        <v>1.6</v>
      </c>
      <c r="S1013">
        <v>2.4</v>
      </c>
      <c r="T1013">
        <v>2.2</v>
      </c>
      <c r="U1013">
        <v>1.1</v>
      </c>
      <c r="V1013">
        <v>11.9</v>
      </c>
      <c r="W1013">
        <v>12</v>
      </c>
      <c r="X1013">
        <v>3.4</v>
      </c>
      <c r="Y1013">
        <v>4.2</v>
      </c>
      <c r="Z1013">
        <v>1.6</v>
      </c>
      <c r="AA1013">
        <v>1.7</v>
      </c>
      <c r="AB1013">
        <v>0.5</v>
      </c>
      <c r="AC1013">
        <v>1.1</v>
      </c>
      <c r="AD1013">
        <v>3.1</v>
      </c>
      <c r="AE1013">
        <v>1.2</v>
      </c>
      <c r="AF1013">
        <v>3</v>
      </c>
      <c r="AG1013">
        <v>2.5</v>
      </c>
      <c r="AH1013">
        <v>2.1</v>
      </c>
      <c r="AI1013">
        <v>2.1</v>
      </c>
      <c r="AJ1013">
        <v>1.2</v>
      </c>
      <c r="AK1013">
        <v>2.7</v>
      </c>
      <c r="AL1013">
        <v>0.7</v>
      </c>
      <c r="AM1013">
        <v>1.3</v>
      </c>
      <c r="AN1013">
        <v>0.6</v>
      </c>
      <c r="AO1013">
        <v>0.9</v>
      </c>
      <c r="AP1013">
        <v>5.4</v>
      </c>
      <c r="AQ1013">
        <v>2.6</v>
      </c>
      <c r="AR1013">
        <v>39</v>
      </c>
      <c r="AS1013">
        <v>73.5</v>
      </c>
      <c r="AT1013">
        <v>48.6</v>
      </c>
      <c r="AU1013">
        <v>1.1</v>
      </c>
      <c r="AV1013">
        <v>2.7</v>
      </c>
      <c r="AW1013">
        <v>1.4</v>
      </c>
      <c r="AX1013">
        <v>1.1</v>
      </c>
      <c r="AY1013">
        <v>0.7</v>
      </c>
      <c r="AZ1013">
        <v>0.7</v>
      </c>
      <c r="BA1013">
        <v>1.8</v>
      </c>
      <c r="BB1013">
        <v>0.6</v>
      </c>
      <c r="BC1013">
        <v>0.8</v>
      </c>
      <c r="BD1013">
        <v>2</v>
      </c>
      <c r="BE1013">
        <v>1.2</v>
      </c>
      <c r="BF1013">
        <v>0.9</v>
      </c>
      <c r="BG1013">
        <v>1.2</v>
      </c>
      <c r="BH1013">
        <v>1</v>
      </c>
      <c r="BI1013">
        <v>0.6</v>
      </c>
      <c r="BJ1013">
        <v>0.9</v>
      </c>
      <c r="BK1013">
        <v>0.9</v>
      </c>
      <c r="BL1013">
        <v>0.5</v>
      </c>
      <c r="BM1013">
        <v>0.7</v>
      </c>
      <c r="BP1013">
        <v>1</v>
      </c>
      <c r="BQ1013">
        <v>42.6</v>
      </c>
      <c r="BS1013">
        <v>2.4</v>
      </c>
      <c r="BT1013">
        <v>1.2</v>
      </c>
    </row>
    <row r="1014" spans="1:3" x14ac:dyDescent="0.25">
      <c r="A1014" s="28" t="s">
        <v>288</v>
      </c>
      <c r="B1014" s="27" t="s">
        <v>357</v>
      </c>
      <c r="C1014" s="28" t="s">
        <v>386</v>
      </c>
    </row>
    <row r="1015" spans="1:72" x14ac:dyDescent="0.25">
      <c r="A1015" s="28" t="s">
        <v>288</v>
      </c>
      <c r="B1015" s="27" t="s">
        <v>357</v>
      </c>
      <c r="C1015" s="28" t="s">
        <v>387</v>
      </c>
      <c r="D1015">
        <v>15</v>
      </c>
      <c r="E1015">
        <v>2.7</v>
      </c>
      <c r="F1015">
        <v>1.2</v>
      </c>
      <c r="G1015">
        <v>4.1</v>
      </c>
      <c r="H1015">
        <v>60.5</v>
      </c>
      <c r="I1015">
        <v>16.4</v>
      </c>
      <c r="J1015">
        <v>12.6</v>
      </c>
      <c r="K1015">
        <v>18.2</v>
      </c>
      <c r="L1015">
        <v>5</v>
      </c>
      <c r="M1015">
        <v>16.9</v>
      </c>
      <c r="N1015">
        <v>49.2</v>
      </c>
      <c r="O1015">
        <v>53.2</v>
      </c>
      <c r="P1015">
        <v>11.5</v>
      </c>
      <c r="Q1015">
        <v>24.1</v>
      </c>
      <c r="R1015">
        <v>15</v>
      </c>
      <c r="S1015">
        <v>32.5</v>
      </c>
      <c r="T1015">
        <v>19.8</v>
      </c>
      <c r="U1015">
        <v>18.8</v>
      </c>
      <c r="V1015">
        <v>92.9</v>
      </c>
      <c r="W1015">
        <v>66.6</v>
      </c>
      <c r="X1015">
        <v>75.5</v>
      </c>
      <c r="Y1015">
        <v>28.6</v>
      </c>
      <c r="Z1015">
        <v>17.4</v>
      </c>
      <c r="AA1015">
        <v>50.1</v>
      </c>
      <c r="AB1015">
        <v>3.8</v>
      </c>
      <c r="AC1015">
        <v>13.3</v>
      </c>
      <c r="AD1015">
        <v>109.5</v>
      </c>
      <c r="AE1015">
        <v>23.7</v>
      </c>
      <c r="AF1015">
        <v>113.6</v>
      </c>
      <c r="AG1015">
        <v>54.6</v>
      </c>
      <c r="AH1015">
        <v>68.9</v>
      </c>
      <c r="AI1015">
        <v>37.6</v>
      </c>
      <c r="AJ1015">
        <v>43.2</v>
      </c>
      <c r="AK1015">
        <v>38.2</v>
      </c>
      <c r="AL1015">
        <v>8.5</v>
      </c>
      <c r="AM1015">
        <v>38.8</v>
      </c>
      <c r="AN1015">
        <v>19</v>
      </c>
      <c r="AO1015">
        <v>12.7</v>
      </c>
      <c r="AP1015">
        <v>74.2</v>
      </c>
      <c r="AQ1015">
        <v>212.7</v>
      </c>
      <c r="AR1015">
        <v>1574.8</v>
      </c>
      <c r="AS1015">
        <v>3351.9</v>
      </c>
      <c r="AT1015">
        <v>3489.6</v>
      </c>
      <c r="AU1015">
        <v>27.1</v>
      </c>
      <c r="AV1015">
        <v>176.1</v>
      </c>
      <c r="AW1015">
        <v>40.6</v>
      </c>
      <c r="AX1015">
        <v>14.4</v>
      </c>
      <c r="AY1015">
        <v>13.2</v>
      </c>
      <c r="AZ1015">
        <v>13.9</v>
      </c>
      <c r="BA1015">
        <v>76.8</v>
      </c>
      <c r="BB1015">
        <v>12.6</v>
      </c>
      <c r="BC1015">
        <v>12.1</v>
      </c>
      <c r="BD1015">
        <v>86.4</v>
      </c>
      <c r="BE1015">
        <v>36.3</v>
      </c>
      <c r="BF1015">
        <v>18.5</v>
      </c>
      <c r="BG1015">
        <v>22.5</v>
      </c>
      <c r="BH1015">
        <v>14</v>
      </c>
      <c r="BI1015">
        <v>13.9</v>
      </c>
      <c r="BJ1015">
        <v>12.8</v>
      </c>
      <c r="BK1015">
        <v>12.7</v>
      </c>
      <c r="BL1015">
        <v>5.4</v>
      </c>
      <c r="BM1015">
        <v>8.3</v>
      </c>
      <c r="BP1015">
        <v>3.7</v>
      </c>
      <c r="BQ1015">
        <v>536.6</v>
      </c>
      <c r="BR1015">
        <v>0.1</v>
      </c>
      <c r="BS1015">
        <v>52.9</v>
      </c>
      <c r="BT1015">
        <v>2.2</v>
      </c>
    </row>
    <row r="1016" spans="1:3" x14ac:dyDescent="0.25">
      <c r="A1016" s="28" t="s">
        <v>288</v>
      </c>
      <c r="B1016" s="27" t="s">
        <v>357</v>
      </c>
      <c r="C1016" s="28" t="s">
        <v>388</v>
      </c>
    </row>
    <row r="1017" spans="1:3" x14ac:dyDescent="0.25">
      <c r="A1017" s="28" t="s">
        <v>288</v>
      </c>
      <c r="B1017" s="27" t="s">
        <v>357</v>
      </c>
      <c r="C1017" s="28" t="s">
        <v>389</v>
      </c>
    </row>
    <row r="1018" spans="1:3" x14ac:dyDescent="0.25">
      <c r="A1018" s="28" t="s">
        <v>288</v>
      </c>
      <c r="B1018" s="27" t="s">
        <v>357</v>
      </c>
      <c r="C1018" s="28" t="s">
        <v>390</v>
      </c>
    </row>
    <row r="1019" spans="1:69" x14ac:dyDescent="0.25">
      <c r="A1019" s="28" t="s">
        <v>288</v>
      </c>
      <c r="B1019" s="27" t="s">
        <v>357</v>
      </c>
      <c r="C1019" s="28" t="s">
        <v>391</v>
      </c>
      <c r="V1019">
        <v>0.1</v>
      </c>
      <c r="W1019">
        <v>0.1</v>
      </c>
      <c r="X1019">
        <v>0.1</v>
      </c>
      <c r="AF1019">
        <v>0.1</v>
      </c>
      <c r="AR1019">
        <v>0.6</v>
      </c>
      <c r="AS1019">
        <v>1.7</v>
      </c>
      <c r="AT1019">
        <v>2.1</v>
      </c>
      <c r="AV1019">
        <v>0.1</v>
      </c>
      <c r="BD1019">
        <v>0.1</v>
      </c>
      <c r="BQ1019">
        <v>0.3</v>
      </c>
    </row>
    <row r="1020" spans="1:71" x14ac:dyDescent="0.25">
      <c r="A1020" s="28" t="s">
        <v>288</v>
      </c>
      <c r="B1020" s="27" t="s">
        <v>357</v>
      </c>
      <c r="C1020" s="28" t="s">
        <v>392</v>
      </c>
      <c r="D1020">
        <v>0.1</v>
      </c>
      <c r="H1020">
        <v>0.2</v>
      </c>
      <c r="I1020">
        <v>0.1</v>
      </c>
      <c r="K1020">
        <v>0.1</v>
      </c>
      <c r="M1020">
        <v>0.1</v>
      </c>
      <c r="N1020">
        <v>0.1</v>
      </c>
      <c r="O1020">
        <v>0.1</v>
      </c>
      <c r="Q1020">
        <v>0.1</v>
      </c>
      <c r="R1020">
        <v>0.1</v>
      </c>
      <c r="S1020">
        <v>0.1</v>
      </c>
      <c r="T1020">
        <v>0.1</v>
      </c>
      <c r="U1020">
        <v>0.1</v>
      </c>
      <c r="V1020">
        <v>0.4</v>
      </c>
      <c r="W1020">
        <v>0.2</v>
      </c>
      <c r="X1020">
        <v>0.6</v>
      </c>
      <c r="Y1020">
        <v>0.1</v>
      </c>
      <c r="Z1020">
        <v>0.1</v>
      </c>
      <c r="AA1020">
        <v>0.2</v>
      </c>
      <c r="AD1020">
        <v>0.3</v>
      </c>
      <c r="AE1020">
        <v>0.1</v>
      </c>
      <c r="AF1020">
        <v>0.4</v>
      </c>
      <c r="AG1020">
        <v>0.2</v>
      </c>
      <c r="AH1020">
        <v>0.2</v>
      </c>
      <c r="AI1020">
        <v>0.1</v>
      </c>
      <c r="AJ1020">
        <v>0.1</v>
      </c>
      <c r="AK1020">
        <v>0.1</v>
      </c>
      <c r="AM1020">
        <v>0.1</v>
      </c>
      <c r="AN1020">
        <v>0.1</v>
      </c>
      <c r="AP1020">
        <v>0.2</v>
      </c>
      <c r="AQ1020">
        <v>0.6</v>
      </c>
      <c r="AR1020">
        <v>2.8</v>
      </c>
      <c r="AS1020">
        <v>7.5</v>
      </c>
      <c r="AT1020">
        <v>6.3</v>
      </c>
      <c r="AU1020">
        <v>0.1</v>
      </c>
      <c r="AV1020">
        <v>0.3</v>
      </c>
      <c r="AW1020">
        <v>0.1</v>
      </c>
      <c r="BA1020">
        <v>0.1</v>
      </c>
      <c r="BD1020">
        <v>0.1</v>
      </c>
      <c r="BE1020">
        <v>0.1</v>
      </c>
      <c r="BG1020">
        <v>0.1</v>
      </c>
      <c r="BI1020">
        <v>0.1</v>
      </c>
      <c r="BQ1020">
        <v>1.9</v>
      </c>
      <c r="BS1020">
        <v>0.3</v>
      </c>
    </row>
    <row r="1021" spans="1:69" x14ac:dyDescent="0.25">
      <c r="A1021" s="28" t="s">
        <v>288</v>
      </c>
      <c r="B1021" s="27" t="s">
        <v>357</v>
      </c>
      <c r="C1021" s="28" t="s">
        <v>393</v>
      </c>
      <c r="AR1021">
        <v>0.2</v>
      </c>
      <c r="AS1021">
        <v>0.4</v>
      </c>
      <c r="AT1021">
        <v>2.1</v>
      </c>
      <c r="BQ1021">
        <v>0.1</v>
      </c>
    </row>
    <row r="1022" spans="1:69" x14ac:dyDescent="0.25">
      <c r="A1022" s="28" t="s">
        <v>288</v>
      </c>
      <c r="B1022" s="27" t="s">
        <v>357</v>
      </c>
      <c r="C1022" s="28" t="s">
        <v>394</v>
      </c>
      <c r="D1022">
        <v>0.1</v>
      </c>
      <c r="H1022">
        <v>0.3</v>
      </c>
      <c r="I1022">
        <v>0.1</v>
      </c>
      <c r="J1022">
        <v>0.1</v>
      </c>
      <c r="K1022">
        <v>0.1</v>
      </c>
      <c r="M1022">
        <v>0.1</v>
      </c>
      <c r="N1022">
        <v>0.2</v>
      </c>
      <c r="O1022">
        <v>0.2</v>
      </c>
      <c r="Q1022">
        <v>0.2</v>
      </c>
      <c r="R1022">
        <v>0.1</v>
      </c>
      <c r="S1022">
        <v>0.2</v>
      </c>
      <c r="T1022">
        <v>0.1</v>
      </c>
      <c r="U1022">
        <v>0.1</v>
      </c>
      <c r="V1022">
        <v>0.7</v>
      </c>
      <c r="W1022">
        <v>0.5</v>
      </c>
      <c r="X1022">
        <v>0.7</v>
      </c>
      <c r="Y1022">
        <v>0.2</v>
      </c>
      <c r="Z1022">
        <v>0.1</v>
      </c>
      <c r="AA1022">
        <v>0.2</v>
      </c>
      <c r="AD1022">
        <v>0.5</v>
      </c>
      <c r="AE1022">
        <v>0.1</v>
      </c>
      <c r="AF1022">
        <v>0.5</v>
      </c>
      <c r="AG1022">
        <v>0.2</v>
      </c>
      <c r="AH1022">
        <v>0.3</v>
      </c>
      <c r="AI1022">
        <v>0.2</v>
      </c>
      <c r="AJ1022">
        <v>0.2</v>
      </c>
      <c r="AK1022">
        <v>0.2</v>
      </c>
      <c r="AM1022">
        <v>0.1</v>
      </c>
      <c r="AN1022">
        <v>0.1</v>
      </c>
      <c r="AP1022">
        <v>0.3</v>
      </c>
      <c r="AQ1022">
        <v>0.5</v>
      </c>
      <c r="AR1022">
        <v>7.2</v>
      </c>
      <c r="AS1022">
        <v>17.1</v>
      </c>
      <c r="AT1022">
        <v>13.1</v>
      </c>
      <c r="AU1022">
        <v>0.1</v>
      </c>
      <c r="AV1022">
        <v>0.5</v>
      </c>
      <c r="AW1022">
        <v>0.1</v>
      </c>
      <c r="BA1022">
        <v>0.2</v>
      </c>
      <c r="BD1022">
        <v>0.2</v>
      </c>
      <c r="BE1022">
        <v>0.1</v>
      </c>
      <c r="BF1022">
        <v>0.1</v>
      </c>
      <c r="BJ1022">
        <v>0.1</v>
      </c>
      <c r="BK1022">
        <v>0.1</v>
      </c>
      <c r="BQ1022">
        <v>3.2</v>
      </c>
    </row>
    <row r="1023" spans="1:72" x14ac:dyDescent="0.25">
      <c r="A1023" s="28" t="s">
        <v>288</v>
      </c>
      <c r="B1023" s="27" t="s">
        <v>357</v>
      </c>
      <c r="C1023" s="28" t="s">
        <v>395</v>
      </c>
      <c r="D1023">
        <v>1.8</v>
      </c>
      <c r="G1023">
        <v>0.2</v>
      </c>
      <c r="H1023">
        <v>1.4</v>
      </c>
      <c r="I1023">
        <v>0.1</v>
      </c>
      <c r="J1023">
        <v>0.1</v>
      </c>
      <c r="K1023">
        <v>0.2</v>
      </c>
      <c r="L1023">
        <v>0.2</v>
      </c>
      <c r="M1023">
        <v>2.7</v>
      </c>
      <c r="N1023">
        <v>1.8</v>
      </c>
      <c r="O1023">
        <v>0.8</v>
      </c>
      <c r="P1023">
        <v>0.4</v>
      </c>
      <c r="Q1023">
        <v>0.2</v>
      </c>
      <c r="R1023">
        <v>0.6</v>
      </c>
      <c r="S1023">
        <v>1.1</v>
      </c>
      <c r="T1023">
        <v>0.4</v>
      </c>
      <c r="U1023">
        <v>0.3</v>
      </c>
      <c r="V1023">
        <v>1.1</v>
      </c>
      <c r="W1023">
        <v>0.6</v>
      </c>
      <c r="X1023">
        <v>2.5</v>
      </c>
      <c r="Y1023">
        <v>0.3</v>
      </c>
      <c r="Z1023">
        <v>0.5</v>
      </c>
      <c r="AA1023">
        <v>3.6</v>
      </c>
      <c r="AC1023">
        <v>0.8</v>
      </c>
      <c r="AD1023">
        <v>3.5</v>
      </c>
      <c r="AE1023">
        <v>0.6</v>
      </c>
      <c r="AF1023">
        <v>1.6</v>
      </c>
      <c r="AG1023">
        <v>1.1</v>
      </c>
      <c r="AH1023">
        <v>1.1</v>
      </c>
      <c r="AI1023">
        <v>1.8</v>
      </c>
      <c r="AJ1023">
        <v>0.5</v>
      </c>
      <c r="AK1023">
        <v>0.7</v>
      </c>
      <c r="AL1023">
        <v>0.2</v>
      </c>
      <c r="AM1023">
        <v>1.2</v>
      </c>
      <c r="AN1023">
        <v>0.3</v>
      </c>
      <c r="AO1023">
        <v>0.2</v>
      </c>
      <c r="AP1023">
        <v>0.6</v>
      </c>
      <c r="AQ1023">
        <v>3.6</v>
      </c>
      <c r="AR1023">
        <v>5.9</v>
      </c>
      <c r="AS1023">
        <v>16.4</v>
      </c>
      <c r="AT1023">
        <v>1.2</v>
      </c>
      <c r="AU1023">
        <v>1.2</v>
      </c>
      <c r="AV1023">
        <v>2.8</v>
      </c>
      <c r="AW1023">
        <v>0.4</v>
      </c>
      <c r="AX1023">
        <v>0.1</v>
      </c>
      <c r="AY1023">
        <v>0.2</v>
      </c>
      <c r="AZ1023">
        <v>0.2</v>
      </c>
      <c r="BA1023">
        <v>1.2</v>
      </c>
      <c r="BB1023">
        <v>0.2</v>
      </c>
      <c r="BC1023">
        <v>0.2</v>
      </c>
      <c r="BD1023">
        <v>0.8</v>
      </c>
      <c r="BE1023">
        <v>1.6</v>
      </c>
      <c r="BF1023">
        <v>0.5</v>
      </c>
      <c r="BG1023">
        <v>1.8</v>
      </c>
      <c r="BH1023">
        <v>0.6</v>
      </c>
      <c r="BI1023">
        <v>0.2</v>
      </c>
      <c r="BJ1023">
        <v>0.1</v>
      </c>
      <c r="BK1023">
        <v>0.2</v>
      </c>
      <c r="BM1023">
        <v>0.2</v>
      </c>
      <c r="BP1023">
        <v>1.3</v>
      </c>
      <c r="BQ1023">
        <v>25.6</v>
      </c>
      <c r="BS1023">
        <v>5</v>
      </c>
      <c r="BT1023">
        <v>0.2</v>
      </c>
    </row>
    <row r="1024" spans="1:71" x14ac:dyDescent="0.25">
      <c r="A1024" s="28" t="s">
        <v>288</v>
      </c>
      <c r="B1024" s="27" t="s">
        <v>357</v>
      </c>
      <c r="C1024" s="28" t="s">
        <v>396</v>
      </c>
      <c r="D1024">
        <v>0.5</v>
      </c>
      <c r="G1024">
        <v>0.1</v>
      </c>
      <c r="H1024">
        <v>1</v>
      </c>
      <c r="I1024">
        <v>0.2</v>
      </c>
      <c r="J1024">
        <v>0.1</v>
      </c>
      <c r="K1024">
        <v>0.1</v>
      </c>
      <c r="M1024">
        <v>0.3</v>
      </c>
      <c r="N1024">
        <v>0.7</v>
      </c>
      <c r="O1024">
        <v>1.4</v>
      </c>
      <c r="P1024">
        <v>0.3</v>
      </c>
      <c r="Q1024">
        <v>0.2</v>
      </c>
      <c r="R1024">
        <v>0.4</v>
      </c>
      <c r="S1024">
        <v>0.4</v>
      </c>
      <c r="T1024">
        <v>1.1</v>
      </c>
      <c r="U1024">
        <v>0.2</v>
      </c>
      <c r="V1024">
        <v>0.6</v>
      </c>
      <c r="W1024">
        <v>0.7</v>
      </c>
      <c r="X1024">
        <v>0.1</v>
      </c>
      <c r="Y1024">
        <v>0.2</v>
      </c>
      <c r="Z1024">
        <v>0.1</v>
      </c>
      <c r="AA1024">
        <v>0.8</v>
      </c>
      <c r="AC1024">
        <v>0.2</v>
      </c>
      <c r="AD1024">
        <v>2.2</v>
      </c>
      <c r="AE1024">
        <v>0.5</v>
      </c>
      <c r="AF1024">
        <v>1.8</v>
      </c>
      <c r="AG1024">
        <v>1.3</v>
      </c>
      <c r="AH1024">
        <v>0.5</v>
      </c>
      <c r="AI1024">
        <v>1.4</v>
      </c>
      <c r="AJ1024">
        <v>0.6</v>
      </c>
      <c r="AK1024">
        <v>0.9</v>
      </c>
      <c r="AL1024">
        <v>0.2</v>
      </c>
      <c r="AM1024">
        <v>0.7</v>
      </c>
      <c r="AN1024">
        <v>0.9</v>
      </c>
      <c r="AO1024">
        <v>0.2</v>
      </c>
      <c r="AP1024">
        <v>0.6</v>
      </c>
      <c r="AQ1024">
        <v>11.8</v>
      </c>
      <c r="AR1024">
        <v>9.6</v>
      </c>
      <c r="AS1024">
        <v>3.8</v>
      </c>
      <c r="AT1024">
        <v>1.9</v>
      </c>
      <c r="AU1024">
        <v>1.4</v>
      </c>
      <c r="AV1024">
        <v>4.5</v>
      </c>
      <c r="AW1024">
        <v>0.5</v>
      </c>
      <c r="AX1024">
        <v>0.4</v>
      </c>
      <c r="AY1024">
        <v>0.2</v>
      </c>
      <c r="AZ1024">
        <v>0.2</v>
      </c>
      <c r="BA1024">
        <v>0.9</v>
      </c>
      <c r="BB1024">
        <v>0.2</v>
      </c>
      <c r="BC1024">
        <v>0.3</v>
      </c>
      <c r="BD1024">
        <v>0.8</v>
      </c>
      <c r="BE1024">
        <v>1.4</v>
      </c>
      <c r="BF1024">
        <v>0.3</v>
      </c>
      <c r="BG1024">
        <v>0.9</v>
      </c>
      <c r="BH1024">
        <v>0.4</v>
      </c>
      <c r="BI1024">
        <v>0.3</v>
      </c>
      <c r="BJ1024">
        <v>0.1</v>
      </c>
      <c r="BK1024">
        <v>0.2</v>
      </c>
      <c r="BM1024">
        <v>0.2</v>
      </c>
      <c r="BP1024">
        <v>0.2</v>
      </c>
      <c r="BQ1024">
        <v>9.1</v>
      </c>
      <c r="BS1024">
        <v>9.4</v>
      </c>
    </row>
    <row r="1025" spans="1:69" x14ac:dyDescent="0.25">
      <c r="A1025" s="28" t="s">
        <v>288</v>
      </c>
      <c r="B1025" s="27" t="s">
        <v>357</v>
      </c>
      <c r="C1025" s="28" t="s">
        <v>397</v>
      </c>
      <c r="D1025">
        <v>0.1</v>
      </c>
      <c r="H1025">
        <v>0.2</v>
      </c>
      <c r="I1025">
        <v>0.1</v>
      </c>
      <c r="J1025">
        <v>0.1</v>
      </c>
      <c r="K1025">
        <v>0.1</v>
      </c>
      <c r="M1025">
        <v>0.1</v>
      </c>
      <c r="N1025">
        <v>0.2</v>
      </c>
      <c r="O1025">
        <v>0.2</v>
      </c>
      <c r="Q1025">
        <v>0.1</v>
      </c>
      <c r="S1025">
        <v>0.2</v>
      </c>
      <c r="T1025">
        <v>0.1</v>
      </c>
      <c r="U1025">
        <v>0.1</v>
      </c>
      <c r="V1025">
        <v>0.4</v>
      </c>
      <c r="W1025">
        <v>0.3</v>
      </c>
      <c r="X1025">
        <v>0.4</v>
      </c>
      <c r="Y1025">
        <v>0.1</v>
      </c>
      <c r="Z1025">
        <v>0.1</v>
      </c>
      <c r="AA1025">
        <v>0.3</v>
      </c>
      <c r="AD1025">
        <v>0.6</v>
      </c>
      <c r="AE1025">
        <v>0.1</v>
      </c>
      <c r="AF1025">
        <v>0.4</v>
      </c>
      <c r="AG1025">
        <v>0.2</v>
      </c>
      <c r="AH1025">
        <v>0.4</v>
      </c>
      <c r="AI1025">
        <v>0.2</v>
      </c>
      <c r="AJ1025">
        <v>0.2</v>
      </c>
      <c r="AK1025">
        <v>0.1</v>
      </c>
      <c r="AM1025">
        <v>0.2</v>
      </c>
      <c r="AN1025">
        <v>0.1</v>
      </c>
      <c r="AP1025">
        <v>0.4</v>
      </c>
      <c r="AQ1025">
        <v>0.5</v>
      </c>
      <c r="AR1025">
        <v>5.4</v>
      </c>
      <c r="AS1025">
        <v>16.4</v>
      </c>
      <c r="AT1025">
        <v>6.9</v>
      </c>
      <c r="AU1025">
        <v>0.2</v>
      </c>
      <c r="AV1025">
        <v>0.5</v>
      </c>
      <c r="AW1025">
        <v>0.2</v>
      </c>
      <c r="AZ1025">
        <v>0.1</v>
      </c>
      <c r="BA1025">
        <v>0.3</v>
      </c>
      <c r="BC1025">
        <v>0.1</v>
      </c>
      <c r="BD1025">
        <v>0.3</v>
      </c>
      <c r="BE1025">
        <v>0.1</v>
      </c>
      <c r="BF1025">
        <v>0.1</v>
      </c>
      <c r="BG1025">
        <v>0.1</v>
      </c>
      <c r="BJ1025">
        <v>0.1</v>
      </c>
      <c r="BQ1025">
        <v>4.8</v>
      </c>
    </row>
    <row r="1026" spans="1:69" x14ac:dyDescent="0.25">
      <c r="A1026" s="28" t="s">
        <v>288</v>
      </c>
      <c r="B1026" s="27" t="s">
        <v>357</v>
      </c>
      <c r="C1026" s="28" t="s">
        <v>398</v>
      </c>
      <c r="H1026">
        <v>0.1</v>
      </c>
      <c r="O1026">
        <v>0.1</v>
      </c>
      <c r="V1026">
        <v>0.1</v>
      </c>
      <c r="W1026">
        <v>0.1</v>
      </c>
      <c r="AA1026">
        <v>0.1</v>
      </c>
      <c r="AD1026">
        <v>0.2</v>
      </c>
      <c r="AF1026">
        <v>0.1</v>
      </c>
      <c r="AG1026">
        <v>0.1</v>
      </c>
      <c r="AH1026">
        <v>0.1</v>
      </c>
      <c r="AI1026">
        <v>0.2</v>
      </c>
      <c r="AK1026">
        <v>0.1</v>
      </c>
      <c r="AM1026">
        <v>0.1</v>
      </c>
      <c r="AP1026">
        <v>0.1</v>
      </c>
      <c r="AQ1026">
        <v>0.2</v>
      </c>
      <c r="AR1026">
        <v>1.5</v>
      </c>
      <c r="AS1026">
        <v>2.6</v>
      </c>
      <c r="AT1026">
        <v>2.7</v>
      </c>
      <c r="AU1026">
        <v>0.1</v>
      </c>
      <c r="AV1026">
        <v>0.2</v>
      </c>
      <c r="BA1026">
        <v>0.1</v>
      </c>
      <c r="BD1026">
        <v>0.1</v>
      </c>
      <c r="BE1026">
        <v>0.1</v>
      </c>
      <c r="BQ1026">
        <v>1.4</v>
      </c>
    </row>
    <row r="1027" spans="1:69" x14ac:dyDescent="0.25">
      <c r="A1027" s="28" t="s">
        <v>288</v>
      </c>
      <c r="B1027" s="27" t="s">
        <v>357</v>
      </c>
      <c r="C1027" s="28" t="s">
        <v>399</v>
      </c>
      <c r="D1027">
        <v>0.1</v>
      </c>
      <c r="H1027">
        <v>0.2</v>
      </c>
      <c r="I1027">
        <v>0.1</v>
      </c>
      <c r="K1027">
        <v>0.1</v>
      </c>
      <c r="M1027">
        <v>0.1</v>
      </c>
      <c r="N1027">
        <v>0.2</v>
      </c>
      <c r="O1027">
        <v>0.1</v>
      </c>
      <c r="Q1027">
        <v>0.1</v>
      </c>
      <c r="S1027">
        <v>0.1</v>
      </c>
      <c r="T1027">
        <v>0.1</v>
      </c>
      <c r="U1027">
        <v>0.1</v>
      </c>
      <c r="V1027">
        <v>0.2</v>
      </c>
      <c r="W1027">
        <v>0.2</v>
      </c>
      <c r="X1027">
        <v>0.2</v>
      </c>
      <c r="Y1027">
        <v>0.1</v>
      </c>
      <c r="Z1027">
        <v>0.1</v>
      </c>
      <c r="AA1027">
        <v>0.2</v>
      </c>
      <c r="AD1027">
        <v>0.5</v>
      </c>
      <c r="AE1027">
        <v>0.1</v>
      </c>
      <c r="AF1027">
        <v>0.3</v>
      </c>
      <c r="AG1027">
        <v>0.2</v>
      </c>
      <c r="AH1027">
        <v>0.4</v>
      </c>
      <c r="AI1027">
        <v>0.2</v>
      </c>
      <c r="AJ1027">
        <v>0.1</v>
      </c>
      <c r="AK1027">
        <v>0.1</v>
      </c>
      <c r="AM1027">
        <v>0.2</v>
      </c>
      <c r="AN1027">
        <v>0.1</v>
      </c>
      <c r="AP1027">
        <v>0.3</v>
      </c>
      <c r="AQ1027">
        <v>0.3</v>
      </c>
      <c r="AR1027">
        <v>4.4</v>
      </c>
      <c r="AS1027">
        <v>8.9</v>
      </c>
      <c r="AT1027">
        <v>6.8</v>
      </c>
      <c r="AU1027">
        <v>0.1</v>
      </c>
      <c r="AV1027">
        <v>0.4</v>
      </c>
      <c r="AW1027">
        <v>0.2</v>
      </c>
      <c r="BA1027">
        <v>0.3</v>
      </c>
      <c r="BD1027">
        <v>0.2</v>
      </c>
      <c r="BE1027">
        <v>0.1</v>
      </c>
      <c r="BF1027">
        <v>0.1</v>
      </c>
      <c r="BJ1027">
        <v>0.1</v>
      </c>
      <c r="BQ1027">
        <v>2.7</v>
      </c>
    </row>
    <row r="1028" spans="1:69" x14ac:dyDescent="0.25">
      <c r="A1028" s="28" t="s">
        <v>288</v>
      </c>
      <c r="B1028" s="27" t="s">
        <v>357</v>
      </c>
      <c r="C1028" s="28" t="s">
        <v>400</v>
      </c>
      <c r="D1028">
        <v>0.1</v>
      </c>
      <c r="H1028">
        <v>0.2</v>
      </c>
      <c r="I1028">
        <v>0.1</v>
      </c>
      <c r="J1028">
        <v>0.1</v>
      </c>
      <c r="K1028">
        <v>0.1</v>
      </c>
      <c r="N1028">
        <v>0.1</v>
      </c>
      <c r="O1028">
        <v>0.1</v>
      </c>
      <c r="Q1028">
        <v>0.1</v>
      </c>
      <c r="S1028">
        <v>0.1</v>
      </c>
      <c r="T1028">
        <v>0.1</v>
      </c>
      <c r="V1028">
        <v>0.4</v>
      </c>
      <c r="W1028">
        <v>0.3</v>
      </c>
      <c r="X1028">
        <v>0.4</v>
      </c>
      <c r="Y1028">
        <v>0.1</v>
      </c>
      <c r="AA1028">
        <v>0.1</v>
      </c>
      <c r="AD1028">
        <v>0.2</v>
      </c>
      <c r="AE1028">
        <v>0.1</v>
      </c>
      <c r="AF1028">
        <v>0.3</v>
      </c>
      <c r="AG1028">
        <v>0.1</v>
      </c>
      <c r="AH1028">
        <v>0.1</v>
      </c>
      <c r="AI1028">
        <v>0.1</v>
      </c>
      <c r="AJ1028">
        <v>0.1</v>
      </c>
      <c r="AK1028">
        <v>0.1</v>
      </c>
      <c r="AM1028">
        <v>0.1</v>
      </c>
      <c r="AP1028">
        <v>0.2</v>
      </c>
      <c r="AQ1028">
        <v>0.2</v>
      </c>
      <c r="AR1028">
        <v>2.9</v>
      </c>
      <c r="AS1028">
        <v>8</v>
      </c>
      <c r="AT1028">
        <v>5.1</v>
      </c>
      <c r="AU1028">
        <v>0.1</v>
      </c>
      <c r="AV1028">
        <v>0.2</v>
      </c>
      <c r="AW1028">
        <v>0.1</v>
      </c>
      <c r="BA1028">
        <v>0.1</v>
      </c>
      <c r="BD1028">
        <v>0.1</v>
      </c>
      <c r="BE1028">
        <v>0.1</v>
      </c>
      <c r="BQ1028">
        <v>2</v>
      </c>
    </row>
    <row r="1029" spans="1:72" x14ac:dyDescent="0.25">
      <c r="A1029" s="28" t="s">
        <v>288</v>
      </c>
      <c r="B1029" s="27" t="s">
        <v>357</v>
      </c>
      <c r="C1029" s="28" t="s">
        <v>401</v>
      </c>
      <c r="D1029">
        <v>0.2</v>
      </c>
      <c r="E1029">
        <v>0.1</v>
      </c>
      <c r="G1029">
        <v>0.1</v>
      </c>
      <c r="H1029">
        <v>1.4</v>
      </c>
      <c r="I1029">
        <v>0.4</v>
      </c>
      <c r="J1029">
        <v>0.2</v>
      </c>
      <c r="K1029">
        <v>0.3</v>
      </c>
      <c r="L1029">
        <v>0.1</v>
      </c>
      <c r="M1029">
        <v>0.6</v>
      </c>
      <c r="N1029">
        <v>1.2</v>
      </c>
      <c r="O1029">
        <v>0.9</v>
      </c>
      <c r="P1029">
        <v>0.3</v>
      </c>
      <c r="Q1029">
        <v>0.5</v>
      </c>
      <c r="R1029">
        <v>0.3</v>
      </c>
      <c r="S1029">
        <v>1</v>
      </c>
      <c r="T1029">
        <v>0.4</v>
      </c>
      <c r="U1029">
        <v>0.4</v>
      </c>
      <c r="V1029">
        <v>1.3</v>
      </c>
      <c r="W1029">
        <v>0.7</v>
      </c>
      <c r="X1029">
        <v>1.3</v>
      </c>
      <c r="Y1029">
        <v>0.4</v>
      </c>
      <c r="Z1029">
        <v>0.6</v>
      </c>
      <c r="AA1029">
        <v>0.8</v>
      </c>
      <c r="AB1029">
        <v>0.1</v>
      </c>
      <c r="AC1029">
        <v>0.3</v>
      </c>
      <c r="AD1029">
        <v>4.6</v>
      </c>
      <c r="AE1029">
        <v>0.7</v>
      </c>
      <c r="AF1029">
        <v>1.7</v>
      </c>
      <c r="AG1029">
        <v>1.6</v>
      </c>
      <c r="AH1029">
        <v>3.8</v>
      </c>
      <c r="AI1029">
        <v>1.6</v>
      </c>
      <c r="AJ1029">
        <v>0.7</v>
      </c>
      <c r="AK1029">
        <v>0.7</v>
      </c>
      <c r="AL1029">
        <v>0.2</v>
      </c>
      <c r="AM1029">
        <v>1.2</v>
      </c>
      <c r="AN1029">
        <v>0.6</v>
      </c>
      <c r="AO1029">
        <v>0.2</v>
      </c>
      <c r="AP1029">
        <v>3</v>
      </c>
      <c r="AQ1029">
        <v>1.9</v>
      </c>
      <c r="AR1029">
        <v>54.9</v>
      </c>
      <c r="AS1029">
        <v>92</v>
      </c>
      <c r="AT1029">
        <v>100.4</v>
      </c>
      <c r="AU1029">
        <v>0.4</v>
      </c>
      <c r="AV1029">
        <v>2.9</v>
      </c>
      <c r="AW1029">
        <v>1.4</v>
      </c>
      <c r="AX1029">
        <v>0.4</v>
      </c>
      <c r="AY1029">
        <v>0.2</v>
      </c>
      <c r="AZ1029">
        <v>0.4</v>
      </c>
      <c r="BA1029">
        <v>2.5</v>
      </c>
      <c r="BB1029">
        <v>0.2</v>
      </c>
      <c r="BC1029">
        <v>0.2</v>
      </c>
      <c r="BD1029">
        <v>1.7</v>
      </c>
      <c r="BE1029">
        <v>0.4</v>
      </c>
      <c r="BF1029">
        <v>0.4</v>
      </c>
      <c r="BG1029">
        <v>0.3</v>
      </c>
      <c r="BH1029">
        <v>0.3</v>
      </c>
      <c r="BI1029">
        <v>0.2</v>
      </c>
      <c r="BJ1029">
        <v>0.4</v>
      </c>
      <c r="BK1029">
        <v>0.4</v>
      </c>
      <c r="BL1029">
        <v>0.3</v>
      </c>
      <c r="BM1029">
        <v>0.3</v>
      </c>
      <c r="BP1029">
        <v>0.1</v>
      </c>
      <c r="BQ1029">
        <v>7.4</v>
      </c>
      <c r="BS1029">
        <v>0.1</v>
      </c>
      <c r="BT1029">
        <v>0.1</v>
      </c>
    </row>
    <row r="1030" spans="1:72" x14ac:dyDescent="0.25">
      <c r="A1030" s="28" t="s">
        <v>288</v>
      </c>
      <c r="B1030" s="27" t="s">
        <v>357</v>
      </c>
      <c r="C1030" s="28" t="s">
        <v>402</v>
      </c>
      <c r="D1030">
        <v>0.4</v>
      </c>
      <c r="E1030">
        <v>0.1</v>
      </c>
      <c r="G1030">
        <v>0.1</v>
      </c>
      <c r="H1030">
        <v>1.1</v>
      </c>
      <c r="I1030">
        <v>0.5</v>
      </c>
      <c r="J1030">
        <v>0.3</v>
      </c>
      <c r="K1030">
        <v>0.7</v>
      </c>
      <c r="L1030">
        <v>0.2</v>
      </c>
      <c r="M1030">
        <v>0.4</v>
      </c>
      <c r="N1030">
        <v>0.8</v>
      </c>
      <c r="O1030">
        <v>0.5</v>
      </c>
      <c r="P1030">
        <v>0.2</v>
      </c>
      <c r="Q1030">
        <v>0.8</v>
      </c>
      <c r="R1030">
        <v>0.3</v>
      </c>
      <c r="S1030">
        <v>0.6</v>
      </c>
      <c r="T1030">
        <v>0.4</v>
      </c>
      <c r="U1030">
        <v>0.3</v>
      </c>
      <c r="V1030">
        <v>2.6</v>
      </c>
      <c r="W1030">
        <v>1.4</v>
      </c>
      <c r="X1030">
        <v>3</v>
      </c>
      <c r="Y1030">
        <v>0.5</v>
      </c>
      <c r="Z1030">
        <v>0.4</v>
      </c>
      <c r="AA1030">
        <v>0.8</v>
      </c>
      <c r="AB1030">
        <v>0.1</v>
      </c>
      <c r="AC1030">
        <v>0.2</v>
      </c>
      <c r="AD1030">
        <v>1.8</v>
      </c>
      <c r="AE1030">
        <v>0.4</v>
      </c>
      <c r="AF1030">
        <v>2</v>
      </c>
      <c r="AG1030">
        <v>1</v>
      </c>
      <c r="AH1030">
        <v>1.3</v>
      </c>
      <c r="AI1030">
        <v>0.8</v>
      </c>
      <c r="AJ1030">
        <v>0.5</v>
      </c>
      <c r="AK1030">
        <v>0.6</v>
      </c>
      <c r="AL1030">
        <v>0.1</v>
      </c>
      <c r="AM1030">
        <v>0.6</v>
      </c>
      <c r="AN1030">
        <v>0.2</v>
      </c>
      <c r="AO1030">
        <v>0.2</v>
      </c>
      <c r="AP1030">
        <v>1.4</v>
      </c>
      <c r="AQ1030">
        <v>1.3</v>
      </c>
      <c r="AR1030">
        <v>17.6</v>
      </c>
      <c r="AS1030">
        <v>46.4</v>
      </c>
      <c r="AT1030">
        <v>32.4</v>
      </c>
      <c r="AU1030">
        <v>0.5</v>
      </c>
      <c r="AV1030">
        <v>1.6</v>
      </c>
      <c r="AW1030">
        <v>0.6</v>
      </c>
      <c r="AX1030">
        <v>0.2</v>
      </c>
      <c r="AY1030">
        <v>0.2</v>
      </c>
      <c r="AZ1030">
        <v>0.2</v>
      </c>
      <c r="BA1030">
        <v>0.9</v>
      </c>
      <c r="BB1030">
        <v>0.1</v>
      </c>
      <c r="BC1030">
        <v>0.2</v>
      </c>
      <c r="BD1030">
        <v>0.9</v>
      </c>
      <c r="BE1030">
        <v>0.3</v>
      </c>
      <c r="BF1030">
        <v>0.2</v>
      </c>
      <c r="BG1030">
        <v>0.3</v>
      </c>
      <c r="BH1030">
        <v>0.2</v>
      </c>
      <c r="BI1030">
        <v>0.2</v>
      </c>
      <c r="BJ1030">
        <v>0.2</v>
      </c>
      <c r="BK1030">
        <v>0.2</v>
      </c>
      <c r="BL1030">
        <v>0.1</v>
      </c>
      <c r="BM1030">
        <v>0.2</v>
      </c>
      <c r="BP1030">
        <v>0.1</v>
      </c>
      <c r="BQ1030">
        <v>12.7</v>
      </c>
      <c r="BS1030">
        <v>0.1</v>
      </c>
      <c r="BT1030">
        <v>0.1</v>
      </c>
    </row>
    <row r="1031" spans="1:3" x14ac:dyDescent="0.25">
      <c r="A1031" s="28" t="s">
        <v>288</v>
      </c>
      <c r="B1031" s="27" t="s">
        <v>357</v>
      </c>
      <c r="C1031" s="28" t="s">
        <v>403</v>
      </c>
    </row>
    <row r="1032" spans="1:69" x14ac:dyDescent="0.25">
      <c r="A1032" s="28" t="s">
        <v>288</v>
      </c>
      <c r="B1032" s="27" t="s">
        <v>357</v>
      </c>
      <c r="C1032" s="28" t="s">
        <v>404</v>
      </c>
      <c r="H1032">
        <v>0.1</v>
      </c>
      <c r="K1032">
        <v>0.1</v>
      </c>
      <c r="N1032">
        <v>0.1</v>
      </c>
      <c r="O1032">
        <v>0.1</v>
      </c>
      <c r="Q1032">
        <v>0.1</v>
      </c>
      <c r="S1032">
        <v>0.1</v>
      </c>
      <c r="V1032">
        <v>0.3</v>
      </c>
      <c r="W1032">
        <v>0.1</v>
      </c>
      <c r="X1032">
        <v>0.3</v>
      </c>
      <c r="AA1032">
        <v>0.1</v>
      </c>
      <c r="AD1032">
        <v>0.2</v>
      </c>
      <c r="AF1032">
        <v>0.2</v>
      </c>
      <c r="AG1032">
        <v>0.1</v>
      </c>
      <c r="AH1032">
        <v>0.1</v>
      </c>
      <c r="AI1032">
        <v>0.1</v>
      </c>
      <c r="AK1032">
        <v>0.1</v>
      </c>
      <c r="AP1032">
        <v>0.1</v>
      </c>
      <c r="AQ1032">
        <v>0.1</v>
      </c>
      <c r="AR1032">
        <v>2.5</v>
      </c>
      <c r="AS1032">
        <v>5.3</v>
      </c>
      <c r="AT1032">
        <v>4.2</v>
      </c>
      <c r="AV1032">
        <v>0.1</v>
      </c>
      <c r="BA1032">
        <v>0.1</v>
      </c>
      <c r="BD1032">
        <v>0.1</v>
      </c>
      <c r="BQ1032">
        <v>1.1</v>
      </c>
    </row>
    <row r="1033" spans="1:69" x14ac:dyDescent="0.25">
      <c r="A1033" s="28" t="s">
        <v>288</v>
      </c>
      <c r="B1033" s="27" t="s">
        <v>357</v>
      </c>
      <c r="C1033" s="28" t="s">
        <v>405</v>
      </c>
      <c r="V1033">
        <v>0.1</v>
      </c>
      <c r="X1033">
        <v>0.1</v>
      </c>
      <c r="AD1033">
        <v>0.1</v>
      </c>
      <c r="AF1033">
        <v>0.1</v>
      </c>
      <c r="AQ1033">
        <v>0.1</v>
      </c>
      <c r="AR1033">
        <v>0.8</v>
      </c>
      <c r="AS1033">
        <v>1.5</v>
      </c>
      <c r="AT1033">
        <v>2.1</v>
      </c>
      <c r="AV1033">
        <v>0.1</v>
      </c>
      <c r="BQ1033">
        <v>0.3</v>
      </c>
    </row>
    <row r="1034" spans="1:72" x14ac:dyDescent="0.25">
      <c r="A1034" s="28" t="s">
        <v>288</v>
      </c>
      <c r="B1034" s="27" t="s">
        <v>357</v>
      </c>
      <c r="C1034" s="28" t="s">
        <v>406</v>
      </c>
      <c r="D1034">
        <v>0.2</v>
      </c>
      <c r="E1034">
        <v>0.1</v>
      </c>
      <c r="G1034">
        <v>0.1</v>
      </c>
      <c r="H1034">
        <v>0.8</v>
      </c>
      <c r="I1034">
        <v>0.2</v>
      </c>
      <c r="J1034">
        <v>0.2</v>
      </c>
      <c r="K1034">
        <v>0.2</v>
      </c>
      <c r="L1034">
        <v>0.1</v>
      </c>
      <c r="M1034">
        <v>0.5</v>
      </c>
      <c r="N1034">
        <v>0.6</v>
      </c>
      <c r="O1034">
        <v>0.7</v>
      </c>
      <c r="P1034">
        <v>0.2</v>
      </c>
      <c r="Q1034">
        <v>0.2</v>
      </c>
      <c r="R1034">
        <v>0.3</v>
      </c>
      <c r="S1034">
        <v>0.6</v>
      </c>
      <c r="T1034">
        <v>0.3</v>
      </c>
      <c r="U1034">
        <v>0.2</v>
      </c>
      <c r="V1034">
        <v>1</v>
      </c>
      <c r="W1034">
        <v>0.9</v>
      </c>
      <c r="X1034">
        <v>0.4</v>
      </c>
      <c r="Y1034">
        <v>0.4</v>
      </c>
      <c r="Z1034">
        <v>0.3</v>
      </c>
      <c r="AA1034">
        <v>0.5</v>
      </c>
      <c r="AB1034">
        <v>0.1</v>
      </c>
      <c r="AC1034">
        <v>0.2</v>
      </c>
      <c r="AD1034">
        <v>1.7</v>
      </c>
      <c r="AE1034">
        <v>0.4</v>
      </c>
      <c r="AF1034">
        <v>0.9</v>
      </c>
      <c r="AG1034">
        <v>0.7</v>
      </c>
      <c r="AH1034">
        <v>1.1</v>
      </c>
      <c r="AI1034">
        <v>0.6</v>
      </c>
      <c r="AJ1034">
        <v>0.5</v>
      </c>
      <c r="AK1034">
        <v>0.4</v>
      </c>
      <c r="AL1034">
        <v>0.1</v>
      </c>
      <c r="AM1034">
        <v>0.4</v>
      </c>
      <c r="AN1034">
        <v>0.2</v>
      </c>
      <c r="AO1034">
        <v>0.1</v>
      </c>
      <c r="AP1034">
        <v>1.1</v>
      </c>
      <c r="AQ1034">
        <v>1.6</v>
      </c>
      <c r="AR1034">
        <v>21.6</v>
      </c>
      <c r="AS1034">
        <v>44.2</v>
      </c>
      <c r="AT1034">
        <v>28.6</v>
      </c>
      <c r="AU1034">
        <v>0.4</v>
      </c>
      <c r="AV1034">
        <v>1.6</v>
      </c>
      <c r="AW1034">
        <v>0.5</v>
      </c>
      <c r="AX1034">
        <v>0.2</v>
      </c>
      <c r="AY1034">
        <v>0.1</v>
      </c>
      <c r="AZ1034">
        <v>0.2</v>
      </c>
      <c r="BA1034">
        <v>0.9</v>
      </c>
      <c r="BB1034">
        <v>0.1</v>
      </c>
      <c r="BC1034">
        <v>0.1</v>
      </c>
      <c r="BD1034">
        <v>0.7</v>
      </c>
      <c r="BE1034">
        <v>0.3</v>
      </c>
      <c r="BF1034">
        <v>0.2</v>
      </c>
      <c r="BG1034">
        <v>0.2</v>
      </c>
      <c r="BH1034">
        <v>0.2</v>
      </c>
      <c r="BI1034">
        <v>0.1</v>
      </c>
      <c r="BJ1034">
        <v>0.3</v>
      </c>
      <c r="BK1034">
        <v>0.3</v>
      </c>
      <c r="BL1034">
        <v>0.1</v>
      </c>
      <c r="BM1034">
        <v>0.1</v>
      </c>
      <c r="BP1034">
        <v>0.1</v>
      </c>
      <c r="BQ1034">
        <v>8.2</v>
      </c>
      <c r="BS1034">
        <v>0.3</v>
      </c>
      <c r="BT1034">
        <v>0.1</v>
      </c>
    </row>
    <row r="1035" spans="1:72" x14ac:dyDescent="0.25">
      <c r="A1035" s="28" t="s">
        <v>288</v>
      </c>
      <c r="B1035" s="27" t="s">
        <v>357</v>
      </c>
      <c r="C1035" s="28" t="s">
        <v>407</v>
      </c>
      <c r="D1035">
        <v>7.3</v>
      </c>
      <c r="E1035">
        <v>1.6</v>
      </c>
      <c r="F1035">
        <v>0.7</v>
      </c>
      <c r="G1035">
        <v>2</v>
      </c>
      <c r="H1035">
        <v>22.2</v>
      </c>
      <c r="I1035">
        <v>9.4</v>
      </c>
      <c r="J1035">
        <v>5.5</v>
      </c>
      <c r="K1035">
        <v>9.6</v>
      </c>
      <c r="L1035">
        <v>2.4</v>
      </c>
      <c r="M1035">
        <v>7.3</v>
      </c>
      <c r="N1035">
        <v>16.5</v>
      </c>
      <c r="O1035">
        <v>13.4</v>
      </c>
      <c r="P1035">
        <v>4.5</v>
      </c>
      <c r="Q1035">
        <v>11.9</v>
      </c>
      <c r="R1035">
        <v>5.3</v>
      </c>
      <c r="S1035">
        <v>12.1</v>
      </c>
      <c r="T1035">
        <v>6.9</v>
      </c>
      <c r="U1035">
        <v>5.9</v>
      </c>
      <c r="V1035">
        <v>41.4</v>
      </c>
      <c r="W1035">
        <v>23.5</v>
      </c>
      <c r="X1035">
        <v>42</v>
      </c>
      <c r="Y1035">
        <v>9.8</v>
      </c>
      <c r="Z1035">
        <v>7.2</v>
      </c>
      <c r="AA1035">
        <v>17.8</v>
      </c>
      <c r="AB1035">
        <v>1.7</v>
      </c>
      <c r="AC1035">
        <v>4.1</v>
      </c>
      <c r="AD1035">
        <v>44.7</v>
      </c>
      <c r="AE1035">
        <v>8.9</v>
      </c>
      <c r="AF1035">
        <v>44.8</v>
      </c>
      <c r="AG1035">
        <v>23.4</v>
      </c>
      <c r="AH1035">
        <v>28.8</v>
      </c>
      <c r="AI1035">
        <v>20.4</v>
      </c>
      <c r="AJ1035">
        <v>11.4</v>
      </c>
      <c r="AK1035">
        <v>13.2</v>
      </c>
      <c r="AL1035">
        <v>2.8</v>
      </c>
      <c r="AM1035">
        <v>14.4</v>
      </c>
      <c r="AN1035">
        <v>6.8</v>
      </c>
      <c r="AO1035">
        <v>3.1</v>
      </c>
      <c r="AP1035">
        <v>30.8</v>
      </c>
      <c r="AQ1035">
        <v>39.9</v>
      </c>
      <c r="AR1035">
        <v>754.8</v>
      </c>
      <c r="AS1035">
        <v>992.8</v>
      </c>
      <c r="AT1035">
        <v>2228.2</v>
      </c>
      <c r="AU1035">
        <v>11.7</v>
      </c>
      <c r="AV1035">
        <v>41.3</v>
      </c>
      <c r="AW1035">
        <v>15.2</v>
      </c>
      <c r="AX1035">
        <v>4.4</v>
      </c>
      <c r="AY1035">
        <v>3.9</v>
      </c>
      <c r="AZ1035">
        <v>4.1</v>
      </c>
      <c r="BA1035">
        <v>22.1</v>
      </c>
      <c r="BB1035">
        <v>3</v>
      </c>
      <c r="BC1035">
        <v>3.5</v>
      </c>
      <c r="BD1035">
        <v>19.2</v>
      </c>
      <c r="BE1035">
        <v>9.3</v>
      </c>
      <c r="BF1035">
        <v>5.1</v>
      </c>
      <c r="BG1035">
        <v>6.2</v>
      </c>
      <c r="BH1035">
        <v>4.6</v>
      </c>
      <c r="BI1035">
        <v>3.6</v>
      </c>
      <c r="BJ1035">
        <v>4.6</v>
      </c>
      <c r="BK1035">
        <v>4.4</v>
      </c>
      <c r="BL1035">
        <v>2.5</v>
      </c>
      <c r="BM1035">
        <v>3.1</v>
      </c>
      <c r="BP1035">
        <v>2.4</v>
      </c>
      <c r="BQ1035">
        <v>239.4</v>
      </c>
      <c r="BR1035">
        <v>0.1</v>
      </c>
      <c r="BS1035">
        <v>4.9</v>
      </c>
      <c r="BT1035">
        <v>1.6</v>
      </c>
    </row>
    <row r="1036" spans="1:72" x14ac:dyDescent="0.25">
      <c r="A1036" s="26" t="s">
        <v>289</v>
      </c>
      <c r="B1036" s="27" t="s">
        <v>358</v>
      </c>
      <c r="C1036" s="26" t="s">
        <v>384</v>
      </c>
      <c r="D1036">
        <v>2091.1</v>
      </c>
      <c r="E1036">
        <v>197.4</v>
      </c>
      <c r="F1036">
        <v>40.6</v>
      </c>
      <c r="G1036">
        <v>678.2</v>
      </c>
      <c r="H1036">
        <v>10019.3</v>
      </c>
      <c r="I1036">
        <v>2707.4</v>
      </c>
      <c r="J1036">
        <v>1538.8</v>
      </c>
      <c r="K1036">
        <v>1659.9</v>
      </c>
      <c r="L1036">
        <v>1329</v>
      </c>
      <c r="M1036">
        <v>1328.2</v>
      </c>
      <c r="N1036">
        <v>3594.7</v>
      </c>
      <c r="O1036">
        <v>1579.6</v>
      </c>
      <c r="P1036">
        <v>3191.9</v>
      </c>
      <c r="Q1036">
        <v>2267.1</v>
      </c>
      <c r="R1036">
        <v>1868.1</v>
      </c>
      <c r="S1036">
        <v>6731.5</v>
      </c>
      <c r="T1036">
        <v>2773.6</v>
      </c>
      <c r="U1036">
        <v>2806.4</v>
      </c>
      <c r="V1036">
        <v>6296.7</v>
      </c>
      <c r="W1036">
        <v>8111.8</v>
      </c>
      <c r="X1036">
        <v>1539.4</v>
      </c>
      <c r="Y1036">
        <v>3001.9</v>
      </c>
      <c r="Z1036">
        <v>2721.2</v>
      </c>
      <c r="AA1036">
        <v>8543.1</v>
      </c>
      <c r="AB1036">
        <v>1174.9</v>
      </c>
      <c r="AC1036">
        <v>2745.1</v>
      </c>
      <c r="AD1036">
        <v>41790.5</v>
      </c>
      <c r="AE1036">
        <v>15517.9</v>
      </c>
      <c r="AF1036">
        <v>39663.6</v>
      </c>
      <c r="AG1036">
        <v>77185.3</v>
      </c>
      <c r="AH1036">
        <v>8446</v>
      </c>
      <c r="AI1036">
        <v>703.6</v>
      </c>
      <c r="AJ1036">
        <v>1710.2</v>
      </c>
      <c r="AK1036">
        <v>12588.2</v>
      </c>
      <c r="AL1036">
        <v>1901.1</v>
      </c>
      <c r="AM1036">
        <v>44224.6</v>
      </c>
      <c r="AN1036">
        <v>2311.9</v>
      </c>
      <c r="AO1036">
        <v>2979.9</v>
      </c>
      <c r="AP1036">
        <v>10944.2</v>
      </c>
      <c r="AQ1036">
        <v>12755.1</v>
      </c>
      <c r="AR1036">
        <v>15496.5</v>
      </c>
      <c r="AS1036">
        <v>7265.5</v>
      </c>
      <c r="AT1036">
        <v>7398.7</v>
      </c>
      <c r="AU1036">
        <v>41975.7</v>
      </c>
      <c r="AV1036">
        <v>31071.3</v>
      </c>
      <c r="AW1036">
        <v>12503.4</v>
      </c>
      <c r="AX1036">
        <v>3178.6</v>
      </c>
      <c r="AY1036">
        <v>3856.8</v>
      </c>
      <c r="AZ1036">
        <v>3776.7</v>
      </c>
      <c r="BA1036">
        <v>5352.5</v>
      </c>
      <c r="BB1036">
        <v>4508.9</v>
      </c>
      <c r="BC1036">
        <v>2158.8</v>
      </c>
      <c r="BD1036">
        <v>16081.8</v>
      </c>
      <c r="BE1036">
        <v>21271.5</v>
      </c>
      <c r="BF1036">
        <v>9738.5</v>
      </c>
      <c r="BG1036">
        <v>14494.8</v>
      </c>
      <c r="BH1036">
        <v>11844.3</v>
      </c>
      <c r="BI1036">
        <v>3864.6</v>
      </c>
      <c r="BJ1036">
        <v>4874.4</v>
      </c>
      <c r="BK1036">
        <v>3614.4</v>
      </c>
      <c r="BL1036">
        <v>767.2</v>
      </c>
      <c r="BM1036">
        <v>5923.8</v>
      </c>
      <c r="BP1036">
        <v>26164.4</v>
      </c>
      <c r="BQ1036">
        <v>1437164.7</v>
      </c>
      <c r="BR1036">
        <v>639.7</v>
      </c>
      <c r="BS1036">
        <v>55668.1</v>
      </c>
      <c r="BT1036">
        <v>-223.3</v>
      </c>
    </row>
    <row r="1037" spans="1:72" x14ac:dyDescent="0.25">
      <c r="A1037" s="28" t="s">
        <v>289</v>
      </c>
      <c r="B1037" s="27" t="s">
        <v>358</v>
      </c>
      <c r="C1037" s="28" t="s">
        <v>385</v>
      </c>
      <c r="D1037">
        <v>0.1</v>
      </c>
      <c r="G1037">
        <v>0.1</v>
      </c>
      <c r="H1037">
        <v>0.2</v>
      </c>
      <c r="I1037">
        <v>0.1</v>
      </c>
      <c r="J1037">
        <v>0.1</v>
      </c>
      <c r="K1037">
        <v>0.1</v>
      </c>
      <c r="M1037">
        <v>0.1</v>
      </c>
      <c r="N1037">
        <v>0.2</v>
      </c>
      <c r="O1037">
        <v>0.1</v>
      </c>
      <c r="P1037">
        <v>0.1</v>
      </c>
      <c r="Q1037">
        <v>0.1</v>
      </c>
      <c r="R1037">
        <v>0.1</v>
      </c>
      <c r="S1037">
        <v>0.1</v>
      </c>
      <c r="T1037">
        <v>0.1</v>
      </c>
      <c r="U1037">
        <v>0.1</v>
      </c>
      <c r="V1037">
        <v>0.2</v>
      </c>
      <c r="W1037">
        <v>0.2</v>
      </c>
      <c r="X1037">
        <v>0.1</v>
      </c>
      <c r="Y1037">
        <v>0.1</v>
      </c>
      <c r="Z1037">
        <v>0.1</v>
      </c>
      <c r="AA1037">
        <v>0.2</v>
      </c>
      <c r="AC1037">
        <v>0.1</v>
      </c>
      <c r="AD1037">
        <v>0.3</v>
      </c>
      <c r="AE1037">
        <v>0.2</v>
      </c>
      <c r="AF1037">
        <v>0.4</v>
      </c>
      <c r="AG1037">
        <v>0.3</v>
      </c>
      <c r="AH1037">
        <v>0.1</v>
      </c>
      <c r="AI1037">
        <v>0.1</v>
      </c>
      <c r="AJ1037">
        <v>0.1</v>
      </c>
      <c r="AK1037">
        <v>0.2</v>
      </c>
      <c r="AM1037">
        <v>0.2</v>
      </c>
      <c r="AN1037">
        <v>0.1</v>
      </c>
      <c r="AO1037">
        <v>0.1</v>
      </c>
      <c r="AP1037">
        <v>0.2</v>
      </c>
      <c r="AQ1037">
        <v>0.2</v>
      </c>
      <c r="AR1037">
        <v>0.1</v>
      </c>
      <c r="AS1037">
        <v>0.1</v>
      </c>
      <c r="AT1037">
        <v>0.1</v>
      </c>
      <c r="AU1037">
        <v>0.2</v>
      </c>
      <c r="AV1037">
        <v>1.9</v>
      </c>
      <c r="AW1037">
        <v>0.1</v>
      </c>
      <c r="AX1037">
        <v>0.1</v>
      </c>
      <c r="AY1037">
        <v>0.1</v>
      </c>
      <c r="AZ1037">
        <v>0.1</v>
      </c>
      <c r="BA1037">
        <v>0.1</v>
      </c>
      <c r="BB1037">
        <v>0.1</v>
      </c>
      <c r="BC1037">
        <v>0.1</v>
      </c>
      <c r="BD1037">
        <v>0.1</v>
      </c>
      <c r="BE1037">
        <v>0.2</v>
      </c>
      <c r="BF1037">
        <v>0.1</v>
      </c>
      <c r="BG1037">
        <v>0.2</v>
      </c>
      <c r="BH1037">
        <v>0.1</v>
      </c>
      <c r="BI1037">
        <v>0.1</v>
      </c>
      <c r="BJ1037">
        <v>0.1</v>
      </c>
      <c r="BM1037">
        <v>0.1</v>
      </c>
      <c r="BP1037">
        <v>0.1</v>
      </c>
      <c r="BQ1037">
        <v>0.9</v>
      </c>
      <c r="BS1037">
        <v>0.3</v>
      </c>
      <c r="BT1037">
        <v>0.1</v>
      </c>
    </row>
    <row r="1038" spans="1:72" x14ac:dyDescent="0.25">
      <c r="A1038" s="28" t="s">
        <v>289</v>
      </c>
      <c r="B1038" s="27" t="s">
        <v>358</v>
      </c>
      <c r="C1038" s="28" t="s">
        <v>386</v>
      </c>
      <c r="D1038">
        <v>4.3</v>
      </c>
      <c r="E1038">
        <v>0.9</v>
      </c>
      <c r="F1038">
        <v>1</v>
      </c>
      <c r="G1038">
        <v>1.6</v>
      </c>
      <c r="H1038">
        <v>10.7</v>
      </c>
      <c r="I1038">
        <v>2.7</v>
      </c>
      <c r="J1038">
        <v>3</v>
      </c>
      <c r="K1038">
        <v>3.1</v>
      </c>
      <c r="L1038">
        <v>2</v>
      </c>
      <c r="M1038">
        <v>3.8</v>
      </c>
      <c r="N1038">
        <v>7.4</v>
      </c>
      <c r="O1038">
        <v>5</v>
      </c>
      <c r="P1038">
        <v>5.3</v>
      </c>
      <c r="Q1038">
        <v>3.5</v>
      </c>
      <c r="R1038">
        <v>5.2</v>
      </c>
      <c r="S1038">
        <v>6.9</v>
      </c>
      <c r="T1038">
        <v>8.6</v>
      </c>
      <c r="U1038">
        <v>5.9</v>
      </c>
      <c r="V1038">
        <v>7.5</v>
      </c>
      <c r="W1038">
        <v>9.6</v>
      </c>
      <c r="X1038">
        <v>3.7</v>
      </c>
      <c r="Y1038">
        <v>4.1</v>
      </c>
      <c r="Z1038">
        <v>3.7</v>
      </c>
      <c r="AA1038">
        <v>10.5</v>
      </c>
      <c r="AB1038">
        <v>1.7</v>
      </c>
      <c r="AC1038">
        <v>3.8</v>
      </c>
      <c r="AD1038">
        <v>21</v>
      </c>
      <c r="AE1038">
        <v>9.9</v>
      </c>
      <c r="AF1038">
        <v>12.6</v>
      </c>
      <c r="AG1038">
        <v>18.6</v>
      </c>
      <c r="AH1038">
        <v>5.4</v>
      </c>
      <c r="AI1038">
        <v>2.8</v>
      </c>
      <c r="AJ1038">
        <v>3.2</v>
      </c>
      <c r="AK1038">
        <v>8.4</v>
      </c>
      <c r="AL1038">
        <v>1.9</v>
      </c>
      <c r="AM1038">
        <v>16.4</v>
      </c>
      <c r="AN1038">
        <v>2.9</v>
      </c>
      <c r="AO1038">
        <v>3</v>
      </c>
      <c r="AP1038">
        <v>9</v>
      </c>
      <c r="AQ1038">
        <v>8</v>
      </c>
      <c r="AR1038">
        <v>6.3</v>
      </c>
      <c r="AS1038">
        <v>13.2</v>
      </c>
      <c r="AT1038">
        <v>9</v>
      </c>
      <c r="AU1038">
        <v>12.5</v>
      </c>
      <c r="AV1038">
        <v>59.7</v>
      </c>
      <c r="AW1038">
        <v>8.5</v>
      </c>
      <c r="AX1038">
        <v>3.1</v>
      </c>
      <c r="AY1038">
        <v>3.3</v>
      </c>
      <c r="AZ1038">
        <v>3</v>
      </c>
      <c r="BA1038">
        <v>3.9</v>
      </c>
      <c r="BB1038">
        <v>3.7</v>
      </c>
      <c r="BC1038">
        <v>2.5</v>
      </c>
      <c r="BD1038">
        <v>8.8</v>
      </c>
      <c r="BE1038">
        <v>18.4</v>
      </c>
      <c r="BF1038">
        <v>3.2</v>
      </c>
      <c r="BG1038">
        <v>9.9</v>
      </c>
      <c r="BH1038">
        <v>5.6</v>
      </c>
      <c r="BI1038">
        <v>2.2</v>
      </c>
      <c r="BJ1038">
        <v>2.7</v>
      </c>
      <c r="BK1038">
        <v>2.3</v>
      </c>
      <c r="BL1038">
        <v>1.5</v>
      </c>
      <c r="BM1038">
        <v>3.6</v>
      </c>
      <c r="BP1038">
        <v>6</v>
      </c>
      <c r="BQ1038">
        <v>38.6</v>
      </c>
      <c r="BR1038">
        <v>0.8</v>
      </c>
      <c r="BS1038">
        <v>12.5</v>
      </c>
      <c r="BT1038">
        <v>8.2</v>
      </c>
    </row>
    <row r="1039" spans="1:72" x14ac:dyDescent="0.25">
      <c r="A1039" s="28" t="s">
        <v>289</v>
      </c>
      <c r="B1039" s="27" t="s">
        <v>358</v>
      </c>
      <c r="C1039" s="28" t="s">
        <v>387</v>
      </c>
      <c r="D1039">
        <v>6.2</v>
      </c>
      <c r="E1039">
        <v>1.5</v>
      </c>
      <c r="F1039">
        <v>1.7</v>
      </c>
      <c r="G1039">
        <v>2.6</v>
      </c>
      <c r="H1039">
        <v>13.7</v>
      </c>
      <c r="I1039">
        <v>4</v>
      </c>
      <c r="J1039">
        <v>4.3</v>
      </c>
      <c r="K1039">
        <v>4.4</v>
      </c>
      <c r="L1039">
        <v>2.8</v>
      </c>
      <c r="M1039">
        <v>5.3</v>
      </c>
      <c r="N1039">
        <v>11.2</v>
      </c>
      <c r="O1039">
        <v>9.8</v>
      </c>
      <c r="P1039">
        <v>8.8</v>
      </c>
      <c r="Q1039">
        <v>5.3</v>
      </c>
      <c r="R1039">
        <v>7.1</v>
      </c>
      <c r="S1039">
        <v>8.9</v>
      </c>
      <c r="T1039">
        <v>8.5</v>
      </c>
      <c r="U1039">
        <v>6.8</v>
      </c>
      <c r="V1039">
        <v>8.5</v>
      </c>
      <c r="W1039">
        <v>10.6</v>
      </c>
      <c r="X1039">
        <v>4.6</v>
      </c>
      <c r="Y1039">
        <v>6.2</v>
      </c>
      <c r="Z1039">
        <v>4.7</v>
      </c>
      <c r="AA1039">
        <v>14.4</v>
      </c>
      <c r="AB1039">
        <v>3.1</v>
      </c>
      <c r="AC1039">
        <v>5.6</v>
      </c>
      <c r="AD1039">
        <v>25.8</v>
      </c>
      <c r="AE1039">
        <v>11.2</v>
      </c>
      <c r="AF1039">
        <v>18.7</v>
      </c>
      <c r="AG1039">
        <v>20.6</v>
      </c>
      <c r="AH1039">
        <v>7.6</v>
      </c>
      <c r="AI1039">
        <v>3.8</v>
      </c>
      <c r="AJ1039">
        <v>5.4</v>
      </c>
      <c r="AK1039">
        <v>11.7</v>
      </c>
      <c r="AL1039">
        <v>2.7</v>
      </c>
      <c r="AM1039">
        <v>18.6</v>
      </c>
      <c r="AN1039">
        <v>4.9</v>
      </c>
      <c r="AO1039">
        <v>3.8</v>
      </c>
      <c r="AP1039">
        <v>11.1</v>
      </c>
      <c r="AQ1039">
        <v>18.5</v>
      </c>
      <c r="AR1039">
        <v>6.3</v>
      </c>
      <c r="AS1039">
        <v>8</v>
      </c>
      <c r="AT1039">
        <v>14.7</v>
      </c>
      <c r="AU1039">
        <v>14.4</v>
      </c>
      <c r="AV1039">
        <v>172.1</v>
      </c>
      <c r="AW1039">
        <v>9.2</v>
      </c>
      <c r="AX1039">
        <v>4.4</v>
      </c>
      <c r="AY1039">
        <v>4.7</v>
      </c>
      <c r="AZ1039">
        <v>4.4</v>
      </c>
      <c r="BA1039">
        <v>5.8</v>
      </c>
      <c r="BB1039">
        <v>5.1</v>
      </c>
      <c r="BC1039">
        <v>3.9</v>
      </c>
      <c r="BD1039">
        <v>11.5</v>
      </c>
      <c r="BE1039">
        <v>20.1</v>
      </c>
      <c r="BF1039">
        <v>4.6</v>
      </c>
      <c r="BG1039">
        <v>12.7</v>
      </c>
      <c r="BH1039">
        <v>7.6</v>
      </c>
      <c r="BI1039">
        <v>3.7</v>
      </c>
      <c r="BJ1039">
        <v>3.7</v>
      </c>
      <c r="BK1039">
        <v>3</v>
      </c>
      <c r="BL1039">
        <v>2</v>
      </c>
      <c r="BM1039">
        <v>5.4</v>
      </c>
      <c r="BP1039">
        <v>9.5</v>
      </c>
      <c r="BQ1039">
        <v>35.2</v>
      </c>
      <c r="BR1039">
        <v>2.1</v>
      </c>
      <c r="BS1039">
        <v>14.1</v>
      </c>
      <c r="BT1039">
        <v>10.1</v>
      </c>
    </row>
    <row r="1040" spans="1:71" x14ac:dyDescent="0.25">
      <c r="A1040" s="28" t="s">
        <v>289</v>
      </c>
      <c r="B1040" s="27" t="s">
        <v>358</v>
      </c>
      <c r="C1040" s="28" t="s">
        <v>388</v>
      </c>
      <c r="AD1040">
        <v>0.1</v>
      </c>
      <c r="BS1040">
        <v>0.2</v>
      </c>
    </row>
    <row r="1041" spans="1:69" x14ac:dyDescent="0.25">
      <c r="A1041" s="28" t="s">
        <v>289</v>
      </c>
      <c r="B1041" s="27" t="s">
        <v>358</v>
      </c>
      <c r="C1041" s="28" t="s">
        <v>389</v>
      </c>
      <c r="BQ1041">
        <v>0.1</v>
      </c>
    </row>
    <row r="1042" spans="1:69" x14ac:dyDescent="0.25">
      <c r="A1042" s="28" t="s">
        <v>289</v>
      </c>
      <c r="B1042" s="27" t="s">
        <v>358</v>
      </c>
      <c r="C1042" s="28" t="s">
        <v>390</v>
      </c>
      <c r="BQ1042">
        <v>0.2</v>
      </c>
    </row>
    <row r="1043" spans="1:69" x14ac:dyDescent="0.25">
      <c r="A1043" s="28" t="s">
        <v>289</v>
      </c>
      <c r="B1043" s="27" t="s">
        <v>358</v>
      </c>
      <c r="C1043" s="28" t="s">
        <v>391</v>
      </c>
      <c r="H1043">
        <v>0.1</v>
      </c>
      <c r="N1043">
        <v>0.1</v>
      </c>
      <c r="V1043">
        <v>0.1</v>
      </c>
      <c r="W1043">
        <v>0.1</v>
      </c>
      <c r="AA1043">
        <v>0.1</v>
      </c>
      <c r="AD1043">
        <v>0.1</v>
      </c>
      <c r="AF1043">
        <v>0.2</v>
      </c>
      <c r="AG1043">
        <v>0.1</v>
      </c>
      <c r="AM1043">
        <v>0.1</v>
      </c>
      <c r="AQ1043">
        <v>0.1</v>
      </c>
      <c r="AU1043">
        <v>0.1</v>
      </c>
      <c r="AV1043">
        <v>0.3</v>
      </c>
      <c r="BE1043">
        <v>0.1</v>
      </c>
      <c r="BQ1043">
        <v>0.1</v>
      </c>
    </row>
    <row r="1044" spans="1:71" x14ac:dyDescent="0.25">
      <c r="A1044" s="28" t="s">
        <v>289</v>
      </c>
      <c r="B1044" s="27" t="s">
        <v>358</v>
      </c>
      <c r="C1044" s="28" t="s">
        <v>392</v>
      </c>
      <c r="H1044">
        <v>0.2</v>
      </c>
      <c r="N1044">
        <v>0.1</v>
      </c>
      <c r="O1044">
        <v>0.1</v>
      </c>
      <c r="P1044">
        <v>0.1</v>
      </c>
      <c r="R1044">
        <v>0.1</v>
      </c>
      <c r="S1044">
        <v>0.1</v>
      </c>
      <c r="T1044">
        <v>0.1</v>
      </c>
      <c r="U1044">
        <v>0.1</v>
      </c>
      <c r="V1044">
        <v>0.1</v>
      </c>
      <c r="W1044">
        <v>0.1</v>
      </c>
      <c r="AA1044">
        <v>0.1</v>
      </c>
      <c r="AD1044">
        <v>0.1</v>
      </c>
      <c r="AF1044">
        <v>0.4</v>
      </c>
      <c r="AG1044">
        <v>0.1</v>
      </c>
      <c r="AH1044">
        <v>0.3</v>
      </c>
      <c r="AI1044">
        <v>1.1</v>
      </c>
      <c r="AJ1044">
        <v>0.3</v>
      </c>
      <c r="AK1044">
        <v>0.8</v>
      </c>
      <c r="AM1044">
        <v>0.1</v>
      </c>
      <c r="AQ1044">
        <v>0.2</v>
      </c>
      <c r="AV1044">
        <v>0.2</v>
      </c>
      <c r="AW1044">
        <v>0.1</v>
      </c>
      <c r="BA1044">
        <v>0.1</v>
      </c>
      <c r="BD1044">
        <v>0.1</v>
      </c>
      <c r="BE1044">
        <v>0.1</v>
      </c>
      <c r="BG1044">
        <v>0.1</v>
      </c>
      <c r="BQ1044">
        <v>0.2</v>
      </c>
      <c r="BS1044">
        <v>0.1</v>
      </c>
    </row>
    <row r="1045" spans="1:72" x14ac:dyDescent="0.25">
      <c r="A1045" s="28" t="s">
        <v>289</v>
      </c>
      <c r="B1045" s="27" t="s">
        <v>358</v>
      </c>
      <c r="C1045" s="28" t="s">
        <v>393</v>
      </c>
      <c r="D1045">
        <v>0.5</v>
      </c>
      <c r="E1045">
        <v>0.1</v>
      </c>
      <c r="F1045">
        <v>0.1</v>
      </c>
      <c r="G1045">
        <v>0.2</v>
      </c>
      <c r="H1045">
        <v>1.1</v>
      </c>
      <c r="I1045">
        <v>0.3</v>
      </c>
      <c r="J1045">
        <v>0.3</v>
      </c>
      <c r="K1045">
        <v>0.4</v>
      </c>
      <c r="L1045">
        <v>0.2</v>
      </c>
      <c r="M1045">
        <v>0.8</v>
      </c>
      <c r="N1045">
        <v>0.8</v>
      </c>
      <c r="O1045">
        <v>0.6</v>
      </c>
      <c r="P1045">
        <v>0.7</v>
      </c>
      <c r="Q1045">
        <v>0.4</v>
      </c>
      <c r="R1045">
        <v>0.9</v>
      </c>
      <c r="S1045">
        <v>1</v>
      </c>
      <c r="T1045">
        <v>0.6</v>
      </c>
      <c r="U1045">
        <v>0.6</v>
      </c>
      <c r="V1045">
        <v>0.9</v>
      </c>
      <c r="W1045">
        <v>1</v>
      </c>
      <c r="X1045">
        <v>0.4</v>
      </c>
      <c r="Y1045">
        <v>0.4</v>
      </c>
      <c r="Z1045">
        <v>0.4</v>
      </c>
      <c r="AA1045">
        <v>1.3</v>
      </c>
      <c r="AB1045">
        <v>0.2</v>
      </c>
      <c r="AC1045">
        <v>0.8</v>
      </c>
      <c r="AD1045">
        <v>2.3</v>
      </c>
      <c r="AE1045">
        <v>0.8</v>
      </c>
      <c r="AF1045">
        <v>1.3</v>
      </c>
      <c r="AG1045">
        <v>1.4</v>
      </c>
      <c r="AH1045">
        <v>0.6</v>
      </c>
      <c r="AI1045">
        <v>0.5</v>
      </c>
      <c r="AJ1045">
        <v>0.4</v>
      </c>
      <c r="AK1045">
        <v>1</v>
      </c>
      <c r="AL1045">
        <v>0.2</v>
      </c>
      <c r="AM1045">
        <v>1.2</v>
      </c>
      <c r="AN1045">
        <v>0.4</v>
      </c>
      <c r="AO1045">
        <v>0.4</v>
      </c>
      <c r="AP1045">
        <v>0.7</v>
      </c>
      <c r="AQ1045">
        <v>1.1</v>
      </c>
      <c r="AR1045">
        <v>0.6</v>
      </c>
      <c r="AS1045">
        <v>0.5</v>
      </c>
      <c r="AT1045">
        <v>0.9</v>
      </c>
      <c r="AU1045">
        <v>1.5</v>
      </c>
      <c r="AV1045">
        <v>8.4</v>
      </c>
      <c r="AW1045">
        <v>1</v>
      </c>
      <c r="AX1045">
        <v>0.3</v>
      </c>
      <c r="AY1045">
        <v>0.5</v>
      </c>
      <c r="AZ1045">
        <v>0.3</v>
      </c>
      <c r="BA1045">
        <v>0.4</v>
      </c>
      <c r="BB1045">
        <v>0.3</v>
      </c>
      <c r="BC1045">
        <v>0.3</v>
      </c>
      <c r="BD1045">
        <v>0.8</v>
      </c>
      <c r="BE1045">
        <v>1.8</v>
      </c>
      <c r="BF1045">
        <v>0.3</v>
      </c>
      <c r="BG1045">
        <v>0.7</v>
      </c>
      <c r="BH1045">
        <v>0.4</v>
      </c>
      <c r="BI1045">
        <v>0.3</v>
      </c>
      <c r="BJ1045">
        <v>0.3</v>
      </c>
      <c r="BK1045">
        <v>0.2</v>
      </c>
      <c r="BL1045">
        <v>0.1</v>
      </c>
      <c r="BM1045">
        <v>0.3</v>
      </c>
      <c r="BP1045">
        <v>0.5</v>
      </c>
      <c r="BQ1045">
        <v>1.7</v>
      </c>
      <c r="BS1045">
        <v>1.5</v>
      </c>
      <c r="BT1045">
        <v>0.4</v>
      </c>
    </row>
    <row r="1046" spans="1:69" x14ac:dyDescent="0.25">
      <c r="A1046" s="28" t="s">
        <v>289</v>
      </c>
      <c r="B1046" s="27" t="s">
        <v>358</v>
      </c>
      <c r="C1046" s="28" t="s">
        <v>394</v>
      </c>
      <c r="BQ1046">
        <v>0.4</v>
      </c>
    </row>
    <row r="1047" spans="1:72" x14ac:dyDescent="0.25">
      <c r="A1047" s="28" t="s">
        <v>289</v>
      </c>
      <c r="B1047" s="27" t="s">
        <v>358</v>
      </c>
      <c r="C1047" s="28" t="s">
        <v>395</v>
      </c>
      <c r="D1047">
        <v>0.4</v>
      </c>
      <c r="E1047">
        <v>0.1</v>
      </c>
      <c r="G1047">
        <v>0.2</v>
      </c>
      <c r="H1047">
        <v>1.7</v>
      </c>
      <c r="I1047">
        <v>0.3</v>
      </c>
      <c r="J1047">
        <v>0.2</v>
      </c>
      <c r="K1047">
        <v>0.3</v>
      </c>
      <c r="L1047">
        <v>0.2</v>
      </c>
      <c r="M1047">
        <v>0.5</v>
      </c>
      <c r="N1047">
        <v>1.4</v>
      </c>
      <c r="O1047">
        <v>1.2</v>
      </c>
      <c r="P1047">
        <v>0.5</v>
      </c>
      <c r="Q1047">
        <v>0.4</v>
      </c>
      <c r="R1047">
        <v>0.7</v>
      </c>
      <c r="S1047">
        <v>0.8</v>
      </c>
      <c r="T1047">
        <v>0.6</v>
      </c>
      <c r="U1047">
        <v>0.7</v>
      </c>
      <c r="V1047">
        <v>1.1</v>
      </c>
      <c r="W1047">
        <v>1.3</v>
      </c>
      <c r="X1047">
        <v>0.5</v>
      </c>
      <c r="Y1047">
        <v>0.5</v>
      </c>
      <c r="Z1047">
        <v>0.5</v>
      </c>
      <c r="AA1047">
        <v>1.3</v>
      </c>
      <c r="AB1047">
        <v>0.1</v>
      </c>
      <c r="AC1047">
        <v>0.6</v>
      </c>
      <c r="AD1047">
        <v>2.3</v>
      </c>
      <c r="AE1047">
        <v>0.9</v>
      </c>
      <c r="AF1047">
        <v>3.6</v>
      </c>
      <c r="AG1047">
        <v>1.8</v>
      </c>
      <c r="AH1047">
        <v>1.2</v>
      </c>
      <c r="AI1047">
        <v>4.2</v>
      </c>
      <c r="AJ1047">
        <v>1.1</v>
      </c>
      <c r="AK1047">
        <v>3.3</v>
      </c>
      <c r="AL1047">
        <v>0.4</v>
      </c>
      <c r="AM1047">
        <v>1.4</v>
      </c>
      <c r="AN1047">
        <v>0.8</v>
      </c>
      <c r="AO1047">
        <v>1.4</v>
      </c>
      <c r="AP1047">
        <v>1.2</v>
      </c>
      <c r="AQ1047">
        <v>5.7</v>
      </c>
      <c r="AR1047">
        <v>1.1</v>
      </c>
      <c r="AS1047">
        <v>1.1</v>
      </c>
      <c r="AT1047">
        <v>1</v>
      </c>
      <c r="AU1047">
        <v>0.7</v>
      </c>
      <c r="AV1047">
        <v>7.4</v>
      </c>
      <c r="AW1047">
        <v>1.1</v>
      </c>
      <c r="AX1047">
        <v>0.8</v>
      </c>
      <c r="AY1047">
        <v>0.9</v>
      </c>
      <c r="AZ1047">
        <v>0.5</v>
      </c>
      <c r="BA1047">
        <v>2.6</v>
      </c>
      <c r="BB1047">
        <v>0.4</v>
      </c>
      <c r="BC1047">
        <v>0.6</v>
      </c>
      <c r="BD1047">
        <v>4.7</v>
      </c>
      <c r="BE1047">
        <v>2.4</v>
      </c>
      <c r="BF1047">
        <v>0.9</v>
      </c>
      <c r="BG1047">
        <v>1.4</v>
      </c>
      <c r="BH1047">
        <v>0.8</v>
      </c>
      <c r="BI1047">
        <v>0.7</v>
      </c>
      <c r="BJ1047">
        <v>0.3</v>
      </c>
      <c r="BK1047">
        <v>0.4</v>
      </c>
      <c r="BL1047">
        <v>0.1</v>
      </c>
      <c r="BM1047">
        <v>0.3</v>
      </c>
      <c r="BP1047">
        <v>0.3</v>
      </c>
      <c r="BQ1047">
        <v>6.2</v>
      </c>
      <c r="BS1047">
        <v>1.4</v>
      </c>
      <c r="BT1047">
        <v>0.2</v>
      </c>
    </row>
    <row r="1048" spans="1:72" x14ac:dyDescent="0.25">
      <c r="A1048" s="28" t="s">
        <v>289</v>
      </c>
      <c r="B1048" s="27" t="s">
        <v>358</v>
      </c>
      <c r="C1048" s="28" t="s">
        <v>396</v>
      </c>
      <c r="D1048">
        <v>6.2</v>
      </c>
      <c r="E1048">
        <v>1.7</v>
      </c>
      <c r="F1048">
        <v>2.2</v>
      </c>
      <c r="G1048">
        <v>2.9</v>
      </c>
      <c r="H1048">
        <v>10.3</v>
      </c>
      <c r="I1048">
        <v>3.7</v>
      </c>
      <c r="J1048">
        <v>5.2</v>
      </c>
      <c r="K1048">
        <v>4.6</v>
      </c>
      <c r="L1048">
        <v>3.1</v>
      </c>
      <c r="M1048">
        <v>5.6</v>
      </c>
      <c r="N1048">
        <v>12.1</v>
      </c>
      <c r="O1048">
        <v>11.8</v>
      </c>
      <c r="P1048">
        <v>8.1</v>
      </c>
      <c r="Q1048">
        <v>5.9</v>
      </c>
      <c r="R1048">
        <v>6.9</v>
      </c>
      <c r="S1048">
        <v>8.3</v>
      </c>
      <c r="T1048">
        <v>8</v>
      </c>
      <c r="U1048">
        <v>6.8</v>
      </c>
      <c r="V1048">
        <v>7.6</v>
      </c>
      <c r="W1048">
        <v>8.8</v>
      </c>
      <c r="X1048">
        <v>4.1</v>
      </c>
      <c r="Y1048">
        <v>7</v>
      </c>
      <c r="Z1048">
        <v>4.8</v>
      </c>
      <c r="AA1048">
        <v>9.8</v>
      </c>
      <c r="AB1048">
        <v>4.4</v>
      </c>
      <c r="AC1048">
        <v>5.9</v>
      </c>
      <c r="AD1048">
        <v>19.2</v>
      </c>
      <c r="AE1048">
        <v>10.2</v>
      </c>
      <c r="AF1048">
        <v>12.8</v>
      </c>
      <c r="AG1048">
        <v>15.9</v>
      </c>
      <c r="AH1048">
        <v>6.2</v>
      </c>
      <c r="AI1048">
        <v>3.9</v>
      </c>
      <c r="AJ1048">
        <v>6</v>
      </c>
      <c r="AK1048">
        <v>12.2</v>
      </c>
      <c r="AL1048">
        <v>3</v>
      </c>
      <c r="AM1048">
        <v>13.1</v>
      </c>
      <c r="AN1048">
        <v>4.2</v>
      </c>
      <c r="AO1048">
        <v>2.6</v>
      </c>
      <c r="AP1048">
        <v>10.5</v>
      </c>
      <c r="AQ1048">
        <v>12</v>
      </c>
      <c r="AR1048">
        <v>5</v>
      </c>
      <c r="AS1048">
        <v>9.4</v>
      </c>
      <c r="AT1048">
        <v>13.2</v>
      </c>
      <c r="AU1048">
        <v>10.7</v>
      </c>
      <c r="AV1048">
        <v>116.4</v>
      </c>
      <c r="AW1048">
        <v>8.3</v>
      </c>
      <c r="AX1048">
        <v>4</v>
      </c>
      <c r="AY1048">
        <v>3.9</v>
      </c>
      <c r="AZ1048">
        <v>4.3</v>
      </c>
      <c r="BA1048">
        <v>4.4</v>
      </c>
      <c r="BB1048">
        <v>6.2</v>
      </c>
      <c r="BC1048">
        <v>3.6</v>
      </c>
      <c r="BD1048">
        <v>10.5</v>
      </c>
      <c r="BE1048">
        <v>17.4</v>
      </c>
      <c r="BF1048">
        <v>4.5</v>
      </c>
      <c r="BG1048">
        <v>11.7</v>
      </c>
      <c r="BH1048">
        <v>8</v>
      </c>
      <c r="BI1048">
        <v>2.6</v>
      </c>
      <c r="BJ1048">
        <v>3.3</v>
      </c>
      <c r="BK1048">
        <v>2.9</v>
      </c>
      <c r="BL1048">
        <v>1.8</v>
      </c>
      <c r="BM1048">
        <v>6.1</v>
      </c>
      <c r="BP1048">
        <v>11.8</v>
      </c>
      <c r="BQ1048">
        <v>49.3</v>
      </c>
      <c r="BR1048">
        <v>4.2</v>
      </c>
      <c r="BS1048">
        <v>14.2</v>
      </c>
      <c r="BT1048">
        <v>8.2</v>
      </c>
    </row>
    <row r="1049" spans="1:72" x14ac:dyDescent="0.25">
      <c r="A1049" s="28" t="s">
        <v>289</v>
      </c>
      <c r="B1049" s="27" t="s">
        <v>358</v>
      </c>
      <c r="C1049" s="28" t="s">
        <v>397</v>
      </c>
      <c r="D1049">
        <v>0.6</v>
      </c>
      <c r="E1049">
        <v>0.2</v>
      </c>
      <c r="F1049">
        <v>0.2</v>
      </c>
      <c r="G1049">
        <v>0.3</v>
      </c>
      <c r="H1049">
        <v>1.6</v>
      </c>
      <c r="I1049">
        <v>0.5</v>
      </c>
      <c r="J1049">
        <v>0.4</v>
      </c>
      <c r="K1049">
        <v>0.5</v>
      </c>
      <c r="L1049">
        <v>0.4</v>
      </c>
      <c r="M1049">
        <v>0.7</v>
      </c>
      <c r="N1049">
        <v>1.1</v>
      </c>
      <c r="O1049">
        <v>0.7</v>
      </c>
      <c r="P1049">
        <v>0.9</v>
      </c>
      <c r="Q1049">
        <v>0.6</v>
      </c>
      <c r="R1049">
        <v>0.9</v>
      </c>
      <c r="S1049">
        <v>1.1</v>
      </c>
      <c r="T1049">
        <v>0.8</v>
      </c>
      <c r="U1049">
        <v>0.8</v>
      </c>
      <c r="V1049">
        <v>1</v>
      </c>
      <c r="W1049">
        <v>1.4</v>
      </c>
      <c r="X1049">
        <v>0.5</v>
      </c>
      <c r="Y1049">
        <v>0.6</v>
      </c>
      <c r="Z1049">
        <v>0.6</v>
      </c>
      <c r="AA1049">
        <v>1.5</v>
      </c>
      <c r="AB1049">
        <v>0.3</v>
      </c>
      <c r="AC1049">
        <v>0.7</v>
      </c>
      <c r="AD1049">
        <v>2.8</v>
      </c>
      <c r="AE1049">
        <v>1.6</v>
      </c>
      <c r="AF1049">
        <v>1.4</v>
      </c>
      <c r="AG1049">
        <v>2.7</v>
      </c>
      <c r="AH1049">
        <v>1</v>
      </c>
      <c r="AI1049">
        <v>0.4</v>
      </c>
      <c r="AJ1049">
        <v>0.6</v>
      </c>
      <c r="AK1049">
        <v>1.3</v>
      </c>
      <c r="AL1049">
        <v>0.3</v>
      </c>
      <c r="AM1049">
        <v>3.4</v>
      </c>
      <c r="AN1049">
        <v>0.4</v>
      </c>
      <c r="AO1049">
        <v>0.5</v>
      </c>
      <c r="AP1049">
        <v>1.3</v>
      </c>
      <c r="AQ1049">
        <v>1</v>
      </c>
      <c r="AR1049">
        <v>0.7</v>
      </c>
      <c r="AS1049">
        <v>0.8</v>
      </c>
      <c r="AT1049">
        <v>1</v>
      </c>
      <c r="AU1049">
        <v>1.3</v>
      </c>
      <c r="AV1049">
        <v>26.2</v>
      </c>
      <c r="AW1049">
        <v>1.3</v>
      </c>
      <c r="AX1049">
        <v>0.5</v>
      </c>
      <c r="AY1049">
        <v>0.6</v>
      </c>
      <c r="AZ1049">
        <v>0.5</v>
      </c>
      <c r="BA1049">
        <v>0.6</v>
      </c>
      <c r="BB1049">
        <v>0.6</v>
      </c>
      <c r="BC1049">
        <v>0.4</v>
      </c>
      <c r="BD1049">
        <v>1.4</v>
      </c>
      <c r="BE1049">
        <v>2.3</v>
      </c>
      <c r="BF1049">
        <v>0.6</v>
      </c>
      <c r="BG1049">
        <v>1.6</v>
      </c>
      <c r="BH1049">
        <v>1</v>
      </c>
      <c r="BI1049">
        <v>0.4</v>
      </c>
      <c r="BJ1049">
        <v>0.6</v>
      </c>
      <c r="BK1049">
        <v>0.4</v>
      </c>
      <c r="BL1049">
        <v>0.3</v>
      </c>
      <c r="BM1049">
        <v>0.6</v>
      </c>
      <c r="BP1049">
        <v>1</v>
      </c>
      <c r="BQ1049">
        <v>3</v>
      </c>
      <c r="BR1049">
        <v>0.1</v>
      </c>
      <c r="BS1049">
        <v>0.8</v>
      </c>
      <c r="BT1049">
        <v>0.6</v>
      </c>
    </row>
    <row r="1050" spans="1:69" x14ac:dyDescent="0.25">
      <c r="A1050" s="28" t="s">
        <v>289</v>
      </c>
      <c r="B1050" s="27" t="s">
        <v>358</v>
      </c>
      <c r="C1050" s="28" t="s">
        <v>398</v>
      </c>
      <c r="AD1050">
        <v>0.1</v>
      </c>
      <c r="AF1050">
        <v>0.1</v>
      </c>
      <c r="AU1050">
        <v>0.1</v>
      </c>
      <c r="AV1050">
        <v>0.6</v>
      </c>
      <c r="BE1050">
        <v>0.1</v>
      </c>
      <c r="BQ1050">
        <v>0.1</v>
      </c>
    </row>
    <row r="1051" spans="1:72" x14ac:dyDescent="0.25">
      <c r="A1051" s="28" t="s">
        <v>289</v>
      </c>
      <c r="B1051" s="27" t="s">
        <v>358</v>
      </c>
      <c r="C1051" s="28" t="s">
        <v>399</v>
      </c>
      <c r="D1051">
        <v>0.7</v>
      </c>
      <c r="E1051">
        <v>0.2</v>
      </c>
      <c r="F1051">
        <v>0.2</v>
      </c>
      <c r="G1051">
        <v>0.3</v>
      </c>
      <c r="H1051">
        <v>1.5</v>
      </c>
      <c r="I1051">
        <v>0.5</v>
      </c>
      <c r="J1051">
        <v>0.5</v>
      </c>
      <c r="K1051">
        <v>0.6</v>
      </c>
      <c r="L1051">
        <v>0.4</v>
      </c>
      <c r="M1051">
        <v>0.6</v>
      </c>
      <c r="N1051">
        <v>1.1</v>
      </c>
      <c r="O1051">
        <v>0.8</v>
      </c>
      <c r="P1051">
        <v>0.9</v>
      </c>
      <c r="Q1051">
        <v>0.6</v>
      </c>
      <c r="R1051">
        <v>0.8</v>
      </c>
      <c r="S1051">
        <v>1</v>
      </c>
      <c r="T1051">
        <v>0.9</v>
      </c>
      <c r="U1051">
        <v>0.8</v>
      </c>
      <c r="V1051">
        <v>1</v>
      </c>
      <c r="W1051">
        <v>1.2</v>
      </c>
      <c r="X1051">
        <v>0.6</v>
      </c>
      <c r="Y1051">
        <v>0.7</v>
      </c>
      <c r="Z1051">
        <v>0.6</v>
      </c>
      <c r="AA1051">
        <v>1.4</v>
      </c>
      <c r="AB1051">
        <v>0.3</v>
      </c>
      <c r="AC1051">
        <v>0.7</v>
      </c>
      <c r="AD1051">
        <v>2.8</v>
      </c>
      <c r="AE1051">
        <v>1.5</v>
      </c>
      <c r="AF1051">
        <v>1.7</v>
      </c>
      <c r="AG1051">
        <v>2.7</v>
      </c>
      <c r="AH1051">
        <v>0.9</v>
      </c>
      <c r="AI1051">
        <v>0.4</v>
      </c>
      <c r="AJ1051">
        <v>0.5</v>
      </c>
      <c r="AK1051">
        <v>1.4</v>
      </c>
      <c r="AL1051">
        <v>0.3</v>
      </c>
      <c r="AM1051">
        <v>2.5</v>
      </c>
      <c r="AN1051">
        <v>0.4</v>
      </c>
      <c r="AO1051">
        <v>0.5</v>
      </c>
      <c r="AP1051">
        <v>1.2</v>
      </c>
      <c r="AQ1051">
        <v>0.9</v>
      </c>
      <c r="AR1051">
        <v>0.7</v>
      </c>
      <c r="AS1051">
        <v>0.9</v>
      </c>
      <c r="AT1051">
        <v>1.3</v>
      </c>
      <c r="AU1051">
        <v>2.5</v>
      </c>
      <c r="AV1051">
        <v>18.8</v>
      </c>
      <c r="AW1051">
        <v>1.2</v>
      </c>
      <c r="AX1051">
        <v>0.5</v>
      </c>
      <c r="AY1051">
        <v>0.6</v>
      </c>
      <c r="AZ1051">
        <v>0.5</v>
      </c>
      <c r="BA1051">
        <v>0.6</v>
      </c>
      <c r="BB1051">
        <v>0.6</v>
      </c>
      <c r="BC1051">
        <v>0.4</v>
      </c>
      <c r="BD1051">
        <v>1.3</v>
      </c>
      <c r="BE1051">
        <v>3.2</v>
      </c>
      <c r="BF1051">
        <v>0.6</v>
      </c>
      <c r="BG1051">
        <v>1.7</v>
      </c>
      <c r="BH1051">
        <v>0.9</v>
      </c>
      <c r="BI1051">
        <v>0.4</v>
      </c>
      <c r="BJ1051">
        <v>0.5</v>
      </c>
      <c r="BK1051">
        <v>0.4</v>
      </c>
      <c r="BL1051">
        <v>0.3</v>
      </c>
      <c r="BM1051">
        <v>0.6</v>
      </c>
      <c r="BP1051">
        <v>1.7</v>
      </c>
      <c r="BQ1051">
        <v>3.2</v>
      </c>
      <c r="BR1051">
        <v>0.1</v>
      </c>
      <c r="BS1051">
        <v>0.7</v>
      </c>
      <c r="BT1051">
        <v>1.2</v>
      </c>
    </row>
    <row r="1052" spans="1:72" x14ac:dyDescent="0.25">
      <c r="A1052" s="28" t="s">
        <v>289</v>
      </c>
      <c r="B1052" s="27" t="s">
        <v>358</v>
      </c>
      <c r="C1052" s="28" t="s">
        <v>400</v>
      </c>
      <c r="D1052">
        <v>0.5</v>
      </c>
      <c r="E1052">
        <v>0.1</v>
      </c>
      <c r="F1052">
        <v>0.1</v>
      </c>
      <c r="G1052">
        <v>0.2</v>
      </c>
      <c r="H1052">
        <v>1</v>
      </c>
      <c r="I1052">
        <v>0.3</v>
      </c>
      <c r="J1052">
        <v>0.3</v>
      </c>
      <c r="K1052">
        <v>0.4</v>
      </c>
      <c r="L1052">
        <v>0.2</v>
      </c>
      <c r="M1052">
        <v>0.4</v>
      </c>
      <c r="N1052">
        <v>0.8</v>
      </c>
      <c r="O1052">
        <v>0.5</v>
      </c>
      <c r="P1052">
        <v>0.6</v>
      </c>
      <c r="Q1052">
        <v>0.4</v>
      </c>
      <c r="R1052">
        <v>0.6</v>
      </c>
      <c r="S1052">
        <v>0.8</v>
      </c>
      <c r="T1052">
        <v>0.5</v>
      </c>
      <c r="U1052">
        <v>0.5</v>
      </c>
      <c r="V1052">
        <v>0.7</v>
      </c>
      <c r="W1052">
        <v>0.9</v>
      </c>
      <c r="X1052">
        <v>0.4</v>
      </c>
      <c r="Y1052">
        <v>0.4</v>
      </c>
      <c r="Z1052">
        <v>0.4</v>
      </c>
      <c r="AA1052">
        <v>1.2</v>
      </c>
      <c r="AB1052">
        <v>0.2</v>
      </c>
      <c r="AC1052">
        <v>0.5</v>
      </c>
      <c r="AD1052">
        <v>2.1</v>
      </c>
      <c r="AE1052">
        <v>1.1</v>
      </c>
      <c r="AF1052">
        <v>0.9</v>
      </c>
      <c r="AG1052">
        <v>2</v>
      </c>
      <c r="AH1052">
        <v>0.6</v>
      </c>
      <c r="AI1052">
        <v>0.3</v>
      </c>
      <c r="AJ1052">
        <v>0.4</v>
      </c>
      <c r="AK1052">
        <v>0.9</v>
      </c>
      <c r="AL1052">
        <v>0.2</v>
      </c>
      <c r="AM1052">
        <v>1.9</v>
      </c>
      <c r="AN1052">
        <v>0.3</v>
      </c>
      <c r="AO1052">
        <v>0.3</v>
      </c>
      <c r="AP1052">
        <v>1</v>
      </c>
      <c r="AQ1052">
        <v>0.6</v>
      </c>
      <c r="AR1052">
        <v>0.5</v>
      </c>
      <c r="AS1052">
        <v>0.6</v>
      </c>
      <c r="AT1052">
        <v>0.7</v>
      </c>
      <c r="AU1052">
        <v>1.1</v>
      </c>
      <c r="AV1052">
        <v>11.1</v>
      </c>
      <c r="AW1052">
        <v>0.9</v>
      </c>
      <c r="AX1052">
        <v>0.3</v>
      </c>
      <c r="AY1052">
        <v>0.4</v>
      </c>
      <c r="AZ1052">
        <v>0.4</v>
      </c>
      <c r="BA1052">
        <v>0.4</v>
      </c>
      <c r="BB1052">
        <v>0.4</v>
      </c>
      <c r="BC1052">
        <v>0.3</v>
      </c>
      <c r="BD1052">
        <v>1</v>
      </c>
      <c r="BE1052">
        <v>1.6</v>
      </c>
      <c r="BF1052">
        <v>0.4</v>
      </c>
      <c r="BG1052">
        <v>1.1</v>
      </c>
      <c r="BH1052">
        <v>0.6</v>
      </c>
      <c r="BI1052">
        <v>0.2</v>
      </c>
      <c r="BJ1052">
        <v>0.3</v>
      </c>
      <c r="BK1052">
        <v>0.3</v>
      </c>
      <c r="BL1052">
        <v>0.2</v>
      </c>
      <c r="BM1052">
        <v>0.4</v>
      </c>
      <c r="BP1052">
        <v>0.7</v>
      </c>
      <c r="BQ1052">
        <v>2.5</v>
      </c>
      <c r="BR1052">
        <v>0.1</v>
      </c>
      <c r="BS1052">
        <v>0.5</v>
      </c>
      <c r="BT1052">
        <v>0.5</v>
      </c>
    </row>
    <row r="1053" spans="1:72" x14ac:dyDescent="0.25">
      <c r="A1053" s="28" t="s">
        <v>289</v>
      </c>
      <c r="B1053" s="27" t="s">
        <v>358</v>
      </c>
      <c r="C1053" s="28" t="s">
        <v>401</v>
      </c>
      <c r="D1053">
        <v>0.5</v>
      </c>
      <c r="E1053">
        <v>0.1</v>
      </c>
      <c r="F1053">
        <v>0.2</v>
      </c>
      <c r="G1053">
        <v>0.2</v>
      </c>
      <c r="H1053">
        <v>1.2</v>
      </c>
      <c r="I1053">
        <v>0.4</v>
      </c>
      <c r="J1053">
        <v>0.4</v>
      </c>
      <c r="K1053">
        <v>0.4</v>
      </c>
      <c r="L1053">
        <v>0.3</v>
      </c>
      <c r="M1053">
        <v>0.5</v>
      </c>
      <c r="N1053">
        <v>0.9</v>
      </c>
      <c r="O1053">
        <v>0.6</v>
      </c>
      <c r="P1053">
        <v>0.8</v>
      </c>
      <c r="Q1053">
        <v>0.5</v>
      </c>
      <c r="R1053">
        <v>0.7</v>
      </c>
      <c r="S1053">
        <v>0.9</v>
      </c>
      <c r="T1053">
        <v>0.7</v>
      </c>
      <c r="U1053">
        <v>0.6</v>
      </c>
      <c r="V1053">
        <v>0.8</v>
      </c>
      <c r="W1053">
        <v>1.1</v>
      </c>
      <c r="X1053">
        <v>0.4</v>
      </c>
      <c r="Y1053">
        <v>0.5</v>
      </c>
      <c r="Z1053">
        <v>0.5</v>
      </c>
      <c r="AA1053">
        <v>1.1</v>
      </c>
      <c r="AB1053">
        <v>0.3</v>
      </c>
      <c r="AC1053">
        <v>0.5</v>
      </c>
      <c r="AD1053">
        <v>2.2</v>
      </c>
      <c r="AE1053">
        <v>1.3</v>
      </c>
      <c r="AF1053">
        <v>1.2</v>
      </c>
      <c r="AG1053">
        <v>2.4</v>
      </c>
      <c r="AH1053">
        <v>0.7</v>
      </c>
      <c r="AI1053">
        <v>0.3</v>
      </c>
      <c r="AJ1053">
        <v>0.4</v>
      </c>
      <c r="AK1053">
        <v>1</v>
      </c>
      <c r="AL1053">
        <v>0.3</v>
      </c>
      <c r="AM1053">
        <v>2.1</v>
      </c>
      <c r="AN1053">
        <v>0.3</v>
      </c>
      <c r="AO1053">
        <v>0.4</v>
      </c>
      <c r="AP1053">
        <v>1.1</v>
      </c>
      <c r="AQ1053">
        <v>0.7</v>
      </c>
      <c r="AR1053">
        <v>0.6</v>
      </c>
      <c r="AS1053">
        <v>0.8</v>
      </c>
      <c r="AT1053">
        <v>1</v>
      </c>
      <c r="AU1053">
        <v>1.3</v>
      </c>
      <c r="AV1053">
        <v>21.9</v>
      </c>
      <c r="AW1053">
        <v>1.1</v>
      </c>
      <c r="AX1053">
        <v>0.4</v>
      </c>
      <c r="AY1053">
        <v>0.4</v>
      </c>
      <c r="AZ1053">
        <v>0.4</v>
      </c>
      <c r="BA1053">
        <v>0.5</v>
      </c>
      <c r="BB1053">
        <v>0.5</v>
      </c>
      <c r="BC1053">
        <v>0.3</v>
      </c>
      <c r="BD1053">
        <v>1.1</v>
      </c>
      <c r="BE1053">
        <v>2.1</v>
      </c>
      <c r="BF1053">
        <v>0.4</v>
      </c>
      <c r="BG1053">
        <v>1.3</v>
      </c>
      <c r="BH1053">
        <v>0.8</v>
      </c>
      <c r="BI1053">
        <v>0.3</v>
      </c>
      <c r="BJ1053">
        <v>0.4</v>
      </c>
      <c r="BK1053">
        <v>0.3</v>
      </c>
      <c r="BL1053">
        <v>0.2</v>
      </c>
      <c r="BM1053">
        <v>0.5</v>
      </c>
      <c r="BP1053">
        <v>1</v>
      </c>
      <c r="BQ1053">
        <v>4.3</v>
      </c>
      <c r="BR1053">
        <v>0.1</v>
      </c>
      <c r="BS1053">
        <v>0.6</v>
      </c>
      <c r="BT1053">
        <v>0.7</v>
      </c>
    </row>
    <row r="1054" spans="1:72" x14ac:dyDescent="0.25">
      <c r="A1054" s="28" t="s">
        <v>289</v>
      </c>
      <c r="B1054" s="27" t="s">
        <v>358</v>
      </c>
      <c r="C1054" s="28" t="s">
        <v>402</v>
      </c>
      <c r="D1054">
        <v>0.2</v>
      </c>
      <c r="E1054">
        <v>0.1</v>
      </c>
      <c r="G1054">
        <v>0.1</v>
      </c>
      <c r="H1054">
        <v>0.4</v>
      </c>
      <c r="I1054">
        <v>0.1</v>
      </c>
      <c r="J1054">
        <v>0.1</v>
      </c>
      <c r="K1054">
        <v>0.1</v>
      </c>
      <c r="L1054">
        <v>0.1</v>
      </c>
      <c r="M1054">
        <v>0.2</v>
      </c>
      <c r="N1054">
        <v>0.3</v>
      </c>
      <c r="O1054">
        <v>0.2</v>
      </c>
      <c r="P1054">
        <v>0.2</v>
      </c>
      <c r="Q1054">
        <v>0.2</v>
      </c>
      <c r="R1054">
        <v>0.2</v>
      </c>
      <c r="S1054">
        <v>0.3</v>
      </c>
      <c r="T1054">
        <v>0.2</v>
      </c>
      <c r="U1054">
        <v>0.2</v>
      </c>
      <c r="V1054">
        <v>0.3</v>
      </c>
      <c r="W1054">
        <v>0.4</v>
      </c>
      <c r="X1054">
        <v>0.1</v>
      </c>
      <c r="Y1054">
        <v>0.2</v>
      </c>
      <c r="Z1054">
        <v>0.1</v>
      </c>
      <c r="AA1054">
        <v>0.5</v>
      </c>
      <c r="AB1054">
        <v>0.1</v>
      </c>
      <c r="AC1054">
        <v>0.2</v>
      </c>
      <c r="AD1054">
        <v>0.8</v>
      </c>
      <c r="AE1054">
        <v>0.4</v>
      </c>
      <c r="AF1054">
        <v>0.5</v>
      </c>
      <c r="AG1054">
        <v>0.8</v>
      </c>
      <c r="AH1054">
        <v>0.3</v>
      </c>
      <c r="AI1054">
        <v>0.2</v>
      </c>
      <c r="AJ1054">
        <v>0.2</v>
      </c>
      <c r="AK1054">
        <v>0.5</v>
      </c>
      <c r="AL1054">
        <v>0.1</v>
      </c>
      <c r="AM1054">
        <v>0.7</v>
      </c>
      <c r="AN1054">
        <v>0.1</v>
      </c>
      <c r="AO1054">
        <v>0.1</v>
      </c>
      <c r="AP1054">
        <v>0.4</v>
      </c>
      <c r="AQ1054">
        <v>0.4</v>
      </c>
      <c r="AR1054">
        <v>0.3</v>
      </c>
      <c r="AS1054">
        <v>0.2</v>
      </c>
      <c r="AT1054">
        <v>0.3</v>
      </c>
      <c r="AU1054">
        <v>0.6</v>
      </c>
      <c r="AV1054">
        <v>3.4</v>
      </c>
      <c r="AW1054">
        <v>0.4</v>
      </c>
      <c r="AX1054">
        <v>0.1</v>
      </c>
      <c r="AY1054">
        <v>0.2</v>
      </c>
      <c r="AZ1054">
        <v>0.1</v>
      </c>
      <c r="BA1054">
        <v>0.2</v>
      </c>
      <c r="BB1054">
        <v>0.2</v>
      </c>
      <c r="BC1054">
        <v>0.1</v>
      </c>
      <c r="BD1054">
        <v>0.5</v>
      </c>
      <c r="BE1054">
        <v>0.7</v>
      </c>
      <c r="BF1054">
        <v>0.2</v>
      </c>
      <c r="BG1054">
        <v>0.5</v>
      </c>
      <c r="BH1054">
        <v>0.2</v>
      </c>
      <c r="BI1054">
        <v>0.1</v>
      </c>
      <c r="BJ1054">
        <v>0.1</v>
      </c>
      <c r="BK1054">
        <v>0.1</v>
      </c>
      <c r="BL1054">
        <v>0.1</v>
      </c>
      <c r="BM1054">
        <v>0.2</v>
      </c>
      <c r="BP1054">
        <v>0.2</v>
      </c>
      <c r="BQ1054">
        <v>1</v>
      </c>
      <c r="BS1054">
        <v>0.2</v>
      </c>
      <c r="BT1054">
        <v>0.3</v>
      </c>
    </row>
    <row r="1055" spans="1:72" x14ac:dyDescent="0.25">
      <c r="A1055" s="28" t="s">
        <v>289</v>
      </c>
      <c r="B1055" s="27" t="s">
        <v>358</v>
      </c>
      <c r="C1055" s="28" t="s">
        <v>403</v>
      </c>
      <c r="D1055">
        <v>3.3</v>
      </c>
      <c r="E1055">
        <v>0.9</v>
      </c>
      <c r="F1055">
        <v>0.9</v>
      </c>
      <c r="G1055">
        <v>1.4</v>
      </c>
      <c r="H1055">
        <v>6.3</v>
      </c>
      <c r="I1055">
        <v>2</v>
      </c>
      <c r="J1055">
        <v>2.2</v>
      </c>
      <c r="K1055">
        <v>2.4</v>
      </c>
      <c r="L1055">
        <v>1.6</v>
      </c>
      <c r="M1055">
        <v>2.8</v>
      </c>
      <c r="N1055">
        <v>5.4</v>
      </c>
      <c r="O1055">
        <v>4</v>
      </c>
      <c r="P1055">
        <v>3.9</v>
      </c>
      <c r="Q1055">
        <v>2.8</v>
      </c>
      <c r="R1055">
        <v>3.9</v>
      </c>
      <c r="S1055">
        <v>4.8</v>
      </c>
      <c r="T1055">
        <v>3.7</v>
      </c>
      <c r="U1055">
        <v>3.5</v>
      </c>
      <c r="V1055">
        <v>4.3</v>
      </c>
      <c r="W1055">
        <v>5.5</v>
      </c>
      <c r="X1055">
        <v>2.4</v>
      </c>
      <c r="Y1055">
        <v>3</v>
      </c>
      <c r="Z1055">
        <v>2.5</v>
      </c>
      <c r="AA1055">
        <v>7.3</v>
      </c>
      <c r="AB1055">
        <v>1.6</v>
      </c>
      <c r="AC1055">
        <v>3</v>
      </c>
      <c r="AD1055">
        <v>13.1</v>
      </c>
      <c r="AE1055">
        <v>6.6</v>
      </c>
      <c r="AF1055">
        <v>6.5</v>
      </c>
      <c r="AG1055">
        <v>11.7</v>
      </c>
      <c r="AH1055">
        <v>3.8</v>
      </c>
      <c r="AI1055">
        <v>1.9</v>
      </c>
      <c r="AJ1055">
        <v>2.6</v>
      </c>
      <c r="AK1055">
        <v>5.9</v>
      </c>
      <c r="AL1055">
        <v>1.5</v>
      </c>
      <c r="AM1055">
        <v>11.2</v>
      </c>
      <c r="AN1055">
        <v>1.8</v>
      </c>
      <c r="AO1055">
        <v>2</v>
      </c>
      <c r="AP1055">
        <v>6</v>
      </c>
      <c r="AQ1055">
        <v>4.2</v>
      </c>
      <c r="AR1055">
        <v>2.9</v>
      </c>
      <c r="AS1055">
        <v>4</v>
      </c>
      <c r="AT1055">
        <v>4.9</v>
      </c>
      <c r="AU1055">
        <v>7.2</v>
      </c>
      <c r="AV1055">
        <v>100.7</v>
      </c>
      <c r="AW1055">
        <v>5.6</v>
      </c>
      <c r="AX1055">
        <v>2.2</v>
      </c>
      <c r="AY1055">
        <v>2.4</v>
      </c>
      <c r="AZ1055">
        <v>2.3</v>
      </c>
      <c r="BA1055">
        <v>2.7</v>
      </c>
      <c r="BB1055">
        <v>2.8</v>
      </c>
      <c r="BC1055">
        <v>1.8</v>
      </c>
      <c r="BD1055">
        <v>5.9</v>
      </c>
      <c r="BE1055">
        <v>10.5</v>
      </c>
      <c r="BF1055">
        <v>2.4</v>
      </c>
      <c r="BG1055">
        <v>6.7</v>
      </c>
      <c r="BH1055">
        <v>4.1</v>
      </c>
      <c r="BI1055">
        <v>1.6</v>
      </c>
      <c r="BJ1055">
        <v>2.1</v>
      </c>
      <c r="BK1055">
        <v>1.6</v>
      </c>
      <c r="BL1055">
        <v>1.1</v>
      </c>
      <c r="BM1055">
        <v>2.9</v>
      </c>
      <c r="BP1055">
        <v>5.2</v>
      </c>
      <c r="BQ1055">
        <v>15.9</v>
      </c>
      <c r="BR1055">
        <v>0.9</v>
      </c>
      <c r="BS1055">
        <v>3.7</v>
      </c>
      <c r="BT1055">
        <v>4.1</v>
      </c>
    </row>
    <row r="1056" spans="1:72" x14ac:dyDescent="0.25">
      <c r="A1056" s="28" t="s">
        <v>289</v>
      </c>
      <c r="B1056" s="27" t="s">
        <v>358</v>
      </c>
      <c r="C1056" s="28" t="s">
        <v>404</v>
      </c>
      <c r="D1056">
        <v>0.5</v>
      </c>
      <c r="E1056">
        <v>0.1</v>
      </c>
      <c r="F1056">
        <v>0.1</v>
      </c>
      <c r="G1056">
        <v>0.2</v>
      </c>
      <c r="H1056">
        <v>0.9</v>
      </c>
      <c r="I1056">
        <v>0.3</v>
      </c>
      <c r="J1056">
        <v>0.3</v>
      </c>
      <c r="K1056">
        <v>0.3</v>
      </c>
      <c r="L1056">
        <v>0.2</v>
      </c>
      <c r="M1056">
        <v>0.4</v>
      </c>
      <c r="N1056">
        <v>0.7</v>
      </c>
      <c r="O1056">
        <v>0.5</v>
      </c>
      <c r="P1056">
        <v>0.6</v>
      </c>
      <c r="Q1056">
        <v>0.4</v>
      </c>
      <c r="R1056">
        <v>0.5</v>
      </c>
      <c r="S1056">
        <v>0.7</v>
      </c>
      <c r="T1056">
        <v>0.5</v>
      </c>
      <c r="U1056">
        <v>0.5</v>
      </c>
      <c r="V1056">
        <v>0.6</v>
      </c>
      <c r="W1056">
        <v>0.7</v>
      </c>
      <c r="X1056">
        <v>0.4</v>
      </c>
      <c r="Y1056">
        <v>0.4</v>
      </c>
      <c r="Z1056">
        <v>0.3</v>
      </c>
      <c r="AA1056">
        <v>1.2</v>
      </c>
      <c r="AB1056">
        <v>0.2</v>
      </c>
      <c r="AC1056">
        <v>0.4</v>
      </c>
      <c r="AD1056">
        <v>2</v>
      </c>
      <c r="AE1056">
        <v>0.9</v>
      </c>
      <c r="AF1056">
        <v>1</v>
      </c>
      <c r="AG1056">
        <v>1.6</v>
      </c>
      <c r="AH1056">
        <v>0.6</v>
      </c>
      <c r="AI1056">
        <v>0.3</v>
      </c>
      <c r="AJ1056">
        <v>0.4</v>
      </c>
      <c r="AK1056">
        <v>0.8</v>
      </c>
      <c r="AL1056">
        <v>0.2</v>
      </c>
      <c r="AM1056">
        <v>1.6</v>
      </c>
      <c r="AN1056">
        <v>0.3</v>
      </c>
      <c r="AO1056">
        <v>0.3</v>
      </c>
      <c r="AP1056">
        <v>0.8</v>
      </c>
      <c r="AQ1056">
        <v>0.6</v>
      </c>
      <c r="AR1056">
        <v>0.4</v>
      </c>
      <c r="AS1056">
        <v>0.5</v>
      </c>
      <c r="AT1056">
        <v>0.8</v>
      </c>
      <c r="AU1056">
        <v>1.3</v>
      </c>
      <c r="AV1056">
        <v>14.1</v>
      </c>
      <c r="AW1056">
        <v>0.7</v>
      </c>
      <c r="AX1056">
        <v>0.3</v>
      </c>
      <c r="AY1056">
        <v>0.3</v>
      </c>
      <c r="AZ1056">
        <v>0.3</v>
      </c>
      <c r="BA1056">
        <v>0.4</v>
      </c>
      <c r="BB1056">
        <v>0.3</v>
      </c>
      <c r="BC1056">
        <v>0.2</v>
      </c>
      <c r="BD1056">
        <v>0.8</v>
      </c>
      <c r="BE1056">
        <v>1.5</v>
      </c>
      <c r="BF1056">
        <v>0.3</v>
      </c>
      <c r="BG1056">
        <v>0.9</v>
      </c>
      <c r="BH1056">
        <v>0.5</v>
      </c>
      <c r="BI1056">
        <v>0.3</v>
      </c>
      <c r="BJ1056">
        <v>0.3</v>
      </c>
      <c r="BK1056">
        <v>0.2</v>
      </c>
      <c r="BL1056">
        <v>0.2</v>
      </c>
      <c r="BM1056">
        <v>0.4</v>
      </c>
      <c r="BP1056">
        <v>0.7</v>
      </c>
      <c r="BQ1056">
        <v>3.3</v>
      </c>
      <c r="BR1056">
        <v>0.1</v>
      </c>
      <c r="BS1056">
        <v>0.5</v>
      </c>
      <c r="BT1056">
        <v>0.5</v>
      </c>
    </row>
    <row r="1057" spans="1:72" x14ac:dyDescent="0.25">
      <c r="A1057" s="28" t="s">
        <v>289</v>
      </c>
      <c r="B1057" s="27" t="s">
        <v>358</v>
      </c>
      <c r="C1057" s="28" t="s">
        <v>405</v>
      </c>
      <c r="H1057">
        <v>0.1</v>
      </c>
      <c r="N1057">
        <v>0.1</v>
      </c>
      <c r="O1057">
        <v>0.1</v>
      </c>
      <c r="P1057">
        <v>0.1</v>
      </c>
      <c r="R1057">
        <v>0.1</v>
      </c>
      <c r="S1057">
        <v>0.1</v>
      </c>
      <c r="T1057">
        <v>0.1</v>
      </c>
      <c r="U1057">
        <v>0.1</v>
      </c>
      <c r="V1057">
        <v>0.1</v>
      </c>
      <c r="W1057">
        <v>0.1</v>
      </c>
      <c r="AA1057">
        <v>0.1</v>
      </c>
      <c r="AD1057">
        <v>0.2</v>
      </c>
      <c r="AE1057">
        <v>0.1</v>
      </c>
      <c r="AF1057">
        <v>0.1</v>
      </c>
      <c r="AG1057">
        <v>0.2</v>
      </c>
      <c r="AH1057">
        <v>0.1</v>
      </c>
      <c r="AK1057">
        <v>0.1</v>
      </c>
      <c r="AM1057">
        <v>0.1</v>
      </c>
      <c r="AP1057">
        <v>0.1</v>
      </c>
      <c r="AQ1057">
        <v>0.1</v>
      </c>
      <c r="AR1057">
        <v>0.1</v>
      </c>
      <c r="AS1057">
        <v>0.1</v>
      </c>
      <c r="AT1057">
        <v>0.2</v>
      </c>
      <c r="AU1057">
        <v>0.1</v>
      </c>
      <c r="AV1057">
        <v>11.5</v>
      </c>
      <c r="AW1057">
        <v>0.1</v>
      </c>
      <c r="BD1057">
        <v>0.1</v>
      </c>
      <c r="BE1057">
        <v>0.1</v>
      </c>
      <c r="BG1057">
        <v>0.1</v>
      </c>
      <c r="BH1057">
        <v>0.1</v>
      </c>
      <c r="BP1057">
        <v>0.1</v>
      </c>
      <c r="BQ1057">
        <v>0.3</v>
      </c>
      <c r="BS1057">
        <v>0.1</v>
      </c>
      <c r="BT1057">
        <v>0.1</v>
      </c>
    </row>
    <row r="1058" spans="1:72" x14ac:dyDescent="0.25">
      <c r="A1058" s="28" t="s">
        <v>289</v>
      </c>
      <c r="B1058" s="27" t="s">
        <v>358</v>
      </c>
      <c r="C1058" s="28" t="s">
        <v>406</v>
      </c>
      <c r="D1058">
        <v>1.4</v>
      </c>
      <c r="E1058">
        <v>0.4</v>
      </c>
      <c r="F1058">
        <v>0.5</v>
      </c>
      <c r="G1058">
        <v>0.7</v>
      </c>
      <c r="H1058">
        <v>2.2</v>
      </c>
      <c r="I1058">
        <v>0.9</v>
      </c>
      <c r="J1058">
        <v>1.1</v>
      </c>
      <c r="K1058">
        <v>1.1</v>
      </c>
      <c r="L1058">
        <v>0.7</v>
      </c>
      <c r="M1058">
        <v>1.7</v>
      </c>
      <c r="N1058">
        <v>2.6</v>
      </c>
      <c r="O1058">
        <v>2.5</v>
      </c>
      <c r="P1058">
        <v>1.6</v>
      </c>
      <c r="Q1058">
        <v>1.3</v>
      </c>
      <c r="R1058">
        <v>1.7</v>
      </c>
      <c r="S1058">
        <v>1.8</v>
      </c>
      <c r="T1058">
        <v>1.8</v>
      </c>
      <c r="U1058">
        <v>1.5</v>
      </c>
      <c r="V1058">
        <v>1.6</v>
      </c>
      <c r="W1058">
        <v>1.8</v>
      </c>
      <c r="X1058">
        <v>1</v>
      </c>
      <c r="Y1058">
        <v>1.6</v>
      </c>
      <c r="Z1058">
        <v>1.1</v>
      </c>
      <c r="AA1058">
        <v>2</v>
      </c>
      <c r="AB1058">
        <v>1</v>
      </c>
      <c r="AC1058">
        <v>1.3</v>
      </c>
      <c r="AD1058">
        <v>3.2</v>
      </c>
      <c r="AE1058">
        <v>2</v>
      </c>
      <c r="AF1058">
        <v>2.4</v>
      </c>
      <c r="AG1058">
        <v>3.1</v>
      </c>
      <c r="AH1058">
        <v>1.4</v>
      </c>
      <c r="AI1058">
        <v>0.9</v>
      </c>
      <c r="AJ1058">
        <v>1.3</v>
      </c>
      <c r="AK1058">
        <v>2.5</v>
      </c>
      <c r="AL1058">
        <v>0.7</v>
      </c>
      <c r="AM1058">
        <v>2.8</v>
      </c>
      <c r="AN1058">
        <v>0.9</v>
      </c>
      <c r="AO1058">
        <v>0.6</v>
      </c>
      <c r="AP1058">
        <v>2.1</v>
      </c>
      <c r="AQ1058">
        <v>2.5</v>
      </c>
      <c r="AR1058">
        <v>1</v>
      </c>
      <c r="AS1058">
        <v>1.8</v>
      </c>
      <c r="AT1058">
        <v>1.9</v>
      </c>
      <c r="AU1058">
        <v>1.8</v>
      </c>
      <c r="AV1058">
        <v>46</v>
      </c>
      <c r="AW1058">
        <v>1.7</v>
      </c>
      <c r="AX1058">
        <v>0.9</v>
      </c>
      <c r="AY1058">
        <v>0.9</v>
      </c>
      <c r="AZ1058">
        <v>1</v>
      </c>
      <c r="BA1058">
        <v>0.9</v>
      </c>
      <c r="BB1058">
        <v>1.3</v>
      </c>
      <c r="BC1058">
        <v>0.8</v>
      </c>
      <c r="BD1058">
        <v>2.1</v>
      </c>
      <c r="BE1058">
        <v>3</v>
      </c>
      <c r="BF1058">
        <v>1</v>
      </c>
      <c r="BG1058">
        <v>2.6</v>
      </c>
      <c r="BH1058">
        <v>1.7</v>
      </c>
      <c r="BI1058">
        <v>0.7</v>
      </c>
      <c r="BJ1058">
        <v>0.8</v>
      </c>
      <c r="BK1058">
        <v>0.7</v>
      </c>
      <c r="BL1058">
        <v>0.5</v>
      </c>
      <c r="BM1058">
        <v>1.3</v>
      </c>
      <c r="BP1058">
        <v>2.6</v>
      </c>
      <c r="BQ1058">
        <v>5.3</v>
      </c>
      <c r="BR1058">
        <v>0.9</v>
      </c>
      <c r="BS1058">
        <v>2.8</v>
      </c>
      <c r="BT1058">
        <v>1.8</v>
      </c>
    </row>
    <row r="1059" spans="1:72" x14ac:dyDescent="0.25">
      <c r="A1059" s="28" t="s">
        <v>289</v>
      </c>
      <c r="B1059" s="27" t="s">
        <v>358</v>
      </c>
      <c r="C1059" s="28" t="s">
        <v>407</v>
      </c>
      <c r="D1059">
        <v>28.2</v>
      </c>
      <c r="E1059">
        <v>6.6</v>
      </c>
      <c r="F1059">
        <v>8.4</v>
      </c>
      <c r="G1059">
        <v>12</v>
      </c>
      <c r="H1059">
        <v>54</v>
      </c>
      <c r="I1059">
        <v>18.5</v>
      </c>
      <c r="J1059">
        <v>18.8</v>
      </c>
      <c r="K1059">
        <v>20.3</v>
      </c>
      <c r="L1059">
        <v>13.8</v>
      </c>
      <c r="M1059">
        <v>28.6</v>
      </c>
      <c r="N1059">
        <v>47.1</v>
      </c>
      <c r="O1059">
        <v>37.8</v>
      </c>
      <c r="P1059">
        <v>35.2</v>
      </c>
      <c r="Q1059">
        <v>23.8</v>
      </c>
      <c r="R1059">
        <v>32.4</v>
      </c>
      <c r="S1059">
        <v>39.2</v>
      </c>
      <c r="T1059">
        <v>33.5</v>
      </c>
      <c r="U1059">
        <v>30.2</v>
      </c>
      <c r="V1059">
        <v>35.8</v>
      </c>
      <c r="W1059">
        <v>43.6</v>
      </c>
      <c r="X1059">
        <v>22.8</v>
      </c>
      <c r="Y1059">
        <v>26.1</v>
      </c>
      <c r="Z1059">
        <v>21.7</v>
      </c>
      <c r="AA1059">
        <v>64.6</v>
      </c>
      <c r="AB1059">
        <v>13.8</v>
      </c>
      <c r="AC1059">
        <v>25.2</v>
      </c>
      <c r="AD1059">
        <v>103.5</v>
      </c>
      <c r="AE1059">
        <v>48.9</v>
      </c>
      <c r="AF1059">
        <v>60.7</v>
      </c>
      <c r="AG1059">
        <v>87.7</v>
      </c>
      <c r="AH1059">
        <v>34.8</v>
      </c>
      <c r="AI1059">
        <v>26.6</v>
      </c>
      <c r="AJ1059">
        <v>26.2</v>
      </c>
      <c r="AK1059">
        <v>50.9</v>
      </c>
      <c r="AL1059">
        <v>12.2</v>
      </c>
      <c r="AM1059">
        <v>86.7</v>
      </c>
      <c r="AN1059">
        <v>18.2</v>
      </c>
      <c r="AO1059">
        <v>18.2</v>
      </c>
      <c r="AP1059">
        <v>48.3</v>
      </c>
      <c r="AQ1059">
        <v>50.3</v>
      </c>
      <c r="AR1059">
        <v>27.3</v>
      </c>
      <c r="AS1059">
        <v>35.8</v>
      </c>
      <c r="AT1059">
        <v>52.6</v>
      </c>
      <c r="AU1059">
        <v>61.6</v>
      </c>
      <c r="AV1059">
        <v>734.9</v>
      </c>
      <c r="AW1059">
        <v>41.1</v>
      </c>
      <c r="AX1059">
        <v>19.3</v>
      </c>
      <c r="AY1059">
        <v>20.8</v>
      </c>
      <c r="AZ1059">
        <v>19.9</v>
      </c>
      <c r="BA1059">
        <v>25.5</v>
      </c>
      <c r="BB1059">
        <v>21.5</v>
      </c>
      <c r="BC1059">
        <v>16.9</v>
      </c>
      <c r="BD1059">
        <v>47.7</v>
      </c>
      <c r="BE1059">
        <v>79.2</v>
      </c>
      <c r="BF1059">
        <v>20.6</v>
      </c>
      <c r="BG1059">
        <v>53.1</v>
      </c>
      <c r="BH1059">
        <v>32.4</v>
      </c>
      <c r="BI1059">
        <v>15.9</v>
      </c>
      <c r="BJ1059">
        <v>17.8</v>
      </c>
      <c r="BK1059">
        <v>13.5</v>
      </c>
      <c r="BL1059">
        <v>10.3</v>
      </c>
      <c r="BM1059">
        <v>25</v>
      </c>
      <c r="BP1059">
        <v>45.8</v>
      </c>
      <c r="BQ1059">
        <v>229</v>
      </c>
      <c r="BR1059">
        <v>8.1</v>
      </c>
      <c r="BS1059">
        <v>42.4</v>
      </c>
      <c r="BT1059">
        <v>56.4</v>
      </c>
    </row>
    <row r="1060" spans="1:72" x14ac:dyDescent="0.25">
      <c r="A1060" s="26" t="s">
        <v>290</v>
      </c>
      <c r="B1060" s="27" t="s">
        <v>359</v>
      </c>
      <c r="C1060" s="26" t="s">
        <v>384</v>
      </c>
      <c r="D1060">
        <v>3738.8</v>
      </c>
      <c r="E1060">
        <v>283.7</v>
      </c>
      <c r="F1060">
        <v>180.1</v>
      </c>
      <c r="G1060">
        <v>1414.6</v>
      </c>
      <c r="H1060">
        <v>24302.4</v>
      </c>
      <c r="I1060">
        <v>3578.3</v>
      </c>
      <c r="J1060">
        <v>2011.3</v>
      </c>
      <c r="K1060">
        <v>3610.6</v>
      </c>
      <c r="L1060">
        <v>1615.9</v>
      </c>
      <c r="M1060">
        <v>7396.1</v>
      </c>
      <c r="N1060">
        <v>13098.2</v>
      </c>
      <c r="O1060">
        <v>8694.7</v>
      </c>
      <c r="P1060">
        <v>5650.3</v>
      </c>
      <c r="Q1060">
        <v>4719.1</v>
      </c>
      <c r="R1060">
        <v>6436</v>
      </c>
      <c r="S1060">
        <v>10024.8</v>
      </c>
      <c r="T1060">
        <v>7595.4</v>
      </c>
      <c r="U1060">
        <v>8161.7</v>
      </c>
      <c r="V1060">
        <v>17975.2</v>
      </c>
      <c r="W1060">
        <v>18323.5</v>
      </c>
      <c r="X1060">
        <v>5138.4</v>
      </c>
      <c r="Y1060">
        <v>4136.4</v>
      </c>
      <c r="Z1060">
        <v>5015</v>
      </c>
      <c r="AA1060">
        <v>13691.3</v>
      </c>
      <c r="AB1060">
        <v>1177.8</v>
      </c>
      <c r="AC1060">
        <v>5292.7</v>
      </c>
      <c r="AD1060">
        <v>38519.3</v>
      </c>
      <c r="AE1060">
        <v>10610.1</v>
      </c>
      <c r="AF1060">
        <v>63487.2</v>
      </c>
      <c r="AG1060">
        <v>33537.2</v>
      </c>
      <c r="AH1060">
        <v>11693.1</v>
      </c>
      <c r="AI1060">
        <v>3288.3</v>
      </c>
      <c r="AJ1060">
        <v>2694.2</v>
      </c>
      <c r="AK1060">
        <v>15010</v>
      </c>
      <c r="AL1060">
        <v>4247</v>
      </c>
      <c r="AM1060">
        <v>17202.5</v>
      </c>
      <c r="AN1060">
        <v>8012</v>
      </c>
      <c r="AO1060">
        <v>5244.4</v>
      </c>
      <c r="AP1060">
        <v>10411.6</v>
      </c>
      <c r="AQ1060">
        <v>46973.7</v>
      </c>
      <c r="AR1060">
        <v>30026.2</v>
      </c>
      <c r="AS1060">
        <v>11258.8</v>
      </c>
      <c r="AT1060">
        <v>13839.7</v>
      </c>
      <c r="AU1060">
        <v>30031</v>
      </c>
      <c r="AV1060">
        <v>207134</v>
      </c>
      <c r="AW1060">
        <v>36117.6</v>
      </c>
      <c r="AX1060">
        <v>5987.2</v>
      </c>
      <c r="AY1060">
        <v>7941.2</v>
      </c>
      <c r="AZ1060">
        <v>9784.9</v>
      </c>
      <c r="BA1060">
        <v>12769.1</v>
      </c>
      <c r="BB1060">
        <v>7183.1</v>
      </c>
      <c r="BC1060">
        <v>4493.3</v>
      </c>
      <c r="BD1060">
        <v>40942.4</v>
      </c>
      <c r="BE1060">
        <v>20504.6</v>
      </c>
      <c r="BF1060">
        <v>7373.5</v>
      </c>
      <c r="BG1060">
        <v>17085.4</v>
      </c>
      <c r="BH1060">
        <v>7556.1</v>
      </c>
      <c r="BI1060">
        <v>5546.6</v>
      </c>
      <c r="BJ1060">
        <v>4072.3</v>
      </c>
      <c r="BK1060">
        <v>5646.9</v>
      </c>
      <c r="BL1060">
        <v>742.1</v>
      </c>
      <c r="BM1060">
        <v>3809.7</v>
      </c>
      <c r="BP1060">
        <v>3601.3</v>
      </c>
      <c r="BQ1060">
        <v>35978.3</v>
      </c>
      <c r="BR1060">
        <v>582.4</v>
      </c>
      <c r="BS1060">
        <v>46126.1</v>
      </c>
      <c r="BT1060">
        <v>59.9</v>
      </c>
    </row>
    <row r="1061" spans="1:72" x14ac:dyDescent="0.25">
      <c r="A1061" s="28" t="s">
        <v>290</v>
      </c>
      <c r="B1061" s="27" t="s">
        <v>359</v>
      </c>
      <c r="C1061" s="28" t="s">
        <v>385</v>
      </c>
      <c r="D1061">
        <v>1.6</v>
      </c>
      <c r="E1061">
        <v>0.4</v>
      </c>
      <c r="F1061">
        <v>0.1</v>
      </c>
      <c r="G1061">
        <v>1.6</v>
      </c>
      <c r="H1061">
        <v>17</v>
      </c>
      <c r="I1061">
        <v>1.6</v>
      </c>
      <c r="J1061">
        <v>1.7</v>
      </c>
      <c r="K1061">
        <v>4.2</v>
      </c>
      <c r="L1061">
        <v>0.6</v>
      </c>
      <c r="M1061">
        <v>4.3</v>
      </c>
      <c r="N1061">
        <v>13.2</v>
      </c>
      <c r="O1061">
        <v>23</v>
      </c>
      <c r="P1061">
        <v>3.7</v>
      </c>
      <c r="Q1061">
        <v>3.1</v>
      </c>
      <c r="R1061">
        <v>8.2</v>
      </c>
      <c r="S1061">
        <v>7.1</v>
      </c>
      <c r="T1061">
        <v>23.3</v>
      </c>
      <c r="U1061">
        <v>5.7</v>
      </c>
      <c r="V1061">
        <v>11.8</v>
      </c>
      <c r="W1061">
        <v>19.3</v>
      </c>
      <c r="X1061">
        <v>3.1</v>
      </c>
      <c r="Y1061">
        <v>3.2</v>
      </c>
      <c r="Z1061">
        <v>2.1</v>
      </c>
      <c r="AA1061">
        <v>10.9</v>
      </c>
      <c r="AB1061">
        <v>0.3</v>
      </c>
      <c r="AC1061">
        <v>4.4</v>
      </c>
      <c r="AD1061">
        <v>15.6</v>
      </c>
      <c r="AE1061">
        <v>6.3</v>
      </c>
      <c r="AF1061">
        <v>27</v>
      </c>
      <c r="AG1061">
        <v>14</v>
      </c>
      <c r="AH1061">
        <v>5.2</v>
      </c>
      <c r="AI1061">
        <v>6.2</v>
      </c>
      <c r="AJ1061">
        <v>1.7</v>
      </c>
      <c r="AK1061">
        <v>8.7</v>
      </c>
      <c r="AL1061">
        <v>2.1</v>
      </c>
      <c r="AM1061">
        <v>7.2</v>
      </c>
      <c r="AN1061">
        <v>12.6</v>
      </c>
      <c r="AO1061">
        <v>4.3</v>
      </c>
      <c r="AP1061">
        <v>6.3</v>
      </c>
      <c r="AQ1061">
        <v>72.6</v>
      </c>
      <c r="AR1061">
        <v>12.4</v>
      </c>
      <c r="AS1061">
        <v>8.7</v>
      </c>
      <c r="AT1061">
        <v>7</v>
      </c>
      <c r="AU1061">
        <v>13.8</v>
      </c>
      <c r="AV1061">
        <v>115</v>
      </c>
      <c r="AW1061">
        <v>19.5</v>
      </c>
      <c r="AX1061">
        <v>5.5</v>
      </c>
      <c r="AY1061">
        <v>3.8</v>
      </c>
      <c r="AZ1061">
        <v>4.1</v>
      </c>
      <c r="BA1061">
        <v>8.2</v>
      </c>
      <c r="BB1061">
        <v>4.7</v>
      </c>
      <c r="BC1061">
        <v>11.8</v>
      </c>
      <c r="BD1061">
        <v>16.7</v>
      </c>
      <c r="BE1061">
        <v>6.9</v>
      </c>
      <c r="BF1061">
        <v>3.7</v>
      </c>
      <c r="BG1061">
        <v>7.8</v>
      </c>
      <c r="BH1061">
        <v>3.2</v>
      </c>
      <c r="BI1061">
        <v>6.5</v>
      </c>
      <c r="BJ1061">
        <v>1.9</v>
      </c>
      <c r="BK1061">
        <v>2.3</v>
      </c>
      <c r="BL1061">
        <v>0.3</v>
      </c>
      <c r="BM1061">
        <v>1.3</v>
      </c>
      <c r="BP1061">
        <v>0.1</v>
      </c>
      <c r="BQ1061">
        <v>9.2</v>
      </c>
      <c r="BS1061">
        <v>17.5</v>
      </c>
      <c r="BT1061">
        <v>0.5</v>
      </c>
    </row>
    <row r="1062" spans="1:72" x14ac:dyDescent="0.25">
      <c r="A1062" s="28" t="s">
        <v>290</v>
      </c>
      <c r="B1062" s="27" t="s">
        <v>359</v>
      </c>
      <c r="C1062" s="28" t="s">
        <v>386</v>
      </c>
      <c r="D1062">
        <v>5.9</v>
      </c>
      <c r="E1062">
        <v>0.6</v>
      </c>
      <c r="F1062">
        <v>0.2</v>
      </c>
      <c r="G1062">
        <v>3.6</v>
      </c>
      <c r="H1062">
        <v>84.5</v>
      </c>
      <c r="I1062">
        <v>9.8</v>
      </c>
      <c r="J1062">
        <v>5.1</v>
      </c>
      <c r="K1062">
        <v>10.1</v>
      </c>
      <c r="L1062">
        <v>2.8</v>
      </c>
      <c r="M1062">
        <v>32.1</v>
      </c>
      <c r="N1062">
        <v>64.4</v>
      </c>
      <c r="O1062">
        <v>106.9</v>
      </c>
      <c r="P1062">
        <v>21.4</v>
      </c>
      <c r="Q1062">
        <v>16.3</v>
      </c>
      <c r="R1062">
        <v>26.1</v>
      </c>
      <c r="S1062">
        <v>26.6</v>
      </c>
      <c r="T1062">
        <v>90.7</v>
      </c>
      <c r="U1062">
        <v>34.1</v>
      </c>
      <c r="V1062">
        <v>65.3</v>
      </c>
      <c r="W1062">
        <v>85.1</v>
      </c>
      <c r="X1062">
        <v>18.1</v>
      </c>
      <c r="Y1062">
        <v>13</v>
      </c>
      <c r="Z1062">
        <v>12.7</v>
      </c>
      <c r="AA1062">
        <v>35.6</v>
      </c>
      <c r="AB1062">
        <v>1.4</v>
      </c>
      <c r="AC1062">
        <v>14.4</v>
      </c>
      <c r="AD1062">
        <v>71.9</v>
      </c>
      <c r="AE1062">
        <v>28.5</v>
      </c>
      <c r="AF1062">
        <v>132.6</v>
      </c>
      <c r="AG1062">
        <v>57.9</v>
      </c>
      <c r="AH1062">
        <v>23.7</v>
      </c>
      <c r="AI1062">
        <v>14.1</v>
      </c>
      <c r="AJ1062">
        <v>8.8</v>
      </c>
      <c r="AK1062">
        <v>34.9</v>
      </c>
      <c r="AL1062">
        <v>7.4</v>
      </c>
      <c r="AM1062">
        <v>35.5</v>
      </c>
      <c r="AN1062">
        <v>58.6</v>
      </c>
      <c r="AO1062">
        <v>16.4</v>
      </c>
      <c r="AP1062">
        <v>29.9</v>
      </c>
      <c r="AQ1062">
        <v>233.5</v>
      </c>
      <c r="AR1062">
        <v>68</v>
      </c>
      <c r="AS1062">
        <v>58.8</v>
      </c>
      <c r="AT1062">
        <v>52.2</v>
      </c>
      <c r="AU1062">
        <v>72</v>
      </c>
      <c r="AV1062">
        <v>617</v>
      </c>
      <c r="AW1062">
        <v>113.1</v>
      </c>
      <c r="AX1062">
        <v>19.4</v>
      </c>
      <c r="AY1062">
        <v>17.7</v>
      </c>
      <c r="AZ1062">
        <v>19.7</v>
      </c>
      <c r="BA1062">
        <v>30.4</v>
      </c>
      <c r="BB1062">
        <v>15.6</v>
      </c>
      <c r="BC1062">
        <v>38.6</v>
      </c>
      <c r="BD1062">
        <v>115.8</v>
      </c>
      <c r="BE1062">
        <v>25.3</v>
      </c>
      <c r="BF1062">
        <v>15.7</v>
      </c>
      <c r="BG1062">
        <v>42.7</v>
      </c>
      <c r="BH1062">
        <v>14.7</v>
      </c>
      <c r="BI1062">
        <v>28.2</v>
      </c>
      <c r="BJ1062">
        <v>8.6</v>
      </c>
      <c r="BK1062">
        <v>11.2</v>
      </c>
      <c r="BL1062">
        <v>1.1</v>
      </c>
      <c r="BM1062">
        <v>6.1</v>
      </c>
      <c r="BQ1062">
        <v>52.9</v>
      </c>
      <c r="BS1062">
        <v>96.4</v>
      </c>
      <c r="BT1062">
        <v>1.1</v>
      </c>
    </row>
    <row r="1063" spans="1:72" x14ac:dyDescent="0.25">
      <c r="A1063" s="28" t="s">
        <v>290</v>
      </c>
      <c r="B1063" s="27" t="s">
        <v>359</v>
      </c>
      <c r="C1063" s="28" t="s">
        <v>387</v>
      </c>
      <c r="D1063">
        <v>31.4</v>
      </c>
      <c r="E1063">
        <v>3.4</v>
      </c>
      <c r="F1063">
        <v>1.2</v>
      </c>
      <c r="G1063">
        <v>19.1</v>
      </c>
      <c r="H1063">
        <v>371.8</v>
      </c>
      <c r="I1063">
        <v>41.7</v>
      </c>
      <c r="J1063">
        <v>23</v>
      </c>
      <c r="K1063">
        <v>50</v>
      </c>
      <c r="L1063">
        <v>13.1</v>
      </c>
      <c r="M1063">
        <v>111</v>
      </c>
      <c r="N1063">
        <v>292.5</v>
      </c>
      <c r="O1063">
        <v>630.4</v>
      </c>
      <c r="P1063">
        <v>80.7</v>
      </c>
      <c r="Q1063">
        <v>67.5</v>
      </c>
      <c r="R1063">
        <v>103.9</v>
      </c>
      <c r="S1063">
        <v>116.5</v>
      </c>
      <c r="T1063">
        <v>545.6</v>
      </c>
      <c r="U1063">
        <v>119.5</v>
      </c>
      <c r="V1063">
        <v>227.8</v>
      </c>
      <c r="W1063">
        <v>312.6</v>
      </c>
      <c r="X1063">
        <v>73.4</v>
      </c>
      <c r="Y1063">
        <v>70.4</v>
      </c>
      <c r="Z1063">
        <v>49.4</v>
      </c>
      <c r="AA1063">
        <v>171.7</v>
      </c>
      <c r="AB1063">
        <v>7</v>
      </c>
      <c r="AC1063">
        <v>68.1</v>
      </c>
      <c r="AD1063">
        <v>331.1</v>
      </c>
      <c r="AE1063">
        <v>127.1</v>
      </c>
      <c r="AF1063">
        <v>665.2</v>
      </c>
      <c r="AG1063">
        <v>251.4</v>
      </c>
      <c r="AH1063">
        <v>109.3</v>
      </c>
      <c r="AI1063">
        <v>73.3</v>
      </c>
      <c r="AJ1063">
        <v>47.3</v>
      </c>
      <c r="AK1063">
        <v>183.7</v>
      </c>
      <c r="AL1063">
        <v>55</v>
      </c>
      <c r="AM1063">
        <v>168.4</v>
      </c>
      <c r="AN1063">
        <v>368.5</v>
      </c>
      <c r="AO1063">
        <v>88.5</v>
      </c>
      <c r="AP1063">
        <v>150.2</v>
      </c>
      <c r="AQ1063">
        <v>1635.2</v>
      </c>
      <c r="AR1063">
        <v>382.9</v>
      </c>
      <c r="AS1063">
        <v>263.7</v>
      </c>
      <c r="AT1063">
        <v>373.5</v>
      </c>
      <c r="AU1063">
        <v>237.4</v>
      </c>
      <c r="AV1063">
        <v>2682.7</v>
      </c>
      <c r="AW1063">
        <v>358.1</v>
      </c>
      <c r="AX1063">
        <v>97.3</v>
      </c>
      <c r="AY1063">
        <v>81.8</v>
      </c>
      <c r="AZ1063">
        <v>77.5</v>
      </c>
      <c r="BA1063">
        <v>166.7</v>
      </c>
      <c r="BB1063">
        <v>106.1</v>
      </c>
      <c r="BC1063">
        <v>322.7</v>
      </c>
      <c r="BD1063">
        <v>411.9</v>
      </c>
      <c r="BE1063">
        <v>134.3</v>
      </c>
      <c r="BF1063">
        <v>77.2</v>
      </c>
      <c r="BG1063">
        <v>185.7</v>
      </c>
      <c r="BH1063">
        <v>70.1</v>
      </c>
      <c r="BI1063">
        <v>232.8</v>
      </c>
      <c r="BJ1063">
        <v>37.5</v>
      </c>
      <c r="BK1063">
        <v>54.1</v>
      </c>
      <c r="BL1063">
        <v>5.5</v>
      </c>
      <c r="BM1063">
        <v>27</v>
      </c>
      <c r="BP1063">
        <v>2.2</v>
      </c>
      <c r="BQ1063">
        <v>223.4</v>
      </c>
      <c r="BR1063">
        <v>0.1</v>
      </c>
      <c r="BS1063">
        <v>463.7</v>
      </c>
      <c r="BT1063">
        <v>7.4</v>
      </c>
    </row>
    <row r="1064" spans="1:71" x14ac:dyDescent="0.25">
      <c r="A1064" s="28" t="s">
        <v>290</v>
      </c>
      <c r="B1064" s="27" t="s">
        <v>359</v>
      </c>
      <c r="C1064" s="28" t="s">
        <v>388</v>
      </c>
      <c r="D1064">
        <v>0.1</v>
      </c>
      <c r="H1064">
        <v>0.6</v>
      </c>
      <c r="I1064">
        <v>0.1</v>
      </c>
      <c r="J1064">
        <v>0.1</v>
      </c>
      <c r="K1064">
        <v>0.1</v>
      </c>
      <c r="M1064">
        <v>0.2</v>
      </c>
      <c r="N1064">
        <v>0.4</v>
      </c>
      <c r="O1064">
        <v>0.5</v>
      </c>
      <c r="P1064">
        <v>0.2</v>
      </c>
      <c r="Q1064">
        <v>0.1</v>
      </c>
      <c r="R1064">
        <v>0.3</v>
      </c>
      <c r="S1064">
        <v>0.3</v>
      </c>
      <c r="T1064">
        <v>0.4</v>
      </c>
      <c r="U1064">
        <v>0.3</v>
      </c>
      <c r="V1064">
        <v>0.4</v>
      </c>
      <c r="W1064">
        <v>0.6</v>
      </c>
      <c r="X1064">
        <v>0.1</v>
      </c>
      <c r="Y1064">
        <v>0.1</v>
      </c>
      <c r="Z1064">
        <v>0.1</v>
      </c>
      <c r="AA1064">
        <v>0.3</v>
      </c>
      <c r="AC1064">
        <v>0.1</v>
      </c>
      <c r="AD1064">
        <v>0.7</v>
      </c>
      <c r="AE1064">
        <v>0.2</v>
      </c>
      <c r="AF1064">
        <v>1.1</v>
      </c>
      <c r="AG1064">
        <v>0.6</v>
      </c>
      <c r="AH1064">
        <v>0.2</v>
      </c>
      <c r="AI1064">
        <v>0.2</v>
      </c>
      <c r="AJ1064">
        <v>0.1</v>
      </c>
      <c r="AK1064">
        <v>0.3</v>
      </c>
      <c r="AM1064">
        <v>0.4</v>
      </c>
      <c r="AN1064">
        <v>0.2</v>
      </c>
      <c r="AO1064">
        <v>0.1</v>
      </c>
      <c r="AP1064">
        <v>0.2</v>
      </c>
      <c r="AQ1064">
        <v>1.6</v>
      </c>
      <c r="AR1064">
        <v>0.5</v>
      </c>
      <c r="AS1064">
        <v>0.2</v>
      </c>
      <c r="AT1064">
        <v>0.3</v>
      </c>
      <c r="AU1064">
        <v>0.4</v>
      </c>
      <c r="AV1064">
        <v>3</v>
      </c>
      <c r="AW1064">
        <v>0.6</v>
      </c>
      <c r="AX1064">
        <v>0.2</v>
      </c>
      <c r="AY1064">
        <v>0.1</v>
      </c>
      <c r="AZ1064">
        <v>0.1</v>
      </c>
      <c r="BA1064">
        <v>0.2</v>
      </c>
      <c r="BB1064">
        <v>0.1</v>
      </c>
      <c r="BC1064">
        <v>0.1</v>
      </c>
      <c r="BD1064">
        <v>0.5</v>
      </c>
      <c r="BE1064">
        <v>0.2</v>
      </c>
      <c r="BF1064">
        <v>0.1</v>
      </c>
      <c r="BG1064">
        <v>0.2</v>
      </c>
      <c r="BH1064">
        <v>0.1</v>
      </c>
      <c r="BI1064">
        <v>0.2</v>
      </c>
      <c r="BJ1064">
        <v>0.1</v>
      </c>
      <c r="BK1064">
        <v>0.1</v>
      </c>
      <c r="BM1064">
        <v>0.1</v>
      </c>
      <c r="BQ1064">
        <v>0.4</v>
      </c>
      <c r="BS1064">
        <v>1</v>
      </c>
    </row>
    <row r="1065" spans="1:71" x14ac:dyDescent="0.25">
      <c r="A1065" s="28" t="s">
        <v>290</v>
      </c>
      <c r="B1065" s="27" t="s">
        <v>359</v>
      </c>
      <c r="C1065" s="28" t="s">
        <v>389</v>
      </c>
      <c r="D1065">
        <v>0.1</v>
      </c>
      <c r="G1065">
        <v>0.1</v>
      </c>
      <c r="H1065">
        <v>1.8</v>
      </c>
      <c r="I1065">
        <v>0.2</v>
      </c>
      <c r="J1065">
        <v>0.1</v>
      </c>
      <c r="K1065">
        <v>0.2</v>
      </c>
      <c r="L1065">
        <v>0.1</v>
      </c>
      <c r="M1065">
        <v>0.6</v>
      </c>
      <c r="N1065">
        <v>1.1</v>
      </c>
      <c r="O1065">
        <v>1.1</v>
      </c>
      <c r="P1065">
        <v>0.4</v>
      </c>
      <c r="Q1065">
        <v>0.3</v>
      </c>
      <c r="R1065">
        <v>0.7</v>
      </c>
      <c r="S1065">
        <v>0.6</v>
      </c>
      <c r="T1065">
        <v>0.8</v>
      </c>
      <c r="U1065">
        <v>0.9</v>
      </c>
      <c r="V1065">
        <v>1.2</v>
      </c>
      <c r="W1065">
        <v>2</v>
      </c>
      <c r="X1065">
        <v>0.2</v>
      </c>
      <c r="Y1065">
        <v>0.2</v>
      </c>
      <c r="Z1065">
        <v>0.2</v>
      </c>
      <c r="AA1065">
        <v>0.7</v>
      </c>
      <c r="AC1065">
        <v>0.3</v>
      </c>
      <c r="AD1065">
        <v>1.3</v>
      </c>
      <c r="AE1065">
        <v>0.5</v>
      </c>
      <c r="AF1065">
        <v>2.1</v>
      </c>
      <c r="AG1065">
        <v>1.1</v>
      </c>
      <c r="AH1065">
        <v>0.4</v>
      </c>
      <c r="AI1065">
        <v>0.2</v>
      </c>
      <c r="AJ1065">
        <v>0.1</v>
      </c>
      <c r="AK1065">
        <v>0.6</v>
      </c>
      <c r="AL1065">
        <v>0.1</v>
      </c>
      <c r="AM1065">
        <v>0.6</v>
      </c>
      <c r="AN1065">
        <v>0.4</v>
      </c>
      <c r="AO1065">
        <v>0.3</v>
      </c>
      <c r="AP1065">
        <v>0.4</v>
      </c>
      <c r="AQ1065">
        <v>3</v>
      </c>
      <c r="AR1065">
        <v>1.1</v>
      </c>
      <c r="AS1065">
        <v>0.7</v>
      </c>
      <c r="AT1065">
        <v>0.9</v>
      </c>
      <c r="AU1065">
        <v>1.4</v>
      </c>
      <c r="AV1065">
        <v>9</v>
      </c>
      <c r="AW1065">
        <v>2</v>
      </c>
      <c r="AX1065">
        <v>0.3</v>
      </c>
      <c r="AY1065">
        <v>0.3</v>
      </c>
      <c r="AZ1065">
        <v>0.3</v>
      </c>
      <c r="BA1065">
        <v>0.4</v>
      </c>
      <c r="BB1065">
        <v>0.2</v>
      </c>
      <c r="BC1065">
        <v>0.4</v>
      </c>
      <c r="BD1065">
        <v>1.9</v>
      </c>
      <c r="BE1065">
        <v>0.5</v>
      </c>
      <c r="BF1065">
        <v>0.2</v>
      </c>
      <c r="BG1065">
        <v>0.6</v>
      </c>
      <c r="BH1065">
        <v>0.2</v>
      </c>
      <c r="BI1065">
        <v>0.3</v>
      </c>
      <c r="BJ1065">
        <v>0.2</v>
      </c>
      <c r="BK1065">
        <v>0.2</v>
      </c>
      <c r="BM1065">
        <v>0.1</v>
      </c>
      <c r="BQ1065">
        <v>0.7</v>
      </c>
      <c r="BS1065">
        <v>0.7</v>
      </c>
    </row>
    <row r="1066" spans="1:72" x14ac:dyDescent="0.25">
      <c r="A1066" s="28" t="s">
        <v>290</v>
      </c>
      <c r="B1066" s="27" t="s">
        <v>359</v>
      </c>
      <c r="C1066" s="28" t="s">
        <v>390</v>
      </c>
      <c r="D1066">
        <v>0.3</v>
      </c>
      <c r="G1066">
        <v>0.3</v>
      </c>
      <c r="H1066">
        <v>7.2</v>
      </c>
      <c r="I1066">
        <v>2.8</v>
      </c>
      <c r="J1066">
        <v>0.2</v>
      </c>
      <c r="K1066">
        <v>0.4</v>
      </c>
      <c r="L1066">
        <v>0.2</v>
      </c>
      <c r="M1066">
        <v>3</v>
      </c>
      <c r="N1066">
        <v>7.7</v>
      </c>
      <c r="O1066">
        <v>6.3</v>
      </c>
      <c r="P1066">
        <v>2.3</v>
      </c>
      <c r="Q1066">
        <v>1.9</v>
      </c>
      <c r="R1066">
        <v>2.3</v>
      </c>
      <c r="S1066">
        <v>2.5</v>
      </c>
      <c r="T1066">
        <v>2.9</v>
      </c>
      <c r="U1066">
        <v>3.5</v>
      </c>
      <c r="V1066">
        <v>9.2</v>
      </c>
      <c r="W1066">
        <v>11.7</v>
      </c>
      <c r="X1066">
        <v>3.2</v>
      </c>
      <c r="Y1066">
        <v>0.6</v>
      </c>
      <c r="Z1066">
        <v>0.6</v>
      </c>
      <c r="AA1066">
        <v>2.3</v>
      </c>
      <c r="AB1066">
        <v>0.1</v>
      </c>
      <c r="AC1066">
        <v>1.7</v>
      </c>
      <c r="AD1066">
        <v>7</v>
      </c>
      <c r="AE1066">
        <v>1.4</v>
      </c>
      <c r="AF1066">
        <v>8.9</v>
      </c>
      <c r="AG1066">
        <v>3.9</v>
      </c>
      <c r="AH1066">
        <v>1.6</v>
      </c>
      <c r="AI1066">
        <v>0.8</v>
      </c>
      <c r="AJ1066">
        <v>0.9</v>
      </c>
      <c r="AK1066">
        <v>2.3</v>
      </c>
      <c r="AL1066">
        <v>0.2</v>
      </c>
      <c r="AM1066">
        <v>4</v>
      </c>
      <c r="AN1066">
        <v>1.1</v>
      </c>
      <c r="AO1066">
        <v>0.5</v>
      </c>
      <c r="AP1066">
        <v>1.8</v>
      </c>
      <c r="AQ1066">
        <v>7.9</v>
      </c>
      <c r="AR1066">
        <v>4.5</v>
      </c>
      <c r="AS1066">
        <v>2.1</v>
      </c>
      <c r="AT1066">
        <v>1.7</v>
      </c>
      <c r="AU1066">
        <v>4.4</v>
      </c>
      <c r="AV1066">
        <v>25.4</v>
      </c>
      <c r="AW1066">
        <v>9.1</v>
      </c>
      <c r="AX1066">
        <v>1.2</v>
      </c>
      <c r="AY1066">
        <v>0.9</v>
      </c>
      <c r="AZ1066">
        <v>2.2</v>
      </c>
      <c r="BA1066">
        <v>1.5</v>
      </c>
      <c r="BB1066">
        <v>0.3</v>
      </c>
      <c r="BC1066">
        <v>1.6</v>
      </c>
      <c r="BD1066">
        <v>6.2</v>
      </c>
      <c r="BE1066">
        <v>1.4</v>
      </c>
      <c r="BF1066">
        <v>3.2</v>
      </c>
      <c r="BG1066">
        <v>6</v>
      </c>
      <c r="BH1066">
        <v>2.1</v>
      </c>
      <c r="BI1066">
        <v>1.3</v>
      </c>
      <c r="BJ1066">
        <v>1.4</v>
      </c>
      <c r="BK1066">
        <v>0.6</v>
      </c>
      <c r="BL1066">
        <v>0.1</v>
      </c>
      <c r="BM1066">
        <v>0.7</v>
      </c>
      <c r="BP1066">
        <v>0.1</v>
      </c>
      <c r="BQ1066">
        <v>5.9</v>
      </c>
      <c r="BS1066">
        <v>2.2</v>
      </c>
      <c r="BT1066">
        <v>0.1</v>
      </c>
    </row>
    <row r="1067" spans="1:72" x14ac:dyDescent="0.25">
      <c r="A1067" s="28" t="s">
        <v>290</v>
      </c>
      <c r="B1067" s="27" t="s">
        <v>359</v>
      </c>
      <c r="C1067" s="28" t="s">
        <v>391</v>
      </c>
      <c r="D1067">
        <v>0.7</v>
      </c>
      <c r="E1067">
        <v>0.1</v>
      </c>
      <c r="F1067">
        <v>0.1</v>
      </c>
      <c r="G1067">
        <v>0.4</v>
      </c>
      <c r="H1067">
        <v>7.3</v>
      </c>
      <c r="I1067">
        <v>0.9</v>
      </c>
      <c r="J1067">
        <v>0.7</v>
      </c>
      <c r="K1067">
        <v>1</v>
      </c>
      <c r="L1067">
        <v>0.3</v>
      </c>
      <c r="M1067">
        <v>2</v>
      </c>
      <c r="N1067">
        <v>5.5</v>
      </c>
      <c r="O1067">
        <v>7.6</v>
      </c>
      <c r="P1067">
        <v>2.1</v>
      </c>
      <c r="Q1067">
        <v>1.6</v>
      </c>
      <c r="R1067">
        <v>2.6</v>
      </c>
      <c r="S1067">
        <v>2.8</v>
      </c>
      <c r="T1067">
        <v>7</v>
      </c>
      <c r="U1067">
        <v>4.8</v>
      </c>
      <c r="V1067">
        <v>6.2</v>
      </c>
      <c r="W1067">
        <v>8.7</v>
      </c>
      <c r="X1067">
        <v>1.3</v>
      </c>
      <c r="Y1067">
        <v>1.3</v>
      </c>
      <c r="Z1067">
        <v>1.3</v>
      </c>
      <c r="AA1067">
        <v>3.1</v>
      </c>
      <c r="AB1067">
        <v>0.1</v>
      </c>
      <c r="AC1067">
        <v>1.5</v>
      </c>
      <c r="AD1067">
        <v>6.8</v>
      </c>
      <c r="AE1067">
        <v>2.5</v>
      </c>
      <c r="AF1067">
        <v>13.6</v>
      </c>
      <c r="AG1067">
        <v>6.9</v>
      </c>
      <c r="AH1067">
        <v>2</v>
      </c>
      <c r="AI1067">
        <v>0.8</v>
      </c>
      <c r="AJ1067">
        <v>1.1</v>
      </c>
      <c r="AK1067">
        <v>2.8</v>
      </c>
      <c r="AL1067">
        <v>0.6</v>
      </c>
      <c r="AM1067">
        <v>4</v>
      </c>
      <c r="AN1067">
        <v>4.2</v>
      </c>
      <c r="AO1067">
        <v>1.8</v>
      </c>
      <c r="AP1067">
        <v>2</v>
      </c>
      <c r="AQ1067">
        <v>18.9</v>
      </c>
      <c r="AR1067">
        <v>6.4</v>
      </c>
      <c r="AS1067">
        <v>3.7</v>
      </c>
      <c r="AT1067">
        <v>3.4</v>
      </c>
      <c r="AU1067">
        <v>5.9</v>
      </c>
      <c r="AV1067">
        <v>43.7</v>
      </c>
      <c r="AW1067">
        <v>7.4</v>
      </c>
      <c r="AX1067">
        <v>1.3</v>
      </c>
      <c r="AY1067">
        <v>1.7</v>
      </c>
      <c r="AZ1067">
        <v>1.5</v>
      </c>
      <c r="BA1067">
        <v>1.8</v>
      </c>
      <c r="BB1067">
        <v>1.1</v>
      </c>
      <c r="BC1067">
        <v>2.8</v>
      </c>
      <c r="BD1067">
        <v>7.5</v>
      </c>
      <c r="BE1067">
        <v>2.3</v>
      </c>
      <c r="BF1067">
        <v>1.2</v>
      </c>
      <c r="BG1067">
        <v>2.4</v>
      </c>
      <c r="BH1067">
        <v>0.8</v>
      </c>
      <c r="BI1067">
        <v>2.8</v>
      </c>
      <c r="BJ1067">
        <v>1</v>
      </c>
      <c r="BK1067">
        <v>1.1</v>
      </c>
      <c r="BL1067">
        <v>0.1</v>
      </c>
      <c r="BM1067">
        <v>0.5</v>
      </c>
      <c r="BQ1067">
        <v>2.6</v>
      </c>
      <c r="BS1067">
        <v>3.5</v>
      </c>
      <c r="BT1067">
        <v>0.1</v>
      </c>
    </row>
    <row r="1068" spans="1:72" x14ac:dyDescent="0.25">
      <c r="A1068" s="28" t="s">
        <v>290</v>
      </c>
      <c r="B1068" s="27" t="s">
        <v>359</v>
      </c>
      <c r="C1068" s="28" t="s">
        <v>392</v>
      </c>
      <c r="D1068">
        <v>1.1</v>
      </c>
      <c r="E1068">
        <v>0.1</v>
      </c>
      <c r="F1068">
        <v>0.1</v>
      </c>
      <c r="G1068">
        <v>0.7</v>
      </c>
      <c r="H1068">
        <v>15.3</v>
      </c>
      <c r="I1068">
        <v>2.3</v>
      </c>
      <c r="J1068">
        <v>0.9</v>
      </c>
      <c r="K1068">
        <v>1.7</v>
      </c>
      <c r="L1068">
        <v>0.5</v>
      </c>
      <c r="M1068">
        <v>5.3</v>
      </c>
      <c r="N1068">
        <v>10.9</v>
      </c>
      <c r="O1068">
        <v>16.8</v>
      </c>
      <c r="P1068">
        <v>3.7</v>
      </c>
      <c r="Q1068">
        <v>3</v>
      </c>
      <c r="R1068">
        <v>5</v>
      </c>
      <c r="S1068">
        <v>4.7</v>
      </c>
      <c r="T1068">
        <v>14.2</v>
      </c>
      <c r="U1068">
        <v>6.2</v>
      </c>
      <c r="V1068">
        <v>11.1</v>
      </c>
      <c r="W1068">
        <v>14.9</v>
      </c>
      <c r="X1068">
        <v>3</v>
      </c>
      <c r="Y1068">
        <v>2.1</v>
      </c>
      <c r="Z1068">
        <v>1.8</v>
      </c>
      <c r="AA1068">
        <v>6.3</v>
      </c>
      <c r="AB1068">
        <v>0.3</v>
      </c>
      <c r="AC1068">
        <v>2.8</v>
      </c>
      <c r="AD1068">
        <v>13.8</v>
      </c>
      <c r="AE1068">
        <v>4.8</v>
      </c>
      <c r="AF1068">
        <v>21.8</v>
      </c>
      <c r="AG1068">
        <v>10.2</v>
      </c>
      <c r="AH1068">
        <v>4</v>
      </c>
      <c r="AI1068">
        <v>2.6</v>
      </c>
      <c r="AJ1068">
        <v>1.4</v>
      </c>
      <c r="AK1068">
        <v>6.2</v>
      </c>
      <c r="AL1068">
        <v>1.2</v>
      </c>
      <c r="AM1068">
        <v>7</v>
      </c>
      <c r="AN1068">
        <v>9</v>
      </c>
      <c r="AO1068">
        <v>2.9</v>
      </c>
      <c r="AP1068">
        <v>5.5</v>
      </c>
      <c r="AQ1068">
        <v>45.3</v>
      </c>
      <c r="AR1068">
        <v>14.8</v>
      </c>
      <c r="AS1068">
        <v>8.5</v>
      </c>
      <c r="AT1068">
        <v>10.1</v>
      </c>
      <c r="AU1068">
        <v>11.4</v>
      </c>
      <c r="AV1068">
        <v>91.1</v>
      </c>
      <c r="AW1068">
        <v>17.3</v>
      </c>
      <c r="AX1068">
        <v>2.9</v>
      </c>
      <c r="AY1068">
        <v>3.2</v>
      </c>
      <c r="AZ1068">
        <v>3.6</v>
      </c>
      <c r="BA1068">
        <v>4.7</v>
      </c>
      <c r="BB1068">
        <v>2.4</v>
      </c>
      <c r="BC1068">
        <v>6.5</v>
      </c>
      <c r="BD1068">
        <v>16.9</v>
      </c>
      <c r="BE1068">
        <v>4.6</v>
      </c>
      <c r="BF1068">
        <v>3.2</v>
      </c>
      <c r="BG1068">
        <v>8.4</v>
      </c>
      <c r="BH1068">
        <v>2.7</v>
      </c>
      <c r="BI1068">
        <v>7.7</v>
      </c>
      <c r="BJ1068">
        <v>1.7</v>
      </c>
      <c r="BK1068">
        <v>1.9</v>
      </c>
      <c r="BL1068">
        <v>0.2</v>
      </c>
      <c r="BM1068">
        <v>1.2</v>
      </c>
      <c r="BQ1068">
        <v>8.1</v>
      </c>
      <c r="BS1068">
        <v>15</v>
      </c>
      <c r="BT1068">
        <v>0.2</v>
      </c>
    </row>
    <row r="1069" spans="1:72" x14ac:dyDescent="0.25">
      <c r="A1069" s="28" t="s">
        <v>290</v>
      </c>
      <c r="B1069" s="27" t="s">
        <v>359</v>
      </c>
      <c r="C1069" s="28" t="s">
        <v>393</v>
      </c>
      <c r="D1069">
        <v>1.2</v>
      </c>
      <c r="E1069">
        <v>0.2</v>
      </c>
      <c r="G1069">
        <v>0.7</v>
      </c>
      <c r="H1069">
        <v>11.5</v>
      </c>
      <c r="I1069">
        <v>1.1</v>
      </c>
      <c r="J1069">
        <v>1.1</v>
      </c>
      <c r="K1069">
        <v>1.9</v>
      </c>
      <c r="L1069">
        <v>0.4</v>
      </c>
      <c r="M1069">
        <v>3.3</v>
      </c>
      <c r="N1069">
        <v>8.7</v>
      </c>
      <c r="O1069">
        <v>11.5</v>
      </c>
      <c r="P1069">
        <v>2.8</v>
      </c>
      <c r="Q1069">
        <v>2.2</v>
      </c>
      <c r="R1069">
        <v>4.3</v>
      </c>
      <c r="S1069">
        <v>4.2</v>
      </c>
      <c r="T1069">
        <v>11.3</v>
      </c>
      <c r="U1069">
        <v>5.2</v>
      </c>
      <c r="V1069">
        <v>8.6</v>
      </c>
      <c r="W1069">
        <v>13</v>
      </c>
      <c r="X1069">
        <v>2.1</v>
      </c>
      <c r="Y1069">
        <v>1.9</v>
      </c>
      <c r="Z1069">
        <v>1.7</v>
      </c>
      <c r="AA1069">
        <v>5.4</v>
      </c>
      <c r="AB1069">
        <v>0.1</v>
      </c>
      <c r="AC1069">
        <v>1.9</v>
      </c>
      <c r="AD1069">
        <v>10.8</v>
      </c>
      <c r="AE1069">
        <v>3.9</v>
      </c>
      <c r="AF1069">
        <v>19.1</v>
      </c>
      <c r="AG1069">
        <v>9.2</v>
      </c>
      <c r="AH1069">
        <v>3.5</v>
      </c>
      <c r="AI1069">
        <v>3.2</v>
      </c>
      <c r="AJ1069">
        <v>1.5</v>
      </c>
      <c r="AK1069">
        <v>5</v>
      </c>
      <c r="AL1069">
        <v>1.2</v>
      </c>
      <c r="AM1069">
        <v>5.4</v>
      </c>
      <c r="AN1069">
        <v>7.9</v>
      </c>
      <c r="AO1069">
        <v>2.3</v>
      </c>
      <c r="AP1069">
        <v>3.6</v>
      </c>
      <c r="AQ1069">
        <v>38.9</v>
      </c>
      <c r="AR1069">
        <v>25.2</v>
      </c>
      <c r="AS1069">
        <v>6.3</v>
      </c>
      <c r="AT1069">
        <v>8.4</v>
      </c>
      <c r="AU1069">
        <v>8.9</v>
      </c>
      <c r="AV1069">
        <v>78.4</v>
      </c>
      <c r="AW1069">
        <v>11.8</v>
      </c>
      <c r="AX1069">
        <v>2.4</v>
      </c>
      <c r="AY1069">
        <v>2.9</v>
      </c>
      <c r="AZ1069">
        <v>2.3</v>
      </c>
      <c r="BA1069">
        <v>3.7</v>
      </c>
      <c r="BB1069">
        <v>2.4</v>
      </c>
      <c r="BC1069">
        <v>7</v>
      </c>
      <c r="BD1069">
        <v>11.7</v>
      </c>
      <c r="BE1069">
        <v>3.8</v>
      </c>
      <c r="BF1069">
        <v>2</v>
      </c>
      <c r="BG1069">
        <v>4.4</v>
      </c>
      <c r="BH1069">
        <v>1.6</v>
      </c>
      <c r="BI1069">
        <v>4.4</v>
      </c>
      <c r="BJ1069">
        <v>1.1</v>
      </c>
      <c r="BK1069">
        <v>1.3</v>
      </c>
      <c r="BL1069">
        <v>0.1</v>
      </c>
      <c r="BM1069">
        <v>0.8</v>
      </c>
      <c r="BQ1069">
        <v>5.9</v>
      </c>
      <c r="BS1069">
        <v>9.3</v>
      </c>
      <c r="BT1069">
        <v>0.2</v>
      </c>
    </row>
    <row r="1070" spans="1:71" x14ac:dyDescent="0.25">
      <c r="A1070" s="28" t="s">
        <v>290</v>
      </c>
      <c r="B1070" s="27" t="s">
        <v>359</v>
      </c>
      <c r="C1070" s="28" t="s">
        <v>394</v>
      </c>
      <c r="D1070">
        <v>0.3</v>
      </c>
      <c r="G1070">
        <v>0.2</v>
      </c>
      <c r="H1070">
        <v>4</v>
      </c>
      <c r="I1070">
        <v>0.4</v>
      </c>
      <c r="J1070">
        <v>0.2</v>
      </c>
      <c r="K1070">
        <v>0.5</v>
      </c>
      <c r="L1070">
        <v>0.1</v>
      </c>
      <c r="M1070">
        <v>1.4</v>
      </c>
      <c r="N1070">
        <v>3.4</v>
      </c>
      <c r="O1070">
        <v>8.9</v>
      </c>
      <c r="P1070">
        <v>0.9</v>
      </c>
      <c r="Q1070">
        <v>0.8</v>
      </c>
      <c r="R1070">
        <v>1.2</v>
      </c>
      <c r="S1070">
        <v>1.1</v>
      </c>
      <c r="T1070">
        <v>8.4</v>
      </c>
      <c r="U1070">
        <v>1.5</v>
      </c>
      <c r="V1070">
        <v>3</v>
      </c>
      <c r="W1070">
        <v>3.7</v>
      </c>
      <c r="X1070">
        <v>0.7</v>
      </c>
      <c r="Y1070">
        <v>0.9</v>
      </c>
      <c r="Z1070">
        <v>0.5</v>
      </c>
      <c r="AA1070">
        <v>1.7</v>
      </c>
      <c r="AB1070">
        <v>0.1</v>
      </c>
      <c r="AC1070">
        <v>0.6</v>
      </c>
      <c r="AD1070">
        <v>3.3</v>
      </c>
      <c r="AE1070">
        <v>1.3</v>
      </c>
      <c r="AF1070">
        <v>6.8</v>
      </c>
      <c r="AG1070">
        <v>2.7</v>
      </c>
      <c r="AH1070">
        <v>1</v>
      </c>
      <c r="AI1070">
        <v>0.8</v>
      </c>
      <c r="AJ1070">
        <v>0.6</v>
      </c>
      <c r="AK1070">
        <v>2</v>
      </c>
      <c r="AL1070">
        <v>0.6</v>
      </c>
      <c r="AM1070">
        <v>1.6</v>
      </c>
      <c r="AN1070">
        <v>5.6</v>
      </c>
      <c r="AO1070">
        <v>0.8</v>
      </c>
      <c r="AP1070">
        <v>1.6</v>
      </c>
      <c r="AQ1070">
        <v>22.6</v>
      </c>
      <c r="AR1070">
        <v>4.6</v>
      </c>
      <c r="AS1070">
        <v>4</v>
      </c>
      <c r="AT1070">
        <v>3.7</v>
      </c>
      <c r="AU1070">
        <v>3.5</v>
      </c>
      <c r="AV1070">
        <v>33.3</v>
      </c>
      <c r="AW1070">
        <v>5.5</v>
      </c>
      <c r="AX1070">
        <v>0.9</v>
      </c>
      <c r="AY1070">
        <v>0.9</v>
      </c>
      <c r="AZ1070">
        <v>0.9</v>
      </c>
      <c r="BA1070">
        <v>1.5</v>
      </c>
      <c r="BB1070">
        <v>1.2</v>
      </c>
      <c r="BC1070">
        <v>3.3</v>
      </c>
      <c r="BD1070">
        <v>5.7</v>
      </c>
      <c r="BE1070">
        <v>1.5</v>
      </c>
      <c r="BF1070">
        <v>0.7</v>
      </c>
      <c r="BG1070">
        <v>1.8</v>
      </c>
      <c r="BH1070">
        <v>0.7</v>
      </c>
      <c r="BI1070">
        <v>3.6</v>
      </c>
      <c r="BJ1070">
        <v>0.4</v>
      </c>
      <c r="BK1070">
        <v>0.5</v>
      </c>
      <c r="BM1070">
        <v>0.3</v>
      </c>
      <c r="BQ1070">
        <v>1.5</v>
      </c>
      <c r="BS1070">
        <v>3</v>
      </c>
    </row>
    <row r="1071" spans="1:72" x14ac:dyDescent="0.25">
      <c r="A1071" s="28" t="s">
        <v>290</v>
      </c>
      <c r="B1071" s="27" t="s">
        <v>359</v>
      </c>
      <c r="C1071" s="28" t="s">
        <v>395</v>
      </c>
      <c r="D1071">
        <v>0.9</v>
      </c>
      <c r="E1071">
        <v>0.1</v>
      </c>
      <c r="G1071">
        <v>0.6</v>
      </c>
      <c r="H1071">
        <v>6.8</v>
      </c>
      <c r="I1071">
        <v>0.6</v>
      </c>
      <c r="J1071">
        <v>0.6</v>
      </c>
      <c r="K1071">
        <v>1.2</v>
      </c>
      <c r="L1071">
        <v>0.2</v>
      </c>
      <c r="M1071">
        <v>2.7</v>
      </c>
      <c r="N1071">
        <v>6</v>
      </c>
      <c r="O1071">
        <v>11.4</v>
      </c>
      <c r="P1071">
        <v>1.7</v>
      </c>
      <c r="Q1071">
        <v>1.5</v>
      </c>
      <c r="R1071">
        <v>2.8</v>
      </c>
      <c r="S1071">
        <v>3.5</v>
      </c>
      <c r="T1071">
        <v>10.8</v>
      </c>
      <c r="U1071">
        <v>2.7</v>
      </c>
      <c r="V1071">
        <v>5.6</v>
      </c>
      <c r="W1071">
        <v>6.1</v>
      </c>
      <c r="X1071">
        <v>2.3</v>
      </c>
      <c r="Y1071">
        <v>1.5</v>
      </c>
      <c r="Z1071">
        <v>1.7</v>
      </c>
      <c r="AA1071">
        <v>5</v>
      </c>
      <c r="AB1071">
        <v>0.2</v>
      </c>
      <c r="AC1071">
        <v>2.7</v>
      </c>
      <c r="AD1071">
        <v>29.2</v>
      </c>
      <c r="AE1071">
        <v>2.4</v>
      </c>
      <c r="AF1071">
        <v>12.6</v>
      </c>
      <c r="AG1071">
        <v>5.3</v>
      </c>
      <c r="AH1071">
        <v>2.7</v>
      </c>
      <c r="AI1071">
        <v>2.7</v>
      </c>
      <c r="AJ1071">
        <v>1</v>
      </c>
      <c r="AK1071">
        <v>4.6</v>
      </c>
      <c r="AL1071">
        <v>1</v>
      </c>
      <c r="AM1071">
        <v>3.2</v>
      </c>
      <c r="AN1071">
        <v>6.1</v>
      </c>
      <c r="AO1071">
        <v>1.6</v>
      </c>
      <c r="AP1071">
        <v>3.1</v>
      </c>
      <c r="AQ1071">
        <v>31</v>
      </c>
      <c r="AR1071">
        <v>5.8</v>
      </c>
      <c r="AS1071">
        <v>4.4</v>
      </c>
      <c r="AT1071">
        <v>4.4</v>
      </c>
      <c r="AU1071">
        <v>4.7</v>
      </c>
      <c r="AV1071">
        <v>47.5</v>
      </c>
      <c r="AW1071">
        <v>17.7</v>
      </c>
      <c r="AX1071">
        <v>2.8</v>
      </c>
      <c r="AY1071">
        <v>1.5</v>
      </c>
      <c r="AZ1071">
        <v>2.1</v>
      </c>
      <c r="BA1071">
        <v>4.6</v>
      </c>
      <c r="BB1071">
        <v>2.1</v>
      </c>
      <c r="BC1071">
        <v>4.9</v>
      </c>
      <c r="BD1071">
        <v>8.9</v>
      </c>
      <c r="BE1071">
        <v>5.1</v>
      </c>
      <c r="BF1071">
        <v>1.6</v>
      </c>
      <c r="BG1071">
        <v>3.3</v>
      </c>
      <c r="BH1071">
        <v>1.3</v>
      </c>
      <c r="BI1071">
        <v>2.2</v>
      </c>
      <c r="BJ1071">
        <v>0.7</v>
      </c>
      <c r="BK1071">
        <v>1</v>
      </c>
      <c r="BL1071">
        <v>0.1</v>
      </c>
      <c r="BM1071">
        <v>0.6</v>
      </c>
      <c r="BP1071">
        <v>0.1</v>
      </c>
      <c r="BQ1071">
        <v>4.6</v>
      </c>
      <c r="BS1071">
        <v>28.3</v>
      </c>
      <c r="BT1071">
        <v>0.2</v>
      </c>
    </row>
    <row r="1072" spans="1:72" x14ac:dyDescent="0.25">
      <c r="A1072" s="28" t="s">
        <v>290</v>
      </c>
      <c r="B1072" s="27" t="s">
        <v>359</v>
      </c>
      <c r="C1072" s="28" t="s">
        <v>396</v>
      </c>
      <c r="D1072">
        <v>47.4</v>
      </c>
      <c r="E1072">
        <v>4.1</v>
      </c>
      <c r="F1072">
        <v>1.3</v>
      </c>
      <c r="G1072">
        <v>26.6</v>
      </c>
      <c r="H1072">
        <v>581.5</v>
      </c>
      <c r="I1072">
        <v>45</v>
      </c>
      <c r="J1072">
        <v>31.6</v>
      </c>
      <c r="K1072">
        <v>72.3</v>
      </c>
      <c r="L1072">
        <v>16.9</v>
      </c>
      <c r="M1072">
        <v>175.5</v>
      </c>
      <c r="N1072">
        <v>487.5</v>
      </c>
      <c r="O1072">
        <v>2844.4</v>
      </c>
      <c r="P1072">
        <v>111.3</v>
      </c>
      <c r="Q1072">
        <v>122.2</v>
      </c>
      <c r="R1072">
        <v>162.8</v>
      </c>
      <c r="S1072">
        <v>154.9</v>
      </c>
      <c r="T1072">
        <v>2769.6</v>
      </c>
      <c r="U1072">
        <v>176.4</v>
      </c>
      <c r="V1072">
        <v>340.9</v>
      </c>
      <c r="W1072">
        <v>423.7</v>
      </c>
      <c r="X1072">
        <v>87.9</v>
      </c>
      <c r="Y1072">
        <v>234.2</v>
      </c>
      <c r="Z1072">
        <v>71</v>
      </c>
      <c r="AA1072">
        <v>313.9</v>
      </c>
      <c r="AB1072">
        <v>8.7</v>
      </c>
      <c r="AC1072">
        <v>97.5</v>
      </c>
      <c r="AD1072">
        <v>558.5</v>
      </c>
      <c r="AE1072">
        <v>194.9</v>
      </c>
      <c r="AF1072">
        <v>1431.8</v>
      </c>
      <c r="AG1072">
        <v>474.9</v>
      </c>
      <c r="AH1072">
        <v>146.5</v>
      </c>
      <c r="AI1072">
        <v>169.7</v>
      </c>
      <c r="AJ1072">
        <v>88.4</v>
      </c>
      <c r="AK1072">
        <v>441.5</v>
      </c>
      <c r="AL1072">
        <v>94.9</v>
      </c>
      <c r="AM1072">
        <v>221.3</v>
      </c>
      <c r="AN1072">
        <v>1944.1</v>
      </c>
      <c r="AO1072">
        <v>113.6</v>
      </c>
      <c r="AP1072">
        <v>345.1</v>
      </c>
      <c r="AQ1072">
        <v>5654.5</v>
      </c>
      <c r="AR1072">
        <v>857</v>
      </c>
      <c r="AS1072">
        <v>1071.1</v>
      </c>
      <c r="AT1072">
        <v>580.9</v>
      </c>
      <c r="AU1072">
        <v>444</v>
      </c>
      <c r="AV1072">
        <v>5103</v>
      </c>
      <c r="AW1072">
        <v>642</v>
      </c>
      <c r="AX1072">
        <v>159.2</v>
      </c>
      <c r="AY1072">
        <v>100.1</v>
      </c>
      <c r="AZ1072">
        <v>122</v>
      </c>
      <c r="BA1072">
        <v>268</v>
      </c>
      <c r="BB1072">
        <v>237.3</v>
      </c>
      <c r="BC1072">
        <v>553</v>
      </c>
      <c r="BD1072">
        <v>821.1</v>
      </c>
      <c r="BE1072">
        <v>256.9</v>
      </c>
      <c r="BF1072">
        <v>101</v>
      </c>
      <c r="BG1072">
        <v>235</v>
      </c>
      <c r="BH1072">
        <v>100.9</v>
      </c>
      <c r="BI1072">
        <v>155.5</v>
      </c>
      <c r="BJ1072">
        <v>47</v>
      </c>
      <c r="BK1072">
        <v>82.1</v>
      </c>
      <c r="BL1072">
        <v>6.9</v>
      </c>
      <c r="BM1072">
        <v>50.6</v>
      </c>
      <c r="BP1072">
        <v>4.8</v>
      </c>
      <c r="BQ1072">
        <v>399.5</v>
      </c>
      <c r="BR1072">
        <v>0.1</v>
      </c>
      <c r="BS1072">
        <v>648</v>
      </c>
      <c r="BT1072">
        <v>7.6</v>
      </c>
    </row>
    <row r="1073" spans="1:71" x14ac:dyDescent="0.25">
      <c r="A1073" s="28" t="s">
        <v>290</v>
      </c>
      <c r="B1073" s="27" t="s">
        <v>359</v>
      </c>
      <c r="C1073" s="28" t="s">
        <v>397</v>
      </c>
      <c r="D1073">
        <v>0.1</v>
      </c>
      <c r="H1073">
        <v>0.9</v>
      </c>
      <c r="I1073">
        <v>0.1</v>
      </c>
      <c r="K1073">
        <v>0.1</v>
      </c>
      <c r="M1073">
        <v>0.3</v>
      </c>
      <c r="N1073">
        <v>0.7</v>
      </c>
      <c r="O1073">
        <v>1</v>
      </c>
      <c r="P1073">
        <v>0.2</v>
      </c>
      <c r="Q1073">
        <v>0.1</v>
      </c>
      <c r="R1073">
        <v>0.3</v>
      </c>
      <c r="S1073">
        <v>0.3</v>
      </c>
      <c r="T1073">
        <v>0.9</v>
      </c>
      <c r="U1073">
        <v>0.3</v>
      </c>
      <c r="V1073">
        <v>0.5</v>
      </c>
      <c r="W1073">
        <v>0.7</v>
      </c>
      <c r="X1073">
        <v>0.2</v>
      </c>
      <c r="Y1073">
        <v>0.1</v>
      </c>
      <c r="Z1073">
        <v>0.1</v>
      </c>
      <c r="AA1073">
        <v>0.4</v>
      </c>
      <c r="AC1073">
        <v>0.2</v>
      </c>
      <c r="AD1073">
        <v>0.8</v>
      </c>
      <c r="AE1073">
        <v>0.3</v>
      </c>
      <c r="AF1073">
        <v>1.3</v>
      </c>
      <c r="AG1073">
        <v>0.5</v>
      </c>
      <c r="AH1073">
        <v>0.2</v>
      </c>
      <c r="AI1073">
        <v>0.2</v>
      </c>
      <c r="AJ1073">
        <v>0.1</v>
      </c>
      <c r="AK1073">
        <v>0.4</v>
      </c>
      <c r="AL1073">
        <v>0.1</v>
      </c>
      <c r="AM1073">
        <v>0.4</v>
      </c>
      <c r="AN1073">
        <v>0.6</v>
      </c>
      <c r="AO1073">
        <v>0.3</v>
      </c>
      <c r="AP1073">
        <v>0.4</v>
      </c>
      <c r="AQ1073">
        <v>2.6</v>
      </c>
      <c r="AR1073">
        <v>0.7</v>
      </c>
      <c r="AS1073">
        <v>0.5</v>
      </c>
      <c r="AT1073">
        <v>0.4</v>
      </c>
      <c r="AU1073">
        <v>0.7</v>
      </c>
      <c r="AV1073">
        <v>6.8</v>
      </c>
      <c r="AW1073">
        <v>1</v>
      </c>
      <c r="AX1073">
        <v>0.2</v>
      </c>
      <c r="AY1073">
        <v>0.2</v>
      </c>
      <c r="AZ1073">
        <v>0.2</v>
      </c>
      <c r="BA1073">
        <v>0.4</v>
      </c>
      <c r="BB1073">
        <v>0.2</v>
      </c>
      <c r="BC1073">
        <v>0.8</v>
      </c>
      <c r="BD1073">
        <v>1.1</v>
      </c>
      <c r="BE1073">
        <v>0.3</v>
      </c>
      <c r="BF1073">
        <v>0.2</v>
      </c>
      <c r="BG1073">
        <v>0.5</v>
      </c>
      <c r="BH1073">
        <v>0.2</v>
      </c>
      <c r="BI1073">
        <v>0.2</v>
      </c>
      <c r="BJ1073">
        <v>0.1</v>
      </c>
      <c r="BK1073">
        <v>0.1</v>
      </c>
      <c r="BM1073">
        <v>0.1</v>
      </c>
      <c r="BQ1073">
        <v>0.4</v>
      </c>
      <c r="BS1073">
        <v>1</v>
      </c>
    </row>
    <row r="1074" spans="1:71" x14ac:dyDescent="0.25">
      <c r="A1074" s="28" t="s">
        <v>290</v>
      </c>
      <c r="B1074" s="27" t="s">
        <v>359</v>
      </c>
      <c r="C1074" s="28" t="s">
        <v>398</v>
      </c>
      <c r="D1074">
        <v>0.2</v>
      </c>
      <c r="G1074">
        <v>0.1</v>
      </c>
      <c r="H1074">
        <v>3</v>
      </c>
      <c r="I1074">
        <v>0.2</v>
      </c>
      <c r="J1074">
        <v>0.1</v>
      </c>
      <c r="K1074">
        <v>0.3</v>
      </c>
      <c r="L1074">
        <v>0.1</v>
      </c>
      <c r="M1074">
        <v>1</v>
      </c>
      <c r="N1074">
        <v>2.1</v>
      </c>
      <c r="O1074">
        <v>5.3</v>
      </c>
      <c r="P1074">
        <v>0.5</v>
      </c>
      <c r="Q1074">
        <v>0.5</v>
      </c>
      <c r="R1074">
        <v>0.6</v>
      </c>
      <c r="S1074">
        <v>0.7</v>
      </c>
      <c r="T1074">
        <v>4</v>
      </c>
      <c r="U1074">
        <v>0.6</v>
      </c>
      <c r="V1074">
        <v>1.3</v>
      </c>
      <c r="W1074">
        <v>1.4</v>
      </c>
      <c r="X1074">
        <v>0.4</v>
      </c>
      <c r="Y1074">
        <v>0.5</v>
      </c>
      <c r="Z1074">
        <v>0.3</v>
      </c>
      <c r="AA1074">
        <v>1</v>
      </c>
      <c r="AB1074">
        <v>0.1</v>
      </c>
      <c r="AC1074">
        <v>0.4</v>
      </c>
      <c r="AD1074">
        <v>2.2</v>
      </c>
      <c r="AE1074">
        <v>1</v>
      </c>
      <c r="AF1074">
        <v>5</v>
      </c>
      <c r="AG1074">
        <v>1.3</v>
      </c>
      <c r="AH1074">
        <v>0.6</v>
      </c>
      <c r="AI1074">
        <v>0.5</v>
      </c>
      <c r="AJ1074">
        <v>0.2</v>
      </c>
      <c r="AK1074">
        <v>1.4</v>
      </c>
      <c r="AL1074">
        <v>0.4</v>
      </c>
      <c r="AM1074">
        <v>1.2</v>
      </c>
      <c r="AN1074">
        <v>2.8</v>
      </c>
      <c r="AO1074">
        <v>0.7</v>
      </c>
      <c r="AP1074">
        <v>1.1</v>
      </c>
      <c r="AQ1074">
        <v>9.9</v>
      </c>
      <c r="AR1074">
        <v>1.9</v>
      </c>
      <c r="AS1074">
        <v>2</v>
      </c>
      <c r="AT1074">
        <v>1.9</v>
      </c>
      <c r="AU1074">
        <v>1.4</v>
      </c>
      <c r="AV1074">
        <v>19.7</v>
      </c>
      <c r="AW1074">
        <v>2.1</v>
      </c>
      <c r="AX1074">
        <v>0.9</v>
      </c>
      <c r="AY1074">
        <v>0.4</v>
      </c>
      <c r="AZ1074">
        <v>0.4</v>
      </c>
      <c r="BA1074">
        <v>1.2</v>
      </c>
      <c r="BB1074">
        <v>0.8</v>
      </c>
      <c r="BC1074">
        <v>2.6</v>
      </c>
      <c r="BD1074">
        <v>2.7</v>
      </c>
      <c r="BE1074">
        <v>0.8</v>
      </c>
      <c r="BF1074">
        <v>0.4</v>
      </c>
      <c r="BG1074">
        <v>1.3</v>
      </c>
      <c r="BH1074">
        <v>0.5</v>
      </c>
      <c r="BI1074">
        <v>0.3</v>
      </c>
      <c r="BJ1074">
        <v>0.2</v>
      </c>
      <c r="BK1074">
        <v>0.6</v>
      </c>
      <c r="BM1074">
        <v>0.2</v>
      </c>
      <c r="BQ1074">
        <v>0.8</v>
      </c>
      <c r="BS1074">
        <v>2.4</v>
      </c>
    </row>
    <row r="1075" spans="1:72" x14ac:dyDescent="0.25">
      <c r="A1075" s="28" t="s">
        <v>290</v>
      </c>
      <c r="B1075" s="27" t="s">
        <v>359</v>
      </c>
      <c r="C1075" s="28" t="s">
        <v>399</v>
      </c>
      <c r="D1075">
        <v>1.6</v>
      </c>
      <c r="E1075">
        <v>0.2</v>
      </c>
      <c r="F1075">
        <v>0.1</v>
      </c>
      <c r="G1075">
        <v>0.8</v>
      </c>
      <c r="H1075">
        <v>15.1</v>
      </c>
      <c r="I1075">
        <v>1.7</v>
      </c>
      <c r="J1075">
        <v>1.2</v>
      </c>
      <c r="K1075">
        <v>2.1</v>
      </c>
      <c r="L1075">
        <v>0.6</v>
      </c>
      <c r="M1075">
        <v>4.6</v>
      </c>
      <c r="N1075">
        <v>11.2</v>
      </c>
      <c r="O1075">
        <v>16.9</v>
      </c>
      <c r="P1075">
        <v>3.7</v>
      </c>
      <c r="Q1075">
        <v>2.9</v>
      </c>
      <c r="R1075">
        <v>4.2</v>
      </c>
      <c r="S1075">
        <v>5.2</v>
      </c>
      <c r="T1075">
        <v>13.8</v>
      </c>
      <c r="U1075">
        <v>6.2</v>
      </c>
      <c r="V1075">
        <v>9.4</v>
      </c>
      <c r="W1075">
        <v>13.6</v>
      </c>
      <c r="X1075">
        <v>2.9</v>
      </c>
      <c r="Y1075">
        <v>2.4</v>
      </c>
      <c r="Z1075">
        <v>2.4</v>
      </c>
      <c r="AA1075">
        <v>7.4</v>
      </c>
      <c r="AB1075">
        <v>0.3</v>
      </c>
      <c r="AC1075">
        <v>2.7</v>
      </c>
      <c r="AD1075">
        <v>14.9</v>
      </c>
      <c r="AE1075">
        <v>5.6</v>
      </c>
      <c r="AF1075">
        <v>26.1</v>
      </c>
      <c r="AG1075">
        <v>11.5</v>
      </c>
      <c r="AH1075">
        <v>4.8</v>
      </c>
      <c r="AI1075">
        <v>3.2</v>
      </c>
      <c r="AJ1075">
        <v>2</v>
      </c>
      <c r="AK1075">
        <v>7.1</v>
      </c>
      <c r="AL1075">
        <v>1.9</v>
      </c>
      <c r="AM1075">
        <v>7.5</v>
      </c>
      <c r="AN1075">
        <v>9.1</v>
      </c>
      <c r="AO1075">
        <v>3.6</v>
      </c>
      <c r="AP1075">
        <v>6</v>
      </c>
      <c r="AQ1075">
        <v>44.8</v>
      </c>
      <c r="AR1075">
        <v>14.3</v>
      </c>
      <c r="AS1075">
        <v>8.2</v>
      </c>
      <c r="AT1075">
        <v>9.1</v>
      </c>
      <c r="AU1075">
        <v>10.9</v>
      </c>
      <c r="AV1075">
        <v>109.5</v>
      </c>
      <c r="AW1075">
        <v>15.5</v>
      </c>
      <c r="AX1075">
        <v>3.8</v>
      </c>
      <c r="AY1075">
        <v>3.6</v>
      </c>
      <c r="AZ1075">
        <v>3.5</v>
      </c>
      <c r="BA1075">
        <v>6.2</v>
      </c>
      <c r="BB1075">
        <v>3.7</v>
      </c>
      <c r="BC1075">
        <v>11.5</v>
      </c>
      <c r="BD1075">
        <v>16.6</v>
      </c>
      <c r="BE1075">
        <v>4.9</v>
      </c>
      <c r="BF1075">
        <v>2.8</v>
      </c>
      <c r="BG1075">
        <v>8.6</v>
      </c>
      <c r="BH1075">
        <v>2.4</v>
      </c>
      <c r="BI1075">
        <v>9.8</v>
      </c>
      <c r="BJ1075">
        <v>1.6</v>
      </c>
      <c r="BK1075">
        <v>2.4</v>
      </c>
      <c r="BL1075">
        <v>0.2</v>
      </c>
      <c r="BM1075">
        <v>1.2</v>
      </c>
      <c r="BQ1075">
        <v>10.2</v>
      </c>
      <c r="BS1075">
        <v>16.1</v>
      </c>
      <c r="BT1075">
        <v>0.3</v>
      </c>
    </row>
    <row r="1076" spans="1:72" x14ac:dyDescent="0.25">
      <c r="A1076" s="28" t="s">
        <v>290</v>
      </c>
      <c r="B1076" s="27" t="s">
        <v>359</v>
      </c>
      <c r="C1076" s="28" t="s">
        <v>400</v>
      </c>
      <c r="D1076">
        <v>1.9</v>
      </c>
      <c r="E1076">
        <v>0.3</v>
      </c>
      <c r="F1076">
        <v>0.1</v>
      </c>
      <c r="G1076">
        <v>1.4</v>
      </c>
      <c r="H1076">
        <v>25.1</v>
      </c>
      <c r="I1076">
        <v>2.8</v>
      </c>
      <c r="J1076">
        <v>1.7</v>
      </c>
      <c r="K1076">
        <v>3.9</v>
      </c>
      <c r="L1076">
        <v>0.8</v>
      </c>
      <c r="M1076">
        <v>8.1</v>
      </c>
      <c r="N1076">
        <v>18.9</v>
      </c>
      <c r="O1076">
        <v>30.4</v>
      </c>
      <c r="P1076">
        <v>6.1</v>
      </c>
      <c r="Q1076">
        <v>4.6</v>
      </c>
      <c r="R1076">
        <v>9.8</v>
      </c>
      <c r="S1076">
        <v>8.4</v>
      </c>
      <c r="T1076">
        <v>30.5</v>
      </c>
      <c r="U1076">
        <v>9.6</v>
      </c>
      <c r="V1076">
        <v>18.3</v>
      </c>
      <c r="W1076">
        <v>26.4</v>
      </c>
      <c r="X1076">
        <v>4.5</v>
      </c>
      <c r="Y1076">
        <v>3.8</v>
      </c>
      <c r="Z1076">
        <v>3.1</v>
      </c>
      <c r="AA1076">
        <v>11.6</v>
      </c>
      <c r="AB1076">
        <v>0.4</v>
      </c>
      <c r="AC1076">
        <v>4.5</v>
      </c>
      <c r="AD1076">
        <v>21.2</v>
      </c>
      <c r="AE1076">
        <v>8.4</v>
      </c>
      <c r="AF1076">
        <v>36.3</v>
      </c>
      <c r="AG1076">
        <v>17.3</v>
      </c>
      <c r="AH1076">
        <v>6.6</v>
      </c>
      <c r="AI1076">
        <v>4.3</v>
      </c>
      <c r="AJ1076">
        <v>2.1</v>
      </c>
      <c r="AK1076">
        <v>10.5</v>
      </c>
      <c r="AL1076">
        <v>2.8</v>
      </c>
      <c r="AM1076">
        <v>10.7</v>
      </c>
      <c r="AN1076">
        <v>17.2</v>
      </c>
      <c r="AO1076">
        <v>5.3</v>
      </c>
      <c r="AP1076">
        <v>8.8</v>
      </c>
      <c r="AQ1076">
        <v>77.4</v>
      </c>
      <c r="AR1076">
        <v>20.9</v>
      </c>
      <c r="AS1076">
        <v>15.5</v>
      </c>
      <c r="AT1076">
        <v>14.1</v>
      </c>
      <c r="AU1076">
        <v>21.1</v>
      </c>
      <c r="AV1076">
        <v>175</v>
      </c>
      <c r="AW1076">
        <v>30.5</v>
      </c>
      <c r="AX1076">
        <v>5.2</v>
      </c>
      <c r="AY1076">
        <v>5</v>
      </c>
      <c r="AZ1076">
        <v>5.7</v>
      </c>
      <c r="BA1076">
        <v>8.6</v>
      </c>
      <c r="BB1076">
        <v>5.5</v>
      </c>
      <c r="BC1076">
        <v>15.9</v>
      </c>
      <c r="BD1076">
        <v>30.1</v>
      </c>
      <c r="BE1076">
        <v>8.4</v>
      </c>
      <c r="BF1076">
        <v>4.7</v>
      </c>
      <c r="BG1076">
        <v>12.4</v>
      </c>
      <c r="BH1076">
        <v>4.3</v>
      </c>
      <c r="BI1076">
        <v>7.8</v>
      </c>
      <c r="BJ1076">
        <v>2.5</v>
      </c>
      <c r="BK1076">
        <v>3.1</v>
      </c>
      <c r="BL1076">
        <v>0.3</v>
      </c>
      <c r="BM1076">
        <v>1.7</v>
      </c>
      <c r="BQ1076">
        <v>13</v>
      </c>
      <c r="BS1076">
        <v>21.2</v>
      </c>
      <c r="BT1076">
        <v>0.3</v>
      </c>
    </row>
    <row r="1077" spans="1:72" x14ac:dyDescent="0.25">
      <c r="A1077" s="28" t="s">
        <v>290</v>
      </c>
      <c r="B1077" s="27" t="s">
        <v>359</v>
      </c>
      <c r="C1077" s="28" t="s">
        <v>401</v>
      </c>
      <c r="D1077">
        <v>5.7</v>
      </c>
      <c r="E1077">
        <v>0.4</v>
      </c>
      <c r="F1077">
        <v>0.2</v>
      </c>
      <c r="G1077">
        <v>2.6</v>
      </c>
      <c r="H1077">
        <v>66.5</v>
      </c>
      <c r="I1077">
        <v>5.8</v>
      </c>
      <c r="J1077">
        <v>3.9</v>
      </c>
      <c r="K1077">
        <v>8.3</v>
      </c>
      <c r="L1077">
        <v>2.5</v>
      </c>
      <c r="M1077">
        <v>22.2</v>
      </c>
      <c r="N1077">
        <v>52.9</v>
      </c>
      <c r="O1077">
        <v>98.1</v>
      </c>
      <c r="P1077">
        <v>16</v>
      </c>
      <c r="Q1077">
        <v>11.7</v>
      </c>
      <c r="R1077">
        <v>21.2</v>
      </c>
      <c r="S1077">
        <v>19.9</v>
      </c>
      <c r="T1077">
        <v>92.7</v>
      </c>
      <c r="U1077">
        <v>25.4</v>
      </c>
      <c r="V1077">
        <v>44.7</v>
      </c>
      <c r="W1077">
        <v>59.7</v>
      </c>
      <c r="X1077">
        <v>12</v>
      </c>
      <c r="Y1077">
        <v>10.8</v>
      </c>
      <c r="Z1077">
        <v>10</v>
      </c>
      <c r="AA1077">
        <v>26.9</v>
      </c>
      <c r="AB1077">
        <v>0.9</v>
      </c>
      <c r="AC1077">
        <v>10.1</v>
      </c>
      <c r="AD1077">
        <v>57.4</v>
      </c>
      <c r="AE1077">
        <v>22.3</v>
      </c>
      <c r="AF1077">
        <v>115.5</v>
      </c>
      <c r="AG1077">
        <v>48.4</v>
      </c>
      <c r="AH1077">
        <v>19.5</v>
      </c>
      <c r="AI1077">
        <v>14.3</v>
      </c>
      <c r="AJ1077">
        <v>6.8</v>
      </c>
      <c r="AK1077">
        <v>29.4</v>
      </c>
      <c r="AL1077">
        <v>10.9</v>
      </c>
      <c r="AM1077">
        <v>27.9</v>
      </c>
      <c r="AN1077">
        <v>57.6</v>
      </c>
      <c r="AO1077">
        <v>12.9</v>
      </c>
      <c r="AP1077">
        <v>22.9</v>
      </c>
      <c r="AQ1077">
        <v>258</v>
      </c>
      <c r="AR1077">
        <v>91.2</v>
      </c>
      <c r="AS1077">
        <v>49.9</v>
      </c>
      <c r="AT1077">
        <v>91.9</v>
      </c>
      <c r="AU1077">
        <v>52.7</v>
      </c>
      <c r="AV1077">
        <v>564.1</v>
      </c>
      <c r="AW1077">
        <v>82.3</v>
      </c>
      <c r="AX1077">
        <v>15.7</v>
      </c>
      <c r="AY1077">
        <v>13.6</v>
      </c>
      <c r="AZ1077">
        <v>15.2</v>
      </c>
      <c r="BA1077">
        <v>29.1</v>
      </c>
      <c r="BB1077">
        <v>20.5</v>
      </c>
      <c r="BC1077">
        <v>66</v>
      </c>
      <c r="BD1077">
        <v>88</v>
      </c>
      <c r="BE1077">
        <v>24</v>
      </c>
      <c r="BF1077">
        <v>11.5</v>
      </c>
      <c r="BG1077">
        <v>28.8</v>
      </c>
      <c r="BH1077">
        <v>10.7</v>
      </c>
      <c r="BI1077">
        <v>22.7</v>
      </c>
      <c r="BJ1077">
        <v>5.4</v>
      </c>
      <c r="BK1077">
        <v>8.3</v>
      </c>
      <c r="BL1077">
        <v>1</v>
      </c>
      <c r="BM1077">
        <v>4.6</v>
      </c>
      <c r="BQ1077">
        <v>40.9</v>
      </c>
      <c r="BS1077">
        <v>80.3</v>
      </c>
      <c r="BT1077">
        <v>1.3</v>
      </c>
    </row>
    <row r="1078" spans="1:72" x14ac:dyDescent="0.25">
      <c r="A1078" s="28" t="s">
        <v>290</v>
      </c>
      <c r="B1078" s="27" t="s">
        <v>359</v>
      </c>
      <c r="C1078" s="28" t="s">
        <v>402</v>
      </c>
      <c r="D1078">
        <v>2.5</v>
      </c>
      <c r="E1078">
        <v>0.3</v>
      </c>
      <c r="F1078">
        <v>0.1</v>
      </c>
      <c r="G1078">
        <v>1.4</v>
      </c>
      <c r="H1078">
        <v>26.2</v>
      </c>
      <c r="I1078">
        <v>3.1</v>
      </c>
      <c r="J1078">
        <v>1.8</v>
      </c>
      <c r="K1078">
        <v>3.9</v>
      </c>
      <c r="L1078">
        <v>1</v>
      </c>
      <c r="M1078">
        <v>8.3</v>
      </c>
      <c r="N1078">
        <v>18.6</v>
      </c>
      <c r="O1078">
        <v>34.4</v>
      </c>
      <c r="P1078">
        <v>8</v>
      </c>
      <c r="Q1078">
        <v>5.4</v>
      </c>
      <c r="R1078">
        <v>9.8</v>
      </c>
      <c r="S1078">
        <v>9.8</v>
      </c>
      <c r="T1078">
        <v>34.3</v>
      </c>
      <c r="U1078">
        <v>12.5</v>
      </c>
      <c r="V1078">
        <v>19.8</v>
      </c>
      <c r="W1078">
        <v>38.3</v>
      </c>
      <c r="X1078">
        <v>4.8</v>
      </c>
      <c r="Y1078">
        <v>4.3</v>
      </c>
      <c r="Z1078">
        <v>3.3</v>
      </c>
      <c r="AA1078">
        <v>14.2</v>
      </c>
      <c r="AB1078">
        <v>0.4</v>
      </c>
      <c r="AC1078">
        <v>4.4</v>
      </c>
      <c r="AD1078">
        <v>22.7</v>
      </c>
      <c r="AE1078">
        <v>8.9</v>
      </c>
      <c r="AF1078">
        <v>37.7</v>
      </c>
      <c r="AG1078">
        <v>19.9</v>
      </c>
      <c r="AH1078">
        <v>7.2</v>
      </c>
      <c r="AI1078">
        <v>3.9</v>
      </c>
      <c r="AJ1078">
        <v>2.8</v>
      </c>
      <c r="AK1078">
        <v>11.4</v>
      </c>
      <c r="AL1078">
        <v>2.5</v>
      </c>
      <c r="AM1078">
        <v>12.3</v>
      </c>
      <c r="AN1078">
        <v>18.7</v>
      </c>
      <c r="AO1078">
        <v>5.2</v>
      </c>
      <c r="AP1078">
        <v>9</v>
      </c>
      <c r="AQ1078">
        <v>75.3</v>
      </c>
      <c r="AR1078">
        <v>18.8</v>
      </c>
      <c r="AS1078">
        <v>16.3</v>
      </c>
      <c r="AT1078">
        <v>11.9</v>
      </c>
      <c r="AU1078">
        <v>25.2</v>
      </c>
      <c r="AV1078">
        <v>174.4</v>
      </c>
      <c r="AW1078">
        <v>30.5</v>
      </c>
      <c r="AX1078">
        <v>5.2</v>
      </c>
      <c r="AY1078">
        <v>6.9</v>
      </c>
      <c r="AZ1078">
        <v>6.6</v>
      </c>
      <c r="BA1078">
        <v>8.4</v>
      </c>
      <c r="BB1078">
        <v>5.5</v>
      </c>
      <c r="BC1078">
        <v>13.5</v>
      </c>
      <c r="BD1078">
        <v>32.2</v>
      </c>
      <c r="BE1078">
        <v>9.2</v>
      </c>
      <c r="BF1078">
        <v>5.1</v>
      </c>
      <c r="BG1078">
        <v>13</v>
      </c>
      <c r="BH1078">
        <v>3.9</v>
      </c>
      <c r="BI1078">
        <v>18.5</v>
      </c>
      <c r="BJ1078">
        <v>2.5</v>
      </c>
      <c r="BK1078">
        <v>3.2</v>
      </c>
      <c r="BL1078">
        <v>0.3</v>
      </c>
      <c r="BM1078">
        <v>1.7</v>
      </c>
      <c r="BQ1078">
        <v>15.3</v>
      </c>
      <c r="BS1078">
        <v>19.8</v>
      </c>
      <c r="BT1078">
        <v>0.4</v>
      </c>
    </row>
    <row r="1079" spans="1:72" x14ac:dyDescent="0.25">
      <c r="A1079" s="28" t="s">
        <v>290</v>
      </c>
      <c r="B1079" s="27" t="s">
        <v>359</v>
      </c>
      <c r="C1079" s="28" t="s">
        <v>403</v>
      </c>
      <c r="D1079">
        <v>3.1</v>
      </c>
      <c r="E1079">
        <v>0.4</v>
      </c>
      <c r="F1079">
        <v>0.1</v>
      </c>
      <c r="G1079">
        <v>2</v>
      </c>
      <c r="H1079">
        <v>41</v>
      </c>
      <c r="I1079">
        <v>4.2</v>
      </c>
      <c r="J1079">
        <v>2.7</v>
      </c>
      <c r="K1079">
        <v>6.3</v>
      </c>
      <c r="L1079">
        <v>1.4</v>
      </c>
      <c r="M1079">
        <v>12.7</v>
      </c>
      <c r="N1079">
        <v>32.9</v>
      </c>
      <c r="O1079">
        <v>56.1</v>
      </c>
      <c r="P1079">
        <v>9</v>
      </c>
      <c r="Q1079">
        <v>7.2</v>
      </c>
      <c r="R1079">
        <v>15.6</v>
      </c>
      <c r="S1079">
        <v>12.7</v>
      </c>
      <c r="T1079">
        <v>57.3</v>
      </c>
      <c r="U1079">
        <v>14</v>
      </c>
      <c r="V1079">
        <v>28</v>
      </c>
      <c r="W1079">
        <v>36.1</v>
      </c>
      <c r="X1079">
        <v>7.3</v>
      </c>
      <c r="Y1079">
        <v>6.5</v>
      </c>
      <c r="Z1079">
        <v>5.3</v>
      </c>
      <c r="AA1079">
        <v>17.4</v>
      </c>
      <c r="AB1079">
        <v>0.7</v>
      </c>
      <c r="AC1079">
        <v>6.8</v>
      </c>
      <c r="AD1079">
        <v>34.7</v>
      </c>
      <c r="AE1079">
        <v>13.7</v>
      </c>
      <c r="AF1079">
        <v>65.8</v>
      </c>
      <c r="AG1079">
        <v>27.6</v>
      </c>
      <c r="AH1079">
        <v>10.9</v>
      </c>
      <c r="AI1079">
        <v>7.5</v>
      </c>
      <c r="AJ1079">
        <v>4.1</v>
      </c>
      <c r="AK1079">
        <v>17.8</v>
      </c>
      <c r="AL1079">
        <v>6.1</v>
      </c>
      <c r="AM1079">
        <v>17.8</v>
      </c>
      <c r="AN1079">
        <v>33.6</v>
      </c>
      <c r="AO1079">
        <v>8.9</v>
      </c>
      <c r="AP1079">
        <v>14.5</v>
      </c>
      <c r="AQ1079">
        <v>138.7</v>
      </c>
      <c r="AR1079">
        <v>37.6</v>
      </c>
      <c r="AS1079">
        <v>27</v>
      </c>
      <c r="AT1079">
        <v>21</v>
      </c>
      <c r="AU1079">
        <v>31.1</v>
      </c>
      <c r="AV1079">
        <v>312.2</v>
      </c>
      <c r="AW1079">
        <v>46.4</v>
      </c>
      <c r="AX1079">
        <v>8.9</v>
      </c>
      <c r="AY1079">
        <v>7.8</v>
      </c>
      <c r="AZ1079">
        <v>8.6</v>
      </c>
      <c r="BA1079">
        <v>15.4</v>
      </c>
      <c r="BB1079">
        <v>11.5</v>
      </c>
      <c r="BC1079">
        <v>37.6</v>
      </c>
      <c r="BD1079">
        <v>47.5</v>
      </c>
      <c r="BE1079">
        <v>13.9</v>
      </c>
      <c r="BF1079">
        <v>7.4</v>
      </c>
      <c r="BG1079">
        <v>19.2</v>
      </c>
      <c r="BH1079">
        <v>7.1</v>
      </c>
      <c r="BI1079">
        <v>18</v>
      </c>
      <c r="BJ1079">
        <v>3.9</v>
      </c>
      <c r="BK1079">
        <v>5.2</v>
      </c>
      <c r="BL1079">
        <v>0.5</v>
      </c>
      <c r="BM1079">
        <v>2.7</v>
      </c>
      <c r="BQ1079">
        <v>19.3</v>
      </c>
      <c r="BS1079">
        <v>38.3</v>
      </c>
      <c r="BT1079">
        <v>0.4</v>
      </c>
    </row>
    <row r="1080" spans="1:72" x14ac:dyDescent="0.25">
      <c r="A1080" s="28" t="s">
        <v>290</v>
      </c>
      <c r="B1080" s="27" t="s">
        <v>359</v>
      </c>
      <c r="C1080" s="28" t="s">
        <v>404</v>
      </c>
      <c r="D1080">
        <v>0.6</v>
      </c>
      <c r="E1080">
        <v>0.1</v>
      </c>
      <c r="G1080">
        <v>0.3</v>
      </c>
      <c r="H1080">
        <v>7.7</v>
      </c>
      <c r="I1080">
        <v>0.9</v>
      </c>
      <c r="J1080">
        <v>0.4</v>
      </c>
      <c r="K1080">
        <v>1</v>
      </c>
      <c r="L1080">
        <v>0.3</v>
      </c>
      <c r="M1080">
        <v>2.4</v>
      </c>
      <c r="N1080">
        <v>5.8</v>
      </c>
      <c r="O1080">
        <v>9.4</v>
      </c>
      <c r="P1080">
        <v>1.7</v>
      </c>
      <c r="Q1080">
        <v>1.4</v>
      </c>
      <c r="R1080">
        <v>2.3</v>
      </c>
      <c r="S1080">
        <v>2.3</v>
      </c>
      <c r="T1080">
        <v>8.1</v>
      </c>
      <c r="U1080">
        <v>2.5</v>
      </c>
      <c r="V1080">
        <v>4.7</v>
      </c>
      <c r="W1080">
        <v>6.3</v>
      </c>
      <c r="X1080">
        <v>1.5</v>
      </c>
      <c r="Y1080">
        <v>1.1</v>
      </c>
      <c r="Z1080">
        <v>1</v>
      </c>
      <c r="AA1080">
        <v>3.2</v>
      </c>
      <c r="AB1080">
        <v>0.2</v>
      </c>
      <c r="AC1080">
        <v>1.4</v>
      </c>
      <c r="AD1080">
        <v>7</v>
      </c>
      <c r="AE1080">
        <v>2.6</v>
      </c>
      <c r="AF1080">
        <v>12.6</v>
      </c>
      <c r="AG1080">
        <v>5.1</v>
      </c>
      <c r="AH1080">
        <v>2.2</v>
      </c>
      <c r="AI1080">
        <v>1.8</v>
      </c>
      <c r="AJ1080">
        <v>0.7</v>
      </c>
      <c r="AK1080">
        <v>3.5</v>
      </c>
      <c r="AL1080">
        <v>1.1</v>
      </c>
      <c r="AM1080">
        <v>3.7</v>
      </c>
      <c r="AN1080">
        <v>5</v>
      </c>
      <c r="AO1080">
        <v>1.9</v>
      </c>
      <c r="AP1080">
        <v>2.9</v>
      </c>
      <c r="AQ1080">
        <v>24.1</v>
      </c>
      <c r="AR1080">
        <v>6.9</v>
      </c>
      <c r="AS1080">
        <v>4.2</v>
      </c>
      <c r="AT1080">
        <v>5.1</v>
      </c>
      <c r="AU1080">
        <v>5</v>
      </c>
      <c r="AV1080">
        <v>54.8</v>
      </c>
      <c r="AW1080">
        <v>7.7</v>
      </c>
      <c r="AX1080">
        <v>1.9</v>
      </c>
      <c r="AY1080">
        <v>1.4</v>
      </c>
      <c r="AZ1080">
        <v>1.7</v>
      </c>
      <c r="BA1080">
        <v>3.3</v>
      </c>
      <c r="BB1080">
        <v>2.1</v>
      </c>
      <c r="BC1080">
        <v>6.7</v>
      </c>
      <c r="BD1080">
        <v>8.1</v>
      </c>
      <c r="BE1080">
        <v>2.5</v>
      </c>
      <c r="BF1080">
        <v>1.6</v>
      </c>
      <c r="BG1080">
        <v>4.2</v>
      </c>
      <c r="BH1080">
        <v>1.5</v>
      </c>
      <c r="BI1080">
        <v>2</v>
      </c>
      <c r="BJ1080">
        <v>0.8</v>
      </c>
      <c r="BK1080">
        <v>1.1</v>
      </c>
      <c r="BL1080">
        <v>0.1</v>
      </c>
      <c r="BM1080">
        <v>0.6</v>
      </c>
      <c r="BQ1080">
        <v>4.2</v>
      </c>
      <c r="BS1080">
        <v>8.8</v>
      </c>
      <c r="BT1080">
        <v>0.1</v>
      </c>
    </row>
    <row r="1081" spans="1:71" x14ac:dyDescent="0.25">
      <c r="A1081" s="28" t="s">
        <v>290</v>
      </c>
      <c r="B1081" s="27" t="s">
        <v>359</v>
      </c>
      <c r="C1081" s="28" t="s">
        <v>405</v>
      </c>
      <c r="H1081">
        <v>0.2</v>
      </c>
      <c r="M1081">
        <v>0.1</v>
      </c>
      <c r="N1081">
        <v>0.2</v>
      </c>
      <c r="O1081">
        <v>0.3</v>
      </c>
      <c r="R1081">
        <v>0.1</v>
      </c>
      <c r="S1081">
        <v>0.1</v>
      </c>
      <c r="T1081">
        <v>0.3</v>
      </c>
      <c r="U1081">
        <v>0.1</v>
      </c>
      <c r="V1081">
        <v>0.1</v>
      </c>
      <c r="W1081">
        <v>0.2</v>
      </c>
      <c r="AA1081">
        <v>0.1</v>
      </c>
      <c r="AD1081">
        <v>0.2</v>
      </c>
      <c r="AE1081">
        <v>0.1</v>
      </c>
      <c r="AF1081">
        <v>0.3</v>
      </c>
      <c r="AG1081">
        <v>0.1</v>
      </c>
      <c r="AH1081">
        <v>0.1</v>
      </c>
      <c r="AK1081">
        <v>0.1</v>
      </c>
      <c r="AM1081">
        <v>0.1</v>
      </c>
      <c r="AN1081">
        <v>0.2</v>
      </c>
      <c r="AP1081">
        <v>0.1</v>
      </c>
      <c r="AQ1081">
        <v>0.8</v>
      </c>
      <c r="AR1081">
        <v>0.2</v>
      </c>
      <c r="AS1081">
        <v>0.1</v>
      </c>
      <c r="AT1081">
        <v>0.2</v>
      </c>
      <c r="AU1081">
        <v>0.1</v>
      </c>
      <c r="AV1081">
        <v>1.4</v>
      </c>
      <c r="AW1081">
        <v>0.2</v>
      </c>
      <c r="BA1081">
        <v>0.1</v>
      </c>
      <c r="BB1081">
        <v>0.1</v>
      </c>
      <c r="BC1081">
        <v>0.2</v>
      </c>
      <c r="BD1081">
        <v>0.2</v>
      </c>
      <c r="BE1081">
        <v>0.1</v>
      </c>
      <c r="BG1081">
        <v>0.1</v>
      </c>
      <c r="BI1081">
        <v>0.1</v>
      </c>
      <c r="BQ1081">
        <v>0.1</v>
      </c>
      <c r="BS1081">
        <v>0.2</v>
      </c>
    </row>
    <row r="1082" spans="1:72" x14ac:dyDescent="0.25">
      <c r="A1082" s="28" t="s">
        <v>290</v>
      </c>
      <c r="B1082" s="27" t="s">
        <v>359</v>
      </c>
      <c r="C1082" s="28" t="s">
        <v>406</v>
      </c>
      <c r="D1082">
        <v>0.5</v>
      </c>
      <c r="E1082">
        <v>0.1</v>
      </c>
      <c r="G1082">
        <v>0.3</v>
      </c>
      <c r="H1082">
        <v>6.6</v>
      </c>
      <c r="I1082">
        <v>0.5</v>
      </c>
      <c r="J1082">
        <v>0.5</v>
      </c>
      <c r="K1082">
        <v>1</v>
      </c>
      <c r="L1082">
        <v>0.2</v>
      </c>
      <c r="M1082">
        <v>1.8</v>
      </c>
      <c r="N1082">
        <v>5.3</v>
      </c>
      <c r="O1082">
        <v>19</v>
      </c>
      <c r="P1082">
        <v>1.4</v>
      </c>
      <c r="Q1082">
        <v>1.2</v>
      </c>
      <c r="R1082">
        <v>2.2</v>
      </c>
      <c r="S1082">
        <v>2.1</v>
      </c>
      <c r="T1082">
        <v>19.5</v>
      </c>
      <c r="U1082">
        <v>2.3</v>
      </c>
      <c r="V1082">
        <v>3.8</v>
      </c>
      <c r="W1082">
        <v>4.9</v>
      </c>
      <c r="X1082">
        <v>1</v>
      </c>
      <c r="Y1082">
        <v>1.8</v>
      </c>
      <c r="Z1082">
        <v>0.9</v>
      </c>
      <c r="AA1082">
        <v>3.3</v>
      </c>
      <c r="AB1082">
        <v>0.1</v>
      </c>
      <c r="AC1082">
        <v>1.1</v>
      </c>
      <c r="AD1082">
        <v>6.3</v>
      </c>
      <c r="AE1082">
        <v>2.3</v>
      </c>
      <c r="AF1082">
        <v>13.5</v>
      </c>
      <c r="AG1082">
        <v>5.1</v>
      </c>
      <c r="AH1082">
        <v>1.9</v>
      </c>
      <c r="AI1082">
        <v>1.5</v>
      </c>
      <c r="AJ1082">
        <v>0.8</v>
      </c>
      <c r="AK1082">
        <v>3.9</v>
      </c>
      <c r="AL1082">
        <v>1.2</v>
      </c>
      <c r="AM1082">
        <v>3</v>
      </c>
      <c r="AN1082">
        <v>13</v>
      </c>
      <c r="AO1082">
        <v>1.7</v>
      </c>
      <c r="AP1082">
        <v>3.3</v>
      </c>
      <c r="AQ1082">
        <v>41</v>
      </c>
      <c r="AR1082">
        <v>6.2</v>
      </c>
      <c r="AS1082">
        <v>7.3</v>
      </c>
      <c r="AT1082">
        <v>3.4</v>
      </c>
      <c r="AU1082">
        <v>4.8</v>
      </c>
      <c r="AV1082">
        <v>56.3</v>
      </c>
      <c r="AW1082">
        <v>6.7</v>
      </c>
      <c r="AX1082">
        <v>1.5</v>
      </c>
      <c r="AY1082">
        <v>1.3</v>
      </c>
      <c r="AZ1082">
        <v>1.4</v>
      </c>
      <c r="BA1082">
        <v>2.9</v>
      </c>
      <c r="BB1082">
        <v>2.5</v>
      </c>
      <c r="BC1082">
        <v>7.6</v>
      </c>
      <c r="BD1082">
        <v>8</v>
      </c>
      <c r="BE1082">
        <v>2.6</v>
      </c>
      <c r="BF1082">
        <v>1.1</v>
      </c>
      <c r="BG1082">
        <v>3</v>
      </c>
      <c r="BH1082">
        <v>1.1</v>
      </c>
      <c r="BI1082">
        <v>2.3</v>
      </c>
      <c r="BJ1082">
        <v>0.6</v>
      </c>
      <c r="BK1082">
        <v>0.9</v>
      </c>
      <c r="BL1082">
        <v>0.1</v>
      </c>
      <c r="BM1082">
        <v>0.5</v>
      </c>
      <c r="BQ1082">
        <v>3.6</v>
      </c>
      <c r="BS1082">
        <v>6.7</v>
      </c>
      <c r="BT1082">
        <v>0.1</v>
      </c>
    </row>
    <row r="1083" spans="1:72" x14ac:dyDescent="0.25">
      <c r="A1083" s="28" t="s">
        <v>290</v>
      </c>
      <c r="B1083" s="27" t="s">
        <v>359</v>
      </c>
      <c r="C1083" s="28" t="s">
        <v>407</v>
      </c>
      <c r="D1083">
        <v>23.1</v>
      </c>
      <c r="E1083">
        <v>2.1</v>
      </c>
      <c r="F1083">
        <v>1.2</v>
      </c>
      <c r="G1083">
        <v>10.7</v>
      </c>
      <c r="H1083">
        <v>283.9</v>
      </c>
      <c r="I1083">
        <v>30.2</v>
      </c>
      <c r="J1083">
        <v>15.6</v>
      </c>
      <c r="K1083">
        <v>30.8</v>
      </c>
      <c r="L1083">
        <v>9.5</v>
      </c>
      <c r="M1083">
        <v>78.8</v>
      </c>
      <c r="N1083">
        <v>181.9</v>
      </c>
      <c r="O1083">
        <v>430.7</v>
      </c>
      <c r="P1083">
        <v>55.6</v>
      </c>
      <c r="Q1083">
        <v>48.3</v>
      </c>
      <c r="R1083">
        <v>88.1</v>
      </c>
      <c r="S1083">
        <v>80.1</v>
      </c>
      <c r="T1083">
        <v>393.4</v>
      </c>
      <c r="U1083">
        <v>85.4</v>
      </c>
      <c r="V1083">
        <v>148.5</v>
      </c>
      <c r="W1083">
        <v>195</v>
      </c>
      <c r="X1083">
        <v>50.8</v>
      </c>
      <c r="Y1083">
        <v>48.2</v>
      </c>
      <c r="Z1083">
        <v>34.9</v>
      </c>
      <c r="AA1083">
        <v>111.9</v>
      </c>
      <c r="AB1083">
        <v>5.3</v>
      </c>
      <c r="AC1083">
        <v>46.5</v>
      </c>
      <c r="AD1083">
        <v>240.3</v>
      </c>
      <c r="AE1083">
        <v>83.8</v>
      </c>
      <c r="AF1083">
        <v>447</v>
      </c>
      <c r="AG1083">
        <v>185.5</v>
      </c>
      <c r="AH1083">
        <v>75.5</v>
      </c>
      <c r="AI1083">
        <v>74.5</v>
      </c>
      <c r="AJ1083">
        <v>39.8</v>
      </c>
      <c r="AK1083">
        <v>128.9</v>
      </c>
      <c r="AL1083">
        <v>31</v>
      </c>
      <c r="AM1083">
        <v>131.4</v>
      </c>
      <c r="AN1083">
        <v>263.3</v>
      </c>
      <c r="AO1083">
        <v>56.1</v>
      </c>
      <c r="AP1083">
        <v>108.4</v>
      </c>
      <c r="AQ1083">
        <v>994.1</v>
      </c>
      <c r="AR1083">
        <v>266.1</v>
      </c>
      <c r="AS1083">
        <v>179</v>
      </c>
      <c r="AT1083">
        <v>173.2</v>
      </c>
      <c r="AU1083">
        <v>163.6</v>
      </c>
      <c r="AV1083">
        <v>1765.8</v>
      </c>
      <c r="AW1083">
        <v>252.8</v>
      </c>
      <c r="AX1083">
        <v>61</v>
      </c>
      <c r="AY1083">
        <v>55.3</v>
      </c>
      <c r="AZ1083">
        <v>54</v>
      </c>
      <c r="BA1083">
        <v>109.1</v>
      </c>
      <c r="BB1083">
        <v>64.7</v>
      </c>
      <c r="BC1083">
        <v>185.7</v>
      </c>
      <c r="BD1083">
        <v>276.4</v>
      </c>
      <c r="BE1083">
        <v>88.3</v>
      </c>
      <c r="BF1083">
        <v>49.4</v>
      </c>
      <c r="BG1083">
        <v>129.5</v>
      </c>
      <c r="BH1083">
        <v>45</v>
      </c>
      <c r="BI1083">
        <v>230.7</v>
      </c>
      <c r="BJ1083">
        <v>25.4</v>
      </c>
      <c r="BK1083">
        <v>32.8</v>
      </c>
      <c r="BL1083">
        <v>4</v>
      </c>
      <c r="BM1083">
        <v>19.1</v>
      </c>
      <c r="BP1083">
        <v>1.2</v>
      </c>
      <c r="BQ1083">
        <v>179.3</v>
      </c>
      <c r="BR1083">
        <v>0.1</v>
      </c>
      <c r="BS1083">
        <v>337</v>
      </c>
      <c r="BT1083">
        <v>3.9</v>
      </c>
    </row>
    <row r="1084" spans="1:72" x14ac:dyDescent="0.25">
      <c r="A1084" s="26" t="s">
        <v>291</v>
      </c>
      <c r="B1084" s="27" t="s">
        <v>360</v>
      </c>
      <c r="C1084" s="26" t="s">
        <v>384</v>
      </c>
      <c r="D1084">
        <v>1460.6</v>
      </c>
      <c r="E1084">
        <v>107.6</v>
      </c>
      <c r="F1084">
        <v>22.6</v>
      </c>
      <c r="G1084">
        <v>1300.9</v>
      </c>
      <c r="H1084">
        <v>4232.2</v>
      </c>
      <c r="I1084">
        <v>990.8</v>
      </c>
      <c r="J1084">
        <v>824.6</v>
      </c>
      <c r="K1084">
        <v>1158.4</v>
      </c>
      <c r="L1084">
        <v>294</v>
      </c>
      <c r="M1084">
        <v>3871.3</v>
      </c>
      <c r="N1084">
        <v>6319</v>
      </c>
      <c r="O1084">
        <v>3237.1</v>
      </c>
      <c r="P1084">
        <v>3329.3</v>
      </c>
      <c r="Q1084">
        <v>2497.2</v>
      </c>
      <c r="R1084">
        <v>2502.7</v>
      </c>
      <c r="S1084">
        <v>4842.3</v>
      </c>
      <c r="T1084">
        <v>3837.5</v>
      </c>
      <c r="U1084">
        <v>4752.8</v>
      </c>
      <c r="V1084">
        <v>6884.6</v>
      </c>
      <c r="W1084">
        <v>8690.9</v>
      </c>
      <c r="X1084">
        <v>4939.5</v>
      </c>
      <c r="Y1084">
        <v>1020.2</v>
      </c>
      <c r="Z1084">
        <v>2727</v>
      </c>
      <c r="AA1084">
        <v>8047.9</v>
      </c>
      <c r="AB1084">
        <v>1390.3</v>
      </c>
      <c r="AC1084">
        <v>6849.3</v>
      </c>
      <c r="AD1084">
        <v>53863.5</v>
      </c>
      <c r="AE1084">
        <v>1808.1</v>
      </c>
      <c r="AF1084">
        <v>8244.3</v>
      </c>
      <c r="AG1084">
        <v>4027.3</v>
      </c>
      <c r="AH1084">
        <v>5509.4</v>
      </c>
      <c r="AI1084">
        <v>928.9</v>
      </c>
      <c r="AJ1084">
        <v>1330.6</v>
      </c>
      <c r="AK1084">
        <v>5755.2</v>
      </c>
      <c r="AL1084">
        <v>524.2</v>
      </c>
      <c r="AM1084">
        <v>2759.9</v>
      </c>
      <c r="AN1084">
        <v>1052.2</v>
      </c>
      <c r="AO1084">
        <v>704.2</v>
      </c>
      <c r="AP1084">
        <v>3525.1</v>
      </c>
      <c r="AQ1084">
        <v>9252.8</v>
      </c>
      <c r="AR1084">
        <v>2225.3</v>
      </c>
      <c r="AS1084">
        <v>1242.1</v>
      </c>
      <c r="AT1084">
        <v>1366.4</v>
      </c>
      <c r="AU1084">
        <v>8530.3</v>
      </c>
      <c r="AV1084">
        <v>11309.3</v>
      </c>
      <c r="AW1084">
        <v>46870.2</v>
      </c>
      <c r="AX1084">
        <v>3580.1</v>
      </c>
      <c r="AY1084">
        <v>2334.5</v>
      </c>
      <c r="AZ1084">
        <v>3313.4</v>
      </c>
      <c r="BA1084">
        <v>3371.1</v>
      </c>
      <c r="BB1084">
        <v>1470.8</v>
      </c>
      <c r="BC1084">
        <v>249</v>
      </c>
      <c r="BD1084">
        <v>8192.5</v>
      </c>
      <c r="BE1084">
        <v>9338.4</v>
      </c>
      <c r="BF1084">
        <v>2036.4</v>
      </c>
      <c r="BG1084">
        <v>3003.6</v>
      </c>
      <c r="BH1084">
        <v>764.4</v>
      </c>
      <c r="BI1084">
        <v>1529.5</v>
      </c>
      <c r="BJ1084">
        <v>1006.8</v>
      </c>
      <c r="BK1084">
        <v>780.7</v>
      </c>
      <c r="BL1084">
        <v>168.5</v>
      </c>
      <c r="BM1084">
        <v>1221.6</v>
      </c>
      <c r="BP1084">
        <v>3099.6</v>
      </c>
      <c r="BQ1084">
        <v>13813.1</v>
      </c>
      <c r="BR1084">
        <v>122.3</v>
      </c>
      <c r="BS1084">
        <v>99540</v>
      </c>
      <c r="BT1084">
        <v>914</v>
      </c>
    </row>
    <row r="1085" spans="1:72" x14ac:dyDescent="0.25">
      <c r="A1085" s="28" t="s">
        <v>291</v>
      </c>
      <c r="B1085" s="27" t="s">
        <v>360</v>
      </c>
      <c r="C1085" s="28" t="s">
        <v>385</v>
      </c>
      <c r="D1085">
        <v>1.3</v>
      </c>
      <c r="E1085">
        <v>0.2</v>
      </c>
      <c r="G1085">
        <v>1.4</v>
      </c>
      <c r="H1085">
        <v>6.3</v>
      </c>
      <c r="I1085">
        <v>0.9</v>
      </c>
      <c r="J1085">
        <v>1</v>
      </c>
      <c r="K1085">
        <v>1.4</v>
      </c>
      <c r="L1085">
        <v>0.3</v>
      </c>
      <c r="M1085">
        <v>3.8</v>
      </c>
      <c r="N1085">
        <v>8.1</v>
      </c>
      <c r="O1085">
        <v>7.3</v>
      </c>
      <c r="P1085">
        <v>3.1</v>
      </c>
      <c r="Q1085">
        <v>2.5</v>
      </c>
      <c r="R1085">
        <v>2.7</v>
      </c>
      <c r="S1085">
        <v>9</v>
      </c>
      <c r="T1085">
        <v>8.1</v>
      </c>
      <c r="U1085">
        <v>5.1</v>
      </c>
      <c r="V1085">
        <v>13.9</v>
      </c>
      <c r="W1085">
        <v>10.2</v>
      </c>
      <c r="X1085">
        <v>5.4</v>
      </c>
      <c r="Y1085">
        <v>1.7</v>
      </c>
      <c r="Z1085">
        <v>3.9</v>
      </c>
      <c r="AA1085">
        <v>9.8</v>
      </c>
      <c r="AB1085">
        <v>0.6</v>
      </c>
      <c r="AC1085">
        <v>7.7</v>
      </c>
      <c r="AD1085">
        <v>158.9</v>
      </c>
      <c r="AE1085">
        <v>1.2</v>
      </c>
      <c r="AF1085">
        <v>11.7</v>
      </c>
      <c r="AG1085">
        <v>3.3</v>
      </c>
      <c r="AH1085">
        <v>4</v>
      </c>
      <c r="AI1085">
        <v>2.4</v>
      </c>
      <c r="AJ1085">
        <v>1.2</v>
      </c>
      <c r="AK1085">
        <v>5.9</v>
      </c>
      <c r="AL1085">
        <v>0.5</v>
      </c>
      <c r="AM1085">
        <v>2.4</v>
      </c>
      <c r="AN1085">
        <v>1.9</v>
      </c>
      <c r="AO1085">
        <v>1</v>
      </c>
      <c r="AP1085">
        <v>3.4</v>
      </c>
      <c r="AQ1085">
        <v>20.1</v>
      </c>
      <c r="AR1085">
        <v>1</v>
      </c>
      <c r="AS1085">
        <v>0.9</v>
      </c>
      <c r="AT1085">
        <v>1.1</v>
      </c>
      <c r="AU1085">
        <v>4.5</v>
      </c>
      <c r="AV1085">
        <v>10.5</v>
      </c>
      <c r="AW1085">
        <v>48.4</v>
      </c>
      <c r="AX1085">
        <v>5.3</v>
      </c>
      <c r="AY1085">
        <v>1.3</v>
      </c>
      <c r="AZ1085">
        <v>4.2</v>
      </c>
      <c r="BA1085">
        <v>3.9</v>
      </c>
      <c r="BB1085">
        <v>1.1</v>
      </c>
      <c r="BC1085">
        <v>0.3</v>
      </c>
      <c r="BD1085">
        <v>5.2</v>
      </c>
      <c r="BE1085">
        <v>11</v>
      </c>
      <c r="BF1085">
        <v>1.6</v>
      </c>
      <c r="BG1085">
        <v>2.7</v>
      </c>
      <c r="BH1085">
        <v>0.5</v>
      </c>
      <c r="BI1085">
        <v>0.8</v>
      </c>
      <c r="BJ1085">
        <v>0.6</v>
      </c>
      <c r="BK1085">
        <v>0.6</v>
      </c>
      <c r="BL1085">
        <v>0.1</v>
      </c>
      <c r="BM1085">
        <v>0.5</v>
      </c>
      <c r="BP1085">
        <v>0.5</v>
      </c>
      <c r="BQ1085">
        <v>4.5</v>
      </c>
      <c r="BS1085">
        <v>90.5</v>
      </c>
      <c r="BT1085">
        <v>0.9</v>
      </c>
    </row>
    <row r="1086" spans="1:72" x14ac:dyDescent="0.25">
      <c r="A1086" s="28" t="s">
        <v>291</v>
      </c>
      <c r="B1086" s="27" t="s">
        <v>360</v>
      </c>
      <c r="C1086" s="28" t="s">
        <v>386</v>
      </c>
      <c r="D1086">
        <v>1.8</v>
      </c>
      <c r="E1086">
        <v>0.1</v>
      </c>
      <c r="G1086">
        <v>1.7</v>
      </c>
      <c r="H1086">
        <v>7.2</v>
      </c>
      <c r="I1086">
        <v>0.6</v>
      </c>
      <c r="J1086">
        <v>1.4</v>
      </c>
      <c r="K1086">
        <v>2</v>
      </c>
      <c r="L1086">
        <v>0.3</v>
      </c>
      <c r="M1086">
        <v>10.4</v>
      </c>
      <c r="N1086">
        <v>16.5</v>
      </c>
      <c r="O1086">
        <v>10.2</v>
      </c>
      <c r="P1086">
        <v>7.4</v>
      </c>
      <c r="Q1086">
        <v>5.6</v>
      </c>
      <c r="R1086">
        <v>6.4</v>
      </c>
      <c r="S1086">
        <v>16.8</v>
      </c>
      <c r="T1086">
        <v>18.8</v>
      </c>
      <c r="U1086">
        <v>12.6</v>
      </c>
      <c r="V1086">
        <v>20.6</v>
      </c>
      <c r="W1086">
        <v>24</v>
      </c>
      <c r="X1086">
        <v>12.9</v>
      </c>
      <c r="Y1086">
        <v>2</v>
      </c>
      <c r="Z1086">
        <v>7.6</v>
      </c>
      <c r="AA1086">
        <v>21.4</v>
      </c>
      <c r="AB1086">
        <v>1.3</v>
      </c>
      <c r="AC1086">
        <v>14.1</v>
      </c>
      <c r="AD1086">
        <v>119.6</v>
      </c>
      <c r="AE1086">
        <v>1.6</v>
      </c>
      <c r="AF1086">
        <v>6.5</v>
      </c>
      <c r="AG1086">
        <v>2.8</v>
      </c>
      <c r="AH1086">
        <v>6</v>
      </c>
      <c r="AI1086">
        <v>2.8</v>
      </c>
      <c r="AJ1086">
        <v>1.5</v>
      </c>
      <c r="AK1086">
        <v>8.3</v>
      </c>
      <c r="AL1086">
        <v>0.4</v>
      </c>
      <c r="AM1086">
        <v>3.2</v>
      </c>
      <c r="AN1086">
        <v>1.2</v>
      </c>
      <c r="AO1086">
        <v>0.7</v>
      </c>
      <c r="AP1086">
        <v>5.2</v>
      </c>
      <c r="AQ1086">
        <v>22.1</v>
      </c>
      <c r="AR1086">
        <v>2.3</v>
      </c>
      <c r="AS1086">
        <v>2</v>
      </c>
      <c r="AT1086">
        <v>2.4</v>
      </c>
      <c r="AU1086">
        <v>8.4</v>
      </c>
      <c r="AV1086">
        <v>14.2</v>
      </c>
      <c r="AW1086">
        <v>91.9</v>
      </c>
      <c r="AX1086">
        <v>7.5</v>
      </c>
      <c r="AY1086">
        <v>2.9</v>
      </c>
      <c r="AZ1086">
        <v>3.9</v>
      </c>
      <c r="BA1086">
        <v>5.4</v>
      </c>
      <c r="BB1086">
        <v>2.1</v>
      </c>
      <c r="BC1086">
        <v>0.2</v>
      </c>
      <c r="BD1086">
        <v>10.7</v>
      </c>
      <c r="BE1086">
        <v>16.4</v>
      </c>
      <c r="BF1086">
        <v>2.3</v>
      </c>
      <c r="BG1086">
        <v>3.3</v>
      </c>
      <c r="BH1086">
        <v>0.6</v>
      </c>
      <c r="BI1086">
        <v>1.2</v>
      </c>
      <c r="BJ1086">
        <v>0.7</v>
      </c>
      <c r="BK1086">
        <v>1.3</v>
      </c>
      <c r="BL1086">
        <v>0.1</v>
      </c>
      <c r="BM1086">
        <v>0.9</v>
      </c>
      <c r="BP1086">
        <v>1.2</v>
      </c>
      <c r="BQ1086">
        <v>9.4</v>
      </c>
      <c r="BS1086">
        <v>154</v>
      </c>
      <c r="BT1086">
        <v>0.9</v>
      </c>
    </row>
    <row r="1087" spans="1:72" x14ac:dyDescent="0.25">
      <c r="A1087" s="28" t="s">
        <v>291</v>
      </c>
      <c r="B1087" s="27" t="s">
        <v>360</v>
      </c>
      <c r="C1087" s="28" t="s">
        <v>387</v>
      </c>
      <c r="D1087">
        <v>6.9</v>
      </c>
      <c r="E1087">
        <v>0.5</v>
      </c>
      <c r="F1087">
        <v>0.2</v>
      </c>
      <c r="G1087">
        <v>4.4</v>
      </c>
      <c r="H1087">
        <v>41.2</v>
      </c>
      <c r="I1087">
        <v>5.3</v>
      </c>
      <c r="J1087">
        <v>3.4</v>
      </c>
      <c r="K1087">
        <v>5.7</v>
      </c>
      <c r="L1087">
        <v>1.5</v>
      </c>
      <c r="M1087">
        <v>72.5</v>
      </c>
      <c r="N1087">
        <v>38.4</v>
      </c>
      <c r="O1087">
        <v>49</v>
      </c>
      <c r="P1087">
        <v>14.5</v>
      </c>
      <c r="Q1087">
        <v>11.3</v>
      </c>
      <c r="R1087">
        <v>21.5</v>
      </c>
      <c r="S1087">
        <v>30.1</v>
      </c>
      <c r="T1087">
        <v>36.5</v>
      </c>
      <c r="U1087">
        <v>21.4</v>
      </c>
      <c r="V1087">
        <v>38.8</v>
      </c>
      <c r="W1087">
        <v>43.7</v>
      </c>
      <c r="X1087">
        <v>20.9</v>
      </c>
      <c r="Y1087">
        <v>10.1</v>
      </c>
      <c r="Z1087">
        <v>14</v>
      </c>
      <c r="AA1087">
        <v>51</v>
      </c>
      <c r="AB1087">
        <v>2.5</v>
      </c>
      <c r="AC1087">
        <v>21.2</v>
      </c>
      <c r="AD1087">
        <v>285.5</v>
      </c>
      <c r="AE1087">
        <v>9.2</v>
      </c>
      <c r="AF1087">
        <v>61.1</v>
      </c>
      <c r="AG1087">
        <v>20.9</v>
      </c>
      <c r="AH1087">
        <v>17.3</v>
      </c>
      <c r="AI1087">
        <v>11.4</v>
      </c>
      <c r="AJ1087">
        <v>8.2</v>
      </c>
      <c r="AK1087">
        <v>24.5</v>
      </c>
      <c r="AL1087">
        <v>3.5</v>
      </c>
      <c r="AM1087">
        <v>16.4</v>
      </c>
      <c r="AN1087">
        <v>18.7</v>
      </c>
      <c r="AO1087">
        <v>6.4</v>
      </c>
      <c r="AP1087">
        <v>18.5</v>
      </c>
      <c r="AQ1087">
        <v>180.4</v>
      </c>
      <c r="AR1087">
        <v>17.8</v>
      </c>
      <c r="AS1087">
        <v>13.6</v>
      </c>
      <c r="AT1087">
        <v>20.7</v>
      </c>
      <c r="AU1087">
        <v>20.8</v>
      </c>
      <c r="AV1087">
        <v>117.1</v>
      </c>
      <c r="AW1087">
        <v>152.1</v>
      </c>
      <c r="AX1087">
        <v>25.3</v>
      </c>
      <c r="AY1087">
        <v>9.2</v>
      </c>
      <c r="AZ1087">
        <v>13</v>
      </c>
      <c r="BA1087">
        <v>22.5</v>
      </c>
      <c r="BB1087">
        <v>8.4</v>
      </c>
      <c r="BC1087">
        <v>8.8</v>
      </c>
      <c r="BD1087">
        <v>38.4</v>
      </c>
      <c r="BE1087">
        <v>44.9</v>
      </c>
      <c r="BF1087">
        <v>9.4</v>
      </c>
      <c r="BG1087">
        <v>17.2</v>
      </c>
      <c r="BH1087">
        <v>5.8</v>
      </c>
      <c r="BI1087">
        <v>12.8</v>
      </c>
      <c r="BJ1087">
        <v>3.2</v>
      </c>
      <c r="BK1087">
        <v>4.4</v>
      </c>
      <c r="BL1087">
        <v>0.7</v>
      </c>
      <c r="BM1087">
        <v>3</v>
      </c>
      <c r="BP1087">
        <v>2.3</v>
      </c>
      <c r="BQ1087">
        <v>38.2</v>
      </c>
      <c r="BR1087">
        <v>0.1</v>
      </c>
      <c r="BS1087">
        <v>417.3</v>
      </c>
      <c r="BT1087">
        <v>5.8</v>
      </c>
    </row>
    <row r="1088" spans="1:72" x14ac:dyDescent="0.25">
      <c r="A1088" s="28" t="s">
        <v>291</v>
      </c>
      <c r="B1088" s="27" t="s">
        <v>360</v>
      </c>
      <c r="C1088" s="28" t="s">
        <v>388</v>
      </c>
      <c r="D1088">
        <v>0.1</v>
      </c>
      <c r="H1088">
        <v>0.4</v>
      </c>
      <c r="J1088">
        <v>1.3</v>
      </c>
      <c r="K1088">
        <v>0.1</v>
      </c>
      <c r="M1088">
        <v>0.2</v>
      </c>
      <c r="N1088">
        <v>0.3</v>
      </c>
      <c r="O1088">
        <v>0.2</v>
      </c>
      <c r="P1088">
        <v>0.2</v>
      </c>
      <c r="Q1088">
        <v>0.1</v>
      </c>
      <c r="R1088">
        <v>0.3</v>
      </c>
      <c r="S1088">
        <v>0.5</v>
      </c>
      <c r="T1088">
        <v>0.6</v>
      </c>
      <c r="U1088">
        <v>0.3</v>
      </c>
      <c r="V1088">
        <v>0.5</v>
      </c>
      <c r="W1088">
        <v>0.6</v>
      </c>
      <c r="X1088">
        <v>0.3</v>
      </c>
      <c r="Y1088">
        <v>0.5</v>
      </c>
      <c r="Z1088">
        <v>0.2</v>
      </c>
      <c r="AA1088">
        <v>0.5</v>
      </c>
      <c r="AC1088">
        <v>0.2</v>
      </c>
      <c r="AD1088">
        <v>4</v>
      </c>
      <c r="AE1088">
        <v>0.1</v>
      </c>
      <c r="AF1088">
        <v>0.4</v>
      </c>
      <c r="AG1088">
        <v>0.2</v>
      </c>
      <c r="AH1088">
        <v>0.2</v>
      </c>
      <c r="AI1088">
        <v>0.3</v>
      </c>
      <c r="AK1088">
        <v>0.3</v>
      </c>
      <c r="AM1088">
        <v>0.1</v>
      </c>
      <c r="AP1088">
        <v>0.1</v>
      </c>
      <c r="AQ1088">
        <v>0.3</v>
      </c>
      <c r="AR1088">
        <v>0.1</v>
      </c>
      <c r="AS1088">
        <v>0.1</v>
      </c>
      <c r="AT1088">
        <v>0.1</v>
      </c>
      <c r="AU1088">
        <v>0.3</v>
      </c>
      <c r="AV1088">
        <v>0.3</v>
      </c>
      <c r="AW1088">
        <v>2.3</v>
      </c>
      <c r="AX1088">
        <v>0.2</v>
      </c>
      <c r="AY1088">
        <v>0.3</v>
      </c>
      <c r="AZ1088">
        <v>0.1</v>
      </c>
      <c r="BA1088">
        <v>0.1</v>
      </c>
      <c r="BD1088">
        <v>0.3</v>
      </c>
      <c r="BE1088">
        <v>0.3</v>
      </c>
      <c r="BF1088">
        <v>0.1</v>
      </c>
      <c r="BG1088">
        <v>0.1</v>
      </c>
      <c r="BP1088">
        <v>0.3</v>
      </c>
      <c r="BQ1088">
        <v>0.8</v>
      </c>
      <c r="BS1088">
        <v>2.9</v>
      </c>
      <c r="BT1088">
        <v>0.3</v>
      </c>
    </row>
    <row r="1089" spans="1:72" x14ac:dyDescent="0.25">
      <c r="A1089" s="28" t="s">
        <v>291</v>
      </c>
      <c r="B1089" s="27" t="s">
        <v>360</v>
      </c>
      <c r="C1089" s="28" t="s">
        <v>389</v>
      </c>
      <c r="D1089">
        <v>0.1</v>
      </c>
      <c r="G1089">
        <v>0.1</v>
      </c>
      <c r="H1089">
        <v>0.2</v>
      </c>
      <c r="J1089">
        <v>0.1</v>
      </c>
      <c r="K1089">
        <v>0.1</v>
      </c>
      <c r="M1089">
        <v>0.3</v>
      </c>
      <c r="N1089">
        <v>0.5</v>
      </c>
      <c r="O1089">
        <v>0.2</v>
      </c>
      <c r="P1089">
        <v>0.2</v>
      </c>
      <c r="Q1089">
        <v>0.2</v>
      </c>
      <c r="R1089">
        <v>0.2</v>
      </c>
      <c r="S1089">
        <v>0.5</v>
      </c>
      <c r="T1089">
        <v>0.6</v>
      </c>
      <c r="U1089">
        <v>0.4</v>
      </c>
      <c r="V1089">
        <v>0.6</v>
      </c>
      <c r="W1089">
        <v>0.8</v>
      </c>
      <c r="X1089">
        <v>0.3</v>
      </c>
      <c r="Y1089">
        <v>0.1</v>
      </c>
      <c r="Z1089">
        <v>0.2</v>
      </c>
      <c r="AA1089">
        <v>0.7</v>
      </c>
      <c r="AC1089">
        <v>0.4</v>
      </c>
      <c r="AD1089">
        <v>4.5</v>
      </c>
      <c r="AE1089">
        <v>0.1</v>
      </c>
      <c r="AF1089">
        <v>0.3</v>
      </c>
      <c r="AG1089">
        <v>0.1</v>
      </c>
      <c r="AH1089">
        <v>0.2</v>
      </c>
      <c r="AI1089">
        <v>0.3</v>
      </c>
      <c r="AK1089">
        <v>0.2</v>
      </c>
      <c r="AM1089">
        <v>0.1</v>
      </c>
      <c r="AP1089">
        <v>0.1</v>
      </c>
      <c r="AQ1089">
        <v>0.5</v>
      </c>
      <c r="AR1089">
        <v>0.1</v>
      </c>
      <c r="AT1089">
        <v>0.1</v>
      </c>
      <c r="AU1089">
        <v>0.3</v>
      </c>
      <c r="AV1089">
        <v>0.4</v>
      </c>
      <c r="AW1089">
        <v>1.9</v>
      </c>
      <c r="AX1089">
        <v>0.2</v>
      </c>
      <c r="AY1089">
        <v>0.2</v>
      </c>
      <c r="AZ1089">
        <v>0.1</v>
      </c>
      <c r="BA1089">
        <v>0.1</v>
      </c>
      <c r="BD1089">
        <v>0.2</v>
      </c>
      <c r="BE1089">
        <v>0.4</v>
      </c>
      <c r="BF1089">
        <v>0.1</v>
      </c>
      <c r="BG1089">
        <v>0.2</v>
      </c>
      <c r="BP1089">
        <v>0.2</v>
      </c>
      <c r="BQ1089">
        <v>0.6</v>
      </c>
      <c r="BS1089">
        <v>3.7</v>
      </c>
      <c r="BT1089">
        <v>0.1</v>
      </c>
    </row>
    <row r="1090" spans="1:71" x14ac:dyDescent="0.25">
      <c r="A1090" s="28" t="s">
        <v>291</v>
      </c>
      <c r="B1090" s="27" t="s">
        <v>360</v>
      </c>
      <c r="C1090" s="28" t="s">
        <v>390</v>
      </c>
      <c r="H1090">
        <v>0.3</v>
      </c>
      <c r="K1090">
        <v>0.1</v>
      </c>
      <c r="M1090">
        <v>0.3</v>
      </c>
      <c r="N1090">
        <v>0.6</v>
      </c>
      <c r="O1090">
        <v>0.5</v>
      </c>
      <c r="P1090">
        <v>0.3</v>
      </c>
      <c r="Q1090">
        <v>0.2</v>
      </c>
      <c r="R1090">
        <v>0.2</v>
      </c>
      <c r="S1090">
        <v>1.5</v>
      </c>
      <c r="T1090">
        <v>0.5</v>
      </c>
      <c r="U1090">
        <v>0.6</v>
      </c>
      <c r="V1090">
        <v>1.7</v>
      </c>
      <c r="W1090">
        <v>2.3</v>
      </c>
      <c r="X1090">
        <v>1.4</v>
      </c>
      <c r="Z1090">
        <v>0.7</v>
      </c>
      <c r="AA1090">
        <v>0.8</v>
      </c>
      <c r="AC1090">
        <v>0.4</v>
      </c>
      <c r="AD1090">
        <v>4.7</v>
      </c>
      <c r="AF1090">
        <v>0.2</v>
      </c>
      <c r="AG1090">
        <v>0.1</v>
      </c>
      <c r="AH1090">
        <v>0.2</v>
      </c>
      <c r="AI1090">
        <v>0.5</v>
      </c>
      <c r="AJ1090">
        <v>0.1</v>
      </c>
      <c r="AK1090">
        <v>0.2</v>
      </c>
      <c r="AM1090">
        <v>0.1</v>
      </c>
      <c r="AP1090">
        <v>0.1</v>
      </c>
      <c r="AQ1090">
        <v>0.3</v>
      </c>
      <c r="AR1090">
        <v>0.1</v>
      </c>
      <c r="AT1090">
        <v>0.1</v>
      </c>
      <c r="AU1090">
        <v>0.2</v>
      </c>
      <c r="AV1090">
        <v>0.4</v>
      </c>
      <c r="AW1090">
        <v>4</v>
      </c>
      <c r="AX1090">
        <v>0.2</v>
      </c>
      <c r="AY1090">
        <v>0.1</v>
      </c>
      <c r="AZ1090">
        <v>0.1</v>
      </c>
      <c r="BA1090">
        <v>0.1</v>
      </c>
      <c r="BD1090">
        <v>0.2</v>
      </c>
      <c r="BE1090">
        <v>0.5</v>
      </c>
      <c r="BF1090">
        <v>0.1</v>
      </c>
      <c r="BG1090">
        <v>0.2</v>
      </c>
      <c r="BQ1090">
        <v>0.3</v>
      </c>
      <c r="BS1090">
        <v>3.4</v>
      </c>
    </row>
    <row r="1091" spans="1:72" x14ac:dyDescent="0.25">
      <c r="A1091" s="28" t="s">
        <v>291</v>
      </c>
      <c r="B1091" s="27" t="s">
        <v>360</v>
      </c>
      <c r="C1091" s="28" t="s">
        <v>391</v>
      </c>
      <c r="D1091">
        <v>0.1</v>
      </c>
      <c r="G1091">
        <v>0.1</v>
      </c>
      <c r="H1091">
        <v>0.7</v>
      </c>
      <c r="I1091">
        <v>0.1</v>
      </c>
      <c r="J1091">
        <v>0.2</v>
      </c>
      <c r="K1091">
        <v>0.2</v>
      </c>
      <c r="M1091">
        <v>0.7</v>
      </c>
      <c r="N1091">
        <v>1.2</v>
      </c>
      <c r="O1091">
        <v>0.7</v>
      </c>
      <c r="P1091">
        <v>0.6</v>
      </c>
      <c r="Q1091">
        <v>0.4</v>
      </c>
      <c r="R1091">
        <v>0.6</v>
      </c>
      <c r="S1091">
        <v>1.1</v>
      </c>
      <c r="T1091">
        <v>2.4</v>
      </c>
      <c r="U1091">
        <v>1</v>
      </c>
      <c r="V1091">
        <v>1.6</v>
      </c>
      <c r="W1091">
        <v>2.1</v>
      </c>
      <c r="X1091">
        <v>0.7</v>
      </c>
      <c r="Y1091">
        <v>0.2</v>
      </c>
      <c r="Z1091">
        <v>0.4</v>
      </c>
      <c r="AA1091">
        <v>1.6</v>
      </c>
      <c r="AB1091">
        <v>0.1</v>
      </c>
      <c r="AC1091">
        <v>1</v>
      </c>
      <c r="AD1091">
        <v>7.8</v>
      </c>
      <c r="AE1091">
        <v>0.1</v>
      </c>
      <c r="AF1091">
        <v>1.3</v>
      </c>
      <c r="AG1091">
        <v>0.5</v>
      </c>
      <c r="AH1091">
        <v>0.4</v>
      </c>
      <c r="AI1091">
        <v>0.2</v>
      </c>
      <c r="AJ1091">
        <v>0.1</v>
      </c>
      <c r="AK1091">
        <v>0.6</v>
      </c>
      <c r="AM1091">
        <v>0.3</v>
      </c>
      <c r="AN1091">
        <v>0.1</v>
      </c>
      <c r="AP1091">
        <v>0.2</v>
      </c>
      <c r="AQ1091">
        <v>1.3</v>
      </c>
      <c r="AR1091">
        <v>0.2</v>
      </c>
      <c r="AS1091">
        <v>0.1</v>
      </c>
      <c r="AT1091">
        <v>0.2</v>
      </c>
      <c r="AU1091">
        <v>0.7</v>
      </c>
      <c r="AV1091">
        <v>1</v>
      </c>
      <c r="AW1091">
        <v>5.1</v>
      </c>
      <c r="AX1091">
        <v>0.7</v>
      </c>
      <c r="AY1091">
        <v>0.9</v>
      </c>
      <c r="AZ1091">
        <v>0.2</v>
      </c>
      <c r="BA1091">
        <v>0.2</v>
      </c>
      <c r="BB1091">
        <v>0.1</v>
      </c>
      <c r="BD1091">
        <v>0.5</v>
      </c>
      <c r="BE1091">
        <v>1</v>
      </c>
      <c r="BF1091">
        <v>0.2</v>
      </c>
      <c r="BG1091">
        <v>0.2</v>
      </c>
      <c r="BI1091">
        <v>0.1</v>
      </c>
      <c r="BK1091">
        <v>0.1</v>
      </c>
      <c r="BP1091">
        <v>1.4</v>
      </c>
      <c r="BQ1091">
        <v>0.5</v>
      </c>
      <c r="BS1091">
        <v>9.7</v>
      </c>
      <c r="BT1091">
        <v>0.1</v>
      </c>
    </row>
    <row r="1092" spans="1:72" x14ac:dyDescent="0.25">
      <c r="A1092" s="28" t="s">
        <v>291</v>
      </c>
      <c r="B1092" s="27" t="s">
        <v>360</v>
      </c>
      <c r="C1092" s="28" t="s">
        <v>392</v>
      </c>
      <c r="D1092">
        <v>0.4</v>
      </c>
      <c r="G1092">
        <v>0.2</v>
      </c>
      <c r="H1092">
        <v>1.2</v>
      </c>
      <c r="I1092">
        <v>0.2</v>
      </c>
      <c r="J1092">
        <v>0.2</v>
      </c>
      <c r="K1092">
        <v>0.3</v>
      </c>
      <c r="L1092">
        <v>0.1</v>
      </c>
      <c r="M1092">
        <v>0.8</v>
      </c>
      <c r="N1092">
        <v>1.6</v>
      </c>
      <c r="O1092">
        <v>1.2</v>
      </c>
      <c r="P1092">
        <v>0.7</v>
      </c>
      <c r="Q1092">
        <v>0.6</v>
      </c>
      <c r="R1092">
        <v>0.8</v>
      </c>
      <c r="S1092">
        <v>2</v>
      </c>
      <c r="T1092">
        <v>3.2</v>
      </c>
      <c r="U1092">
        <v>1.8</v>
      </c>
      <c r="V1092">
        <v>2.5</v>
      </c>
      <c r="W1092">
        <v>3</v>
      </c>
      <c r="X1092">
        <v>1.6</v>
      </c>
      <c r="Y1092">
        <v>0.4</v>
      </c>
      <c r="Z1092">
        <v>1.2</v>
      </c>
      <c r="AA1092">
        <v>2.5</v>
      </c>
      <c r="AB1092">
        <v>0.2</v>
      </c>
      <c r="AC1092">
        <v>1.3</v>
      </c>
      <c r="AD1092">
        <v>13.8</v>
      </c>
      <c r="AE1092">
        <v>0.3</v>
      </c>
      <c r="AF1092">
        <v>1.5</v>
      </c>
      <c r="AG1092">
        <v>0.7</v>
      </c>
      <c r="AH1092">
        <v>0.9</v>
      </c>
      <c r="AI1092">
        <v>1.1</v>
      </c>
      <c r="AJ1092">
        <v>0.9</v>
      </c>
      <c r="AK1092">
        <v>1.1</v>
      </c>
      <c r="AL1092">
        <v>0.1</v>
      </c>
      <c r="AM1092">
        <v>0.6</v>
      </c>
      <c r="AN1092">
        <v>0.3</v>
      </c>
      <c r="AO1092">
        <v>0.2</v>
      </c>
      <c r="AP1092">
        <v>1.1</v>
      </c>
      <c r="AQ1092">
        <v>3.4</v>
      </c>
      <c r="AR1092">
        <v>0.4</v>
      </c>
      <c r="AS1092">
        <v>0.3</v>
      </c>
      <c r="AT1092">
        <v>0.4</v>
      </c>
      <c r="AU1092">
        <v>0.9</v>
      </c>
      <c r="AV1092">
        <v>1.9</v>
      </c>
      <c r="AW1092">
        <v>8.2</v>
      </c>
      <c r="AX1092">
        <v>0.7</v>
      </c>
      <c r="AY1092">
        <v>0.6</v>
      </c>
      <c r="AZ1092">
        <v>0.4</v>
      </c>
      <c r="BA1092">
        <v>0.7</v>
      </c>
      <c r="BB1092">
        <v>0.2</v>
      </c>
      <c r="BC1092">
        <v>0.1</v>
      </c>
      <c r="BD1092">
        <v>1.6</v>
      </c>
      <c r="BE1092">
        <v>2.1</v>
      </c>
      <c r="BF1092">
        <v>0.4</v>
      </c>
      <c r="BG1092">
        <v>0.8</v>
      </c>
      <c r="BH1092">
        <v>0.2</v>
      </c>
      <c r="BI1092">
        <v>0.3</v>
      </c>
      <c r="BJ1092">
        <v>0.1</v>
      </c>
      <c r="BK1092">
        <v>0.2</v>
      </c>
      <c r="BL1092">
        <v>0.1</v>
      </c>
      <c r="BM1092">
        <v>0.1</v>
      </c>
      <c r="BP1092">
        <v>0.3</v>
      </c>
      <c r="BQ1092">
        <v>4.5</v>
      </c>
      <c r="BS1092">
        <v>17.4</v>
      </c>
      <c r="BT1092">
        <v>1.5</v>
      </c>
    </row>
    <row r="1093" spans="1:72" x14ac:dyDescent="0.25">
      <c r="A1093" s="28" t="s">
        <v>291</v>
      </c>
      <c r="B1093" s="27" t="s">
        <v>360</v>
      </c>
      <c r="C1093" s="28" t="s">
        <v>393</v>
      </c>
      <c r="D1093">
        <v>0.8</v>
      </c>
      <c r="G1093">
        <v>0.9</v>
      </c>
      <c r="H1093">
        <v>3.7</v>
      </c>
      <c r="I1093">
        <v>0.4</v>
      </c>
      <c r="J1093">
        <v>0.6</v>
      </c>
      <c r="K1093">
        <v>0.7</v>
      </c>
      <c r="L1093">
        <v>0.1</v>
      </c>
      <c r="M1093">
        <v>6.5</v>
      </c>
      <c r="N1093">
        <v>4.8</v>
      </c>
      <c r="O1093">
        <v>2.9</v>
      </c>
      <c r="P1093">
        <v>2.1</v>
      </c>
      <c r="Q1093">
        <v>1.7</v>
      </c>
      <c r="R1093">
        <v>2.4</v>
      </c>
      <c r="S1093">
        <v>6.5</v>
      </c>
      <c r="T1093">
        <v>7.1</v>
      </c>
      <c r="U1093">
        <v>3.6</v>
      </c>
      <c r="V1093">
        <v>8.2</v>
      </c>
      <c r="W1093">
        <v>8.6</v>
      </c>
      <c r="X1093">
        <v>4.8</v>
      </c>
      <c r="Y1093">
        <v>0.8</v>
      </c>
      <c r="Z1093">
        <v>3</v>
      </c>
      <c r="AA1093">
        <v>8.2</v>
      </c>
      <c r="AB1093">
        <v>0.3</v>
      </c>
      <c r="AC1093">
        <v>3.5</v>
      </c>
      <c r="AD1093">
        <v>54.2</v>
      </c>
      <c r="AE1093">
        <v>0.8</v>
      </c>
      <c r="AF1093">
        <v>4.2</v>
      </c>
      <c r="AG1093">
        <v>1.6</v>
      </c>
      <c r="AH1093">
        <v>1.9</v>
      </c>
      <c r="AI1093">
        <v>1</v>
      </c>
      <c r="AJ1093">
        <v>0.4</v>
      </c>
      <c r="AK1093">
        <v>4</v>
      </c>
      <c r="AL1093">
        <v>0.1</v>
      </c>
      <c r="AM1093">
        <v>2.3</v>
      </c>
      <c r="AN1093">
        <v>1.2</v>
      </c>
      <c r="AO1093">
        <v>0.3</v>
      </c>
      <c r="AP1093">
        <v>1.6</v>
      </c>
      <c r="AQ1093">
        <v>7.1</v>
      </c>
      <c r="AR1093">
        <v>1.6</v>
      </c>
      <c r="AS1093">
        <v>0.8</v>
      </c>
      <c r="AT1093">
        <v>3.5</v>
      </c>
      <c r="AU1093">
        <v>4.1</v>
      </c>
      <c r="AV1093">
        <v>7.6</v>
      </c>
      <c r="AW1093">
        <v>38.5</v>
      </c>
      <c r="AX1093">
        <v>2.4</v>
      </c>
      <c r="AY1093">
        <v>2.4</v>
      </c>
      <c r="AZ1093">
        <v>1.5</v>
      </c>
      <c r="BA1093">
        <v>1.8</v>
      </c>
      <c r="BB1093">
        <v>0.8</v>
      </c>
      <c r="BC1093">
        <v>0.2</v>
      </c>
      <c r="BD1093">
        <v>3.7</v>
      </c>
      <c r="BE1093">
        <v>8.6</v>
      </c>
      <c r="BF1093">
        <v>1.9</v>
      </c>
      <c r="BG1093">
        <v>1.4</v>
      </c>
      <c r="BH1093">
        <v>0.3</v>
      </c>
      <c r="BI1093">
        <v>0.7</v>
      </c>
      <c r="BJ1093">
        <v>0.3</v>
      </c>
      <c r="BK1093">
        <v>0.3</v>
      </c>
      <c r="BL1093">
        <v>0.1</v>
      </c>
      <c r="BM1093">
        <v>0.4</v>
      </c>
      <c r="BP1093">
        <v>0.2</v>
      </c>
      <c r="BQ1093">
        <v>3.9</v>
      </c>
      <c r="BS1093">
        <v>55.6</v>
      </c>
      <c r="BT1093">
        <v>0.7</v>
      </c>
    </row>
    <row r="1094" spans="1:71" x14ac:dyDescent="0.25">
      <c r="A1094" s="28" t="s">
        <v>291</v>
      </c>
      <c r="B1094" s="27" t="s">
        <v>360</v>
      </c>
      <c r="C1094" s="28" t="s">
        <v>394</v>
      </c>
      <c r="H1094">
        <v>0.2</v>
      </c>
      <c r="M1094">
        <v>0.2</v>
      </c>
      <c r="N1094">
        <v>0.3</v>
      </c>
      <c r="O1094">
        <v>0.3</v>
      </c>
      <c r="P1094">
        <v>0.1</v>
      </c>
      <c r="Q1094">
        <v>0.1</v>
      </c>
      <c r="R1094">
        <v>0.1</v>
      </c>
      <c r="S1094">
        <v>0.3</v>
      </c>
      <c r="T1094">
        <v>0.3</v>
      </c>
      <c r="U1094">
        <v>0.2</v>
      </c>
      <c r="V1094">
        <v>0.4</v>
      </c>
      <c r="W1094">
        <v>0.4</v>
      </c>
      <c r="X1094">
        <v>0.2</v>
      </c>
      <c r="Y1094">
        <v>0.1</v>
      </c>
      <c r="Z1094">
        <v>0.1</v>
      </c>
      <c r="AA1094">
        <v>0.4</v>
      </c>
      <c r="AC1094">
        <v>0.3</v>
      </c>
      <c r="AD1094">
        <v>3</v>
      </c>
      <c r="AF1094">
        <v>0.1</v>
      </c>
      <c r="AG1094">
        <v>0.1</v>
      </c>
      <c r="AH1094">
        <v>0.1</v>
      </c>
      <c r="AK1094">
        <v>0.2</v>
      </c>
      <c r="AM1094">
        <v>0.1</v>
      </c>
      <c r="AP1094">
        <v>0.1</v>
      </c>
      <c r="AQ1094">
        <v>0.8</v>
      </c>
      <c r="AT1094">
        <v>0.1</v>
      </c>
      <c r="AU1094">
        <v>0.2</v>
      </c>
      <c r="AV1094">
        <v>0.4</v>
      </c>
      <c r="AW1094">
        <v>1.6</v>
      </c>
      <c r="AX1094">
        <v>0.1</v>
      </c>
      <c r="AZ1094">
        <v>0.1</v>
      </c>
      <c r="BA1094">
        <v>0.2</v>
      </c>
      <c r="BB1094">
        <v>0.1</v>
      </c>
      <c r="BD1094">
        <v>0.2</v>
      </c>
      <c r="BE1094">
        <v>0.4</v>
      </c>
      <c r="BG1094">
        <v>0.1</v>
      </c>
      <c r="BQ1094">
        <v>0.1</v>
      </c>
      <c r="BS1094">
        <v>2.8</v>
      </c>
    </row>
    <row r="1095" spans="1:72" x14ac:dyDescent="0.25">
      <c r="A1095" s="28" t="s">
        <v>291</v>
      </c>
      <c r="B1095" s="27" t="s">
        <v>360</v>
      </c>
      <c r="C1095" s="28" t="s">
        <v>395</v>
      </c>
      <c r="D1095">
        <v>0.4</v>
      </c>
      <c r="G1095">
        <v>0.4</v>
      </c>
      <c r="H1095">
        <v>1.8</v>
      </c>
      <c r="I1095">
        <v>0.2</v>
      </c>
      <c r="J1095">
        <v>0.2</v>
      </c>
      <c r="K1095">
        <v>0.3</v>
      </c>
      <c r="L1095">
        <v>0.1</v>
      </c>
      <c r="M1095">
        <v>1.7</v>
      </c>
      <c r="N1095">
        <v>2.6</v>
      </c>
      <c r="O1095">
        <v>2.6</v>
      </c>
      <c r="P1095">
        <v>0.9</v>
      </c>
      <c r="Q1095">
        <v>0.8</v>
      </c>
      <c r="R1095">
        <v>0.9</v>
      </c>
      <c r="S1095">
        <v>2.6</v>
      </c>
      <c r="T1095">
        <v>2.5</v>
      </c>
      <c r="U1095">
        <v>1.7</v>
      </c>
      <c r="V1095">
        <v>3.5</v>
      </c>
      <c r="W1095">
        <v>2.6</v>
      </c>
      <c r="X1095">
        <v>1.8</v>
      </c>
      <c r="Y1095">
        <v>0.5</v>
      </c>
      <c r="Z1095">
        <v>1.2</v>
      </c>
      <c r="AA1095">
        <v>3.2</v>
      </c>
      <c r="AB1095">
        <v>0.2</v>
      </c>
      <c r="AC1095">
        <v>2.3</v>
      </c>
      <c r="AD1095">
        <v>37.1</v>
      </c>
      <c r="AE1095">
        <v>0.5</v>
      </c>
      <c r="AF1095">
        <v>2.1</v>
      </c>
      <c r="AG1095">
        <v>0.9</v>
      </c>
      <c r="AH1095">
        <v>1.3</v>
      </c>
      <c r="AI1095">
        <v>0.9</v>
      </c>
      <c r="AJ1095">
        <v>0.4</v>
      </c>
      <c r="AK1095">
        <v>2.2</v>
      </c>
      <c r="AL1095">
        <v>0.2</v>
      </c>
      <c r="AM1095">
        <v>1</v>
      </c>
      <c r="AN1095">
        <v>0.5</v>
      </c>
      <c r="AO1095">
        <v>0.4</v>
      </c>
      <c r="AP1095">
        <v>1.2</v>
      </c>
      <c r="AQ1095">
        <v>8.5</v>
      </c>
      <c r="AR1095">
        <v>0.7</v>
      </c>
      <c r="AS1095">
        <v>0.6</v>
      </c>
      <c r="AT1095">
        <v>0.8</v>
      </c>
      <c r="AU1095">
        <v>1.4</v>
      </c>
      <c r="AV1095">
        <v>4.8</v>
      </c>
      <c r="AW1095">
        <v>17.9</v>
      </c>
      <c r="AX1095">
        <v>1.5</v>
      </c>
      <c r="AY1095">
        <v>0.5</v>
      </c>
      <c r="AZ1095">
        <v>1.2</v>
      </c>
      <c r="BA1095">
        <v>1.9</v>
      </c>
      <c r="BB1095">
        <v>0.6</v>
      </c>
      <c r="BC1095">
        <v>0.2</v>
      </c>
      <c r="BD1095">
        <v>3</v>
      </c>
      <c r="BE1095">
        <v>4.2</v>
      </c>
      <c r="BF1095">
        <v>0.7</v>
      </c>
      <c r="BG1095">
        <v>1</v>
      </c>
      <c r="BH1095">
        <v>0.3</v>
      </c>
      <c r="BI1095">
        <v>0.4</v>
      </c>
      <c r="BJ1095">
        <v>0.2</v>
      </c>
      <c r="BK1095">
        <v>0.3</v>
      </c>
      <c r="BM1095">
        <v>0.3</v>
      </c>
      <c r="BP1095">
        <v>0.1</v>
      </c>
      <c r="BQ1095">
        <v>2.2</v>
      </c>
      <c r="BS1095">
        <v>30.6</v>
      </c>
      <c r="BT1095">
        <v>0.2</v>
      </c>
    </row>
    <row r="1096" spans="1:72" x14ac:dyDescent="0.25">
      <c r="A1096" s="28" t="s">
        <v>291</v>
      </c>
      <c r="B1096" s="27" t="s">
        <v>360</v>
      </c>
      <c r="C1096" s="28" t="s">
        <v>396</v>
      </c>
      <c r="D1096">
        <v>2.1</v>
      </c>
      <c r="E1096">
        <v>0.1</v>
      </c>
      <c r="F1096">
        <v>0.1</v>
      </c>
      <c r="G1096">
        <v>3</v>
      </c>
      <c r="H1096">
        <v>22.7</v>
      </c>
      <c r="I1096">
        <v>0.6</v>
      </c>
      <c r="J1096">
        <v>1.3</v>
      </c>
      <c r="K1096">
        <v>2.2</v>
      </c>
      <c r="L1096">
        <v>0.4</v>
      </c>
      <c r="M1096">
        <v>15.1</v>
      </c>
      <c r="N1096">
        <v>25.1</v>
      </c>
      <c r="O1096">
        <v>48.7</v>
      </c>
      <c r="P1096">
        <v>8.3</v>
      </c>
      <c r="Q1096">
        <v>9.1</v>
      </c>
      <c r="R1096">
        <v>7.7</v>
      </c>
      <c r="S1096">
        <v>20.1</v>
      </c>
      <c r="T1096">
        <v>18.3</v>
      </c>
      <c r="U1096">
        <v>13.9</v>
      </c>
      <c r="V1096">
        <v>23.7</v>
      </c>
      <c r="W1096">
        <v>19.9</v>
      </c>
      <c r="X1096">
        <v>11.8</v>
      </c>
      <c r="Y1096">
        <v>7</v>
      </c>
      <c r="Z1096">
        <v>8.8</v>
      </c>
      <c r="AA1096">
        <v>29</v>
      </c>
      <c r="AB1096">
        <v>2.6</v>
      </c>
      <c r="AC1096">
        <v>18.7</v>
      </c>
      <c r="AD1096">
        <v>337</v>
      </c>
      <c r="AE1096">
        <v>2.9</v>
      </c>
      <c r="AF1096">
        <v>14.3</v>
      </c>
      <c r="AG1096">
        <v>5.6</v>
      </c>
      <c r="AH1096">
        <v>14.9</v>
      </c>
      <c r="AI1096">
        <v>4.5</v>
      </c>
      <c r="AJ1096">
        <v>2.7</v>
      </c>
      <c r="AK1096">
        <v>22.2</v>
      </c>
      <c r="AL1096">
        <v>1</v>
      </c>
      <c r="AM1096">
        <v>9.4</v>
      </c>
      <c r="AN1096">
        <v>3.7</v>
      </c>
      <c r="AO1096">
        <v>1.2</v>
      </c>
      <c r="AP1096">
        <v>8.7</v>
      </c>
      <c r="AQ1096">
        <v>138.7</v>
      </c>
      <c r="AR1096">
        <v>3.2</v>
      </c>
      <c r="AS1096">
        <v>2.3</v>
      </c>
      <c r="AT1096">
        <v>6</v>
      </c>
      <c r="AU1096">
        <v>18.7</v>
      </c>
      <c r="AV1096">
        <v>37.9</v>
      </c>
      <c r="AW1096">
        <v>126.7</v>
      </c>
      <c r="AX1096">
        <v>10.9</v>
      </c>
      <c r="AY1096">
        <v>2.5</v>
      </c>
      <c r="AZ1096">
        <v>15.2</v>
      </c>
      <c r="BA1096">
        <v>22.4</v>
      </c>
      <c r="BB1096">
        <v>9.1</v>
      </c>
      <c r="BC1096">
        <v>0.7</v>
      </c>
      <c r="BD1096">
        <v>17</v>
      </c>
      <c r="BE1096">
        <v>30.8</v>
      </c>
      <c r="BF1096">
        <v>4</v>
      </c>
      <c r="BG1096">
        <v>7.5</v>
      </c>
      <c r="BH1096">
        <v>1.2</v>
      </c>
      <c r="BI1096">
        <v>2.4</v>
      </c>
      <c r="BJ1096">
        <v>1.1</v>
      </c>
      <c r="BK1096">
        <v>2</v>
      </c>
      <c r="BL1096">
        <v>0.2</v>
      </c>
      <c r="BM1096">
        <v>1.1</v>
      </c>
      <c r="BP1096">
        <v>0.5</v>
      </c>
      <c r="BQ1096">
        <v>10</v>
      </c>
      <c r="BS1096">
        <v>243.6</v>
      </c>
      <c r="BT1096">
        <v>1.1</v>
      </c>
    </row>
    <row r="1097" spans="1:71" x14ac:dyDescent="0.25">
      <c r="A1097" s="28" t="s">
        <v>291</v>
      </c>
      <c r="B1097" s="27" t="s">
        <v>360</v>
      </c>
      <c r="C1097" s="28" t="s">
        <v>397</v>
      </c>
      <c r="AD1097">
        <v>0.4</v>
      </c>
      <c r="AQ1097">
        <v>0.1</v>
      </c>
      <c r="AV1097">
        <v>0.1</v>
      </c>
      <c r="AW1097">
        <v>0.2</v>
      </c>
      <c r="BE1097">
        <v>0.1</v>
      </c>
      <c r="BS1097">
        <v>0.4</v>
      </c>
    </row>
    <row r="1098" spans="1:71" x14ac:dyDescent="0.25">
      <c r="A1098" s="28" t="s">
        <v>291</v>
      </c>
      <c r="B1098" s="27" t="s">
        <v>360</v>
      </c>
      <c r="C1098" s="28" t="s">
        <v>398</v>
      </c>
      <c r="M1098">
        <v>0.1</v>
      </c>
      <c r="N1098">
        <v>0.1</v>
      </c>
      <c r="O1098">
        <v>0.1</v>
      </c>
      <c r="S1098">
        <v>0.1</v>
      </c>
      <c r="T1098">
        <v>0.1</v>
      </c>
      <c r="V1098">
        <v>0.1</v>
      </c>
      <c r="AA1098">
        <v>0.1</v>
      </c>
      <c r="AD1098">
        <v>0.8</v>
      </c>
      <c r="AQ1098">
        <v>0.2</v>
      </c>
      <c r="AV1098">
        <v>0.1</v>
      </c>
      <c r="AW1098">
        <v>0.5</v>
      </c>
      <c r="BD1098">
        <v>0.1</v>
      </c>
      <c r="BE1098">
        <v>0.1</v>
      </c>
      <c r="BS1098">
        <v>0.7</v>
      </c>
    </row>
    <row r="1099" spans="1:72" x14ac:dyDescent="0.25">
      <c r="A1099" s="28" t="s">
        <v>291</v>
      </c>
      <c r="B1099" s="27" t="s">
        <v>360</v>
      </c>
      <c r="C1099" s="28" t="s">
        <v>399</v>
      </c>
      <c r="D1099">
        <v>0.4</v>
      </c>
      <c r="G1099">
        <v>0.4</v>
      </c>
      <c r="H1099">
        <v>1.6</v>
      </c>
      <c r="I1099">
        <v>0.2</v>
      </c>
      <c r="J1099">
        <v>0.3</v>
      </c>
      <c r="K1099">
        <v>0.3</v>
      </c>
      <c r="L1099">
        <v>0.1</v>
      </c>
      <c r="M1099">
        <v>2</v>
      </c>
      <c r="N1099">
        <v>2.4</v>
      </c>
      <c r="O1099">
        <v>1.7</v>
      </c>
      <c r="P1099">
        <v>1.2</v>
      </c>
      <c r="Q1099">
        <v>0.9</v>
      </c>
      <c r="R1099">
        <v>1</v>
      </c>
      <c r="S1099">
        <v>2.7</v>
      </c>
      <c r="T1099">
        <v>3.5</v>
      </c>
      <c r="U1099">
        <v>1.9</v>
      </c>
      <c r="V1099">
        <v>3.2</v>
      </c>
      <c r="W1099">
        <v>3.8</v>
      </c>
      <c r="X1099">
        <v>2</v>
      </c>
      <c r="Y1099">
        <v>0.4</v>
      </c>
      <c r="Z1099">
        <v>1.3</v>
      </c>
      <c r="AA1099">
        <v>3.8</v>
      </c>
      <c r="AB1099">
        <v>0.2</v>
      </c>
      <c r="AC1099">
        <v>2</v>
      </c>
      <c r="AD1099">
        <v>26.9</v>
      </c>
      <c r="AE1099">
        <v>0.5</v>
      </c>
      <c r="AF1099">
        <v>1.8</v>
      </c>
      <c r="AG1099">
        <v>0.8</v>
      </c>
      <c r="AH1099">
        <v>1.1</v>
      </c>
      <c r="AI1099">
        <v>0.4</v>
      </c>
      <c r="AJ1099">
        <v>0.4</v>
      </c>
      <c r="AK1099">
        <v>1.9</v>
      </c>
      <c r="AL1099">
        <v>0.1</v>
      </c>
      <c r="AM1099">
        <v>0.8</v>
      </c>
      <c r="AN1099">
        <v>0.3</v>
      </c>
      <c r="AO1099">
        <v>0.2</v>
      </c>
      <c r="AP1099">
        <v>1.4</v>
      </c>
      <c r="AQ1099">
        <v>4.4</v>
      </c>
      <c r="AR1099">
        <v>0.5</v>
      </c>
      <c r="AS1099">
        <v>0.3</v>
      </c>
      <c r="AT1099">
        <v>0.6</v>
      </c>
      <c r="AU1099">
        <v>1.8</v>
      </c>
      <c r="AV1099">
        <v>3.9</v>
      </c>
      <c r="AW1099">
        <v>19.2</v>
      </c>
      <c r="AX1099">
        <v>1.2</v>
      </c>
      <c r="AY1099">
        <v>0.8</v>
      </c>
      <c r="AZ1099">
        <v>0.9</v>
      </c>
      <c r="BA1099">
        <v>1</v>
      </c>
      <c r="BB1099">
        <v>0.4</v>
      </c>
      <c r="BC1099">
        <v>0.1</v>
      </c>
      <c r="BD1099">
        <v>2.2</v>
      </c>
      <c r="BE1099">
        <v>4</v>
      </c>
      <c r="BF1099">
        <v>0.5</v>
      </c>
      <c r="BG1099">
        <v>1.1</v>
      </c>
      <c r="BH1099">
        <v>0.1</v>
      </c>
      <c r="BI1099">
        <v>0.3</v>
      </c>
      <c r="BJ1099">
        <v>0.2</v>
      </c>
      <c r="BK1099">
        <v>0.2</v>
      </c>
      <c r="BM1099">
        <v>0.2</v>
      </c>
      <c r="BP1099">
        <v>0.3</v>
      </c>
      <c r="BQ1099">
        <v>1.6</v>
      </c>
      <c r="BS1099">
        <v>29.2</v>
      </c>
      <c r="BT1099">
        <v>0.2</v>
      </c>
    </row>
    <row r="1100" spans="1:71" x14ac:dyDescent="0.25">
      <c r="A1100" s="28" t="s">
        <v>291</v>
      </c>
      <c r="B1100" s="27" t="s">
        <v>360</v>
      </c>
      <c r="C1100" s="28" t="s">
        <v>400</v>
      </c>
      <c r="H1100">
        <v>0.1</v>
      </c>
      <c r="M1100">
        <v>0.1</v>
      </c>
      <c r="N1100">
        <v>0.1</v>
      </c>
      <c r="O1100">
        <v>0.1</v>
      </c>
      <c r="S1100">
        <v>0.1</v>
      </c>
      <c r="T1100">
        <v>0.1</v>
      </c>
      <c r="U1100">
        <v>0.1</v>
      </c>
      <c r="V1100">
        <v>0.2</v>
      </c>
      <c r="W1100">
        <v>0.2</v>
      </c>
      <c r="X1100">
        <v>0.1</v>
      </c>
      <c r="Z1100">
        <v>0.1</v>
      </c>
      <c r="AA1100">
        <v>0.2</v>
      </c>
      <c r="AC1100">
        <v>0.1</v>
      </c>
      <c r="AD1100">
        <v>1.4</v>
      </c>
      <c r="AF1100">
        <v>0.1</v>
      </c>
      <c r="AH1100">
        <v>0.1</v>
      </c>
      <c r="AK1100">
        <v>0.1</v>
      </c>
      <c r="AP1100">
        <v>0.1</v>
      </c>
      <c r="AQ1100">
        <v>0.2</v>
      </c>
      <c r="AU1100">
        <v>0.1</v>
      </c>
      <c r="AV1100">
        <v>0.1</v>
      </c>
      <c r="AW1100">
        <v>0.8</v>
      </c>
      <c r="AX1100">
        <v>0.1</v>
      </c>
      <c r="BD1100">
        <v>0.1</v>
      </c>
      <c r="BE1100">
        <v>0.2</v>
      </c>
      <c r="BQ1100">
        <v>0.1</v>
      </c>
      <c r="BS1100">
        <v>1.4</v>
      </c>
    </row>
    <row r="1101" spans="1:72" x14ac:dyDescent="0.25">
      <c r="A1101" s="28" t="s">
        <v>291</v>
      </c>
      <c r="B1101" s="27" t="s">
        <v>360</v>
      </c>
      <c r="C1101" s="28" t="s">
        <v>401</v>
      </c>
      <c r="D1101">
        <v>1.5</v>
      </c>
      <c r="E1101">
        <v>0.1</v>
      </c>
      <c r="G1101">
        <v>1.9</v>
      </c>
      <c r="H1101">
        <v>7.6</v>
      </c>
      <c r="I1101">
        <v>0.5</v>
      </c>
      <c r="J1101">
        <v>0.9</v>
      </c>
      <c r="K1101">
        <v>1.6</v>
      </c>
      <c r="L1101">
        <v>0.3</v>
      </c>
      <c r="M1101">
        <v>6.7</v>
      </c>
      <c r="N1101">
        <v>12.2</v>
      </c>
      <c r="O1101">
        <v>8.2</v>
      </c>
      <c r="P1101">
        <v>6</v>
      </c>
      <c r="Q1101">
        <v>4.3</v>
      </c>
      <c r="R1101">
        <v>4.6</v>
      </c>
      <c r="S1101">
        <v>11.5</v>
      </c>
      <c r="T1101">
        <v>11</v>
      </c>
      <c r="U1101">
        <v>8.8</v>
      </c>
      <c r="V1101">
        <v>14.3</v>
      </c>
      <c r="W1101">
        <v>14.8</v>
      </c>
      <c r="X1101">
        <v>8</v>
      </c>
      <c r="Y1101">
        <v>1.6</v>
      </c>
      <c r="Z1101">
        <v>5.1</v>
      </c>
      <c r="AA1101">
        <v>16.2</v>
      </c>
      <c r="AB1101">
        <v>0.9</v>
      </c>
      <c r="AC1101">
        <v>11.2</v>
      </c>
      <c r="AD1101">
        <v>104.7</v>
      </c>
      <c r="AE1101">
        <v>1.4</v>
      </c>
      <c r="AF1101">
        <v>5.7</v>
      </c>
      <c r="AG1101">
        <v>2.6</v>
      </c>
      <c r="AH1101">
        <v>5</v>
      </c>
      <c r="AI1101">
        <v>3.1</v>
      </c>
      <c r="AJ1101">
        <v>1.3</v>
      </c>
      <c r="AK1101">
        <v>7.4</v>
      </c>
      <c r="AL1101">
        <v>0.3</v>
      </c>
      <c r="AM1101">
        <v>3.1</v>
      </c>
      <c r="AN1101">
        <v>1.1</v>
      </c>
      <c r="AO1101">
        <v>0.7</v>
      </c>
      <c r="AP1101">
        <v>3.8</v>
      </c>
      <c r="AQ1101">
        <v>20.3</v>
      </c>
      <c r="AR1101">
        <v>2</v>
      </c>
      <c r="AS1101">
        <v>1.7</v>
      </c>
      <c r="AT1101">
        <v>3</v>
      </c>
      <c r="AU1101">
        <v>8.3</v>
      </c>
      <c r="AV1101">
        <v>18.2</v>
      </c>
      <c r="AW1101">
        <v>76.3</v>
      </c>
      <c r="AX1101">
        <v>5</v>
      </c>
      <c r="AY1101">
        <v>2.2</v>
      </c>
      <c r="AZ1101">
        <v>3.5</v>
      </c>
      <c r="BA1101">
        <v>5</v>
      </c>
      <c r="BB1101">
        <v>1.9</v>
      </c>
      <c r="BC1101">
        <v>0.2</v>
      </c>
      <c r="BD1101">
        <v>8.3</v>
      </c>
      <c r="BE1101">
        <v>18.6</v>
      </c>
      <c r="BF1101">
        <v>2.1</v>
      </c>
      <c r="BG1101">
        <v>2.7</v>
      </c>
      <c r="BH1101">
        <v>0.5</v>
      </c>
      <c r="BI1101">
        <v>1</v>
      </c>
      <c r="BJ1101">
        <v>0.6</v>
      </c>
      <c r="BK1101">
        <v>1.2</v>
      </c>
      <c r="BL1101">
        <v>0.1</v>
      </c>
      <c r="BM1101">
        <v>0.8</v>
      </c>
      <c r="BP1101">
        <v>0.6</v>
      </c>
      <c r="BQ1101">
        <v>7.6</v>
      </c>
      <c r="BS1101">
        <v>145.4</v>
      </c>
      <c r="BT1101">
        <v>0.9</v>
      </c>
    </row>
    <row r="1102" spans="1:72" x14ac:dyDescent="0.25">
      <c r="A1102" s="28" t="s">
        <v>291</v>
      </c>
      <c r="B1102" s="27" t="s">
        <v>360</v>
      </c>
      <c r="C1102" s="28" t="s">
        <v>402</v>
      </c>
      <c r="D1102">
        <v>0.2</v>
      </c>
      <c r="G1102">
        <v>0.2</v>
      </c>
      <c r="H1102">
        <v>0.8</v>
      </c>
      <c r="I1102">
        <v>0.1</v>
      </c>
      <c r="J1102">
        <v>0.1</v>
      </c>
      <c r="K1102">
        <v>0.2</v>
      </c>
      <c r="L1102">
        <v>0.1</v>
      </c>
      <c r="M1102">
        <v>0.9</v>
      </c>
      <c r="N1102">
        <v>1.4</v>
      </c>
      <c r="O1102">
        <v>1</v>
      </c>
      <c r="P1102">
        <v>0.7</v>
      </c>
      <c r="Q1102">
        <v>0.5</v>
      </c>
      <c r="R1102">
        <v>0.5</v>
      </c>
      <c r="S1102">
        <v>1.8</v>
      </c>
      <c r="T1102">
        <v>1.3</v>
      </c>
      <c r="U1102">
        <v>1.1</v>
      </c>
      <c r="V1102">
        <v>2</v>
      </c>
      <c r="W1102">
        <v>2.9</v>
      </c>
      <c r="X1102">
        <v>1.1</v>
      </c>
      <c r="Y1102">
        <v>0.2</v>
      </c>
      <c r="Z1102">
        <v>0.8</v>
      </c>
      <c r="AA1102">
        <v>2.2</v>
      </c>
      <c r="AB1102">
        <v>0.1</v>
      </c>
      <c r="AC1102">
        <v>1.2</v>
      </c>
      <c r="AD1102">
        <v>16.2</v>
      </c>
      <c r="AE1102">
        <v>0.2</v>
      </c>
      <c r="AF1102">
        <v>0.7</v>
      </c>
      <c r="AG1102">
        <v>0.3</v>
      </c>
      <c r="AH1102">
        <v>0.7</v>
      </c>
      <c r="AI1102">
        <v>0.5</v>
      </c>
      <c r="AJ1102">
        <v>0.2</v>
      </c>
      <c r="AK1102">
        <v>0.9</v>
      </c>
      <c r="AM1102">
        <v>0.4</v>
      </c>
      <c r="AN1102">
        <v>0.1</v>
      </c>
      <c r="AO1102">
        <v>0.1</v>
      </c>
      <c r="AP1102">
        <v>0.5</v>
      </c>
      <c r="AQ1102">
        <v>2.4</v>
      </c>
      <c r="AR1102">
        <v>0.2</v>
      </c>
      <c r="AS1102">
        <v>0.2</v>
      </c>
      <c r="AT1102">
        <v>0.2</v>
      </c>
      <c r="AU1102">
        <v>1.9</v>
      </c>
      <c r="AV1102">
        <v>1.5</v>
      </c>
      <c r="AW1102">
        <v>8.8</v>
      </c>
      <c r="AX1102">
        <v>0.6</v>
      </c>
      <c r="AY1102">
        <v>0.3</v>
      </c>
      <c r="AZ1102">
        <v>0.5</v>
      </c>
      <c r="BA1102">
        <v>0.5</v>
      </c>
      <c r="BB1102">
        <v>0.2</v>
      </c>
      <c r="BD1102">
        <v>0.9</v>
      </c>
      <c r="BE1102">
        <v>1.7</v>
      </c>
      <c r="BF1102">
        <v>0.3</v>
      </c>
      <c r="BG1102">
        <v>0.4</v>
      </c>
      <c r="BH1102">
        <v>0.1</v>
      </c>
      <c r="BI1102">
        <v>0.1</v>
      </c>
      <c r="BJ1102">
        <v>0.1</v>
      </c>
      <c r="BK1102">
        <v>0.1</v>
      </c>
      <c r="BM1102">
        <v>0.1</v>
      </c>
      <c r="BP1102">
        <v>0.1</v>
      </c>
      <c r="BQ1102">
        <v>0.8</v>
      </c>
      <c r="BS1102">
        <v>14.9</v>
      </c>
      <c r="BT1102">
        <v>0.1</v>
      </c>
    </row>
    <row r="1103" spans="1:72" x14ac:dyDescent="0.25">
      <c r="A1103" s="28" t="s">
        <v>291</v>
      </c>
      <c r="B1103" s="27" t="s">
        <v>360</v>
      </c>
      <c r="C1103" s="28" t="s">
        <v>403</v>
      </c>
      <c r="D1103">
        <v>0.2</v>
      </c>
      <c r="G1103">
        <v>0.2</v>
      </c>
      <c r="H1103">
        <v>0.7</v>
      </c>
      <c r="I1103">
        <v>0.1</v>
      </c>
      <c r="J1103">
        <v>0.1</v>
      </c>
      <c r="K1103">
        <v>0.2</v>
      </c>
      <c r="M1103">
        <v>0.7</v>
      </c>
      <c r="N1103">
        <v>1.4</v>
      </c>
      <c r="O1103">
        <v>1.1</v>
      </c>
      <c r="P1103">
        <v>0.5</v>
      </c>
      <c r="Q1103">
        <v>0.5</v>
      </c>
      <c r="R1103">
        <v>0.5</v>
      </c>
      <c r="S1103">
        <v>1.6</v>
      </c>
      <c r="T1103">
        <v>1.2</v>
      </c>
      <c r="U1103">
        <v>1</v>
      </c>
      <c r="V1103">
        <v>1.9</v>
      </c>
      <c r="W1103">
        <v>1.7</v>
      </c>
      <c r="X1103">
        <v>1.1</v>
      </c>
      <c r="Y1103">
        <v>0.2</v>
      </c>
      <c r="Z1103">
        <v>0.7</v>
      </c>
      <c r="AA1103">
        <v>1.8</v>
      </c>
      <c r="AB1103">
        <v>0.1</v>
      </c>
      <c r="AC1103">
        <v>1.1</v>
      </c>
      <c r="AD1103">
        <v>14.8</v>
      </c>
      <c r="AE1103">
        <v>0.2</v>
      </c>
      <c r="AF1103">
        <v>0.6</v>
      </c>
      <c r="AG1103">
        <v>0.3</v>
      </c>
      <c r="AH1103">
        <v>0.6</v>
      </c>
      <c r="AI1103">
        <v>0.4</v>
      </c>
      <c r="AJ1103">
        <v>0.2</v>
      </c>
      <c r="AK1103">
        <v>0.8</v>
      </c>
      <c r="AM1103">
        <v>0.3</v>
      </c>
      <c r="AN1103">
        <v>0.1</v>
      </c>
      <c r="AO1103">
        <v>0.1</v>
      </c>
      <c r="AP1103">
        <v>0.5</v>
      </c>
      <c r="AQ1103">
        <v>2.7</v>
      </c>
      <c r="AR1103">
        <v>0.2</v>
      </c>
      <c r="AS1103">
        <v>0.2</v>
      </c>
      <c r="AT1103">
        <v>0.2</v>
      </c>
      <c r="AU1103">
        <v>0.8</v>
      </c>
      <c r="AV1103">
        <v>1.8</v>
      </c>
      <c r="AW1103">
        <v>8.8</v>
      </c>
      <c r="AX1103">
        <v>0.6</v>
      </c>
      <c r="AY1103">
        <v>0.3</v>
      </c>
      <c r="AZ1103">
        <v>0.5</v>
      </c>
      <c r="BA1103">
        <v>0.6</v>
      </c>
      <c r="BB1103">
        <v>0.2</v>
      </c>
      <c r="BD1103">
        <v>1</v>
      </c>
      <c r="BE1103">
        <v>2</v>
      </c>
      <c r="BF1103">
        <v>0.2</v>
      </c>
      <c r="BG1103">
        <v>0.3</v>
      </c>
      <c r="BH1103">
        <v>0.1</v>
      </c>
      <c r="BI1103">
        <v>0.1</v>
      </c>
      <c r="BJ1103">
        <v>0.1</v>
      </c>
      <c r="BK1103">
        <v>0.1</v>
      </c>
      <c r="BM1103">
        <v>0.1</v>
      </c>
      <c r="BP1103">
        <v>0.1</v>
      </c>
      <c r="BQ1103">
        <v>0.8</v>
      </c>
      <c r="BS1103">
        <v>15</v>
      </c>
      <c r="BT1103">
        <v>0.1</v>
      </c>
    </row>
    <row r="1104" spans="1:71" x14ac:dyDescent="0.25">
      <c r="A1104" s="28" t="s">
        <v>291</v>
      </c>
      <c r="B1104" s="27" t="s">
        <v>360</v>
      </c>
      <c r="C1104" s="28" t="s">
        <v>404</v>
      </c>
      <c r="H1104">
        <v>0.2</v>
      </c>
      <c r="M1104">
        <v>0.2</v>
      </c>
      <c r="N1104">
        <v>0.3</v>
      </c>
      <c r="O1104">
        <v>0.2</v>
      </c>
      <c r="P1104">
        <v>0.1</v>
      </c>
      <c r="Q1104">
        <v>0.1</v>
      </c>
      <c r="R1104">
        <v>0.1</v>
      </c>
      <c r="S1104">
        <v>0.4</v>
      </c>
      <c r="T1104">
        <v>0.3</v>
      </c>
      <c r="U1104">
        <v>0.2</v>
      </c>
      <c r="V1104">
        <v>0.4</v>
      </c>
      <c r="W1104">
        <v>0.5</v>
      </c>
      <c r="X1104">
        <v>0.3</v>
      </c>
      <c r="Z1104">
        <v>0.2</v>
      </c>
      <c r="AA1104">
        <v>0.4</v>
      </c>
      <c r="AC1104">
        <v>0.3</v>
      </c>
      <c r="AD1104">
        <v>3.6</v>
      </c>
      <c r="AF1104">
        <v>0.2</v>
      </c>
      <c r="AG1104">
        <v>0.1</v>
      </c>
      <c r="AH1104">
        <v>0.1</v>
      </c>
      <c r="AI1104">
        <v>0.1</v>
      </c>
      <c r="AK1104">
        <v>0.2</v>
      </c>
      <c r="AM1104">
        <v>0.1</v>
      </c>
      <c r="AP1104">
        <v>0.2</v>
      </c>
      <c r="AQ1104">
        <v>0.6</v>
      </c>
      <c r="AT1104">
        <v>0.1</v>
      </c>
      <c r="AU1104">
        <v>0.2</v>
      </c>
      <c r="AV1104">
        <v>0.5</v>
      </c>
      <c r="AW1104">
        <v>2.5</v>
      </c>
      <c r="AX1104">
        <v>0.1</v>
      </c>
      <c r="AY1104">
        <v>0.1</v>
      </c>
      <c r="AZ1104">
        <v>0.1</v>
      </c>
      <c r="BA1104">
        <v>0.1</v>
      </c>
      <c r="BB1104">
        <v>0.1</v>
      </c>
      <c r="BD1104">
        <v>0.3</v>
      </c>
      <c r="BE1104">
        <v>0.5</v>
      </c>
      <c r="BF1104">
        <v>0.1</v>
      </c>
      <c r="BG1104">
        <v>0.1</v>
      </c>
      <c r="BQ1104">
        <v>0.2</v>
      </c>
      <c r="BS1104">
        <v>3.7</v>
      </c>
    </row>
    <row r="1105" spans="1:71" x14ac:dyDescent="0.25">
      <c r="A1105" s="28" t="s">
        <v>291</v>
      </c>
      <c r="B1105" s="27" t="s">
        <v>360</v>
      </c>
      <c r="C1105" s="28" t="s">
        <v>405</v>
      </c>
      <c r="AD1105">
        <v>0.1</v>
      </c>
      <c r="BS1105">
        <v>0.1</v>
      </c>
    </row>
    <row r="1106" spans="1:71" x14ac:dyDescent="0.25">
      <c r="A1106" s="28" t="s">
        <v>291</v>
      </c>
      <c r="B1106" s="27" t="s">
        <v>360</v>
      </c>
      <c r="C1106" s="28" t="s">
        <v>406</v>
      </c>
      <c r="G1106">
        <v>0.1</v>
      </c>
      <c r="H1106">
        <v>0.4</v>
      </c>
      <c r="M1106">
        <v>0.2</v>
      </c>
      <c r="N1106">
        <v>0.4</v>
      </c>
      <c r="O1106">
        <v>0.7</v>
      </c>
      <c r="P1106">
        <v>0.2</v>
      </c>
      <c r="Q1106">
        <v>0.2</v>
      </c>
      <c r="R1106">
        <v>0.1</v>
      </c>
      <c r="S1106">
        <v>0.4</v>
      </c>
      <c r="T1106">
        <v>0.4</v>
      </c>
      <c r="U1106">
        <v>0.3</v>
      </c>
      <c r="V1106">
        <v>0.5</v>
      </c>
      <c r="W1106">
        <v>0.4</v>
      </c>
      <c r="X1106">
        <v>0.3</v>
      </c>
      <c r="Y1106">
        <v>0.1</v>
      </c>
      <c r="Z1106">
        <v>0.2</v>
      </c>
      <c r="AA1106">
        <v>0.6</v>
      </c>
      <c r="AB1106">
        <v>0.1</v>
      </c>
      <c r="AC1106">
        <v>0.3</v>
      </c>
      <c r="AD1106">
        <v>6.2</v>
      </c>
      <c r="AE1106">
        <v>0.1</v>
      </c>
      <c r="AF1106">
        <v>0.3</v>
      </c>
      <c r="AG1106">
        <v>0.1</v>
      </c>
      <c r="AH1106">
        <v>0.3</v>
      </c>
      <c r="AI1106">
        <v>0.1</v>
      </c>
      <c r="AJ1106">
        <v>0.1</v>
      </c>
      <c r="AK1106">
        <v>0.4</v>
      </c>
      <c r="AM1106">
        <v>0.2</v>
      </c>
      <c r="AN1106">
        <v>0.1</v>
      </c>
      <c r="AP1106">
        <v>0.2</v>
      </c>
      <c r="AQ1106">
        <v>2</v>
      </c>
      <c r="AR1106">
        <v>0.1</v>
      </c>
      <c r="AT1106">
        <v>0.1</v>
      </c>
      <c r="AU1106">
        <v>0.4</v>
      </c>
      <c r="AV1106">
        <v>0.7</v>
      </c>
      <c r="AW1106">
        <v>2.9</v>
      </c>
      <c r="AX1106">
        <v>0.2</v>
      </c>
      <c r="AY1106">
        <v>0.1</v>
      </c>
      <c r="AZ1106">
        <v>0.3</v>
      </c>
      <c r="BA1106">
        <v>0.4</v>
      </c>
      <c r="BB1106">
        <v>0.1</v>
      </c>
      <c r="BD1106">
        <v>0.4</v>
      </c>
      <c r="BE1106">
        <v>0.7</v>
      </c>
      <c r="BF1106">
        <v>0.1</v>
      </c>
      <c r="BG1106">
        <v>0.1</v>
      </c>
      <c r="BQ1106">
        <v>0.2</v>
      </c>
      <c r="BS1106">
        <v>4.9</v>
      </c>
    </row>
    <row r="1107" spans="1:72" x14ac:dyDescent="0.25">
      <c r="A1107" s="28" t="s">
        <v>291</v>
      </c>
      <c r="B1107" s="27" t="s">
        <v>360</v>
      </c>
      <c r="C1107" s="28" t="s">
        <v>407</v>
      </c>
      <c r="D1107">
        <v>3.1</v>
      </c>
      <c r="E1107">
        <v>0.2</v>
      </c>
      <c r="F1107">
        <v>0.1</v>
      </c>
      <c r="G1107">
        <v>2.9</v>
      </c>
      <c r="H1107">
        <v>12.2</v>
      </c>
      <c r="I1107">
        <v>1</v>
      </c>
      <c r="J1107">
        <v>1.5</v>
      </c>
      <c r="K1107">
        <v>2</v>
      </c>
      <c r="L1107">
        <v>0.5</v>
      </c>
      <c r="M1107">
        <v>11.4</v>
      </c>
      <c r="N1107">
        <v>16.8</v>
      </c>
      <c r="O1107">
        <v>17.6</v>
      </c>
      <c r="P1107">
        <v>7.2</v>
      </c>
      <c r="Q1107">
        <v>5.8</v>
      </c>
      <c r="R1107">
        <v>6.2</v>
      </c>
      <c r="S1107">
        <v>19</v>
      </c>
      <c r="T1107">
        <v>18.5</v>
      </c>
      <c r="U1107">
        <v>12.3</v>
      </c>
      <c r="V1107">
        <v>24.9</v>
      </c>
      <c r="W1107">
        <v>25.2</v>
      </c>
      <c r="X1107">
        <v>21.8</v>
      </c>
      <c r="Y1107">
        <v>3.2</v>
      </c>
      <c r="Z1107">
        <v>10</v>
      </c>
      <c r="AA1107">
        <v>25.4</v>
      </c>
      <c r="AB1107">
        <v>1.9</v>
      </c>
      <c r="AC1107">
        <v>14.4</v>
      </c>
      <c r="AD1107">
        <v>213.5</v>
      </c>
      <c r="AE1107">
        <v>3</v>
      </c>
      <c r="AF1107">
        <v>11.6</v>
      </c>
      <c r="AG1107">
        <v>4.8</v>
      </c>
      <c r="AH1107">
        <v>10.8</v>
      </c>
      <c r="AI1107">
        <v>15.2</v>
      </c>
      <c r="AJ1107">
        <v>4.2</v>
      </c>
      <c r="AK1107">
        <v>13.7</v>
      </c>
      <c r="AL1107">
        <v>0.8</v>
      </c>
      <c r="AM1107">
        <v>6.3</v>
      </c>
      <c r="AN1107">
        <v>2.5</v>
      </c>
      <c r="AO1107">
        <v>1.6</v>
      </c>
      <c r="AP1107">
        <v>8.7</v>
      </c>
      <c r="AQ1107">
        <v>45.1</v>
      </c>
      <c r="AR1107">
        <v>3.4</v>
      </c>
      <c r="AS1107">
        <v>2.9</v>
      </c>
      <c r="AT1107">
        <v>4.8</v>
      </c>
      <c r="AU1107">
        <v>12.9</v>
      </c>
      <c r="AV1107">
        <v>26.3</v>
      </c>
      <c r="AW1107">
        <v>136.1</v>
      </c>
      <c r="AX1107">
        <v>7.7</v>
      </c>
      <c r="AY1107">
        <v>5</v>
      </c>
      <c r="AZ1107">
        <v>7</v>
      </c>
      <c r="BA1107">
        <v>10.3</v>
      </c>
      <c r="BB1107">
        <v>3.9</v>
      </c>
      <c r="BC1107">
        <v>0.6</v>
      </c>
      <c r="BD1107">
        <v>17</v>
      </c>
      <c r="BE1107">
        <v>29</v>
      </c>
      <c r="BF1107">
        <v>3.8</v>
      </c>
      <c r="BG1107">
        <v>5.8</v>
      </c>
      <c r="BH1107">
        <v>1</v>
      </c>
      <c r="BI1107">
        <v>2.3</v>
      </c>
      <c r="BJ1107">
        <v>1.2</v>
      </c>
      <c r="BK1107">
        <v>1.4</v>
      </c>
      <c r="BL1107">
        <v>0.2</v>
      </c>
      <c r="BM1107">
        <v>1.6</v>
      </c>
      <c r="BP1107">
        <v>1.5</v>
      </c>
      <c r="BQ1107">
        <v>18.3</v>
      </c>
      <c r="BS1107">
        <v>209</v>
      </c>
      <c r="BT1107">
        <v>0.5</v>
      </c>
    </row>
    <row r="1108" spans="1:72" x14ac:dyDescent="0.25">
      <c r="A1108" s="26" t="s">
        <v>292</v>
      </c>
      <c r="B1108" s="27" t="s">
        <v>361</v>
      </c>
      <c r="C1108" s="26" t="s">
        <v>384</v>
      </c>
      <c r="D1108">
        <v>532</v>
      </c>
      <c r="E1108">
        <v>19.8</v>
      </c>
      <c r="F1108">
        <v>4</v>
      </c>
      <c r="G1108">
        <v>67</v>
      </c>
      <c r="H1108">
        <v>702.7</v>
      </c>
      <c r="I1108">
        <v>112.1</v>
      </c>
      <c r="J1108">
        <v>111.9</v>
      </c>
      <c r="K1108">
        <v>156.2</v>
      </c>
      <c r="L1108">
        <v>112.2</v>
      </c>
      <c r="M1108">
        <v>203.7</v>
      </c>
      <c r="N1108">
        <v>664.7</v>
      </c>
      <c r="O1108">
        <v>1731.4</v>
      </c>
      <c r="P1108">
        <v>430.3</v>
      </c>
      <c r="Q1108">
        <v>204.4</v>
      </c>
      <c r="R1108">
        <v>192.5</v>
      </c>
      <c r="S1108">
        <v>374.6</v>
      </c>
      <c r="T1108">
        <v>805.3</v>
      </c>
      <c r="U1108">
        <v>392.8</v>
      </c>
      <c r="V1108">
        <v>1195.7</v>
      </c>
      <c r="W1108">
        <v>1819.4</v>
      </c>
      <c r="X1108">
        <v>176.4</v>
      </c>
      <c r="Y1108">
        <v>173.4</v>
      </c>
      <c r="Z1108">
        <v>170.7</v>
      </c>
      <c r="AA1108">
        <v>681</v>
      </c>
      <c r="AB1108">
        <v>51.3</v>
      </c>
      <c r="AC1108">
        <v>398.2</v>
      </c>
      <c r="AD1108">
        <v>2975.9</v>
      </c>
      <c r="AE1108">
        <v>323.7</v>
      </c>
      <c r="AF1108">
        <v>2368.3</v>
      </c>
      <c r="AG1108">
        <v>1085.1</v>
      </c>
      <c r="AH1108">
        <v>580.4</v>
      </c>
      <c r="AI1108">
        <v>236.9</v>
      </c>
      <c r="AJ1108">
        <v>370.8</v>
      </c>
      <c r="AK1108">
        <v>595.5</v>
      </c>
      <c r="AL1108">
        <v>115.6</v>
      </c>
      <c r="AM1108">
        <v>450.4</v>
      </c>
      <c r="AN1108">
        <v>221.1</v>
      </c>
      <c r="AO1108">
        <v>364.4</v>
      </c>
      <c r="AP1108">
        <v>321.6</v>
      </c>
      <c r="AQ1108">
        <v>1801.5</v>
      </c>
      <c r="AR1108">
        <v>405.9</v>
      </c>
      <c r="AS1108">
        <v>210.3</v>
      </c>
      <c r="AT1108">
        <v>293.8</v>
      </c>
      <c r="AU1108">
        <v>417.7</v>
      </c>
      <c r="AV1108">
        <v>1576.8</v>
      </c>
      <c r="AW1108">
        <v>620.5</v>
      </c>
      <c r="AX1108">
        <v>6773.9</v>
      </c>
      <c r="AY1108">
        <v>255.6</v>
      </c>
      <c r="AZ1108">
        <v>263.4</v>
      </c>
      <c r="BA1108">
        <v>3148.5</v>
      </c>
      <c r="BB1108">
        <v>105</v>
      </c>
      <c r="BC1108">
        <v>98.1</v>
      </c>
      <c r="BD1108">
        <v>732.8</v>
      </c>
      <c r="BE1108">
        <v>1063.2</v>
      </c>
      <c r="BF1108">
        <v>1455.1</v>
      </c>
      <c r="BG1108">
        <v>855.5</v>
      </c>
      <c r="BH1108">
        <v>387.6</v>
      </c>
      <c r="BI1108">
        <v>201.9</v>
      </c>
      <c r="BJ1108">
        <v>185.2</v>
      </c>
      <c r="BK1108">
        <v>188.5</v>
      </c>
      <c r="BL1108">
        <v>18.5</v>
      </c>
      <c r="BM1108">
        <v>142.4</v>
      </c>
      <c r="BP1108">
        <v>41259.1</v>
      </c>
      <c r="BQ1108">
        <v>4323.4</v>
      </c>
      <c r="BR1108">
        <v>1319.5</v>
      </c>
      <c r="BS1108">
        <v>133832.4</v>
      </c>
      <c r="BT1108">
        <v>118.7</v>
      </c>
    </row>
    <row r="1109" spans="1:72" x14ac:dyDescent="0.25">
      <c r="A1109" s="28" t="s">
        <v>292</v>
      </c>
      <c r="B1109" s="27" t="s">
        <v>361</v>
      </c>
      <c r="C1109" s="28" t="s">
        <v>385</v>
      </c>
      <c r="D1109">
        <v>0.1</v>
      </c>
      <c r="H1109">
        <v>0.6</v>
      </c>
      <c r="I1109">
        <v>0.1</v>
      </c>
      <c r="K1109">
        <v>0.1</v>
      </c>
      <c r="M1109">
        <v>0.1</v>
      </c>
      <c r="N1109">
        <v>0.5</v>
      </c>
      <c r="O1109">
        <v>3.2</v>
      </c>
      <c r="P1109">
        <v>0.2</v>
      </c>
      <c r="Q1109">
        <v>0.1</v>
      </c>
      <c r="R1109">
        <v>0.1</v>
      </c>
      <c r="S1109">
        <v>0.1</v>
      </c>
      <c r="T1109">
        <v>4.5</v>
      </c>
      <c r="U1109">
        <v>0.3</v>
      </c>
      <c r="V1109">
        <v>0.3</v>
      </c>
      <c r="W1109">
        <v>2</v>
      </c>
      <c r="X1109">
        <v>0.1</v>
      </c>
      <c r="Y1109">
        <v>0.1</v>
      </c>
      <c r="Z1109">
        <v>0.1</v>
      </c>
      <c r="AA1109">
        <v>0.2</v>
      </c>
      <c r="AC1109">
        <v>0.1</v>
      </c>
      <c r="AD1109">
        <v>0.3</v>
      </c>
      <c r="AE1109">
        <v>0.1</v>
      </c>
      <c r="AF1109">
        <v>0.9</v>
      </c>
      <c r="AG1109">
        <v>0.3</v>
      </c>
      <c r="AH1109">
        <v>0.1</v>
      </c>
      <c r="AI1109">
        <v>0.1</v>
      </c>
      <c r="AJ1109">
        <v>0.1</v>
      </c>
      <c r="AK1109">
        <v>0.1</v>
      </c>
      <c r="AM1109">
        <v>0.1</v>
      </c>
      <c r="AN1109">
        <v>0.3</v>
      </c>
      <c r="AO1109">
        <v>0.2</v>
      </c>
      <c r="AP1109">
        <v>0.1</v>
      </c>
      <c r="AQ1109">
        <v>1.4</v>
      </c>
      <c r="AR1109">
        <v>0.1</v>
      </c>
      <c r="AV1109">
        <v>2.5</v>
      </c>
      <c r="AW1109">
        <v>0.1</v>
      </c>
      <c r="AX1109">
        <v>11.3</v>
      </c>
      <c r="AY1109">
        <v>0.1</v>
      </c>
      <c r="BA1109">
        <v>0.3</v>
      </c>
      <c r="BD1109">
        <v>0.1</v>
      </c>
      <c r="BE1109">
        <v>0.4</v>
      </c>
      <c r="BF1109">
        <v>0.2</v>
      </c>
      <c r="BG1109">
        <v>0.4</v>
      </c>
      <c r="BI1109">
        <v>0.1</v>
      </c>
      <c r="BK1109">
        <v>0.1</v>
      </c>
      <c r="BP1109">
        <v>0.2</v>
      </c>
      <c r="BQ1109">
        <v>0.2</v>
      </c>
      <c r="BS1109">
        <v>103.1</v>
      </c>
      <c r="BT1109">
        <v>1.7</v>
      </c>
    </row>
    <row r="1110" spans="1:72" x14ac:dyDescent="0.25">
      <c r="A1110" s="28" t="s">
        <v>292</v>
      </c>
      <c r="B1110" s="27" t="s">
        <v>361</v>
      </c>
      <c r="C1110" s="28" t="s">
        <v>386</v>
      </c>
      <c r="D1110">
        <v>1.9</v>
      </c>
      <c r="H1110">
        <v>7.3</v>
      </c>
      <c r="I1110">
        <v>0.6</v>
      </c>
      <c r="J1110">
        <v>0.2</v>
      </c>
      <c r="K1110">
        <v>0.5</v>
      </c>
      <c r="L1110">
        <v>0.1</v>
      </c>
      <c r="M1110">
        <v>2.3</v>
      </c>
      <c r="N1110">
        <v>15.3</v>
      </c>
      <c r="O1110">
        <v>85.5</v>
      </c>
      <c r="P1110">
        <v>4.7</v>
      </c>
      <c r="Q1110">
        <v>1.2</v>
      </c>
      <c r="R1110">
        <v>0.5</v>
      </c>
      <c r="S1110">
        <v>0.8</v>
      </c>
      <c r="T1110">
        <v>14.6</v>
      </c>
      <c r="U1110">
        <v>2.2</v>
      </c>
      <c r="V1110">
        <v>2.4</v>
      </c>
      <c r="W1110">
        <v>32.7</v>
      </c>
      <c r="X1110">
        <v>0.7</v>
      </c>
      <c r="Y1110">
        <v>0.9</v>
      </c>
      <c r="Z1110">
        <v>0.5</v>
      </c>
      <c r="AA1110">
        <v>1.6</v>
      </c>
      <c r="AB1110">
        <v>0.1</v>
      </c>
      <c r="AC1110">
        <v>0.2</v>
      </c>
      <c r="AD1110">
        <v>1.2</v>
      </c>
      <c r="AE1110">
        <v>0.1</v>
      </c>
      <c r="AF1110">
        <v>7.8</v>
      </c>
      <c r="AG1110">
        <v>0.4</v>
      </c>
      <c r="AH1110">
        <v>0.4</v>
      </c>
      <c r="AI1110">
        <v>0.2</v>
      </c>
      <c r="AJ1110">
        <v>0.4</v>
      </c>
      <c r="AK1110">
        <v>0.1</v>
      </c>
      <c r="AM1110">
        <v>0.2</v>
      </c>
      <c r="AN1110">
        <v>3.1</v>
      </c>
      <c r="AO1110">
        <v>0.1</v>
      </c>
      <c r="AP1110">
        <v>0.2</v>
      </c>
      <c r="AQ1110">
        <v>5</v>
      </c>
      <c r="AR1110">
        <v>1.4</v>
      </c>
      <c r="AU1110">
        <v>0.1</v>
      </c>
      <c r="AV1110">
        <v>19.7</v>
      </c>
      <c r="AW1110">
        <v>1.5</v>
      </c>
      <c r="AX1110">
        <v>140.8</v>
      </c>
      <c r="AY1110">
        <v>0.4</v>
      </c>
      <c r="AZ1110">
        <v>0.8</v>
      </c>
      <c r="BA1110">
        <v>0.2</v>
      </c>
      <c r="BD1110">
        <v>0.5</v>
      </c>
      <c r="BE1110">
        <v>3.5</v>
      </c>
      <c r="BF1110">
        <v>2.1</v>
      </c>
      <c r="BG1110">
        <v>29.9</v>
      </c>
      <c r="BH1110">
        <v>2.1</v>
      </c>
      <c r="BI1110">
        <v>0.4</v>
      </c>
      <c r="BJ1110">
        <v>0.1</v>
      </c>
      <c r="BK1110">
        <v>0.3</v>
      </c>
      <c r="BM1110">
        <v>0.2</v>
      </c>
      <c r="BP1110">
        <v>41.6</v>
      </c>
      <c r="BQ1110">
        <v>37.7</v>
      </c>
      <c r="BS1110">
        <v>1348.9</v>
      </c>
      <c r="BT1110">
        <v>22.2</v>
      </c>
    </row>
    <row r="1111" spans="1:72" x14ac:dyDescent="0.25">
      <c r="A1111" s="28" t="s">
        <v>292</v>
      </c>
      <c r="B1111" s="27" t="s">
        <v>361</v>
      </c>
      <c r="C1111" s="28" t="s">
        <v>387</v>
      </c>
      <c r="D1111">
        <v>7.5</v>
      </c>
      <c r="E1111">
        <v>0.5</v>
      </c>
      <c r="F1111">
        <v>0.3</v>
      </c>
      <c r="G1111">
        <v>1.2</v>
      </c>
      <c r="H1111">
        <v>54.7</v>
      </c>
      <c r="I1111">
        <v>8.7</v>
      </c>
      <c r="J1111">
        <v>3.7</v>
      </c>
      <c r="K1111">
        <v>5.6</v>
      </c>
      <c r="L1111">
        <v>1.5</v>
      </c>
      <c r="M1111">
        <v>9.3</v>
      </c>
      <c r="N1111">
        <v>29.4</v>
      </c>
      <c r="O1111">
        <v>111.9</v>
      </c>
      <c r="P1111">
        <v>12.2</v>
      </c>
      <c r="Q1111">
        <v>7.5</v>
      </c>
      <c r="R1111">
        <v>9.5</v>
      </c>
      <c r="S1111">
        <v>13.2</v>
      </c>
      <c r="T1111">
        <v>49</v>
      </c>
      <c r="U1111">
        <v>14.1</v>
      </c>
      <c r="V1111">
        <v>25.3</v>
      </c>
      <c r="W1111">
        <v>59.1</v>
      </c>
      <c r="X1111">
        <v>6.7</v>
      </c>
      <c r="Y1111">
        <v>12.4</v>
      </c>
      <c r="Z1111">
        <v>6.1</v>
      </c>
      <c r="AA1111">
        <v>17.6</v>
      </c>
      <c r="AB1111">
        <v>0.8</v>
      </c>
      <c r="AC1111">
        <v>6.5</v>
      </c>
      <c r="AD1111">
        <v>37.2</v>
      </c>
      <c r="AE1111">
        <v>8.8</v>
      </c>
      <c r="AF1111">
        <v>99.4</v>
      </c>
      <c r="AG1111">
        <v>25.7</v>
      </c>
      <c r="AH1111">
        <v>8.3</v>
      </c>
      <c r="AI1111">
        <v>5</v>
      </c>
      <c r="AJ1111">
        <v>9</v>
      </c>
      <c r="AK1111">
        <v>11</v>
      </c>
      <c r="AL1111">
        <v>2.3</v>
      </c>
      <c r="AM1111">
        <v>14.4</v>
      </c>
      <c r="AN1111">
        <v>31.7</v>
      </c>
      <c r="AO1111">
        <v>6.6</v>
      </c>
      <c r="AP1111">
        <v>10.9</v>
      </c>
      <c r="AQ1111">
        <v>131.6</v>
      </c>
      <c r="AR1111">
        <v>14.1</v>
      </c>
      <c r="AS1111">
        <v>8.4</v>
      </c>
      <c r="AT1111">
        <v>14</v>
      </c>
      <c r="AU1111">
        <v>8</v>
      </c>
      <c r="AV1111">
        <v>131</v>
      </c>
      <c r="AW1111">
        <v>18.4</v>
      </c>
      <c r="AX1111">
        <v>182.7</v>
      </c>
      <c r="AY1111">
        <v>8</v>
      </c>
      <c r="AZ1111">
        <v>6.7</v>
      </c>
      <c r="BA1111">
        <v>12.1</v>
      </c>
      <c r="BB1111">
        <v>3.7</v>
      </c>
      <c r="BC1111">
        <v>8.5</v>
      </c>
      <c r="BD1111">
        <v>21.5</v>
      </c>
      <c r="BE1111">
        <v>14.8</v>
      </c>
      <c r="BF1111">
        <v>10</v>
      </c>
      <c r="BG1111">
        <v>15.5</v>
      </c>
      <c r="BH1111">
        <v>4.7</v>
      </c>
      <c r="BI1111">
        <v>10.1</v>
      </c>
      <c r="BJ1111">
        <v>2.5</v>
      </c>
      <c r="BK1111">
        <v>3.5</v>
      </c>
      <c r="BL1111">
        <v>0.6</v>
      </c>
      <c r="BM1111">
        <v>2</v>
      </c>
      <c r="BP1111">
        <v>5.7</v>
      </c>
      <c r="BQ1111">
        <v>39</v>
      </c>
      <c r="BR1111">
        <v>0.2</v>
      </c>
      <c r="BS1111">
        <v>1911.7</v>
      </c>
      <c r="BT1111">
        <v>26</v>
      </c>
    </row>
    <row r="1112" spans="1:71" x14ac:dyDescent="0.25">
      <c r="A1112" s="28" t="s">
        <v>292</v>
      </c>
      <c r="B1112" s="27" t="s">
        <v>361</v>
      </c>
      <c r="C1112" s="28" t="s">
        <v>388</v>
      </c>
      <c r="W1112">
        <v>0.1</v>
      </c>
      <c r="AX1112">
        <v>0.2</v>
      </c>
      <c r="BS1112">
        <v>1.2</v>
      </c>
    </row>
    <row r="1113" spans="1:71" x14ac:dyDescent="0.25">
      <c r="A1113" s="28" t="s">
        <v>292</v>
      </c>
      <c r="B1113" s="27" t="s">
        <v>361</v>
      </c>
      <c r="C1113" s="28" t="s">
        <v>389</v>
      </c>
      <c r="O1113">
        <v>0.1</v>
      </c>
      <c r="W1113">
        <v>0.1</v>
      </c>
      <c r="AX1113">
        <v>0.2</v>
      </c>
      <c r="BS1113">
        <v>1.7</v>
      </c>
    </row>
    <row r="1114" spans="1:71" x14ac:dyDescent="0.25">
      <c r="A1114" s="28" t="s">
        <v>292</v>
      </c>
      <c r="B1114" s="27" t="s">
        <v>361</v>
      </c>
      <c r="C1114" s="28" t="s">
        <v>390</v>
      </c>
      <c r="AV1114">
        <v>0.1</v>
      </c>
      <c r="BS1114">
        <v>0.1</v>
      </c>
    </row>
    <row r="1115" spans="1:72" x14ac:dyDescent="0.25">
      <c r="A1115" s="28" t="s">
        <v>292</v>
      </c>
      <c r="B1115" s="27" t="s">
        <v>361</v>
      </c>
      <c r="C1115" s="28" t="s">
        <v>391</v>
      </c>
      <c r="H1115">
        <v>0.1</v>
      </c>
      <c r="N1115">
        <v>0.1</v>
      </c>
      <c r="O1115">
        <v>1.1</v>
      </c>
      <c r="T1115">
        <v>0.2</v>
      </c>
      <c r="U1115">
        <v>0.1</v>
      </c>
      <c r="V1115">
        <v>0.1</v>
      </c>
      <c r="W1115">
        <v>1.1</v>
      </c>
      <c r="AF1115">
        <v>0.1</v>
      </c>
      <c r="AN1115">
        <v>0.1</v>
      </c>
      <c r="AQ1115">
        <v>0.3</v>
      </c>
      <c r="AR1115">
        <v>0.1</v>
      </c>
      <c r="AV1115">
        <v>0.4</v>
      </c>
      <c r="AX1115">
        <v>2.3</v>
      </c>
      <c r="BG1115">
        <v>0.1</v>
      </c>
      <c r="BP1115">
        <v>0.6</v>
      </c>
      <c r="BS1115">
        <v>24.5</v>
      </c>
      <c r="BT1115">
        <v>0.2</v>
      </c>
    </row>
    <row r="1116" spans="1:72" x14ac:dyDescent="0.25">
      <c r="A1116" s="28" t="s">
        <v>292</v>
      </c>
      <c r="B1116" s="27" t="s">
        <v>361</v>
      </c>
      <c r="C1116" s="28" t="s">
        <v>392</v>
      </c>
      <c r="H1116">
        <v>0.1</v>
      </c>
      <c r="N1116">
        <v>0.1</v>
      </c>
      <c r="O1116">
        <v>0.2</v>
      </c>
      <c r="R1116">
        <v>0.1</v>
      </c>
      <c r="S1116">
        <v>0.1</v>
      </c>
      <c r="T1116">
        <v>0.1</v>
      </c>
      <c r="U1116">
        <v>0.1</v>
      </c>
      <c r="V1116">
        <v>0.1</v>
      </c>
      <c r="W1116">
        <v>0.2</v>
      </c>
      <c r="X1116">
        <v>0.1</v>
      </c>
      <c r="Y1116">
        <v>0.1</v>
      </c>
      <c r="AA1116">
        <v>0.2</v>
      </c>
      <c r="AC1116">
        <v>0.1</v>
      </c>
      <c r="AD1116">
        <v>0.4</v>
      </c>
      <c r="AF1116">
        <v>0.2</v>
      </c>
      <c r="AG1116">
        <v>0.1</v>
      </c>
      <c r="AH1116">
        <v>0.1</v>
      </c>
      <c r="AI1116">
        <v>0.1</v>
      </c>
      <c r="AK1116">
        <v>0.1</v>
      </c>
      <c r="AL1116">
        <v>0.1</v>
      </c>
      <c r="AM1116">
        <v>0.1</v>
      </c>
      <c r="AN1116">
        <v>0.2</v>
      </c>
      <c r="AO1116">
        <v>0.1</v>
      </c>
      <c r="AP1116">
        <v>0.2</v>
      </c>
      <c r="AQ1116">
        <v>3.4</v>
      </c>
      <c r="AR1116">
        <v>0.2</v>
      </c>
      <c r="AS1116">
        <v>0.1</v>
      </c>
      <c r="AT1116">
        <v>0.2</v>
      </c>
      <c r="AU1116">
        <v>0.1</v>
      </c>
      <c r="AV1116">
        <v>0.9</v>
      </c>
      <c r="AW1116">
        <v>0.3</v>
      </c>
      <c r="AX1116">
        <v>0.2</v>
      </c>
      <c r="AY1116">
        <v>0.1</v>
      </c>
      <c r="BA1116">
        <v>0.1</v>
      </c>
      <c r="BD1116">
        <v>0.2</v>
      </c>
      <c r="BE1116">
        <v>0.2</v>
      </c>
      <c r="BF1116">
        <v>0.1</v>
      </c>
      <c r="BG1116">
        <v>0.2</v>
      </c>
      <c r="BH1116">
        <v>0.1</v>
      </c>
      <c r="BI1116">
        <v>0.3</v>
      </c>
      <c r="BP1116">
        <v>0.1</v>
      </c>
      <c r="BQ1116">
        <v>0.5</v>
      </c>
      <c r="BS1116">
        <v>4.8</v>
      </c>
      <c r="BT1116">
        <v>0.1</v>
      </c>
    </row>
    <row r="1117" spans="1:72" x14ac:dyDescent="0.25">
      <c r="A1117" s="28" t="s">
        <v>292</v>
      </c>
      <c r="B1117" s="27" t="s">
        <v>361</v>
      </c>
      <c r="C1117" s="28" t="s">
        <v>393</v>
      </c>
      <c r="D1117">
        <v>0.7</v>
      </c>
      <c r="G1117">
        <v>0.1</v>
      </c>
      <c r="H1117">
        <v>1.1</v>
      </c>
      <c r="I1117">
        <v>0.3</v>
      </c>
      <c r="J1117">
        <v>0.2</v>
      </c>
      <c r="K1117">
        <v>0.3</v>
      </c>
      <c r="L1117">
        <v>0.1</v>
      </c>
      <c r="M1117">
        <v>3.2</v>
      </c>
      <c r="N1117">
        <v>2.9</v>
      </c>
      <c r="O1117">
        <v>3.3</v>
      </c>
      <c r="P1117">
        <v>1.5</v>
      </c>
      <c r="Q1117">
        <v>0.5</v>
      </c>
      <c r="R1117">
        <v>1</v>
      </c>
      <c r="S1117">
        <v>1.8</v>
      </c>
      <c r="T1117">
        <v>5.9</v>
      </c>
      <c r="U1117">
        <v>1.9</v>
      </c>
      <c r="V1117">
        <v>2.1</v>
      </c>
      <c r="W1117">
        <v>4.9</v>
      </c>
      <c r="X1117">
        <v>5.4</v>
      </c>
      <c r="Y1117">
        <v>0.5</v>
      </c>
      <c r="Z1117">
        <v>1.7</v>
      </c>
      <c r="AA1117">
        <v>2.3</v>
      </c>
      <c r="AC1117">
        <v>0.3</v>
      </c>
      <c r="AD1117">
        <v>3.8</v>
      </c>
      <c r="AE1117">
        <v>0.4</v>
      </c>
      <c r="AF1117">
        <v>1.4</v>
      </c>
      <c r="AG1117">
        <v>0.6</v>
      </c>
      <c r="AH1117">
        <v>0.8</v>
      </c>
      <c r="AI1117">
        <v>0.4</v>
      </c>
      <c r="AJ1117">
        <v>0.9</v>
      </c>
      <c r="AK1117">
        <v>0.8</v>
      </c>
      <c r="AL1117">
        <v>0.1</v>
      </c>
      <c r="AM1117">
        <v>0.3</v>
      </c>
      <c r="AN1117">
        <v>0.9</v>
      </c>
      <c r="AO1117">
        <v>0.1</v>
      </c>
      <c r="AP1117">
        <v>0.6</v>
      </c>
      <c r="AQ1117">
        <v>7.5</v>
      </c>
      <c r="AR1117">
        <v>0.4</v>
      </c>
      <c r="AS1117">
        <v>0.1</v>
      </c>
      <c r="AT1117">
        <v>0.3</v>
      </c>
      <c r="AU1117">
        <v>0.3</v>
      </c>
      <c r="AV1117">
        <v>3</v>
      </c>
      <c r="AW1117">
        <v>1</v>
      </c>
      <c r="AX1117">
        <v>7.1</v>
      </c>
      <c r="AY1117">
        <v>0.3</v>
      </c>
      <c r="AZ1117">
        <v>0.2</v>
      </c>
      <c r="BA1117">
        <v>0.3</v>
      </c>
      <c r="BB1117">
        <v>0.1</v>
      </c>
      <c r="BC1117">
        <v>0.1</v>
      </c>
      <c r="BD1117">
        <v>0.4</v>
      </c>
      <c r="BE1117">
        <v>1.1</v>
      </c>
      <c r="BF1117">
        <v>0.3</v>
      </c>
      <c r="BG1117">
        <v>0.8</v>
      </c>
      <c r="BH1117">
        <v>0.2</v>
      </c>
      <c r="BI1117">
        <v>0.4</v>
      </c>
      <c r="BJ1117">
        <v>0.1</v>
      </c>
      <c r="BK1117">
        <v>0.1</v>
      </c>
      <c r="BL1117">
        <v>0.1</v>
      </c>
      <c r="BM1117">
        <v>0.1</v>
      </c>
      <c r="BP1117">
        <v>0.8</v>
      </c>
      <c r="BQ1117">
        <v>10.9</v>
      </c>
      <c r="BS1117">
        <v>93.3</v>
      </c>
      <c r="BT1117">
        <v>3.7</v>
      </c>
    </row>
    <row r="1118" spans="1:72" x14ac:dyDescent="0.25">
      <c r="A1118" s="28" t="s">
        <v>292</v>
      </c>
      <c r="B1118" s="27" t="s">
        <v>361</v>
      </c>
      <c r="C1118" s="28" t="s">
        <v>394</v>
      </c>
      <c r="H1118">
        <v>0.2</v>
      </c>
      <c r="N1118">
        <v>0.1</v>
      </c>
      <c r="O1118">
        <v>2.1</v>
      </c>
      <c r="T1118">
        <v>0.7</v>
      </c>
      <c r="U1118">
        <v>0.1</v>
      </c>
      <c r="V1118">
        <v>0.1</v>
      </c>
      <c r="W1118">
        <v>1</v>
      </c>
      <c r="AF1118">
        <v>0.1</v>
      </c>
      <c r="AN1118">
        <v>0.2</v>
      </c>
      <c r="AQ1118">
        <v>0.4</v>
      </c>
      <c r="AR1118">
        <v>0.1</v>
      </c>
      <c r="AV1118">
        <v>1.6</v>
      </c>
      <c r="AX1118">
        <v>4.8</v>
      </c>
      <c r="BE1118">
        <v>0.1</v>
      </c>
      <c r="BF1118">
        <v>0.1</v>
      </c>
      <c r="BG1118">
        <v>0.1</v>
      </c>
      <c r="BI1118">
        <v>0.1</v>
      </c>
      <c r="BP1118">
        <v>0.1</v>
      </c>
      <c r="BS1118">
        <v>69.3</v>
      </c>
      <c r="BT1118">
        <v>0.4</v>
      </c>
    </row>
    <row r="1119" spans="1:72" x14ac:dyDescent="0.25">
      <c r="A1119" s="28" t="s">
        <v>292</v>
      </c>
      <c r="B1119" s="27" t="s">
        <v>361</v>
      </c>
      <c r="C1119" s="28" t="s">
        <v>395</v>
      </c>
      <c r="D1119">
        <v>0.1</v>
      </c>
      <c r="H1119">
        <v>0.3</v>
      </c>
      <c r="K1119">
        <v>0.1</v>
      </c>
      <c r="M1119">
        <v>0.2</v>
      </c>
      <c r="N1119">
        <v>0.4</v>
      </c>
      <c r="O1119">
        <v>2.4</v>
      </c>
      <c r="P1119">
        <v>0.1</v>
      </c>
      <c r="Q1119">
        <v>0.1</v>
      </c>
      <c r="R1119">
        <v>0.1</v>
      </c>
      <c r="S1119">
        <v>0.3</v>
      </c>
      <c r="T1119">
        <v>1.9</v>
      </c>
      <c r="U1119">
        <v>0.3</v>
      </c>
      <c r="V1119">
        <v>0.4</v>
      </c>
      <c r="W1119">
        <v>0.7</v>
      </c>
      <c r="X1119">
        <v>0.2</v>
      </c>
      <c r="Y1119">
        <v>0.1</v>
      </c>
      <c r="Z1119">
        <v>0.1</v>
      </c>
      <c r="AA1119">
        <v>0.3</v>
      </c>
      <c r="AC1119">
        <v>0.2</v>
      </c>
      <c r="AD1119">
        <v>3.6</v>
      </c>
      <c r="AE1119">
        <v>0.1</v>
      </c>
      <c r="AF1119">
        <v>0.4</v>
      </c>
      <c r="AG1119">
        <v>0.2</v>
      </c>
      <c r="AH1119">
        <v>0.2</v>
      </c>
      <c r="AI1119">
        <v>0.1</v>
      </c>
      <c r="AJ1119">
        <v>0.1</v>
      </c>
      <c r="AK1119">
        <v>0.3</v>
      </c>
      <c r="AM1119">
        <v>0.1</v>
      </c>
      <c r="AN1119">
        <v>0.2</v>
      </c>
      <c r="AO1119">
        <v>0.2</v>
      </c>
      <c r="AP1119">
        <v>0.2</v>
      </c>
      <c r="AQ1119">
        <v>1.8</v>
      </c>
      <c r="AR1119">
        <v>0.1</v>
      </c>
      <c r="AS1119">
        <v>0.1</v>
      </c>
      <c r="AT1119">
        <v>0.1</v>
      </c>
      <c r="AU1119">
        <v>0.1</v>
      </c>
      <c r="AV1119">
        <v>1.8</v>
      </c>
      <c r="AW1119">
        <v>1.7</v>
      </c>
      <c r="AX1119">
        <v>5.1</v>
      </c>
      <c r="AY1119">
        <v>0.1</v>
      </c>
      <c r="AZ1119">
        <v>0.1</v>
      </c>
      <c r="BA1119">
        <v>0.5</v>
      </c>
      <c r="BB1119">
        <v>0.1</v>
      </c>
      <c r="BD1119">
        <v>0.3</v>
      </c>
      <c r="BE1119">
        <v>0.6</v>
      </c>
      <c r="BF1119">
        <v>0.2</v>
      </c>
      <c r="BG1119">
        <v>0.3</v>
      </c>
      <c r="BI1119">
        <v>0.1</v>
      </c>
      <c r="BP1119">
        <v>0.1</v>
      </c>
      <c r="BQ1119">
        <v>0.2</v>
      </c>
      <c r="BS1119">
        <v>53.1</v>
      </c>
      <c r="BT1119">
        <v>0.2</v>
      </c>
    </row>
    <row r="1120" spans="1:72" x14ac:dyDescent="0.25">
      <c r="A1120" s="28" t="s">
        <v>292</v>
      </c>
      <c r="B1120" s="27" t="s">
        <v>361</v>
      </c>
      <c r="C1120" s="28" t="s">
        <v>396</v>
      </c>
      <c r="D1120">
        <v>0.1</v>
      </c>
      <c r="H1120">
        <v>3.4</v>
      </c>
      <c r="I1120">
        <v>0.2</v>
      </c>
      <c r="K1120">
        <v>0.3</v>
      </c>
      <c r="M1120">
        <v>1</v>
      </c>
      <c r="N1120">
        <v>2.9</v>
      </c>
      <c r="O1120">
        <v>77.5</v>
      </c>
      <c r="P1120">
        <v>0.7</v>
      </c>
      <c r="Q1120">
        <v>0.5</v>
      </c>
      <c r="R1120">
        <v>0.2</v>
      </c>
      <c r="S1120">
        <v>0.5</v>
      </c>
      <c r="T1120">
        <v>24.5</v>
      </c>
      <c r="U1120">
        <v>1.6</v>
      </c>
      <c r="V1120">
        <v>1.7</v>
      </c>
      <c r="W1120">
        <v>16.3</v>
      </c>
      <c r="X1120">
        <v>0.4</v>
      </c>
      <c r="Y1120">
        <v>1.4</v>
      </c>
      <c r="Z1120">
        <v>0.3</v>
      </c>
      <c r="AA1120">
        <v>1.7</v>
      </c>
      <c r="AB1120">
        <v>0.3</v>
      </c>
      <c r="AC1120">
        <v>0.4</v>
      </c>
      <c r="AD1120">
        <v>4.1</v>
      </c>
      <c r="AE1120">
        <v>0.1</v>
      </c>
      <c r="AF1120">
        <v>3.1</v>
      </c>
      <c r="AG1120">
        <v>0.4</v>
      </c>
      <c r="AH1120">
        <v>0.3</v>
      </c>
      <c r="AI1120">
        <v>0.2</v>
      </c>
      <c r="AJ1120">
        <v>0.2</v>
      </c>
      <c r="AK1120">
        <v>0.4</v>
      </c>
      <c r="AL1120">
        <v>0.1</v>
      </c>
      <c r="AM1120">
        <v>0.2</v>
      </c>
      <c r="AN1120">
        <v>12.1</v>
      </c>
      <c r="AO1120">
        <v>0.1</v>
      </c>
      <c r="AP1120">
        <v>0.5</v>
      </c>
      <c r="AQ1120">
        <v>22.4</v>
      </c>
      <c r="AR1120">
        <v>1</v>
      </c>
      <c r="AS1120">
        <v>0.2</v>
      </c>
      <c r="AT1120">
        <v>0.4</v>
      </c>
      <c r="AU1120">
        <v>0.3</v>
      </c>
      <c r="AV1120">
        <v>47.3</v>
      </c>
      <c r="AW1120">
        <v>2.4</v>
      </c>
      <c r="AX1120">
        <v>124.9</v>
      </c>
      <c r="AY1120">
        <v>0.4</v>
      </c>
      <c r="AZ1120">
        <v>0.3</v>
      </c>
      <c r="BA1120">
        <v>0.4</v>
      </c>
      <c r="BB1120">
        <v>0.2</v>
      </c>
      <c r="BC1120">
        <v>0.1</v>
      </c>
      <c r="BD1120">
        <v>0.6</v>
      </c>
      <c r="BE1120">
        <v>4</v>
      </c>
      <c r="BF1120">
        <v>3.2</v>
      </c>
      <c r="BG1120">
        <v>3.5</v>
      </c>
      <c r="BH1120">
        <v>0.3</v>
      </c>
      <c r="BI1120">
        <v>0.5</v>
      </c>
      <c r="BK1120">
        <v>0.5</v>
      </c>
      <c r="BM1120">
        <v>0.1</v>
      </c>
      <c r="BP1120">
        <v>3.8</v>
      </c>
      <c r="BQ1120">
        <v>0.3</v>
      </c>
      <c r="BS1120">
        <v>2546.2</v>
      </c>
      <c r="BT1120">
        <v>8.3</v>
      </c>
    </row>
    <row r="1121" spans="1:72" x14ac:dyDescent="0.25">
      <c r="A1121" s="28" t="s">
        <v>292</v>
      </c>
      <c r="B1121" s="27" t="s">
        <v>361</v>
      </c>
      <c r="C1121" s="28" t="s">
        <v>397</v>
      </c>
      <c r="AX1121">
        <v>0.1</v>
      </c>
      <c r="BS1121">
        <v>0.7</v>
      </c>
      <c r="BT1121">
        <v>-0.8</v>
      </c>
    </row>
    <row r="1122" spans="1:71" x14ac:dyDescent="0.25">
      <c r="A1122" s="28" t="s">
        <v>292</v>
      </c>
      <c r="B1122" s="27" t="s">
        <v>361</v>
      </c>
      <c r="C1122" s="28" t="s">
        <v>398</v>
      </c>
      <c r="H1122">
        <v>0.1</v>
      </c>
      <c r="O1122">
        <v>3.6</v>
      </c>
      <c r="T1122">
        <v>0.2</v>
      </c>
      <c r="W1122">
        <v>0.3</v>
      </c>
      <c r="AN1122">
        <v>0.1</v>
      </c>
      <c r="AQ1122">
        <v>0.1</v>
      </c>
      <c r="AV1122">
        <v>1.3</v>
      </c>
      <c r="AX1122">
        <v>4.4</v>
      </c>
      <c r="BS1122">
        <v>36.4</v>
      </c>
    </row>
    <row r="1123" spans="1:72" x14ac:dyDescent="0.25">
      <c r="A1123" s="28" t="s">
        <v>292</v>
      </c>
      <c r="B1123" s="27" t="s">
        <v>361</v>
      </c>
      <c r="C1123" s="28" t="s">
        <v>399</v>
      </c>
      <c r="H1123">
        <v>0.2</v>
      </c>
      <c r="M1123">
        <v>0.1</v>
      </c>
      <c r="N1123">
        <v>0.2</v>
      </c>
      <c r="O1123">
        <v>4.2</v>
      </c>
      <c r="P1123">
        <v>0.1</v>
      </c>
      <c r="T1123">
        <v>1</v>
      </c>
      <c r="U1123">
        <v>0.2</v>
      </c>
      <c r="V1123">
        <v>0.1</v>
      </c>
      <c r="W1123">
        <v>2.4</v>
      </c>
      <c r="AA1123">
        <v>0.1</v>
      </c>
      <c r="AF1123">
        <v>0.1</v>
      </c>
      <c r="AN1123">
        <v>0.1</v>
      </c>
      <c r="AQ1123">
        <v>0.5</v>
      </c>
      <c r="AR1123">
        <v>0.2</v>
      </c>
      <c r="AV1123">
        <v>2.6</v>
      </c>
      <c r="AW1123">
        <v>0.1</v>
      </c>
      <c r="AX1123">
        <v>11.9</v>
      </c>
      <c r="AY1123">
        <v>0.1</v>
      </c>
      <c r="BE1123">
        <v>0.1</v>
      </c>
      <c r="BF1123">
        <v>0.1</v>
      </c>
      <c r="BG1123">
        <v>0.2</v>
      </c>
      <c r="BI1123">
        <v>0.1</v>
      </c>
      <c r="BP1123">
        <v>0.7</v>
      </c>
      <c r="BS1123">
        <v>96.4</v>
      </c>
      <c r="BT1123">
        <v>2.1</v>
      </c>
    </row>
    <row r="1124" spans="1:72" x14ac:dyDescent="0.25">
      <c r="A1124" s="28" t="s">
        <v>292</v>
      </c>
      <c r="B1124" s="27" t="s">
        <v>361</v>
      </c>
      <c r="C1124" s="28" t="s">
        <v>400</v>
      </c>
      <c r="O1124">
        <v>0.3</v>
      </c>
      <c r="T1124">
        <v>0.2</v>
      </c>
      <c r="W1124">
        <v>0.3</v>
      </c>
      <c r="AV1124">
        <v>0.2</v>
      </c>
      <c r="AX1124">
        <v>0.8</v>
      </c>
      <c r="BS1124">
        <v>8.1</v>
      </c>
      <c r="BT1124">
        <v>-6.3</v>
      </c>
    </row>
    <row r="1125" spans="1:72" x14ac:dyDescent="0.25">
      <c r="A1125" s="28" t="s">
        <v>292</v>
      </c>
      <c r="B1125" s="27" t="s">
        <v>361</v>
      </c>
      <c r="C1125" s="28" t="s">
        <v>401</v>
      </c>
      <c r="D1125">
        <v>0.2</v>
      </c>
      <c r="H1125">
        <v>2.3</v>
      </c>
      <c r="I1125">
        <v>0.1</v>
      </c>
      <c r="K1125">
        <v>0.2</v>
      </c>
      <c r="M1125">
        <v>0.8</v>
      </c>
      <c r="N1125">
        <v>1.9</v>
      </c>
      <c r="O1125">
        <v>35.3</v>
      </c>
      <c r="P1125">
        <v>0.8</v>
      </c>
      <c r="Q1125">
        <v>0.4</v>
      </c>
      <c r="R1125">
        <v>0.1</v>
      </c>
      <c r="S1125">
        <v>0.3</v>
      </c>
      <c r="T1125">
        <v>18.6</v>
      </c>
      <c r="U1125">
        <v>2.1</v>
      </c>
      <c r="V1125">
        <v>1.6</v>
      </c>
      <c r="W1125">
        <v>29.1</v>
      </c>
      <c r="X1125">
        <v>0.6</v>
      </c>
      <c r="Y1125">
        <v>0.5</v>
      </c>
      <c r="Z1125">
        <v>0.3</v>
      </c>
      <c r="AA1125">
        <v>0.9</v>
      </c>
      <c r="AB1125">
        <v>0.1</v>
      </c>
      <c r="AC1125">
        <v>0.1</v>
      </c>
      <c r="AD1125">
        <v>0.4</v>
      </c>
      <c r="AE1125">
        <v>0.1</v>
      </c>
      <c r="AF1125">
        <v>1.3</v>
      </c>
      <c r="AG1125">
        <v>0.2</v>
      </c>
      <c r="AH1125">
        <v>0.1</v>
      </c>
      <c r="AI1125">
        <v>0.1</v>
      </c>
      <c r="AJ1125">
        <v>0.1</v>
      </c>
      <c r="AK1125">
        <v>0.1</v>
      </c>
      <c r="AM1125">
        <v>0.1</v>
      </c>
      <c r="AN1125">
        <v>2.1</v>
      </c>
      <c r="AO1125">
        <v>0.2</v>
      </c>
      <c r="AP1125">
        <v>0.1</v>
      </c>
      <c r="AQ1125">
        <v>5.1</v>
      </c>
      <c r="AR1125">
        <v>1.8</v>
      </c>
      <c r="AS1125">
        <v>0.1</v>
      </c>
      <c r="AT1125">
        <v>0.1</v>
      </c>
      <c r="AU1125">
        <v>0.1</v>
      </c>
      <c r="AV1125">
        <v>36.4</v>
      </c>
      <c r="AW1125">
        <v>0.9</v>
      </c>
      <c r="AX1125">
        <v>106.6</v>
      </c>
      <c r="AY1125">
        <v>0.4</v>
      </c>
      <c r="AZ1125">
        <v>0.1</v>
      </c>
      <c r="BA1125">
        <v>0.2</v>
      </c>
      <c r="BD1125">
        <v>0.4</v>
      </c>
      <c r="BE1125">
        <v>1.9</v>
      </c>
      <c r="BF1125">
        <v>2.6</v>
      </c>
      <c r="BG1125">
        <v>1.9</v>
      </c>
      <c r="BH1125">
        <v>0.1</v>
      </c>
      <c r="BI1125">
        <v>0.4</v>
      </c>
      <c r="BK1125">
        <v>0.3</v>
      </c>
      <c r="BP1125">
        <v>2.8</v>
      </c>
      <c r="BQ1125">
        <v>0.4</v>
      </c>
      <c r="BR1125">
        <v>0.1</v>
      </c>
      <c r="BS1125">
        <v>1090.8</v>
      </c>
      <c r="BT1125">
        <v>13.5</v>
      </c>
    </row>
    <row r="1126" spans="1:72" x14ac:dyDescent="0.25">
      <c r="A1126" s="28" t="s">
        <v>292</v>
      </c>
      <c r="B1126" s="27" t="s">
        <v>361</v>
      </c>
      <c r="C1126" s="28" t="s">
        <v>402</v>
      </c>
      <c r="D1126">
        <v>0.2</v>
      </c>
      <c r="H1126">
        <v>2</v>
      </c>
      <c r="I1126">
        <v>0.1</v>
      </c>
      <c r="K1126">
        <v>0.2</v>
      </c>
      <c r="M1126">
        <v>0.8</v>
      </c>
      <c r="N1126">
        <v>1.9</v>
      </c>
      <c r="O1126">
        <v>23.9</v>
      </c>
      <c r="P1126">
        <v>1.1</v>
      </c>
      <c r="Q1126">
        <v>0.4</v>
      </c>
      <c r="R1126">
        <v>0.1</v>
      </c>
      <c r="S1126">
        <v>0.4</v>
      </c>
      <c r="T1126">
        <v>13.1</v>
      </c>
      <c r="U1126">
        <v>2.6</v>
      </c>
      <c r="V1126">
        <v>1.9</v>
      </c>
      <c r="W1126">
        <v>50</v>
      </c>
      <c r="X1126">
        <v>1.1</v>
      </c>
      <c r="Y1126">
        <v>0.4</v>
      </c>
      <c r="Z1126">
        <v>0.5</v>
      </c>
      <c r="AA1126">
        <v>1.3</v>
      </c>
      <c r="AC1126">
        <v>0.1</v>
      </c>
      <c r="AD1126">
        <v>0.4</v>
      </c>
      <c r="AF1126">
        <v>1.1</v>
      </c>
      <c r="AG1126">
        <v>0.1</v>
      </c>
      <c r="AJ1126">
        <v>0.1</v>
      </c>
      <c r="AN1126">
        <v>1.2</v>
      </c>
      <c r="AQ1126">
        <v>4.5</v>
      </c>
      <c r="AR1126">
        <v>3.5</v>
      </c>
      <c r="AT1126">
        <v>0.1</v>
      </c>
      <c r="AV1126">
        <v>10.5</v>
      </c>
      <c r="AW1126">
        <v>1.1</v>
      </c>
      <c r="AX1126">
        <v>53</v>
      </c>
      <c r="AY1126">
        <v>0.5</v>
      </c>
      <c r="BA1126">
        <v>0.1</v>
      </c>
      <c r="BD1126">
        <v>0.1</v>
      </c>
      <c r="BE1126">
        <v>0.8</v>
      </c>
      <c r="BF1126">
        <v>1.1</v>
      </c>
      <c r="BG1126">
        <v>0.8</v>
      </c>
      <c r="BI1126">
        <v>0.5</v>
      </c>
      <c r="BK1126">
        <v>0.2</v>
      </c>
      <c r="BP1126">
        <v>1.3</v>
      </c>
      <c r="BS1126">
        <v>523.3</v>
      </c>
      <c r="BT1126">
        <v>10.6</v>
      </c>
    </row>
    <row r="1127" spans="1:72" x14ac:dyDescent="0.25">
      <c r="A1127" s="28" t="s">
        <v>292</v>
      </c>
      <c r="B1127" s="27" t="s">
        <v>361</v>
      </c>
      <c r="C1127" s="28" t="s">
        <v>403</v>
      </c>
      <c r="H1127">
        <v>1.4</v>
      </c>
      <c r="I1127">
        <v>0.1</v>
      </c>
      <c r="K1127">
        <v>0.2</v>
      </c>
      <c r="M1127">
        <v>0.4</v>
      </c>
      <c r="N1127">
        <v>1.1</v>
      </c>
      <c r="O1127">
        <v>16.2</v>
      </c>
      <c r="P1127">
        <v>0.3</v>
      </c>
      <c r="Q1127">
        <v>0.2</v>
      </c>
      <c r="S1127">
        <v>0.1</v>
      </c>
      <c r="T1127">
        <v>14.4</v>
      </c>
      <c r="U1127">
        <v>0.8</v>
      </c>
      <c r="V1127">
        <v>0.6</v>
      </c>
      <c r="W1127">
        <v>10</v>
      </c>
      <c r="X1127">
        <v>0.1</v>
      </c>
      <c r="Y1127">
        <v>0.2</v>
      </c>
      <c r="Z1127">
        <v>0.1</v>
      </c>
      <c r="AA1127">
        <v>0.3</v>
      </c>
      <c r="AD1127">
        <v>0.1</v>
      </c>
      <c r="AF1127">
        <v>0.5</v>
      </c>
      <c r="AN1127">
        <v>1</v>
      </c>
      <c r="AQ1127">
        <v>2.6</v>
      </c>
      <c r="AR1127">
        <v>0.6</v>
      </c>
      <c r="AV1127">
        <v>14.4</v>
      </c>
      <c r="AW1127">
        <v>0.4</v>
      </c>
      <c r="AX1127">
        <v>44.4</v>
      </c>
      <c r="AY1127">
        <v>0.2</v>
      </c>
      <c r="BE1127">
        <v>0.5</v>
      </c>
      <c r="BF1127">
        <v>0.5</v>
      </c>
      <c r="BG1127">
        <v>0.6</v>
      </c>
      <c r="BI1127">
        <v>0.2</v>
      </c>
      <c r="BK1127">
        <v>0.1</v>
      </c>
      <c r="BP1127">
        <v>1.3</v>
      </c>
      <c r="BS1127">
        <v>474.7</v>
      </c>
      <c r="BT1127">
        <v>4.2</v>
      </c>
    </row>
    <row r="1128" spans="1:72" x14ac:dyDescent="0.25">
      <c r="A1128" s="28" t="s">
        <v>292</v>
      </c>
      <c r="B1128" s="27" t="s">
        <v>361</v>
      </c>
      <c r="C1128" s="28" t="s">
        <v>404</v>
      </c>
      <c r="H1128">
        <v>0.9</v>
      </c>
      <c r="M1128">
        <v>0.2</v>
      </c>
      <c r="N1128">
        <v>0.7</v>
      </c>
      <c r="O1128">
        <v>8.9</v>
      </c>
      <c r="P1128">
        <v>0.2</v>
      </c>
      <c r="Q1128">
        <v>0.1</v>
      </c>
      <c r="T1128">
        <v>3.5</v>
      </c>
      <c r="U1128">
        <v>0.3</v>
      </c>
      <c r="V1128">
        <v>0.3</v>
      </c>
      <c r="W1128">
        <v>5.3</v>
      </c>
      <c r="X1128">
        <v>0.1</v>
      </c>
      <c r="Y1128">
        <v>0.1</v>
      </c>
      <c r="AA1128">
        <v>0.2</v>
      </c>
      <c r="AF1128">
        <v>0.2</v>
      </c>
      <c r="AN1128">
        <v>0.4</v>
      </c>
      <c r="AQ1128">
        <v>0.8</v>
      </c>
      <c r="AR1128">
        <v>0.2</v>
      </c>
      <c r="AV1128">
        <v>6.5</v>
      </c>
      <c r="AW1128">
        <v>0.2</v>
      </c>
      <c r="AX1128">
        <v>24.5</v>
      </c>
      <c r="BE1128">
        <v>0.4</v>
      </c>
      <c r="BF1128">
        <v>0.4</v>
      </c>
      <c r="BG1128">
        <v>0.4</v>
      </c>
      <c r="BK1128">
        <v>0.1</v>
      </c>
      <c r="BP1128">
        <v>0.8</v>
      </c>
      <c r="BS1128">
        <v>206.2</v>
      </c>
      <c r="BT1128">
        <v>2.5</v>
      </c>
    </row>
    <row r="1129" spans="1:72" x14ac:dyDescent="0.25">
      <c r="A1129" s="28" t="s">
        <v>292</v>
      </c>
      <c r="B1129" s="27" t="s">
        <v>361</v>
      </c>
      <c r="C1129" s="28" t="s">
        <v>405</v>
      </c>
      <c r="H1129">
        <v>0.1</v>
      </c>
      <c r="O1129">
        <v>0.4</v>
      </c>
      <c r="T1129">
        <v>0.3</v>
      </c>
      <c r="W1129">
        <v>0.4</v>
      </c>
      <c r="AQ1129">
        <v>0.1</v>
      </c>
      <c r="AV1129">
        <v>0.7</v>
      </c>
      <c r="AX1129">
        <v>1.6</v>
      </c>
      <c r="BS1129">
        <v>15.6</v>
      </c>
      <c r="BT1129">
        <v>0.2</v>
      </c>
    </row>
    <row r="1130" spans="1:72" x14ac:dyDescent="0.25">
      <c r="A1130" s="28" t="s">
        <v>292</v>
      </c>
      <c r="B1130" s="27" t="s">
        <v>361</v>
      </c>
      <c r="C1130" s="28" t="s">
        <v>406</v>
      </c>
      <c r="H1130">
        <v>0.2</v>
      </c>
      <c r="M1130">
        <v>0.1</v>
      </c>
      <c r="N1130">
        <v>0.2</v>
      </c>
      <c r="O1130">
        <v>4.5</v>
      </c>
      <c r="P1130">
        <v>0.1</v>
      </c>
      <c r="T1130">
        <v>3.4</v>
      </c>
      <c r="U1130">
        <v>0.2</v>
      </c>
      <c r="V1130">
        <v>0.1</v>
      </c>
      <c r="W1130">
        <v>1.8</v>
      </c>
      <c r="Y1130">
        <v>0.1</v>
      </c>
      <c r="AA1130">
        <v>0.1</v>
      </c>
      <c r="AF1130">
        <v>0.2</v>
      </c>
      <c r="AN1130">
        <v>0.9</v>
      </c>
      <c r="AQ1130">
        <v>1.2</v>
      </c>
      <c r="AR1130">
        <v>0.1</v>
      </c>
      <c r="AV1130">
        <v>6.4</v>
      </c>
      <c r="AW1130">
        <v>0.1</v>
      </c>
      <c r="AX1130">
        <v>14.7</v>
      </c>
      <c r="BE1130">
        <v>0.2</v>
      </c>
      <c r="BF1130">
        <v>0.1</v>
      </c>
      <c r="BG1130">
        <v>0.2</v>
      </c>
      <c r="BP1130">
        <v>0.4</v>
      </c>
      <c r="BS1130">
        <v>217</v>
      </c>
      <c r="BT1130">
        <v>1.4</v>
      </c>
    </row>
    <row r="1131" spans="1:72" x14ac:dyDescent="0.25">
      <c r="A1131" s="28" t="s">
        <v>292</v>
      </c>
      <c r="B1131" s="27" t="s">
        <v>361</v>
      </c>
      <c r="C1131" s="28" t="s">
        <v>407</v>
      </c>
      <c r="D1131">
        <v>0.7</v>
      </c>
      <c r="F1131">
        <v>0.1</v>
      </c>
      <c r="G1131">
        <v>0.1</v>
      </c>
      <c r="H1131">
        <v>8.4</v>
      </c>
      <c r="I1131">
        <v>0.6</v>
      </c>
      <c r="J1131">
        <v>0.1</v>
      </c>
      <c r="K1131">
        <v>0.6</v>
      </c>
      <c r="L1131">
        <v>0.2</v>
      </c>
      <c r="M1131">
        <v>4.2</v>
      </c>
      <c r="N1131">
        <v>6.7</v>
      </c>
      <c r="O1131">
        <v>77.2</v>
      </c>
      <c r="P1131">
        <v>2.1</v>
      </c>
      <c r="Q1131">
        <v>1.4</v>
      </c>
      <c r="R1131">
        <v>0.8</v>
      </c>
      <c r="S1131">
        <v>1.2</v>
      </c>
      <c r="T1131">
        <v>46.5</v>
      </c>
      <c r="U1131">
        <v>5</v>
      </c>
      <c r="V1131">
        <v>5.2</v>
      </c>
      <c r="W1131">
        <v>50.7</v>
      </c>
      <c r="X1131">
        <v>1.6</v>
      </c>
      <c r="Y1131">
        <v>1.5</v>
      </c>
      <c r="Z1131">
        <v>1.1</v>
      </c>
      <c r="AA1131">
        <v>3</v>
      </c>
      <c r="AB1131">
        <v>0.3</v>
      </c>
      <c r="AC1131">
        <v>0.6</v>
      </c>
      <c r="AD1131">
        <v>3.1</v>
      </c>
      <c r="AE1131">
        <v>0.5</v>
      </c>
      <c r="AF1131">
        <v>6.7</v>
      </c>
      <c r="AG1131">
        <v>1.4</v>
      </c>
      <c r="AH1131">
        <v>1</v>
      </c>
      <c r="AI1131">
        <v>2</v>
      </c>
      <c r="AJ1131">
        <v>1.4</v>
      </c>
      <c r="AK1131">
        <v>1.4</v>
      </c>
      <c r="AL1131">
        <v>0.2</v>
      </c>
      <c r="AM1131">
        <v>0.9</v>
      </c>
      <c r="AN1131">
        <v>7.5</v>
      </c>
      <c r="AO1131">
        <v>1</v>
      </c>
      <c r="AP1131">
        <v>1.6</v>
      </c>
      <c r="AQ1131">
        <v>25.3</v>
      </c>
      <c r="AR1131">
        <v>5.5</v>
      </c>
      <c r="AS1131">
        <v>0.5</v>
      </c>
      <c r="AT1131">
        <v>0.8</v>
      </c>
      <c r="AU1131">
        <v>0.4</v>
      </c>
      <c r="AV1131">
        <v>67.1</v>
      </c>
      <c r="AW1131">
        <v>3</v>
      </c>
      <c r="AX1131">
        <v>258.4</v>
      </c>
      <c r="AY1131">
        <v>2.4</v>
      </c>
      <c r="AZ1131">
        <v>0.6</v>
      </c>
      <c r="BA1131">
        <v>1.7</v>
      </c>
      <c r="BB1131">
        <v>0.2</v>
      </c>
      <c r="BC1131">
        <v>0.2</v>
      </c>
      <c r="BD1131">
        <v>1.7</v>
      </c>
      <c r="BE1131">
        <v>6.3</v>
      </c>
      <c r="BF1131">
        <v>5.1</v>
      </c>
      <c r="BG1131">
        <v>6.7</v>
      </c>
      <c r="BH1131">
        <v>0.6</v>
      </c>
      <c r="BI1131">
        <v>3</v>
      </c>
      <c r="BJ1131">
        <v>0.2</v>
      </c>
      <c r="BK1131">
        <v>1</v>
      </c>
      <c r="BL1131">
        <v>0.1</v>
      </c>
      <c r="BM1131">
        <v>0.2</v>
      </c>
      <c r="BP1131">
        <v>9.7</v>
      </c>
      <c r="BQ1131">
        <v>12.4</v>
      </c>
      <c r="BR1131">
        <v>0.1</v>
      </c>
      <c r="BS1131">
        <v>2668.9</v>
      </c>
      <c r="BT1131">
        <v>26</v>
      </c>
    </row>
    <row r="1132" spans="1:72" x14ac:dyDescent="0.25">
      <c r="A1132" s="26" t="s">
        <v>293</v>
      </c>
      <c r="B1132" s="27" t="s">
        <v>362</v>
      </c>
      <c r="C1132" s="26" t="s">
        <v>384</v>
      </c>
      <c r="D1132">
        <v>271.3</v>
      </c>
      <c r="E1132">
        <v>46.1</v>
      </c>
      <c r="F1132">
        <v>16.1</v>
      </c>
      <c r="G1132">
        <v>172.5</v>
      </c>
      <c r="H1132">
        <v>14812.4</v>
      </c>
      <c r="I1132">
        <v>1189.4</v>
      </c>
      <c r="J1132">
        <v>253.6</v>
      </c>
      <c r="K1132">
        <v>754.2</v>
      </c>
      <c r="L1132">
        <v>191.9</v>
      </c>
      <c r="M1132">
        <v>1108.3</v>
      </c>
      <c r="N1132">
        <v>3737.4</v>
      </c>
      <c r="O1132">
        <v>4471.6</v>
      </c>
      <c r="P1132">
        <v>1008.9</v>
      </c>
      <c r="Q1132">
        <v>720.7</v>
      </c>
      <c r="R1132">
        <v>394.6</v>
      </c>
      <c r="S1132">
        <v>1132.6</v>
      </c>
      <c r="T1132">
        <v>1171.9</v>
      </c>
      <c r="U1132">
        <v>1273.5</v>
      </c>
      <c r="V1132">
        <v>1392.5</v>
      </c>
      <c r="W1132">
        <v>3660</v>
      </c>
      <c r="X1132">
        <v>319.3</v>
      </c>
      <c r="Y1132">
        <v>1609</v>
      </c>
      <c r="Z1132">
        <v>359</v>
      </c>
      <c r="AA1132">
        <v>1331</v>
      </c>
      <c r="AB1132">
        <v>159.8</v>
      </c>
      <c r="AC1132">
        <v>581.2</v>
      </c>
      <c r="AD1132">
        <v>2555.2</v>
      </c>
      <c r="AE1132">
        <v>4859.4</v>
      </c>
      <c r="AF1132">
        <v>17716.8</v>
      </c>
      <c r="AG1132">
        <v>12433.9</v>
      </c>
      <c r="AH1132">
        <v>955.8</v>
      </c>
      <c r="AI1132">
        <v>126.4</v>
      </c>
      <c r="AJ1132">
        <v>610.3</v>
      </c>
      <c r="AK1132">
        <v>1171.5</v>
      </c>
      <c r="AL1132">
        <v>544.8</v>
      </c>
      <c r="AM1132">
        <v>2565.3</v>
      </c>
      <c r="AN1132">
        <v>2071.3</v>
      </c>
      <c r="AO1132">
        <v>1912.1</v>
      </c>
      <c r="AP1132">
        <v>2497.4</v>
      </c>
      <c r="AQ1132">
        <v>6084.1</v>
      </c>
      <c r="AR1132">
        <v>3380.9</v>
      </c>
      <c r="AS1132">
        <v>2163.7</v>
      </c>
      <c r="AT1132">
        <v>1063.2</v>
      </c>
      <c r="AU1132">
        <v>1150.8</v>
      </c>
      <c r="AV1132">
        <v>5731.8</v>
      </c>
      <c r="AW1132">
        <v>963.8</v>
      </c>
      <c r="AX1132">
        <v>364.7</v>
      </c>
      <c r="AY1132">
        <v>16623</v>
      </c>
      <c r="AZ1132">
        <v>910.3</v>
      </c>
      <c r="BA1132">
        <v>1467.1</v>
      </c>
      <c r="BB1132">
        <v>1040</v>
      </c>
      <c r="BC1132">
        <v>2679.8</v>
      </c>
      <c r="BD1132">
        <v>2286.5</v>
      </c>
      <c r="BE1132">
        <v>2790.9</v>
      </c>
      <c r="BF1132">
        <v>823.8</v>
      </c>
      <c r="BG1132">
        <v>1157.3</v>
      </c>
      <c r="BH1132">
        <v>370.8</v>
      </c>
      <c r="BI1132">
        <v>1898.5</v>
      </c>
      <c r="BJ1132">
        <v>1094</v>
      </c>
      <c r="BK1132">
        <v>752</v>
      </c>
      <c r="BL1132">
        <v>95.2</v>
      </c>
      <c r="BM1132">
        <v>493.8</v>
      </c>
      <c r="BP1132">
        <v>262.5</v>
      </c>
      <c r="BQ1132">
        <v>1542.9</v>
      </c>
      <c r="BR1132">
        <v>29.9</v>
      </c>
      <c r="BS1132">
        <v>1440.9</v>
      </c>
      <c r="BT1132">
        <v>-80.9</v>
      </c>
    </row>
    <row r="1133" spans="1:72" x14ac:dyDescent="0.25">
      <c r="A1133" s="28" t="s">
        <v>293</v>
      </c>
      <c r="B1133" s="27" t="s">
        <v>362</v>
      </c>
      <c r="C1133" s="28" t="s">
        <v>385</v>
      </c>
      <c r="D1133">
        <v>0.2</v>
      </c>
      <c r="E1133">
        <v>0.1</v>
      </c>
      <c r="G1133">
        <v>0.1</v>
      </c>
      <c r="H1133">
        <v>14.1</v>
      </c>
      <c r="I1133">
        <v>0.7</v>
      </c>
      <c r="J1133">
        <v>0.2</v>
      </c>
      <c r="K1133">
        <v>0.7</v>
      </c>
      <c r="L1133">
        <v>0.1</v>
      </c>
      <c r="M1133">
        <v>1.4</v>
      </c>
      <c r="N1133">
        <v>4.1</v>
      </c>
      <c r="O1133">
        <v>32.3</v>
      </c>
      <c r="P1133">
        <v>1</v>
      </c>
      <c r="Q1133">
        <v>0.6</v>
      </c>
      <c r="R1133">
        <v>0.4</v>
      </c>
      <c r="S1133">
        <v>1.1</v>
      </c>
      <c r="T1133">
        <v>2.1</v>
      </c>
      <c r="U1133">
        <v>0.9</v>
      </c>
      <c r="V1133">
        <v>1.3</v>
      </c>
      <c r="W1133">
        <v>3.1</v>
      </c>
      <c r="X1133">
        <v>0.3</v>
      </c>
      <c r="Y1133">
        <v>1.6</v>
      </c>
      <c r="Z1133">
        <v>0.3</v>
      </c>
      <c r="AA1133">
        <v>1.5</v>
      </c>
      <c r="AB1133">
        <v>0.1</v>
      </c>
      <c r="AC1133">
        <v>0.6</v>
      </c>
      <c r="AD1133">
        <v>1.6</v>
      </c>
      <c r="AE1133">
        <v>4.3</v>
      </c>
      <c r="AF1133">
        <v>10</v>
      </c>
      <c r="AG1133">
        <v>11.9</v>
      </c>
      <c r="AH1133">
        <v>0.7</v>
      </c>
      <c r="AI1133">
        <v>0.4</v>
      </c>
      <c r="AJ1133">
        <v>0.6</v>
      </c>
      <c r="AK1133">
        <v>0.9</v>
      </c>
      <c r="AL1133">
        <v>0.4</v>
      </c>
      <c r="AM1133">
        <v>2</v>
      </c>
      <c r="AN1133">
        <v>1.9</v>
      </c>
      <c r="AO1133">
        <v>2.1</v>
      </c>
      <c r="AP1133">
        <v>2.1</v>
      </c>
      <c r="AQ1133">
        <v>14.2</v>
      </c>
      <c r="AR1133">
        <v>1.3</v>
      </c>
      <c r="AS1133">
        <v>1.7</v>
      </c>
      <c r="AT1133">
        <v>0.7</v>
      </c>
      <c r="AU1133">
        <v>0.9</v>
      </c>
      <c r="AV1133">
        <v>7.9</v>
      </c>
      <c r="AW1133">
        <v>0.8</v>
      </c>
      <c r="AX1133">
        <v>0.4</v>
      </c>
      <c r="AY1133">
        <v>19.1</v>
      </c>
      <c r="AZ1133">
        <v>0.7</v>
      </c>
      <c r="BA1133">
        <v>1.2</v>
      </c>
      <c r="BB1133">
        <v>0.7</v>
      </c>
      <c r="BC1133">
        <v>10.4</v>
      </c>
      <c r="BD1133">
        <v>1.1</v>
      </c>
      <c r="BE1133">
        <v>1.4</v>
      </c>
      <c r="BF1133">
        <v>0.5</v>
      </c>
      <c r="BG1133">
        <v>1.3</v>
      </c>
      <c r="BH1133">
        <v>0.3</v>
      </c>
      <c r="BI1133">
        <v>1.6</v>
      </c>
      <c r="BJ1133">
        <v>0.8</v>
      </c>
      <c r="BK1133">
        <v>0.4</v>
      </c>
      <c r="BL1133">
        <v>0.1</v>
      </c>
      <c r="BM1133">
        <v>0.3</v>
      </c>
      <c r="BP1133">
        <v>0.1</v>
      </c>
      <c r="BQ1133">
        <v>0.4</v>
      </c>
      <c r="BS1133">
        <v>0.5</v>
      </c>
      <c r="BT1133">
        <v>0.1</v>
      </c>
    </row>
    <row r="1134" spans="1:71" x14ac:dyDescent="0.25">
      <c r="A1134" s="28" t="s">
        <v>293</v>
      </c>
      <c r="B1134" s="27" t="s">
        <v>362</v>
      </c>
      <c r="C1134" s="28" t="s">
        <v>386</v>
      </c>
      <c r="D1134">
        <v>0.4</v>
      </c>
      <c r="E1134">
        <v>0.1</v>
      </c>
      <c r="G1134">
        <v>0.3</v>
      </c>
      <c r="H1134">
        <v>53.9</v>
      </c>
      <c r="I1134">
        <v>2.4</v>
      </c>
      <c r="J1134">
        <v>0.4</v>
      </c>
      <c r="K1134">
        <v>1.8</v>
      </c>
      <c r="L1134">
        <v>0.3</v>
      </c>
      <c r="M1134">
        <v>6</v>
      </c>
      <c r="N1134">
        <v>16.9</v>
      </c>
      <c r="O1134">
        <v>36</v>
      </c>
      <c r="P1134">
        <v>3.4</v>
      </c>
      <c r="Q1134">
        <v>2</v>
      </c>
      <c r="R1134">
        <v>1</v>
      </c>
      <c r="S1134">
        <v>2.9</v>
      </c>
      <c r="T1134">
        <v>5.1</v>
      </c>
      <c r="U1134">
        <v>3.1</v>
      </c>
      <c r="V1134">
        <v>3.7</v>
      </c>
      <c r="W1134">
        <v>12.4</v>
      </c>
      <c r="X1134">
        <v>1</v>
      </c>
      <c r="Y1134">
        <v>5</v>
      </c>
      <c r="Z1134">
        <v>0.8</v>
      </c>
      <c r="AA1134">
        <v>2.9</v>
      </c>
      <c r="AB1134">
        <v>0.2</v>
      </c>
      <c r="AC1134">
        <v>0.8</v>
      </c>
      <c r="AD1134">
        <v>4.1</v>
      </c>
      <c r="AE1134">
        <v>11.6</v>
      </c>
      <c r="AF1134">
        <v>24.4</v>
      </c>
      <c r="AG1134">
        <v>25.1</v>
      </c>
      <c r="AH1134">
        <v>1.8</v>
      </c>
      <c r="AI1134">
        <v>0.3</v>
      </c>
      <c r="AJ1134">
        <v>1.3</v>
      </c>
      <c r="AK1134">
        <v>1.6</v>
      </c>
      <c r="AL1134">
        <v>1.2</v>
      </c>
      <c r="AM1134">
        <v>5</v>
      </c>
      <c r="AN1134">
        <v>5.4</v>
      </c>
      <c r="AO1134">
        <v>4.7</v>
      </c>
      <c r="AP1134">
        <v>5.6</v>
      </c>
      <c r="AQ1134">
        <v>30.6</v>
      </c>
      <c r="AR1134">
        <v>4.1</v>
      </c>
      <c r="AS1134">
        <v>6.8</v>
      </c>
      <c r="AT1134">
        <v>2.7</v>
      </c>
      <c r="AU1134">
        <v>1.2</v>
      </c>
      <c r="AV1134">
        <v>19.9</v>
      </c>
      <c r="AW1134">
        <v>1.6</v>
      </c>
      <c r="AX1134">
        <v>0.6</v>
      </c>
      <c r="AY1134">
        <v>36.5</v>
      </c>
      <c r="AZ1134">
        <v>1.5</v>
      </c>
      <c r="BA1134">
        <v>3.5</v>
      </c>
      <c r="BB1134">
        <v>1.7</v>
      </c>
      <c r="BC1134">
        <v>19.2</v>
      </c>
      <c r="BD1134">
        <v>3.3</v>
      </c>
      <c r="BE1134">
        <v>4.4</v>
      </c>
      <c r="BF1134">
        <v>1.1</v>
      </c>
      <c r="BG1134">
        <v>3.1</v>
      </c>
      <c r="BH1134">
        <v>0.7</v>
      </c>
      <c r="BI1134">
        <v>4.7</v>
      </c>
      <c r="BJ1134">
        <v>2.1</v>
      </c>
      <c r="BK1134">
        <v>0.9</v>
      </c>
      <c r="BL1134">
        <v>0.1</v>
      </c>
      <c r="BM1134">
        <v>0.5</v>
      </c>
      <c r="BP1134">
        <v>0.1</v>
      </c>
      <c r="BQ1134">
        <v>0.2</v>
      </c>
      <c r="BS1134">
        <v>0.1</v>
      </c>
    </row>
    <row r="1135" spans="1:72" x14ac:dyDescent="0.25">
      <c r="A1135" s="28" t="s">
        <v>293</v>
      </c>
      <c r="B1135" s="27" t="s">
        <v>362</v>
      </c>
      <c r="C1135" s="28" t="s">
        <v>387</v>
      </c>
      <c r="D1135">
        <v>2.3</v>
      </c>
      <c r="E1135">
        <v>0.2</v>
      </c>
      <c r="F1135">
        <v>0.1</v>
      </c>
      <c r="G1135">
        <v>0.7</v>
      </c>
      <c r="H1135">
        <v>70.2</v>
      </c>
      <c r="I1135">
        <v>4.5</v>
      </c>
      <c r="J1135">
        <v>1.4</v>
      </c>
      <c r="K1135">
        <v>3.5</v>
      </c>
      <c r="L1135">
        <v>0.8</v>
      </c>
      <c r="M1135">
        <v>7.2</v>
      </c>
      <c r="N1135">
        <v>22.7</v>
      </c>
      <c r="O1135">
        <v>66.3</v>
      </c>
      <c r="P1135">
        <v>6</v>
      </c>
      <c r="Q1135">
        <v>4.1</v>
      </c>
      <c r="R1135">
        <v>3.6</v>
      </c>
      <c r="S1135">
        <v>6.5</v>
      </c>
      <c r="T1135">
        <v>13.1</v>
      </c>
      <c r="U1135">
        <v>6.1</v>
      </c>
      <c r="V1135">
        <v>9.2</v>
      </c>
      <c r="W1135">
        <v>18.7</v>
      </c>
      <c r="X1135">
        <v>2.7</v>
      </c>
      <c r="Y1135">
        <v>9.2</v>
      </c>
      <c r="Z1135">
        <v>2.3</v>
      </c>
      <c r="AA1135">
        <v>8.9</v>
      </c>
      <c r="AB1135">
        <v>0.5</v>
      </c>
      <c r="AC1135">
        <v>3</v>
      </c>
      <c r="AD1135">
        <v>13.3</v>
      </c>
      <c r="AE1135">
        <v>16.5</v>
      </c>
      <c r="AF1135">
        <v>55.9</v>
      </c>
      <c r="AG1135">
        <v>40.3</v>
      </c>
      <c r="AH1135">
        <v>5</v>
      </c>
      <c r="AI1135">
        <v>2.2</v>
      </c>
      <c r="AJ1135">
        <v>3.7</v>
      </c>
      <c r="AK1135">
        <v>6.4</v>
      </c>
      <c r="AL1135">
        <v>2.2</v>
      </c>
      <c r="AM1135">
        <v>10.9</v>
      </c>
      <c r="AN1135">
        <v>12.4</v>
      </c>
      <c r="AO1135">
        <v>8</v>
      </c>
      <c r="AP1135">
        <v>10.6</v>
      </c>
      <c r="AQ1135">
        <v>96.7</v>
      </c>
      <c r="AR1135">
        <v>10</v>
      </c>
      <c r="AS1135">
        <v>10.7</v>
      </c>
      <c r="AT1135">
        <v>8.9</v>
      </c>
      <c r="AU1135">
        <v>4.5</v>
      </c>
      <c r="AV1135">
        <v>72.8</v>
      </c>
      <c r="AW1135">
        <v>6.1</v>
      </c>
      <c r="AX1135">
        <v>4</v>
      </c>
      <c r="AY1135">
        <v>54.4</v>
      </c>
      <c r="AZ1135">
        <v>3.4</v>
      </c>
      <c r="BA1135">
        <v>9.6</v>
      </c>
      <c r="BB1135">
        <v>3.9</v>
      </c>
      <c r="BC1135">
        <v>52</v>
      </c>
      <c r="BD1135">
        <v>13</v>
      </c>
      <c r="BE1135">
        <v>10.5</v>
      </c>
      <c r="BF1135">
        <v>3.8</v>
      </c>
      <c r="BG1135">
        <v>8.6</v>
      </c>
      <c r="BH1135">
        <v>2.8</v>
      </c>
      <c r="BI1135">
        <v>11.7</v>
      </c>
      <c r="BJ1135">
        <v>3.3</v>
      </c>
      <c r="BK1135">
        <v>2.4</v>
      </c>
      <c r="BL1135">
        <v>0.4</v>
      </c>
      <c r="BM1135">
        <v>1.4</v>
      </c>
      <c r="BP1135">
        <v>0.7</v>
      </c>
      <c r="BQ1135">
        <v>7.9</v>
      </c>
      <c r="BS1135">
        <v>31.5</v>
      </c>
      <c r="BT1135">
        <v>0.9</v>
      </c>
    </row>
    <row r="1136" spans="1:51" x14ac:dyDescent="0.25">
      <c r="A1136" s="28" t="s">
        <v>293</v>
      </c>
      <c r="B1136" s="27" t="s">
        <v>362</v>
      </c>
      <c r="C1136" s="28" t="s">
        <v>388</v>
      </c>
      <c r="H1136">
        <v>0.2</v>
      </c>
      <c r="O1136">
        <v>0.2</v>
      </c>
      <c r="AF1136">
        <v>0.1</v>
      </c>
      <c r="AG1136">
        <v>0.1</v>
      </c>
      <c r="AQ1136">
        <v>0.1</v>
      </c>
      <c r="AV1136">
        <v>0.1</v>
      </c>
      <c r="AY1136">
        <v>0.2</v>
      </c>
    </row>
    <row r="1137" spans="1:61" x14ac:dyDescent="0.25">
      <c r="A1137" s="28" t="s">
        <v>293</v>
      </c>
      <c r="B1137" s="27" t="s">
        <v>362</v>
      </c>
      <c r="C1137" s="28" t="s">
        <v>389</v>
      </c>
      <c r="H1137">
        <v>1.4</v>
      </c>
      <c r="I1137">
        <v>0.1</v>
      </c>
      <c r="M1137">
        <v>0.2</v>
      </c>
      <c r="N1137">
        <v>0.4</v>
      </c>
      <c r="O1137">
        <v>0.7</v>
      </c>
      <c r="P1137">
        <v>0.1</v>
      </c>
      <c r="S1137">
        <v>0.1</v>
      </c>
      <c r="T1137">
        <v>0.1</v>
      </c>
      <c r="U1137">
        <v>0.1</v>
      </c>
      <c r="V1137">
        <v>0.1</v>
      </c>
      <c r="W1137">
        <v>0.3</v>
      </c>
      <c r="Y1137">
        <v>0.1</v>
      </c>
      <c r="AA1137">
        <v>0.1</v>
      </c>
      <c r="AD1137">
        <v>0.1</v>
      </c>
      <c r="AE1137">
        <v>0.3</v>
      </c>
      <c r="AF1137">
        <v>0.5</v>
      </c>
      <c r="AG1137">
        <v>0.6</v>
      </c>
      <c r="AK1137">
        <v>0.1</v>
      </c>
      <c r="AM1137">
        <v>0.1</v>
      </c>
      <c r="AN1137">
        <v>0.1</v>
      </c>
      <c r="AO1137">
        <v>0.1</v>
      </c>
      <c r="AP1137">
        <v>0.1</v>
      </c>
      <c r="AQ1137">
        <v>0.4</v>
      </c>
      <c r="AR1137">
        <v>0.1</v>
      </c>
      <c r="AS1137">
        <v>0.1</v>
      </c>
      <c r="AT1137">
        <v>0.1</v>
      </c>
      <c r="AU1137">
        <v>0.1</v>
      </c>
      <c r="AV1137">
        <v>0.4</v>
      </c>
      <c r="AY1137">
        <v>1.1</v>
      </c>
      <c r="BA1137">
        <v>0.1</v>
      </c>
      <c r="BC1137">
        <v>0.3</v>
      </c>
      <c r="BD1137">
        <v>0.1</v>
      </c>
      <c r="BE1137">
        <v>0.1</v>
      </c>
      <c r="BI1137">
        <v>0.1</v>
      </c>
    </row>
    <row r="1138" spans="1:33" x14ac:dyDescent="0.25">
      <c r="A1138" s="28" t="s">
        <v>293</v>
      </c>
      <c r="B1138" s="27" t="s">
        <v>362</v>
      </c>
      <c r="C1138" s="28" t="s">
        <v>390</v>
      </c>
      <c r="H1138">
        <v>0.2</v>
      </c>
      <c r="AF1138">
        <v>0.1</v>
      </c>
      <c r="AG1138">
        <v>0.1</v>
      </c>
    </row>
    <row r="1139" spans="1:69" x14ac:dyDescent="0.25">
      <c r="A1139" s="28" t="s">
        <v>293</v>
      </c>
      <c r="B1139" s="27" t="s">
        <v>362</v>
      </c>
      <c r="C1139" s="28" t="s">
        <v>391</v>
      </c>
      <c r="D1139">
        <v>0.1</v>
      </c>
      <c r="H1139">
        <v>9</v>
      </c>
      <c r="I1139">
        <v>0.4</v>
      </c>
      <c r="J1139">
        <v>0.1</v>
      </c>
      <c r="K1139">
        <v>0.3</v>
      </c>
      <c r="L1139">
        <v>0.1</v>
      </c>
      <c r="M1139">
        <v>0.8</v>
      </c>
      <c r="N1139">
        <v>2.3</v>
      </c>
      <c r="O1139">
        <v>4.7</v>
      </c>
      <c r="P1139">
        <v>0.5</v>
      </c>
      <c r="Q1139">
        <v>0.3</v>
      </c>
      <c r="R1139">
        <v>0.2</v>
      </c>
      <c r="S1139">
        <v>0.5</v>
      </c>
      <c r="T1139">
        <v>0.9</v>
      </c>
      <c r="U1139">
        <v>0.6</v>
      </c>
      <c r="V1139">
        <v>0.7</v>
      </c>
      <c r="W1139">
        <v>1.8</v>
      </c>
      <c r="X1139">
        <v>0.2</v>
      </c>
      <c r="Y1139">
        <v>0.7</v>
      </c>
      <c r="Z1139">
        <v>0.1</v>
      </c>
      <c r="AA1139">
        <v>0.5</v>
      </c>
      <c r="AC1139">
        <v>0.1</v>
      </c>
      <c r="AD1139">
        <v>0.7</v>
      </c>
      <c r="AE1139">
        <v>2</v>
      </c>
      <c r="AF1139">
        <v>4.6</v>
      </c>
      <c r="AG1139">
        <v>4.8</v>
      </c>
      <c r="AH1139">
        <v>0.3</v>
      </c>
      <c r="AI1139">
        <v>0.1</v>
      </c>
      <c r="AJ1139">
        <v>0.2</v>
      </c>
      <c r="AK1139">
        <v>0.3</v>
      </c>
      <c r="AL1139">
        <v>0.2</v>
      </c>
      <c r="AM1139">
        <v>0.9</v>
      </c>
      <c r="AN1139">
        <v>1.3</v>
      </c>
      <c r="AO1139">
        <v>1</v>
      </c>
      <c r="AP1139">
        <v>0.8</v>
      </c>
      <c r="AQ1139">
        <v>4.6</v>
      </c>
      <c r="AR1139">
        <v>0.9</v>
      </c>
      <c r="AS1139">
        <v>0.9</v>
      </c>
      <c r="AT1139">
        <v>0.8</v>
      </c>
      <c r="AU1139">
        <v>0.3</v>
      </c>
      <c r="AV1139">
        <v>2.9</v>
      </c>
      <c r="AW1139">
        <v>0.3</v>
      </c>
      <c r="AX1139">
        <v>0.1</v>
      </c>
      <c r="AY1139">
        <v>8.5</v>
      </c>
      <c r="AZ1139">
        <v>0.2</v>
      </c>
      <c r="BA1139">
        <v>0.5</v>
      </c>
      <c r="BB1139">
        <v>0.2</v>
      </c>
      <c r="BC1139">
        <v>2.6</v>
      </c>
      <c r="BD1139">
        <v>0.6</v>
      </c>
      <c r="BE1139">
        <v>0.7</v>
      </c>
      <c r="BF1139">
        <v>0.2</v>
      </c>
      <c r="BG1139">
        <v>0.4</v>
      </c>
      <c r="BH1139">
        <v>0.1</v>
      </c>
      <c r="BI1139">
        <v>0.9</v>
      </c>
      <c r="BJ1139">
        <v>0.3</v>
      </c>
      <c r="BK1139">
        <v>0.1</v>
      </c>
      <c r="BM1139">
        <v>0.1</v>
      </c>
      <c r="BQ1139">
        <v>0.2</v>
      </c>
    </row>
    <row r="1140" spans="1:71" x14ac:dyDescent="0.25">
      <c r="A1140" s="28" t="s">
        <v>293</v>
      </c>
      <c r="B1140" s="27" t="s">
        <v>362</v>
      </c>
      <c r="C1140" s="28" t="s">
        <v>392</v>
      </c>
      <c r="D1140">
        <v>0.2</v>
      </c>
      <c r="G1140">
        <v>0.1</v>
      </c>
      <c r="H1140">
        <v>12.8</v>
      </c>
      <c r="I1140">
        <v>0.9</v>
      </c>
      <c r="J1140">
        <v>0.2</v>
      </c>
      <c r="K1140">
        <v>0.6</v>
      </c>
      <c r="L1140">
        <v>0.1</v>
      </c>
      <c r="M1140">
        <v>1.4</v>
      </c>
      <c r="N1140">
        <v>3.6</v>
      </c>
      <c r="O1140">
        <v>9.4</v>
      </c>
      <c r="P1140">
        <v>0.9</v>
      </c>
      <c r="Q1140">
        <v>0.6</v>
      </c>
      <c r="R1140">
        <v>0.6</v>
      </c>
      <c r="S1140">
        <v>0.9</v>
      </c>
      <c r="T1140">
        <v>1.1</v>
      </c>
      <c r="U1140">
        <v>0.9</v>
      </c>
      <c r="V1140">
        <v>1.1</v>
      </c>
      <c r="W1140">
        <v>3</v>
      </c>
      <c r="X1140">
        <v>0.3</v>
      </c>
      <c r="Y1140">
        <v>1.2</v>
      </c>
      <c r="Z1140">
        <v>0.2</v>
      </c>
      <c r="AA1140">
        <v>0.8</v>
      </c>
      <c r="AC1140">
        <v>0.2</v>
      </c>
      <c r="AD1140">
        <v>1.5</v>
      </c>
      <c r="AE1140">
        <v>2.5</v>
      </c>
      <c r="AF1140">
        <v>5.9</v>
      </c>
      <c r="AG1140">
        <v>5.3</v>
      </c>
      <c r="AH1140">
        <v>0.7</v>
      </c>
      <c r="AI1140">
        <v>0.1</v>
      </c>
      <c r="AJ1140">
        <v>0.3</v>
      </c>
      <c r="AK1140">
        <v>0.8</v>
      </c>
      <c r="AL1140">
        <v>0.3</v>
      </c>
      <c r="AM1140">
        <v>1.4</v>
      </c>
      <c r="AN1140">
        <v>1.7</v>
      </c>
      <c r="AO1140">
        <v>2</v>
      </c>
      <c r="AP1140">
        <v>1.5</v>
      </c>
      <c r="AQ1140">
        <v>7.1</v>
      </c>
      <c r="AR1140">
        <v>1</v>
      </c>
      <c r="AS1140">
        <v>1.3</v>
      </c>
      <c r="AT1140">
        <v>1.3</v>
      </c>
      <c r="AU1140">
        <v>0.4</v>
      </c>
      <c r="AV1140">
        <v>5.2</v>
      </c>
      <c r="AW1140">
        <v>0.5</v>
      </c>
      <c r="AX1140">
        <v>0.2</v>
      </c>
      <c r="AY1140">
        <v>9.1</v>
      </c>
      <c r="AZ1140">
        <v>0.4</v>
      </c>
      <c r="BA1140">
        <v>0.8</v>
      </c>
      <c r="BB1140">
        <v>0.3</v>
      </c>
      <c r="BC1140">
        <v>4.3</v>
      </c>
      <c r="BD1140">
        <v>0.8</v>
      </c>
      <c r="BE1140">
        <v>1</v>
      </c>
      <c r="BF1140">
        <v>0.3</v>
      </c>
      <c r="BG1140">
        <v>0.8</v>
      </c>
      <c r="BH1140">
        <v>0.2</v>
      </c>
      <c r="BI1140">
        <v>1.5</v>
      </c>
      <c r="BJ1140">
        <v>0.5</v>
      </c>
      <c r="BK1140">
        <v>0.3</v>
      </c>
      <c r="BM1140">
        <v>0.2</v>
      </c>
      <c r="BP1140">
        <v>0.2</v>
      </c>
      <c r="BQ1140">
        <v>2.3</v>
      </c>
      <c r="BS1140">
        <v>0.8</v>
      </c>
    </row>
    <row r="1141" spans="1:71" x14ac:dyDescent="0.25">
      <c r="A1141" s="28" t="s">
        <v>293</v>
      </c>
      <c r="B1141" s="27" t="s">
        <v>362</v>
      </c>
      <c r="C1141" s="28" t="s">
        <v>393</v>
      </c>
      <c r="D1141">
        <v>0.2</v>
      </c>
      <c r="G1141">
        <v>0.1</v>
      </c>
      <c r="H1141">
        <v>17.9</v>
      </c>
      <c r="I1141">
        <v>0.8</v>
      </c>
      <c r="J1141">
        <v>0.2</v>
      </c>
      <c r="K1141">
        <v>0.6</v>
      </c>
      <c r="L1141">
        <v>0.1</v>
      </c>
      <c r="M1141">
        <v>1.7</v>
      </c>
      <c r="N1141">
        <v>5</v>
      </c>
      <c r="O1141">
        <v>10.3</v>
      </c>
      <c r="P1141">
        <v>1.1</v>
      </c>
      <c r="Q1141">
        <v>0.6</v>
      </c>
      <c r="R1141">
        <v>0.4</v>
      </c>
      <c r="S1141">
        <v>1</v>
      </c>
      <c r="T1141">
        <v>2</v>
      </c>
      <c r="U1141">
        <v>1.1</v>
      </c>
      <c r="V1141">
        <v>1.3</v>
      </c>
      <c r="W1141">
        <v>3.9</v>
      </c>
      <c r="X1141">
        <v>0.3</v>
      </c>
      <c r="Y1141">
        <v>1.6</v>
      </c>
      <c r="Z1141">
        <v>0.3</v>
      </c>
      <c r="AA1141">
        <v>1.2</v>
      </c>
      <c r="AB1141">
        <v>0.1</v>
      </c>
      <c r="AC1141">
        <v>0.3</v>
      </c>
      <c r="AD1141">
        <v>2.8</v>
      </c>
      <c r="AE1141">
        <v>4.1</v>
      </c>
      <c r="AF1141">
        <v>10.8</v>
      </c>
      <c r="AG1141">
        <v>10.9</v>
      </c>
      <c r="AH1141">
        <v>0.7</v>
      </c>
      <c r="AI1141">
        <v>0.2</v>
      </c>
      <c r="AJ1141">
        <v>0.5</v>
      </c>
      <c r="AK1141">
        <v>0.9</v>
      </c>
      <c r="AL1141">
        <v>0.4</v>
      </c>
      <c r="AM1141">
        <v>2.3</v>
      </c>
      <c r="AN1141">
        <v>10</v>
      </c>
      <c r="AO1141">
        <v>2</v>
      </c>
      <c r="AP1141">
        <v>2.2</v>
      </c>
      <c r="AQ1141">
        <v>15.4</v>
      </c>
      <c r="AR1141">
        <v>1.5</v>
      </c>
      <c r="AS1141">
        <v>1.9</v>
      </c>
      <c r="AT1141">
        <v>10.2</v>
      </c>
      <c r="AU1141">
        <v>0.8</v>
      </c>
      <c r="AV1141">
        <v>9.2</v>
      </c>
      <c r="AW1141">
        <v>0.6</v>
      </c>
      <c r="AX1141">
        <v>0.2</v>
      </c>
      <c r="AY1141">
        <v>29</v>
      </c>
      <c r="AZ1141">
        <v>0.6</v>
      </c>
      <c r="BA1141">
        <v>1.2</v>
      </c>
      <c r="BB1141">
        <v>0.6</v>
      </c>
      <c r="BC1141">
        <v>9.4</v>
      </c>
      <c r="BD1141">
        <v>1.2</v>
      </c>
      <c r="BE1141">
        <v>1.5</v>
      </c>
      <c r="BF1141">
        <v>0.8</v>
      </c>
      <c r="BG1141">
        <v>1.1</v>
      </c>
      <c r="BH1141">
        <v>0.2</v>
      </c>
      <c r="BI1141">
        <v>2.1</v>
      </c>
      <c r="BJ1141">
        <v>0.7</v>
      </c>
      <c r="BK1141">
        <v>0.3</v>
      </c>
      <c r="BM1141">
        <v>0.2</v>
      </c>
      <c r="BQ1141">
        <v>0.7</v>
      </c>
      <c r="BS1141">
        <v>0.3</v>
      </c>
    </row>
    <row r="1142" spans="1:61" x14ac:dyDescent="0.25">
      <c r="A1142" s="28" t="s">
        <v>293</v>
      </c>
      <c r="B1142" s="27" t="s">
        <v>362</v>
      </c>
      <c r="C1142" s="28" t="s">
        <v>394</v>
      </c>
      <c r="H1142">
        <v>1.2</v>
      </c>
      <c r="M1142">
        <v>0.1</v>
      </c>
      <c r="N1142">
        <v>0.4</v>
      </c>
      <c r="O1142">
        <v>1.4</v>
      </c>
      <c r="P1142">
        <v>0.1</v>
      </c>
      <c r="Q1142">
        <v>0.1</v>
      </c>
      <c r="S1142">
        <v>0.1</v>
      </c>
      <c r="T1142">
        <v>0.2</v>
      </c>
      <c r="U1142">
        <v>0.1</v>
      </c>
      <c r="V1142">
        <v>0.1</v>
      </c>
      <c r="W1142">
        <v>0.3</v>
      </c>
      <c r="Y1142">
        <v>0.1</v>
      </c>
      <c r="AA1142">
        <v>0.1</v>
      </c>
      <c r="AD1142">
        <v>0.1</v>
      </c>
      <c r="AE1142">
        <v>0.3</v>
      </c>
      <c r="AF1142">
        <v>0.6</v>
      </c>
      <c r="AG1142">
        <v>0.6</v>
      </c>
      <c r="AM1142">
        <v>0.1</v>
      </c>
      <c r="AN1142">
        <v>0.1</v>
      </c>
      <c r="AO1142">
        <v>0.1</v>
      </c>
      <c r="AP1142">
        <v>0.1</v>
      </c>
      <c r="AQ1142">
        <v>1.2</v>
      </c>
      <c r="AR1142">
        <v>0.1</v>
      </c>
      <c r="AS1142">
        <v>0.2</v>
      </c>
      <c r="AT1142">
        <v>0.1</v>
      </c>
      <c r="AV1142">
        <v>0.7</v>
      </c>
      <c r="AY1142">
        <v>0.9</v>
      </c>
      <c r="BA1142">
        <v>0.1</v>
      </c>
      <c r="BC1142">
        <v>0.7</v>
      </c>
      <c r="BD1142">
        <v>0.1</v>
      </c>
      <c r="BE1142">
        <v>0.1</v>
      </c>
      <c r="BG1142">
        <v>0.1</v>
      </c>
      <c r="BI1142">
        <v>0.2</v>
      </c>
    </row>
    <row r="1143" spans="1:71" x14ac:dyDescent="0.25">
      <c r="A1143" s="28" t="s">
        <v>293</v>
      </c>
      <c r="B1143" s="27" t="s">
        <v>362</v>
      </c>
      <c r="C1143" s="28" t="s">
        <v>395</v>
      </c>
      <c r="D1143">
        <v>0.1</v>
      </c>
      <c r="G1143">
        <v>0.1</v>
      </c>
      <c r="H1143">
        <v>12.7</v>
      </c>
      <c r="I1143">
        <v>0.5</v>
      </c>
      <c r="J1143">
        <v>0.1</v>
      </c>
      <c r="K1143">
        <v>0.4</v>
      </c>
      <c r="L1143">
        <v>0.1</v>
      </c>
      <c r="M1143">
        <v>1.2</v>
      </c>
      <c r="N1143">
        <v>3.6</v>
      </c>
      <c r="O1143">
        <v>18.5</v>
      </c>
      <c r="P1143">
        <v>0.7</v>
      </c>
      <c r="Q1143">
        <v>0.5</v>
      </c>
      <c r="R1143">
        <v>0.3</v>
      </c>
      <c r="S1143">
        <v>0.7</v>
      </c>
      <c r="T1143">
        <v>1.7</v>
      </c>
      <c r="U1143">
        <v>0.7</v>
      </c>
      <c r="V1143">
        <v>0.8</v>
      </c>
      <c r="W1143">
        <v>2.7</v>
      </c>
      <c r="X1143">
        <v>0.3</v>
      </c>
      <c r="Y1143">
        <v>1.4</v>
      </c>
      <c r="Z1143">
        <v>0.3</v>
      </c>
      <c r="AA1143">
        <v>1</v>
      </c>
      <c r="AC1143">
        <v>0.3</v>
      </c>
      <c r="AD1143">
        <v>1.5</v>
      </c>
      <c r="AE1143">
        <v>2.8</v>
      </c>
      <c r="AF1143">
        <v>7.9</v>
      </c>
      <c r="AG1143">
        <v>8.5</v>
      </c>
      <c r="AH1143">
        <v>0.6</v>
      </c>
      <c r="AI1143">
        <v>0.3</v>
      </c>
      <c r="AJ1143">
        <v>0.4</v>
      </c>
      <c r="AK1143">
        <v>0.6</v>
      </c>
      <c r="AL1143">
        <v>0.3</v>
      </c>
      <c r="AM1143">
        <v>1.5</v>
      </c>
      <c r="AN1143">
        <v>1.8</v>
      </c>
      <c r="AO1143">
        <v>1.3</v>
      </c>
      <c r="AP1143">
        <v>1.7</v>
      </c>
      <c r="AQ1143">
        <v>15.2</v>
      </c>
      <c r="AR1143">
        <v>1.2</v>
      </c>
      <c r="AS1143">
        <v>2.1</v>
      </c>
      <c r="AT1143">
        <v>1.1</v>
      </c>
      <c r="AU1143">
        <v>0.4</v>
      </c>
      <c r="AV1143">
        <v>8.5</v>
      </c>
      <c r="AW1143">
        <v>0.5</v>
      </c>
      <c r="AX1143">
        <v>0.3</v>
      </c>
      <c r="AY1143">
        <v>9.3</v>
      </c>
      <c r="AZ1143">
        <v>0.5</v>
      </c>
      <c r="BA1143">
        <v>1.2</v>
      </c>
      <c r="BB1143">
        <v>0.5</v>
      </c>
      <c r="BC1143">
        <v>9.4</v>
      </c>
      <c r="BD1143">
        <v>1.1</v>
      </c>
      <c r="BE1143">
        <v>1.4</v>
      </c>
      <c r="BF1143">
        <v>0.4</v>
      </c>
      <c r="BG1143">
        <v>1.2</v>
      </c>
      <c r="BH1143">
        <v>0.3</v>
      </c>
      <c r="BI1143">
        <v>1.3</v>
      </c>
      <c r="BJ1143">
        <v>0.6</v>
      </c>
      <c r="BK1143">
        <v>0.3</v>
      </c>
      <c r="BL1143">
        <v>0.1</v>
      </c>
      <c r="BM1143">
        <v>0.2</v>
      </c>
      <c r="BQ1143">
        <v>0.5</v>
      </c>
      <c r="BS1143">
        <v>2.2</v>
      </c>
    </row>
    <row r="1144" spans="1:72" x14ac:dyDescent="0.25">
      <c r="A1144" s="28" t="s">
        <v>293</v>
      </c>
      <c r="B1144" s="27" t="s">
        <v>362</v>
      </c>
      <c r="C1144" s="28" t="s">
        <v>396</v>
      </c>
      <c r="D1144">
        <v>1.1</v>
      </c>
      <c r="E1144">
        <v>0.1</v>
      </c>
      <c r="G1144">
        <v>0.5</v>
      </c>
      <c r="H1144">
        <v>142.6</v>
      </c>
      <c r="I1144">
        <v>3.7</v>
      </c>
      <c r="J1144">
        <v>1.1</v>
      </c>
      <c r="K1144">
        <v>3.4</v>
      </c>
      <c r="L1144">
        <v>0.7</v>
      </c>
      <c r="M1144">
        <v>11</v>
      </c>
      <c r="N1144">
        <v>35.3</v>
      </c>
      <c r="O1144">
        <v>226.5</v>
      </c>
      <c r="P1144">
        <v>6.7</v>
      </c>
      <c r="Q1144">
        <v>8.7</v>
      </c>
      <c r="R1144">
        <v>2.6</v>
      </c>
      <c r="S1144">
        <v>6.6</v>
      </c>
      <c r="T1144">
        <v>33.7</v>
      </c>
      <c r="U1144">
        <v>5.9</v>
      </c>
      <c r="V1144">
        <v>7</v>
      </c>
      <c r="W1144">
        <v>21.4</v>
      </c>
      <c r="X1144">
        <v>1.4</v>
      </c>
      <c r="Y1144">
        <v>28.3</v>
      </c>
      <c r="Z1144">
        <v>1.9</v>
      </c>
      <c r="AA1144">
        <v>9.4</v>
      </c>
      <c r="AB1144">
        <v>0.6</v>
      </c>
      <c r="AC1144">
        <v>1.9</v>
      </c>
      <c r="AD1144">
        <v>17.7</v>
      </c>
      <c r="AE1144">
        <v>23.5</v>
      </c>
      <c r="AF1144">
        <v>92.9</v>
      </c>
      <c r="AG1144">
        <v>87.6</v>
      </c>
      <c r="AH1144">
        <v>4.1</v>
      </c>
      <c r="AI1144">
        <v>1.2</v>
      </c>
      <c r="AJ1144">
        <v>4.5</v>
      </c>
      <c r="AK1144">
        <v>5.4</v>
      </c>
      <c r="AL1144">
        <v>2.4</v>
      </c>
      <c r="AM1144">
        <v>10.3</v>
      </c>
      <c r="AN1144">
        <v>15.2</v>
      </c>
      <c r="AO1144">
        <v>8.8</v>
      </c>
      <c r="AP1144">
        <v>10.9</v>
      </c>
      <c r="AQ1144">
        <v>325.8</v>
      </c>
      <c r="AR1144">
        <v>8.6</v>
      </c>
      <c r="AS1144">
        <v>23.6</v>
      </c>
      <c r="AT1144">
        <v>9</v>
      </c>
      <c r="AU1144">
        <v>4</v>
      </c>
      <c r="AV1144">
        <v>97.6</v>
      </c>
      <c r="AW1144">
        <v>3.4</v>
      </c>
      <c r="AX1144">
        <v>2</v>
      </c>
      <c r="AY1144">
        <v>68</v>
      </c>
      <c r="AZ1144">
        <v>3</v>
      </c>
      <c r="BA1144">
        <v>10.8</v>
      </c>
      <c r="BB1144">
        <v>6.5</v>
      </c>
      <c r="BC1144">
        <v>100.4</v>
      </c>
      <c r="BD1144">
        <v>7.1</v>
      </c>
      <c r="BE1144">
        <v>8.8</v>
      </c>
      <c r="BF1144">
        <v>2.4</v>
      </c>
      <c r="BG1144">
        <v>13.4</v>
      </c>
      <c r="BH1144">
        <v>3.4</v>
      </c>
      <c r="BI1144">
        <v>8.8</v>
      </c>
      <c r="BJ1144">
        <v>4.4</v>
      </c>
      <c r="BK1144">
        <v>4.6</v>
      </c>
      <c r="BL1144">
        <v>0.3</v>
      </c>
      <c r="BM1144">
        <v>1.4</v>
      </c>
      <c r="BP1144">
        <v>0.1</v>
      </c>
      <c r="BQ1144">
        <v>0.3</v>
      </c>
      <c r="BS1144">
        <v>3.7</v>
      </c>
      <c r="BT1144">
        <v>0.1</v>
      </c>
    </row>
    <row r="1145" spans="1:55" x14ac:dyDescent="0.25">
      <c r="A1145" s="28" t="s">
        <v>293</v>
      </c>
      <c r="B1145" s="27" t="s">
        <v>362</v>
      </c>
      <c r="C1145" s="28" t="s">
        <v>397</v>
      </c>
      <c r="H1145">
        <v>0.1</v>
      </c>
      <c r="O1145">
        <v>0.1</v>
      </c>
      <c r="AQ1145">
        <v>0.1</v>
      </c>
      <c r="AY1145">
        <v>0.1</v>
      </c>
      <c r="BC1145">
        <v>0.1</v>
      </c>
    </row>
    <row r="1146" spans="1:55" x14ac:dyDescent="0.25">
      <c r="A1146" s="28" t="s">
        <v>293</v>
      </c>
      <c r="B1146" s="27" t="s">
        <v>362</v>
      </c>
      <c r="C1146" s="28" t="s">
        <v>398</v>
      </c>
      <c r="H1146">
        <v>0.2</v>
      </c>
      <c r="N1146">
        <v>0.1</v>
      </c>
      <c r="O1146">
        <v>0.3</v>
      </c>
      <c r="AF1146">
        <v>0.1</v>
      </c>
      <c r="AG1146">
        <v>0.1</v>
      </c>
      <c r="AQ1146">
        <v>0.2</v>
      </c>
      <c r="AV1146">
        <v>0.1</v>
      </c>
      <c r="AY1146">
        <v>0.2</v>
      </c>
      <c r="BC1146">
        <v>0.2</v>
      </c>
    </row>
    <row r="1147" spans="1:69" x14ac:dyDescent="0.25">
      <c r="A1147" s="28" t="s">
        <v>293</v>
      </c>
      <c r="B1147" s="27" t="s">
        <v>362</v>
      </c>
      <c r="C1147" s="28" t="s">
        <v>399</v>
      </c>
      <c r="D1147">
        <v>0.2</v>
      </c>
      <c r="G1147">
        <v>0.1</v>
      </c>
      <c r="H1147">
        <v>14.6</v>
      </c>
      <c r="I1147">
        <v>0.7</v>
      </c>
      <c r="J1147">
        <v>0.2</v>
      </c>
      <c r="K1147">
        <v>0.5</v>
      </c>
      <c r="L1147">
        <v>0.1</v>
      </c>
      <c r="M1147">
        <v>1.4</v>
      </c>
      <c r="N1147">
        <v>4.1</v>
      </c>
      <c r="O1147">
        <v>14.8</v>
      </c>
      <c r="P1147">
        <v>0.9</v>
      </c>
      <c r="Q1147">
        <v>0.6</v>
      </c>
      <c r="R1147">
        <v>0.3</v>
      </c>
      <c r="S1147">
        <v>0.8</v>
      </c>
      <c r="T1147">
        <v>1.3</v>
      </c>
      <c r="U1147">
        <v>0.8</v>
      </c>
      <c r="V1147">
        <v>0.9</v>
      </c>
      <c r="W1147">
        <v>3</v>
      </c>
      <c r="X1147">
        <v>0.2</v>
      </c>
      <c r="Y1147">
        <v>1.3</v>
      </c>
      <c r="Z1147">
        <v>0.2</v>
      </c>
      <c r="AA1147">
        <v>0.9</v>
      </c>
      <c r="AB1147">
        <v>0.1</v>
      </c>
      <c r="AC1147">
        <v>0.3</v>
      </c>
      <c r="AD1147">
        <v>1.4</v>
      </c>
      <c r="AE1147">
        <v>3.6</v>
      </c>
      <c r="AF1147">
        <v>8.4</v>
      </c>
      <c r="AG1147">
        <v>7.8</v>
      </c>
      <c r="AH1147">
        <v>0.6</v>
      </c>
      <c r="AI1147">
        <v>0.1</v>
      </c>
      <c r="AJ1147">
        <v>0.4</v>
      </c>
      <c r="AK1147">
        <v>0.5</v>
      </c>
      <c r="AL1147">
        <v>0.3</v>
      </c>
      <c r="AM1147">
        <v>1.8</v>
      </c>
      <c r="AN1147">
        <v>2.2</v>
      </c>
      <c r="AO1147">
        <v>1.5</v>
      </c>
      <c r="AP1147">
        <v>1.8</v>
      </c>
      <c r="AQ1147">
        <v>10</v>
      </c>
      <c r="AR1147">
        <v>1.3</v>
      </c>
      <c r="AS1147">
        <v>1.8</v>
      </c>
      <c r="AT1147">
        <v>1.6</v>
      </c>
      <c r="AU1147">
        <v>0.5</v>
      </c>
      <c r="AV1147">
        <v>7.6</v>
      </c>
      <c r="AW1147">
        <v>0.5</v>
      </c>
      <c r="AX1147">
        <v>0.2</v>
      </c>
      <c r="AY1147">
        <v>15.6</v>
      </c>
      <c r="AZ1147">
        <v>0.5</v>
      </c>
      <c r="BA1147">
        <v>1.2</v>
      </c>
      <c r="BB1147">
        <v>0.5</v>
      </c>
      <c r="BC1147">
        <v>9.9</v>
      </c>
      <c r="BD1147">
        <v>1</v>
      </c>
      <c r="BE1147">
        <v>1.4</v>
      </c>
      <c r="BF1147">
        <v>0.4</v>
      </c>
      <c r="BG1147">
        <v>1</v>
      </c>
      <c r="BH1147">
        <v>0.2</v>
      </c>
      <c r="BI1147">
        <v>2.3</v>
      </c>
      <c r="BJ1147">
        <v>0.6</v>
      </c>
      <c r="BK1147">
        <v>0.3</v>
      </c>
      <c r="BL1147">
        <v>0.1</v>
      </c>
      <c r="BM1147">
        <v>0.2</v>
      </c>
      <c r="BQ1147">
        <v>0.1</v>
      </c>
    </row>
    <row r="1148" spans="1:65" x14ac:dyDescent="0.25">
      <c r="A1148" s="28" t="s">
        <v>293</v>
      </c>
      <c r="B1148" s="27" t="s">
        <v>362</v>
      </c>
      <c r="C1148" s="28" t="s">
        <v>400</v>
      </c>
      <c r="H1148">
        <v>4.4</v>
      </c>
      <c r="I1148">
        <v>0.2</v>
      </c>
      <c r="K1148">
        <v>0.2</v>
      </c>
      <c r="M1148">
        <v>0.5</v>
      </c>
      <c r="N1148">
        <v>1.4</v>
      </c>
      <c r="O1148">
        <v>3.8</v>
      </c>
      <c r="P1148">
        <v>0.3</v>
      </c>
      <c r="Q1148">
        <v>0.2</v>
      </c>
      <c r="R1148">
        <v>0.1</v>
      </c>
      <c r="S1148">
        <v>0.3</v>
      </c>
      <c r="T1148">
        <v>0.5</v>
      </c>
      <c r="U1148">
        <v>0.3</v>
      </c>
      <c r="V1148">
        <v>0.3</v>
      </c>
      <c r="W1148">
        <v>1</v>
      </c>
      <c r="X1148">
        <v>0.1</v>
      </c>
      <c r="Y1148">
        <v>0.4</v>
      </c>
      <c r="Z1148">
        <v>0.1</v>
      </c>
      <c r="AA1148">
        <v>0.3</v>
      </c>
      <c r="AC1148">
        <v>0.1</v>
      </c>
      <c r="AD1148">
        <v>0.4</v>
      </c>
      <c r="AE1148">
        <v>1</v>
      </c>
      <c r="AF1148">
        <v>2.2</v>
      </c>
      <c r="AG1148">
        <v>2.3</v>
      </c>
      <c r="AH1148">
        <v>0.2</v>
      </c>
      <c r="AJ1148">
        <v>0.1</v>
      </c>
      <c r="AK1148">
        <v>0.2</v>
      </c>
      <c r="AL1148">
        <v>0.1</v>
      </c>
      <c r="AM1148">
        <v>0.5</v>
      </c>
      <c r="AN1148">
        <v>0.5</v>
      </c>
      <c r="AO1148">
        <v>0.4</v>
      </c>
      <c r="AP1148">
        <v>0.5</v>
      </c>
      <c r="AQ1148">
        <v>3.3</v>
      </c>
      <c r="AR1148">
        <v>0.4</v>
      </c>
      <c r="AS1148">
        <v>0.5</v>
      </c>
      <c r="AT1148">
        <v>0.3</v>
      </c>
      <c r="AU1148">
        <v>0.1</v>
      </c>
      <c r="AV1148">
        <v>2</v>
      </c>
      <c r="AW1148">
        <v>0.2</v>
      </c>
      <c r="AX1148">
        <v>0.1</v>
      </c>
      <c r="AY1148">
        <v>3.4</v>
      </c>
      <c r="AZ1148">
        <v>0.1</v>
      </c>
      <c r="BA1148">
        <v>0.3</v>
      </c>
      <c r="BB1148">
        <v>0.2</v>
      </c>
      <c r="BC1148">
        <v>2.4</v>
      </c>
      <c r="BD1148">
        <v>0.3</v>
      </c>
      <c r="BE1148">
        <v>0.4</v>
      </c>
      <c r="BF1148">
        <v>0.1</v>
      </c>
      <c r="BG1148">
        <v>0.3</v>
      </c>
      <c r="BH1148">
        <v>0.1</v>
      </c>
      <c r="BI1148">
        <v>0.4</v>
      </c>
      <c r="BJ1148">
        <v>0.2</v>
      </c>
      <c r="BK1148">
        <v>0.1</v>
      </c>
      <c r="BM1148">
        <v>0.1</v>
      </c>
    </row>
    <row r="1149" spans="1:72" x14ac:dyDescent="0.25">
      <c r="A1149" s="28" t="s">
        <v>293</v>
      </c>
      <c r="B1149" s="27" t="s">
        <v>362</v>
      </c>
      <c r="C1149" s="28" t="s">
        <v>401</v>
      </c>
      <c r="D1149">
        <v>0.4</v>
      </c>
      <c r="G1149">
        <v>0.2</v>
      </c>
      <c r="H1149">
        <v>31.6</v>
      </c>
      <c r="I1149">
        <v>1.2</v>
      </c>
      <c r="J1149">
        <v>0.3</v>
      </c>
      <c r="K1149">
        <v>1</v>
      </c>
      <c r="L1149">
        <v>0.2</v>
      </c>
      <c r="M1149">
        <v>3.5</v>
      </c>
      <c r="N1149">
        <v>10</v>
      </c>
      <c r="O1149">
        <v>29.7</v>
      </c>
      <c r="P1149">
        <v>2.1</v>
      </c>
      <c r="Q1149">
        <v>1.3</v>
      </c>
      <c r="R1149">
        <v>0.7</v>
      </c>
      <c r="S1149">
        <v>1.8</v>
      </c>
      <c r="T1149">
        <v>3.8</v>
      </c>
      <c r="U1149">
        <v>1.9</v>
      </c>
      <c r="V1149">
        <v>2.2</v>
      </c>
      <c r="W1149">
        <v>7.4</v>
      </c>
      <c r="X1149">
        <v>0.5</v>
      </c>
      <c r="Y1149">
        <v>3.4</v>
      </c>
      <c r="Z1149">
        <v>0.6</v>
      </c>
      <c r="AA1149">
        <v>2</v>
      </c>
      <c r="AB1149">
        <v>0.1</v>
      </c>
      <c r="AC1149">
        <v>0.6</v>
      </c>
      <c r="AD1149">
        <v>3.3</v>
      </c>
      <c r="AE1149">
        <v>7.1</v>
      </c>
      <c r="AF1149">
        <v>16.5</v>
      </c>
      <c r="AG1149">
        <v>16.3</v>
      </c>
      <c r="AH1149">
        <v>1.4</v>
      </c>
      <c r="AI1149">
        <v>0.6</v>
      </c>
      <c r="AJ1149">
        <v>1</v>
      </c>
      <c r="AK1149">
        <v>1.4</v>
      </c>
      <c r="AL1149">
        <v>0.8</v>
      </c>
      <c r="AM1149">
        <v>3.3</v>
      </c>
      <c r="AN1149">
        <v>3.7</v>
      </c>
      <c r="AO1149">
        <v>4.9</v>
      </c>
      <c r="AP1149">
        <v>4</v>
      </c>
      <c r="AQ1149">
        <v>29.4</v>
      </c>
      <c r="AR1149">
        <v>3.1</v>
      </c>
      <c r="AS1149">
        <v>4.4</v>
      </c>
      <c r="AT1149">
        <v>3</v>
      </c>
      <c r="AU1149">
        <v>0.9</v>
      </c>
      <c r="AV1149">
        <v>30.7</v>
      </c>
      <c r="AW1149">
        <v>1.2</v>
      </c>
      <c r="AX1149">
        <v>0.5</v>
      </c>
      <c r="AY1149">
        <v>20.8</v>
      </c>
      <c r="AZ1149">
        <v>0.9</v>
      </c>
      <c r="BA1149">
        <v>3.1</v>
      </c>
      <c r="BB1149">
        <v>1.4</v>
      </c>
      <c r="BC1149">
        <v>23.8</v>
      </c>
      <c r="BD1149">
        <v>2.7</v>
      </c>
      <c r="BE1149">
        <v>3.5</v>
      </c>
      <c r="BF1149">
        <v>0.9</v>
      </c>
      <c r="BG1149">
        <v>2.3</v>
      </c>
      <c r="BH1149">
        <v>0.7</v>
      </c>
      <c r="BI1149">
        <v>3.1</v>
      </c>
      <c r="BJ1149">
        <v>1.2</v>
      </c>
      <c r="BK1149">
        <v>0.7</v>
      </c>
      <c r="BL1149">
        <v>0.1</v>
      </c>
      <c r="BM1149">
        <v>0.4</v>
      </c>
      <c r="BP1149">
        <v>0.1</v>
      </c>
      <c r="BQ1149">
        <v>3.3</v>
      </c>
      <c r="BS1149">
        <v>0.8</v>
      </c>
      <c r="BT1149">
        <v>0.1</v>
      </c>
    </row>
    <row r="1150" spans="1:69" x14ac:dyDescent="0.25">
      <c r="A1150" s="28" t="s">
        <v>293</v>
      </c>
      <c r="B1150" s="27" t="s">
        <v>362</v>
      </c>
      <c r="C1150" s="28" t="s">
        <v>402</v>
      </c>
      <c r="D1150">
        <v>0.1</v>
      </c>
      <c r="H1150">
        <v>7.4</v>
      </c>
      <c r="I1150">
        <v>0.3</v>
      </c>
      <c r="J1150">
        <v>0.1</v>
      </c>
      <c r="K1150">
        <v>0.3</v>
      </c>
      <c r="M1150">
        <v>0.8</v>
      </c>
      <c r="N1150">
        <v>2.2</v>
      </c>
      <c r="O1150">
        <v>5.5</v>
      </c>
      <c r="P1150">
        <v>0.5</v>
      </c>
      <c r="Q1150">
        <v>0.3</v>
      </c>
      <c r="R1150">
        <v>0.1</v>
      </c>
      <c r="S1150">
        <v>0.4</v>
      </c>
      <c r="T1150">
        <v>0.8</v>
      </c>
      <c r="U1150">
        <v>0.4</v>
      </c>
      <c r="V1150">
        <v>0.5</v>
      </c>
      <c r="W1150">
        <v>1.8</v>
      </c>
      <c r="X1150">
        <v>0.1</v>
      </c>
      <c r="Y1150">
        <v>0.7</v>
      </c>
      <c r="Z1150">
        <v>0.1</v>
      </c>
      <c r="AA1150">
        <v>0.5</v>
      </c>
      <c r="AC1150">
        <v>0.1</v>
      </c>
      <c r="AD1150">
        <v>0.7</v>
      </c>
      <c r="AE1150">
        <v>1.7</v>
      </c>
      <c r="AF1150">
        <v>3.5</v>
      </c>
      <c r="AG1150">
        <v>3.7</v>
      </c>
      <c r="AH1150">
        <v>0.3</v>
      </c>
      <c r="AI1150">
        <v>0.1</v>
      </c>
      <c r="AJ1150">
        <v>0.2</v>
      </c>
      <c r="AK1150">
        <v>0.3</v>
      </c>
      <c r="AL1150">
        <v>0.2</v>
      </c>
      <c r="AM1150">
        <v>0.7</v>
      </c>
      <c r="AN1150">
        <v>0.8</v>
      </c>
      <c r="AO1150">
        <v>0.6</v>
      </c>
      <c r="AP1150">
        <v>0.8</v>
      </c>
      <c r="AQ1150">
        <v>5</v>
      </c>
      <c r="AR1150">
        <v>0.6</v>
      </c>
      <c r="AS1150">
        <v>0.9</v>
      </c>
      <c r="AT1150">
        <v>0.4</v>
      </c>
      <c r="AU1150">
        <v>0.3</v>
      </c>
      <c r="AV1150">
        <v>2.6</v>
      </c>
      <c r="AW1150">
        <v>0.3</v>
      </c>
      <c r="AX1150">
        <v>0.1</v>
      </c>
      <c r="AY1150">
        <v>6.8</v>
      </c>
      <c r="AZ1150">
        <v>0.2</v>
      </c>
      <c r="BA1150">
        <v>0.5</v>
      </c>
      <c r="BB1150">
        <v>0.3</v>
      </c>
      <c r="BC1150">
        <v>3.1</v>
      </c>
      <c r="BD1150">
        <v>0.7</v>
      </c>
      <c r="BE1150">
        <v>0.7</v>
      </c>
      <c r="BF1150">
        <v>0.2</v>
      </c>
      <c r="BG1150">
        <v>0.5</v>
      </c>
      <c r="BH1150">
        <v>0.1</v>
      </c>
      <c r="BI1150">
        <v>1.3</v>
      </c>
      <c r="BJ1150">
        <v>0.3</v>
      </c>
      <c r="BK1150">
        <v>0.1</v>
      </c>
      <c r="BM1150">
        <v>0.1</v>
      </c>
      <c r="BQ1150">
        <v>0.1</v>
      </c>
    </row>
    <row r="1151" spans="1:69" x14ac:dyDescent="0.25">
      <c r="A1151" s="28" t="s">
        <v>293</v>
      </c>
      <c r="B1151" s="27" t="s">
        <v>362</v>
      </c>
      <c r="C1151" s="28" t="s">
        <v>403</v>
      </c>
      <c r="D1151">
        <v>0.1</v>
      </c>
      <c r="G1151">
        <v>0.1</v>
      </c>
      <c r="H1151">
        <v>12.5</v>
      </c>
      <c r="I1151">
        <v>0.5</v>
      </c>
      <c r="J1151">
        <v>0.1</v>
      </c>
      <c r="K1151">
        <v>0.5</v>
      </c>
      <c r="L1151">
        <v>0.1</v>
      </c>
      <c r="M1151">
        <v>1.4</v>
      </c>
      <c r="N1151">
        <v>3.9</v>
      </c>
      <c r="O1151">
        <v>10.3</v>
      </c>
      <c r="P1151">
        <v>0.8</v>
      </c>
      <c r="Q1151">
        <v>0.5</v>
      </c>
      <c r="R1151">
        <v>0.2</v>
      </c>
      <c r="S1151">
        <v>0.7</v>
      </c>
      <c r="T1151">
        <v>1.5</v>
      </c>
      <c r="U1151">
        <v>0.7</v>
      </c>
      <c r="V1151">
        <v>0.9</v>
      </c>
      <c r="W1151">
        <v>2.8</v>
      </c>
      <c r="X1151">
        <v>0.2</v>
      </c>
      <c r="Y1151">
        <v>1.3</v>
      </c>
      <c r="Z1151">
        <v>0.2</v>
      </c>
      <c r="AA1151">
        <v>0.8</v>
      </c>
      <c r="AC1151">
        <v>0.2</v>
      </c>
      <c r="AD1151">
        <v>1.2</v>
      </c>
      <c r="AE1151">
        <v>2.9</v>
      </c>
      <c r="AF1151">
        <v>6.6</v>
      </c>
      <c r="AG1151">
        <v>6.7</v>
      </c>
      <c r="AH1151">
        <v>0.5</v>
      </c>
      <c r="AI1151">
        <v>0.1</v>
      </c>
      <c r="AJ1151">
        <v>0.4</v>
      </c>
      <c r="AK1151">
        <v>0.5</v>
      </c>
      <c r="AL1151">
        <v>0.3</v>
      </c>
      <c r="AM1151">
        <v>1.3</v>
      </c>
      <c r="AN1151">
        <v>1.8</v>
      </c>
      <c r="AO1151">
        <v>1.1</v>
      </c>
      <c r="AP1151">
        <v>1.4</v>
      </c>
      <c r="AQ1151">
        <v>10.6</v>
      </c>
      <c r="AR1151">
        <v>1</v>
      </c>
      <c r="AS1151">
        <v>1.6</v>
      </c>
      <c r="AT1151">
        <v>1.1</v>
      </c>
      <c r="AU1151">
        <v>0.4</v>
      </c>
      <c r="AV1151">
        <v>6.8</v>
      </c>
      <c r="AW1151">
        <v>0.4</v>
      </c>
      <c r="AX1151">
        <v>0.2</v>
      </c>
      <c r="AY1151">
        <v>9.5</v>
      </c>
      <c r="AZ1151">
        <v>0.4</v>
      </c>
      <c r="BA1151">
        <v>0.9</v>
      </c>
      <c r="BB1151">
        <v>0.5</v>
      </c>
      <c r="BC1151">
        <v>10.2</v>
      </c>
      <c r="BD1151">
        <v>0.8</v>
      </c>
      <c r="BE1151">
        <v>1.1</v>
      </c>
      <c r="BF1151">
        <v>0.3</v>
      </c>
      <c r="BG1151">
        <v>0.8</v>
      </c>
      <c r="BH1151">
        <v>0.2</v>
      </c>
      <c r="BI1151">
        <v>1.4</v>
      </c>
      <c r="BJ1151">
        <v>0.5</v>
      </c>
      <c r="BK1151">
        <v>0.3</v>
      </c>
      <c r="BM1151">
        <v>0.2</v>
      </c>
      <c r="BQ1151">
        <v>0.1</v>
      </c>
    </row>
    <row r="1152" spans="1:63" x14ac:dyDescent="0.25">
      <c r="A1152" s="28" t="s">
        <v>293</v>
      </c>
      <c r="B1152" s="27" t="s">
        <v>362</v>
      </c>
      <c r="C1152" s="28" t="s">
        <v>404</v>
      </c>
      <c r="H1152">
        <v>3.6</v>
      </c>
      <c r="I1152">
        <v>0.2</v>
      </c>
      <c r="K1152">
        <v>0.1</v>
      </c>
      <c r="M1152">
        <v>0.3</v>
      </c>
      <c r="N1152">
        <v>1</v>
      </c>
      <c r="O1152">
        <v>4.1</v>
      </c>
      <c r="P1152">
        <v>0.2</v>
      </c>
      <c r="Q1152">
        <v>0.1</v>
      </c>
      <c r="R1152">
        <v>0.1</v>
      </c>
      <c r="S1152">
        <v>0.2</v>
      </c>
      <c r="T1152">
        <v>0.3</v>
      </c>
      <c r="U1152">
        <v>0.2</v>
      </c>
      <c r="V1152">
        <v>0.2</v>
      </c>
      <c r="W1152">
        <v>0.7</v>
      </c>
      <c r="X1152">
        <v>0.1</v>
      </c>
      <c r="Y1152">
        <v>0.3</v>
      </c>
      <c r="Z1152">
        <v>0.1</v>
      </c>
      <c r="AA1152">
        <v>0.2</v>
      </c>
      <c r="AC1152">
        <v>0.1</v>
      </c>
      <c r="AD1152">
        <v>0.3</v>
      </c>
      <c r="AE1152">
        <v>0.8</v>
      </c>
      <c r="AF1152">
        <v>2</v>
      </c>
      <c r="AG1152">
        <v>1.8</v>
      </c>
      <c r="AH1152">
        <v>0.1</v>
      </c>
      <c r="AJ1152">
        <v>0.1</v>
      </c>
      <c r="AK1152">
        <v>0.1</v>
      </c>
      <c r="AL1152">
        <v>0.1</v>
      </c>
      <c r="AM1152">
        <v>0.4</v>
      </c>
      <c r="AN1152">
        <v>0.4</v>
      </c>
      <c r="AO1152">
        <v>0.3</v>
      </c>
      <c r="AP1152">
        <v>0.4</v>
      </c>
      <c r="AQ1152">
        <v>2.8</v>
      </c>
      <c r="AR1152">
        <v>0.3</v>
      </c>
      <c r="AS1152">
        <v>0.4</v>
      </c>
      <c r="AT1152">
        <v>0.3</v>
      </c>
      <c r="AU1152">
        <v>0.1</v>
      </c>
      <c r="AV1152">
        <v>2.2</v>
      </c>
      <c r="AW1152">
        <v>0.1</v>
      </c>
      <c r="AY1152">
        <v>2.9</v>
      </c>
      <c r="AZ1152">
        <v>0.1</v>
      </c>
      <c r="BA1152">
        <v>0.3</v>
      </c>
      <c r="BB1152">
        <v>0.1</v>
      </c>
      <c r="BC1152">
        <v>2.9</v>
      </c>
      <c r="BD1152">
        <v>0.2</v>
      </c>
      <c r="BE1152">
        <v>0.3</v>
      </c>
      <c r="BF1152">
        <v>0.1</v>
      </c>
      <c r="BG1152">
        <v>0.2</v>
      </c>
      <c r="BH1152">
        <v>0.1</v>
      </c>
      <c r="BI1152">
        <v>0.3</v>
      </c>
      <c r="BJ1152">
        <v>0.2</v>
      </c>
      <c r="BK1152">
        <v>0.1</v>
      </c>
    </row>
    <row r="1153" spans="1:3" x14ac:dyDescent="0.25">
      <c r="A1153" s="28" t="s">
        <v>293</v>
      </c>
      <c r="B1153" s="27" t="s">
        <v>362</v>
      </c>
      <c r="C1153" s="28" t="s">
        <v>405</v>
      </c>
    </row>
    <row r="1154" spans="1:63" x14ac:dyDescent="0.25">
      <c r="A1154" s="28" t="s">
        <v>293</v>
      </c>
      <c r="B1154" s="27" t="s">
        <v>362</v>
      </c>
      <c r="C1154" s="28" t="s">
        <v>406</v>
      </c>
      <c r="H1154">
        <v>2.7</v>
      </c>
      <c r="I1154">
        <v>0.1</v>
      </c>
      <c r="K1154">
        <v>0.1</v>
      </c>
      <c r="M1154">
        <v>0.3</v>
      </c>
      <c r="N1154">
        <v>0.8</v>
      </c>
      <c r="O1154">
        <v>3.7</v>
      </c>
      <c r="P1154">
        <v>0.2</v>
      </c>
      <c r="Q1154">
        <v>0.1</v>
      </c>
      <c r="R1154">
        <v>0.1</v>
      </c>
      <c r="S1154">
        <v>0.2</v>
      </c>
      <c r="T1154">
        <v>0.5</v>
      </c>
      <c r="U1154">
        <v>0.1</v>
      </c>
      <c r="V1154">
        <v>0.2</v>
      </c>
      <c r="W1154">
        <v>0.5</v>
      </c>
      <c r="Y1154">
        <v>0.4</v>
      </c>
      <c r="AA1154">
        <v>0.2</v>
      </c>
      <c r="AC1154">
        <v>0.1</v>
      </c>
      <c r="AD1154">
        <v>0.3</v>
      </c>
      <c r="AE1154">
        <v>0.6</v>
      </c>
      <c r="AF1154">
        <v>1.6</v>
      </c>
      <c r="AG1154">
        <v>1.6</v>
      </c>
      <c r="AH1154">
        <v>0.1</v>
      </c>
      <c r="AJ1154">
        <v>0.1</v>
      </c>
      <c r="AK1154">
        <v>0.1</v>
      </c>
      <c r="AL1154">
        <v>0.1</v>
      </c>
      <c r="AM1154">
        <v>0.3</v>
      </c>
      <c r="AN1154">
        <v>0.3</v>
      </c>
      <c r="AO1154">
        <v>0.2</v>
      </c>
      <c r="AP1154">
        <v>0.3</v>
      </c>
      <c r="AQ1154">
        <v>3.9</v>
      </c>
      <c r="AR1154">
        <v>0.2</v>
      </c>
      <c r="AS1154">
        <v>0.4</v>
      </c>
      <c r="AT1154">
        <v>0.2</v>
      </c>
      <c r="AU1154">
        <v>0.1</v>
      </c>
      <c r="AV1154">
        <v>1.6</v>
      </c>
      <c r="AW1154">
        <v>0.1</v>
      </c>
      <c r="AY1154">
        <v>2.1</v>
      </c>
      <c r="AZ1154">
        <v>0.1</v>
      </c>
      <c r="BA1154">
        <v>0.2</v>
      </c>
      <c r="BB1154">
        <v>0.1</v>
      </c>
      <c r="BC1154">
        <v>2.3</v>
      </c>
      <c r="BD1154">
        <v>0.2</v>
      </c>
      <c r="BE1154">
        <v>0.2</v>
      </c>
      <c r="BF1154">
        <v>0.1</v>
      </c>
      <c r="BG1154">
        <v>0.2</v>
      </c>
      <c r="BH1154">
        <v>0.1</v>
      </c>
      <c r="BI1154">
        <v>0.3</v>
      </c>
      <c r="BJ1154">
        <v>0.1</v>
      </c>
      <c r="BK1154">
        <v>0.1</v>
      </c>
    </row>
    <row r="1155" spans="1:72" x14ac:dyDescent="0.25">
      <c r="A1155" s="28" t="s">
        <v>293</v>
      </c>
      <c r="B1155" s="27" t="s">
        <v>362</v>
      </c>
      <c r="C1155" s="28" t="s">
        <v>407</v>
      </c>
      <c r="D1155">
        <v>1.5</v>
      </c>
      <c r="E1155">
        <v>0.2</v>
      </c>
      <c r="F1155">
        <v>0.1</v>
      </c>
      <c r="G1155">
        <v>0.8</v>
      </c>
      <c r="H1155">
        <v>175</v>
      </c>
      <c r="I1155">
        <v>7.1</v>
      </c>
      <c r="J1155">
        <v>1.3</v>
      </c>
      <c r="K1155">
        <v>5.4</v>
      </c>
      <c r="L1155">
        <v>1.1</v>
      </c>
      <c r="M1155">
        <v>14.2</v>
      </c>
      <c r="N1155">
        <v>43.7</v>
      </c>
      <c r="O1155">
        <v>201.1</v>
      </c>
      <c r="P1155">
        <v>8.8</v>
      </c>
      <c r="Q1155">
        <v>6.7</v>
      </c>
      <c r="R1155">
        <v>2.9</v>
      </c>
      <c r="S1155">
        <v>8.5</v>
      </c>
      <c r="T1155">
        <v>19</v>
      </c>
      <c r="U1155">
        <v>8.5</v>
      </c>
      <c r="V1155">
        <v>9.6</v>
      </c>
      <c r="W1155">
        <v>31.7</v>
      </c>
      <c r="X1155">
        <v>2.7</v>
      </c>
      <c r="Y1155">
        <v>18</v>
      </c>
      <c r="Z1155">
        <v>2.5</v>
      </c>
      <c r="AA1155">
        <v>9.5</v>
      </c>
      <c r="AB1155">
        <v>0.6</v>
      </c>
      <c r="AC1155">
        <v>2.7</v>
      </c>
      <c r="AD1155">
        <v>17.4</v>
      </c>
      <c r="AE1155">
        <v>31.4</v>
      </c>
      <c r="AF1155">
        <v>87.7</v>
      </c>
      <c r="AG1155">
        <v>87.2</v>
      </c>
      <c r="AH1155">
        <v>5.8</v>
      </c>
      <c r="AI1155">
        <v>2</v>
      </c>
      <c r="AJ1155">
        <v>5.4</v>
      </c>
      <c r="AK1155">
        <v>8.8</v>
      </c>
      <c r="AL1155">
        <v>3</v>
      </c>
      <c r="AM1155">
        <v>18.3</v>
      </c>
      <c r="AN1155">
        <v>27.3</v>
      </c>
      <c r="AO1155">
        <v>14.8</v>
      </c>
      <c r="AP1155">
        <v>19.6</v>
      </c>
      <c r="AQ1155">
        <v>158.9</v>
      </c>
      <c r="AR1155">
        <v>13.8</v>
      </c>
      <c r="AS1155">
        <v>21.4</v>
      </c>
      <c r="AT1155">
        <v>21.1</v>
      </c>
      <c r="AU1155">
        <v>4.6</v>
      </c>
      <c r="AV1155">
        <v>83.1</v>
      </c>
      <c r="AW1155">
        <v>5.7</v>
      </c>
      <c r="AX1155">
        <v>2.1</v>
      </c>
      <c r="AY1155">
        <v>129.9</v>
      </c>
      <c r="AZ1155">
        <v>4.9</v>
      </c>
      <c r="BA1155">
        <v>11.3</v>
      </c>
      <c r="BB1155">
        <v>5.6</v>
      </c>
      <c r="BC1155">
        <v>90.7</v>
      </c>
      <c r="BD1155">
        <v>10.3</v>
      </c>
      <c r="BE1155">
        <v>15</v>
      </c>
      <c r="BF1155">
        <v>4.2</v>
      </c>
      <c r="BG1155">
        <v>11.9</v>
      </c>
      <c r="BH1155">
        <v>2.8</v>
      </c>
      <c r="BI1155">
        <v>30</v>
      </c>
      <c r="BJ1155">
        <v>6.6</v>
      </c>
      <c r="BK1155">
        <v>4.2</v>
      </c>
      <c r="BL1155">
        <v>0.6</v>
      </c>
      <c r="BM1155">
        <v>1.8</v>
      </c>
      <c r="BP1155">
        <v>0.3</v>
      </c>
      <c r="BQ1155">
        <v>4.6</v>
      </c>
      <c r="BS1155">
        <v>1.4</v>
      </c>
      <c r="BT1155">
        <v>0.2</v>
      </c>
    </row>
    <row r="1156" spans="1:72" x14ac:dyDescent="0.25">
      <c r="A1156" s="26" t="s">
        <v>294</v>
      </c>
      <c r="B1156" s="27" t="s">
        <v>363</v>
      </c>
      <c r="C1156" s="26" t="s">
        <v>384</v>
      </c>
      <c r="D1156">
        <v>6795.5</v>
      </c>
      <c r="E1156">
        <v>101.6</v>
      </c>
      <c r="F1156">
        <v>40.8</v>
      </c>
      <c r="G1156">
        <v>278.5</v>
      </c>
      <c r="H1156">
        <v>2751.5</v>
      </c>
      <c r="I1156">
        <v>1633.6</v>
      </c>
      <c r="J1156">
        <v>241.9</v>
      </c>
      <c r="K1156">
        <v>405.4</v>
      </c>
      <c r="L1156">
        <v>248.3</v>
      </c>
      <c r="M1156">
        <v>523.6</v>
      </c>
      <c r="N1156">
        <v>1573.5</v>
      </c>
      <c r="O1156">
        <v>677.1</v>
      </c>
      <c r="P1156">
        <v>752.5</v>
      </c>
      <c r="Q1156">
        <v>563.7</v>
      </c>
      <c r="R1156">
        <v>667.9</v>
      </c>
      <c r="S1156">
        <v>1196.6</v>
      </c>
      <c r="T1156">
        <v>1257.5</v>
      </c>
      <c r="U1156">
        <v>1287.2</v>
      </c>
      <c r="V1156">
        <v>2141.2</v>
      </c>
      <c r="W1156">
        <v>2854</v>
      </c>
      <c r="X1156">
        <v>602.8</v>
      </c>
      <c r="Y1156">
        <v>1161</v>
      </c>
      <c r="Z1156">
        <v>521.2</v>
      </c>
      <c r="AA1156">
        <v>1621.9</v>
      </c>
      <c r="AB1156">
        <v>211.2</v>
      </c>
      <c r="AC1156">
        <v>1080.6</v>
      </c>
      <c r="AD1156">
        <v>4838.6</v>
      </c>
      <c r="AE1156">
        <v>1649.1</v>
      </c>
      <c r="AF1156">
        <v>11351.2</v>
      </c>
      <c r="AG1156">
        <v>3388</v>
      </c>
      <c r="AH1156">
        <v>1422</v>
      </c>
      <c r="AI1156">
        <v>167.6</v>
      </c>
      <c r="AJ1156">
        <v>597.3</v>
      </c>
      <c r="AK1156">
        <v>1698.3</v>
      </c>
      <c r="AL1156">
        <v>275.5</v>
      </c>
      <c r="AM1156">
        <v>2267.2</v>
      </c>
      <c r="AN1156">
        <v>1509.2</v>
      </c>
      <c r="AO1156">
        <v>1072.3</v>
      </c>
      <c r="AP1156">
        <v>1845.4</v>
      </c>
      <c r="AQ1156">
        <v>5781.4</v>
      </c>
      <c r="AR1156">
        <v>3327</v>
      </c>
      <c r="AS1156">
        <v>2589</v>
      </c>
      <c r="AT1156">
        <v>2347.2</v>
      </c>
      <c r="AU1156">
        <v>2824.6</v>
      </c>
      <c r="AV1156">
        <v>9800.8</v>
      </c>
      <c r="AW1156">
        <v>3849.2</v>
      </c>
      <c r="AX1156">
        <v>936</v>
      </c>
      <c r="AY1156">
        <v>2577</v>
      </c>
      <c r="AZ1156">
        <v>6221.9</v>
      </c>
      <c r="BA1156">
        <v>1706</v>
      </c>
      <c r="BB1156">
        <v>810</v>
      </c>
      <c r="BC1156">
        <v>484.2</v>
      </c>
      <c r="BD1156">
        <v>4560.3</v>
      </c>
      <c r="BE1156">
        <v>4402.4</v>
      </c>
      <c r="BF1156">
        <v>2139.7</v>
      </c>
      <c r="BG1156">
        <v>2335.8</v>
      </c>
      <c r="BH1156">
        <v>1162.4</v>
      </c>
      <c r="BI1156">
        <v>1712.3</v>
      </c>
      <c r="BJ1156">
        <v>1437.1</v>
      </c>
      <c r="BK1156">
        <v>926.5</v>
      </c>
      <c r="BL1156">
        <v>103.3</v>
      </c>
      <c r="BM1156">
        <v>705.4</v>
      </c>
      <c r="BP1156">
        <v>2106</v>
      </c>
      <c r="BQ1156">
        <v>23261.9</v>
      </c>
      <c r="BR1156">
        <v>53.4</v>
      </c>
      <c r="BS1156">
        <v>1842.4</v>
      </c>
      <c r="BT1156">
        <v>291.7</v>
      </c>
    </row>
    <row r="1157" spans="1:72" x14ac:dyDescent="0.25">
      <c r="A1157" s="28" t="s">
        <v>294</v>
      </c>
      <c r="B1157" s="27" t="s">
        <v>363</v>
      </c>
      <c r="C1157" s="28" t="s">
        <v>385</v>
      </c>
      <c r="D1157">
        <v>1</v>
      </c>
      <c r="G1157">
        <v>0.2</v>
      </c>
      <c r="H1157">
        <v>3.5</v>
      </c>
      <c r="I1157">
        <v>0.6</v>
      </c>
      <c r="J1157">
        <v>0.2</v>
      </c>
      <c r="K1157">
        <v>0.7</v>
      </c>
      <c r="L1157">
        <v>0.4</v>
      </c>
      <c r="M1157">
        <v>0.8</v>
      </c>
      <c r="N1157">
        <v>2.7</v>
      </c>
      <c r="O1157">
        <v>4.7</v>
      </c>
      <c r="P1157">
        <v>0.8</v>
      </c>
      <c r="Q1157">
        <v>0.5</v>
      </c>
      <c r="R1157">
        <v>1</v>
      </c>
      <c r="S1157">
        <v>1.2</v>
      </c>
      <c r="T1157">
        <v>1.4</v>
      </c>
      <c r="U1157">
        <v>1.6</v>
      </c>
      <c r="V1157">
        <v>2.6</v>
      </c>
      <c r="W1157">
        <v>5.3</v>
      </c>
      <c r="X1157">
        <v>0.5</v>
      </c>
      <c r="Y1157">
        <v>0.8</v>
      </c>
      <c r="Z1157">
        <v>0.7</v>
      </c>
      <c r="AA1157">
        <v>2.5</v>
      </c>
      <c r="AB1157">
        <v>0.1</v>
      </c>
      <c r="AC1157">
        <v>1.5</v>
      </c>
      <c r="AD1157">
        <v>6.5</v>
      </c>
      <c r="AE1157">
        <v>2.2</v>
      </c>
      <c r="AF1157">
        <v>11.9</v>
      </c>
      <c r="AG1157">
        <v>4.1</v>
      </c>
      <c r="AH1157">
        <v>1.6</v>
      </c>
      <c r="AI1157">
        <v>0.7</v>
      </c>
      <c r="AJ1157">
        <v>4.7</v>
      </c>
      <c r="AK1157">
        <v>1.5</v>
      </c>
      <c r="AL1157">
        <v>0.5</v>
      </c>
      <c r="AM1157">
        <v>2.4</v>
      </c>
      <c r="AN1157">
        <v>3.3</v>
      </c>
      <c r="AO1157">
        <v>2.3</v>
      </c>
      <c r="AP1157">
        <v>3.2</v>
      </c>
      <c r="AQ1157">
        <v>16.2</v>
      </c>
      <c r="AR1157">
        <v>2.9</v>
      </c>
      <c r="AS1157">
        <v>3.2</v>
      </c>
      <c r="AT1157">
        <v>3.1</v>
      </c>
      <c r="AU1157">
        <v>3</v>
      </c>
      <c r="AV1157">
        <v>15.3</v>
      </c>
      <c r="AW1157">
        <v>4.7</v>
      </c>
      <c r="AX1157">
        <v>3.6</v>
      </c>
      <c r="AY1157">
        <v>6.9</v>
      </c>
      <c r="AZ1157">
        <v>10.4</v>
      </c>
      <c r="BA1157">
        <v>2.2</v>
      </c>
      <c r="BB1157">
        <v>1.8</v>
      </c>
      <c r="BC1157">
        <v>0.8</v>
      </c>
      <c r="BD1157">
        <v>7.5</v>
      </c>
      <c r="BE1157">
        <v>5.5</v>
      </c>
      <c r="BF1157">
        <v>2</v>
      </c>
      <c r="BG1157">
        <v>3.1</v>
      </c>
      <c r="BH1157">
        <v>1.8</v>
      </c>
      <c r="BI1157">
        <v>1.2</v>
      </c>
      <c r="BJ1157">
        <v>0.8</v>
      </c>
      <c r="BK1157">
        <v>1.5</v>
      </c>
      <c r="BL1157">
        <v>0.1</v>
      </c>
      <c r="BM1157">
        <v>0.8</v>
      </c>
      <c r="BP1157">
        <v>0.1</v>
      </c>
      <c r="BQ1157">
        <v>34.1</v>
      </c>
      <c r="BS1157">
        <v>1.7</v>
      </c>
      <c r="BT1157">
        <v>0.4</v>
      </c>
    </row>
    <row r="1158" spans="1:72" x14ac:dyDescent="0.25">
      <c r="A1158" s="28" t="s">
        <v>294</v>
      </c>
      <c r="B1158" s="27" t="s">
        <v>363</v>
      </c>
      <c r="C1158" s="28" t="s">
        <v>386</v>
      </c>
      <c r="D1158">
        <v>5.3</v>
      </c>
      <c r="E1158">
        <v>0.1</v>
      </c>
      <c r="G1158">
        <v>1.1</v>
      </c>
      <c r="H1158">
        <v>20.4</v>
      </c>
      <c r="I1158">
        <v>4.2</v>
      </c>
      <c r="J1158">
        <v>1.1</v>
      </c>
      <c r="K1158">
        <v>3.1</v>
      </c>
      <c r="L1158">
        <v>1.5</v>
      </c>
      <c r="M1158">
        <v>7</v>
      </c>
      <c r="N1158">
        <v>19.7</v>
      </c>
      <c r="O1158">
        <v>20.7</v>
      </c>
      <c r="P1158">
        <v>6.4</v>
      </c>
      <c r="Q1158">
        <v>3.7</v>
      </c>
      <c r="R1158">
        <v>6.7</v>
      </c>
      <c r="S1158">
        <v>7.8</v>
      </c>
      <c r="T1158">
        <v>9.3</v>
      </c>
      <c r="U1158">
        <v>13.5</v>
      </c>
      <c r="V1158">
        <v>17.2</v>
      </c>
      <c r="W1158">
        <v>27.1</v>
      </c>
      <c r="X1158">
        <v>2.7</v>
      </c>
      <c r="Y1158">
        <v>4.4</v>
      </c>
      <c r="Z1158">
        <v>4.9</v>
      </c>
      <c r="AA1158">
        <v>13.7</v>
      </c>
      <c r="AB1158">
        <v>0.5</v>
      </c>
      <c r="AC1158">
        <v>8.4</v>
      </c>
      <c r="AD1158">
        <v>23.3</v>
      </c>
      <c r="AE1158">
        <v>9.4</v>
      </c>
      <c r="AF1158">
        <v>45.1</v>
      </c>
      <c r="AG1158">
        <v>17.5</v>
      </c>
      <c r="AH1158">
        <v>9.3</v>
      </c>
      <c r="AI1158">
        <v>1.7</v>
      </c>
      <c r="AJ1158">
        <v>21.6</v>
      </c>
      <c r="AK1158">
        <v>7.1</v>
      </c>
      <c r="AL1158">
        <v>2</v>
      </c>
      <c r="AM1158">
        <v>10.2</v>
      </c>
      <c r="AN1158">
        <v>15</v>
      </c>
      <c r="AO1158">
        <v>7.7</v>
      </c>
      <c r="AP1158">
        <v>17</v>
      </c>
      <c r="AQ1158">
        <v>55.8</v>
      </c>
      <c r="AR1158">
        <v>21.3</v>
      </c>
      <c r="AS1158">
        <v>30</v>
      </c>
      <c r="AT1158">
        <v>23.3</v>
      </c>
      <c r="AU1158">
        <v>12.6</v>
      </c>
      <c r="AV1158">
        <v>82.3</v>
      </c>
      <c r="AW1158">
        <v>21.4</v>
      </c>
      <c r="AX1158">
        <v>9.8</v>
      </c>
      <c r="AY1158">
        <v>20.5</v>
      </c>
      <c r="AZ1158">
        <v>37</v>
      </c>
      <c r="BA1158">
        <v>9.7</v>
      </c>
      <c r="BB1158">
        <v>4.2</v>
      </c>
      <c r="BC1158">
        <v>2.8</v>
      </c>
      <c r="BD1158">
        <v>42.4</v>
      </c>
      <c r="BE1158">
        <v>24.3</v>
      </c>
      <c r="BF1158">
        <v>9.4</v>
      </c>
      <c r="BG1158">
        <v>17.5</v>
      </c>
      <c r="BH1158">
        <v>7.1</v>
      </c>
      <c r="BI1158">
        <v>5.5</v>
      </c>
      <c r="BJ1158">
        <v>4.1</v>
      </c>
      <c r="BK1158">
        <v>11</v>
      </c>
      <c r="BL1158">
        <v>0.3</v>
      </c>
      <c r="BM1158">
        <v>4.2</v>
      </c>
      <c r="BP1158">
        <v>0.4</v>
      </c>
      <c r="BQ1158">
        <v>243.2</v>
      </c>
      <c r="BT1158">
        <v>2.3</v>
      </c>
    </row>
    <row r="1159" spans="1:72" x14ac:dyDescent="0.25">
      <c r="A1159" s="28" t="s">
        <v>294</v>
      </c>
      <c r="B1159" s="27" t="s">
        <v>363</v>
      </c>
      <c r="C1159" s="28" t="s">
        <v>387</v>
      </c>
      <c r="D1159">
        <v>6.1</v>
      </c>
      <c r="E1159">
        <v>0.2</v>
      </c>
      <c r="F1159">
        <v>0.1</v>
      </c>
      <c r="G1159">
        <v>1.3</v>
      </c>
      <c r="H1159">
        <v>30.3</v>
      </c>
      <c r="I1159">
        <v>5.1</v>
      </c>
      <c r="J1159">
        <v>1.6</v>
      </c>
      <c r="K1159">
        <v>3.9</v>
      </c>
      <c r="L1159">
        <v>1.7</v>
      </c>
      <c r="M1159">
        <v>5.6</v>
      </c>
      <c r="N1159">
        <v>19.2</v>
      </c>
      <c r="O1159">
        <v>36.8</v>
      </c>
      <c r="P1159">
        <v>7.2</v>
      </c>
      <c r="Q1159">
        <v>4.2</v>
      </c>
      <c r="R1159">
        <v>7.3</v>
      </c>
      <c r="S1159">
        <v>8.6</v>
      </c>
      <c r="T1159">
        <v>11.4</v>
      </c>
      <c r="U1159">
        <v>11.6</v>
      </c>
      <c r="V1159">
        <v>16.1</v>
      </c>
      <c r="W1159">
        <v>25</v>
      </c>
      <c r="X1159">
        <v>3.7</v>
      </c>
      <c r="Y1159">
        <v>7.3</v>
      </c>
      <c r="Z1159">
        <v>5.3</v>
      </c>
      <c r="AA1159">
        <v>14.9</v>
      </c>
      <c r="AB1159">
        <v>0.7</v>
      </c>
      <c r="AC1159">
        <v>7.6</v>
      </c>
      <c r="AD1159">
        <v>32.7</v>
      </c>
      <c r="AE1159">
        <v>11.9</v>
      </c>
      <c r="AF1159">
        <v>76.1</v>
      </c>
      <c r="AG1159">
        <v>25.6</v>
      </c>
      <c r="AH1159">
        <v>11.4</v>
      </c>
      <c r="AI1159">
        <v>3.6</v>
      </c>
      <c r="AJ1159">
        <v>40.8</v>
      </c>
      <c r="AK1159">
        <v>10.1</v>
      </c>
      <c r="AL1159">
        <v>3.6</v>
      </c>
      <c r="AM1159">
        <v>17.1</v>
      </c>
      <c r="AN1159">
        <v>26.2</v>
      </c>
      <c r="AO1159">
        <v>11.4</v>
      </c>
      <c r="AP1159">
        <v>24.7</v>
      </c>
      <c r="AQ1159">
        <v>116.2</v>
      </c>
      <c r="AR1159">
        <v>18.7</v>
      </c>
      <c r="AS1159">
        <v>20.9</v>
      </c>
      <c r="AT1159">
        <v>24.3</v>
      </c>
      <c r="AU1159">
        <v>12.7</v>
      </c>
      <c r="AV1159">
        <v>114.7</v>
      </c>
      <c r="AW1159">
        <v>19.5</v>
      </c>
      <c r="AX1159">
        <v>12.1</v>
      </c>
      <c r="AY1159">
        <v>27</v>
      </c>
      <c r="AZ1159">
        <v>41.6</v>
      </c>
      <c r="BA1159">
        <v>15.4</v>
      </c>
      <c r="BB1159">
        <v>6.7</v>
      </c>
      <c r="BC1159">
        <v>6.3</v>
      </c>
      <c r="BD1159">
        <v>53.2</v>
      </c>
      <c r="BE1159">
        <v>33.5</v>
      </c>
      <c r="BF1159">
        <v>11.8</v>
      </c>
      <c r="BG1159">
        <v>18.2</v>
      </c>
      <c r="BH1159">
        <v>8.7</v>
      </c>
      <c r="BI1159">
        <v>8.2</v>
      </c>
      <c r="BJ1159">
        <v>4.6</v>
      </c>
      <c r="BK1159">
        <v>12.3</v>
      </c>
      <c r="BL1159">
        <v>0.7</v>
      </c>
      <c r="BM1159">
        <v>5.7</v>
      </c>
      <c r="BP1159">
        <v>0.8</v>
      </c>
      <c r="BQ1159">
        <v>212.7</v>
      </c>
      <c r="BS1159">
        <v>22.3</v>
      </c>
      <c r="BT1159">
        <v>2.8</v>
      </c>
    </row>
    <row r="1160" spans="1:71" x14ac:dyDescent="0.25">
      <c r="A1160" s="28" t="s">
        <v>294</v>
      </c>
      <c r="B1160" s="27" t="s">
        <v>363</v>
      </c>
      <c r="C1160" s="28" t="s">
        <v>388</v>
      </c>
      <c r="AX1160">
        <v>0.1</v>
      </c>
      <c r="BS1160">
        <v>0.7</v>
      </c>
    </row>
    <row r="1161" spans="1:69" x14ac:dyDescent="0.25">
      <c r="A1161" s="28" t="s">
        <v>294</v>
      </c>
      <c r="B1161" s="27" t="s">
        <v>363</v>
      </c>
      <c r="C1161" s="28" t="s">
        <v>389</v>
      </c>
      <c r="D1161">
        <v>0.2</v>
      </c>
      <c r="H1161">
        <v>0.3</v>
      </c>
      <c r="M1161">
        <v>0.1</v>
      </c>
      <c r="N1161">
        <v>0.2</v>
      </c>
      <c r="O1161">
        <v>0.1</v>
      </c>
      <c r="P1161">
        <v>0.1</v>
      </c>
      <c r="Q1161">
        <v>0.1</v>
      </c>
      <c r="R1161">
        <v>0.1</v>
      </c>
      <c r="S1161">
        <v>0.1</v>
      </c>
      <c r="T1161">
        <v>0.1</v>
      </c>
      <c r="U1161">
        <v>0.2</v>
      </c>
      <c r="V1161">
        <v>0.3</v>
      </c>
      <c r="W1161">
        <v>0.5</v>
      </c>
      <c r="Z1161">
        <v>0.1</v>
      </c>
      <c r="AA1161">
        <v>0.2</v>
      </c>
      <c r="AC1161">
        <v>0.1</v>
      </c>
      <c r="AD1161">
        <v>0.4</v>
      </c>
      <c r="AE1161">
        <v>0.1</v>
      </c>
      <c r="AF1161">
        <v>0.5</v>
      </c>
      <c r="AG1161">
        <v>0.2</v>
      </c>
      <c r="AH1161">
        <v>0.1</v>
      </c>
      <c r="AJ1161">
        <v>0.1</v>
      </c>
      <c r="AK1161">
        <v>0.1</v>
      </c>
      <c r="AM1161">
        <v>0.1</v>
      </c>
      <c r="AN1161">
        <v>0.1</v>
      </c>
      <c r="AO1161">
        <v>0.1</v>
      </c>
      <c r="AP1161">
        <v>0.2</v>
      </c>
      <c r="AQ1161">
        <v>0.6</v>
      </c>
      <c r="AR1161">
        <v>0.3</v>
      </c>
      <c r="AS1161">
        <v>0.4</v>
      </c>
      <c r="AT1161">
        <v>0.3</v>
      </c>
      <c r="AU1161">
        <v>0.2</v>
      </c>
      <c r="AV1161">
        <v>1</v>
      </c>
      <c r="AW1161">
        <v>0.3</v>
      </c>
      <c r="AX1161">
        <v>0.1</v>
      </c>
      <c r="AY1161">
        <v>0.3</v>
      </c>
      <c r="AZ1161">
        <v>0.5</v>
      </c>
      <c r="BA1161">
        <v>0.1</v>
      </c>
      <c r="BB1161">
        <v>0.1</v>
      </c>
      <c r="BD1161">
        <v>0.4</v>
      </c>
      <c r="BE1161">
        <v>0.3</v>
      </c>
      <c r="BF1161">
        <v>0.2</v>
      </c>
      <c r="BG1161">
        <v>0.3</v>
      </c>
      <c r="BH1161">
        <v>0.1</v>
      </c>
      <c r="BI1161">
        <v>0.1</v>
      </c>
      <c r="BJ1161">
        <v>0.1</v>
      </c>
      <c r="BK1161">
        <v>0.1</v>
      </c>
      <c r="BP1161">
        <v>0.1</v>
      </c>
      <c r="BQ1161">
        <v>1.5</v>
      </c>
    </row>
    <row r="1162" spans="1:69" x14ac:dyDescent="0.25">
      <c r="A1162" s="28" t="s">
        <v>294</v>
      </c>
      <c r="B1162" s="27" t="s">
        <v>363</v>
      </c>
      <c r="C1162" s="28" t="s">
        <v>390</v>
      </c>
      <c r="D1162">
        <v>0.2</v>
      </c>
      <c r="H1162">
        <v>0.3</v>
      </c>
      <c r="I1162">
        <v>0.1</v>
      </c>
      <c r="M1162">
        <v>0.1</v>
      </c>
      <c r="N1162">
        <v>0.2</v>
      </c>
      <c r="O1162">
        <v>0.1</v>
      </c>
      <c r="P1162">
        <v>0.1</v>
      </c>
      <c r="Q1162">
        <v>0.1</v>
      </c>
      <c r="R1162">
        <v>0.1</v>
      </c>
      <c r="S1162">
        <v>0.2</v>
      </c>
      <c r="T1162">
        <v>0.1</v>
      </c>
      <c r="U1162">
        <v>0.2</v>
      </c>
      <c r="V1162">
        <v>0.3</v>
      </c>
      <c r="W1162">
        <v>0.4</v>
      </c>
      <c r="X1162">
        <v>0.1</v>
      </c>
      <c r="Y1162">
        <v>0.1</v>
      </c>
      <c r="Z1162">
        <v>0.1</v>
      </c>
      <c r="AA1162">
        <v>0.1</v>
      </c>
      <c r="AC1162">
        <v>0.1</v>
      </c>
      <c r="AD1162">
        <v>0.6</v>
      </c>
      <c r="AE1162">
        <v>0.1</v>
      </c>
      <c r="AF1162">
        <v>0.4</v>
      </c>
      <c r="AG1162">
        <v>0.2</v>
      </c>
      <c r="AH1162">
        <v>0.1</v>
      </c>
      <c r="AK1162">
        <v>0.1</v>
      </c>
      <c r="AM1162">
        <v>0.2</v>
      </c>
      <c r="AN1162">
        <v>0.1</v>
      </c>
      <c r="AO1162">
        <v>0.1</v>
      </c>
      <c r="AP1162">
        <v>0.1</v>
      </c>
      <c r="AQ1162">
        <v>0.5</v>
      </c>
      <c r="AR1162">
        <v>0.6</v>
      </c>
      <c r="AS1162">
        <v>0.4</v>
      </c>
      <c r="AT1162">
        <v>0.2</v>
      </c>
      <c r="AU1162">
        <v>0.2</v>
      </c>
      <c r="AV1162">
        <v>0.8</v>
      </c>
      <c r="AW1162">
        <v>0.4</v>
      </c>
      <c r="AX1162">
        <v>0.1</v>
      </c>
      <c r="AY1162">
        <v>0.2</v>
      </c>
      <c r="AZ1162">
        <v>0.4</v>
      </c>
      <c r="BA1162">
        <v>0.1</v>
      </c>
      <c r="BD1162">
        <v>0.3</v>
      </c>
      <c r="BE1162">
        <v>0.2</v>
      </c>
      <c r="BF1162">
        <v>0.2</v>
      </c>
      <c r="BG1162">
        <v>0.7</v>
      </c>
      <c r="BH1162">
        <v>0.1</v>
      </c>
      <c r="BJ1162">
        <v>0.1</v>
      </c>
      <c r="BQ1162">
        <v>0.9</v>
      </c>
    </row>
    <row r="1163" spans="1:71" x14ac:dyDescent="0.25">
      <c r="A1163" s="28" t="s">
        <v>294</v>
      </c>
      <c r="B1163" s="27" t="s">
        <v>363</v>
      </c>
      <c r="C1163" s="28" t="s">
        <v>391</v>
      </c>
      <c r="D1163">
        <v>0.4</v>
      </c>
      <c r="H1163">
        <v>0.7</v>
      </c>
      <c r="I1163">
        <v>0.1</v>
      </c>
      <c r="J1163">
        <v>0.1</v>
      </c>
      <c r="K1163">
        <v>0.1</v>
      </c>
      <c r="M1163">
        <v>0.2</v>
      </c>
      <c r="N1163">
        <v>0.5</v>
      </c>
      <c r="O1163">
        <v>0.5</v>
      </c>
      <c r="P1163">
        <v>0.2</v>
      </c>
      <c r="Q1163">
        <v>0.1</v>
      </c>
      <c r="R1163">
        <v>0.2</v>
      </c>
      <c r="S1163">
        <v>0.3</v>
      </c>
      <c r="T1163">
        <v>0.3</v>
      </c>
      <c r="U1163">
        <v>0.6</v>
      </c>
      <c r="V1163">
        <v>0.6</v>
      </c>
      <c r="W1163">
        <v>0.8</v>
      </c>
      <c r="X1163">
        <v>0.1</v>
      </c>
      <c r="Y1163">
        <v>0.1</v>
      </c>
      <c r="Z1163">
        <v>0.2</v>
      </c>
      <c r="AA1163">
        <v>0.3</v>
      </c>
      <c r="AC1163">
        <v>0.3</v>
      </c>
      <c r="AD1163">
        <v>0.9</v>
      </c>
      <c r="AE1163">
        <v>0.3</v>
      </c>
      <c r="AF1163">
        <v>1.3</v>
      </c>
      <c r="AG1163">
        <v>0.7</v>
      </c>
      <c r="AH1163">
        <v>0.4</v>
      </c>
      <c r="AJ1163">
        <v>0.5</v>
      </c>
      <c r="AK1163">
        <v>0.2</v>
      </c>
      <c r="AM1163">
        <v>0.3</v>
      </c>
      <c r="AN1163">
        <v>0.4</v>
      </c>
      <c r="AO1163">
        <v>0.2</v>
      </c>
      <c r="AP1163">
        <v>0.3</v>
      </c>
      <c r="AQ1163">
        <v>1.6</v>
      </c>
      <c r="AR1163">
        <v>0.5</v>
      </c>
      <c r="AS1163">
        <v>0.6</v>
      </c>
      <c r="AT1163">
        <v>0.5</v>
      </c>
      <c r="AU1163">
        <v>0.3</v>
      </c>
      <c r="AV1163">
        <v>1.9</v>
      </c>
      <c r="AW1163">
        <v>0.5</v>
      </c>
      <c r="AX1163">
        <v>0.2</v>
      </c>
      <c r="AY1163">
        <v>0.7</v>
      </c>
      <c r="AZ1163">
        <v>1.1</v>
      </c>
      <c r="BA1163">
        <v>0.2</v>
      </c>
      <c r="BB1163">
        <v>0.1</v>
      </c>
      <c r="BC1163">
        <v>0.1</v>
      </c>
      <c r="BD1163">
        <v>1</v>
      </c>
      <c r="BE1163">
        <v>0.6</v>
      </c>
      <c r="BF1163">
        <v>0.5</v>
      </c>
      <c r="BG1163">
        <v>0.4</v>
      </c>
      <c r="BH1163">
        <v>0.1</v>
      </c>
      <c r="BI1163">
        <v>0.2</v>
      </c>
      <c r="BJ1163">
        <v>0.2</v>
      </c>
      <c r="BK1163">
        <v>0.3</v>
      </c>
      <c r="BM1163">
        <v>0.1</v>
      </c>
      <c r="BP1163">
        <v>0.1</v>
      </c>
      <c r="BQ1163">
        <v>3.4</v>
      </c>
      <c r="BS1163">
        <v>0.1</v>
      </c>
    </row>
    <row r="1164" spans="1:72" x14ac:dyDescent="0.25">
      <c r="A1164" s="28" t="s">
        <v>294</v>
      </c>
      <c r="B1164" s="27" t="s">
        <v>363</v>
      </c>
      <c r="C1164" s="28" t="s">
        <v>392</v>
      </c>
      <c r="D1164">
        <v>1.5</v>
      </c>
      <c r="G1164">
        <v>0.1</v>
      </c>
      <c r="H1164">
        <v>2.5</v>
      </c>
      <c r="I1164">
        <v>0.5</v>
      </c>
      <c r="J1164">
        <v>0.1</v>
      </c>
      <c r="K1164">
        <v>0.4</v>
      </c>
      <c r="L1164">
        <v>0.2</v>
      </c>
      <c r="M1164">
        <v>0.7</v>
      </c>
      <c r="N1164">
        <v>2</v>
      </c>
      <c r="O1164">
        <v>2.3</v>
      </c>
      <c r="P1164">
        <v>0.7</v>
      </c>
      <c r="Q1164">
        <v>0.4</v>
      </c>
      <c r="R1164">
        <v>0.7</v>
      </c>
      <c r="S1164">
        <v>1</v>
      </c>
      <c r="T1164">
        <v>1</v>
      </c>
      <c r="U1164">
        <v>1.7</v>
      </c>
      <c r="V1164">
        <v>1.9</v>
      </c>
      <c r="W1164">
        <v>3.3</v>
      </c>
      <c r="X1164">
        <v>0.3</v>
      </c>
      <c r="Y1164">
        <v>0.5</v>
      </c>
      <c r="Z1164">
        <v>0.5</v>
      </c>
      <c r="AA1164">
        <v>1.6</v>
      </c>
      <c r="AB1164">
        <v>0.1</v>
      </c>
      <c r="AC1164">
        <v>1.3</v>
      </c>
      <c r="AD1164">
        <v>3.1</v>
      </c>
      <c r="AE1164">
        <v>1</v>
      </c>
      <c r="AF1164">
        <v>5.4</v>
      </c>
      <c r="AG1164">
        <v>2.2</v>
      </c>
      <c r="AH1164">
        <v>1.1</v>
      </c>
      <c r="AI1164">
        <v>0.2</v>
      </c>
      <c r="AJ1164">
        <v>2.6</v>
      </c>
      <c r="AK1164">
        <v>1.1</v>
      </c>
      <c r="AL1164">
        <v>0.2</v>
      </c>
      <c r="AM1164">
        <v>1.4</v>
      </c>
      <c r="AN1164">
        <v>1.7</v>
      </c>
      <c r="AO1164">
        <v>0.9</v>
      </c>
      <c r="AP1164">
        <v>2</v>
      </c>
      <c r="AQ1164">
        <v>7.2</v>
      </c>
      <c r="AR1164">
        <v>2.4</v>
      </c>
      <c r="AS1164">
        <v>2.9</v>
      </c>
      <c r="AT1164">
        <v>2.4</v>
      </c>
      <c r="AU1164">
        <v>1.5</v>
      </c>
      <c r="AV1164">
        <v>9.3</v>
      </c>
      <c r="AW1164">
        <v>2.3</v>
      </c>
      <c r="AX1164">
        <v>0.9</v>
      </c>
      <c r="AY1164">
        <v>2.9</v>
      </c>
      <c r="AZ1164">
        <v>4.2</v>
      </c>
      <c r="BA1164">
        <v>1</v>
      </c>
      <c r="BB1164">
        <v>0.5</v>
      </c>
      <c r="BC1164">
        <v>0.4</v>
      </c>
      <c r="BD1164">
        <v>4.5</v>
      </c>
      <c r="BE1164">
        <v>2.9</v>
      </c>
      <c r="BF1164">
        <v>1.3</v>
      </c>
      <c r="BG1164">
        <v>2.5</v>
      </c>
      <c r="BH1164">
        <v>0.7</v>
      </c>
      <c r="BI1164">
        <v>0.8</v>
      </c>
      <c r="BJ1164">
        <v>0.6</v>
      </c>
      <c r="BK1164">
        <v>0.9</v>
      </c>
      <c r="BM1164">
        <v>0.5</v>
      </c>
      <c r="BP1164">
        <v>0.4</v>
      </c>
      <c r="BQ1164">
        <v>19.2</v>
      </c>
      <c r="BS1164">
        <v>0.1</v>
      </c>
      <c r="BT1164">
        <v>0.2</v>
      </c>
    </row>
    <row r="1165" spans="1:69" x14ac:dyDescent="0.25">
      <c r="A1165" s="28" t="s">
        <v>294</v>
      </c>
      <c r="B1165" s="27" t="s">
        <v>363</v>
      </c>
      <c r="C1165" s="28" t="s">
        <v>393</v>
      </c>
      <c r="D1165">
        <v>0.1</v>
      </c>
      <c r="H1165">
        <v>0.2</v>
      </c>
      <c r="M1165">
        <v>0.1</v>
      </c>
      <c r="N1165">
        <v>0.2</v>
      </c>
      <c r="O1165">
        <v>0.2</v>
      </c>
      <c r="P1165">
        <v>0.1</v>
      </c>
      <c r="R1165">
        <v>0.1</v>
      </c>
      <c r="S1165">
        <v>0.1</v>
      </c>
      <c r="T1165">
        <v>0.1</v>
      </c>
      <c r="U1165">
        <v>0.1</v>
      </c>
      <c r="V1165">
        <v>0.2</v>
      </c>
      <c r="W1165">
        <v>0.3</v>
      </c>
      <c r="Z1165">
        <v>0.1</v>
      </c>
      <c r="AA1165">
        <v>0.2</v>
      </c>
      <c r="AC1165">
        <v>0.1</v>
      </c>
      <c r="AD1165">
        <v>0.4</v>
      </c>
      <c r="AE1165">
        <v>0.1</v>
      </c>
      <c r="AF1165">
        <v>0.5</v>
      </c>
      <c r="AG1165">
        <v>0.2</v>
      </c>
      <c r="AH1165">
        <v>0.1</v>
      </c>
      <c r="AJ1165">
        <v>0.2</v>
      </c>
      <c r="AK1165">
        <v>0.1</v>
      </c>
      <c r="AM1165">
        <v>0.1</v>
      </c>
      <c r="AN1165">
        <v>0.2</v>
      </c>
      <c r="AO1165">
        <v>0.1</v>
      </c>
      <c r="AP1165">
        <v>0.1</v>
      </c>
      <c r="AQ1165">
        <v>0.6</v>
      </c>
      <c r="AR1165">
        <v>0.2</v>
      </c>
      <c r="AS1165">
        <v>0.2</v>
      </c>
      <c r="AT1165">
        <v>0.2</v>
      </c>
      <c r="AU1165">
        <v>0.2</v>
      </c>
      <c r="AV1165">
        <v>0.8</v>
      </c>
      <c r="AW1165">
        <v>0.2</v>
      </c>
      <c r="AX1165">
        <v>0.1</v>
      </c>
      <c r="AY1165">
        <v>0.4</v>
      </c>
      <c r="AZ1165">
        <v>0.5</v>
      </c>
      <c r="BA1165">
        <v>0.1</v>
      </c>
      <c r="BB1165">
        <v>0.1</v>
      </c>
      <c r="BD1165">
        <v>0.4</v>
      </c>
      <c r="BE1165">
        <v>0.3</v>
      </c>
      <c r="BF1165">
        <v>0.1</v>
      </c>
      <c r="BG1165">
        <v>0.2</v>
      </c>
      <c r="BH1165">
        <v>0.1</v>
      </c>
      <c r="BI1165">
        <v>0.1</v>
      </c>
      <c r="BJ1165">
        <v>0.1</v>
      </c>
      <c r="BK1165">
        <v>0.1</v>
      </c>
      <c r="BQ1165">
        <v>1.9</v>
      </c>
    </row>
    <row r="1166" spans="1:69" x14ac:dyDescent="0.25">
      <c r="A1166" s="28" t="s">
        <v>294</v>
      </c>
      <c r="B1166" s="27" t="s">
        <v>363</v>
      </c>
      <c r="C1166" s="28" t="s">
        <v>394</v>
      </c>
      <c r="H1166">
        <v>0.1</v>
      </c>
      <c r="O1166">
        <v>0.1</v>
      </c>
      <c r="W1166">
        <v>0.1</v>
      </c>
      <c r="AD1166">
        <v>0.1</v>
      </c>
      <c r="AF1166">
        <v>0.1</v>
      </c>
      <c r="AG1166">
        <v>0.1</v>
      </c>
      <c r="AJ1166">
        <v>0.1</v>
      </c>
      <c r="AN1166">
        <v>0.1</v>
      </c>
      <c r="AP1166">
        <v>0.1</v>
      </c>
      <c r="AQ1166">
        <v>0.2</v>
      </c>
      <c r="AS1166">
        <v>0.1</v>
      </c>
      <c r="AT1166">
        <v>0.1</v>
      </c>
      <c r="AV1166">
        <v>0.3</v>
      </c>
      <c r="AY1166">
        <v>0.1</v>
      </c>
      <c r="AZ1166">
        <v>0.1</v>
      </c>
      <c r="BD1166">
        <v>0.1</v>
      </c>
      <c r="BE1166">
        <v>0.1</v>
      </c>
      <c r="BQ1166">
        <v>0.4</v>
      </c>
    </row>
    <row r="1167" spans="1:71" x14ac:dyDescent="0.25">
      <c r="A1167" s="28" t="s">
        <v>294</v>
      </c>
      <c r="B1167" s="27" t="s">
        <v>363</v>
      </c>
      <c r="C1167" s="28" t="s">
        <v>395</v>
      </c>
      <c r="H1167">
        <v>0.2</v>
      </c>
      <c r="K1167">
        <v>0.3</v>
      </c>
      <c r="L1167">
        <v>0.5</v>
      </c>
      <c r="N1167">
        <v>0.2</v>
      </c>
      <c r="O1167">
        <v>0.2</v>
      </c>
      <c r="P1167">
        <v>0.2</v>
      </c>
      <c r="R1167">
        <v>0.1</v>
      </c>
      <c r="S1167">
        <v>0.1</v>
      </c>
      <c r="T1167">
        <v>0.1</v>
      </c>
      <c r="U1167">
        <v>0.1</v>
      </c>
      <c r="V1167">
        <v>0.2</v>
      </c>
      <c r="W1167">
        <v>0.2</v>
      </c>
      <c r="AA1167">
        <v>0.1</v>
      </c>
      <c r="AC1167">
        <v>0.1</v>
      </c>
      <c r="AD1167">
        <v>0.3</v>
      </c>
      <c r="AE1167">
        <v>0.1</v>
      </c>
      <c r="AF1167">
        <v>0.7</v>
      </c>
      <c r="AG1167">
        <v>0.3</v>
      </c>
      <c r="AH1167">
        <v>0.2</v>
      </c>
      <c r="AJ1167">
        <v>0.1</v>
      </c>
      <c r="AK1167">
        <v>0.1</v>
      </c>
      <c r="AL1167">
        <v>0.1</v>
      </c>
      <c r="AM1167">
        <v>0.1</v>
      </c>
      <c r="AN1167">
        <v>0.5</v>
      </c>
      <c r="AO1167">
        <v>0.2</v>
      </c>
      <c r="AP1167">
        <v>0.2</v>
      </c>
      <c r="AQ1167">
        <v>2.1</v>
      </c>
      <c r="AR1167">
        <v>0.2</v>
      </c>
      <c r="AS1167">
        <v>0.2</v>
      </c>
      <c r="AT1167">
        <v>0.2</v>
      </c>
      <c r="AU1167">
        <v>0.1</v>
      </c>
      <c r="AV1167">
        <v>0.9</v>
      </c>
      <c r="AW1167">
        <v>0.2</v>
      </c>
      <c r="AX1167">
        <v>0.1</v>
      </c>
      <c r="AY1167">
        <v>0.3</v>
      </c>
      <c r="AZ1167">
        <v>0.2</v>
      </c>
      <c r="BA1167">
        <v>0.1</v>
      </c>
      <c r="BB1167">
        <v>0.1</v>
      </c>
      <c r="BD1167">
        <v>0.4</v>
      </c>
      <c r="BE1167">
        <v>0.4</v>
      </c>
      <c r="BF1167">
        <v>0.2</v>
      </c>
      <c r="BG1167">
        <v>0.2</v>
      </c>
      <c r="BH1167">
        <v>0.1</v>
      </c>
      <c r="BI1167">
        <v>0.1</v>
      </c>
      <c r="BJ1167">
        <v>0.1</v>
      </c>
      <c r="BK1167">
        <v>0.1</v>
      </c>
      <c r="BQ1167">
        <v>1.2</v>
      </c>
      <c r="BS1167">
        <v>1.7</v>
      </c>
    </row>
    <row r="1168" spans="1:72" x14ac:dyDescent="0.25">
      <c r="A1168" s="28" t="s">
        <v>294</v>
      </c>
      <c r="B1168" s="27" t="s">
        <v>363</v>
      </c>
      <c r="C1168" s="28" t="s">
        <v>396</v>
      </c>
      <c r="D1168">
        <v>0.5</v>
      </c>
      <c r="G1168">
        <v>0.1</v>
      </c>
      <c r="H1168">
        <v>3.2</v>
      </c>
      <c r="I1168">
        <v>0.4</v>
      </c>
      <c r="J1168">
        <v>0.1</v>
      </c>
      <c r="K1168">
        <v>1.8</v>
      </c>
      <c r="L1168">
        <v>2.6</v>
      </c>
      <c r="M1168">
        <v>0.6</v>
      </c>
      <c r="N1168">
        <v>2.6</v>
      </c>
      <c r="O1168">
        <v>11.2</v>
      </c>
      <c r="P1168">
        <v>1.3</v>
      </c>
      <c r="Q1168">
        <v>0.4</v>
      </c>
      <c r="R1168">
        <v>0.7</v>
      </c>
      <c r="S1168">
        <v>0.9</v>
      </c>
      <c r="T1168">
        <v>1.5</v>
      </c>
      <c r="U1168">
        <v>1.2</v>
      </c>
      <c r="V1168">
        <v>1.9</v>
      </c>
      <c r="W1168">
        <v>2.6</v>
      </c>
      <c r="X1168">
        <v>0.3</v>
      </c>
      <c r="Y1168">
        <v>1.3</v>
      </c>
      <c r="Z1168">
        <v>0.5</v>
      </c>
      <c r="AA1168">
        <v>1.5</v>
      </c>
      <c r="AB1168">
        <v>0.1</v>
      </c>
      <c r="AC1168">
        <v>0.8</v>
      </c>
      <c r="AD1168">
        <v>4.2</v>
      </c>
      <c r="AE1168">
        <v>1.9</v>
      </c>
      <c r="AF1168">
        <v>14.2</v>
      </c>
      <c r="AG1168">
        <v>5.6</v>
      </c>
      <c r="AH1168">
        <v>1.8</v>
      </c>
      <c r="AI1168">
        <v>0.4</v>
      </c>
      <c r="AJ1168">
        <v>12</v>
      </c>
      <c r="AK1168">
        <v>1.1</v>
      </c>
      <c r="AL1168">
        <v>0.7</v>
      </c>
      <c r="AM1168">
        <v>1.8</v>
      </c>
      <c r="AN1168">
        <v>8.6</v>
      </c>
      <c r="AO1168">
        <v>1.6</v>
      </c>
      <c r="AP1168">
        <v>5</v>
      </c>
      <c r="AQ1168">
        <v>27.7</v>
      </c>
      <c r="AR1168">
        <v>2.6</v>
      </c>
      <c r="AS1168">
        <v>3.1</v>
      </c>
      <c r="AT1168">
        <v>4.6</v>
      </c>
      <c r="AU1168">
        <v>1.6</v>
      </c>
      <c r="AV1168">
        <v>16.7</v>
      </c>
      <c r="AW1168">
        <v>2.6</v>
      </c>
      <c r="AX1168">
        <v>2.1</v>
      </c>
      <c r="AY1168">
        <v>3.3</v>
      </c>
      <c r="AZ1168">
        <v>4.4</v>
      </c>
      <c r="BA1168">
        <v>1.7</v>
      </c>
      <c r="BB1168">
        <v>1.1</v>
      </c>
      <c r="BC1168">
        <v>1</v>
      </c>
      <c r="BD1168">
        <v>11.1</v>
      </c>
      <c r="BE1168">
        <v>7.2</v>
      </c>
      <c r="BF1168">
        <v>1.6</v>
      </c>
      <c r="BG1168">
        <v>1.8</v>
      </c>
      <c r="BH1168">
        <v>1.2</v>
      </c>
      <c r="BI1168">
        <v>1</v>
      </c>
      <c r="BJ1168">
        <v>0.6</v>
      </c>
      <c r="BK1168">
        <v>1.6</v>
      </c>
      <c r="BL1168">
        <v>0.1</v>
      </c>
      <c r="BM1168">
        <v>1.4</v>
      </c>
      <c r="BP1168">
        <v>0.1</v>
      </c>
      <c r="BQ1168">
        <v>18.4</v>
      </c>
      <c r="BS1168">
        <v>13.3</v>
      </c>
      <c r="BT1168">
        <v>-1.3</v>
      </c>
    </row>
    <row r="1169" spans="1:71" x14ac:dyDescent="0.25">
      <c r="A1169" s="28" t="s">
        <v>294</v>
      </c>
      <c r="B1169" s="27" t="s">
        <v>363</v>
      </c>
      <c r="C1169" s="28" t="s">
        <v>397</v>
      </c>
      <c r="H1169">
        <v>0.1</v>
      </c>
      <c r="N1169">
        <v>0.1</v>
      </c>
      <c r="V1169">
        <v>0.1</v>
      </c>
      <c r="W1169">
        <v>0.1</v>
      </c>
      <c r="AD1169">
        <v>0.1</v>
      </c>
      <c r="AF1169">
        <v>0.1</v>
      </c>
      <c r="AP1169">
        <v>0.1</v>
      </c>
      <c r="AQ1169">
        <v>0.2</v>
      </c>
      <c r="AS1169">
        <v>0.1</v>
      </c>
      <c r="AV1169">
        <v>0.2</v>
      </c>
      <c r="AZ1169">
        <v>0.1</v>
      </c>
      <c r="BD1169">
        <v>0.1</v>
      </c>
      <c r="BE1169">
        <v>0.1</v>
      </c>
      <c r="BQ1169">
        <v>0.5</v>
      </c>
      <c r="BS1169">
        <v>0.2</v>
      </c>
    </row>
    <row r="1170" spans="1:69" x14ac:dyDescent="0.25">
      <c r="A1170" s="28" t="s">
        <v>294</v>
      </c>
      <c r="B1170" s="27" t="s">
        <v>363</v>
      </c>
      <c r="C1170" s="28" t="s">
        <v>398</v>
      </c>
      <c r="H1170">
        <v>0.2</v>
      </c>
      <c r="N1170">
        <v>0.1</v>
      </c>
      <c r="O1170">
        <v>0.3</v>
      </c>
      <c r="T1170">
        <v>0.1</v>
      </c>
      <c r="U1170">
        <v>0.1</v>
      </c>
      <c r="V1170">
        <v>0.1</v>
      </c>
      <c r="W1170">
        <v>0.2</v>
      </c>
      <c r="Z1170">
        <v>0.1</v>
      </c>
      <c r="AA1170">
        <v>0.1</v>
      </c>
      <c r="AC1170">
        <v>0.1</v>
      </c>
      <c r="AD1170">
        <v>0.2</v>
      </c>
      <c r="AE1170">
        <v>0.1</v>
      </c>
      <c r="AF1170">
        <v>0.5</v>
      </c>
      <c r="AG1170">
        <v>0.2</v>
      </c>
      <c r="AH1170">
        <v>0.1</v>
      </c>
      <c r="AJ1170">
        <v>0.4</v>
      </c>
      <c r="AK1170">
        <v>0.1</v>
      </c>
      <c r="AM1170">
        <v>0.2</v>
      </c>
      <c r="AN1170">
        <v>0.2</v>
      </c>
      <c r="AO1170">
        <v>0.1</v>
      </c>
      <c r="AP1170">
        <v>0.2</v>
      </c>
      <c r="AQ1170">
        <v>0.9</v>
      </c>
      <c r="AR1170">
        <v>0.1</v>
      </c>
      <c r="AS1170">
        <v>0.2</v>
      </c>
      <c r="AT1170">
        <v>0.2</v>
      </c>
      <c r="AU1170">
        <v>0.1</v>
      </c>
      <c r="AV1170">
        <v>0.9</v>
      </c>
      <c r="AW1170">
        <v>0.1</v>
      </c>
      <c r="AX1170">
        <v>0.1</v>
      </c>
      <c r="AY1170">
        <v>0.1</v>
      </c>
      <c r="AZ1170">
        <v>0.4</v>
      </c>
      <c r="BA1170">
        <v>0.1</v>
      </c>
      <c r="BB1170">
        <v>0.1</v>
      </c>
      <c r="BC1170">
        <v>0.1</v>
      </c>
      <c r="BD1170">
        <v>0.6</v>
      </c>
      <c r="BE1170">
        <v>0.3</v>
      </c>
      <c r="BF1170">
        <v>0.1</v>
      </c>
      <c r="BG1170">
        <v>0.1</v>
      </c>
      <c r="BH1170">
        <v>0.1</v>
      </c>
      <c r="BI1170">
        <v>0.1</v>
      </c>
      <c r="BJ1170">
        <v>0.1</v>
      </c>
      <c r="BK1170">
        <v>0.2</v>
      </c>
      <c r="BQ1170">
        <v>1.6</v>
      </c>
    </row>
    <row r="1171" spans="1:72" x14ac:dyDescent="0.25">
      <c r="A1171" s="28" t="s">
        <v>294</v>
      </c>
      <c r="B1171" s="27" t="s">
        <v>363</v>
      </c>
      <c r="C1171" s="28" t="s">
        <v>399</v>
      </c>
      <c r="D1171">
        <v>1</v>
      </c>
      <c r="G1171">
        <v>0.2</v>
      </c>
      <c r="H1171">
        <v>3</v>
      </c>
      <c r="I1171">
        <v>0.5</v>
      </c>
      <c r="J1171">
        <v>0.2</v>
      </c>
      <c r="K1171">
        <v>0.5</v>
      </c>
      <c r="L1171">
        <v>0.2</v>
      </c>
      <c r="M1171">
        <v>0.8</v>
      </c>
      <c r="N1171">
        <v>2.1</v>
      </c>
      <c r="O1171">
        <v>2.4</v>
      </c>
      <c r="P1171">
        <v>0.8</v>
      </c>
      <c r="Q1171">
        <v>0.5</v>
      </c>
      <c r="R1171">
        <v>0.9</v>
      </c>
      <c r="S1171">
        <v>1</v>
      </c>
      <c r="T1171">
        <v>1.1</v>
      </c>
      <c r="U1171">
        <v>1.9</v>
      </c>
      <c r="V1171">
        <v>1.9</v>
      </c>
      <c r="W1171">
        <v>3.3</v>
      </c>
      <c r="X1171">
        <v>0.4</v>
      </c>
      <c r="Y1171">
        <v>0.6</v>
      </c>
      <c r="Z1171">
        <v>0.7</v>
      </c>
      <c r="AA1171">
        <v>2</v>
      </c>
      <c r="AB1171">
        <v>0.1</v>
      </c>
      <c r="AC1171">
        <v>1.3</v>
      </c>
      <c r="AD1171">
        <v>3.8</v>
      </c>
      <c r="AE1171">
        <v>1.3</v>
      </c>
      <c r="AF1171">
        <v>6.3</v>
      </c>
      <c r="AG1171">
        <v>2.5</v>
      </c>
      <c r="AH1171">
        <v>1.6</v>
      </c>
      <c r="AI1171">
        <v>0.3</v>
      </c>
      <c r="AJ1171">
        <v>3</v>
      </c>
      <c r="AK1171">
        <v>1.4</v>
      </c>
      <c r="AL1171">
        <v>0.4</v>
      </c>
      <c r="AM1171">
        <v>1.9</v>
      </c>
      <c r="AN1171">
        <v>1.9</v>
      </c>
      <c r="AO1171">
        <v>1.3</v>
      </c>
      <c r="AP1171">
        <v>2.3</v>
      </c>
      <c r="AQ1171">
        <v>8.5</v>
      </c>
      <c r="AR1171">
        <v>2.3</v>
      </c>
      <c r="AS1171">
        <v>2.7</v>
      </c>
      <c r="AT1171">
        <v>2.5</v>
      </c>
      <c r="AU1171">
        <v>1.7</v>
      </c>
      <c r="AV1171">
        <v>11.2</v>
      </c>
      <c r="AW1171">
        <v>2.3</v>
      </c>
      <c r="AX1171">
        <v>1.2</v>
      </c>
      <c r="AY1171">
        <v>4</v>
      </c>
      <c r="AZ1171">
        <v>6</v>
      </c>
      <c r="BA1171">
        <v>1.5</v>
      </c>
      <c r="BB1171">
        <v>0.7</v>
      </c>
      <c r="BC1171">
        <v>0.6</v>
      </c>
      <c r="BD1171">
        <v>5.1</v>
      </c>
      <c r="BE1171">
        <v>3.5</v>
      </c>
      <c r="BF1171">
        <v>1.6</v>
      </c>
      <c r="BG1171">
        <v>2.4</v>
      </c>
      <c r="BH1171">
        <v>0.9</v>
      </c>
      <c r="BI1171">
        <v>1</v>
      </c>
      <c r="BJ1171">
        <v>0.7</v>
      </c>
      <c r="BK1171">
        <v>1.5</v>
      </c>
      <c r="BL1171">
        <v>0.1</v>
      </c>
      <c r="BM1171">
        <v>0.6</v>
      </c>
      <c r="BP1171">
        <v>0.3</v>
      </c>
      <c r="BQ1171">
        <v>28</v>
      </c>
      <c r="BT1171">
        <v>0.3</v>
      </c>
    </row>
    <row r="1172" spans="1:72" x14ac:dyDescent="0.25">
      <c r="A1172" s="28" t="s">
        <v>294</v>
      </c>
      <c r="B1172" s="27" t="s">
        <v>363</v>
      </c>
      <c r="C1172" s="28" t="s">
        <v>400</v>
      </c>
      <c r="D1172">
        <v>0.4</v>
      </c>
      <c r="G1172">
        <v>0.1</v>
      </c>
      <c r="H1172">
        <v>1.1</v>
      </c>
      <c r="I1172">
        <v>0.2</v>
      </c>
      <c r="J1172">
        <v>0.1</v>
      </c>
      <c r="K1172">
        <v>0.2</v>
      </c>
      <c r="L1172">
        <v>0.1</v>
      </c>
      <c r="M1172">
        <v>0.4</v>
      </c>
      <c r="N1172">
        <v>1</v>
      </c>
      <c r="O1172">
        <v>1.1</v>
      </c>
      <c r="P1172">
        <v>0.3</v>
      </c>
      <c r="Q1172">
        <v>0.2</v>
      </c>
      <c r="R1172">
        <v>0.4</v>
      </c>
      <c r="S1172">
        <v>0.4</v>
      </c>
      <c r="T1172">
        <v>0.5</v>
      </c>
      <c r="U1172">
        <v>0.7</v>
      </c>
      <c r="V1172">
        <v>0.9</v>
      </c>
      <c r="W1172">
        <v>1.7</v>
      </c>
      <c r="X1172">
        <v>0.2</v>
      </c>
      <c r="Y1172">
        <v>0.2</v>
      </c>
      <c r="Z1172">
        <v>0.2</v>
      </c>
      <c r="AA1172">
        <v>0.8</v>
      </c>
      <c r="AC1172">
        <v>0.5</v>
      </c>
      <c r="AD1172">
        <v>1.5</v>
      </c>
      <c r="AE1172">
        <v>0.6</v>
      </c>
      <c r="AF1172">
        <v>2.7</v>
      </c>
      <c r="AG1172">
        <v>1</v>
      </c>
      <c r="AH1172">
        <v>0.6</v>
      </c>
      <c r="AI1172">
        <v>0.1</v>
      </c>
      <c r="AJ1172">
        <v>1.2</v>
      </c>
      <c r="AK1172">
        <v>0.5</v>
      </c>
      <c r="AL1172">
        <v>0.1</v>
      </c>
      <c r="AM1172">
        <v>0.7</v>
      </c>
      <c r="AN1172">
        <v>0.8</v>
      </c>
      <c r="AO1172">
        <v>0.5</v>
      </c>
      <c r="AP1172">
        <v>1</v>
      </c>
      <c r="AQ1172">
        <v>3.7</v>
      </c>
      <c r="AR1172">
        <v>1.1</v>
      </c>
      <c r="AS1172">
        <v>1.5</v>
      </c>
      <c r="AT1172">
        <v>1.2</v>
      </c>
      <c r="AU1172">
        <v>0.8</v>
      </c>
      <c r="AV1172">
        <v>5.1</v>
      </c>
      <c r="AW1172">
        <v>1.2</v>
      </c>
      <c r="AX1172">
        <v>0.5</v>
      </c>
      <c r="AY1172">
        <v>1.5</v>
      </c>
      <c r="AZ1172">
        <v>2.4</v>
      </c>
      <c r="BA1172">
        <v>0.6</v>
      </c>
      <c r="BB1172">
        <v>0.3</v>
      </c>
      <c r="BC1172">
        <v>0.2</v>
      </c>
      <c r="BD1172">
        <v>2.3</v>
      </c>
      <c r="BE1172">
        <v>1.5</v>
      </c>
      <c r="BF1172">
        <v>0.6</v>
      </c>
      <c r="BG1172">
        <v>1</v>
      </c>
      <c r="BH1172">
        <v>0.4</v>
      </c>
      <c r="BI1172">
        <v>0.4</v>
      </c>
      <c r="BJ1172">
        <v>0.3</v>
      </c>
      <c r="BK1172">
        <v>0.5</v>
      </c>
      <c r="BM1172">
        <v>0.2</v>
      </c>
      <c r="BP1172">
        <v>0.1</v>
      </c>
      <c r="BQ1172">
        <v>11.5</v>
      </c>
      <c r="BT1172">
        <v>0.1</v>
      </c>
    </row>
    <row r="1173" spans="1:72" x14ac:dyDescent="0.25">
      <c r="A1173" s="28" t="s">
        <v>294</v>
      </c>
      <c r="B1173" s="27" t="s">
        <v>363</v>
      </c>
      <c r="C1173" s="28" t="s">
        <v>401</v>
      </c>
      <c r="D1173">
        <v>0.2</v>
      </c>
      <c r="H1173">
        <v>0.7</v>
      </c>
      <c r="I1173">
        <v>0.1</v>
      </c>
      <c r="K1173">
        <v>0.1</v>
      </c>
      <c r="L1173">
        <v>0.1</v>
      </c>
      <c r="M1173">
        <v>0.2</v>
      </c>
      <c r="N1173">
        <v>0.6</v>
      </c>
      <c r="O1173">
        <v>0.7</v>
      </c>
      <c r="P1173">
        <v>0.2</v>
      </c>
      <c r="Q1173">
        <v>0.1</v>
      </c>
      <c r="R1173">
        <v>0.2</v>
      </c>
      <c r="S1173">
        <v>0.2</v>
      </c>
      <c r="T1173">
        <v>0.3</v>
      </c>
      <c r="U1173">
        <v>0.4</v>
      </c>
      <c r="V1173">
        <v>0.5</v>
      </c>
      <c r="W1173">
        <v>0.8</v>
      </c>
      <c r="X1173">
        <v>0.1</v>
      </c>
      <c r="Y1173">
        <v>0.1</v>
      </c>
      <c r="Z1173">
        <v>0.1</v>
      </c>
      <c r="AA1173">
        <v>0.4</v>
      </c>
      <c r="AC1173">
        <v>0.2</v>
      </c>
      <c r="AD1173">
        <v>0.7</v>
      </c>
      <c r="AE1173">
        <v>0.3</v>
      </c>
      <c r="AF1173">
        <v>1.6</v>
      </c>
      <c r="AG1173">
        <v>0.6</v>
      </c>
      <c r="AH1173">
        <v>0.4</v>
      </c>
      <c r="AI1173">
        <v>0.1</v>
      </c>
      <c r="AJ1173">
        <v>0.8</v>
      </c>
      <c r="AK1173">
        <v>0.2</v>
      </c>
      <c r="AL1173">
        <v>0.1</v>
      </c>
      <c r="AM1173">
        <v>0.4</v>
      </c>
      <c r="AN1173">
        <v>0.5</v>
      </c>
      <c r="AO1173">
        <v>0.4</v>
      </c>
      <c r="AP1173">
        <v>0.6</v>
      </c>
      <c r="AQ1173">
        <v>2.3</v>
      </c>
      <c r="AR1173">
        <v>0.6</v>
      </c>
      <c r="AS1173">
        <v>0.9</v>
      </c>
      <c r="AT1173">
        <v>0.8</v>
      </c>
      <c r="AU1173">
        <v>0.4</v>
      </c>
      <c r="AV1173">
        <v>3.9</v>
      </c>
      <c r="AW1173">
        <v>0.6</v>
      </c>
      <c r="AX1173">
        <v>0.3</v>
      </c>
      <c r="AY1173">
        <v>0.7</v>
      </c>
      <c r="AZ1173">
        <v>1.3</v>
      </c>
      <c r="BA1173">
        <v>0.5</v>
      </c>
      <c r="BB1173">
        <v>0.2</v>
      </c>
      <c r="BC1173">
        <v>0.2</v>
      </c>
      <c r="BD1173">
        <v>1.4</v>
      </c>
      <c r="BE1173">
        <v>1</v>
      </c>
      <c r="BF1173">
        <v>0.3</v>
      </c>
      <c r="BG1173">
        <v>0.5</v>
      </c>
      <c r="BH1173">
        <v>0.3</v>
      </c>
      <c r="BI1173">
        <v>0.2</v>
      </c>
      <c r="BJ1173">
        <v>0.1</v>
      </c>
      <c r="BK1173">
        <v>0.3</v>
      </c>
      <c r="BM1173">
        <v>0.1</v>
      </c>
      <c r="BQ1173">
        <v>8.2</v>
      </c>
      <c r="BT1173">
        <v>0.1</v>
      </c>
    </row>
    <row r="1174" spans="1:72" x14ac:dyDescent="0.25">
      <c r="A1174" s="28" t="s">
        <v>294</v>
      </c>
      <c r="B1174" s="27" t="s">
        <v>363</v>
      </c>
      <c r="C1174" s="28" t="s">
        <v>402</v>
      </c>
      <c r="D1174">
        <v>0.3</v>
      </c>
      <c r="G1174">
        <v>0.1</v>
      </c>
      <c r="H1174">
        <v>0.7</v>
      </c>
      <c r="I1174">
        <v>0.1</v>
      </c>
      <c r="K1174">
        <v>0.1</v>
      </c>
      <c r="L1174">
        <v>0.1</v>
      </c>
      <c r="M1174">
        <v>0.2</v>
      </c>
      <c r="N1174">
        <v>0.6</v>
      </c>
      <c r="O1174">
        <v>0.7</v>
      </c>
      <c r="P1174">
        <v>0.3</v>
      </c>
      <c r="Q1174">
        <v>0.1</v>
      </c>
      <c r="R1174">
        <v>0.3</v>
      </c>
      <c r="S1174">
        <v>0.3</v>
      </c>
      <c r="T1174">
        <v>0.5</v>
      </c>
      <c r="U1174">
        <v>0.6</v>
      </c>
      <c r="V1174">
        <v>0.6</v>
      </c>
      <c r="W1174">
        <v>1.2</v>
      </c>
      <c r="X1174">
        <v>0.1</v>
      </c>
      <c r="Y1174">
        <v>0.2</v>
      </c>
      <c r="Z1174">
        <v>0.2</v>
      </c>
      <c r="AA1174">
        <v>0.6</v>
      </c>
      <c r="AC1174">
        <v>0.3</v>
      </c>
      <c r="AD1174">
        <v>1</v>
      </c>
      <c r="AE1174">
        <v>0.3</v>
      </c>
      <c r="AF1174">
        <v>1.6</v>
      </c>
      <c r="AG1174">
        <v>0.7</v>
      </c>
      <c r="AH1174">
        <v>0.3</v>
      </c>
      <c r="AI1174">
        <v>0.1</v>
      </c>
      <c r="AJ1174">
        <v>0.8</v>
      </c>
      <c r="AK1174">
        <v>0.3</v>
      </c>
      <c r="AL1174">
        <v>0.1</v>
      </c>
      <c r="AM1174">
        <v>0.4</v>
      </c>
      <c r="AN1174">
        <v>0.5</v>
      </c>
      <c r="AO1174">
        <v>0.3</v>
      </c>
      <c r="AP1174">
        <v>0.6</v>
      </c>
      <c r="AQ1174">
        <v>2.1</v>
      </c>
      <c r="AR1174">
        <v>0.6</v>
      </c>
      <c r="AS1174">
        <v>0.8</v>
      </c>
      <c r="AT1174">
        <v>0.7</v>
      </c>
      <c r="AU1174">
        <v>0.6</v>
      </c>
      <c r="AV1174">
        <v>2.7</v>
      </c>
      <c r="AW1174">
        <v>0.8</v>
      </c>
      <c r="AX1174">
        <v>0.3</v>
      </c>
      <c r="AY1174">
        <v>1.2</v>
      </c>
      <c r="AZ1174">
        <v>1.6</v>
      </c>
      <c r="BA1174">
        <v>0.3</v>
      </c>
      <c r="BB1174">
        <v>0.2</v>
      </c>
      <c r="BC1174">
        <v>0.1</v>
      </c>
      <c r="BD1174">
        <v>1.4</v>
      </c>
      <c r="BE1174">
        <v>0.9</v>
      </c>
      <c r="BF1174">
        <v>0.4</v>
      </c>
      <c r="BG1174">
        <v>0.6</v>
      </c>
      <c r="BH1174">
        <v>0.2</v>
      </c>
      <c r="BI1174">
        <v>0.2</v>
      </c>
      <c r="BJ1174">
        <v>0.1</v>
      </c>
      <c r="BK1174">
        <v>0.3</v>
      </c>
      <c r="BM1174">
        <v>0.1</v>
      </c>
      <c r="BQ1174">
        <v>5.8</v>
      </c>
      <c r="BT1174">
        <v>0.1</v>
      </c>
    </row>
    <row r="1175" spans="1:72" x14ac:dyDescent="0.25">
      <c r="A1175" s="28" t="s">
        <v>294</v>
      </c>
      <c r="B1175" s="27" t="s">
        <v>363</v>
      </c>
      <c r="C1175" s="28" t="s">
        <v>403</v>
      </c>
      <c r="D1175">
        <v>97</v>
      </c>
      <c r="E1175">
        <v>1.3</v>
      </c>
      <c r="F1175">
        <v>0.5</v>
      </c>
      <c r="G1175">
        <v>13.5</v>
      </c>
      <c r="H1175">
        <v>273.1</v>
      </c>
      <c r="I1175">
        <v>46.1</v>
      </c>
      <c r="J1175">
        <v>11.4</v>
      </c>
      <c r="K1175">
        <v>41.4</v>
      </c>
      <c r="L1175">
        <v>27</v>
      </c>
      <c r="M1175">
        <v>73.9</v>
      </c>
      <c r="N1175">
        <v>230.1</v>
      </c>
      <c r="O1175">
        <v>372.9</v>
      </c>
      <c r="P1175">
        <v>68.8</v>
      </c>
      <c r="Q1175">
        <v>41.3</v>
      </c>
      <c r="R1175">
        <v>75</v>
      </c>
      <c r="S1175">
        <v>92</v>
      </c>
      <c r="T1175">
        <v>104.3</v>
      </c>
      <c r="U1175">
        <v>147.3</v>
      </c>
      <c r="V1175">
        <v>185.7</v>
      </c>
      <c r="W1175">
        <v>323.7</v>
      </c>
      <c r="X1175">
        <v>35.9</v>
      </c>
      <c r="Y1175">
        <v>62.6</v>
      </c>
      <c r="Z1175">
        <v>52.4</v>
      </c>
      <c r="AA1175">
        <v>168.3</v>
      </c>
      <c r="AB1175">
        <v>8</v>
      </c>
      <c r="AC1175">
        <v>101.5</v>
      </c>
      <c r="AD1175">
        <v>353.9</v>
      </c>
      <c r="AE1175">
        <v>139.1</v>
      </c>
      <c r="AF1175">
        <v>742.7</v>
      </c>
      <c r="AG1175">
        <v>265.7</v>
      </c>
      <c r="AH1175">
        <v>140.7</v>
      </c>
      <c r="AI1175">
        <v>34.2</v>
      </c>
      <c r="AJ1175">
        <v>452.8</v>
      </c>
      <c r="AK1175">
        <v>109.6</v>
      </c>
      <c r="AL1175">
        <v>45.4</v>
      </c>
      <c r="AM1175">
        <v>195.5</v>
      </c>
      <c r="AN1175">
        <v>266</v>
      </c>
      <c r="AO1175">
        <v>140.8</v>
      </c>
      <c r="AP1175">
        <v>269.8</v>
      </c>
      <c r="AQ1175">
        <v>1091.6</v>
      </c>
      <c r="AR1175">
        <v>246.6</v>
      </c>
      <c r="AS1175">
        <v>322.8</v>
      </c>
      <c r="AT1175">
        <v>306.8</v>
      </c>
      <c r="AU1175">
        <v>176.1</v>
      </c>
      <c r="AV1175">
        <v>1251.4</v>
      </c>
      <c r="AW1175">
        <v>258.1</v>
      </c>
      <c r="AX1175">
        <v>122.6</v>
      </c>
      <c r="AY1175">
        <v>361.1</v>
      </c>
      <c r="AZ1175">
        <v>587.8</v>
      </c>
      <c r="BA1175">
        <v>165.3</v>
      </c>
      <c r="BB1175">
        <v>83.7</v>
      </c>
      <c r="BC1175">
        <v>71.8</v>
      </c>
      <c r="BD1175">
        <v>621.7</v>
      </c>
      <c r="BE1175">
        <v>434.1</v>
      </c>
      <c r="BF1175">
        <v>145.4</v>
      </c>
      <c r="BG1175">
        <v>230.1</v>
      </c>
      <c r="BH1175">
        <v>103</v>
      </c>
      <c r="BI1175">
        <v>87.7</v>
      </c>
      <c r="BJ1175">
        <v>59.9</v>
      </c>
      <c r="BK1175">
        <v>129.1</v>
      </c>
      <c r="BL1175">
        <v>7.9</v>
      </c>
      <c r="BM1175">
        <v>66.8</v>
      </c>
      <c r="BP1175">
        <v>10.6</v>
      </c>
      <c r="BQ1175">
        <v>2776.2</v>
      </c>
      <c r="BT1175">
        <v>25.9</v>
      </c>
    </row>
    <row r="1176" spans="1:72" x14ac:dyDescent="0.25">
      <c r="A1176" s="28" t="s">
        <v>294</v>
      </c>
      <c r="B1176" s="27" t="s">
        <v>363</v>
      </c>
      <c r="C1176" s="28" t="s">
        <v>404</v>
      </c>
      <c r="D1176">
        <v>0.2</v>
      </c>
      <c r="H1176">
        <v>0.6</v>
      </c>
      <c r="I1176">
        <v>0.1</v>
      </c>
      <c r="K1176">
        <v>0.1</v>
      </c>
      <c r="M1176">
        <v>0.1</v>
      </c>
      <c r="N1176">
        <v>0.4</v>
      </c>
      <c r="O1176">
        <v>0.6</v>
      </c>
      <c r="P1176">
        <v>0.1</v>
      </c>
      <c r="Q1176">
        <v>0.1</v>
      </c>
      <c r="R1176">
        <v>0.1</v>
      </c>
      <c r="S1176">
        <v>0.2</v>
      </c>
      <c r="T1176">
        <v>0.2</v>
      </c>
      <c r="U1176">
        <v>0.3</v>
      </c>
      <c r="V1176">
        <v>0.3</v>
      </c>
      <c r="W1176">
        <v>0.6</v>
      </c>
      <c r="X1176">
        <v>0.1</v>
      </c>
      <c r="Y1176">
        <v>0.1</v>
      </c>
      <c r="Z1176">
        <v>0.1</v>
      </c>
      <c r="AA1176">
        <v>0.3</v>
      </c>
      <c r="AC1176">
        <v>0.2</v>
      </c>
      <c r="AD1176">
        <v>0.7</v>
      </c>
      <c r="AE1176">
        <v>0.3</v>
      </c>
      <c r="AF1176">
        <v>1.3</v>
      </c>
      <c r="AG1176">
        <v>0.5</v>
      </c>
      <c r="AH1176">
        <v>0.3</v>
      </c>
      <c r="AI1176">
        <v>0.1</v>
      </c>
      <c r="AJ1176">
        <v>0.7</v>
      </c>
      <c r="AK1176">
        <v>0.2</v>
      </c>
      <c r="AL1176">
        <v>0.1</v>
      </c>
      <c r="AM1176">
        <v>0.4</v>
      </c>
      <c r="AN1176">
        <v>0.4</v>
      </c>
      <c r="AO1176">
        <v>0.3</v>
      </c>
      <c r="AP1176">
        <v>0.5</v>
      </c>
      <c r="AQ1176">
        <v>1.9</v>
      </c>
      <c r="AR1176">
        <v>0.5</v>
      </c>
      <c r="AS1176">
        <v>0.5</v>
      </c>
      <c r="AT1176">
        <v>0.5</v>
      </c>
      <c r="AU1176">
        <v>0.3</v>
      </c>
      <c r="AV1176">
        <v>2.5</v>
      </c>
      <c r="AW1176">
        <v>0.5</v>
      </c>
      <c r="AX1176">
        <v>0.3</v>
      </c>
      <c r="AY1176">
        <v>0.5</v>
      </c>
      <c r="AZ1176">
        <v>1.2</v>
      </c>
      <c r="BA1176">
        <v>0.3</v>
      </c>
      <c r="BB1176">
        <v>0.1</v>
      </c>
      <c r="BC1176">
        <v>0.1</v>
      </c>
      <c r="BD1176">
        <v>1.1</v>
      </c>
      <c r="BE1176">
        <v>0.8</v>
      </c>
      <c r="BF1176">
        <v>0.3</v>
      </c>
      <c r="BG1176">
        <v>0.5</v>
      </c>
      <c r="BH1176">
        <v>0.2</v>
      </c>
      <c r="BI1176">
        <v>0.2</v>
      </c>
      <c r="BJ1176">
        <v>0.1</v>
      </c>
      <c r="BK1176">
        <v>0.3</v>
      </c>
      <c r="BM1176">
        <v>0.1</v>
      </c>
      <c r="BQ1176">
        <v>6.3</v>
      </c>
      <c r="BT1176">
        <v>0.1</v>
      </c>
    </row>
    <row r="1177" spans="1:3" x14ac:dyDescent="0.25">
      <c r="A1177" s="28" t="s">
        <v>294</v>
      </c>
      <c r="B1177" s="27" t="s">
        <v>363</v>
      </c>
      <c r="C1177" s="28" t="s">
        <v>405</v>
      </c>
    </row>
    <row r="1178" spans="1:72" x14ac:dyDescent="0.25">
      <c r="A1178" s="28" t="s">
        <v>294</v>
      </c>
      <c r="B1178" s="27" t="s">
        <v>363</v>
      </c>
      <c r="C1178" s="28" t="s">
        <v>406</v>
      </c>
      <c r="D1178">
        <v>0.4</v>
      </c>
      <c r="G1178">
        <v>0.1</v>
      </c>
      <c r="H1178">
        <v>2</v>
      </c>
      <c r="I1178">
        <v>0.2</v>
      </c>
      <c r="J1178">
        <v>0.1</v>
      </c>
      <c r="K1178">
        <v>0.3</v>
      </c>
      <c r="L1178">
        <v>0.2</v>
      </c>
      <c r="M1178">
        <v>0.4</v>
      </c>
      <c r="N1178">
        <v>1.3</v>
      </c>
      <c r="O1178">
        <v>5.5</v>
      </c>
      <c r="P1178">
        <v>0.4</v>
      </c>
      <c r="Q1178">
        <v>0.2</v>
      </c>
      <c r="R1178">
        <v>0.5</v>
      </c>
      <c r="S1178">
        <v>0.5</v>
      </c>
      <c r="T1178">
        <v>0.6</v>
      </c>
      <c r="U1178">
        <v>1</v>
      </c>
      <c r="V1178">
        <v>0.9</v>
      </c>
      <c r="W1178">
        <v>1.8</v>
      </c>
      <c r="X1178">
        <v>0.2</v>
      </c>
      <c r="Y1178">
        <v>0.6</v>
      </c>
      <c r="Z1178">
        <v>0.3</v>
      </c>
      <c r="AA1178">
        <v>1</v>
      </c>
      <c r="AB1178">
        <v>0.1</v>
      </c>
      <c r="AC1178">
        <v>0.7</v>
      </c>
      <c r="AD1178">
        <v>2.2</v>
      </c>
      <c r="AE1178">
        <v>1.2</v>
      </c>
      <c r="AF1178">
        <v>7.6</v>
      </c>
      <c r="AG1178">
        <v>2.7</v>
      </c>
      <c r="AH1178">
        <v>1</v>
      </c>
      <c r="AI1178">
        <v>0.3</v>
      </c>
      <c r="AJ1178">
        <v>7</v>
      </c>
      <c r="AK1178">
        <v>0.8</v>
      </c>
      <c r="AL1178">
        <v>0.4</v>
      </c>
      <c r="AM1178">
        <v>1.6</v>
      </c>
      <c r="AN1178">
        <v>3.4</v>
      </c>
      <c r="AO1178">
        <v>1.1</v>
      </c>
      <c r="AP1178">
        <v>2.9</v>
      </c>
      <c r="AQ1178">
        <v>12</v>
      </c>
      <c r="AR1178">
        <v>1.1</v>
      </c>
      <c r="AS1178">
        <v>1.6</v>
      </c>
      <c r="AT1178">
        <v>2.4</v>
      </c>
      <c r="AU1178">
        <v>1.1</v>
      </c>
      <c r="AV1178">
        <v>9.2</v>
      </c>
      <c r="AW1178">
        <v>1.4</v>
      </c>
      <c r="AX1178">
        <v>0.9</v>
      </c>
      <c r="AY1178">
        <v>2.1</v>
      </c>
      <c r="AZ1178">
        <v>3.9</v>
      </c>
      <c r="BA1178">
        <v>1.3</v>
      </c>
      <c r="BB1178">
        <v>0.7</v>
      </c>
      <c r="BC1178">
        <v>0.6</v>
      </c>
      <c r="BD1178">
        <v>6.4</v>
      </c>
      <c r="BE1178">
        <v>4</v>
      </c>
      <c r="BF1178">
        <v>1</v>
      </c>
      <c r="BG1178">
        <v>1</v>
      </c>
      <c r="BH1178">
        <v>0.8</v>
      </c>
      <c r="BI1178">
        <v>0.7</v>
      </c>
      <c r="BJ1178">
        <v>0.4</v>
      </c>
      <c r="BK1178">
        <v>0.8</v>
      </c>
      <c r="BL1178">
        <v>0.1</v>
      </c>
      <c r="BM1178">
        <v>0.8</v>
      </c>
      <c r="BP1178">
        <v>0.1</v>
      </c>
      <c r="BQ1178">
        <v>18.5</v>
      </c>
      <c r="BT1178">
        <v>0.2</v>
      </c>
    </row>
    <row r="1179" spans="1:72" x14ac:dyDescent="0.25">
      <c r="A1179" s="28" t="s">
        <v>294</v>
      </c>
      <c r="B1179" s="27" t="s">
        <v>363</v>
      </c>
      <c r="C1179" s="28" t="s">
        <v>407</v>
      </c>
      <c r="D1179">
        <v>26.3</v>
      </c>
      <c r="E1179">
        <v>0.3</v>
      </c>
      <c r="F1179">
        <v>0.2</v>
      </c>
      <c r="G1179">
        <v>2.4</v>
      </c>
      <c r="H1179">
        <v>44.7</v>
      </c>
      <c r="I1179">
        <v>7.6</v>
      </c>
      <c r="J1179">
        <v>2.1</v>
      </c>
      <c r="K1179">
        <v>6.1</v>
      </c>
      <c r="L1179">
        <v>3.5</v>
      </c>
      <c r="M1179">
        <v>10.2</v>
      </c>
      <c r="N1179">
        <v>31.3</v>
      </c>
      <c r="O1179">
        <v>62.1</v>
      </c>
      <c r="P1179">
        <v>11.1</v>
      </c>
      <c r="Q1179">
        <v>6.7</v>
      </c>
      <c r="R1179">
        <v>11.3</v>
      </c>
      <c r="S1179">
        <v>14.7</v>
      </c>
      <c r="T1179">
        <v>15.8</v>
      </c>
      <c r="U1179">
        <v>22.5</v>
      </c>
      <c r="V1179">
        <v>26.8</v>
      </c>
      <c r="W1179">
        <v>43.8</v>
      </c>
      <c r="X1179">
        <v>6.1</v>
      </c>
      <c r="Y1179">
        <v>10.9</v>
      </c>
      <c r="Z1179">
        <v>8.4</v>
      </c>
      <c r="AA1179">
        <v>27.3</v>
      </c>
      <c r="AB1179">
        <v>1.7</v>
      </c>
      <c r="AC1179">
        <v>15.9</v>
      </c>
      <c r="AD1179">
        <v>57.2</v>
      </c>
      <c r="AE1179">
        <v>22</v>
      </c>
      <c r="AF1179">
        <v>126.4</v>
      </c>
      <c r="AG1179">
        <v>43.5</v>
      </c>
      <c r="AH1179">
        <v>21.5</v>
      </c>
      <c r="AI1179">
        <v>7</v>
      </c>
      <c r="AJ1179">
        <v>76.7</v>
      </c>
      <c r="AK1179">
        <v>19.8</v>
      </c>
      <c r="AL1179">
        <v>7.4</v>
      </c>
      <c r="AM1179">
        <v>34.2</v>
      </c>
      <c r="AN1179">
        <v>42.5</v>
      </c>
      <c r="AO1179">
        <v>22.4</v>
      </c>
      <c r="AP1179">
        <v>45.2</v>
      </c>
      <c r="AQ1179">
        <v>177.2</v>
      </c>
      <c r="AR1179">
        <v>38</v>
      </c>
      <c r="AS1179">
        <v>42.8</v>
      </c>
      <c r="AT1179">
        <v>44.5</v>
      </c>
      <c r="AU1179">
        <v>23.9</v>
      </c>
      <c r="AV1179">
        <v>191.2</v>
      </c>
      <c r="AW1179">
        <v>38.8</v>
      </c>
      <c r="AX1179">
        <v>26</v>
      </c>
      <c r="AY1179">
        <v>69.9</v>
      </c>
      <c r="AZ1179">
        <v>83.9</v>
      </c>
      <c r="BA1179">
        <v>27.6</v>
      </c>
      <c r="BB1179">
        <v>11.5</v>
      </c>
      <c r="BC1179">
        <v>10.6</v>
      </c>
      <c r="BD1179">
        <v>98.9</v>
      </c>
      <c r="BE1179">
        <v>74.7</v>
      </c>
      <c r="BF1179">
        <v>29.7</v>
      </c>
      <c r="BG1179">
        <v>46.3</v>
      </c>
      <c r="BH1179">
        <v>19.3</v>
      </c>
      <c r="BI1179">
        <v>16.3</v>
      </c>
      <c r="BJ1179">
        <v>11.8</v>
      </c>
      <c r="BK1179">
        <v>20.4</v>
      </c>
      <c r="BL1179">
        <v>1.3</v>
      </c>
      <c r="BM1179">
        <v>11.1</v>
      </c>
      <c r="BP1179">
        <v>3.3</v>
      </c>
      <c r="BQ1179">
        <v>658.3</v>
      </c>
      <c r="BS1179">
        <v>1.8</v>
      </c>
      <c r="BT1179">
        <v>6.6</v>
      </c>
    </row>
    <row r="1180" spans="1:72" x14ac:dyDescent="0.25">
      <c r="A1180" s="26" t="s">
        <v>295</v>
      </c>
      <c r="B1180" s="27" t="s">
        <v>364</v>
      </c>
      <c r="C1180" s="26" t="s">
        <v>384</v>
      </c>
      <c r="D1180">
        <v>3410.5</v>
      </c>
      <c r="E1180">
        <v>211.1</v>
      </c>
      <c r="F1180">
        <v>87.8</v>
      </c>
      <c r="G1180">
        <v>724.7</v>
      </c>
      <c r="H1180">
        <v>6429.8</v>
      </c>
      <c r="I1180">
        <v>970.8</v>
      </c>
      <c r="J1180">
        <v>818.1</v>
      </c>
      <c r="K1180">
        <v>1189.8</v>
      </c>
      <c r="L1180">
        <v>910.2</v>
      </c>
      <c r="M1180">
        <v>1336.3</v>
      </c>
      <c r="N1180">
        <v>4934.5</v>
      </c>
      <c r="O1180">
        <v>6439.2</v>
      </c>
      <c r="P1180">
        <v>2265.6</v>
      </c>
      <c r="Q1180">
        <v>2031.3</v>
      </c>
      <c r="R1180">
        <v>1579.2</v>
      </c>
      <c r="S1180">
        <v>3168.7</v>
      </c>
      <c r="T1180">
        <v>2243.5</v>
      </c>
      <c r="U1180">
        <v>2064.2</v>
      </c>
      <c r="V1180">
        <v>3869.3</v>
      </c>
      <c r="W1180">
        <v>4546.3</v>
      </c>
      <c r="X1180">
        <v>1295.7</v>
      </c>
      <c r="Y1180">
        <v>1429</v>
      </c>
      <c r="Z1180">
        <v>1553.6</v>
      </c>
      <c r="AA1180">
        <v>5707.1</v>
      </c>
      <c r="AB1180">
        <v>818.9</v>
      </c>
      <c r="AC1180">
        <v>3433.1</v>
      </c>
      <c r="AD1180">
        <v>26403.5</v>
      </c>
      <c r="AE1180">
        <v>2755.7</v>
      </c>
      <c r="AF1180">
        <v>20009.8</v>
      </c>
      <c r="AG1180">
        <v>10476.4</v>
      </c>
      <c r="AH1180">
        <v>10454.3</v>
      </c>
      <c r="AI1180">
        <v>3928.3</v>
      </c>
      <c r="AJ1180">
        <v>6041.8</v>
      </c>
      <c r="AK1180">
        <v>7764.6</v>
      </c>
      <c r="AL1180">
        <v>1001.6</v>
      </c>
      <c r="AM1180">
        <v>6311.9</v>
      </c>
      <c r="AN1180">
        <v>1839.7</v>
      </c>
      <c r="AO1180">
        <v>6990.9</v>
      </c>
      <c r="AP1180">
        <v>5699.7</v>
      </c>
      <c r="AQ1180">
        <v>16526</v>
      </c>
      <c r="AR1180">
        <v>3056.2</v>
      </c>
      <c r="AS1180">
        <v>2748.4</v>
      </c>
      <c r="AT1180">
        <v>3282.3</v>
      </c>
      <c r="AU1180">
        <v>1407.3</v>
      </c>
      <c r="AV1180">
        <v>12515</v>
      </c>
      <c r="AW1180">
        <v>3330.9</v>
      </c>
      <c r="AX1180">
        <v>2065.7</v>
      </c>
      <c r="AY1180">
        <v>1922</v>
      </c>
      <c r="AZ1180">
        <v>1598.7</v>
      </c>
      <c r="BA1180">
        <v>32605.5</v>
      </c>
      <c r="BB1180">
        <v>524.4</v>
      </c>
      <c r="BC1180">
        <v>1044.6</v>
      </c>
      <c r="BD1180">
        <v>11832.9</v>
      </c>
      <c r="BE1180">
        <v>6687.1</v>
      </c>
      <c r="BF1180">
        <v>3761.5</v>
      </c>
      <c r="BG1180">
        <v>4819.9</v>
      </c>
      <c r="BH1180">
        <v>2718.1</v>
      </c>
      <c r="BI1180">
        <v>2043.4</v>
      </c>
      <c r="BJ1180">
        <v>2184.7</v>
      </c>
      <c r="BK1180">
        <v>1130.4</v>
      </c>
      <c r="BL1180">
        <v>222.2</v>
      </c>
      <c r="BM1180">
        <v>2404.9</v>
      </c>
      <c r="BP1180">
        <v>930.3</v>
      </c>
      <c r="BQ1180">
        <v>32270.7</v>
      </c>
      <c r="BR1180">
        <v>26.2</v>
      </c>
      <c r="BS1180">
        <v>3741.4</v>
      </c>
      <c r="BT1180">
        <v>32.8</v>
      </c>
    </row>
    <row r="1181" spans="1:72" x14ac:dyDescent="0.25">
      <c r="A1181" s="28" t="s">
        <v>295</v>
      </c>
      <c r="B1181" s="27" t="s">
        <v>364</v>
      </c>
      <c r="C1181" s="28" t="s">
        <v>385</v>
      </c>
      <c r="D1181">
        <v>1</v>
      </c>
      <c r="E1181">
        <v>0.1</v>
      </c>
      <c r="F1181">
        <v>0.1</v>
      </c>
      <c r="G1181">
        <v>0.4</v>
      </c>
      <c r="H1181">
        <v>3.2</v>
      </c>
      <c r="I1181">
        <v>0.9</v>
      </c>
      <c r="J1181">
        <v>0.4</v>
      </c>
      <c r="K1181">
        <v>0.5</v>
      </c>
      <c r="L1181">
        <v>0.3</v>
      </c>
      <c r="M1181">
        <v>0.7</v>
      </c>
      <c r="N1181">
        <v>6.8</v>
      </c>
      <c r="O1181">
        <v>12.4</v>
      </c>
      <c r="P1181">
        <v>1.4</v>
      </c>
      <c r="Q1181">
        <v>1.1</v>
      </c>
      <c r="R1181">
        <v>1.1</v>
      </c>
      <c r="S1181">
        <v>1.7</v>
      </c>
      <c r="T1181">
        <v>3.3</v>
      </c>
      <c r="U1181">
        <v>2.3</v>
      </c>
      <c r="V1181">
        <v>4.1</v>
      </c>
      <c r="W1181">
        <v>5</v>
      </c>
      <c r="X1181">
        <v>1.3</v>
      </c>
      <c r="Y1181">
        <v>1</v>
      </c>
      <c r="Z1181">
        <v>0.6</v>
      </c>
      <c r="AA1181">
        <v>1.5</v>
      </c>
      <c r="AB1181">
        <v>0.3</v>
      </c>
      <c r="AC1181">
        <v>1.8</v>
      </c>
      <c r="AD1181">
        <v>7.4</v>
      </c>
      <c r="AE1181">
        <v>1.5</v>
      </c>
      <c r="AF1181">
        <v>7.9</v>
      </c>
      <c r="AG1181">
        <v>5.6</v>
      </c>
      <c r="AH1181">
        <v>4.2</v>
      </c>
      <c r="AI1181">
        <v>3.5</v>
      </c>
      <c r="AJ1181">
        <v>3.6</v>
      </c>
      <c r="AK1181">
        <v>3.8</v>
      </c>
      <c r="AL1181">
        <v>0.3</v>
      </c>
      <c r="AM1181">
        <v>2.6</v>
      </c>
      <c r="AN1181">
        <v>1.3</v>
      </c>
      <c r="AO1181">
        <v>7.4</v>
      </c>
      <c r="AP1181">
        <v>1.9</v>
      </c>
      <c r="AQ1181">
        <v>23.2</v>
      </c>
      <c r="AR1181">
        <v>0.7</v>
      </c>
      <c r="AS1181">
        <v>0.6</v>
      </c>
      <c r="AT1181">
        <v>0.6</v>
      </c>
      <c r="AU1181">
        <v>0.6</v>
      </c>
      <c r="AV1181">
        <v>5.7</v>
      </c>
      <c r="AW1181">
        <v>1.8</v>
      </c>
      <c r="AX1181">
        <v>1.3</v>
      </c>
      <c r="AY1181">
        <v>0.8</v>
      </c>
      <c r="AZ1181">
        <v>1.1</v>
      </c>
      <c r="BA1181">
        <v>10.8</v>
      </c>
      <c r="BB1181">
        <v>0.3</v>
      </c>
      <c r="BC1181">
        <v>0.5</v>
      </c>
      <c r="BD1181">
        <v>3.3</v>
      </c>
      <c r="BE1181">
        <v>1.7</v>
      </c>
      <c r="BF1181">
        <v>1.1</v>
      </c>
      <c r="BG1181">
        <v>1.7</v>
      </c>
      <c r="BH1181">
        <v>0.8</v>
      </c>
      <c r="BI1181">
        <v>1.2</v>
      </c>
      <c r="BJ1181">
        <v>0.7</v>
      </c>
      <c r="BK1181">
        <v>0.3</v>
      </c>
      <c r="BL1181">
        <v>0.1</v>
      </c>
      <c r="BM1181">
        <v>0.8</v>
      </c>
      <c r="BP1181">
        <v>0.2</v>
      </c>
      <c r="BQ1181">
        <v>4</v>
      </c>
      <c r="BS1181">
        <v>1.8</v>
      </c>
      <c r="BT1181">
        <v>0.4</v>
      </c>
    </row>
    <row r="1182" spans="1:71" x14ac:dyDescent="0.25">
      <c r="A1182" s="28" t="s">
        <v>295</v>
      </c>
      <c r="B1182" s="27" t="s">
        <v>364</v>
      </c>
      <c r="C1182" s="28" t="s">
        <v>386</v>
      </c>
      <c r="D1182">
        <v>2.7</v>
      </c>
      <c r="E1182">
        <v>0.1</v>
      </c>
      <c r="F1182">
        <v>0.1</v>
      </c>
      <c r="G1182">
        <v>0.4</v>
      </c>
      <c r="H1182">
        <v>8.5</v>
      </c>
      <c r="I1182">
        <v>3.9</v>
      </c>
      <c r="J1182">
        <v>0.5</v>
      </c>
      <c r="K1182">
        <v>0.8</v>
      </c>
      <c r="L1182">
        <v>0.5</v>
      </c>
      <c r="M1182">
        <v>2.2</v>
      </c>
      <c r="N1182">
        <v>23.1</v>
      </c>
      <c r="O1182">
        <v>21.2</v>
      </c>
      <c r="P1182">
        <v>3.9</v>
      </c>
      <c r="Q1182">
        <v>2.9</v>
      </c>
      <c r="R1182">
        <v>2.3</v>
      </c>
      <c r="S1182">
        <v>3.9</v>
      </c>
      <c r="T1182">
        <v>7.7</v>
      </c>
      <c r="U1182">
        <v>8.2</v>
      </c>
      <c r="V1182">
        <v>13.2</v>
      </c>
      <c r="W1182">
        <v>18.3</v>
      </c>
      <c r="X1182">
        <v>4.3</v>
      </c>
      <c r="Y1182">
        <v>2.3</v>
      </c>
      <c r="Z1182">
        <v>1.4</v>
      </c>
      <c r="AA1182">
        <v>4.8</v>
      </c>
      <c r="AB1182">
        <v>0.5</v>
      </c>
      <c r="AC1182">
        <v>4.8</v>
      </c>
      <c r="AD1182">
        <v>19.9</v>
      </c>
      <c r="AE1182">
        <v>4.5</v>
      </c>
      <c r="AF1182">
        <v>18.7</v>
      </c>
      <c r="AG1182">
        <v>12.1</v>
      </c>
      <c r="AH1182">
        <v>10.4</v>
      </c>
      <c r="AI1182">
        <v>5.2</v>
      </c>
      <c r="AJ1182">
        <v>8.8</v>
      </c>
      <c r="AK1182">
        <v>10.7</v>
      </c>
      <c r="AL1182">
        <v>0.5</v>
      </c>
      <c r="AM1182">
        <v>8</v>
      </c>
      <c r="AN1182">
        <v>2.1</v>
      </c>
      <c r="AO1182">
        <v>15.7</v>
      </c>
      <c r="AP1182">
        <v>6.4</v>
      </c>
      <c r="AQ1182">
        <v>52.5</v>
      </c>
      <c r="AR1182">
        <v>2</v>
      </c>
      <c r="AS1182">
        <v>2.5</v>
      </c>
      <c r="AT1182">
        <v>2.4</v>
      </c>
      <c r="AU1182">
        <v>1</v>
      </c>
      <c r="AV1182">
        <v>17.9</v>
      </c>
      <c r="AW1182">
        <v>5.6</v>
      </c>
      <c r="AX1182">
        <v>4.1</v>
      </c>
      <c r="AY1182">
        <v>2.4</v>
      </c>
      <c r="AZ1182">
        <v>2</v>
      </c>
      <c r="BA1182">
        <v>27.5</v>
      </c>
      <c r="BB1182">
        <v>0.3</v>
      </c>
      <c r="BC1182">
        <v>0.8</v>
      </c>
      <c r="BD1182">
        <v>12.9</v>
      </c>
      <c r="BE1182">
        <v>5.5</v>
      </c>
      <c r="BF1182">
        <v>2.7</v>
      </c>
      <c r="BG1182">
        <v>4.8</v>
      </c>
      <c r="BH1182">
        <v>1.9</v>
      </c>
      <c r="BI1182">
        <v>2.4</v>
      </c>
      <c r="BJ1182">
        <v>1.7</v>
      </c>
      <c r="BK1182">
        <v>0.6</v>
      </c>
      <c r="BL1182">
        <v>0.2</v>
      </c>
      <c r="BM1182">
        <v>2.5</v>
      </c>
      <c r="BQ1182">
        <v>9.2</v>
      </c>
      <c r="BS1182">
        <v>2</v>
      </c>
    </row>
    <row r="1183" spans="1:72" x14ac:dyDescent="0.25">
      <c r="A1183" s="28" t="s">
        <v>295</v>
      </c>
      <c r="B1183" s="27" t="s">
        <v>364</v>
      </c>
      <c r="C1183" s="28" t="s">
        <v>387</v>
      </c>
      <c r="D1183">
        <v>3.7</v>
      </c>
      <c r="E1183">
        <v>0.2</v>
      </c>
      <c r="F1183">
        <v>0.2</v>
      </c>
      <c r="G1183">
        <v>0.9</v>
      </c>
      <c r="H1183">
        <v>20.2</v>
      </c>
      <c r="I1183">
        <v>4.9</v>
      </c>
      <c r="J1183">
        <v>1.2</v>
      </c>
      <c r="K1183">
        <v>1.8</v>
      </c>
      <c r="L1183">
        <v>0.8</v>
      </c>
      <c r="M1183">
        <v>3.1</v>
      </c>
      <c r="N1183">
        <v>26.7</v>
      </c>
      <c r="O1183">
        <v>47.1</v>
      </c>
      <c r="P1183">
        <v>5.5</v>
      </c>
      <c r="Q1183">
        <v>4.1</v>
      </c>
      <c r="R1183">
        <v>4.2</v>
      </c>
      <c r="S1183">
        <v>6.4</v>
      </c>
      <c r="T1183">
        <v>16.4</v>
      </c>
      <c r="U1183">
        <v>8.2</v>
      </c>
      <c r="V1183">
        <v>14.2</v>
      </c>
      <c r="W1183">
        <v>18.1</v>
      </c>
      <c r="X1183">
        <v>4.4</v>
      </c>
      <c r="Y1183">
        <v>6.2</v>
      </c>
      <c r="Z1183">
        <v>2.5</v>
      </c>
      <c r="AA1183">
        <v>8.5</v>
      </c>
      <c r="AB1183">
        <v>0.9</v>
      </c>
      <c r="AC1183">
        <v>6.1</v>
      </c>
      <c r="AD1183">
        <v>29.3</v>
      </c>
      <c r="AE1183">
        <v>6</v>
      </c>
      <c r="AF1183">
        <v>39.9</v>
      </c>
      <c r="AG1183">
        <v>18.2</v>
      </c>
      <c r="AH1183">
        <v>16</v>
      </c>
      <c r="AI1183">
        <v>8.6</v>
      </c>
      <c r="AJ1183">
        <v>12.7</v>
      </c>
      <c r="AK1183">
        <v>15.9</v>
      </c>
      <c r="AL1183">
        <v>1.2</v>
      </c>
      <c r="AM1183">
        <v>11.1</v>
      </c>
      <c r="AN1183">
        <v>6.3</v>
      </c>
      <c r="AO1183">
        <v>35.2</v>
      </c>
      <c r="AP1183">
        <v>9.7</v>
      </c>
      <c r="AQ1183">
        <v>178.9</v>
      </c>
      <c r="AR1183">
        <v>4.7</v>
      </c>
      <c r="AS1183">
        <v>3.4</v>
      </c>
      <c r="AT1183">
        <v>4.9</v>
      </c>
      <c r="AU1183">
        <v>2.4</v>
      </c>
      <c r="AV1183">
        <v>42.6</v>
      </c>
      <c r="AW1183">
        <v>7.2</v>
      </c>
      <c r="AX1183">
        <v>7.7</v>
      </c>
      <c r="AY1183">
        <v>4.6</v>
      </c>
      <c r="AZ1183">
        <v>4</v>
      </c>
      <c r="BA1183">
        <v>54.2</v>
      </c>
      <c r="BB1183">
        <v>1.1</v>
      </c>
      <c r="BC1183">
        <v>2.2</v>
      </c>
      <c r="BD1183">
        <v>17.3</v>
      </c>
      <c r="BE1183">
        <v>8.9</v>
      </c>
      <c r="BF1183">
        <v>4.7</v>
      </c>
      <c r="BG1183">
        <v>7.9</v>
      </c>
      <c r="BH1183">
        <v>3.2</v>
      </c>
      <c r="BI1183">
        <v>5.7</v>
      </c>
      <c r="BJ1183">
        <v>2.4</v>
      </c>
      <c r="BK1183">
        <v>1.2</v>
      </c>
      <c r="BL1183">
        <v>0.3</v>
      </c>
      <c r="BM1183">
        <v>2.8</v>
      </c>
      <c r="BP1183">
        <v>0.3</v>
      </c>
      <c r="BQ1183">
        <v>17.1</v>
      </c>
      <c r="BS1183">
        <v>42.3</v>
      </c>
      <c r="BT1183">
        <v>0.8</v>
      </c>
    </row>
    <row r="1184" spans="1:71" x14ac:dyDescent="0.25">
      <c r="A1184" s="28" t="s">
        <v>295</v>
      </c>
      <c r="B1184" s="27" t="s">
        <v>364</v>
      </c>
      <c r="C1184" s="28" t="s">
        <v>388</v>
      </c>
      <c r="H1184">
        <v>0.1</v>
      </c>
      <c r="N1184">
        <v>0.2</v>
      </c>
      <c r="O1184">
        <v>0.2</v>
      </c>
      <c r="S1184">
        <v>0.1</v>
      </c>
      <c r="T1184">
        <v>0.1</v>
      </c>
      <c r="U1184">
        <v>0.1</v>
      </c>
      <c r="V1184">
        <v>0.1</v>
      </c>
      <c r="W1184">
        <v>0.2</v>
      </c>
      <c r="AA1184">
        <v>0.1</v>
      </c>
      <c r="AC1184">
        <v>0.1</v>
      </c>
      <c r="AD1184">
        <v>0.3</v>
      </c>
      <c r="AE1184">
        <v>0.1</v>
      </c>
      <c r="AF1184">
        <v>0.2</v>
      </c>
      <c r="AG1184">
        <v>0.2</v>
      </c>
      <c r="AH1184">
        <v>0.3</v>
      </c>
      <c r="AI1184">
        <v>0.1</v>
      </c>
      <c r="AJ1184">
        <v>0.1</v>
      </c>
      <c r="AK1184">
        <v>0.1</v>
      </c>
      <c r="AM1184">
        <v>0.1</v>
      </c>
      <c r="AO1184">
        <v>0.2</v>
      </c>
      <c r="AP1184">
        <v>0.1</v>
      </c>
      <c r="AQ1184">
        <v>0.3</v>
      </c>
      <c r="AV1184">
        <v>0.2</v>
      </c>
      <c r="AW1184">
        <v>0.1</v>
      </c>
      <c r="BA1184">
        <v>0.4</v>
      </c>
      <c r="BD1184">
        <v>0.2</v>
      </c>
      <c r="BE1184">
        <v>0.1</v>
      </c>
      <c r="BG1184">
        <v>0.1</v>
      </c>
      <c r="BQ1184">
        <v>0.3</v>
      </c>
      <c r="BS1184">
        <v>0.1</v>
      </c>
    </row>
    <row r="1185" spans="1:3" x14ac:dyDescent="0.25">
      <c r="A1185" s="28" t="s">
        <v>295</v>
      </c>
      <c r="B1185" s="27" t="s">
        <v>364</v>
      </c>
      <c r="C1185" s="28" t="s">
        <v>389</v>
      </c>
    </row>
    <row r="1186" spans="1:69" x14ac:dyDescent="0.25">
      <c r="A1186" s="28" t="s">
        <v>295</v>
      </c>
      <c r="B1186" s="27" t="s">
        <v>364</v>
      </c>
      <c r="C1186" s="28" t="s">
        <v>390</v>
      </c>
      <c r="I1186">
        <v>0.1</v>
      </c>
      <c r="N1186">
        <v>0.1</v>
      </c>
      <c r="O1186">
        <v>0.1</v>
      </c>
      <c r="V1186">
        <v>0.1</v>
      </c>
      <c r="W1186">
        <v>0.1</v>
      </c>
      <c r="AD1186">
        <v>0.1</v>
      </c>
      <c r="AF1186">
        <v>0.1</v>
      </c>
      <c r="AG1186">
        <v>0.1</v>
      </c>
      <c r="AH1186">
        <v>0.1</v>
      </c>
      <c r="AO1186">
        <v>0.1</v>
      </c>
      <c r="AQ1186">
        <v>0.1</v>
      </c>
      <c r="BA1186">
        <v>0.1</v>
      </c>
      <c r="BQ1186">
        <v>0.1</v>
      </c>
    </row>
    <row r="1187" spans="1:71" x14ac:dyDescent="0.25">
      <c r="A1187" s="28" t="s">
        <v>295</v>
      </c>
      <c r="B1187" s="27" t="s">
        <v>364</v>
      </c>
      <c r="C1187" s="28" t="s">
        <v>391</v>
      </c>
      <c r="D1187">
        <v>0.3</v>
      </c>
      <c r="G1187">
        <v>0.1</v>
      </c>
      <c r="H1187">
        <v>0.7</v>
      </c>
      <c r="I1187">
        <v>0.3</v>
      </c>
      <c r="J1187">
        <v>0.1</v>
      </c>
      <c r="K1187">
        <v>0.1</v>
      </c>
      <c r="M1187">
        <v>0.2</v>
      </c>
      <c r="N1187">
        <v>1.7</v>
      </c>
      <c r="O1187">
        <v>1.9</v>
      </c>
      <c r="P1187">
        <v>0.4</v>
      </c>
      <c r="Q1187">
        <v>0.3</v>
      </c>
      <c r="R1187">
        <v>0.2</v>
      </c>
      <c r="S1187">
        <v>0.5</v>
      </c>
      <c r="T1187">
        <v>1</v>
      </c>
      <c r="U1187">
        <v>0.7</v>
      </c>
      <c r="V1187">
        <v>1.1</v>
      </c>
      <c r="W1187">
        <v>1.4</v>
      </c>
      <c r="X1187">
        <v>0.2</v>
      </c>
      <c r="Y1187">
        <v>0.2</v>
      </c>
      <c r="Z1187">
        <v>0.1</v>
      </c>
      <c r="AA1187">
        <v>0.4</v>
      </c>
      <c r="AB1187">
        <v>0.1</v>
      </c>
      <c r="AC1187">
        <v>0.4</v>
      </c>
      <c r="AD1187">
        <v>2.4</v>
      </c>
      <c r="AE1187">
        <v>0.4</v>
      </c>
      <c r="AF1187">
        <v>1.8</v>
      </c>
      <c r="AG1187">
        <v>1.3</v>
      </c>
      <c r="AH1187">
        <v>2.1</v>
      </c>
      <c r="AI1187">
        <v>0.4</v>
      </c>
      <c r="AJ1187">
        <v>1.2</v>
      </c>
      <c r="AK1187">
        <v>1</v>
      </c>
      <c r="AL1187">
        <v>0.1</v>
      </c>
      <c r="AM1187">
        <v>0.9</v>
      </c>
      <c r="AN1187">
        <v>0.2</v>
      </c>
      <c r="AO1187">
        <v>1.3</v>
      </c>
      <c r="AP1187">
        <v>0.6</v>
      </c>
      <c r="AQ1187">
        <v>4.9</v>
      </c>
      <c r="AR1187">
        <v>0.3</v>
      </c>
      <c r="AS1187">
        <v>0.1</v>
      </c>
      <c r="AT1187">
        <v>0.1</v>
      </c>
      <c r="AU1187">
        <v>0.2</v>
      </c>
      <c r="AV1187">
        <v>1.3</v>
      </c>
      <c r="AW1187">
        <v>0.3</v>
      </c>
      <c r="AX1187">
        <v>0.2</v>
      </c>
      <c r="AY1187">
        <v>0.3</v>
      </c>
      <c r="AZ1187">
        <v>0.2</v>
      </c>
      <c r="BA1187">
        <v>2.4</v>
      </c>
      <c r="BC1187">
        <v>0.2</v>
      </c>
      <c r="BD1187">
        <v>0.6</v>
      </c>
      <c r="BE1187">
        <v>0.4</v>
      </c>
      <c r="BF1187">
        <v>0.3</v>
      </c>
      <c r="BG1187">
        <v>0.5</v>
      </c>
      <c r="BH1187">
        <v>0.1</v>
      </c>
      <c r="BI1187">
        <v>0.4</v>
      </c>
      <c r="BJ1187">
        <v>0.2</v>
      </c>
      <c r="BK1187">
        <v>0.1</v>
      </c>
      <c r="BM1187">
        <v>0.1</v>
      </c>
      <c r="BQ1187">
        <v>2.7</v>
      </c>
      <c r="BS1187">
        <v>1.3</v>
      </c>
    </row>
    <row r="1188" spans="1:71" x14ac:dyDescent="0.25">
      <c r="A1188" s="28" t="s">
        <v>295</v>
      </c>
      <c r="B1188" s="27" t="s">
        <v>364</v>
      </c>
      <c r="C1188" s="28" t="s">
        <v>392</v>
      </c>
      <c r="D1188">
        <v>0.7</v>
      </c>
      <c r="G1188">
        <v>0.1</v>
      </c>
      <c r="H1188">
        <v>1.7</v>
      </c>
      <c r="I1188">
        <v>0.8</v>
      </c>
      <c r="J1188">
        <v>0.1</v>
      </c>
      <c r="K1188">
        <v>0.2</v>
      </c>
      <c r="L1188">
        <v>0.1</v>
      </c>
      <c r="M1188">
        <v>0.7</v>
      </c>
      <c r="N1188">
        <v>4.5</v>
      </c>
      <c r="O1188">
        <v>4.1</v>
      </c>
      <c r="P1188">
        <v>0.8</v>
      </c>
      <c r="Q1188">
        <v>0.7</v>
      </c>
      <c r="R1188">
        <v>0.6</v>
      </c>
      <c r="S1188">
        <v>0.9</v>
      </c>
      <c r="T1188">
        <v>1.5</v>
      </c>
      <c r="U1188">
        <v>1.7</v>
      </c>
      <c r="V1188">
        <v>2.7</v>
      </c>
      <c r="W1188">
        <v>4.6</v>
      </c>
      <c r="X1188">
        <v>0.7</v>
      </c>
      <c r="Y1188">
        <v>0.5</v>
      </c>
      <c r="Z1188">
        <v>0.3</v>
      </c>
      <c r="AA1188">
        <v>1.1</v>
      </c>
      <c r="AB1188">
        <v>0.1</v>
      </c>
      <c r="AC1188">
        <v>1.1</v>
      </c>
      <c r="AD1188">
        <v>4.3</v>
      </c>
      <c r="AE1188">
        <v>1</v>
      </c>
      <c r="AF1188">
        <v>3.6</v>
      </c>
      <c r="AG1188">
        <v>2.5</v>
      </c>
      <c r="AH1188">
        <v>3.1</v>
      </c>
      <c r="AI1188">
        <v>1.2</v>
      </c>
      <c r="AJ1188">
        <v>2.2</v>
      </c>
      <c r="AK1188">
        <v>2.3</v>
      </c>
      <c r="AL1188">
        <v>0.1</v>
      </c>
      <c r="AM1188">
        <v>1.8</v>
      </c>
      <c r="AN1188">
        <v>0.5</v>
      </c>
      <c r="AO1188">
        <v>3.2</v>
      </c>
      <c r="AP1188">
        <v>1.3</v>
      </c>
      <c r="AQ1188">
        <v>7.6</v>
      </c>
      <c r="AR1188">
        <v>0.3</v>
      </c>
      <c r="AS1188">
        <v>0.3</v>
      </c>
      <c r="AT1188">
        <v>0.3</v>
      </c>
      <c r="AU1188">
        <v>0.3</v>
      </c>
      <c r="AV1188">
        <v>3</v>
      </c>
      <c r="AW1188">
        <v>0.9</v>
      </c>
      <c r="AX1188">
        <v>0.6</v>
      </c>
      <c r="AY1188">
        <v>0.5</v>
      </c>
      <c r="AZ1188">
        <v>0.5</v>
      </c>
      <c r="BA1188">
        <v>4.9</v>
      </c>
      <c r="BB1188">
        <v>0.1</v>
      </c>
      <c r="BC1188">
        <v>0.4</v>
      </c>
      <c r="BD1188">
        <v>1.8</v>
      </c>
      <c r="BE1188">
        <v>0.9</v>
      </c>
      <c r="BF1188">
        <v>0.6</v>
      </c>
      <c r="BG1188">
        <v>1.1</v>
      </c>
      <c r="BH1188">
        <v>0.3</v>
      </c>
      <c r="BI1188">
        <v>0.6</v>
      </c>
      <c r="BJ1188">
        <v>0.3</v>
      </c>
      <c r="BK1188">
        <v>0.1</v>
      </c>
      <c r="BM1188">
        <v>0.4</v>
      </c>
      <c r="BQ1188">
        <v>4.3</v>
      </c>
      <c r="BS1188">
        <v>2.6</v>
      </c>
    </row>
    <row r="1189" spans="1:71" x14ac:dyDescent="0.25">
      <c r="A1189" s="28" t="s">
        <v>295</v>
      </c>
      <c r="B1189" s="27" t="s">
        <v>364</v>
      </c>
      <c r="C1189" s="28" t="s">
        <v>393</v>
      </c>
      <c r="D1189">
        <v>0.3</v>
      </c>
      <c r="G1189">
        <v>0.1</v>
      </c>
      <c r="H1189">
        <v>1.2</v>
      </c>
      <c r="I1189">
        <v>0.4</v>
      </c>
      <c r="J1189">
        <v>0.1</v>
      </c>
      <c r="K1189">
        <v>0.1</v>
      </c>
      <c r="M1189">
        <v>1.4</v>
      </c>
      <c r="N1189">
        <v>2.4</v>
      </c>
      <c r="O1189">
        <v>3.1</v>
      </c>
      <c r="P1189">
        <v>0.5</v>
      </c>
      <c r="Q1189">
        <v>0.4</v>
      </c>
      <c r="R1189">
        <v>0.7</v>
      </c>
      <c r="S1189">
        <v>0.7</v>
      </c>
      <c r="T1189">
        <v>1.1</v>
      </c>
      <c r="U1189">
        <v>0.8</v>
      </c>
      <c r="V1189">
        <v>1.3</v>
      </c>
      <c r="W1189">
        <v>1.7</v>
      </c>
      <c r="X1189">
        <v>0.4</v>
      </c>
      <c r="Y1189">
        <v>0.3</v>
      </c>
      <c r="Z1189">
        <v>0.2</v>
      </c>
      <c r="AA1189">
        <v>1.3</v>
      </c>
      <c r="AB1189">
        <v>0.1</v>
      </c>
      <c r="AC1189">
        <v>0.5</v>
      </c>
      <c r="AD1189">
        <v>2.6</v>
      </c>
      <c r="AE1189">
        <v>0.5</v>
      </c>
      <c r="AF1189">
        <v>2.7</v>
      </c>
      <c r="AG1189">
        <v>1.7</v>
      </c>
      <c r="AH1189">
        <v>1.8</v>
      </c>
      <c r="AI1189">
        <v>1.8</v>
      </c>
      <c r="AJ1189">
        <v>2</v>
      </c>
      <c r="AK1189">
        <v>1.3</v>
      </c>
      <c r="AL1189">
        <v>0.1</v>
      </c>
      <c r="AM1189">
        <v>1.1</v>
      </c>
      <c r="AN1189">
        <v>0.7</v>
      </c>
      <c r="AO1189">
        <v>2.4</v>
      </c>
      <c r="AP1189">
        <v>0.7</v>
      </c>
      <c r="AQ1189">
        <v>6.3</v>
      </c>
      <c r="AR1189">
        <v>0.2</v>
      </c>
      <c r="AS1189">
        <v>0.2</v>
      </c>
      <c r="AT1189">
        <v>0.2</v>
      </c>
      <c r="AU1189">
        <v>0.4</v>
      </c>
      <c r="AV1189">
        <v>2.1</v>
      </c>
      <c r="AW1189">
        <v>0.5</v>
      </c>
      <c r="AX1189">
        <v>0.4</v>
      </c>
      <c r="AY1189">
        <v>0.6</v>
      </c>
      <c r="AZ1189">
        <v>0.3</v>
      </c>
      <c r="BA1189">
        <v>3.9</v>
      </c>
      <c r="BC1189">
        <v>0.1</v>
      </c>
      <c r="BD1189">
        <v>1.2</v>
      </c>
      <c r="BE1189">
        <v>0.7</v>
      </c>
      <c r="BF1189">
        <v>0.7</v>
      </c>
      <c r="BG1189">
        <v>0.5</v>
      </c>
      <c r="BH1189">
        <v>0.2</v>
      </c>
      <c r="BI1189">
        <v>0.4</v>
      </c>
      <c r="BJ1189">
        <v>0.2</v>
      </c>
      <c r="BK1189">
        <v>0.1</v>
      </c>
      <c r="BM1189">
        <v>0.2</v>
      </c>
      <c r="BQ1189">
        <v>1</v>
      </c>
      <c r="BS1189">
        <v>0.2</v>
      </c>
    </row>
    <row r="1190" spans="1:71" x14ac:dyDescent="0.25">
      <c r="A1190" s="28" t="s">
        <v>295</v>
      </c>
      <c r="B1190" s="27" t="s">
        <v>364</v>
      </c>
      <c r="C1190" s="28" t="s">
        <v>394</v>
      </c>
      <c r="D1190">
        <v>0.1</v>
      </c>
      <c r="H1190">
        <v>0.2</v>
      </c>
      <c r="I1190">
        <v>0.1</v>
      </c>
      <c r="M1190">
        <v>0.1</v>
      </c>
      <c r="N1190">
        <v>0.5</v>
      </c>
      <c r="O1190">
        <v>0.6</v>
      </c>
      <c r="P1190">
        <v>0.1</v>
      </c>
      <c r="Q1190">
        <v>0.1</v>
      </c>
      <c r="R1190">
        <v>0.1</v>
      </c>
      <c r="S1190">
        <v>0.1</v>
      </c>
      <c r="T1190">
        <v>0.2</v>
      </c>
      <c r="U1190">
        <v>0.2</v>
      </c>
      <c r="V1190">
        <v>0.3</v>
      </c>
      <c r="W1190">
        <v>0.4</v>
      </c>
      <c r="X1190">
        <v>0.1</v>
      </c>
      <c r="Y1190">
        <v>0.1</v>
      </c>
      <c r="AA1190">
        <v>0.1</v>
      </c>
      <c r="AC1190">
        <v>0.1</v>
      </c>
      <c r="AD1190">
        <v>0.4</v>
      </c>
      <c r="AE1190">
        <v>0.1</v>
      </c>
      <c r="AF1190">
        <v>0.4</v>
      </c>
      <c r="AG1190">
        <v>0.2</v>
      </c>
      <c r="AH1190">
        <v>0.2</v>
      </c>
      <c r="AI1190">
        <v>0.2</v>
      </c>
      <c r="AJ1190">
        <v>0.2</v>
      </c>
      <c r="AK1190">
        <v>0.2</v>
      </c>
      <c r="AM1190">
        <v>0.2</v>
      </c>
      <c r="AO1190">
        <v>0.5</v>
      </c>
      <c r="AP1190">
        <v>0.1</v>
      </c>
      <c r="AQ1190">
        <v>1.7</v>
      </c>
      <c r="AV1190">
        <v>0.4</v>
      </c>
      <c r="AW1190">
        <v>0.1</v>
      </c>
      <c r="AX1190">
        <v>0.1</v>
      </c>
      <c r="BA1190">
        <v>0.8</v>
      </c>
      <c r="BD1190">
        <v>0.2</v>
      </c>
      <c r="BE1190">
        <v>0.1</v>
      </c>
      <c r="BF1190">
        <v>0.1</v>
      </c>
      <c r="BG1190">
        <v>0.1</v>
      </c>
      <c r="BI1190">
        <v>0.1</v>
      </c>
      <c r="BQ1190">
        <v>0.2</v>
      </c>
      <c r="BS1190">
        <v>0.1</v>
      </c>
    </row>
    <row r="1191" spans="1:72" x14ac:dyDescent="0.25">
      <c r="A1191" s="28" t="s">
        <v>295</v>
      </c>
      <c r="B1191" s="27" t="s">
        <v>364</v>
      </c>
      <c r="C1191" s="28" t="s">
        <v>395</v>
      </c>
      <c r="D1191">
        <v>0.9</v>
      </c>
      <c r="G1191">
        <v>0.2</v>
      </c>
      <c r="H1191">
        <v>3.5</v>
      </c>
      <c r="I1191">
        <v>0.8</v>
      </c>
      <c r="J1191">
        <v>0.2</v>
      </c>
      <c r="K1191">
        <v>0.4</v>
      </c>
      <c r="L1191">
        <v>0.2</v>
      </c>
      <c r="M1191">
        <v>0.7</v>
      </c>
      <c r="N1191">
        <v>6.1</v>
      </c>
      <c r="O1191">
        <v>9.9</v>
      </c>
      <c r="P1191">
        <v>1.2</v>
      </c>
      <c r="Q1191">
        <v>0.9</v>
      </c>
      <c r="R1191">
        <v>0.9</v>
      </c>
      <c r="S1191">
        <v>1.5</v>
      </c>
      <c r="T1191">
        <v>3</v>
      </c>
      <c r="U1191">
        <v>1.9</v>
      </c>
      <c r="V1191">
        <v>3.2</v>
      </c>
      <c r="W1191">
        <v>4.2</v>
      </c>
      <c r="X1191">
        <v>1.3</v>
      </c>
      <c r="Y1191">
        <v>0.9</v>
      </c>
      <c r="Z1191">
        <v>0.7</v>
      </c>
      <c r="AA1191">
        <v>1.7</v>
      </c>
      <c r="AB1191">
        <v>0.2</v>
      </c>
      <c r="AC1191">
        <v>1.5</v>
      </c>
      <c r="AD1191">
        <v>8.7</v>
      </c>
      <c r="AE1191">
        <v>1.5</v>
      </c>
      <c r="AF1191">
        <v>8.5</v>
      </c>
      <c r="AG1191">
        <v>4.5</v>
      </c>
      <c r="AH1191">
        <v>3.8</v>
      </c>
      <c r="AI1191">
        <v>3.3</v>
      </c>
      <c r="AJ1191">
        <v>3.2</v>
      </c>
      <c r="AK1191">
        <v>4.3</v>
      </c>
      <c r="AL1191">
        <v>0.3</v>
      </c>
      <c r="AM1191">
        <v>2.7</v>
      </c>
      <c r="AN1191">
        <v>1.2</v>
      </c>
      <c r="AO1191">
        <v>7.4</v>
      </c>
      <c r="AP1191">
        <v>2.4</v>
      </c>
      <c r="AQ1191">
        <v>29.3</v>
      </c>
      <c r="AR1191">
        <v>1.2</v>
      </c>
      <c r="AS1191">
        <v>1.3</v>
      </c>
      <c r="AT1191">
        <v>1.2</v>
      </c>
      <c r="AU1191">
        <v>0.5</v>
      </c>
      <c r="AV1191">
        <v>8</v>
      </c>
      <c r="AW1191">
        <v>2.3</v>
      </c>
      <c r="AX1191">
        <v>1.6</v>
      </c>
      <c r="AY1191">
        <v>1.1</v>
      </c>
      <c r="AZ1191">
        <v>1</v>
      </c>
      <c r="BA1191">
        <v>13.2</v>
      </c>
      <c r="BB1191">
        <v>0.3</v>
      </c>
      <c r="BC1191">
        <v>0.4</v>
      </c>
      <c r="BD1191">
        <v>6.2</v>
      </c>
      <c r="BE1191">
        <v>2.9</v>
      </c>
      <c r="BF1191">
        <v>1.4</v>
      </c>
      <c r="BG1191">
        <v>2.1</v>
      </c>
      <c r="BH1191">
        <v>1</v>
      </c>
      <c r="BI1191">
        <v>1.2</v>
      </c>
      <c r="BJ1191">
        <v>0.7</v>
      </c>
      <c r="BK1191">
        <v>0.3</v>
      </c>
      <c r="BL1191">
        <v>0.1</v>
      </c>
      <c r="BM1191">
        <v>1</v>
      </c>
      <c r="BQ1191">
        <v>3.7</v>
      </c>
      <c r="BS1191">
        <v>1.5</v>
      </c>
      <c r="BT1191">
        <v>-0.1</v>
      </c>
    </row>
    <row r="1192" spans="1:72" x14ac:dyDescent="0.25">
      <c r="A1192" s="28" t="s">
        <v>295</v>
      </c>
      <c r="B1192" s="27" t="s">
        <v>364</v>
      </c>
      <c r="C1192" s="28" t="s">
        <v>396</v>
      </c>
      <c r="D1192">
        <v>10.4</v>
      </c>
      <c r="E1192">
        <v>0.3</v>
      </c>
      <c r="F1192">
        <v>0.4</v>
      </c>
      <c r="G1192">
        <v>2.4</v>
      </c>
      <c r="H1192">
        <v>53.7</v>
      </c>
      <c r="I1192">
        <v>13.2</v>
      </c>
      <c r="J1192">
        <v>2.8</v>
      </c>
      <c r="K1192">
        <v>4.3</v>
      </c>
      <c r="L1192">
        <v>2.2</v>
      </c>
      <c r="M1192">
        <v>12.9</v>
      </c>
      <c r="N1192">
        <v>131</v>
      </c>
      <c r="O1192">
        <v>289.3</v>
      </c>
      <c r="P1192">
        <v>16.6</v>
      </c>
      <c r="Q1192">
        <v>12.8</v>
      </c>
      <c r="R1192">
        <v>12.4</v>
      </c>
      <c r="S1192">
        <v>17.8</v>
      </c>
      <c r="T1192">
        <v>82</v>
      </c>
      <c r="U1192">
        <v>26.9</v>
      </c>
      <c r="V1192">
        <v>45.9</v>
      </c>
      <c r="W1192">
        <v>58.6</v>
      </c>
      <c r="X1192">
        <v>13.8</v>
      </c>
      <c r="Y1192">
        <v>31.4</v>
      </c>
      <c r="Z1192">
        <v>5.9</v>
      </c>
      <c r="AA1192">
        <v>23.6</v>
      </c>
      <c r="AB1192">
        <v>3.3</v>
      </c>
      <c r="AC1192">
        <v>20.1</v>
      </c>
      <c r="AD1192">
        <v>96.6</v>
      </c>
      <c r="AE1192">
        <v>17.3</v>
      </c>
      <c r="AF1192">
        <v>112.5</v>
      </c>
      <c r="AG1192">
        <v>53.3</v>
      </c>
      <c r="AH1192">
        <v>47.1</v>
      </c>
      <c r="AI1192">
        <v>29.8</v>
      </c>
      <c r="AJ1192">
        <v>49.5</v>
      </c>
      <c r="AK1192">
        <v>76.8</v>
      </c>
      <c r="AL1192">
        <v>2.8</v>
      </c>
      <c r="AM1192">
        <v>30.3</v>
      </c>
      <c r="AN1192">
        <v>16.6</v>
      </c>
      <c r="AO1192">
        <v>119.2</v>
      </c>
      <c r="AP1192">
        <v>25.4</v>
      </c>
      <c r="AQ1192">
        <v>1308.6</v>
      </c>
      <c r="AR1192">
        <v>9.9</v>
      </c>
      <c r="AS1192">
        <v>9.1</v>
      </c>
      <c r="AT1192">
        <v>10.9</v>
      </c>
      <c r="AU1192">
        <v>4.4</v>
      </c>
      <c r="AV1192">
        <v>112.8</v>
      </c>
      <c r="AW1192">
        <v>21.2</v>
      </c>
      <c r="AX1192">
        <v>14.9</v>
      </c>
      <c r="AY1192">
        <v>8.8</v>
      </c>
      <c r="AZ1192">
        <v>11.2</v>
      </c>
      <c r="BA1192">
        <v>176.6</v>
      </c>
      <c r="BB1192">
        <v>2.7</v>
      </c>
      <c r="BC1192">
        <v>4</v>
      </c>
      <c r="BD1192">
        <v>40.8</v>
      </c>
      <c r="BE1192">
        <v>22.9</v>
      </c>
      <c r="BF1192">
        <v>11.8</v>
      </c>
      <c r="BG1192">
        <v>19.1</v>
      </c>
      <c r="BH1192">
        <v>8.4</v>
      </c>
      <c r="BI1192">
        <v>10.5</v>
      </c>
      <c r="BJ1192">
        <v>6.6</v>
      </c>
      <c r="BK1192">
        <v>2.8</v>
      </c>
      <c r="BL1192">
        <v>0.8</v>
      </c>
      <c r="BM1192">
        <v>8.6</v>
      </c>
      <c r="BP1192">
        <v>1.9</v>
      </c>
      <c r="BQ1192">
        <v>45.5</v>
      </c>
      <c r="BR1192">
        <v>0.1</v>
      </c>
      <c r="BS1192">
        <v>16</v>
      </c>
      <c r="BT1192">
        <v>-0.1</v>
      </c>
    </row>
    <row r="1193" spans="1:72" x14ac:dyDescent="0.25">
      <c r="A1193" s="28" t="s">
        <v>295</v>
      </c>
      <c r="B1193" s="27" t="s">
        <v>364</v>
      </c>
      <c r="C1193" s="28" t="s">
        <v>397</v>
      </c>
      <c r="D1193">
        <v>0.2</v>
      </c>
      <c r="G1193">
        <v>0.1</v>
      </c>
      <c r="H1193">
        <v>0.8</v>
      </c>
      <c r="I1193">
        <v>0.3</v>
      </c>
      <c r="J1193">
        <v>0.1</v>
      </c>
      <c r="K1193">
        <v>0.1</v>
      </c>
      <c r="L1193">
        <v>0.1</v>
      </c>
      <c r="M1193">
        <v>0.2</v>
      </c>
      <c r="N1193">
        <v>1.2</v>
      </c>
      <c r="O1193">
        <v>1</v>
      </c>
      <c r="P1193">
        <v>0.3</v>
      </c>
      <c r="Q1193">
        <v>0.2</v>
      </c>
      <c r="R1193">
        <v>0.3</v>
      </c>
      <c r="S1193">
        <v>0.4</v>
      </c>
      <c r="T1193">
        <v>0.7</v>
      </c>
      <c r="U1193">
        <v>0.5</v>
      </c>
      <c r="V1193">
        <v>1.1</v>
      </c>
      <c r="W1193">
        <v>1.2</v>
      </c>
      <c r="X1193">
        <v>0.3</v>
      </c>
      <c r="Y1193">
        <v>0.2</v>
      </c>
      <c r="Z1193">
        <v>0.2</v>
      </c>
      <c r="AA1193">
        <v>0.4</v>
      </c>
      <c r="AB1193">
        <v>0.1</v>
      </c>
      <c r="AC1193">
        <v>0.3</v>
      </c>
      <c r="AD1193">
        <v>1.3</v>
      </c>
      <c r="AE1193">
        <v>0.3</v>
      </c>
      <c r="AF1193">
        <v>1.3</v>
      </c>
      <c r="AG1193">
        <v>0.7</v>
      </c>
      <c r="AH1193">
        <v>0.7</v>
      </c>
      <c r="AI1193">
        <v>0.4</v>
      </c>
      <c r="AJ1193">
        <v>0.7</v>
      </c>
      <c r="AK1193">
        <v>0.6</v>
      </c>
      <c r="AL1193">
        <v>0.1</v>
      </c>
      <c r="AM1193">
        <v>0.5</v>
      </c>
      <c r="AN1193">
        <v>0.2</v>
      </c>
      <c r="AO1193">
        <v>1.3</v>
      </c>
      <c r="AP1193">
        <v>0.6</v>
      </c>
      <c r="AQ1193">
        <v>2.3</v>
      </c>
      <c r="AR1193">
        <v>0.1</v>
      </c>
      <c r="AS1193">
        <v>0.1</v>
      </c>
      <c r="AT1193">
        <v>0.1</v>
      </c>
      <c r="AU1193">
        <v>0.1</v>
      </c>
      <c r="AV1193">
        <v>0.9</v>
      </c>
      <c r="AW1193">
        <v>0.3</v>
      </c>
      <c r="AX1193">
        <v>0.2</v>
      </c>
      <c r="AY1193">
        <v>0.2</v>
      </c>
      <c r="AZ1193">
        <v>0.2</v>
      </c>
      <c r="BA1193">
        <v>1.8</v>
      </c>
      <c r="BB1193">
        <v>0.1</v>
      </c>
      <c r="BC1193">
        <v>0.1</v>
      </c>
      <c r="BD1193">
        <v>0.6</v>
      </c>
      <c r="BE1193">
        <v>0.3</v>
      </c>
      <c r="BF1193">
        <v>0.2</v>
      </c>
      <c r="BG1193">
        <v>0.4</v>
      </c>
      <c r="BH1193">
        <v>0.2</v>
      </c>
      <c r="BI1193">
        <v>0.2</v>
      </c>
      <c r="BJ1193">
        <v>0.1</v>
      </c>
      <c r="BK1193">
        <v>0.1</v>
      </c>
      <c r="BM1193">
        <v>0.2</v>
      </c>
      <c r="BP1193">
        <v>0.1</v>
      </c>
      <c r="BQ1193">
        <v>1.3</v>
      </c>
      <c r="BS1193">
        <v>1.4</v>
      </c>
      <c r="BT1193">
        <v>0.3</v>
      </c>
    </row>
    <row r="1194" spans="1:69" x14ac:dyDescent="0.25">
      <c r="A1194" s="28" t="s">
        <v>295</v>
      </c>
      <c r="B1194" s="27" t="s">
        <v>364</v>
      </c>
      <c r="C1194" s="28" t="s">
        <v>398</v>
      </c>
      <c r="H1194">
        <v>0.1</v>
      </c>
      <c r="N1194">
        <v>0.2</v>
      </c>
      <c r="O1194">
        <v>0.2</v>
      </c>
      <c r="T1194">
        <v>0.1</v>
      </c>
      <c r="V1194">
        <v>0.1</v>
      </c>
      <c r="W1194">
        <v>0.1</v>
      </c>
      <c r="AA1194">
        <v>0.1</v>
      </c>
      <c r="AD1194">
        <v>0.2</v>
      </c>
      <c r="AF1194">
        <v>0.2</v>
      </c>
      <c r="AG1194">
        <v>0.1</v>
      </c>
      <c r="AH1194">
        <v>0.1</v>
      </c>
      <c r="AI1194">
        <v>0.1</v>
      </c>
      <c r="AJ1194">
        <v>0.2</v>
      </c>
      <c r="AK1194">
        <v>0.1</v>
      </c>
      <c r="AM1194">
        <v>0.1</v>
      </c>
      <c r="AO1194">
        <v>0.3</v>
      </c>
      <c r="AP1194">
        <v>0.1</v>
      </c>
      <c r="AQ1194">
        <v>0.8</v>
      </c>
      <c r="AV1194">
        <v>0.2</v>
      </c>
      <c r="AW1194">
        <v>0.1</v>
      </c>
      <c r="BA1194">
        <v>0.4</v>
      </c>
      <c r="BD1194">
        <v>0.1</v>
      </c>
      <c r="BE1194">
        <v>0.1</v>
      </c>
      <c r="BG1194">
        <v>0.1</v>
      </c>
      <c r="BQ1194">
        <v>0.1</v>
      </c>
    </row>
    <row r="1195" spans="1:72" x14ac:dyDescent="0.25">
      <c r="A1195" s="28" t="s">
        <v>295</v>
      </c>
      <c r="B1195" s="27" t="s">
        <v>364</v>
      </c>
      <c r="C1195" s="28" t="s">
        <v>399</v>
      </c>
      <c r="D1195">
        <v>0.3</v>
      </c>
      <c r="G1195">
        <v>0.1</v>
      </c>
      <c r="H1195">
        <v>1</v>
      </c>
      <c r="I1195">
        <v>0.4</v>
      </c>
      <c r="J1195">
        <v>0.1</v>
      </c>
      <c r="K1195">
        <v>0.1</v>
      </c>
      <c r="L1195">
        <v>0.1</v>
      </c>
      <c r="M1195">
        <v>0.2</v>
      </c>
      <c r="N1195">
        <v>1.4</v>
      </c>
      <c r="O1195">
        <v>1.5</v>
      </c>
      <c r="P1195">
        <v>0.3</v>
      </c>
      <c r="Q1195">
        <v>0.3</v>
      </c>
      <c r="R1195">
        <v>0.3</v>
      </c>
      <c r="S1195">
        <v>0.5</v>
      </c>
      <c r="T1195">
        <v>0.7</v>
      </c>
      <c r="U1195">
        <v>0.6</v>
      </c>
      <c r="V1195">
        <v>1</v>
      </c>
      <c r="W1195">
        <v>1.1</v>
      </c>
      <c r="X1195">
        <v>0.3</v>
      </c>
      <c r="Y1195">
        <v>0.3</v>
      </c>
      <c r="Z1195">
        <v>0.3</v>
      </c>
      <c r="AA1195">
        <v>0.6</v>
      </c>
      <c r="AB1195">
        <v>0.1</v>
      </c>
      <c r="AC1195">
        <v>0.4</v>
      </c>
      <c r="AD1195">
        <v>1.8</v>
      </c>
      <c r="AE1195">
        <v>0.3</v>
      </c>
      <c r="AF1195">
        <v>1.7</v>
      </c>
      <c r="AG1195">
        <v>1.1</v>
      </c>
      <c r="AH1195">
        <v>1.2</v>
      </c>
      <c r="AI1195">
        <v>0.8</v>
      </c>
      <c r="AJ1195">
        <v>1.4</v>
      </c>
      <c r="AK1195">
        <v>0.8</v>
      </c>
      <c r="AL1195">
        <v>0.1</v>
      </c>
      <c r="AM1195">
        <v>0.9</v>
      </c>
      <c r="AN1195">
        <v>0.2</v>
      </c>
      <c r="AO1195">
        <v>1.8</v>
      </c>
      <c r="AP1195">
        <v>0.6</v>
      </c>
      <c r="AQ1195">
        <v>4.5</v>
      </c>
      <c r="AR1195">
        <v>0.2</v>
      </c>
      <c r="AS1195">
        <v>0.1</v>
      </c>
      <c r="AT1195">
        <v>0.2</v>
      </c>
      <c r="AU1195">
        <v>0.1</v>
      </c>
      <c r="AV1195">
        <v>1.4</v>
      </c>
      <c r="AW1195">
        <v>0.4</v>
      </c>
      <c r="AX1195">
        <v>0.2</v>
      </c>
      <c r="AY1195">
        <v>0.2</v>
      </c>
      <c r="AZ1195">
        <v>0.2</v>
      </c>
      <c r="BA1195">
        <v>2.7</v>
      </c>
      <c r="BC1195">
        <v>0.1</v>
      </c>
      <c r="BD1195">
        <v>0.8</v>
      </c>
      <c r="BE1195">
        <v>0.5</v>
      </c>
      <c r="BF1195">
        <v>0.3</v>
      </c>
      <c r="BG1195">
        <v>0.5</v>
      </c>
      <c r="BH1195">
        <v>0.1</v>
      </c>
      <c r="BI1195">
        <v>0.3</v>
      </c>
      <c r="BJ1195">
        <v>0.2</v>
      </c>
      <c r="BM1195">
        <v>0.2</v>
      </c>
      <c r="BQ1195">
        <v>0.9</v>
      </c>
      <c r="BS1195">
        <v>1</v>
      </c>
      <c r="BT1195">
        <v>0.1</v>
      </c>
    </row>
    <row r="1196" spans="1:71" x14ac:dyDescent="0.25">
      <c r="A1196" s="28" t="s">
        <v>295</v>
      </c>
      <c r="B1196" s="27" t="s">
        <v>364</v>
      </c>
      <c r="C1196" s="28" t="s">
        <v>400</v>
      </c>
      <c r="D1196">
        <v>0.2</v>
      </c>
      <c r="H1196">
        <v>0.8</v>
      </c>
      <c r="I1196">
        <v>0.3</v>
      </c>
      <c r="K1196">
        <v>0.1</v>
      </c>
      <c r="M1196">
        <v>0.1</v>
      </c>
      <c r="N1196">
        <v>1.9</v>
      </c>
      <c r="O1196">
        <v>2.4</v>
      </c>
      <c r="P1196">
        <v>0.3</v>
      </c>
      <c r="Q1196">
        <v>0.2</v>
      </c>
      <c r="R1196">
        <v>0.2</v>
      </c>
      <c r="S1196">
        <v>0.4</v>
      </c>
      <c r="T1196">
        <v>0.8</v>
      </c>
      <c r="U1196">
        <v>0.6</v>
      </c>
      <c r="V1196">
        <v>1</v>
      </c>
      <c r="W1196">
        <v>1.4</v>
      </c>
      <c r="X1196">
        <v>0.3</v>
      </c>
      <c r="Y1196">
        <v>0.2</v>
      </c>
      <c r="Z1196">
        <v>0.1</v>
      </c>
      <c r="AA1196">
        <v>0.4</v>
      </c>
      <c r="AB1196">
        <v>0.1</v>
      </c>
      <c r="AC1196">
        <v>0.4</v>
      </c>
      <c r="AD1196">
        <v>1.6</v>
      </c>
      <c r="AE1196">
        <v>0.4</v>
      </c>
      <c r="AF1196">
        <v>1.8</v>
      </c>
      <c r="AG1196">
        <v>1.1</v>
      </c>
      <c r="AH1196">
        <v>1</v>
      </c>
      <c r="AI1196">
        <v>0.7</v>
      </c>
      <c r="AJ1196">
        <v>0.8</v>
      </c>
      <c r="AK1196">
        <v>0.9</v>
      </c>
      <c r="AM1196">
        <v>0.6</v>
      </c>
      <c r="AN1196">
        <v>0.2</v>
      </c>
      <c r="AO1196">
        <v>2.1</v>
      </c>
      <c r="AP1196">
        <v>0.5</v>
      </c>
      <c r="AQ1196">
        <v>6.2</v>
      </c>
      <c r="AR1196">
        <v>0.2</v>
      </c>
      <c r="AS1196">
        <v>0.1</v>
      </c>
      <c r="AT1196">
        <v>0.2</v>
      </c>
      <c r="AU1196">
        <v>0.1</v>
      </c>
      <c r="AV1196">
        <v>1.7</v>
      </c>
      <c r="AW1196">
        <v>0.4</v>
      </c>
      <c r="AX1196">
        <v>0.3</v>
      </c>
      <c r="AY1196">
        <v>0.2</v>
      </c>
      <c r="AZ1196">
        <v>0.2</v>
      </c>
      <c r="BA1196">
        <v>3</v>
      </c>
      <c r="BC1196">
        <v>0.1</v>
      </c>
      <c r="BD1196">
        <v>0.9</v>
      </c>
      <c r="BE1196">
        <v>0.4</v>
      </c>
      <c r="BF1196">
        <v>0.2</v>
      </c>
      <c r="BG1196">
        <v>0.4</v>
      </c>
      <c r="BH1196">
        <v>0.2</v>
      </c>
      <c r="BI1196">
        <v>0.2</v>
      </c>
      <c r="BJ1196">
        <v>0.1</v>
      </c>
      <c r="BK1196">
        <v>0.1</v>
      </c>
      <c r="BM1196">
        <v>0.2</v>
      </c>
      <c r="BQ1196">
        <v>0.8</v>
      </c>
      <c r="BS1196">
        <v>0.2</v>
      </c>
    </row>
    <row r="1197" spans="1:72" x14ac:dyDescent="0.25">
      <c r="A1197" s="28" t="s">
        <v>295</v>
      </c>
      <c r="B1197" s="27" t="s">
        <v>364</v>
      </c>
      <c r="C1197" s="28" t="s">
        <v>401</v>
      </c>
      <c r="D1197">
        <v>2.3</v>
      </c>
      <c r="E1197">
        <v>0.1</v>
      </c>
      <c r="F1197">
        <v>0.1</v>
      </c>
      <c r="G1197">
        <v>0.6</v>
      </c>
      <c r="H1197">
        <v>9.4</v>
      </c>
      <c r="I1197">
        <v>2.7</v>
      </c>
      <c r="J1197">
        <v>0.5</v>
      </c>
      <c r="K1197">
        <v>0.8</v>
      </c>
      <c r="L1197">
        <v>0.5</v>
      </c>
      <c r="M1197">
        <v>1.8</v>
      </c>
      <c r="N1197">
        <v>15.9</v>
      </c>
      <c r="O1197">
        <v>15.9</v>
      </c>
      <c r="P1197">
        <v>3.1</v>
      </c>
      <c r="Q1197">
        <v>2.5</v>
      </c>
      <c r="R1197">
        <v>2.1</v>
      </c>
      <c r="S1197">
        <v>3.7</v>
      </c>
      <c r="T1197">
        <v>7.8</v>
      </c>
      <c r="U1197">
        <v>5.6</v>
      </c>
      <c r="V1197">
        <v>9.1</v>
      </c>
      <c r="W1197">
        <v>12.7</v>
      </c>
      <c r="X1197">
        <v>3.1</v>
      </c>
      <c r="Y1197">
        <v>2.3</v>
      </c>
      <c r="Z1197">
        <v>1.5</v>
      </c>
      <c r="AA1197">
        <v>4.5</v>
      </c>
      <c r="AB1197">
        <v>0.6</v>
      </c>
      <c r="AC1197">
        <v>3.9</v>
      </c>
      <c r="AD1197">
        <v>19.6</v>
      </c>
      <c r="AE1197">
        <v>4</v>
      </c>
      <c r="AF1197">
        <v>18.7</v>
      </c>
      <c r="AG1197">
        <v>10.2</v>
      </c>
      <c r="AH1197">
        <v>11.5</v>
      </c>
      <c r="AI1197">
        <v>7.1</v>
      </c>
      <c r="AJ1197">
        <v>7.8</v>
      </c>
      <c r="AK1197">
        <v>9.4</v>
      </c>
      <c r="AL1197">
        <v>0.7</v>
      </c>
      <c r="AM1197">
        <v>7</v>
      </c>
      <c r="AN1197">
        <v>2.1</v>
      </c>
      <c r="AO1197">
        <v>22.6</v>
      </c>
      <c r="AP1197">
        <v>6.3</v>
      </c>
      <c r="AQ1197">
        <v>56</v>
      </c>
      <c r="AR1197">
        <v>2.5</v>
      </c>
      <c r="AS1197">
        <v>2.6</v>
      </c>
      <c r="AT1197">
        <v>2.5</v>
      </c>
      <c r="AU1197">
        <v>1.3</v>
      </c>
      <c r="AV1197">
        <v>22</v>
      </c>
      <c r="AW1197">
        <v>5</v>
      </c>
      <c r="AX1197">
        <v>3.3</v>
      </c>
      <c r="AY1197">
        <v>2.5</v>
      </c>
      <c r="AZ1197">
        <v>2.3</v>
      </c>
      <c r="BA1197">
        <v>35</v>
      </c>
      <c r="BB1197">
        <v>0.4</v>
      </c>
      <c r="BC1197">
        <v>1.1</v>
      </c>
      <c r="BD1197">
        <v>12.4</v>
      </c>
      <c r="BE1197">
        <v>6</v>
      </c>
      <c r="BF1197">
        <v>3</v>
      </c>
      <c r="BG1197">
        <v>5</v>
      </c>
      <c r="BH1197">
        <v>2</v>
      </c>
      <c r="BI1197">
        <v>2.5</v>
      </c>
      <c r="BJ1197">
        <v>1.6</v>
      </c>
      <c r="BK1197">
        <v>0.6</v>
      </c>
      <c r="BL1197">
        <v>0.2</v>
      </c>
      <c r="BM1197">
        <v>2.2</v>
      </c>
      <c r="BP1197">
        <v>0.1</v>
      </c>
      <c r="BQ1197">
        <v>9.5</v>
      </c>
      <c r="BS1197">
        <v>4</v>
      </c>
      <c r="BT1197">
        <v>0.1</v>
      </c>
    </row>
    <row r="1198" spans="1:71" x14ac:dyDescent="0.25">
      <c r="A1198" s="28" t="s">
        <v>295</v>
      </c>
      <c r="B1198" s="27" t="s">
        <v>364</v>
      </c>
      <c r="C1198" s="28" t="s">
        <v>402</v>
      </c>
      <c r="D1198">
        <v>0.2</v>
      </c>
      <c r="G1198">
        <v>0.1</v>
      </c>
      <c r="H1198">
        <v>0.9</v>
      </c>
      <c r="I1198">
        <v>0.3</v>
      </c>
      <c r="J1198">
        <v>0.1</v>
      </c>
      <c r="K1198">
        <v>0.1</v>
      </c>
      <c r="M1198">
        <v>0.2</v>
      </c>
      <c r="N1198">
        <v>1.8</v>
      </c>
      <c r="O1198">
        <v>2.5</v>
      </c>
      <c r="P1198">
        <v>0.4</v>
      </c>
      <c r="Q1198">
        <v>0.3</v>
      </c>
      <c r="R1198">
        <v>0.2</v>
      </c>
      <c r="S1198">
        <v>0.4</v>
      </c>
      <c r="T1198">
        <v>0.8</v>
      </c>
      <c r="U1198">
        <v>0.7</v>
      </c>
      <c r="V1198">
        <v>1.1</v>
      </c>
      <c r="W1198">
        <v>1.7</v>
      </c>
      <c r="X1198">
        <v>0.3</v>
      </c>
      <c r="Y1198">
        <v>0.3</v>
      </c>
      <c r="Z1198">
        <v>0.1</v>
      </c>
      <c r="AA1198">
        <v>0.4</v>
      </c>
      <c r="AB1198">
        <v>0.1</v>
      </c>
      <c r="AC1198">
        <v>0.4</v>
      </c>
      <c r="AD1198">
        <v>2</v>
      </c>
      <c r="AE1198">
        <v>0.4</v>
      </c>
      <c r="AF1198">
        <v>1.8</v>
      </c>
      <c r="AG1198">
        <v>1.1</v>
      </c>
      <c r="AH1198">
        <v>1.5</v>
      </c>
      <c r="AI1198">
        <v>0.6</v>
      </c>
      <c r="AJ1198">
        <v>0.8</v>
      </c>
      <c r="AK1198">
        <v>0.9</v>
      </c>
      <c r="AL1198">
        <v>0.1</v>
      </c>
      <c r="AM1198">
        <v>0.7</v>
      </c>
      <c r="AN1198">
        <v>0.2</v>
      </c>
      <c r="AO1198">
        <v>1.8</v>
      </c>
      <c r="AP1198">
        <v>0.8</v>
      </c>
      <c r="AQ1198">
        <v>7</v>
      </c>
      <c r="AR1198">
        <v>0.2</v>
      </c>
      <c r="AS1198">
        <v>0.1</v>
      </c>
      <c r="AT1198">
        <v>0.2</v>
      </c>
      <c r="AU1198">
        <v>0.2</v>
      </c>
      <c r="AV1198">
        <v>1.5</v>
      </c>
      <c r="AW1198">
        <v>0.4</v>
      </c>
      <c r="AX1198">
        <v>0.3</v>
      </c>
      <c r="AY1198">
        <v>0.2</v>
      </c>
      <c r="AZ1198">
        <v>0.2</v>
      </c>
      <c r="BA1198">
        <v>2.8</v>
      </c>
      <c r="BC1198">
        <v>0.1</v>
      </c>
      <c r="BD1198">
        <v>0.8</v>
      </c>
      <c r="BE1198">
        <v>0.4</v>
      </c>
      <c r="BF1198">
        <v>0.2</v>
      </c>
      <c r="BG1198">
        <v>0.4</v>
      </c>
      <c r="BH1198">
        <v>0.1</v>
      </c>
      <c r="BI1198">
        <v>0.5</v>
      </c>
      <c r="BJ1198">
        <v>0.1</v>
      </c>
      <c r="BK1198">
        <v>0.1</v>
      </c>
      <c r="BM1198">
        <v>0.2</v>
      </c>
      <c r="BQ1198">
        <v>0.9</v>
      </c>
      <c r="BS1198">
        <v>0.3</v>
      </c>
    </row>
    <row r="1199" spans="1:71" x14ac:dyDescent="0.25">
      <c r="A1199" s="28" t="s">
        <v>295</v>
      </c>
      <c r="B1199" s="27" t="s">
        <v>364</v>
      </c>
      <c r="C1199" s="28" t="s">
        <v>403</v>
      </c>
      <c r="D1199">
        <v>0.3</v>
      </c>
      <c r="G1199">
        <v>0.1</v>
      </c>
      <c r="H1199">
        <v>1.2</v>
      </c>
      <c r="I1199">
        <v>0.3</v>
      </c>
      <c r="J1199">
        <v>0.1</v>
      </c>
      <c r="K1199">
        <v>0.1</v>
      </c>
      <c r="L1199">
        <v>0.1</v>
      </c>
      <c r="M1199">
        <v>0.2</v>
      </c>
      <c r="N1199">
        <v>2.5</v>
      </c>
      <c r="O1199">
        <v>3.6</v>
      </c>
      <c r="P1199">
        <v>0.4</v>
      </c>
      <c r="Q1199">
        <v>0.3</v>
      </c>
      <c r="R1199">
        <v>0.3</v>
      </c>
      <c r="S1199">
        <v>0.5</v>
      </c>
      <c r="T1199">
        <v>1.3</v>
      </c>
      <c r="U1199">
        <v>0.7</v>
      </c>
      <c r="V1199">
        <v>1.2</v>
      </c>
      <c r="W1199">
        <v>1.6</v>
      </c>
      <c r="X1199">
        <v>0.4</v>
      </c>
      <c r="Y1199">
        <v>0.4</v>
      </c>
      <c r="Z1199">
        <v>0.1</v>
      </c>
      <c r="AA1199">
        <v>0.5</v>
      </c>
      <c r="AB1199">
        <v>0.1</v>
      </c>
      <c r="AC1199">
        <v>0.5</v>
      </c>
      <c r="AD1199">
        <v>2.2</v>
      </c>
      <c r="AE1199">
        <v>0.5</v>
      </c>
      <c r="AF1199">
        <v>2.5</v>
      </c>
      <c r="AG1199">
        <v>1.3</v>
      </c>
      <c r="AH1199">
        <v>1.3</v>
      </c>
      <c r="AI1199">
        <v>1.1</v>
      </c>
      <c r="AJ1199">
        <v>1.2</v>
      </c>
      <c r="AK1199">
        <v>1.3</v>
      </c>
      <c r="AL1199">
        <v>0.1</v>
      </c>
      <c r="AM1199">
        <v>0.8</v>
      </c>
      <c r="AN1199">
        <v>0.3</v>
      </c>
      <c r="AO1199">
        <v>3.6</v>
      </c>
      <c r="AP1199">
        <v>0.7</v>
      </c>
      <c r="AQ1199">
        <v>12.4</v>
      </c>
      <c r="AR1199">
        <v>0.2</v>
      </c>
      <c r="AS1199">
        <v>0.2</v>
      </c>
      <c r="AT1199">
        <v>0.2</v>
      </c>
      <c r="AU1199">
        <v>0.1</v>
      </c>
      <c r="AV1199">
        <v>2.3</v>
      </c>
      <c r="AW1199">
        <v>0.5</v>
      </c>
      <c r="AX1199">
        <v>0.4</v>
      </c>
      <c r="AY1199">
        <v>0.3</v>
      </c>
      <c r="AZ1199">
        <v>0.3</v>
      </c>
      <c r="BA1199">
        <v>5.1</v>
      </c>
      <c r="BC1199">
        <v>0.1</v>
      </c>
      <c r="BD1199">
        <v>1.1</v>
      </c>
      <c r="BE1199">
        <v>0.6</v>
      </c>
      <c r="BF1199">
        <v>0.3</v>
      </c>
      <c r="BG1199">
        <v>0.5</v>
      </c>
      <c r="BH1199">
        <v>0.2</v>
      </c>
      <c r="BI1199">
        <v>0.4</v>
      </c>
      <c r="BJ1199">
        <v>0.2</v>
      </c>
      <c r="BK1199">
        <v>0.1</v>
      </c>
      <c r="BM1199">
        <v>0.2</v>
      </c>
      <c r="BQ1199">
        <v>1.1</v>
      </c>
      <c r="BS1199">
        <v>0.3</v>
      </c>
    </row>
    <row r="1200" spans="1:71" x14ac:dyDescent="0.25">
      <c r="A1200" s="28" t="s">
        <v>295</v>
      </c>
      <c r="B1200" s="27" t="s">
        <v>364</v>
      </c>
      <c r="C1200" s="28" t="s">
        <v>404</v>
      </c>
      <c r="D1200">
        <v>1.2</v>
      </c>
      <c r="G1200">
        <v>0.3</v>
      </c>
      <c r="H1200">
        <v>5.5</v>
      </c>
      <c r="I1200">
        <v>2.5</v>
      </c>
      <c r="J1200">
        <v>0.3</v>
      </c>
      <c r="K1200">
        <v>0.5</v>
      </c>
      <c r="L1200">
        <v>0.3</v>
      </c>
      <c r="M1200">
        <v>1.2</v>
      </c>
      <c r="N1200">
        <v>9.2</v>
      </c>
      <c r="O1200">
        <v>8.6</v>
      </c>
      <c r="P1200">
        <v>1.9</v>
      </c>
      <c r="Q1200">
        <v>1.4</v>
      </c>
      <c r="R1200">
        <v>1.2</v>
      </c>
      <c r="S1200">
        <v>2.4</v>
      </c>
      <c r="T1200">
        <v>4</v>
      </c>
      <c r="U1200">
        <v>3.4</v>
      </c>
      <c r="V1200">
        <v>5.8</v>
      </c>
      <c r="W1200">
        <v>7.2</v>
      </c>
      <c r="X1200">
        <v>1.7</v>
      </c>
      <c r="Y1200">
        <v>1</v>
      </c>
      <c r="Z1200">
        <v>0.7</v>
      </c>
      <c r="AA1200">
        <v>2.7</v>
      </c>
      <c r="AB1200">
        <v>0.4</v>
      </c>
      <c r="AC1200">
        <v>2.6</v>
      </c>
      <c r="AD1200">
        <v>10.4</v>
      </c>
      <c r="AE1200">
        <v>2</v>
      </c>
      <c r="AF1200">
        <v>10.2</v>
      </c>
      <c r="AG1200">
        <v>5.8</v>
      </c>
      <c r="AH1200">
        <v>6.3</v>
      </c>
      <c r="AI1200">
        <v>4.5</v>
      </c>
      <c r="AJ1200">
        <v>6.1</v>
      </c>
      <c r="AK1200">
        <v>4.7</v>
      </c>
      <c r="AL1200">
        <v>0.3</v>
      </c>
      <c r="AM1200">
        <v>4.3</v>
      </c>
      <c r="AN1200">
        <v>0.9</v>
      </c>
      <c r="AO1200">
        <v>15.4</v>
      </c>
      <c r="AP1200">
        <v>4.4</v>
      </c>
      <c r="AQ1200">
        <v>21</v>
      </c>
      <c r="AR1200">
        <v>1</v>
      </c>
      <c r="AS1200">
        <v>0.8</v>
      </c>
      <c r="AT1200">
        <v>0.9</v>
      </c>
      <c r="AU1200">
        <v>0.6</v>
      </c>
      <c r="AV1200">
        <v>9.1</v>
      </c>
      <c r="AW1200">
        <v>2.5</v>
      </c>
      <c r="AX1200">
        <v>1.5</v>
      </c>
      <c r="AY1200">
        <v>1.1</v>
      </c>
      <c r="AZ1200">
        <v>1.3</v>
      </c>
      <c r="BA1200">
        <v>19.6</v>
      </c>
      <c r="BB1200">
        <v>0.2</v>
      </c>
      <c r="BC1200">
        <v>0.5</v>
      </c>
      <c r="BD1200">
        <v>4.7</v>
      </c>
      <c r="BE1200">
        <v>2.5</v>
      </c>
      <c r="BF1200">
        <v>1.5</v>
      </c>
      <c r="BG1200">
        <v>2.6</v>
      </c>
      <c r="BH1200">
        <v>0.9</v>
      </c>
      <c r="BI1200">
        <v>1.2</v>
      </c>
      <c r="BJ1200">
        <v>1</v>
      </c>
      <c r="BK1200">
        <v>0.3</v>
      </c>
      <c r="BL1200">
        <v>0.1</v>
      </c>
      <c r="BM1200">
        <v>1</v>
      </c>
      <c r="BQ1200">
        <v>6.2</v>
      </c>
      <c r="BS1200">
        <v>1.7</v>
      </c>
    </row>
    <row r="1201" spans="1:71" x14ac:dyDescent="0.25">
      <c r="A1201" s="28" t="s">
        <v>295</v>
      </c>
      <c r="B1201" s="27" t="s">
        <v>364</v>
      </c>
      <c r="C1201" s="28" t="s">
        <v>405</v>
      </c>
      <c r="D1201">
        <v>0.1</v>
      </c>
      <c r="H1201">
        <v>0.3</v>
      </c>
      <c r="I1201">
        <v>0.1</v>
      </c>
      <c r="M1201">
        <v>0.1</v>
      </c>
      <c r="N1201">
        <v>0.6</v>
      </c>
      <c r="O1201">
        <v>0.7</v>
      </c>
      <c r="P1201">
        <v>0.1</v>
      </c>
      <c r="Q1201">
        <v>0.1</v>
      </c>
      <c r="R1201">
        <v>0.1</v>
      </c>
      <c r="S1201">
        <v>0.1</v>
      </c>
      <c r="T1201">
        <v>0.3</v>
      </c>
      <c r="U1201">
        <v>0.2</v>
      </c>
      <c r="V1201">
        <v>0.4</v>
      </c>
      <c r="W1201">
        <v>0.5</v>
      </c>
      <c r="X1201">
        <v>0.1</v>
      </c>
      <c r="Y1201">
        <v>0.1</v>
      </c>
      <c r="AA1201">
        <v>0.2</v>
      </c>
      <c r="AC1201">
        <v>0.2</v>
      </c>
      <c r="AD1201">
        <v>0.7</v>
      </c>
      <c r="AE1201">
        <v>0.1</v>
      </c>
      <c r="AF1201">
        <v>0.6</v>
      </c>
      <c r="AG1201">
        <v>0.4</v>
      </c>
      <c r="AH1201">
        <v>0.4</v>
      </c>
      <c r="AI1201">
        <v>0.2</v>
      </c>
      <c r="AJ1201">
        <v>0.4</v>
      </c>
      <c r="AK1201">
        <v>0.3</v>
      </c>
      <c r="AM1201">
        <v>0.3</v>
      </c>
      <c r="AN1201">
        <v>0.1</v>
      </c>
      <c r="AO1201">
        <v>0.6</v>
      </c>
      <c r="AP1201">
        <v>0.3</v>
      </c>
      <c r="AQ1201">
        <v>1.8</v>
      </c>
      <c r="AR1201">
        <v>0.1</v>
      </c>
      <c r="AS1201">
        <v>0.1</v>
      </c>
      <c r="AT1201">
        <v>0.1</v>
      </c>
      <c r="AV1201">
        <v>0.6</v>
      </c>
      <c r="AW1201">
        <v>0.2</v>
      </c>
      <c r="AX1201">
        <v>0.1</v>
      </c>
      <c r="AY1201">
        <v>0.1</v>
      </c>
      <c r="AZ1201">
        <v>0.1</v>
      </c>
      <c r="BA1201">
        <v>0.9</v>
      </c>
      <c r="BD1201">
        <v>0.4</v>
      </c>
      <c r="BE1201">
        <v>0.2</v>
      </c>
      <c r="BF1201">
        <v>0.1</v>
      </c>
      <c r="BG1201">
        <v>0.2</v>
      </c>
      <c r="BH1201">
        <v>0.1</v>
      </c>
      <c r="BI1201">
        <v>0.1</v>
      </c>
      <c r="BJ1201">
        <v>0.1</v>
      </c>
      <c r="BM1201">
        <v>0.1</v>
      </c>
      <c r="BQ1201">
        <v>0.4</v>
      </c>
      <c r="BS1201">
        <v>0.1</v>
      </c>
    </row>
    <row r="1202" spans="1:71" x14ac:dyDescent="0.25">
      <c r="A1202" s="28" t="s">
        <v>295</v>
      </c>
      <c r="B1202" s="27" t="s">
        <v>364</v>
      </c>
      <c r="C1202" s="28" t="s">
        <v>406</v>
      </c>
      <c r="D1202">
        <v>0.3</v>
      </c>
      <c r="G1202">
        <v>0.1</v>
      </c>
      <c r="H1202">
        <v>2.4</v>
      </c>
      <c r="I1202">
        <v>0.4</v>
      </c>
      <c r="J1202">
        <v>0.1</v>
      </c>
      <c r="K1202">
        <v>0.3</v>
      </c>
      <c r="L1202">
        <v>0.1</v>
      </c>
      <c r="M1202">
        <v>3.1</v>
      </c>
      <c r="N1202">
        <v>2.5</v>
      </c>
      <c r="O1202">
        <v>3.6</v>
      </c>
      <c r="P1202">
        <v>0.5</v>
      </c>
      <c r="Q1202">
        <v>0.5</v>
      </c>
      <c r="R1202">
        <v>1.5</v>
      </c>
      <c r="S1202">
        <v>0.7</v>
      </c>
      <c r="T1202">
        <v>1.3</v>
      </c>
      <c r="U1202">
        <v>0.7</v>
      </c>
      <c r="V1202">
        <v>1.2</v>
      </c>
      <c r="W1202">
        <v>1.5</v>
      </c>
      <c r="X1202">
        <v>0.4</v>
      </c>
      <c r="Y1202">
        <v>0.5</v>
      </c>
      <c r="Z1202">
        <v>0.2</v>
      </c>
      <c r="AA1202">
        <v>1.4</v>
      </c>
      <c r="AB1202">
        <v>0.1</v>
      </c>
      <c r="AC1202">
        <v>0.5</v>
      </c>
      <c r="AD1202">
        <v>2.8</v>
      </c>
      <c r="AE1202">
        <v>0.5</v>
      </c>
      <c r="AF1202">
        <v>2.6</v>
      </c>
      <c r="AG1202">
        <v>1.2</v>
      </c>
      <c r="AH1202">
        <v>1.8</v>
      </c>
      <c r="AI1202">
        <v>1</v>
      </c>
      <c r="AJ1202">
        <v>1.4</v>
      </c>
      <c r="AK1202">
        <v>1.8</v>
      </c>
      <c r="AL1202">
        <v>0.1</v>
      </c>
      <c r="AM1202">
        <v>0.8</v>
      </c>
      <c r="AN1202">
        <v>0.3</v>
      </c>
      <c r="AO1202">
        <v>3</v>
      </c>
      <c r="AP1202">
        <v>0.8</v>
      </c>
      <c r="AQ1202">
        <v>14.9</v>
      </c>
      <c r="AR1202">
        <v>0.2</v>
      </c>
      <c r="AS1202">
        <v>0.2</v>
      </c>
      <c r="AT1202">
        <v>0.2</v>
      </c>
      <c r="AU1202">
        <v>0.1</v>
      </c>
      <c r="AV1202">
        <v>2</v>
      </c>
      <c r="AW1202">
        <v>0.5</v>
      </c>
      <c r="AX1202">
        <v>0.3</v>
      </c>
      <c r="AY1202">
        <v>0.3</v>
      </c>
      <c r="AZ1202">
        <v>0.3</v>
      </c>
      <c r="BA1202">
        <v>4.2</v>
      </c>
      <c r="BB1202">
        <v>0.1</v>
      </c>
      <c r="BC1202">
        <v>0.1</v>
      </c>
      <c r="BD1202">
        <v>1.1</v>
      </c>
      <c r="BE1202">
        <v>0.7</v>
      </c>
      <c r="BF1202">
        <v>0.3</v>
      </c>
      <c r="BG1202">
        <v>0.6</v>
      </c>
      <c r="BH1202">
        <v>0.2</v>
      </c>
      <c r="BI1202">
        <v>0.3</v>
      </c>
      <c r="BJ1202">
        <v>0.2</v>
      </c>
      <c r="BK1202">
        <v>0.1</v>
      </c>
      <c r="BM1202">
        <v>0.2</v>
      </c>
      <c r="BP1202">
        <v>0.2</v>
      </c>
      <c r="BQ1202">
        <v>1.7</v>
      </c>
      <c r="BS1202">
        <v>1</v>
      </c>
    </row>
    <row r="1203" spans="1:72" x14ac:dyDescent="0.25">
      <c r="A1203" s="28" t="s">
        <v>295</v>
      </c>
      <c r="B1203" s="27" t="s">
        <v>364</v>
      </c>
      <c r="C1203" s="28" t="s">
        <v>407</v>
      </c>
      <c r="D1203">
        <v>19.6</v>
      </c>
      <c r="E1203">
        <v>0.7</v>
      </c>
      <c r="F1203">
        <v>0.9</v>
      </c>
      <c r="G1203">
        <v>4.7</v>
      </c>
      <c r="H1203">
        <v>82.3</v>
      </c>
      <c r="I1203">
        <v>26.5</v>
      </c>
      <c r="J1203">
        <v>4.1</v>
      </c>
      <c r="K1203">
        <v>7.4</v>
      </c>
      <c r="L1203">
        <v>4.4</v>
      </c>
      <c r="M1203">
        <v>18.2</v>
      </c>
      <c r="N1203">
        <v>138.5</v>
      </c>
      <c r="O1203">
        <v>176.3</v>
      </c>
      <c r="P1203">
        <v>26.8</v>
      </c>
      <c r="Q1203">
        <v>21.4</v>
      </c>
      <c r="R1203">
        <v>18.6</v>
      </c>
      <c r="S1203">
        <v>33.5</v>
      </c>
      <c r="T1203">
        <v>66.2</v>
      </c>
      <c r="U1203">
        <v>46.1</v>
      </c>
      <c r="V1203">
        <v>77</v>
      </c>
      <c r="W1203">
        <v>100.5</v>
      </c>
      <c r="X1203">
        <v>26.8</v>
      </c>
      <c r="Y1203">
        <v>20.7</v>
      </c>
      <c r="Z1203">
        <v>13.1</v>
      </c>
      <c r="AA1203">
        <v>41.5</v>
      </c>
      <c r="AB1203">
        <v>6.2</v>
      </c>
      <c r="AC1203">
        <v>36</v>
      </c>
      <c r="AD1203">
        <v>181.8</v>
      </c>
      <c r="AE1203">
        <v>31.1</v>
      </c>
      <c r="AF1203">
        <v>162.2</v>
      </c>
      <c r="AG1203">
        <v>90.7</v>
      </c>
      <c r="AH1203">
        <v>103.2</v>
      </c>
      <c r="AI1203">
        <v>64.8</v>
      </c>
      <c r="AJ1203">
        <v>85.3</v>
      </c>
      <c r="AK1203">
        <v>84.6</v>
      </c>
      <c r="AL1203">
        <v>5</v>
      </c>
      <c r="AM1203">
        <v>63.6</v>
      </c>
      <c r="AN1203">
        <v>20.8</v>
      </c>
      <c r="AO1203">
        <v>176.6</v>
      </c>
      <c r="AP1203">
        <v>63.8</v>
      </c>
      <c r="AQ1203">
        <v>591.8</v>
      </c>
      <c r="AR1203">
        <v>20.3</v>
      </c>
      <c r="AS1203">
        <v>20.7</v>
      </c>
      <c r="AT1203">
        <v>20.4</v>
      </c>
      <c r="AU1203">
        <v>10</v>
      </c>
      <c r="AV1203">
        <v>157.6</v>
      </c>
      <c r="AW1203">
        <v>43.3</v>
      </c>
      <c r="AX1203">
        <v>27.4</v>
      </c>
      <c r="AY1203">
        <v>25</v>
      </c>
      <c r="AZ1203">
        <v>18.4</v>
      </c>
      <c r="BA1203">
        <v>277.7</v>
      </c>
      <c r="BB1203">
        <v>3.6</v>
      </c>
      <c r="BC1203">
        <v>9.6</v>
      </c>
      <c r="BD1203">
        <v>97.5</v>
      </c>
      <c r="BE1203">
        <v>49.2</v>
      </c>
      <c r="BF1203">
        <v>27.4</v>
      </c>
      <c r="BG1203">
        <v>43.5</v>
      </c>
      <c r="BH1203">
        <v>17.3</v>
      </c>
      <c r="BI1203">
        <v>29.2</v>
      </c>
      <c r="BJ1203">
        <v>15.1</v>
      </c>
      <c r="BK1203">
        <v>5.6</v>
      </c>
      <c r="BL1203">
        <v>1.7</v>
      </c>
      <c r="BM1203">
        <v>18.9</v>
      </c>
      <c r="BP1203">
        <v>0.3</v>
      </c>
      <c r="BQ1203">
        <v>104.9</v>
      </c>
      <c r="BS1203">
        <v>30.6</v>
      </c>
      <c r="BT1203">
        <v>0.3</v>
      </c>
    </row>
    <row r="1204" spans="1:72" x14ac:dyDescent="0.25">
      <c r="A1204" s="26" t="s">
        <v>296</v>
      </c>
      <c r="B1204" s="27" t="s">
        <v>365</v>
      </c>
      <c r="C1204" s="26" t="s">
        <v>384</v>
      </c>
      <c r="D1204">
        <v>3572.5</v>
      </c>
      <c r="E1204">
        <v>144.3</v>
      </c>
      <c r="F1204">
        <v>27.1</v>
      </c>
      <c r="G1204">
        <v>518.2</v>
      </c>
      <c r="H1204">
        <v>12691.2</v>
      </c>
      <c r="I1204">
        <v>1055.9</v>
      </c>
      <c r="J1204">
        <v>1057.9</v>
      </c>
      <c r="K1204">
        <v>1335.5</v>
      </c>
      <c r="L1204">
        <v>701.2</v>
      </c>
      <c r="M1204">
        <v>395.9</v>
      </c>
      <c r="N1204">
        <v>3030.3</v>
      </c>
      <c r="O1204">
        <v>2824.5</v>
      </c>
      <c r="P1204">
        <v>3234</v>
      </c>
      <c r="Q1204">
        <v>2542</v>
      </c>
      <c r="R1204">
        <v>2048.5</v>
      </c>
      <c r="S1204">
        <v>5871.3</v>
      </c>
      <c r="T1204">
        <v>2704.7</v>
      </c>
      <c r="U1204">
        <v>3336</v>
      </c>
      <c r="V1204">
        <v>6982.3</v>
      </c>
      <c r="W1204">
        <v>6302</v>
      </c>
      <c r="X1204">
        <v>3450.2</v>
      </c>
      <c r="Y1204">
        <v>1844.3</v>
      </c>
      <c r="Z1204">
        <v>3936.9</v>
      </c>
      <c r="AA1204">
        <v>2708.2</v>
      </c>
      <c r="AB1204">
        <v>354</v>
      </c>
      <c r="AC1204">
        <v>2225.2</v>
      </c>
      <c r="AD1204">
        <v>18094.4</v>
      </c>
      <c r="AE1204">
        <v>1785.7</v>
      </c>
      <c r="AF1204">
        <v>14071.1</v>
      </c>
      <c r="AG1204">
        <v>7507.8</v>
      </c>
      <c r="AH1204">
        <v>7179.7</v>
      </c>
      <c r="AI1204">
        <v>2233.3</v>
      </c>
      <c r="AJ1204">
        <v>1176.6</v>
      </c>
      <c r="AK1204">
        <v>10846.4</v>
      </c>
      <c r="AL1204">
        <v>2562.6</v>
      </c>
      <c r="AM1204">
        <v>5183</v>
      </c>
      <c r="AN1204">
        <v>741</v>
      </c>
      <c r="AO1204">
        <v>431.1</v>
      </c>
      <c r="AP1204">
        <v>2058.1</v>
      </c>
      <c r="AQ1204">
        <v>6431</v>
      </c>
      <c r="AR1204">
        <v>2420.8</v>
      </c>
      <c r="AS1204">
        <v>721.3</v>
      </c>
      <c r="AT1204">
        <v>1663.6</v>
      </c>
      <c r="AU1204">
        <v>1754.2</v>
      </c>
      <c r="AV1204">
        <v>7833.3</v>
      </c>
      <c r="AW1204">
        <v>4345.1</v>
      </c>
      <c r="AX1204">
        <v>1428.8</v>
      </c>
      <c r="AY1204">
        <v>927.3</v>
      </c>
      <c r="AZ1204">
        <v>1125.8</v>
      </c>
      <c r="BA1204">
        <v>3328</v>
      </c>
      <c r="BB1204">
        <v>8881.8</v>
      </c>
      <c r="BC1204">
        <v>584.4</v>
      </c>
      <c r="BD1204">
        <v>9112.6</v>
      </c>
      <c r="BE1204">
        <v>4702.7</v>
      </c>
      <c r="BF1204">
        <v>3225.4</v>
      </c>
      <c r="BG1204">
        <v>6769.7</v>
      </c>
      <c r="BH1204">
        <v>4074.5</v>
      </c>
      <c r="BI1204">
        <v>645.6</v>
      </c>
      <c r="BJ1204">
        <v>503.1</v>
      </c>
      <c r="BK1204">
        <v>726.5</v>
      </c>
      <c r="BL1204">
        <v>217.4</v>
      </c>
      <c r="BM1204">
        <v>590.9</v>
      </c>
      <c r="BP1204">
        <v>3197.7</v>
      </c>
      <c r="BQ1204">
        <v>3611.7</v>
      </c>
      <c r="BR1204">
        <v>42.1</v>
      </c>
      <c r="BS1204">
        <v>648.1</v>
      </c>
      <c r="BT1204">
        <v>45.6</v>
      </c>
    </row>
    <row r="1205" spans="1:72" x14ac:dyDescent="0.25">
      <c r="A1205" s="28" t="s">
        <v>296</v>
      </c>
      <c r="B1205" s="27" t="s">
        <v>365</v>
      </c>
      <c r="C1205" s="28" t="s">
        <v>385</v>
      </c>
      <c r="D1205">
        <v>1.8</v>
      </c>
      <c r="E1205">
        <v>0.1</v>
      </c>
      <c r="F1205">
        <v>0.1</v>
      </c>
      <c r="G1205">
        <v>0.1</v>
      </c>
      <c r="H1205">
        <v>1.8</v>
      </c>
      <c r="I1205">
        <v>0.3</v>
      </c>
      <c r="J1205">
        <v>0.2</v>
      </c>
      <c r="K1205">
        <v>0.3</v>
      </c>
      <c r="L1205">
        <v>0.2</v>
      </c>
      <c r="M1205">
        <v>0.2</v>
      </c>
      <c r="N1205">
        <v>0.8</v>
      </c>
      <c r="O1205">
        <v>0.5</v>
      </c>
      <c r="P1205">
        <v>0.6</v>
      </c>
      <c r="Q1205">
        <v>0.4</v>
      </c>
      <c r="R1205">
        <v>0.5</v>
      </c>
      <c r="S1205">
        <v>1.2</v>
      </c>
      <c r="T1205">
        <v>0.6</v>
      </c>
      <c r="U1205">
        <v>0.7</v>
      </c>
      <c r="V1205">
        <v>1.3</v>
      </c>
      <c r="W1205">
        <v>1.3</v>
      </c>
      <c r="X1205">
        <v>0.6</v>
      </c>
      <c r="Y1205">
        <v>0.4</v>
      </c>
      <c r="Z1205">
        <v>0.5</v>
      </c>
      <c r="AA1205">
        <v>0.5</v>
      </c>
      <c r="AB1205">
        <v>0.1</v>
      </c>
      <c r="AC1205">
        <v>0.4</v>
      </c>
      <c r="AD1205">
        <v>1</v>
      </c>
      <c r="AE1205">
        <v>0.4</v>
      </c>
      <c r="AF1205">
        <v>0.9</v>
      </c>
      <c r="AG1205">
        <v>0.6</v>
      </c>
      <c r="AH1205">
        <v>0.5</v>
      </c>
      <c r="AI1205">
        <v>0.3</v>
      </c>
      <c r="AJ1205">
        <v>0.2</v>
      </c>
      <c r="AK1205">
        <v>2.5</v>
      </c>
      <c r="AL1205">
        <v>0.5</v>
      </c>
      <c r="AM1205">
        <v>0.8</v>
      </c>
      <c r="AN1205">
        <v>0.2</v>
      </c>
      <c r="AO1205">
        <v>0.3</v>
      </c>
      <c r="AP1205">
        <v>0.4</v>
      </c>
      <c r="AQ1205">
        <v>1.2</v>
      </c>
      <c r="AR1205">
        <v>0.2</v>
      </c>
      <c r="AS1205">
        <v>0.1</v>
      </c>
      <c r="AT1205">
        <v>0.2</v>
      </c>
      <c r="AU1205">
        <v>0.2</v>
      </c>
      <c r="AV1205">
        <v>0.7</v>
      </c>
      <c r="AW1205">
        <v>0.7</v>
      </c>
      <c r="AX1205">
        <v>0.4</v>
      </c>
      <c r="AY1205">
        <v>0.2</v>
      </c>
      <c r="AZ1205">
        <v>0.2</v>
      </c>
      <c r="BA1205">
        <v>0.3</v>
      </c>
      <c r="BB1205">
        <v>1</v>
      </c>
      <c r="BC1205">
        <v>0.1</v>
      </c>
      <c r="BD1205">
        <v>0.9</v>
      </c>
      <c r="BE1205">
        <v>0.5</v>
      </c>
      <c r="BF1205">
        <v>0.3</v>
      </c>
      <c r="BG1205">
        <v>1.6</v>
      </c>
      <c r="BH1205">
        <v>0.7</v>
      </c>
      <c r="BI1205">
        <v>0.2</v>
      </c>
      <c r="BJ1205">
        <v>0.2</v>
      </c>
      <c r="BK1205">
        <v>0.1</v>
      </c>
      <c r="BL1205">
        <v>0.1</v>
      </c>
      <c r="BM1205">
        <v>0.2</v>
      </c>
      <c r="BP1205">
        <v>0.2</v>
      </c>
      <c r="BQ1205">
        <v>0.3</v>
      </c>
      <c r="BS1205">
        <v>0.2</v>
      </c>
      <c r="BT1205">
        <v>0.2</v>
      </c>
    </row>
    <row r="1206" spans="1:72" x14ac:dyDescent="0.25">
      <c r="A1206" s="28" t="s">
        <v>296</v>
      </c>
      <c r="B1206" s="27" t="s">
        <v>365</v>
      </c>
      <c r="C1206" s="28" t="s">
        <v>386</v>
      </c>
      <c r="D1206">
        <v>34</v>
      </c>
      <c r="E1206">
        <v>1.8</v>
      </c>
      <c r="F1206">
        <v>2.6</v>
      </c>
      <c r="G1206">
        <v>3.9</v>
      </c>
      <c r="H1206">
        <v>44.3</v>
      </c>
      <c r="I1206">
        <v>11.2</v>
      </c>
      <c r="J1206">
        <v>7.1</v>
      </c>
      <c r="K1206">
        <v>9.4</v>
      </c>
      <c r="L1206">
        <v>6.2</v>
      </c>
      <c r="M1206">
        <v>6.1</v>
      </c>
      <c r="N1206">
        <v>21.3</v>
      </c>
      <c r="O1206">
        <v>12.1</v>
      </c>
      <c r="P1206">
        <v>20.1</v>
      </c>
      <c r="Q1206">
        <v>11.4</v>
      </c>
      <c r="R1206">
        <v>15</v>
      </c>
      <c r="S1206">
        <v>33.4</v>
      </c>
      <c r="T1206">
        <v>14.8</v>
      </c>
      <c r="U1206">
        <v>17.2</v>
      </c>
      <c r="V1206">
        <v>36.9</v>
      </c>
      <c r="W1206">
        <v>31.3</v>
      </c>
      <c r="X1206">
        <v>13.9</v>
      </c>
      <c r="Y1206">
        <v>12.6</v>
      </c>
      <c r="Z1206">
        <v>14.5</v>
      </c>
      <c r="AA1206">
        <v>9.6</v>
      </c>
      <c r="AB1206">
        <v>2.6</v>
      </c>
      <c r="AC1206">
        <v>11.5</v>
      </c>
      <c r="AD1206">
        <v>26.1</v>
      </c>
      <c r="AE1206">
        <v>8.9</v>
      </c>
      <c r="AF1206">
        <v>26.3</v>
      </c>
      <c r="AG1206">
        <v>13.8</v>
      </c>
      <c r="AH1206">
        <v>15.2</v>
      </c>
      <c r="AI1206">
        <v>7.7</v>
      </c>
      <c r="AJ1206">
        <v>7.6</v>
      </c>
      <c r="AK1206">
        <v>44.6</v>
      </c>
      <c r="AL1206">
        <v>13.1</v>
      </c>
      <c r="AM1206">
        <v>15.1</v>
      </c>
      <c r="AN1206">
        <v>4.5</v>
      </c>
      <c r="AO1206">
        <v>5.5</v>
      </c>
      <c r="AP1206">
        <v>6</v>
      </c>
      <c r="AQ1206">
        <v>20.9</v>
      </c>
      <c r="AR1206">
        <v>8.7</v>
      </c>
      <c r="AS1206">
        <v>5</v>
      </c>
      <c r="AT1206">
        <v>5.9</v>
      </c>
      <c r="AU1206">
        <v>7.7</v>
      </c>
      <c r="AV1206">
        <v>22.6</v>
      </c>
      <c r="AW1206">
        <v>14.4</v>
      </c>
      <c r="AX1206">
        <v>6.8</v>
      </c>
      <c r="AY1206">
        <v>5.6</v>
      </c>
      <c r="AZ1206">
        <v>6.2</v>
      </c>
      <c r="BA1206">
        <v>6.7</v>
      </c>
      <c r="BB1206">
        <v>17.8</v>
      </c>
      <c r="BC1206">
        <v>3.2</v>
      </c>
      <c r="BD1206">
        <v>24.3</v>
      </c>
      <c r="BE1206">
        <v>5.8</v>
      </c>
      <c r="BF1206">
        <v>6.4</v>
      </c>
      <c r="BG1206">
        <v>32.5</v>
      </c>
      <c r="BH1206">
        <v>14.2</v>
      </c>
      <c r="BI1206">
        <v>4.3</v>
      </c>
      <c r="BJ1206">
        <v>5.5</v>
      </c>
      <c r="BK1206">
        <v>4.4</v>
      </c>
      <c r="BL1206">
        <v>4</v>
      </c>
      <c r="BM1206">
        <v>5.9</v>
      </c>
      <c r="BP1206">
        <v>8.3</v>
      </c>
      <c r="BQ1206">
        <v>8.5</v>
      </c>
      <c r="BR1206">
        <v>0.3</v>
      </c>
      <c r="BS1206">
        <v>6</v>
      </c>
      <c r="BT1206">
        <v>7.5</v>
      </c>
    </row>
    <row r="1207" spans="1:72" x14ac:dyDescent="0.25">
      <c r="A1207" s="28" t="s">
        <v>296</v>
      </c>
      <c r="B1207" s="27" t="s">
        <v>365</v>
      </c>
      <c r="C1207" s="28" t="s">
        <v>387</v>
      </c>
      <c r="D1207">
        <v>116.6</v>
      </c>
      <c r="E1207">
        <v>7.8</v>
      </c>
      <c r="F1207">
        <v>7.9</v>
      </c>
      <c r="G1207">
        <v>14.1</v>
      </c>
      <c r="H1207">
        <v>139.7</v>
      </c>
      <c r="I1207">
        <v>30.6</v>
      </c>
      <c r="J1207">
        <v>23.6</v>
      </c>
      <c r="K1207">
        <v>29</v>
      </c>
      <c r="L1207">
        <v>18.4</v>
      </c>
      <c r="M1207">
        <v>26.7</v>
      </c>
      <c r="N1207">
        <v>64.2</v>
      </c>
      <c r="O1207">
        <v>50.5</v>
      </c>
      <c r="P1207">
        <v>53.9</v>
      </c>
      <c r="Q1207">
        <v>34.4</v>
      </c>
      <c r="R1207">
        <v>43.6</v>
      </c>
      <c r="S1207">
        <v>84.2</v>
      </c>
      <c r="T1207">
        <v>43.6</v>
      </c>
      <c r="U1207">
        <v>47.8</v>
      </c>
      <c r="V1207">
        <v>83.8</v>
      </c>
      <c r="W1207">
        <v>78.8</v>
      </c>
      <c r="X1207">
        <v>41.2</v>
      </c>
      <c r="Y1207">
        <v>36</v>
      </c>
      <c r="Z1207">
        <v>34.3</v>
      </c>
      <c r="AA1207">
        <v>40.9</v>
      </c>
      <c r="AB1207">
        <v>11.9</v>
      </c>
      <c r="AC1207">
        <v>33.5</v>
      </c>
      <c r="AD1207">
        <v>90.3</v>
      </c>
      <c r="AE1207">
        <v>30.2</v>
      </c>
      <c r="AF1207">
        <v>89.7</v>
      </c>
      <c r="AG1207">
        <v>46.7</v>
      </c>
      <c r="AH1207">
        <v>39.9</v>
      </c>
      <c r="AI1207">
        <v>22.7</v>
      </c>
      <c r="AJ1207">
        <v>37.7</v>
      </c>
      <c r="AK1207">
        <v>113.6</v>
      </c>
      <c r="AL1207">
        <v>30.9</v>
      </c>
      <c r="AM1207">
        <v>55.1</v>
      </c>
      <c r="AN1207">
        <v>17.2</v>
      </c>
      <c r="AO1207">
        <v>17.3</v>
      </c>
      <c r="AP1207">
        <v>28.7</v>
      </c>
      <c r="AQ1207">
        <v>88.4</v>
      </c>
      <c r="AR1207">
        <v>33.7</v>
      </c>
      <c r="AS1207">
        <v>19.8</v>
      </c>
      <c r="AT1207">
        <v>24.5</v>
      </c>
      <c r="AU1207">
        <v>21.1</v>
      </c>
      <c r="AV1207">
        <v>99.1</v>
      </c>
      <c r="AW1207">
        <v>62.4</v>
      </c>
      <c r="AX1207">
        <v>20.5</v>
      </c>
      <c r="AY1207">
        <v>24.1</v>
      </c>
      <c r="AZ1207">
        <v>19.2</v>
      </c>
      <c r="BA1207">
        <v>26.1</v>
      </c>
      <c r="BB1207">
        <v>81.5</v>
      </c>
      <c r="BC1207">
        <v>12.3</v>
      </c>
      <c r="BD1207">
        <v>82.5</v>
      </c>
      <c r="BE1207">
        <v>30.7</v>
      </c>
      <c r="BF1207">
        <v>23.3</v>
      </c>
      <c r="BG1207">
        <v>88.9</v>
      </c>
      <c r="BH1207">
        <v>39.9</v>
      </c>
      <c r="BI1207">
        <v>14.9</v>
      </c>
      <c r="BJ1207">
        <v>15.7</v>
      </c>
      <c r="BK1207">
        <v>14.9</v>
      </c>
      <c r="BL1207">
        <v>10.9</v>
      </c>
      <c r="BM1207">
        <v>19.7</v>
      </c>
      <c r="BP1207">
        <v>31.8</v>
      </c>
      <c r="BQ1207">
        <v>26.9</v>
      </c>
      <c r="BR1207">
        <v>7.4</v>
      </c>
      <c r="BS1207">
        <v>39.1</v>
      </c>
      <c r="BT1207">
        <v>23</v>
      </c>
    </row>
    <row r="1208" spans="1:3" x14ac:dyDescent="0.25">
      <c r="A1208" s="28" t="s">
        <v>296</v>
      </c>
      <c r="B1208" s="27" t="s">
        <v>365</v>
      </c>
      <c r="C1208" s="28" t="s">
        <v>388</v>
      </c>
    </row>
    <row r="1209" spans="1:69" x14ac:dyDescent="0.25">
      <c r="A1209" s="28" t="s">
        <v>296</v>
      </c>
      <c r="B1209" s="27" t="s">
        <v>365</v>
      </c>
      <c r="C1209" s="28" t="s">
        <v>389</v>
      </c>
      <c r="D1209">
        <v>0.4</v>
      </c>
      <c r="H1209">
        <v>0.4</v>
      </c>
      <c r="I1209">
        <v>0.1</v>
      </c>
      <c r="J1209">
        <v>0.1</v>
      </c>
      <c r="K1209">
        <v>0.1</v>
      </c>
      <c r="M1209">
        <v>0.1</v>
      </c>
      <c r="N1209">
        <v>0.2</v>
      </c>
      <c r="O1209">
        <v>0.1</v>
      </c>
      <c r="P1209">
        <v>0.1</v>
      </c>
      <c r="Q1209">
        <v>0.1</v>
      </c>
      <c r="R1209">
        <v>0.1</v>
      </c>
      <c r="S1209">
        <v>0.2</v>
      </c>
      <c r="T1209">
        <v>0.1</v>
      </c>
      <c r="U1209">
        <v>0.2</v>
      </c>
      <c r="V1209">
        <v>0.3</v>
      </c>
      <c r="W1209">
        <v>0.3</v>
      </c>
      <c r="X1209">
        <v>0.1</v>
      </c>
      <c r="Y1209">
        <v>0.1</v>
      </c>
      <c r="Z1209">
        <v>0.1</v>
      </c>
      <c r="AA1209">
        <v>0.1</v>
      </c>
      <c r="AC1209">
        <v>0.1</v>
      </c>
      <c r="AD1209">
        <v>0.2</v>
      </c>
      <c r="AE1209">
        <v>0.1</v>
      </c>
      <c r="AF1209">
        <v>0.3</v>
      </c>
      <c r="AG1209">
        <v>0.1</v>
      </c>
      <c r="AH1209">
        <v>0.1</v>
      </c>
      <c r="AJ1209">
        <v>0.1</v>
      </c>
      <c r="AK1209">
        <v>0.4</v>
      </c>
      <c r="AL1209">
        <v>0.1</v>
      </c>
      <c r="AM1209">
        <v>0.2</v>
      </c>
      <c r="AO1209">
        <v>0.1</v>
      </c>
      <c r="AP1209">
        <v>0.1</v>
      </c>
      <c r="AQ1209">
        <v>0.2</v>
      </c>
      <c r="AR1209">
        <v>0.1</v>
      </c>
      <c r="AU1209">
        <v>0.1</v>
      </c>
      <c r="AV1209">
        <v>0.2</v>
      </c>
      <c r="AW1209">
        <v>0.1</v>
      </c>
      <c r="BA1209">
        <v>0.1</v>
      </c>
      <c r="BB1209">
        <v>0.2</v>
      </c>
      <c r="BD1209">
        <v>0.2</v>
      </c>
      <c r="BE1209">
        <v>0.1</v>
      </c>
      <c r="BG1209">
        <v>0.3</v>
      </c>
      <c r="BH1209">
        <v>0.1</v>
      </c>
      <c r="BP1209">
        <v>0.1</v>
      </c>
      <c r="BQ1209">
        <v>0.1</v>
      </c>
    </row>
    <row r="1210" spans="1:3" x14ac:dyDescent="0.25">
      <c r="A1210" s="28" t="s">
        <v>296</v>
      </c>
      <c r="B1210" s="27" t="s">
        <v>365</v>
      </c>
      <c r="C1210" s="28" t="s">
        <v>390</v>
      </c>
    </row>
    <row r="1211" spans="1:71" x14ac:dyDescent="0.25">
      <c r="A1211" s="28" t="s">
        <v>296</v>
      </c>
      <c r="B1211" s="27" t="s">
        <v>365</v>
      </c>
      <c r="C1211" s="28" t="s">
        <v>391</v>
      </c>
      <c r="AQ1211">
        <v>0.1</v>
      </c>
      <c r="BS1211">
        <v>0.1</v>
      </c>
    </row>
    <row r="1212" spans="1:72" x14ac:dyDescent="0.25">
      <c r="A1212" s="28" t="s">
        <v>296</v>
      </c>
      <c r="B1212" s="27" t="s">
        <v>365</v>
      </c>
      <c r="C1212" s="28" t="s">
        <v>392</v>
      </c>
      <c r="D1212">
        <v>2.2</v>
      </c>
      <c r="E1212">
        <v>0.2</v>
      </c>
      <c r="F1212">
        <v>0.1</v>
      </c>
      <c r="G1212">
        <v>0.3</v>
      </c>
      <c r="H1212">
        <v>3</v>
      </c>
      <c r="I1212">
        <v>0.6</v>
      </c>
      <c r="J1212">
        <v>0.4</v>
      </c>
      <c r="K1212">
        <v>0.5</v>
      </c>
      <c r="L1212">
        <v>0.3</v>
      </c>
      <c r="M1212">
        <v>0.7</v>
      </c>
      <c r="N1212">
        <v>1.5</v>
      </c>
      <c r="O1212">
        <v>1.1</v>
      </c>
      <c r="P1212">
        <v>1.1</v>
      </c>
      <c r="Q1212">
        <v>0.7</v>
      </c>
      <c r="R1212">
        <v>1</v>
      </c>
      <c r="S1212">
        <v>1.9</v>
      </c>
      <c r="T1212">
        <v>1</v>
      </c>
      <c r="U1212">
        <v>1.1</v>
      </c>
      <c r="V1212">
        <v>2.2</v>
      </c>
      <c r="W1212">
        <v>2.2</v>
      </c>
      <c r="X1212">
        <v>0.8</v>
      </c>
      <c r="Y1212">
        <v>0.7</v>
      </c>
      <c r="Z1212">
        <v>0.8</v>
      </c>
      <c r="AA1212">
        <v>1</v>
      </c>
      <c r="AB1212">
        <v>0.2</v>
      </c>
      <c r="AC1212">
        <v>0.7</v>
      </c>
      <c r="AD1212">
        <v>1.8</v>
      </c>
      <c r="AE1212">
        <v>0.6</v>
      </c>
      <c r="AF1212">
        <v>2</v>
      </c>
      <c r="AG1212">
        <v>1.1</v>
      </c>
      <c r="AH1212">
        <v>0.9</v>
      </c>
      <c r="AI1212">
        <v>0.5</v>
      </c>
      <c r="AJ1212">
        <v>0.5</v>
      </c>
      <c r="AK1212">
        <v>2.9</v>
      </c>
      <c r="AL1212">
        <v>0.8</v>
      </c>
      <c r="AM1212">
        <v>1.2</v>
      </c>
      <c r="AN1212">
        <v>0.4</v>
      </c>
      <c r="AO1212">
        <v>0.4</v>
      </c>
      <c r="AP1212">
        <v>0.5</v>
      </c>
      <c r="AQ1212">
        <v>2.3</v>
      </c>
      <c r="AR1212">
        <v>0.8</v>
      </c>
      <c r="AS1212">
        <v>0.4</v>
      </c>
      <c r="AT1212">
        <v>0.5</v>
      </c>
      <c r="AU1212">
        <v>0.6</v>
      </c>
      <c r="AV1212">
        <v>2.5</v>
      </c>
      <c r="AW1212">
        <v>1.2</v>
      </c>
      <c r="AX1212">
        <v>0.4</v>
      </c>
      <c r="AY1212">
        <v>0.5</v>
      </c>
      <c r="AZ1212">
        <v>0.4</v>
      </c>
      <c r="BA1212">
        <v>0.5</v>
      </c>
      <c r="BB1212">
        <v>1.3</v>
      </c>
      <c r="BC1212">
        <v>0.3</v>
      </c>
      <c r="BD1212">
        <v>2</v>
      </c>
      <c r="BE1212">
        <v>0.7</v>
      </c>
      <c r="BF1212">
        <v>0.5</v>
      </c>
      <c r="BG1212">
        <v>2.2</v>
      </c>
      <c r="BH1212">
        <v>0.9</v>
      </c>
      <c r="BI1212">
        <v>0.4</v>
      </c>
      <c r="BJ1212">
        <v>0.3</v>
      </c>
      <c r="BK1212">
        <v>0.3</v>
      </c>
      <c r="BL1212">
        <v>0.2</v>
      </c>
      <c r="BM1212">
        <v>0.3</v>
      </c>
      <c r="BP1212">
        <v>0.4</v>
      </c>
      <c r="BQ1212">
        <v>1</v>
      </c>
      <c r="BR1212">
        <v>0.1</v>
      </c>
      <c r="BS1212">
        <v>0.7</v>
      </c>
      <c r="BT1212">
        <v>0.3</v>
      </c>
    </row>
    <row r="1213" spans="1:69" x14ac:dyDescent="0.25">
      <c r="A1213" s="28" t="s">
        <v>296</v>
      </c>
      <c r="B1213" s="27" t="s">
        <v>365</v>
      </c>
      <c r="C1213" s="28" t="s">
        <v>393</v>
      </c>
      <c r="D1213">
        <v>0.1</v>
      </c>
      <c r="H1213">
        <v>0.2</v>
      </c>
      <c r="M1213">
        <v>1.3</v>
      </c>
      <c r="N1213">
        <v>0.2</v>
      </c>
      <c r="O1213">
        <v>0.1</v>
      </c>
      <c r="P1213">
        <v>0.1</v>
      </c>
      <c r="Q1213">
        <v>0.1</v>
      </c>
      <c r="R1213">
        <v>0.3</v>
      </c>
      <c r="S1213">
        <v>0.1</v>
      </c>
      <c r="T1213">
        <v>0.1</v>
      </c>
      <c r="U1213">
        <v>0.1</v>
      </c>
      <c r="V1213">
        <v>0.1</v>
      </c>
      <c r="W1213">
        <v>0.1</v>
      </c>
      <c r="AA1213">
        <v>0.8</v>
      </c>
      <c r="AD1213">
        <v>0.1</v>
      </c>
      <c r="AF1213">
        <v>0.2</v>
      </c>
      <c r="AG1213">
        <v>0.1</v>
      </c>
      <c r="AH1213">
        <v>0.1</v>
      </c>
      <c r="AK1213">
        <v>0.2</v>
      </c>
      <c r="AM1213">
        <v>0.1</v>
      </c>
      <c r="AQ1213">
        <v>0.1</v>
      </c>
      <c r="AR1213">
        <v>0.1</v>
      </c>
      <c r="AV1213">
        <v>0.2</v>
      </c>
      <c r="AW1213">
        <v>0.1</v>
      </c>
      <c r="BB1213">
        <v>0.2</v>
      </c>
      <c r="BD1213">
        <v>0.1</v>
      </c>
      <c r="BG1213">
        <v>0.1</v>
      </c>
      <c r="BQ1213">
        <v>0.2</v>
      </c>
    </row>
    <row r="1214" spans="1:71" x14ac:dyDescent="0.25">
      <c r="A1214" s="28" t="s">
        <v>296</v>
      </c>
      <c r="B1214" s="27" t="s">
        <v>365</v>
      </c>
      <c r="C1214" s="28" t="s">
        <v>394</v>
      </c>
      <c r="D1214">
        <v>0.4</v>
      </c>
      <c r="H1214">
        <v>0.5</v>
      </c>
      <c r="I1214">
        <v>0.1</v>
      </c>
      <c r="K1214">
        <v>0.1</v>
      </c>
      <c r="M1214">
        <v>0.1</v>
      </c>
      <c r="N1214">
        <v>0.4</v>
      </c>
      <c r="O1214">
        <v>0.4</v>
      </c>
      <c r="P1214">
        <v>0.2</v>
      </c>
      <c r="Q1214">
        <v>0.1</v>
      </c>
      <c r="R1214">
        <v>0.1</v>
      </c>
      <c r="S1214">
        <v>0.3</v>
      </c>
      <c r="T1214">
        <v>0.2</v>
      </c>
      <c r="U1214">
        <v>0.2</v>
      </c>
      <c r="V1214">
        <v>0.4</v>
      </c>
      <c r="W1214">
        <v>0.4</v>
      </c>
      <c r="X1214">
        <v>0.1</v>
      </c>
      <c r="Y1214">
        <v>0.1</v>
      </c>
      <c r="Z1214">
        <v>0.1</v>
      </c>
      <c r="AA1214">
        <v>0.1</v>
      </c>
      <c r="AC1214">
        <v>0.1</v>
      </c>
      <c r="AD1214">
        <v>0.4</v>
      </c>
      <c r="AE1214">
        <v>0.1</v>
      </c>
      <c r="AF1214">
        <v>0.4</v>
      </c>
      <c r="AG1214">
        <v>0.2</v>
      </c>
      <c r="AH1214">
        <v>0.2</v>
      </c>
      <c r="AI1214">
        <v>0.1</v>
      </c>
      <c r="AJ1214">
        <v>0.2</v>
      </c>
      <c r="AK1214">
        <v>0.5</v>
      </c>
      <c r="AL1214">
        <v>0.1</v>
      </c>
      <c r="AM1214">
        <v>0.2</v>
      </c>
      <c r="AO1214">
        <v>0.3</v>
      </c>
      <c r="AP1214">
        <v>0.1</v>
      </c>
      <c r="AQ1214">
        <v>1.1</v>
      </c>
      <c r="AR1214">
        <v>0.1</v>
      </c>
      <c r="AT1214">
        <v>0.1</v>
      </c>
      <c r="AU1214">
        <v>0.1</v>
      </c>
      <c r="AV1214">
        <v>0.3</v>
      </c>
      <c r="AW1214">
        <v>0.2</v>
      </c>
      <c r="AX1214">
        <v>0.1</v>
      </c>
      <c r="AY1214">
        <v>0.1</v>
      </c>
      <c r="AZ1214">
        <v>0.1</v>
      </c>
      <c r="BA1214">
        <v>0.5</v>
      </c>
      <c r="BB1214">
        <v>0.2</v>
      </c>
      <c r="BD1214">
        <v>0.3</v>
      </c>
      <c r="BE1214">
        <v>0.1</v>
      </c>
      <c r="BF1214">
        <v>0.1</v>
      </c>
      <c r="BG1214">
        <v>0.3</v>
      </c>
      <c r="BH1214">
        <v>0.1</v>
      </c>
      <c r="BI1214">
        <v>0.1</v>
      </c>
      <c r="BM1214">
        <v>0.1</v>
      </c>
      <c r="BQ1214">
        <v>0.2</v>
      </c>
      <c r="BS1214">
        <v>0.1</v>
      </c>
    </row>
    <row r="1215" spans="1:72" x14ac:dyDescent="0.25">
      <c r="A1215" s="28" t="s">
        <v>296</v>
      </c>
      <c r="B1215" s="27" t="s">
        <v>365</v>
      </c>
      <c r="C1215" s="28" t="s">
        <v>395</v>
      </c>
      <c r="D1215">
        <v>5.1</v>
      </c>
      <c r="E1215">
        <v>0.4</v>
      </c>
      <c r="F1215">
        <v>0.6</v>
      </c>
      <c r="G1215">
        <v>0.8</v>
      </c>
      <c r="H1215">
        <v>6.3</v>
      </c>
      <c r="I1215">
        <v>1.7</v>
      </c>
      <c r="J1215">
        <v>1.2</v>
      </c>
      <c r="K1215">
        <v>1.6</v>
      </c>
      <c r="L1215">
        <v>1.1</v>
      </c>
      <c r="M1215">
        <v>1.3</v>
      </c>
      <c r="N1215">
        <v>3.4</v>
      </c>
      <c r="O1215">
        <v>2.5</v>
      </c>
      <c r="P1215">
        <v>2.9</v>
      </c>
      <c r="Q1215">
        <v>1.9</v>
      </c>
      <c r="R1215">
        <v>2.4</v>
      </c>
      <c r="S1215">
        <v>4.4</v>
      </c>
      <c r="T1215">
        <v>2.4</v>
      </c>
      <c r="U1215">
        <v>2.7</v>
      </c>
      <c r="V1215">
        <v>4.6</v>
      </c>
      <c r="W1215">
        <v>4.4</v>
      </c>
      <c r="X1215">
        <v>2.4</v>
      </c>
      <c r="Y1215">
        <v>2</v>
      </c>
      <c r="Z1215">
        <v>2.1</v>
      </c>
      <c r="AA1215">
        <v>2</v>
      </c>
      <c r="AB1215">
        <v>0.6</v>
      </c>
      <c r="AC1215">
        <v>2</v>
      </c>
      <c r="AD1215">
        <v>4.2</v>
      </c>
      <c r="AE1215">
        <v>1.6</v>
      </c>
      <c r="AF1215">
        <v>3.9</v>
      </c>
      <c r="AG1215">
        <v>2.3</v>
      </c>
      <c r="AH1215">
        <v>2.4</v>
      </c>
      <c r="AI1215">
        <v>1.5</v>
      </c>
      <c r="AJ1215">
        <v>2.2</v>
      </c>
      <c r="AK1215">
        <v>5.9</v>
      </c>
      <c r="AL1215">
        <v>1.8</v>
      </c>
      <c r="AM1215">
        <v>2.4</v>
      </c>
      <c r="AN1215">
        <v>1</v>
      </c>
      <c r="AO1215">
        <v>1.2</v>
      </c>
      <c r="AP1215">
        <v>1.5</v>
      </c>
      <c r="AQ1215">
        <v>4.2</v>
      </c>
      <c r="AR1215">
        <v>2.1</v>
      </c>
      <c r="AS1215">
        <v>1.2</v>
      </c>
      <c r="AT1215">
        <v>1.1</v>
      </c>
      <c r="AU1215">
        <v>1.2</v>
      </c>
      <c r="AV1215">
        <v>3.2</v>
      </c>
      <c r="AW1215">
        <v>2.8</v>
      </c>
      <c r="AX1215">
        <v>1.4</v>
      </c>
      <c r="AY1215">
        <v>1.1</v>
      </c>
      <c r="AZ1215">
        <v>1.2</v>
      </c>
      <c r="BA1215">
        <v>1.6</v>
      </c>
      <c r="BB1215">
        <v>3.6</v>
      </c>
      <c r="BC1215">
        <v>0.8</v>
      </c>
      <c r="BD1215">
        <v>4.2</v>
      </c>
      <c r="BE1215">
        <v>1.5</v>
      </c>
      <c r="BF1215">
        <v>1.3</v>
      </c>
      <c r="BG1215">
        <v>4.5</v>
      </c>
      <c r="BH1215">
        <v>2.2</v>
      </c>
      <c r="BI1215">
        <v>1</v>
      </c>
      <c r="BJ1215">
        <v>1.1</v>
      </c>
      <c r="BK1215">
        <v>0.9</v>
      </c>
      <c r="BL1215">
        <v>0.9</v>
      </c>
      <c r="BM1215">
        <v>1.2</v>
      </c>
      <c r="BP1215">
        <v>1.9</v>
      </c>
      <c r="BQ1215">
        <v>1.9</v>
      </c>
      <c r="BR1215">
        <v>0.1</v>
      </c>
      <c r="BS1215">
        <v>1.9</v>
      </c>
      <c r="BT1215">
        <v>1.7</v>
      </c>
    </row>
    <row r="1216" spans="1:72" x14ac:dyDescent="0.25">
      <c r="A1216" s="28" t="s">
        <v>296</v>
      </c>
      <c r="B1216" s="27" t="s">
        <v>365</v>
      </c>
      <c r="C1216" s="28" t="s">
        <v>396</v>
      </c>
      <c r="D1216">
        <v>59.6</v>
      </c>
      <c r="E1216">
        <v>3.7</v>
      </c>
      <c r="F1216">
        <v>3.8</v>
      </c>
      <c r="G1216">
        <v>6.9</v>
      </c>
      <c r="H1216">
        <v>81.4</v>
      </c>
      <c r="I1216">
        <v>19.1</v>
      </c>
      <c r="J1216">
        <v>12.7</v>
      </c>
      <c r="K1216">
        <v>16.4</v>
      </c>
      <c r="L1216">
        <v>10.4</v>
      </c>
      <c r="M1216">
        <v>11.7</v>
      </c>
      <c r="N1216">
        <v>37.1</v>
      </c>
      <c r="O1216">
        <v>27.7</v>
      </c>
      <c r="P1216">
        <v>31.8</v>
      </c>
      <c r="Q1216">
        <v>19</v>
      </c>
      <c r="R1216">
        <v>25.1</v>
      </c>
      <c r="S1216">
        <v>54.7</v>
      </c>
      <c r="T1216">
        <v>27.2</v>
      </c>
      <c r="U1216">
        <v>27.6</v>
      </c>
      <c r="V1216">
        <v>55</v>
      </c>
      <c r="W1216">
        <v>48.1</v>
      </c>
      <c r="X1216">
        <v>23.6</v>
      </c>
      <c r="Y1216">
        <v>21.3</v>
      </c>
      <c r="Z1216">
        <v>20.3</v>
      </c>
      <c r="AA1216">
        <v>20.1</v>
      </c>
      <c r="AB1216">
        <v>5.5</v>
      </c>
      <c r="AC1216">
        <v>19.2</v>
      </c>
      <c r="AD1216">
        <v>50.7</v>
      </c>
      <c r="AE1216">
        <v>16.4</v>
      </c>
      <c r="AF1216">
        <v>56.6</v>
      </c>
      <c r="AG1216">
        <v>26.3</v>
      </c>
      <c r="AH1216">
        <v>23.2</v>
      </c>
      <c r="AI1216">
        <v>11.7</v>
      </c>
      <c r="AJ1216">
        <v>12.2</v>
      </c>
      <c r="AK1216">
        <v>68.8</v>
      </c>
      <c r="AL1216">
        <v>18.2</v>
      </c>
      <c r="AM1216">
        <v>31</v>
      </c>
      <c r="AN1216">
        <v>10.2</v>
      </c>
      <c r="AO1216">
        <v>8.7</v>
      </c>
      <c r="AP1216">
        <v>14.6</v>
      </c>
      <c r="AQ1216">
        <v>81.4</v>
      </c>
      <c r="AR1216">
        <v>16.2</v>
      </c>
      <c r="AS1216">
        <v>10.3</v>
      </c>
      <c r="AT1216">
        <v>13.1</v>
      </c>
      <c r="AU1216">
        <v>13.3</v>
      </c>
      <c r="AV1216">
        <v>52.3</v>
      </c>
      <c r="AW1216">
        <v>36.2</v>
      </c>
      <c r="AX1216">
        <v>10.7</v>
      </c>
      <c r="AY1216">
        <v>9.7</v>
      </c>
      <c r="AZ1216">
        <v>10.6</v>
      </c>
      <c r="BA1216">
        <v>13</v>
      </c>
      <c r="BB1216">
        <v>36.5</v>
      </c>
      <c r="BC1216">
        <v>6.3</v>
      </c>
      <c r="BD1216">
        <v>48.6</v>
      </c>
      <c r="BE1216">
        <v>15.1</v>
      </c>
      <c r="BF1216">
        <v>12.8</v>
      </c>
      <c r="BG1216">
        <v>55.4</v>
      </c>
      <c r="BH1216">
        <v>23.5</v>
      </c>
      <c r="BI1216">
        <v>7.4</v>
      </c>
      <c r="BJ1216">
        <v>8.7</v>
      </c>
      <c r="BK1216">
        <v>7.8</v>
      </c>
      <c r="BL1216">
        <v>5.4</v>
      </c>
      <c r="BM1216">
        <v>10.4</v>
      </c>
      <c r="BP1216">
        <v>14.7</v>
      </c>
      <c r="BQ1216">
        <v>12</v>
      </c>
      <c r="BR1216">
        <v>3.1</v>
      </c>
      <c r="BS1216">
        <v>34.4</v>
      </c>
      <c r="BT1216">
        <v>11</v>
      </c>
    </row>
    <row r="1217" spans="1:3" x14ac:dyDescent="0.25">
      <c r="A1217" s="28" t="s">
        <v>296</v>
      </c>
      <c r="B1217" s="27" t="s">
        <v>365</v>
      </c>
      <c r="C1217" s="28" t="s">
        <v>397</v>
      </c>
    </row>
    <row r="1218" spans="1:3" x14ac:dyDescent="0.25">
      <c r="A1218" s="28" t="s">
        <v>296</v>
      </c>
      <c r="B1218" s="27" t="s">
        <v>365</v>
      </c>
      <c r="C1218" s="28" t="s">
        <v>398</v>
      </c>
    </row>
    <row r="1219" spans="1:72" x14ac:dyDescent="0.25">
      <c r="A1219" s="28" t="s">
        <v>296</v>
      </c>
      <c r="B1219" s="27" t="s">
        <v>365</v>
      </c>
      <c r="C1219" s="28" t="s">
        <v>399</v>
      </c>
      <c r="D1219">
        <v>35.9</v>
      </c>
      <c r="E1219">
        <v>3.2</v>
      </c>
      <c r="F1219">
        <v>3.1</v>
      </c>
      <c r="G1219">
        <v>5</v>
      </c>
      <c r="H1219">
        <v>53.1</v>
      </c>
      <c r="I1219">
        <v>18.4</v>
      </c>
      <c r="J1219">
        <v>10.2</v>
      </c>
      <c r="K1219">
        <v>13.1</v>
      </c>
      <c r="L1219">
        <v>8.9</v>
      </c>
      <c r="M1219">
        <v>8.6</v>
      </c>
      <c r="N1219">
        <v>24.7</v>
      </c>
      <c r="O1219">
        <v>14.1</v>
      </c>
      <c r="P1219">
        <v>24</v>
      </c>
      <c r="Q1219">
        <v>14.1</v>
      </c>
      <c r="R1219">
        <v>19.4</v>
      </c>
      <c r="S1219">
        <v>43.8</v>
      </c>
      <c r="T1219">
        <v>17.9</v>
      </c>
      <c r="U1219">
        <v>20.2</v>
      </c>
      <c r="V1219">
        <v>44.1</v>
      </c>
      <c r="W1219">
        <v>31.8</v>
      </c>
      <c r="X1219">
        <v>15.4</v>
      </c>
      <c r="Y1219">
        <v>17</v>
      </c>
      <c r="Z1219">
        <v>15.8</v>
      </c>
      <c r="AA1219">
        <v>12.8</v>
      </c>
      <c r="AB1219">
        <v>3.6</v>
      </c>
      <c r="AC1219">
        <v>14</v>
      </c>
      <c r="AD1219">
        <v>40.3</v>
      </c>
      <c r="AE1219">
        <v>12</v>
      </c>
      <c r="AF1219">
        <v>43</v>
      </c>
      <c r="AG1219">
        <v>18.1</v>
      </c>
      <c r="AH1219">
        <v>17.2</v>
      </c>
      <c r="AI1219">
        <v>7.1</v>
      </c>
      <c r="AJ1219">
        <v>10.4</v>
      </c>
      <c r="AK1219">
        <v>43.1</v>
      </c>
      <c r="AL1219">
        <v>11.4</v>
      </c>
      <c r="AM1219">
        <v>23.1</v>
      </c>
      <c r="AN1219">
        <v>5.2</v>
      </c>
      <c r="AO1219">
        <v>6.8</v>
      </c>
      <c r="AP1219">
        <v>8</v>
      </c>
      <c r="AQ1219">
        <v>29.4</v>
      </c>
      <c r="AR1219">
        <v>8.9</v>
      </c>
      <c r="AS1219">
        <v>5.4</v>
      </c>
      <c r="AT1219">
        <v>7.1</v>
      </c>
      <c r="AU1219">
        <v>11.6</v>
      </c>
      <c r="AV1219">
        <v>20.7</v>
      </c>
      <c r="AW1219">
        <v>22.3</v>
      </c>
      <c r="AX1219">
        <v>6.4</v>
      </c>
      <c r="AY1219">
        <v>7.7</v>
      </c>
      <c r="AZ1219">
        <v>8.4</v>
      </c>
      <c r="BA1219">
        <v>7.4</v>
      </c>
      <c r="BB1219">
        <v>21.4</v>
      </c>
      <c r="BC1219">
        <v>3.5</v>
      </c>
      <c r="BD1219">
        <v>31</v>
      </c>
      <c r="BE1219">
        <v>8.3</v>
      </c>
      <c r="BF1219">
        <v>9.8</v>
      </c>
      <c r="BG1219">
        <v>38.6</v>
      </c>
      <c r="BH1219">
        <v>15</v>
      </c>
      <c r="BI1219">
        <v>5</v>
      </c>
      <c r="BJ1219">
        <v>7.1</v>
      </c>
      <c r="BK1219">
        <v>6</v>
      </c>
      <c r="BL1219">
        <v>4</v>
      </c>
      <c r="BM1219">
        <v>7.9</v>
      </c>
      <c r="BP1219">
        <v>8.9</v>
      </c>
      <c r="BQ1219">
        <v>8.9</v>
      </c>
      <c r="BR1219">
        <v>0.8</v>
      </c>
      <c r="BS1219">
        <v>6.8</v>
      </c>
      <c r="BT1219">
        <v>8.1</v>
      </c>
    </row>
    <row r="1220" spans="1:72" x14ac:dyDescent="0.25">
      <c r="A1220" s="28" t="s">
        <v>296</v>
      </c>
      <c r="B1220" s="27" t="s">
        <v>365</v>
      </c>
      <c r="C1220" s="28" t="s">
        <v>400</v>
      </c>
      <c r="D1220">
        <v>0.7</v>
      </c>
      <c r="G1220">
        <v>0.1</v>
      </c>
      <c r="H1220">
        <v>0.9</v>
      </c>
      <c r="I1220">
        <v>0.2</v>
      </c>
      <c r="J1220">
        <v>0.1</v>
      </c>
      <c r="K1220">
        <v>0.2</v>
      </c>
      <c r="L1220">
        <v>0.1</v>
      </c>
      <c r="M1220">
        <v>0.1</v>
      </c>
      <c r="N1220">
        <v>0.4</v>
      </c>
      <c r="O1220">
        <v>0.2</v>
      </c>
      <c r="P1220">
        <v>0.3</v>
      </c>
      <c r="Q1220">
        <v>0.2</v>
      </c>
      <c r="R1220">
        <v>0.3</v>
      </c>
      <c r="S1220">
        <v>0.6</v>
      </c>
      <c r="T1220">
        <v>0.3</v>
      </c>
      <c r="U1220">
        <v>0.3</v>
      </c>
      <c r="V1220">
        <v>0.6</v>
      </c>
      <c r="W1220">
        <v>0.5</v>
      </c>
      <c r="X1220">
        <v>0.3</v>
      </c>
      <c r="Y1220">
        <v>0.2</v>
      </c>
      <c r="Z1220">
        <v>0.2</v>
      </c>
      <c r="AA1220">
        <v>0.2</v>
      </c>
      <c r="AB1220">
        <v>0.1</v>
      </c>
      <c r="AC1220">
        <v>0.2</v>
      </c>
      <c r="AD1220">
        <v>0.6</v>
      </c>
      <c r="AE1220">
        <v>0.2</v>
      </c>
      <c r="AF1220">
        <v>0.6</v>
      </c>
      <c r="AG1220">
        <v>0.3</v>
      </c>
      <c r="AH1220">
        <v>0.3</v>
      </c>
      <c r="AI1220">
        <v>0.1</v>
      </c>
      <c r="AJ1220">
        <v>0.1</v>
      </c>
      <c r="AK1220">
        <v>0.8</v>
      </c>
      <c r="AL1220">
        <v>0.2</v>
      </c>
      <c r="AM1220">
        <v>0.3</v>
      </c>
      <c r="AN1220">
        <v>0.1</v>
      </c>
      <c r="AO1220">
        <v>0.1</v>
      </c>
      <c r="AP1220">
        <v>0.1</v>
      </c>
      <c r="AQ1220">
        <v>0.5</v>
      </c>
      <c r="AR1220">
        <v>0.1</v>
      </c>
      <c r="AS1220">
        <v>0.1</v>
      </c>
      <c r="AT1220">
        <v>0.1</v>
      </c>
      <c r="AU1220">
        <v>0.1</v>
      </c>
      <c r="AV1220">
        <v>0.4</v>
      </c>
      <c r="AW1220">
        <v>0.4</v>
      </c>
      <c r="AX1220">
        <v>0.1</v>
      </c>
      <c r="AY1220">
        <v>0.1</v>
      </c>
      <c r="AZ1220">
        <v>0.1</v>
      </c>
      <c r="BA1220">
        <v>0.1</v>
      </c>
      <c r="BB1220">
        <v>0.4</v>
      </c>
      <c r="BC1220">
        <v>0.1</v>
      </c>
      <c r="BD1220">
        <v>0.5</v>
      </c>
      <c r="BE1220">
        <v>0.2</v>
      </c>
      <c r="BF1220">
        <v>0.1</v>
      </c>
      <c r="BG1220">
        <v>0.6</v>
      </c>
      <c r="BH1220">
        <v>0.3</v>
      </c>
      <c r="BI1220">
        <v>0.1</v>
      </c>
      <c r="BJ1220">
        <v>0.1</v>
      </c>
      <c r="BK1220">
        <v>0.1</v>
      </c>
      <c r="BL1220">
        <v>0.1</v>
      </c>
      <c r="BM1220">
        <v>0.1</v>
      </c>
      <c r="BP1220">
        <v>0.1</v>
      </c>
      <c r="BQ1220">
        <v>0.1</v>
      </c>
      <c r="BS1220">
        <v>0.1</v>
      </c>
      <c r="BT1220">
        <v>0.1</v>
      </c>
    </row>
    <row r="1221" spans="1:72" x14ac:dyDescent="0.25">
      <c r="A1221" s="28" t="s">
        <v>296</v>
      </c>
      <c r="B1221" s="27" t="s">
        <v>365</v>
      </c>
      <c r="C1221" s="28" t="s">
        <v>401</v>
      </c>
      <c r="D1221">
        <v>17.8</v>
      </c>
      <c r="E1221">
        <v>1.5</v>
      </c>
      <c r="F1221">
        <v>1.7</v>
      </c>
      <c r="G1221">
        <v>3</v>
      </c>
      <c r="H1221">
        <v>21.9</v>
      </c>
      <c r="I1221">
        <v>6.6</v>
      </c>
      <c r="J1221">
        <v>4.4</v>
      </c>
      <c r="K1221">
        <v>5.7</v>
      </c>
      <c r="L1221">
        <v>3.8</v>
      </c>
      <c r="M1221">
        <v>4.8</v>
      </c>
      <c r="N1221">
        <v>10.8</v>
      </c>
      <c r="O1221">
        <v>7.5</v>
      </c>
      <c r="P1221">
        <v>9.8</v>
      </c>
      <c r="Q1221">
        <v>6.5</v>
      </c>
      <c r="R1221">
        <v>8.2</v>
      </c>
      <c r="S1221">
        <v>15.5</v>
      </c>
      <c r="T1221">
        <v>8.1</v>
      </c>
      <c r="U1221">
        <v>9.6</v>
      </c>
      <c r="V1221">
        <v>16.8</v>
      </c>
      <c r="W1221">
        <v>15</v>
      </c>
      <c r="X1221">
        <v>7.7</v>
      </c>
      <c r="Y1221">
        <v>7.1</v>
      </c>
      <c r="Z1221">
        <v>7.1</v>
      </c>
      <c r="AA1221">
        <v>6.6</v>
      </c>
      <c r="AB1221">
        <v>2</v>
      </c>
      <c r="AC1221">
        <v>6.5</v>
      </c>
      <c r="AD1221">
        <v>14.7</v>
      </c>
      <c r="AE1221">
        <v>5.5</v>
      </c>
      <c r="AF1221">
        <v>15.5</v>
      </c>
      <c r="AG1221">
        <v>8.4</v>
      </c>
      <c r="AH1221">
        <v>7.7</v>
      </c>
      <c r="AI1221">
        <v>4.5</v>
      </c>
      <c r="AJ1221">
        <v>5</v>
      </c>
      <c r="AK1221">
        <v>18</v>
      </c>
      <c r="AL1221">
        <v>5.5</v>
      </c>
      <c r="AM1221">
        <v>9.2</v>
      </c>
      <c r="AN1221">
        <v>3.1</v>
      </c>
      <c r="AO1221">
        <v>3.8</v>
      </c>
      <c r="AP1221">
        <v>4.4</v>
      </c>
      <c r="AQ1221">
        <v>11.4</v>
      </c>
      <c r="AR1221">
        <v>4.1</v>
      </c>
      <c r="AS1221">
        <v>3.2</v>
      </c>
      <c r="AT1221">
        <v>3.5</v>
      </c>
      <c r="AU1221">
        <v>4.3</v>
      </c>
      <c r="AV1221">
        <v>12</v>
      </c>
      <c r="AW1221">
        <v>9.6</v>
      </c>
      <c r="AX1221">
        <v>4</v>
      </c>
      <c r="AY1221">
        <v>4.1</v>
      </c>
      <c r="AZ1221">
        <v>4</v>
      </c>
      <c r="BA1221">
        <v>4.7</v>
      </c>
      <c r="BB1221">
        <v>12.3</v>
      </c>
      <c r="BC1221">
        <v>2.3</v>
      </c>
      <c r="BD1221">
        <v>12.3</v>
      </c>
      <c r="BE1221">
        <v>4.6</v>
      </c>
      <c r="BF1221">
        <v>4.2</v>
      </c>
      <c r="BG1221">
        <v>15.4</v>
      </c>
      <c r="BH1221">
        <v>6.9</v>
      </c>
      <c r="BI1221">
        <v>3</v>
      </c>
      <c r="BJ1221">
        <v>3.6</v>
      </c>
      <c r="BK1221">
        <v>3.1</v>
      </c>
      <c r="BL1221">
        <v>2.9</v>
      </c>
      <c r="BM1221">
        <v>3.8</v>
      </c>
      <c r="BP1221">
        <v>5.9</v>
      </c>
      <c r="BQ1221">
        <v>5.2</v>
      </c>
      <c r="BR1221">
        <v>0.4</v>
      </c>
      <c r="BS1221">
        <v>4.3</v>
      </c>
      <c r="BT1221">
        <v>5.1</v>
      </c>
    </row>
    <row r="1222" spans="1:72" x14ac:dyDescent="0.25">
      <c r="A1222" s="28" t="s">
        <v>296</v>
      </c>
      <c r="B1222" s="27" t="s">
        <v>365</v>
      </c>
      <c r="C1222" s="28" t="s">
        <v>402</v>
      </c>
      <c r="D1222">
        <v>9.1</v>
      </c>
      <c r="E1222">
        <v>0.6</v>
      </c>
      <c r="F1222">
        <v>0.4</v>
      </c>
      <c r="G1222">
        <v>1.1</v>
      </c>
      <c r="H1222">
        <v>10.9</v>
      </c>
      <c r="I1222">
        <v>2.2</v>
      </c>
      <c r="J1222">
        <v>1.7</v>
      </c>
      <c r="K1222">
        <v>2.1</v>
      </c>
      <c r="L1222">
        <v>1.3</v>
      </c>
      <c r="M1222">
        <v>1.8</v>
      </c>
      <c r="N1222">
        <v>4.9</v>
      </c>
      <c r="O1222">
        <v>3.2</v>
      </c>
      <c r="P1222">
        <v>4.2</v>
      </c>
      <c r="Q1222">
        <v>2.6</v>
      </c>
      <c r="R1222">
        <v>3.4</v>
      </c>
      <c r="S1222">
        <v>7.2</v>
      </c>
      <c r="T1222">
        <v>3.5</v>
      </c>
      <c r="U1222">
        <v>4.2</v>
      </c>
      <c r="V1222">
        <v>8.2</v>
      </c>
      <c r="W1222">
        <v>8</v>
      </c>
      <c r="X1222">
        <v>3.2</v>
      </c>
      <c r="Y1222">
        <v>2.7</v>
      </c>
      <c r="Z1222">
        <v>3</v>
      </c>
      <c r="AA1222">
        <v>2.8</v>
      </c>
      <c r="AB1222">
        <v>0.7</v>
      </c>
      <c r="AC1222">
        <v>2.5</v>
      </c>
      <c r="AD1222">
        <v>6.2</v>
      </c>
      <c r="AE1222">
        <v>2.1</v>
      </c>
      <c r="AF1222">
        <v>6.4</v>
      </c>
      <c r="AG1222">
        <v>3.5</v>
      </c>
      <c r="AH1222">
        <v>3.2</v>
      </c>
      <c r="AI1222">
        <v>1.5</v>
      </c>
      <c r="AJ1222">
        <v>3.2</v>
      </c>
      <c r="AK1222">
        <v>11</v>
      </c>
      <c r="AL1222">
        <v>3</v>
      </c>
      <c r="AM1222">
        <v>4.1</v>
      </c>
      <c r="AN1222">
        <v>1</v>
      </c>
      <c r="AO1222">
        <v>1.3</v>
      </c>
      <c r="AP1222">
        <v>1.7</v>
      </c>
      <c r="AQ1222">
        <v>5.4</v>
      </c>
      <c r="AR1222">
        <v>2.1</v>
      </c>
      <c r="AS1222">
        <v>1</v>
      </c>
      <c r="AT1222">
        <v>1.2</v>
      </c>
      <c r="AU1222">
        <v>1.6</v>
      </c>
      <c r="AV1222">
        <v>4.8</v>
      </c>
      <c r="AW1222">
        <v>3.9</v>
      </c>
      <c r="AX1222">
        <v>1.4</v>
      </c>
      <c r="AY1222">
        <v>1.3</v>
      </c>
      <c r="AZ1222">
        <v>1.2</v>
      </c>
      <c r="BA1222">
        <v>1.5</v>
      </c>
      <c r="BB1222">
        <v>5.6</v>
      </c>
      <c r="BC1222">
        <v>0.7</v>
      </c>
      <c r="BD1222">
        <v>5.9</v>
      </c>
      <c r="BE1222">
        <v>1.8</v>
      </c>
      <c r="BF1222">
        <v>1.5</v>
      </c>
      <c r="BG1222">
        <v>7.5</v>
      </c>
      <c r="BH1222">
        <v>3.3</v>
      </c>
      <c r="BI1222">
        <v>0.9</v>
      </c>
      <c r="BJ1222">
        <v>1.1</v>
      </c>
      <c r="BK1222">
        <v>1</v>
      </c>
      <c r="BL1222">
        <v>0.8</v>
      </c>
      <c r="BM1222">
        <v>1.2</v>
      </c>
      <c r="BP1222">
        <v>1.7</v>
      </c>
      <c r="BQ1222">
        <v>1.7</v>
      </c>
      <c r="BR1222">
        <v>0.3</v>
      </c>
      <c r="BS1222">
        <v>1.3</v>
      </c>
      <c r="BT1222">
        <v>1.4</v>
      </c>
    </row>
    <row r="1223" spans="1:72" x14ac:dyDescent="0.25">
      <c r="A1223" s="28" t="s">
        <v>296</v>
      </c>
      <c r="B1223" s="27" t="s">
        <v>365</v>
      </c>
      <c r="C1223" s="28" t="s">
        <v>403</v>
      </c>
      <c r="D1223">
        <v>9.1</v>
      </c>
      <c r="E1223">
        <v>0.5</v>
      </c>
      <c r="F1223">
        <v>0.4</v>
      </c>
      <c r="G1223">
        <v>0.8</v>
      </c>
      <c r="H1223">
        <v>10.6</v>
      </c>
      <c r="I1223">
        <v>2.2</v>
      </c>
      <c r="J1223">
        <v>1.5</v>
      </c>
      <c r="K1223">
        <v>2</v>
      </c>
      <c r="L1223">
        <v>1.3</v>
      </c>
      <c r="M1223">
        <v>1.6</v>
      </c>
      <c r="N1223">
        <v>4.5</v>
      </c>
      <c r="O1223">
        <v>3</v>
      </c>
      <c r="P1223">
        <v>3.9</v>
      </c>
      <c r="Q1223">
        <v>2.4</v>
      </c>
      <c r="R1223">
        <v>3.1</v>
      </c>
      <c r="S1223">
        <v>6.8</v>
      </c>
      <c r="T1223">
        <v>3</v>
      </c>
      <c r="U1223">
        <v>3.5</v>
      </c>
      <c r="V1223">
        <v>6.9</v>
      </c>
      <c r="W1223">
        <v>6.1</v>
      </c>
      <c r="X1223">
        <v>3</v>
      </c>
      <c r="Y1223">
        <v>2.4</v>
      </c>
      <c r="Z1223">
        <v>2.6</v>
      </c>
      <c r="AA1223">
        <v>2.6</v>
      </c>
      <c r="AB1223">
        <v>0.6</v>
      </c>
      <c r="AC1223">
        <v>2.3</v>
      </c>
      <c r="AD1223">
        <v>6.7</v>
      </c>
      <c r="AE1223">
        <v>2</v>
      </c>
      <c r="AF1223">
        <v>6.5</v>
      </c>
      <c r="AG1223">
        <v>3.1</v>
      </c>
      <c r="AH1223">
        <v>3</v>
      </c>
      <c r="AI1223">
        <v>1.4</v>
      </c>
      <c r="AJ1223">
        <v>2.3</v>
      </c>
      <c r="AK1223">
        <v>9.1</v>
      </c>
      <c r="AL1223">
        <v>2.5</v>
      </c>
      <c r="AM1223">
        <v>4</v>
      </c>
      <c r="AN1223">
        <v>0.9</v>
      </c>
      <c r="AO1223">
        <v>1.1</v>
      </c>
      <c r="AP1223">
        <v>1.5</v>
      </c>
      <c r="AQ1223">
        <v>5.1</v>
      </c>
      <c r="AR1223">
        <v>2.3</v>
      </c>
      <c r="AS1223">
        <v>1</v>
      </c>
      <c r="AT1223">
        <v>1.3</v>
      </c>
      <c r="AU1223">
        <v>1.5</v>
      </c>
      <c r="AV1223">
        <v>4.3</v>
      </c>
      <c r="AW1223">
        <v>4.4</v>
      </c>
      <c r="AX1223">
        <v>1.3</v>
      </c>
      <c r="AY1223">
        <v>1.2</v>
      </c>
      <c r="AZ1223">
        <v>1.2</v>
      </c>
      <c r="BA1223">
        <v>1.6</v>
      </c>
      <c r="BB1223">
        <v>5.8</v>
      </c>
      <c r="BC1223">
        <v>0.7</v>
      </c>
      <c r="BD1223">
        <v>5.9</v>
      </c>
      <c r="BE1223">
        <v>1.8</v>
      </c>
      <c r="BF1223">
        <v>1.5</v>
      </c>
      <c r="BG1223">
        <v>6.7</v>
      </c>
      <c r="BH1223">
        <v>2.9</v>
      </c>
      <c r="BI1223">
        <v>0.9</v>
      </c>
      <c r="BJ1223">
        <v>1.1</v>
      </c>
      <c r="BK1223">
        <v>0.9</v>
      </c>
      <c r="BL1223">
        <v>0.7</v>
      </c>
      <c r="BM1223">
        <v>1.2</v>
      </c>
      <c r="BP1223">
        <v>1.6</v>
      </c>
      <c r="BQ1223">
        <v>1.5</v>
      </c>
      <c r="BR1223">
        <v>0.2</v>
      </c>
      <c r="BS1223">
        <v>1.2</v>
      </c>
      <c r="BT1223">
        <v>1.3</v>
      </c>
    </row>
    <row r="1224" spans="1:72" x14ac:dyDescent="0.25">
      <c r="A1224" s="28" t="s">
        <v>296</v>
      </c>
      <c r="B1224" s="27" t="s">
        <v>365</v>
      </c>
      <c r="C1224" s="28" t="s">
        <v>404</v>
      </c>
      <c r="D1224">
        <v>9.3</v>
      </c>
      <c r="E1224">
        <v>0.3</v>
      </c>
      <c r="F1224">
        <v>0.2</v>
      </c>
      <c r="G1224">
        <v>0.5</v>
      </c>
      <c r="H1224">
        <v>10.1</v>
      </c>
      <c r="I1224">
        <v>1.9</v>
      </c>
      <c r="J1224">
        <v>1.1</v>
      </c>
      <c r="K1224">
        <v>1.6</v>
      </c>
      <c r="L1224">
        <v>1</v>
      </c>
      <c r="M1224">
        <v>0.9</v>
      </c>
      <c r="N1224">
        <v>3.7</v>
      </c>
      <c r="O1224">
        <v>2.2</v>
      </c>
      <c r="P1224">
        <v>3.2</v>
      </c>
      <c r="Q1224">
        <v>1.9</v>
      </c>
      <c r="R1224">
        <v>2.5</v>
      </c>
      <c r="S1224">
        <v>6</v>
      </c>
      <c r="T1224">
        <v>2.3</v>
      </c>
      <c r="U1224">
        <v>2.6</v>
      </c>
      <c r="V1224">
        <v>5.7</v>
      </c>
      <c r="W1224">
        <v>5</v>
      </c>
      <c r="X1224">
        <v>2.6</v>
      </c>
      <c r="Y1224">
        <v>1.9</v>
      </c>
      <c r="Z1224">
        <v>2</v>
      </c>
      <c r="AA1224">
        <v>2</v>
      </c>
      <c r="AB1224">
        <v>0.3</v>
      </c>
      <c r="AC1224">
        <v>1.8</v>
      </c>
      <c r="AD1224">
        <v>6.3</v>
      </c>
      <c r="AE1224">
        <v>1.6</v>
      </c>
      <c r="AF1224">
        <v>5.7</v>
      </c>
      <c r="AG1224">
        <v>2.4</v>
      </c>
      <c r="AH1224">
        <v>2.5</v>
      </c>
      <c r="AI1224">
        <v>1</v>
      </c>
      <c r="AJ1224">
        <v>0.8</v>
      </c>
      <c r="AK1224">
        <v>7.4</v>
      </c>
      <c r="AL1224">
        <v>2.1</v>
      </c>
      <c r="AM1224">
        <v>3.4</v>
      </c>
      <c r="AN1224">
        <v>0.6</v>
      </c>
      <c r="AO1224">
        <v>0.8</v>
      </c>
      <c r="AP1224">
        <v>1</v>
      </c>
      <c r="AQ1224">
        <v>4.3</v>
      </c>
      <c r="AR1224">
        <v>1.5</v>
      </c>
      <c r="AS1224">
        <v>0.6</v>
      </c>
      <c r="AT1224">
        <v>0.9</v>
      </c>
      <c r="AU1224">
        <v>1.2</v>
      </c>
      <c r="AV1224">
        <v>3.3</v>
      </c>
      <c r="AW1224">
        <v>4.2</v>
      </c>
      <c r="AX1224">
        <v>0.9</v>
      </c>
      <c r="AY1224">
        <v>0.8</v>
      </c>
      <c r="AZ1224">
        <v>0.8</v>
      </c>
      <c r="BA1224">
        <v>1.2</v>
      </c>
      <c r="BB1224">
        <v>5.4</v>
      </c>
      <c r="BC1224">
        <v>0.5</v>
      </c>
      <c r="BD1224">
        <v>5.5</v>
      </c>
      <c r="BE1224">
        <v>1.4</v>
      </c>
      <c r="BF1224">
        <v>1.2</v>
      </c>
      <c r="BG1224">
        <v>5.3</v>
      </c>
      <c r="BH1224">
        <v>2.3</v>
      </c>
      <c r="BI1224">
        <v>0.5</v>
      </c>
      <c r="BJ1224">
        <v>0.8</v>
      </c>
      <c r="BK1224">
        <v>0.7</v>
      </c>
      <c r="BL1224">
        <v>0.4</v>
      </c>
      <c r="BM1224">
        <v>0.8</v>
      </c>
      <c r="BP1224">
        <v>0.9</v>
      </c>
      <c r="BQ1224">
        <v>1</v>
      </c>
      <c r="BR1224">
        <v>0.1</v>
      </c>
      <c r="BS1224">
        <v>0.7</v>
      </c>
      <c r="BT1224">
        <v>0.7</v>
      </c>
    </row>
    <row r="1225" spans="1:59" x14ac:dyDescent="0.25">
      <c r="A1225" s="28" t="s">
        <v>296</v>
      </c>
      <c r="B1225" s="27" t="s">
        <v>365</v>
      </c>
      <c r="C1225" s="28" t="s">
        <v>405</v>
      </c>
      <c r="D1225">
        <v>0.1</v>
      </c>
      <c r="H1225">
        <v>0.1</v>
      </c>
      <c r="V1225">
        <v>0.1</v>
      </c>
      <c r="AK1225">
        <v>0.1</v>
      </c>
      <c r="BG1225">
        <v>0.1</v>
      </c>
    </row>
    <row r="1226" spans="1:72" x14ac:dyDescent="0.25">
      <c r="A1226" s="28" t="s">
        <v>296</v>
      </c>
      <c r="B1226" s="27" t="s">
        <v>365</v>
      </c>
      <c r="C1226" s="28" t="s">
        <v>406</v>
      </c>
      <c r="D1226">
        <v>13.6</v>
      </c>
      <c r="E1226">
        <v>1.2</v>
      </c>
      <c r="F1226">
        <v>0.9</v>
      </c>
      <c r="G1226">
        <v>2.1</v>
      </c>
      <c r="H1226">
        <v>18.2</v>
      </c>
      <c r="I1226">
        <v>4.2</v>
      </c>
      <c r="J1226">
        <v>3</v>
      </c>
      <c r="K1226">
        <v>3.9</v>
      </c>
      <c r="L1226">
        <v>2.5</v>
      </c>
      <c r="M1226">
        <v>2.8</v>
      </c>
      <c r="N1226">
        <v>8.1</v>
      </c>
      <c r="O1226">
        <v>5.9</v>
      </c>
      <c r="P1226">
        <v>7</v>
      </c>
      <c r="Q1226">
        <v>4.5</v>
      </c>
      <c r="R1226">
        <v>5.8</v>
      </c>
      <c r="S1226">
        <v>11.4</v>
      </c>
      <c r="T1226">
        <v>5.7</v>
      </c>
      <c r="U1226">
        <v>6.6</v>
      </c>
      <c r="V1226">
        <v>11.6</v>
      </c>
      <c r="W1226">
        <v>11.3</v>
      </c>
      <c r="X1226">
        <v>5.6</v>
      </c>
      <c r="Y1226">
        <v>4.7</v>
      </c>
      <c r="Z1226">
        <v>4.6</v>
      </c>
      <c r="AA1226">
        <v>4.8</v>
      </c>
      <c r="AB1226">
        <v>1.3</v>
      </c>
      <c r="AC1226">
        <v>4.6</v>
      </c>
      <c r="AD1226">
        <v>11.3</v>
      </c>
      <c r="AE1226">
        <v>3.8</v>
      </c>
      <c r="AF1226">
        <v>11.2</v>
      </c>
      <c r="AG1226">
        <v>5.7</v>
      </c>
      <c r="AH1226">
        <v>5.2</v>
      </c>
      <c r="AI1226">
        <v>2.9</v>
      </c>
      <c r="AJ1226">
        <v>3.3</v>
      </c>
      <c r="AK1226">
        <v>14.4</v>
      </c>
      <c r="AL1226">
        <v>4.1</v>
      </c>
      <c r="AM1226">
        <v>6.6</v>
      </c>
      <c r="AN1226">
        <v>1.9</v>
      </c>
      <c r="AO1226">
        <v>2.3</v>
      </c>
      <c r="AP1226">
        <v>3.2</v>
      </c>
      <c r="AQ1226">
        <v>9.7</v>
      </c>
      <c r="AR1226">
        <v>4.8</v>
      </c>
      <c r="AS1226">
        <v>2</v>
      </c>
      <c r="AT1226">
        <v>2.4</v>
      </c>
      <c r="AU1226">
        <v>2.9</v>
      </c>
      <c r="AV1226">
        <v>7.8</v>
      </c>
      <c r="AW1226">
        <v>8.3</v>
      </c>
      <c r="AX1226">
        <v>2.5</v>
      </c>
      <c r="AY1226">
        <v>2.6</v>
      </c>
      <c r="AZ1226">
        <v>2.5</v>
      </c>
      <c r="BA1226">
        <v>3.4</v>
      </c>
      <c r="BB1226">
        <v>10.8</v>
      </c>
      <c r="BC1226">
        <v>1.5</v>
      </c>
      <c r="BD1226">
        <v>10.5</v>
      </c>
      <c r="BE1226">
        <v>3.5</v>
      </c>
      <c r="BF1226">
        <v>2.8</v>
      </c>
      <c r="BG1226">
        <v>12.3</v>
      </c>
      <c r="BH1226">
        <v>5.2</v>
      </c>
      <c r="BI1226">
        <v>1.8</v>
      </c>
      <c r="BJ1226">
        <v>2.2</v>
      </c>
      <c r="BK1226">
        <v>2</v>
      </c>
      <c r="BL1226">
        <v>1.6</v>
      </c>
      <c r="BM1226">
        <v>2.4</v>
      </c>
      <c r="BP1226">
        <v>3.6</v>
      </c>
      <c r="BQ1226">
        <v>3.1</v>
      </c>
      <c r="BR1226">
        <v>0.6</v>
      </c>
      <c r="BS1226">
        <v>2.8</v>
      </c>
      <c r="BT1226">
        <v>2.8</v>
      </c>
    </row>
    <row r="1227" spans="1:72" x14ac:dyDescent="0.25">
      <c r="A1227" s="28" t="s">
        <v>296</v>
      </c>
      <c r="B1227" s="27" t="s">
        <v>365</v>
      </c>
      <c r="C1227" s="28" t="s">
        <v>407</v>
      </c>
      <c r="D1227">
        <v>177.5</v>
      </c>
      <c r="E1227">
        <v>11.8</v>
      </c>
      <c r="F1227">
        <v>12.6</v>
      </c>
      <c r="G1227">
        <v>22.2</v>
      </c>
      <c r="H1227">
        <v>239.7</v>
      </c>
      <c r="I1227">
        <v>51.5</v>
      </c>
      <c r="J1227">
        <v>36.2</v>
      </c>
      <c r="K1227">
        <v>48.8</v>
      </c>
      <c r="L1227">
        <v>30.6</v>
      </c>
      <c r="M1227">
        <v>42.6</v>
      </c>
      <c r="N1227">
        <v>104.3</v>
      </c>
      <c r="O1227">
        <v>75.7</v>
      </c>
      <c r="P1227">
        <v>91.4</v>
      </c>
      <c r="Q1227">
        <v>56</v>
      </c>
      <c r="R1227">
        <v>73.4</v>
      </c>
      <c r="S1227">
        <v>148.3</v>
      </c>
      <c r="T1227">
        <v>71.4</v>
      </c>
      <c r="U1227">
        <v>82.9</v>
      </c>
      <c r="V1227">
        <v>151.2</v>
      </c>
      <c r="W1227">
        <v>140.6</v>
      </c>
      <c r="X1227">
        <v>74.5</v>
      </c>
      <c r="Y1227">
        <v>57.7</v>
      </c>
      <c r="Z1227">
        <v>61</v>
      </c>
      <c r="AA1227">
        <v>64</v>
      </c>
      <c r="AB1227">
        <v>15.4</v>
      </c>
      <c r="AC1227">
        <v>55.9</v>
      </c>
      <c r="AD1227">
        <v>139.4</v>
      </c>
      <c r="AE1227">
        <v>48</v>
      </c>
      <c r="AF1227">
        <v>151.6</v>
      </c>
      <c r="AG1227">
        <v>74.6</v>
      </c>
      <c r="AH1227">
        <v>67.8</v>
      </c>
      <c r="AI1227">
        <v>38.3</v>
      </c>
      <c r="AJ1227">
        <v>44.8</v>
      </c>
      <c r="AK1227">
        <v>200.6</v>
      </c>
      <c r="AL1227">
        <v>54.4</v>
      </c>
      <c r="AM1227">
        <v>93.2</v>
      </c>
      <c r="AN1227">
        <v>24.7</v>
      </c>
      <c r="AO1227">
        <v>29.8</v>
      </c>
      <c r="AP1227">
        <v>39.6</v>
      </c>
      <c r="AQ1227">
        <v>122.3</v>
      </c>
      <c r="AR1227">
        <v>56.3</v>
      </c>
      <c r="AS1227">
        <v>25.6</v>
      </c>
      <c r="AT1227">
        <v>31.3</v>
      </c>
      <c r="AU1227">
        <v>34.9</v>
      </c>
      <c r="AV1227">
        <v>122.4</v>
      </c>
      <c r="AW1227">
        <v>107.5</v>
      </c>
      <c r="AX1227">
        <v>33.9</v>
      </c>
      <c r="AY1227">
        <v>35</v>
      </c>
      <c r="AZ1227">
        <v>30.9</v>
      </c>
      <c r="BA1227">
        <v>41</v>
      </c>
      <c r="BB1227">
        <v>128.3</v>
      </c>
      <c r="BC1227">
        <v>18.5</v>
      </c>
      <c r="BD1227">
        <v>136.8</v>
      </c>
      <c r="BE1227">
        <v>43</v>
      </c>
      <c r="BF1227">
        <v>34.6</v>
      </c>
      <c r="BG1227">
        <v>153.5</v>
      </c>
      <c r="BH1227">
        <v>66.7</v>
      </c>
      <c r="BI1227">
        <v>23.5</v>
      </c>
      <c r="BJ1227">
        <v>27.3</v>
      </c>
      <c r="BK1227">
        <v>24.6</v>
      </c>
      <c r="BL1227">
        <v>19.8</v>
      </c>
      <c r="BM1227">
        <v>29.6</v>
      </c>
      <c r="BP1227">
        <v>44</v>
      </c>
      <c r="BQ1227">
        <v>40.5</v>
      </c>
      <c r="BR1227">
        <v>4.6</v>
      </c>
      <c r="BS1227">
        <v>33.9</v>
      </c>
      <c r="BT1227">
        <v>36.4</v>
      </c>
    </row>
    <row r="1228" spans="1:72" x14ac:dyDescent="0.25">
      <c r="A1228" s="26" t="s">
        <v>297</v>
      </c>
      <c r="B1228" s="27" t="s">
        <v>366</v>
      </c>
      <c r="C1228" s="26" t="s">
        <v>384</v>
      </c>
      <c r="D1228">
        <v>68.8</v>
      </c>
      <c r="E1228">
        <v>22.1</v>
      </c>
      <c r="F1228">
        <v>14.7</v>
      </c>
      <c r="G1228">
        <v>54.2</v>
      </c>
      <c r="H1228">
        <v>315.4</v>
      </c>
      <c r="I1228">
        <v>104.4</v>
      </c>
      <c r="J1228">
        <v>56</v>
      </c>
      <c r="K1228">
        <v>69.4</v>
      </c>
      <c r="L1228">
        <v>36.5</v>
      </c>
      <c r="M1228">
        <v>75.5</v>
      </c>
      <c r="N1228">
        <v>227.8</v>
      </c>
      <c r="O1228">
        <v>151.4</v>
      </c>
      <c r="P1228">
        <v>97.1</v>
      </c>
      <c r="Q1228">
        <v>157.6</v>
      </c>
      <c r="R1228">
        <v>90.4</v>
      </c>
      <c r="S1228">
        <v>251.3</v>
      </c>
      <c r="T1228">
        <v>131.9</v>
      </c>
      <c r="U1228">
        <v>346.1</v>
      </c>
      <c r="V1228">
        <v>283.5</v>
      </c>
      <c r="W1228">
        <v>461.1</v>
      </c>
      <c r="X1228">
        <v>133.7</v>
      </c>
      <c r="Y1228">
        <v>104.9</v>
      </c>
      <c r="Z1228">
        <v>115.3</v>
      </c>
      <c r="AA1228">
        <v>384.7</v>
      </c>
      <c r="AB1228">
        <v>48.9</v>
      </c>
      <c r="AC1228">
        <v>122.6</v>
      </c>
      <c r="AD1228">
        <v>591.3</v>
      </c>
      <c r="AE1228">
        <v>156.3</v>
      </c>
      <c r="AF1228">
        <v>1159.1</v>
      </c>
      <c r="AG1228">
        <v>325.1</v>
      </c>
      <c r="AH1228">
        <v>2183.7</v>
      </c>
      <c r="AI1228">
        <v>308</v>
      </c>
      <c r="AJ1228">
        <v>2602</v>
      </c>
      <c r="AK1228">
        <v>995</v>
      </c>
      <c r="AL1228">
        <v>67</v>
      </c>
      <c r="AM1228">
        <v>1610</v>
      </c>
      <c r="AN1228">
        <v>68.6</v>
      </c>
      <c r="AO1228">
        <v>240.8</v>
      </c>
      <c r="AP1228">
        <v>500.8</v>
      </c>
      <c r="AQ1228">
        <v>620.1</v>
      </c>
      <c r="AR1228">
        <v>291.5</v>
      </c>
      <c r="AS1228">
        <v>259</v>
      </c>
      <c r="AT1228">
        <v>167.3</v>
      </c>
      <c r="AU1228">
        <v>163.3</v>
      </c>
      <c r="AV1228">
        <v>721.8</v>
      </c>
      <c r="AW1228">
        <v>142.9</v>
      </c>
      <c r="AX1228">
        <v>140.9</v>
      </c>
      <c r="AY1228">
        <v>125.2</v>
      </c>
      <c r="AZ1228">
        <v>88.7</v>
      </c>
      <c r="BA1228">
        <v>336.5</v>
      </c>
      <c r="BB1228">
        <v>66</v>
      </c>
      <c r="BC1228">
        <v>11649.3</v>
      </c>
      <c r="BD1228">
        <v>268.4</v>
      </c>
      <c r="BE1228">
        <v>669.1</v>
      </c>
      <c r="BF1228">
        <v>400.6</v>
      </c>
      <c r="BG1228">
        <v>249.9</v>
      </c>
      <c r="BH1228">
        <v>175.4</v>
      </c>
      <c r="BI1228">
        <v>554.7</v>
      </c>
      <c r="BJ1228">
        <v>1178.9</v>
      </c>
      <c r="BK1228">
        <v>113.7</v>
      </c>
      <c r="BL1228">
        <v>33.7</v>
      </c>
      <c r="BM1228">
        <v>56.4</v>
      </c>
      <c r="BP1228">
        <v>2270.1</v>
      </c>
      <c r="BQ1228">
        <v>75812.4</v>
      </c>
      <c r="BR1228">
        <v>153.4</v>
      </c>
      <c r="BS1228">
        <v>367.4</v>
      </c>
      <c r="BT1228">
        <v>50.8</v>
      </c>
    </row>
    <row r="1229" spans="1:71" x14ac:dyDescent="0.25">
      <c r="A1229" s="28" t="s">
        <v>297</v>
      </c>
      <c r="B1229" s="27" t="s">
        <v>366</v>
      </c>
      <c r="C1229" s="28" t="s">
        <v>385</v>
      </c>
      <c r="V1229">
        <v>0.1</v>
      </c>
      <c r="BS1229">
        <v>0.2</v>
      </c>
    </row>
    <row r="1230" spans="1:72" x14ac:dyDescent="0.25">
      <c r="A1230" s="28" t="s">
        <v>297</v>
      </c>
      <c r="B1230" s="27" t="s">
        <v>366</v>
      </c>
      <c r="C1230" s="28" t="s">
        <v>386</v>
      </c>
      <c r="D1230">
        <v>10.8</v>
      </c>
      <c r="E1230">
        <v>2.6</v>
      </c>
      <c r="F1230">
        <v>4.8</v>
      </c>
      <c r="G1230">
        <v>6</v>
      </c>
      <c r="H1230">
        <v>16.7</v>
      </c>
      <c r="I1230">
        <v>9.6</v>
      </c>
      <c r="J1230">
        <v>6.9</v>
      </c>
      <c r="K1230">
        <v>10.4</v>
      </c>
      <c r="L1230">
        <v>6.7</v>
      </c>
      <c r="M1230">
        <v>12.1</v>
      </c>
      <c r="N1230">
        <v>16.7</v>
      </c>
      <c r="O1230">
        <v>11.6</v>
      </c>
      <c r="P1230">
        <v>14.5</v>
      </c>
      <c r="Q1230">
        <v>12.4</v>
      </c>
      <c r="R1230">
        <v>16.6</v>
      </c>
      <c r="S1230">
        <v>15.5</v>
      </c>
      <c r="T1230">
        <v>10.8</v>
      </c>
      <c r="U1230">
        <v>13.8</v>
      </c>
      <c r="V1230">
        <v>14.8</v>
      </c>
      <c r="W1230">
        <v>22</v>
      </c>
      <c r="X1230">
        <v>15.2</v>
      </c>
      <c r="Y1230">
        <v>9.7</v>
      </c>
      <c r="Z1230">
        <v>9.8</v>
      </c>
      <c r="AA1230">
        <v>13.5</v>
      </c>
      <c r="AB1230">
        <v>4.6</v>
      </c>
      <c r="AC1230">
        <v>16.6</v>
      </c>
      <c r="AD1230">
        <v>37.3</v>
      </c>
      <c r="AE1230">
        <v>11.4</v>
      </c>
      <c r="AF1230">
        <v>31.5</v>
      </c>
      <c r="AG1230">
        <v>19.1</v>
      </c>
      <c r="AH1230">
        <v>28.9</v>
      </c>
      <c r="AI1230">
        <v>17.7</v>
      </c>
      <c r="AJ1230">
        <v>106.7</v>
      </c>
      <c r="AK1230">
        <v>31.8</v>
      </c>
      <c r="AL1230">
        <v>4.5</v>
      </c>
      <c r="AM1230">
        <v>35.6</v>
      </c>
      <c r="AN1230">
        <v>7</v>
      </c>
      <c r="AO1230">
        <v>9.1</v>
      </c>
      <c r="AP1230">
        <v>11.9</v>
      </c>
      <c r="AQ1230">
        <v>16.9</v>
      </c>
      <c r="AR1230">
        <v>6.8</v>
      </c>
      <c r="AS1230">
        <v>7.6</v>
      </c>
      <c r="AT1230">
        <v>5.9</v>
      </c>
      <c r="AU1230">
        <v>7.3</v>
      </c>
      <c r="AV1230">
        <v>21.5</v>
      </c>
      <c r="AW1230">
        <v>10.6</v>
      </c>
      <c r="AX1230">
        <v>10.5</v>
      </c>
      <c r="AY1230">
        <v>8.5</v>
      </c>
      <c r="AZ1230">
        <v>7.9</v>
      </c>
      <c r="BA1230">
        <v>19.6</v>
      </c>
      <c r="BB1230">
        <v>5.8</v>
      </c>
      <c r="BC1230">
        <v>86.9</v>
      </c>
      <c r="BD1230">
        <v>11.2</v>
      </c>
      <c r="BE1230">
        <v>12.7</v>
      </c>
      <c r="BF1230">
        <v>10.6</v>
      </c>
      <c r="BG1230">
        <v>13</v>
      </c>
      <c r="BH1230">
        <v>8.1</v>
      </c>
      <c r="BI1230">
        <v>9.4</v>
      </c>
      <c r="BJ1230">
        <v>9.3</v>
      </c>
      <c r="BK1230">
        <v>7.4</v>
      </c>
      <c r="BL1230">
        <v>7.1</v>
      </c>
      <c r="BM1230">
        <v>7.8</v>
      </c>
      <c r="BP1230">
        <v>15.9</v>
      </c>
      <c r="BQ1230">
        <v>879.9</v>
      </c>
      <c r="BR1230">
        <v>0.3</v>
      </c>
      <c r="BS1230">
        <v>11.6</v>
      </c>
      <c r="BT1230">
        <v>14.3</v>
      </c>
    </row>
    <row r="1231" spans="1:72" x14ac:dyDescent="0.25">
      <c r="A1231" s="28" t="s">
        <v>297</v>
      </c>
      <c r="B1231" s="27" t="s">
        <v>366</v>
      </c>
      <c r="C1231" s="28" t="s">
        <v>387</v>
      </c>
      <c r="D1231">
        <v>1.9</v>
      </c>
      <c r="E1231">
        <v>0.3</v>
      </c>
      <c r="F1231">
        <v>0.4</v>
      </c>
      <c r="G1231">
        <v>0.6</v>
      </c>
      <c r="H1231">
        <v>8.5</v>
      </c>
      <c r="I1231">
        <v>2</v>
      </c>
      <c r="J1231">
        <v>1.2</v>
      </c>
      <c r="K1231">
        <v>1.5</v>
      </c>
      <c r="L1231">
        <v>0.6</v>
      </c>
      <c r="M1231">
        <v>1.7</v>
      </c>
      <c r="N1231">
        <v>4.4</v>
      </c>
      <c r="O1231">
        <v>4</v>
      </c>
      <c r="P1231">
        <v>2.6</v>
      </c>
      <c r="Q1231">
        <v>1.7</v>
      </c>
      <c r="R1231">
        <v>2.3</v>
      </c>
      <c r="S1231">
        <v>2.8</v>
      </c>
      <c r="T1231">
        <v>4.1</v>
      </c>
      <c r="U1231">
        <v>2.6</v>
      </c>
      <c r="V1231">
        <v>4.1</v>
      </c>
      <c r="W1231">
        <v>4.4</v>
      </c>
      <c r="X1231">
        <v>1.6</v>
      </c>
      <c r="Y1231">
        <v>2.5</v>
      </c>
      <c r="Z1231">
        <v>1.4</v>
      </c>
      <c r="AA1231">
        <v>2.8</v>
      </c>
      <c r="AB1231">
        <v>0.5</v>
      </c>
      <c r="AC1231">
        <v>2</v>
      </c>
      <c r="AD1231">
        <v>5.9</v>
      </c>
      <c r="AE1231">
        <v>2.1</v>
      </c>
      <c r="AF1231">
        <v>16.5</v>
      </c>
      <c r="AG1231">
        <v>4.7</v>
      </c>
      <c r="AH1231">
        <v>3.1</v>
      </c>
      <c r="AI1231">
        <v>1.7</v>
      </c>
      <c r="AJ1231">
        <v>8.6</v>
      </c>
      <c r="AK1231">
        <v>4.9</v>
      </c>
      <c r="AL1231">
        <v>0.5</v>
      </c>
      <c r="AM1231">
        <v>3.6</v>
      </c>
      <c r="AN1231">
        <v>3.7</v>
      </c>
      <c r="AO1231">
        <v>1.3</v>
      </c>
      <c r="AP1231">
        <v>2.1</v>
      </c>
      <c r="AQ1231">
        <v>21</v>
      </c>
      <c r="AR1231">
        <v>1.1</v>
      </c>
      <c r="AS1231">
        <v>1</v>
      </c>
      <c r="AT1231">
        <v>1.7</v>
      </c>
      <c r="AU1231">
        <v>0.9</v>
      </c>
      <c r="AV1231">
        <v>7</v>
      </c>
      <c r="AW1231">
        <v>1.5</v>
      </c>
      <c r="AX1231">
        <v>1.2</v>
      </c>
      <c r="AY1231">
        <v>1.2</v>
      </c>
      <c r="AZ1231">
        <v>0.8</v>
      </c>
      <c r="BA1231">
        <v>2</v>
      </c>
      <c r="BB1231">
        <v>0.7</v>
      </c>
      <c r="BC1231">
        <v>8.9</v>
      </c>
      <c r="BD1231">
        <v>2</v>
      </c>
      <c r="BE1231">
        <v>2.5</v>
      </c>
      <c r="BF1231">
        <v>1.3</v>
      </c>
      <c r="BG1231">
        <v>2.8</v>
      </c>
      <c r="BH1231">
        <v>1.1</v>
      </c>
      <c r="BI1231">
        <v>1.7</v>
      </c>
      <c r="BJ1231">
        <v>1</v>
      </c>
      <c r="BK1231">
        <v>0.6</v>
      </c>
      <c r="BL1231">
        <v>0.4</v>
      </c>
      <c r="BM1231">
        <v>0.7</v>
      </c>
      <c r="BP1231">
        <v>1.7</v>
      </c>
      <c r="BQ1231">
        <v>53.9</v>
      </c>
      <c r="BR1231">
        <v>0.3</v>
      </c>
      <c r="BS1231">
        <v>14.3</v>
      </c>
      <c r="BT1231">
        <v>1.6</v>
      </c>
    </row>
    <row r="1232" spans="1:71" x14ac:dyDescent="0.25">
      <c r="A1232" s="28" t="s">
        <v>297</v>
      </c>
      <c r="B1232" s="27" t="s">
        <v>366</v>
      </c>
      <c r="C1232" s="28" t="s">
        <v>388</v>
      </c>
      <c r="H1232">
        <v>0.1</v>
      </c>
      <c r="N1232">
        <v>0.1</v>
      </c>
      <c r="O1232">
        <v>0.1</v>
      </c>
      <c r="R1232">
        <v>0.1</v>
      </c>
      <c r="S1232">
        <v>0.1</v>
      </c>
      <c r="U1232">
        <v>0.1</v>
      </c>
      <c r="V1232">
        <v>0.1</v>
      </c>
      <c r="W1232">
        <v>0.1</v>
      </c>
      <c r="AA1232">
        <v>0.1</v>
      </c>
      <c r="AD1232">
        <v>0.2</v>
      </c>
      <c r="AF1232">
        <v>0.2</v>
      </c>
      <c r="AG1232">
        <v>0.1</v>
      </c>
      <c r="AH1232">
        <v>0.2</v>
      </c>
      <c r="AJ1232">
        <v>0.1</v>
      </c>
      <c r="AK1232">
        <v>0.1</v>
      </c>
      <c r="AM1232">
        <v>0.1</v>
      </c>
      <c r="AO1232">
        <v>0.1</v>
      </c>
      <c r="AQ1232">
        <v>0.1</v>
      </c>
      <c r="AV1232">
        <v>0.1</v>
      </c>
      <c r="BA1232">
        <v>0.2</v>
      </c>
      <c r="BD1232">
        <v>0.1</v>
      </c>
      <c r="BE1232">
        <v>0.1</v>
      </c>
      <c r="BQ1232">
        <v>0.3</v>
      </c>
      <c r="BS1232">
        <v>0.1</v>
      </c>
    </row>
    <row r="1233" spans="1:72" x14ac:dyDescent="0.25">
      <c r="A1233" s="28" t="s">
        <v>297</v>
      </c>
      <c r="B1233" s="27" t="s">
        <v>366</v>
      </c>
      <c r="C1233" s="28" t="s">
        <v>389</v>
      </c>
      <c r="D1233">
        <v>0.2</v>
      </c>
      <c r="E1233">
        <v>0.1</v>
      </c>
      <c r="G1233">
        <v>0.1</v>
      </c>
      <c r="H1233">
        <v>0.2</v>
      </c>
      <c r="I1233">
        <v>0.1</v>
      </c>
      <c r="J1233">
        <v>0.1</v>
      </c>
      <c r="K1233">
        <v>0.1</v>
      </c>
      <c r="L1233">
        <v>0.1</v>
      </c>
      <c r="M1233">
        <v>0.2</v>
      </c>
      <c r="N1233">
        <v>0.2</v>
      </c>
      <c r="O1233">
        <v>0.1</v>
      </c>
      <c r="P1233">
        <v>0.2</v>
      </c>
      <c r="Q1233">
        <v>0.2</v>
      </c>
      <c r="R1233">
        <v>0.2</v>
      </c>
      <c r="S1233">
        <v>0.2</v>
      </c>
      <c r="T1233">
        <v>0.1</v>
      </c>
      <c r="U1233">
        <v>0.2</v>
      </c>
      <c r="V1233">
        <v>0.2</v>
      </c>
      <c r="W1233">
        <v>0.2</v>
      </c>
      <c r="X1233">
        <v>0.1</v>
      </c>
      <c r="Y1233">
        <v>0.1</v>
      </c>
      <c r="Z1233">
        <v>0.1</v>
      </c>
      <c r="AA1233">
        <v>0.2</v>
      </c>
      <c r="AB1233">
        <v>0.1</v>
      </c>
      <c r="AC1233">
        <v>0.2</v>
      </c>
      <c r="AD1233">
        <v>0.4</v>
      </c>
      <c r="AE1233">
        <v>0.2</v>
      </c>
      <c r="AF1233">
        <v>0.5</v>
      </c>
      <c r="AG1233">
        <v>0.2</v>
      </c>
      <c r="AH1233">
        <v>0.5</v>
      </c>
      <c r="AI1233">
        <v>1</v>
      </c>
      <c r="AJ1233">
        <v>1.4</v>
      </c>
      <c r="AK1233">
        <v>1</v>
      </c>
      <c r="AL1233">
        <v>0.1</v>
      </c>
      <c r="AM1233">
        <v>0.5</v>
      </c>
      <c r="AN1233">
        <v>0.1</v>
      </c>
      <c r="AO1233">
        <v>0.1</v>
      </c>
      <c r="AP1233">
        <v>0.1</v>
      </c>
      <c r="AQ1233">
        <v>0.2</v>
      </c>
      <c r="AR1233">
        <v>0.1</v>
      </c>
      <c r="AS1233">
        <v>0.1</v>
      </c>
      <c r="AU1233">
        <v>0.1</v>
      </c>
      <c r="AV1233">
        <v>0.2</v>
      </c>
      <c r="AW1233">
        <v>0.1</v>
      </c>
      <c r="AX1233">
        <v>0.1</v>
      </c>
      <c r="AY1233">
        <v>0.1</v>
      </c>
      <c r="AZ1233">
        <v>0.1</v>
      </c>
      <c r="BA1233">
        <v>0.2</v>
      </c>
      <c r="BC1233">
        <v>2.2</v>
      </c>
      <c r="BD1233">
        <v>0.1</v>
      </c>
      <c r="BE1233">
        <v>0.2</v>
      </c>
      <c r="BF1233">
        <v>0.1</v>
      </c>
      <c r="BG1233">
        <v>0.2</v>
      </c>
      <c r="BH1233">
        <v>0.1</v>
      </c>
      <c r="BI1233">
        <v>0.1</v>
      </c>
      <c r="BJ1233">
        <v>0.1</v>
      </c>
      <c r="BK1233">
        <v>0.1</v>
      </c>
      <c r="BM1233">
        <v>0.1</v>
      </c>
      <c r="BP1233">
        <v>0.2</v>
      </c>
      <c r="BQ1233">
        <v>11.2</v>
      </c>
      <c r="BS1233">
        <v>0.2</v>
      </c>
      <c r="BT1233">
        <v>0.2</v>
      </c>
    </row>
    <row r="1234" spans="1:72" x14ac:dyDescent="0.25">
      <c r="A1234" s="28" t="s">
        <v>297</v>
      </c>
      <c r="B1234" s="27" t="s">
        <v>366</v>
      </c>
      <c r="C1234" s="28" t="s">
        <v>390</v>
      </c>
      <c r="D1234">
        <v>1.3</v>
      </c>
      <c r="E1234">
        <v>0.2</v>
      </c>
      <c r="F1234">
        <v>0.5</v>
      </c>
      <c r="G1234">
        <v>0.5</v>
      </c>
      <c r="H1234">
        <v>2.6</v>
      </c>
      <c r="I1234">
        <v>1.2</v>
      </c>
      <c r="J1234">
        <v>0.6</v>
      </c>
      <c r="K1234">
        <v>1.3</v>
      </c>
      <c r="L1234">
        <v>0.6</v>
      </c>
      <c r="M1234">
        <v>1.8</v>
      </c>
      <c r="N1234">
        <v>2.5</v>
      </c>
      <c r="O1234">
        <v>0.9</v>
      </c>
      <c r="P1234">
        <v>2.1</v>
      </c>
      <c r="Q1234">
        <v>1.8</v>
      </c>
      <c r="R1234">
        <v>2.5</v>
      </c>
      <c r="S1234">
        <v>2.3</v>
      </c>
      <c r="T1234">
        <v>0.9</v>
      </c>
      <c r="U1234">
        <v>2</v>
      </c>
      <c r="V1234">
        <v>2.1</v>
      </c>
      <c r="W1234">
        <v>4.2</v>
      </c>
      <c r="X1234">
        <v>1.9</v>
      </c>
      <c r="Y1234">
        <v>0.8</v>
      </c>
      <c r="Z1234">
        <v>0.7</v>
      </c>
      <c r="AA1234">
        <v>2.1</v>
      </c>
      <c r="AB1234">
        <v>0.4</v>
      </c>
      <c r="AC1234">
        <v>2.6</v>
      </c>
      <c r="AD1234">
        <v>7.5</v>
      </c>
      <c r="AE1234">
        <v>1.1</v>
      </c>
      <c r="AF1234">
        <v>6.5</v>
      </c>
      <c r="AG1234">
        <v>3.7</v>
      </c>
      <c r="AH1234">
        <v>2.8</v>
      </c>
      <c r="AI1234">
        <v>5.4</v>
      </c>
      <c r="AJ1234">
        <v>13.1</v>
      </c>
      <c r="AK1234">
        <v>3.3</v>
      </c>
      <c r="AL1234">
        <v>0.4</v>
      </c>
      <c r="AM1234">
        <v>5.9</v>
      </c>
      <c r="AN1234">
        <v>0.5</v>
      </c>
      <c r="AO1234">
        <v>0.7</v>
      </c>
      <c r="AP1234">
        <v>1.5</v>
      </c>
      <c r="AQ1234">
        <v>1.6</v>
      </c>
      <c r="AR1234">
        <v>1</v>
      </c>
      <c r="AS1234">
        <v>0.5</v>
      </c>
      <c r="AT1234">
        <v>0.4</v>
      </c>
      <c r="AU1234">
        <v>1.1</v>
      </c>
      <c r="AV1234">
        <v>3.1</v>
      </c>
      <c r="AW1234">
        <v>0.9</v>
      </c>
      <c r="AX1234">
        <v>0.8</v>
      </c>
      <c r="AY1234">
        <v>0.7</v>
      </c>
      <c r="AZ1234">
        <v>0.5</v>
      </c>
      <c r="BA1234">
        <v>2.2</v>
      </c>
      <c r="BB1234">
        <v>0.3</v>
      </c>
      <c r="BC1234">
        <v>14.3</v>
      </c>
      <c r="BD1234">
        <v>1.2</v>
      </c>
      <c r="BE1234">
        <v>1.2</v>
      </c>
      <c r="BF1234">
        <v>1.3</v>
      </c>
      <c r="BG1234">
        <v>1.4</v>
      </c>
      <c r="BH1234">
        <v>0.6</v>
      </c>
      <c r="BI1234">
        <v>0.9</v>
      </c>
      <c r="BJ1234">
        <v>0.7</v>
      </c>
      <c r="BK1234">
        <v>0.8</v>
      </c>
      <c r="BL1234">
        <v>0.4</v>
      </c>
      <c r="BM1234">
        <v>0.5</v>
      </c>
      <c r="BP1234">
        <v>1.6</v>
      </c>
      <c r="BQ1234">
        <v>63.3</v>
      </c>
      <c r="BS1234">
        <v>1.2</v>
      </c>
      <c r="BT1234">
        <v>1.5</v>
      </c>
    </row>
    <row r="1235" spans="1:3" x14ac:dyDescent="0.25">
      <c r="A1235" s="28" t="s">
        <v>297</v>
      </c>
      <c r="B1235" s="27" t="s">
        <v>366</v>
      </c>
      <c r="C1235" s="28" t="s">
        <v>391</v>
      </c>
    </row>
    <row r="1236" spans="1:72" x14ac:dyDescent="0.25">
      <c r="A1236" s="28" t="s">
        <v>297</v>
      </c>
      <c r="B1236" s="27" t="s">
        <v>366</v>
      </c>
      <c r="C1236" s="28" t="s">
        <v>392</v>
      </c>
      <c r="D1236">
        <v>7</v>
      </c>
      <c r="E1236">
        <v>2.3</v>
      </c>
      <c r="F1236">
        <v>2</v>
      </c>
      <c r="G1236">
        <v>3.9</v>
      </c>
      <c r="H1236">
        <v>11.7</v>
      </c>
      <c r="I1236">
        <v>6.1</v>
      </c>
      <c r="J1236">
        <v>4.7</v>
      </c>
      <c r="K1236">
        <v>6.1</v>
      </c>
      <c r="L1236">
        <v>3.5</v>
      </c>
      <c r="M1236">
        <v>7.9</v>
      </c>
      <c r="N1236">
        <v>10.3</v>
      </c>
      <c r="O1236">
        <v>7.5</v>
      </c>
      <c r="P1236">
        <v>8.5</v>
      </c>
      <c r="Q1236">
        <v>7.5</v>
      </c>
      <c r="R1236">
        <v>9.9</v>
      </c>
      <c r="S1236">
        <v>9.4</v>
      </c>
      <c r="T1236">
        <v>6.4</v>
      </c>
      <c r="U1236">
        <v>8.1</v>
      </c>
      <c r="V1236">
        <v>8.8</v>
      </c>
      <c r="W1236">
        <v>11.7</v>
      </c>
      <c r="X1236">
        <v>7.2</v>
      </c>
      <c r="Y1236">
        <v>6</v>
      </c>
      <c r="Z1236">
        <v>5.3</v>
      </c>
      <c r="AA1236">
        <v>8.4</v>
      </c>
      <c r="AB1236">
        <v>2.8</v>
      </c>
      <c r="AC1236">
        <v>9.8</v>
      </c>
      <c r="AD1236">
        <v>22.5</v>
      </c>
      <c r="AE1236">
        <v>8.4</v>
      </c>
      <c r="AF1236">
        <v>17.7</v>
      </c>
      <c r="AG1236">
        <v>11.3</v>
      </c>
      <c r="AH1236">
        <v>19.8</v>
      </c>
      <c r="AI1236">
        <v>11.3</v>
      </c>
      <c r="AJ1236">
        <v>56.4</v>
      </c>
      <c r="AK1236">
        <v>30.7</v>
      </c>
      <c r="AL1236">
        <v>2.5</v>
      </c>
      <c r="AM1236">
        <v>21.6</v>
      </c>
      <c r="AN1236">
        <v>4</v>
      </c>
      <c r="AO1236">
        <v>5.8</v>
      </c>
      <c r="AP1236">
        <v>7</v>
      </c>
      <c r="AQ1236">
        <v>11</v>
      </c>
      <c r="AR1236">
        <v>4.6</v>
      </c>
      <c r="AS1236">
        <v>4.4</v>
      </c>
      <c r="AT1236">
        <v>4.2</v>
      </c>
      <c r="AU1236">
        <v>5.3</v>
      </c>
      <c r="AV1236">
        <v>17</v>
      </c>
      <c r="AW1236">
        <v>5.7</v>
      </c>
      <c r="AX1236">
        <v>4.5</v>
      </c>
      <c r="AY1236">
        <v>5.3</v>
      </c>
      <c r="AZ1236">
        <v>4.3</v>
      </c>
      <c r="BA1236">
        <v>9.6</v>
      </c>
      <c r="BB1236">
        <v>2.9</v>
      </c>
      <c r="BC1236">
        <v>82</v>
      </c>
      <c r="BD1236">
        <v>6.7</v>
      </c>
      <c r="BE1236">
        <v>11.1</v>
      </c>
      <c r="BF1236">
        <v>7</v>
      </c>
      <c r="BG1236">
        <v>10.6</v>
      </c>
      <c r="BH1236">
        <v>4.5</v>
      </c>
      <c r="BI1236">
        <v>5.7</v>
      </c>
      <c r="BJ1236">
        <v>5.8</v>
      </c>
      <c r="BK1236">
        <v>3.9</v>
      </c>
      <c r="BL1236">
        <v>2.8</v>
      </c>
      <c r="BM1236">
        <v>4.2</v>
      </c>
      <c r="BP1236">
        <v>9.2</v>
      </c>
      <c r="BQ1236">
        <v>617.6</v>
      </c>
      <c r="BR1236">
        <v>0.7</v>
      </c>
      <c r="BS1236">
        <v>8</v>
      </c>
      <c r="BT1236">
        <v>7.2</v>
      </c>
    </row>
    <row r="1237" spans="1:69" x14ac:dyDescent="0.25">
      <c r="A1237" s="28" t="s">
        <v>297</v>
      </c>
      <c r="B1237" s="27" t="s">
        <v>366</v>
      </c>
      <c r="C1237" s="28" t="s">
        <v>393</v>
      </c>
      <c r="BC1237">
        <v>0.1</v>
      </c>
      <c r="BQ1237">
        <v>0.4</v>
      </c>
    </row>
    <row r="1238" spans="1:72" x14ac:dyDescent="0.25">
      <c r="A1238" s="28" t="s">
        <v>297</v>
      </c>
      <c r="B1238" s="27" t="s">
        <v>366</v>
      </c>
      <c r="C1238" s="28" t="s">
        <v>394</v>
      </c>
      <c r="D1238">
        <v>0.2</v>
      </c>
      <c r="E1238">
        <v>0.1</v>
      </c>
      <c r="F1238">
        <v>0.1</v>
      </c>
      <c r="G1238">
        <v>0.1</v>
      </c>
      <c r="H1238">
        <v>0.4</v>
      </c>
      <c r="I1238">
        <v>0.2</v>
      </c>
      <c r="J1238">
        <v>0.1</v>
      </c>
      <c r="K1238">
        <v>0.2</v>
      </c>
      <c r="L1238">
        <v>0.1</v>
      </c>
      <c r="M1238">
        <v>0.2</v>
      </c>
      <c r="N1238">
        <v>0.3</v>
      </c>
      <c r="O1238">
        <v>0.2</v>
      </c>
      <c r="P1238">
        <v>0.2</v>
      </c>
      <c r="Q1238">
        <v>0.2</v>
      </c>
      <c r="R1238">
        <v>0.3</v>
      </c>
      <c r="S1238">
        <v>0.3</v>
      </c>
      <c r="T1238">
        <v>0.2</v>
      </c>
      <c r="U1238">
        <v>0.2</v>
      </c>
      <c r="V1238">
        <v>0.3</v>
      </c>
      <c r="W1238">
        <v>0.3</v>
      </c>
      <c r="X1238">
        <v>0.2</v>
      </c>
      <c r="Y1238">
        <v>0.2</v>
      </c>
      <c r="Z1238">
        <v>0.2</v>
      </c>
      <c r="AA1238">
        <v>0.2</v>
      </c>
      <c r="AB1238">
        <v>0.1</v>
      </c>
      <c r="AC1238">
        <v>0.3</v>
      </c>
      <c r="AD1238">
        <v>0.7</v>
      </c>
      <c r="AE1238">
        <v>0.3</v>
      </c>
      <c r="AF1238">
        <v>0.6</v>
      </c>
      <c r="AG1238">
        <v>0.3</v>
      </c>
      <c r="AH1238">
        <v>0.9</v>
      </c>
      <c r="AI1238">
        <v>0.3</v>
      </c>
      <c r="AJ1238">
        <v>2.3</v>
      </c>
      <c r="AK1238">
        <v>1.6</v>
      </c>
      <c r="AL1238">
        <v>0.1</v>
      </c>
      <c r="AM1238">
        <v>0.8</v>
      </c>
      <c r="AN1238">
        <v>0.1</v>
      </c>
      <c r="AO1238">
        <v>0.2</v>
      </c>
      <c r="AP1238">
        <v>0.2</v>
      </c>
      <c r="AQ1238">
        <v>0.4</v>
      </c>
      <c r="AR1238">
        <v>0.1</v>
      </c>
      <c r="AS1238">
        <v>0.1</v>
      </c>
      <c r="AT1238">
        <v>0.1</v>
      </c>
      <c r="AU1238">
        <v>0.1</v>
      </c>
      <c r="AV1238">
        <v>0.7</v>
      </c>
      <c r="AW1238">
        <v>0.2</v>
      </c>
      <c r="AX1238">
        <v>0.2</v>
      </c>
      <c r="AY1238">
        <v>0.2</v>
      </c>
      <c r="AZ1238">
        <v>0.1</v>
      </c>
      <c r="BA1238">
        <v>0.4</v>
      </c>
      <c r="BB1238">
        <v>0.1</v>
      </c>
      <c r="BC1238">
        <v>2.6</v>
      </c>
      <c r="BD1238">
        <v>0.2</v>
      </c>
      <c r="BE1238">
        <v>0.4</v>
      </c>
      <c r="BF1238">
        <v>0.2</v>
      </c>
      <c r="BG1238">
        <v>0.3</v>
      </c>
      <c r="BH1238">
        <v>0.2</v>
      </c>
      <c r="BI1238">
        <v>0.2</v>
      </c>
      <c r="BJ1238">
        <v>0.2</v>
      </c>
      <c r="BK1238">
        <v>0.1</v>
      </c>
      <c r="BL1238">
        <v>0.1</v>
      </c>
      <c r="BM1238">
        <v>0.1</v>
      </c>
      <c r="BP1238">
        <v>0.3</v>
      </c>
      <c r="BQ1238">
        <v>27.9</v>
      </c>
      <c r="BS1238">
        <v>0.2</v>
      </c>
      <c r="BT1238">
        <v>0.2</v>
      </c>
    </row>
    <row r="1239" spans="1:72" x14ac:dyDescent="0.25">
      <c r="A1239" s="28" t="s">
        <v>297</v>
      </c>
      <c r="B1239" s="27" t="s">
        <v>366</v>
      </c>
      <c r="C1239" s="28" t="s">
        <v>395</v>
      </c>
      <c r="D1239">
        <v>0.4</v>
      </c>
      <c r="E1239">
        <v>0.1</v>
      </c>
      <c r="F1239">
        <v>0.1</v>
      </c>
      <c r="G1239">
        <v>0.2</v>
      </c>
      <c r="H1239">
        <v>0.6</v>
      </c>
      <c r="I1239">
        <v>0.3</v>
      </c>
      <c r="J1239">
        <v>0.2</v>
      </c>
      <c r="K1239">
        <v>0.3</v>
      </c>
      <c r="L1239">
        <v>0.2</v>
      </c>
      <c r="M1239">
        <v>0.4</v>
      </c>
      <c r="N1239">
        <v>0.6</v>
      </c>
      <c r="O1239">
        <v>0.5</v>
      </c>
      <c r="P1239">
        <v>0.4</v>
      </c>
      <c r="Q1239">
        <v>0.3</v>
      </c>
      <c r="R1239">
        <v>0.5</v>
      </c>
      <c r="S1239">
        <v>0.5</v>
      </c>
      <c r="T1239">
        <v>0.4</v>
      </c>
      <c r="U1239">
        <v>0.4</v>
      </c>
      <c r="V1239">
        <v>0.5</v>
      </c>
      <c r="W1239">
        <v>0.6</v>
      </c>
      <c r="X1239">
        <v>0.4</v>
      </c>
      <c r="Y1239">
        <v>0.4</v>
      </c>
      <c r="Z1239">
        <v>0.3</v>
      </c>
      <c r="AA1239">
        <v>0.5</v>
      </c>
      <c r="AB1239">
        <v>0.1</v>
      </c>
      <c r="AC1239">
        <v>0.4</v>
      </c>
      <c r="AD1239">
        <v>0.9</v>
      </c>
      <c r="AE1239">
        <v>0.4</v>
      </c>
      <c r="AF1239">
        <v>0.9</v>
      </c>
      <c r="AG1239">
        <v>0.6</v>
      </c>
      <c r="AH1239">
        <v>0.8</v>
      </c>
      <c r="AI1239">
        <v>0.5</v>
      </c>
      <c r="AJ1239">
        <v>1.7</v>
      </c>
      <c r="AK1239">
        <v>1.1</v>
      </c>
      <c r="AL1239">
        <v>0.2</v>
      </c>
      <c r="AM1239">
        <v>0.7</v>
      </c>
      <c r="AN1239">
        <v>0.3</v>
      </c>
      <c r="AO1239">
        <v>0.3</v>
      </c>
      <c r="AP1239">
        <v>0.4</v>
      </c>
      <c r="AQ1239">
        <v>1.1</v>
      </c>
      <c r="AR1239">
        <v>0.3</v>
      </c>
      <c r="AS1239">
        <v>0.4</v>
      </c>
      <c r="AT1239">
        <v>0.3</v>
      </c>
      <c r="AU1239">
        <v>0.3</v>
      </c>
      <c r="AV1239">
        <v>1.1</v>
      </c>
      <c r="AW1239">
        <v>0.4</v>
      </c>
      <c r="AX1239">
        <v>0.4</v>
      </c>
      <c r="AY1239">
        <v>0.3</v>
      </c>
      <c r="AZ1239">
        <v>0.3</v>
      </c>
      <c r="BA1239">
        <v>0.8</v>
      </c>
      <c r="BB1239">
        <v>0.2</v>
      </c>
      <c r="BC1239">
        <v>2</v>
      </c>
      <c r="BD1239">
        <v>0.9</v>
      </c>
      <c r="BE1239">
        <v>0.6</v>
      </c>
      <c r="BF1239">
        <v>0.4</v>
      </c>
      <c r="BG1239">
        <v>0.6</v>
      </c>
      <c r="BH1239">
        <v>0.3</v>
      </c>
      <c r="BI1239">
        <v>0.3</v>
      </c>
      <c r="BJ1239">
        <v>0.3</v>
      </c>
      <c r="BK1239">
        <v>0.2</v>
      </c>
      <c r="BL1239">
        <v>0.2</v>
      </c>
      <c r="BM1239">
        <v>0.3</v>
      </c>
      <c r="BP1239">
        <v>0.5</v>
      </c>
      <c r="BQ1239">
        <v>14.3</v>
      </c>
      <c r="BS1239">
        <v>0.5</v>
      </c>
      <c r="BT1239">
        <v>0.4</v>
      </c>
    </row>
    <row r="1240" spans="1:72" x14ac:dyDescent="0.25">
      <c r="A1240" s="28" t="s">
        <v>297</v>
      </c>
      <c r="B1240" s="27" t="s">
        <v>366</v>
      </c>
      <c r="C1240" s="28" t="s">
        <v>396</v>
      </c>
      <c r="D1240">
        <v>1.8</v>
      </c>
      <c r="E1240">
        <v>0.5</v>
      </c>
      <c r="F1240">
        <v>0.7</v>
      </c>
      <c r="G1240">
        <v>1</v>
      </c>
      <c r="H1240">
        <v>3.5</v>
      </c>
      <c r="I1240">
        <v>1.6</v>
      </c>
      <c r="J1240">
        <v>1.2</v>
      </c>
      <c r="K1240">
        <v>1.7</v>
      </c>
      <c r="L1240">
        <v>1</v>
      </c>
      <c r="M1240">
        <v>2.1</v>
      </c>
      <c r="N1240">
        <v>3.2</v>
      </c>
      <c r="O1240">
        <v>2.4</v>
      </c>
      <c r="P1240">
        <v>2.4</v>
      </c>
      <c r="Q1240">
        <v>2.1</v>
      </c>
      <c r="R1240">
        <v>2.7</v>
      </c>
      <c r="S1240">
        <v>2.6</v>
      </c>
      <c r="T1240">
        <v>1.9</v>
      </c>
      <c r="U1240">
        <v>2.3</v>
      </c>
      <c r="V1240">
        <v>2.7</v>
      </c>
      <c r="W1240">
        <v>3.6</v>
      </c>
      <c r="X1240">
        <v>2.3</v>
      </c>
      <c r="Y1240">
        <v>1.7</v>
      </c>
      <c r="Z1240">
        <v>1.6</v>
      </c>
      <c r="AA1240">
        <v>2.3</v>
      </c>
      <c r="AB1240">
        <v>0.9</v>
      </c>
      <c r="AC1240">
        <v>3.2</v>
      </c>
      <c r="AD1240">
        <v>7.3</v>
      </c>
      <c r="AE1240">
        <v>2.8</v>
      </c>
      <c r="AF1240">
        <v>5.7</v>
      </c>
      <c r="AG1240">
        <v>3.6</v>
      </c>
      <c r="AH1240">
        <v>6.8</v>
      </c>
      <c r="AI1240">
        <v>3</v>
      </c>
      <c r="AJ1240">
        <v>17.4</v>
      </c>
      <c r="AK1240">
        <v>13.4</v>
      </c>
      <c r="AL1240">
        <v>0.8</v>
      </c>
      <c r="AM1240">
        <v>5.8</v>
      </c>
      <c r="AN1240">
        <v>1.2</v>
      </c>
      <c r="AO1240">
        <v>1.9</v>
      </c>
      <c r="AP1240">
        <v>2.1</v>
      </c>
      <c r="AQ1240">
        <v>4.6</v>
      </c>
      <c r="AR1240">
        <v>1.3</v>
      </c>
      <c r="AS1240">
        <v>1.4</v>
      </c>
      <c r="AT1240">
        <v>1.2</v>
      </c>
      <c r="AU1240">
        <v>1.3</v>
      </c>
      <c r="AV1240">
        <v>6.6</v>
      </c>
      <c r="AW1240">
        <v>1.9</v>
      </c>
      <c r="AX1240">
        <v>1.6</v>
      </c>
      <c r="AY1240">
        <v>1.4</v>
      </c>
      <c r="AZ1240">
        <v>1.3</v>
      </c>
      <c r="BA1240">
        <v>3</v>
      </c>
      <c r="BB1240">
        <v>1.1</v>
      </c>
      <c r="BC1240">
        <v>21.9</v>
      </c>
      <c r="BD1240">
        <v>2.1</v>
      </c>
      <c r="BE1240">
        <v>3.8</v>
      </c>
      <c r="BF1240">
        <v>2.1</v>
      </c>
      <c r="BG1240">
        <v>3.1</v>
      </c>
      <c r="BH1240">
        <v>1.5</v>
      </c>
      <c r="BI1240">
        <v>1.7</v>
      </c>
      <c r="BJ1240">
        <v>1.9</v>
      </c>
      <c r="BK1240">
        <v>1.2</v>
      </c>
      <c r="BL1240">
        <v>1</v>
      </c>
      <c r="BM1240">
        <v>1.3</v>
      </c>
      <c r="BP1240">
        <v>2.7</v>
      </c>
      <c r="BQ1240">
        <v>164.8</v>
      </c>
      <c r="BR1240">
        <v>0.3</v>
      </c>
      <c r="BS1240">
        <v>3.2</v>
      </c>
      <c r="BT1240">
        <v>2.2</v>
      </c>
    </row>
    <row r="1241" spans="1:72" x14ac:dyDescent="0.25">
      <c r="A1241" s="28" t="s">
        <v>297</v>
      </c>
      <c r="B1241" s="27" t="s">
        <v>366</v>
      </c>
      <c r="C1241" s="28" t="s">
        <v>397</v>
      </c>
      <c r="D1241">
        <v>0.5</v>
      </c>
      <c r="E1241">
        <v>0.2</v>
      </c>
      <c r="F1241">
        <v>0.2</v>
      </c>
      <c r="G1241">
        <v>0.3</v>
      </c>
      <c r="H1241">
        <v>1.5</v>
      </c>
      <c r="I1241">
        <v>0.5</v>
      </c>
      <c r="J1241">
        <v>0.4</v>
      </c>
      <c r="K1241">
        <v>0.5</v>
      </c>
      <c r="L1241">
        <v>0.3</v>
      </c>
      <c r="M1241">
        <v>0.6</v>
      </c>
      <c r="N1241">
        <v>1</v>
      </c>
      <c r="O1241">
        <v>0.7</v>
      </c>
      <c r="P1241">
        <v>0.7</v>
      </c>
      <c r="Q1241">
        <v>0.6</v>
      </c>
      <c r="R1241">
        <v>0.8</v>
      </c>
      <c r="S1241">
        <v>0.8</v>
      </c>
      <c r="T1241">
        <v>0.5</v>
      </c>
      <c r="U1241">
        <v>0.7</v>
      </c>
      <c r="V1241">
        <v>0.9</v>
      </c>
      <c r="W1241">
        <v>1.1</v>
      </c>
      <c r="X1241">
        <v>0.7</v>
      </c>
      <c r="Y1241">
        <v>0.5</v>
      </c>
      <c r="Z1241">
        <v>0.5</v>
      </c>
      <c r="AA1241">
        <v>0.7</v>
      </c>
      <c r="AB1241">
        <v>0.3</v>
      </c>
      <c r="AC1241">
        <v>1.3</v>
      </c>
      <c r="AD1241">
        <v>3</v>
      </c>
      <c r="AE1241">
        <v>1.4</v>
      </c>
      <c r="AF1241">
        <v>1.6</v>
      </c>
      <c r="AG1241">
        <v>1.1</v>
      </c>
      <c r="AH1241">
        <v>2</v>
      </c>
      <c r="AI1241">
        <v>0.8</v>
      </c>
      <c r="AJ1241">
        <v>7.1</v>
      </c>
      <c r="AK1241">
        <v>3.7</v>
      </c>
      <c r="AL1241">
        <v>0.2</v>
      </c>
      <c r="AM1241">
        <v>2.1</v>
      </c>
      <c r="AN1241">
        <v>0.3</v>
      </c>
      <c r="AO1241">
        <v>0.9</v>
      </c>
      <c r="AP1241">
        <v>0.6</v>
      </c>
      <c r="AQ1241">
        <v>1</v>
      </c>
      <c r="AR1241">
        <v>0.4</v>
      </c>
      <c r="AS1241">
        <v>0.4</v>
      </c>
      <c r="AT1241">
        <v>0.3</v>
      </c>
      <c r="AU1241">
        <v>0.4</v>
      </c>
      <c r="AV1241">
        <v>3.6</v>
      </c>
      <c r="AW1241">
        <v>0.5</v>
      </c>
      <c r="AX1241">
        <v>0.5</v>
      </c>
      <c r="AY1241">
        <v>0.5</v>
      </c>
      <c r="AZ1241">
        <v>0.4</v>
      </c>
      <c r="BA1241">
        <v>1</v>
      </c>
      <c r="BB1241">
        <v>0.3</v>
      </c>
      <c r="BC1241">
        <v>9.3</v>
      </c>
      <c r="BD1241">
        <v>0.7</v>
      </c>
      <c r="BE1241">
        <v>1.9</v>
      </c>
      <c r="BF1241">
        <v>0.7</v>
      </c>
      <c r="BG1241">
        <v>1</v>
      </c>
      <c r="BH1241">
        <v>0.4</v>
      </c>
      <c r="BI1241">
        <v>0.6</v>
      </c>
      <c r="BJ1241">
        <v>0.8</v>
      </c>
      <c r="BK1241">
        <v>0.4</v>
      </c>
      <c r="BL1241">
        <v>0.3</v>
      </c>
      <c r="BM1241">
        <v>0.4</v>
      </c>
      <c r="BP1241">
        <v>0.7</v>
      </c>
      <c r="BQ1241">
        <v>68.8</v>
      </c>
      <c r="BS1241">
        <v>0.6</v>
      </c>
      <c r="BT1241">
        <v>0.6</v>
      </c>
    </row>
    <row r="1242" spans="1:72" x14ac:dyDescent="0.25">
      <c r="A1242" s="28" t="s">
        <v>297</v>
      </c>
      <c r="B1242" s="27" t="s">
        <v>366</v>
      </c>
      <c r="C1242" s="28" t="s">
        <v>398</v>
      </c>
      <c r="D1242">
        <v>0.1</v>
      </c>
      <c r="H1242">
        <v>0.3</v>
      </c>
      <c r="I1242">
        <v>0.1</v>
      </c>
      <c r="K1242">
        <v>0.1</v>
      </c>
      <c r="M1242">
        <v>0.1</v>
      </c>
      <c r="N1242">
        <v>0.1</v>
      </c>
      <c r="O1242">
        <v>0.1</v>
      </c>
      <c r="P1242">
        <v>0.1</v>
      </c>
      <c r="Q1242">
        <v>0.1</v>
      </c>
      <c r="R1242">
        <v>0.1</v>
      </c>
      <c r="S1242">
        <v>0.1</v>
      </c>
      <c r="T1242">
        <v>0.1</v>
      </c>
      <c r="U1242">
        <v>0.1</v>
      </c>
      <c r="V1242">
        <v>0.1</v>
      </c>
      <c r="W1242">
        <v>0.2</v>
      </c>
      <c r="X1242">
        <v>0.1</v>
      </c>
      <c r="Y1242">
        <v>0.1</v>
      </c>
      <c r="Z1242">
        <v>0.1</v>
      </c>
      <c r="AA1242">
        <v>0.1</v>
      </c>
      <c r="AC1242">
        <v>0.2</v>
      </c>
      <c r="AD1242">
        <v>0.5</v>
      </c>
      <c r="AE1242">
        <v>0.2</v>
      </c>
      <c r="AF1242">
        <v>0.3</v>
      </c>
      <c r="AG1242">
        <v>0.2</v>
      </c>
      <c r="AH1242">
        <v>0.2</v>
      </c>
      <c r="AI1242">
        <v>0.2</v>
      </c>
      <c r="AJ1242">
        <v>0.8</v>
      </c>
      <c r="AK1242">
        <v>0.6</v>
      </c>
      <c r="AM1242">
        <v>0.3</v>
      </c>
      <c r="AO1242">
        <v>0.2</v>
      </c>
      <c r="AP1242">
        <v>0.1</v>
      </c>
      <c r="AQ1242">
        <v>0.1</v>
      </c>
      <c r="AR1242">
        <v>0.1</v>
      </c>
      <c r="AS1242">
        <v>0.1</v>
      </c>
      <c r="AU1242">
        <v>0.1</v>
      </c>
      <c r="AV1242">
        <v>0.7</v>
      </c>
      <c r="AW1242">
        <v>0.1</v>
      </c>
      <c r="AX1242">
        <v>0.1</v>
      </c>
      <c r="AY1242">
        <v>0.1</v>
      </c>
      <c r="AZ1242">
        <v>0.1</v>
      </c>
      <c r="BA1242">
        <v>0.1</v>
      </c>
      <c r="BC1242">
        <v>1.2</v>
      </c>
      <c r="BD1242">
        <v>0.1</v>
      </c>
      <c r="BE1242">
        <v>0.3</v>
      </c>
      <c r="BF1242">
        <v>0.1</v>
      </c>
      <c r="BG1242">
        <v>0.1</v>
      </c>
      <c r="BH1242">
        <v>0.1</v>
      </c>
      <c r="BI1242">
        <v>0.1</v>
      </c>
      <c r="BJ1242">
        <v>0.1</v>
      </c>
      <c r="BK1242">
        <v>0.1</v>
      </c>
      <c r="BP1242">
        <v>0.1</v>
      </c>
      <c r="BQ1242">
        <v>5.4</v>
      </c>
      <c r="BS1242">
        <v>0.1</v>
      </c>
      <c r="BT1242">
        <v>0.1</v>
      </c>
    </row>
    <row r="1243" spans="1:72" x14ac:dyDescent="0.25">
      <c r="A1243" s="28" t="s">
        <v>297</v>
      </c>
      <c r="B1243" s="27" t="s">
        <v>366</v>
      </c>
      <c r="C1243" s="28" t="s">
        <v>399</v>
      </c>
      <c r="D1243">
        <v>1.7</v>
      </c>
      <c r="E1243">
        <v>0.5</v>
      </c>
      <c r="F1243">
        <v>0.6</v>
      </c>
      <c r="G1243">
        <v>1</v>
      </c>
      <c r="H1243">
        <v>4.5</v>
      </c>
      <c r="I1243">
        <v>2.2</v>
      </c>
      <c r="J1243">
        <v>1.3</v>
      </c>
      <c r="K1243">
        <v>1.9</v>
      </c>
      <c r="L1243">
        <v>1</v>
      </c>
      <c r="M1243">
        <v>2.4</v>
      </c>
      <c r="N1243">
        <v>3.8</v>
      </c>
      <c r="O1243">
        <v>2.2</v>
      </c>
      <c r="P1243">
        <v>2.9</v>
      </c>
      <c r="Q1243">
        <v>2.6</v>
      </c>
      <c r="R1243">
        <v>3.2</v>
      </c>
      <c r="S1243">
        <v>3.2</v>
      </c>
      <c r="T1243">
        <v>1.9</v>
      </c>
      <c r="U1243">
        <v>2.8</v>
      </c>
      <c r="V1243">
        <v>3.1</v>
      </c>
      <c r="W1243">
        <v>4.9</v>
      </c>
      <c r="X1243">
        <v>2.7</v>
      </c>
      <c r="Y1243">
        <v>1.8</v>
      </c>
      <c r="Z1243">
        <v>1.7</v>
      </c>
      <c r="AA1243">
        <v>2.6</v>
      </c>
      <c r="AB1243">
        <v>0.7</v>
      </c>
      <c r="AC1243">
        <v>3.6</v>
      </c>
      <c r="AD1243">
        <v>9.6</v>
      </c>
      <c r="AE1243">
        <v>2.9</v>
      </c>
      <c r="AF1243">
        <v>8</v>
      </c>
      <c r="AG1243">
        <v>4.9</v>
      </c>
      <c r="AH1243">
        <v>8.6</v>
      </c>
      <c r="AI1243">
        <v>3.4</v>
      </c>
      <c r="AJ1243">
        <v>40.7</v>
      </c>
      <c r="AK1243">
        <v>17.2</v>
      </c>
      <c r="AL1243">
        <v>0.7</v>
      </c>
      <c r="AM1243">
        <v>8.5</v>
      </c>
      <c r="AN1243">
        <v>1.2</v>
      </c>
      <c r="AO1243">
        <v>2.3</v>
      </c>
      <c r="AP1243">
        <v>2.2</v>
      </c>
      <c r="AQ1243">
        <v>3.9</v>
      </c>
      <c r="AR1243">
        <v>1.4</v>
      </c>
      <c r="AS1243">
        <v>1.1</v>
      </c>
      <c r="AT1243">
        <v>0.9</v>
      </c>
      <c r="AU1243">
        <v>1.5</v>
      </c>
      <c r="AV1243">
        <v>7.1</v>
      </c>
      <c r="AW1243">
        <v>1.9</v>
      </c>
      <c r="AX1243">
        <v>1.6</v>
      </c>
      <c r="AY1243">
        <v>1.6</v>
      </c>
      <c r="AZ1243">
        <v>1.5</v>
      </c>
      <c r="BA1243">
        <v>3.4</v>
      </c>
      <c r="BB1243">
        <v>0.9</v>
      </c>
      <c r="BC1243">
        <v>28.6</v>
      </c>
      <c r="BD1243">
        <v>2.9</v>
      </c>
      <c r="BE1243">
        <v>4.9</v>
      </c>
      <c r="BF1243">
        <v>2.2</v>
      </c>
      <c r="BG1243">
        <v>3</v>
      </c>
      <c r="BH1243">
        <v>1.3</v>
      </c>
      <c r="BI1243">
        <v>1.9</v>
      </c>
      <c r="BJ1243">
        <v>3.6</v>
      </c>
      <c r="BK1243">
        <v>1.2</v>
      </c>
      <c r="BL1243">
        <v>0.9</v>
      </c>
      <c r="BM1243">
        <v>1.3</v>
      </c>
      <c r="BP1243">
        <v>2.2</v>
      </c>
      <c r="BQ1243">
        <v>148.3</v>
      </c>
      <c r="BR1243">
        <v>0.1</v>
      </c>
      <c r="BS1243">
        <v>1.7</v>
      </c>
      <c r="BT1243">
        <v>1.9</v>
      </c>
    </row>
    <row r="1244" spans="1:72" x14ac:dyDescent="0.25">
      <c r="A1244" s="28" t="s">
        <v>297</v>
      </c>
      <c r="B1244" s="27" t="s">
        <v>366</v>
      </c>
      <c r="C1244" s="28" t="s">
        <v>400</v>
      </c>
      <c r="D1244">
        <v>1.6</v>
      </c>
      <c r="E1244">
        <v>0.5</v>
      </c>
      <c r="F1244">
        <v>0.6</v>
      </c>
      <c r="G1244">
        <v>0.9</v>
      </c>
      <c r="H1244">
        <v>2.9</v>
      </c>
      <c r="I1244">
        <v>1.4</v>
      </c>
      <c r="J1244">
        <v>1</v>
      </c>
      <c r="K1244">
        <v>1.4</v>
      </c>
      <c r="L1244">
        <v>0.9</v>
      </c>
      <c r="M1244">
        <v>1.7</v>
      </c>
      <c r="N1244">
        <v>2.5</v>
      </c>
      <c r="O1244">
        <v>1.8</v>
      </c>
      <c r="P1244">
        <v>2</v>
      </c>
      <c r="Q1244">
        <v>1.7</v>
      </c>
      <c r="R1244">
        <v>2.2</v>
      </c>
      <c r="S1244">
        <v>2.2</v>
      </c>
      <c r="T1244">
        <v>1.5</v>
      </c>
      <c r="U1244">
        <v>1.9</v>
      </c>
      <c r="V1244">
        <v>2.2</v>
      </c>
      <c r="W1244">
        <v>2.7</v>
      </c>
      <c r="X1244">
        <v>1.8</v>
      </c>
      <c r="Y1244">
        <v>1.4</v>
      </c>
      <c r="Z1244">
        <v>1.3</v>
      </c>
      <c r="AA1244">
        <v>1.9</v>
      </c>
      <c r="AB1244">
        <v>0.7</v>
      </c>
      <c r="AC1244">
        <v>2.6</v>
      </c>
      <c r="AD1244">
        <v>5.6</v>
      </c>
      <c r="AE1244">
        <v>2.3</v>
      </c>
      <c r="AF1244">
        <v>4.4</v>
      </c>
      <c r="AG1244">
        <v>2.8</v>
      </c>
      <c r="AH1244">
        <v>6.5</v>
      </c>
      <c r="AI1244">
        <v>2.6</v>
      </c>
      <c r="AJ1244">
        <v>16.3</v>
      </c>
      <c r="AK1244">
        <v>13.5</v>
      </c>
      <c r="AL1244">
        <v>0.6</v>
      </c>
      <c r="AM1244">
        <v>5.7</v>
      </c>
      <c r="AN1244">
        <v>0.9</v>
      </c>
      <c r="AO1244">
        <v>1.6</v>
      </c>
      <c r="AP1244">
        <v>1.7</v>
      </c>
      <c r="AQ1244">
        <v>2.6</v>
      </c>
      <c r="AR1244">
        <v>1.1</v>
      </c>
      <c r="AS1244">
        <v>1</v>
      </c>
      <c r="AT1244">
        <v>0.9</v>
      </c>
      <c r="AU1244">
        <v>1.2</v>
      </c>
      <c r="AV1244">
        <v>5.1</v>
      </c>
      <c r="AW1244">
        <v>1.6</v>
      </c>
      <c r="AX1244">
        <v>1.3</v>
      </c>
      <c r="AY1244">
        <v>1.3</v>
      </c>
      <c r="AZ1244">
        <v>1.1</v>
      </c>
      <c r="BA1244">
        <v>2.4</v>
      </c>
      <c r="BB1244">
        <v>0.8</v>
      </c>
      <c r="BC1244">
        <v>38</v>
      </c>
      <c r="BD1244">
        <v>1.7</v>
      </c>
      <c r="BE1244">
        <v>3.5</v>
      </c>
      <c r="BF1244">
        <v>1.8</v>
      </c>
      <c r="BG1244">
        <v>2.9</v>
      </c>
      <c r="BH1244">
        <v>1.3</v>
      </c>
      <c r="BI1244">
        <v>1.4</v>
      </c>
      <c r="BJ1244">
        <v>1.8</v>
      </c>
      <c r="BK1244">
        <v>1</v>
      </c>
      <c r="BL1244">
        <v>0.8</v>
      </c>
      <c r="BM1244">
        <v>1</v>
      </c>
      <c r="BP1244">
        <v>2.2</v>
      </c>
      <c r="BQ1244">
        <v>121</v>
      </c>
      <c r="BR1244">
        <v>0.1</v>
      </c>
      <c r="BS1244">
        <v>1.7</v>
      </c>
      <c r="BT1244">
        <v>1.8</v>
      </c>
    </row>
    <row r="1245" spans="1:72" x14ac:dyDescent="0.25">
      <c r="A1245" s="28" t="s">
        <v>297</v>
      </c>
      <c r="B1245" s="27" t="s">
        <v>366</v>
      </c>
      <c r="C1245" s="28" t="s">
        <v>401</v>
      </c>
      <c r="D1245">
        <v>64.7</v>
      </c>
      <c r="E1245">
        <v>16.9</v>
      </c>
      <c r="F1245">
        <v>27.4</v>
      </c>
      <c r="G1245">
        <v>35.2</v>
      </c>
      <c r="H1245">
        <v>95.5</v>
      </c>
      <c r="I1245">
        <v>57.6</v>
      </c>
      <c r="J1245">
        <v>42.1</v>
      </c>
      <c r="K1245">
        <v>58.5</v>
      </c>
      <c r="L1245">
        <v>38.9</v>
      </c>
      <c r="M1245">
        <v>67.3</v>
      </c>
      <c r="N1245">
        <v>92.9</v>
      </c>
      <c r="O1245">
        <v>69.4</v>
      </c>
      <c r="P1245">
        <v>80.6</v>
      </c>
      <c r="Q1245">
        <v>68.1</v>
      </c>
      <c r="R1245">
        <v>88.4</v>
      </c>
      <c r="S1245">
        <v>84.8</v>
      </c>
      <c r="T1245">
        <v>64.4</v>
      </c>
      <c r="U1245">
        <v>77.2</v>
      </c>
      <c r="V1245">
        <v>81.6</v>
      </c>
      <c r="W1245">
        <v>106.3</v>
      </c>
      <c r="X1245">
        <v>80.4</v>
      </c>
      <c r="Y1245">
        <v>58.3</v>
      </c>
      <c r="Z1245">
        <v>57.6</v>
      </c>
      <c r="AA1245">
        <v>72.8</v>
      </c>
      <c r="AB1245">
        <v>27.5</v>
      </c>
      <c r="AC1245">
        <v>90.5</v>
      </c>
      <c r="AD1245">
        <v>184.7</v>
      </c>
      <c r="AE1245">
        <v>72.9</v>
      </c>
      <c r="AF1245">
        <v>151.8</v>
      </c>
      <c r="AG1245">
        <v>98.9</v>
      </c>
      <c r="AH1245">
        <v>178.9</v>
      </c>
      <c r="AI1245">
        <v>92.3</v>
      </c>
      <c r="AJ1245">
        <v>520.3</v>
      </c>
      <c r="AK1245">
        <v>261.2</v>
      </c>
      <c r="AL1245">
        <v>27.2</v>
      </c>
      <c r="AM1245">
        <v>187.6</v>
      </c>
      <c r="AN1245">
        <v>41.3</v>
      </c>
      <c r="AO1245">
        <v>54.9</v>
      </c>
      <c r="AP1245">
        <v>66.3</v>
      </c>
      <c r="AQ1245">
        <v>93.3</v>
      </c>
      <c r="AR1245">
        <v>41.7</v>
      </c>
      <c r="AS1245">
        <v>45.4</v>
      </c>
      <c r="AT1245">
        <v>35.5</v>
      </c>
      <c r="AU1245">
        <v>44.3</v>
      </c>
      <c r="AV1245">
        <v>133</v>
      </c>
      <c r="AW1245">
        <v>63.7</v>
      </c>
      <c r="AX1245">
        <v>58.3</v>
      </c>
      <c r="AY1245">
        <v>50.7</v>
      </c>
      <c r="AZ1245">
        <v>46.9</v>
      </c>
      <c r="BA1245">
        <v>97.2</v>
      </c>
      <c r="BB1245">
        <v>33</v>
      </c>
      <c r="BC1245">
        <v>731.8</v>
      </c>
      <c r="BD1245">
        <v>64.5</v>
      </c>
      <c r="BE1245">
        <v>95.9</v>
      </c>
      <c r="BF1245">
        <v>64.4</v>
      </c>
      <c r="BG1245">
        <v>96.3</v>
      </c>
      <c r="BH1245">
        <v>50.1</v>
      </c>
      <c r="BI1245">
        <v>57.3</v>
      </c>
      <c r="BJ1245">
        <v>60.9</v>
      </c>
      <c r="BK1245">
        <v>41.7</v>
      </c>
      <c r="BL1245">
        <v>40</v>
      </c>
      <c r="BM1245">
        <v>46</v>
      </c>
      <c r="BP1245">
        <v>92.7</v>
      </c>
      <c r="BQ1245">
        <v>4856.9</v>
      </c>
      <c r="BR1245">
        <v>2.4</v>
      </c>
      <c r="BS1245">
        <v>69.3</v>
      </c>
      <c r="BT1245">
        <v>81.4</v>
      </c>
    </row>
    <row r="1246" spans="1:72" x14ac:dyDescent="0.25">
      <c r="A1246" s="28" t="s">
        <v>297</v>
      </c>
      <c r="B1246" s="27" t="s">
        <v>366</v>
      </c>
      <c r="C1246" s="28" t="s">
        <v>402</v>
      </c>
      <c r="D1246">
        <v>0.1</v>
      </c>
      <c r="H1246">
        <v>0.1</v>
      </c>
      <c r="I1246">
        <v>0.1</v>
      </c>
      <c r="K1246">
        <v>0.1</v>
      </c>
      <c r="M1246">
        <v>0.1</v>
      </c>
      <c r="N1246">
        <v>0.1</v>
      </c>
      <c r="O1246">
        <v>0.1</v>
      </c>
      <c r="P1246">
        <v>0.1</v>
      </c>
      <c r="Q1246">
        <v>0.1</v>
      </c>
      <c r="R1246">
        <v>0.1</v>
      </c>
      <c r="S1246">
        <v>0.1</v>
      </c>
      <c r="T1246">
        <v>0.1</v>
      </c>
      <c r="U1246">
        <v>0.1</v>
      </c>
      <c r="V1246">
        <v>0.1</v>
      </c>
      <c r="W1246">
        <v>0.1</v>
      </c>
      <c r="X1246">
        <v>0.1</v>
      </c>
      <c r="Y1246">
        <v>0.1</v>
      </c>
      <c r="Z1246">
        <v>0.1</v>
      </c>
      <c r="AA1246">
        <v>0.1</v>
      </c>
      <c r="AC1246">
        <v>0.1</v>
      </c>
      <c r="AD1246">
        <v>0.2</v>
      </c>
      <c r="AE1246">
        <v>0.1</v>
      </c>
      <c r="AF1246">
        <v>0.2</v>
      </c>
      <c r="AG1246">
        <v>0.1</v>
      </c>
      <c r="AH1246">
        <v>0.2</v>
      </c>
      <c r="AI1246">
        <v>0.1</v>
      </c>
      <c r="AJ1246">
        <v>0.6</v>
      </c>
      <c r="AK1246">
        <v>0.4</v>
      </c>
      <c r="AM1246">
        <v>0.2</v>
      </c>
      <c r="AO1246">
        <v>0.1</v>
      </c>
      <c r="AP1246">
        <v>0.1</v>
      </c>
      <c r="AQ1246">
        <v>0.2</v>
      </c>
      <c r="AR1246">
        <v>0.1</v>
      </c>
      <c r="AU1246">
        <v>0.1</v>
      </c>
      <c r="AV1246">
        <v>0.2</v>
      </c>
      <c r="AW1246">
        <v>0.1</v>
      </c>
      <c r="AX1246">
        <v>0.1</v>
      </c>
      <c r="AY1246">
        <v>0.1</v>
      </c>
      <c r="AZ1246">
        <v>0.1</v>
      </c>
      <c r="BA1246">
        <v>0.1</v>
      </c>
      <c r="BC1246">
        <v>1</v>
      </c>
      <c r="BD1246">
        <v>0.1</v>
      </c>
      <c r="BE1246">
        <v>0.1</v>
      </c>
      <c r="BF1246">
        <v>0.1</v>
      </c>
      <c r="BG1246">
        <v>0.1</v>
      </c>
      <c r="BH1246">
        <v>0.1</v>
      </c>
      <c r="BI1246">
        <v>0.1</v>
      </c>
      <c r="BJ1246">
        <v>0.1</v>
      </c>
      <c r="BP1246">
        <v>0.1</v>
      </c>
      <c r="BQ1246">
        <v>8.7</v>
      </c>
      <c r="BS1246">
        <v>0.2</v>
      </c>
      <c r="BT1246">
        <v>0.1</v>
      </c>
    </row>
    <row r="1247" spans="1:72" x14ac:dyDescent="0.25">
      <c r="A1247" s="28" t="s">
        <v>297</v>
      </c>
      <c r="B1247" s="27" t="s">
        <v>366</v>
      </c>
      <c r="C1247" s="28" t="s">
        <v>403</v>
      </c>
      <c r="D1247">
        <v>4.2</v>
      </c>
      <c r="E1247">
        <v>1.2</v>
      </c>
      <c r="F1247">
        <v>1.6</v>
      </c>
      <c r="G1247">
        <v>2.3</v>
      </c>
      <c r="H1247">
        <v>8.1</v>
      </c>
      <c r="I1247">
        <v>3.8</v>
      </c>
      <c r="J1247">
        <v>2.7</v>
      </c>
      <c r="K1247">
        <v>3.9</v>
      </c>
      <c r="L1247">
        <v>2.4</v>
      </c>
      <c r="M1247">
        <v>4.6</v>
      </c>
      <c r="N1247">
        <v>6.7</v>
      </c>
      <c r="O1247">
        <v>5</v>
      </c>
      <c r="P1247">
        <v>5.5</v>
      </c>
      <c r="Q1247">
        <v>4.7</v>
      </c>
      <c r="R1247">
        <v>6.2</v>
      </c>
      <c r="S1247">
        <v>5.9</v>
      </c>
      <c r="T1247">
        <v>4.1</v>
      </c>
      <c r="U1247">
        <v>5.2</v>
      </c>
      <c r="V1247">
        <v>6</v>
      </c>
      <c r="W1247">
        <v>7.8</v>
      </c>
      <c r="X1247">
        <v>5.2</v>
      </c>
      <c r="Y1247">
        <v>3.8</v>
      </c>
      <c r="Z1247">
        <v>3.7</v>
      </c>
      <c r="AA1247">
        <v>5.1</v>
      </c>
      <c r="AB1247">
        <v>1.8</v>
      </c>
      <c r="AC1247">
        <v>7.2</v>
      </c>
      <c r="AD1247">
        <v>16.6</v>
      </c>
      <c r="AE1247">
        <v>6.4</v>
      </c>
      <c r="AF1247">
        <v>12.8</v>
      </c>
      <c r="AG1247">
        <v>7.8</v>
      </c>
      <c r="AH1247">
        <v>18.1</v>
      </c>
      <c r="AI1247">
        <v>7.3</v>
      </c>
      <c r="AJ1247">
        <v>42.6</v>
      </c>
      <c r="AK1247">
        <v>34</v>
      </c>
      <c r="AL1247">
        <v>1.7</v>
      </c>
      <c r="AM1247">
        <v>13.9</v>
      </c>
      <c r="AN1247">
        <v>2.6</v>
      </c>
      <c r="AO1247">
        <v>4.5</v>
      </c>
      <c r="AP1247">
        <v>4.6</v>
      </c>
      <c r="AQ1247">
        <v>7.7</v>
      </c>
      <c r="AR1247">
        <v>3</v>
      </c>
      <c r="AS1247">
        <v>2.8</v>
      </c>
      <c r="AT1247">
        <v>2.5</v>
      </c>
      <c r="AU1247">
        <v>3</v>
      </c>
      <c r="AV1247">
        <v>14.4</v>
      </c>
      <c r="AW1247">
        <v>4.4</v>
      </c>
      <c r="AX1247">
        <v>3.6</v>
      </c>
      <c r="AY1247">
        <v>3.5</v>
      </c>
      <c r="AZ1247">
        <v>3</v>
      </c>
      <c r="BA1247">
        <v>7.6</v>
      </c>
      <c r="BB1247">
        <v>2.1</v>
      </c>
      <c r="BC1247">
        <v>58.6</v>
      </c>
      <c r="BD1247">
        <v>4.6</v>
      </c>
      <c r="BE1247">
        <v>9.1</v>
      </c>
      <c r="BF1247">
        <v>4.9</v>
      </c>
      <c r="BG1247">
        <v>7.1</v>
      </c>
      <c r="BH1247">
        <v>3.3</v>
      </c>
      <c r="BI1247">
        <v>3.9</v>
      </c>
      <c r="BJ1247">
        <v>4.6</v>
      </c>
      <c r="BK1247">
        <v>2.9</v>
      </c>
      <c r="BL1247">
        <v>2.3</v>
      </c>
      <c r="BM1247">
        <v>2.8</v>
      </c>
      <c r="BP1247">
        <v>5.8</v>
      </c>
      <c r="BQ1247">
        <v>356.5</v>
      </c>
      <c r="BR1247">
        <v>0.2</v>
      </c>
      <c r="BS1247">
        <v>4.5</v>
      </c>
      <c r="BT1247">
        <v>5</v>
      </c>
    </row>
    <row r="1248" spans="1:72" x14ac:dyDescent="0.25">
      <c r="A1248" s="28" t="s">
        <v>297</v>
      </c>
      <c r="B1248" s="27" t="s">
        <v>366</v>
      </c>
      <c r="C1248" s="28" t="s">
        <v>404</v>
      </c>
      <c r="D1248">
        <v>1.4</v>
      </c>
      <c r="E1248">
        <v>0.5</v>
      </c>
      <c r="F1248">
        <v>0.6</v>
      </c>
      <c r="G1248">
        <v>0.9</v>
      </c>
      <c r="H1248">
        <v>3.9</v>
      </c>
      <c r="I1248">
        <v>1.4</v>
      </c>
      <c r="J1248">
        <v>1</v>
      </c>
      <c r="K1248">
        <v>1.5</v>
      </c>
      <c r="L1248">
        <v>0.8</v>
      </c>
      <c r="M1248">
        <v>1.8</v>
      </c>
      <c r="N1248">
        <v>2.7</v>
      </c>
      <c r="O1248">
        <v>1.8</v>
      </c>
      <c r="P1248">
        <v>2.1</v>
      </c>
      <c r="Q1248">
        <v>1.9</v>
      </c>
      <c r="R1248">
        <v>2.6</v>
      </c>
      <c r="S1248">
        <v>2.3</v>
      </c>
      <c r="T1248">
        <v>1.4</v>
      </c>
      <c r="U1248">
        <v>2.1</v>
      </c>
      <c r="V1248">
        <v>2.5</v>
      </c>
      <c r="W1248">
        <v>3.7</v>
      </c>
      <c r="X1248">
        <v>2.2</v>
      </c>
      <c r="Y1248">
        <v>1.3</v>
      </c>
      <c r="Z1248">
        <v>1.3</v>
      </c>
      <c r="AA1248">
        <v>2.1</v>
      </c>
      <c r="AB1248">
        <v>0.7</v>
      </c>
      <c r="AC1248">
        <v>3.6</v>
      </c>
      <c r="AD1248">
        <v>8.9</v>
      </c>
      <c r="AE1248">
        <v>3.3</v>
      </c>
      <c r="AF1248">
        <v>5.6</v>
      </c>
      <c r="AG1248">
        <v>3.5</v>
      </c>
      <c r="AH1248">
        <v>6.1</v>
      </c>
      <c r="AI1248">
        <v>2.9</v>
      </c>
      <c r="AJ1248">
        <v>17</v>
      </c>
      <c r="AK1248">
        <v>10.9</v>
      </c>
      <c r="AL1248">
        <v>0.6</v>
      </c>
      <c r="AM1248">
        <v>6.3</v>
      </c>
      <c r="AN1248">
        <v>0.9</v>
      </c>
      <c r="AO1248">
        <v>2.2</v>
      </c>
      <c r="AP1248">
        <v>1.8</v>
      </c>
      <c r="AQ1248">
        <v>2.9</v>
      </c>
      <c r="AR1248">
        <v>1.4</v>
      </c>
      <c r="AS1248">
        <v>1</v>
      </c>
      <c r="AT1248">
        <v>0.8</v>
      </c>
      <c r="AU1248">
        <v>1.2</v>
      </c>
      <c r="AV1248">
        <v>8.7</v>
      </c>
      <c r="AW1248">
        <v>1.5</v>
      </c>
      <c r="AX1248">
        <v>1.4</v>
      </c>
      <c r="AY1248">
        <v>1.3</v>
      </c>
      <c r="AZ1248">
        <v>1.1</v>
      </c>
      <c r="BA1248">
        <v>3</v>
      </c>
      <c r="BB1248">
        <v>0.7</v>
      </c>
      <c r="BC1248">
        <v>26.1</v>
      </c>
      <c r="BD1248">
        <v>1.7</v>
      </c>
      <c r="BE1248">
        <v>5</v>
      </c>
      <c r="BF1248">
        <v>2.2</v>
      </c>
      <c r="BG1248">
        <v>3.6</v>
      </c>
      <c r="BH1248">
        <v>1.3</v>
      </c>
      <c r="BI1248">
        <v>1.6</v>
      </c>
      <c r="BJ1248">
        <v>1.9</v>
      </c>
      <c r="BK1248">
        <v>1.1</v>
      </c>
      <c r="BL1248">
        <v>0.8</v>
      </c>
      <c r="BM1248">
        <v>1</v>
      </c>
      <c r="BP1248">
        <v>2</v>
      </c>
      <c r="BQ1248">
        <v>203.1</v>
      </c>
      <c r="BR1248">
        <v>0.1</v>
      </c>
      <c r="BS1248">
        <v>1.5</v>
      </c>
      <c r="BT1248">
        <v>1.7</v>
      </c>
    </row>
    <row r="1249" spans="1:72" x14ac:dyDescent="0.25">
      <c r="A1249" s="28" t="s">
        <v>297</v>
      </c>
      <c r="B1249" s="27" t="s">
        <v>366</v>
      </c>
      <c r="C1249" s="28" t="s">
        <v>405</v>
      </c>
      <c r="D1249">
        <v>0.2</v>
      </c>
      <c r="E1249">
        <v>0.1</v>
      </c>
      <c r="F1249">
        <v>0.1</v>
      </c>
      <c r="G1249">
        <v>0.1</v>
      </c>
      <c r="H1249">
        <v>0.3</v>
      </c>
      <c r="I1249">
        <v>0.2</v>
      </c>
      <c r="J1249">
        <v>0.1</v>
      </c>
      <c r="K1249">
        <v>0.2</v>
      </c>
      <c r="L1249">
        <v>0.1</v>
      </c>
      <c r="M1249">
        <v>0.2</v>
      </c>
      <c r="N1249">
        <v>0.3</v>
      </c>
      <c r="O1249">
        <v>0.3</v>
      </c>
      <c r="P1249">
        <v>0.3</v>
      </c>
      <c r="Q1249">
        <v>0.2</v>
      </c>
      <c r="R1249">
        <v>0.3</v>
      </c>
      <c r="S1249">
        <v>0.3</v>
      </c>
      <c r="T1249">
        <v>0.2</v>
      </c>
      <c r="U1249">
        <v>0.2</v>
      </c>
      <c r="V1249">
        <v>0.3</v>
      </c>
      <c r="W1249">
        <v>0.3</v>
      </c>
      <c r="X1249">
        <v>0.2</v>
      </c>
      <c r="Y1249">
        <v>0.2</v>
      </c>
      <c r="Z1249">
        <v>0.2</v>
      </c>
      <c r="AA1249">
        <v>0.2</v>
      </c>
      <c r="AB1249">
        <v>0.1</v>
      </c>
      <c r="AC1249">
        <v>0.3</v>
      </c>
      <c r="AD1249">
        <v>0.6</v>
      </c>
      <c r="AE1249">
        <v>0.3</v>
      </c>
      <c r="AF1249">
        <v>0.5</v>
      </c>
      <c r="AG1249">
        <v>0.3</v>
      </c>
      <c r="AH1249">
        <v>0.6</v>
      </c>
      <c r="AI1249">
        <v>0.3</v>
      </c>
      <c r="AJ1249">
        <v>1.7</v>
      </c>
      <c r="AK1249">
        <v>1</v>
      </c>
      <c r="AL1249">
        <v>0.1</v>
      </c>
      <c r="AM1249">
        <v>0.6</v>
      </c>
      <c r="AN1249">
        <v>0.1</v>
      </c>
      <c r="AO1249">
        <v>0.2</v>
      </c>
      <c r="AP1249">
        <v>0.2</v>
      </c>
      <c r="AQ1249">
        <v>0.3</v>
      </c>
      <c r="AR1249">
        <v>0.1</v>
      </c>
      <c r="AS1249">
        <v>0.2</v>
      </c>
      <c r="AT1249">
        <v>0.1</v>
      </c>
      <c r="AU1249">
        <v>0.1</v>
      </c>
      <c r="AV1249">
        <v>0.5</v>
      </c>
      <c r="AW1249">
        <v>0.2</v>
      </c>
      <c r="AX1249">
        <v>0.2</v>
      </c>
      <c r="AY1249">
        <v>0.2</v>
      </c>
      <c r="AZ1249">
        <v>0.1</v>
      </c>
      <c r="BA1249">
        <v>0.3</v>
      </c>
      <c r="BB1249">
        <v>0.1</v>
      </c>
      <c r="BC1249">
        <v>2.2</v>
      </c>
      <c r="BD1249">
        <v>0.2</v>
      </c>
      <c r="BE1249">
        <v>0.4</v>
      </c>
      <c r="BF1249">
        <v>0.2</v>
      </c>
      <c r="BG1249">
        <v>0.3</v>
      </c>
      <c r="BH1249">
        <v>0.2</v>
      </c>
      <c r="BI1249">
        <v>0.2</v>
      </c>
      <c r="BJ1249">
        <v>0.2</v>
      </c>
      <c r="BK1249">
        <v>0.1</v>
      </c>
      <c r="BL1249">
        <v>0.1</v>
      </c>
      <c r="BM1249">
        <v>0.1</v>
      </c>
      <c r="BP1249">
        <v>0.3</v>
      </c>
      <c r="BQ1249">
        <v>12.6</v>
      </c>
      <c r="BS1249">
        <v>0.3</v>
      </c>
      <c r="BT1249">
        <v>0.2</v>
      </c>
    </row>
    <row r="1250" spans="1:3" x14ac:dyDescent="0.25">
      <c r="A1250" s="28" t="s">
        <v>297</v>
      </c>
      <c r="B1250" s="27" t="s">
        <v>366</v>
      </c>
      <c r="C1250" s="28" t="s">
        <v>406</v>
      </c>
    </row>
    <row r="1251" spans="1:72" x14ac:dyDescent="0.25">
      <c r="A1251" s="28" t="s">
        <v>297</v>
      </c>
      <c r="B1251" s="27" t="s">
        <v>366</v>
      </c>
      <c r="C1251" s="28" t="s">
        <v>407</v>
      </c>
      <c r="D1251">
        <v>50.6</v>
      </c>
      <c r="E1251">
        <v>12.8</v>
      </c>
      <c r="F1251">
        <v>19.8</v>
      </c>
      <c r="G1251">
        <v>26.3</v>
      </c>
      <c r="H1251">
        <v>81.8</v>
      </c>
      <c r="I1251">
        <v>43.4</v>
      </c>
      <c r="J1251">
        <v>31.8</v>
      </c>
      <c r="K1251">
        <v>44</v>
      </c>
      <c r="L1251">
        <v>28</v>
      </c>
      <c r="M1251">
        <v>50.7</v>
      </c>
      <c r="N1251">
        <v>72.1</v>
      </c>
      <c r="O1251">
        <v>56.2</v>
      </c>
      <c r="P1251">
        <v>59.7</v>
      </c>
      <c r="Q1251">
        <v>50.2</v>
      </c>
      <c r="R1251">
        <v>65.9</v>
      </c>
      <c r="S1251">
        <v>63.5</v>
      </c>
      <c r="T1251">
        <v>47.9</v>
      </c>
      <c r="U1251">
        <v>57.3</v>
      </c>
      <c r="V1251">
        <v>62</v>
      </c>
      <c r="W1251">
        <v>71.2</v>
      </c>
      <c r="X1251">
        <v>54.2</v>
      </c>
      <c r="Y1251">
        <v>43.8</v>
      </c>
      <c r="Z1251">
        <v>41</v>
      </c>
      <c r="AA1251">
        <v>55</v>
      </c>
      <c r="AB1251">
        <v>21.3</v>
      </c>
      <c r="AC1251">
        <v>73.4</v>
      </c>
      <c r="AD1251">
        <v>149.6</v>
      </c>
      <c r="AE1251">
        <v>66.4</v>
      </c>
      <c r="AF1251">
        <v>113.4</v>
      </c>
      <c r="AG1251">
        <v>74.3</v>
      </c>
      <c r="AH1251">
        <v>159.1</v>
      </c>
      <c r="AI1251">
        <v>93.4</v>
      </c>
      <c r="AJ1251">
        <v>378.2</v>
      </c>
      <c r="AK1251">
        <v>286.1</v>
      </c>
      <c r="AL1251">
        <v>19.9</v>
      </c>
      <c r="AM1251">
        <v>128</v>
      </c>
      <c r="AN1251">
        <v>29.9</v>
      </c>
      <c r="AO1251">
        <v>47.2</v>
      </c>
      <c r="AP1251">
        <v>50.5</v>
      </c>
      <c r="AQ1251">
        <v>75.6</v>
      </c>
      <c r="AR1251">
        <v>30.6</v>
      </c>
      <c r="AS1251">
        <v>33.3</v>
      </c>
      <c r="AT1251">
        <v>28.9</v>
      </c>
      <c r="AU1251">
        <v>33.4</v>
      </c>
      <c r="AV1251">
        <v>137.1</v>
      </c>
      <c r="AW1251">
        <v>48</v>
      </c>
      <c r="AX1251">
        <v>39.1</v>
      </c>
      <c r="AY1251">
        <v>38.6</v>
      </c>
      <c r="AZ1251">
        <v>33</v>
      </c>
      <c r="BA1251">
        <v>70.9</v>
      </c>
      <c r="BB1251">
        <v>24</v>
      </c>
      <c r="BC1251">
        <v>495.3</v>
      </c>
      <c r="BD1251">
        <v>47.9</v>
      </c>
      <c r="BE1251">
        <v>88.7</v>
      </c>
      <c r="BF1251">
        <v>49.5</v>
      </c>
      <c r="BG1251">
        <v>76.2</v>
      </c>
      <c r="BH1251">
        <v>37.1</v>
      </c>
      <c r="BI1251">
        <v>41.2</v>
      </c>
      <c r="BJ1251">
        <v>46.5</v>
      </c>
      <c r="BK1251">
        <v>31.3</v>
      </c>
      <c r="BL1251">
        <v>25.9</v>
      </c>
      <c r="BM1251">
        <v>32.3</v>
      </c>
      <c r="BP1251">
        <v>71.4</v>
      </c>
      <c r="BQ1251">
        <v>3230.8</v>
      </c>
      <c r="BR1251">
        <v>4</v>
      </c>
      <c r="BS1251">
        <v>56.7</v>
      </c>
      <c r="BT1251">
        <v>60.5</v>
      </c>
    </row>
    <row r="1252" spans="1:72" x14ac:dyDescent="0.25">
      <c r="A1252" s="26" t="s">
        <v>298</v>
      </c>
      <c r="B1252" s="27" t="s">
        <v>367</v>
      </c>
      <c r="C1252" s="26" t="s">
        <v>384</v>
      </c>
      <c r="D1252">
        <v>2410.7</v>
      </c>
      <c r="E1252">
        <v>259.3</v>
      </c>
      <c r="F1252">
        <v>53.9</v>
      </c>
      <c r="G1252">
        <v>1254.8</v>
      </c>
      <c r="H1252">
        <v>12101.8</v>
      </c>
      <c r="I1252">
        <v>2494.9</v>
      </c>
      <c r="J1252">
        <v>1238.2</v>
      </c>
      <c r="K1252">
        <v>2251.2</v>
      </c>
      <c r="L1252">
        <v>1003.4</v>
      </c>
      <c r="M1252">
        <v>3294.6</v>
      </c>
      <c r="N1252">
        <v>8954.2</v>
      </c>
      <c r="O1252">
        <v>4306.3</v>
      </c>
      <c r="P1252">
        <v>2909</v>
      </c>
      <c r="Q1252">
        <v>2672.7</v>
      </c>
      <c r="R1252">
        <v>3780.7</v>
      </c>
      <c r="S1252">
        <v>4928.5</v>
      </c>
      <c r="T1252">
        <v>2768.7</v>
      </c>
      <c r="U1252">
        <v>3673.7</v>
      </c>
      <c r="V1252">
        <v>7556.2</v>
      </c>
      <c r="W1252">
        <v>9114.4</v>
      </c>
      <c r="X1252">
        <v>2494.5</v>
      </c>
      <c r="Y1252">
        <v>2653.2</v>
      </c>
      <c r="Z1252">
        <v>2557.2</v>
      </c>
      <c r="AA1252">
        <v>12301.6</v>
      </c>
      <c r="AB1252">
        <v>1883.8</v>
      </c>
      <c r="AC1252">
        <v>6638.6</v>
      </c>
      <c r="AD1252">
        <v>29673.9</v>
      </c>
      <c r="AE1252">
        <v>6358.6</v>
      </c>
      <c r="AF1252">
        <v>36933.2</v>
      </c>
      <c r="AG1252">
        <v>23200.5</v>
      </c>
      <c r="AH1252">
        <v>9387.7</v>
      </c>
      <c r="AI1252">
        <v>2995.9</v>
      </c>
      <c r="AJ1252">
        <v>1939.7</v>
      </c>
      <c r="AK1252">
        <v>15397.4</v>
      </c>
      <c r="AL1252">
        <v>2108.2</v>
      </c>
      <c r="AM1252">
        <v>13624.1</v>
      </c>
      <c r="AN1252">
        <v>4186.8</v>
      </c>
      <c r="AO1252">
        <v>5352.1</v>
      </c>
      <c r="AP1252">
        <v>6266.3</v>
      </c>
      <c r="AQ1252">
        <v>17605.3</v>
      </c>
      <c r="AR1252">
        <v>13493.7</v>
      </c>
      <c r="AS1252">
        <v>7549.5</v>
      </c>
      <c r="AT1252">
        <v>7373.9</v>
      </c>
      <c r="AU1252">
        <v>19028</v>
      </c>
      <c r="AV1252">
        <v>27093.8</v>
      </c>
      <c r="AW1252">
        <v>8770.9</v>
      </c>
      <c r="AX1252">
        <v>3645.3</v>
      </c>
      <c r="AY1252">
        <v>4534.2</v>
      </c>
      <c r="AZ1252">
        <v>4308.1</v>
      </c>
      <c r="BA1252">
        <v>13699.7</v>
      </c>
      <c r="BB1252">
        <v>2295.6</v>
      </c>
      <c r="BC1252">
        <v>2795.2</v>
      </c>
      <c r="BD1252">
        <v>46528.9</v>
      </c>
      <c r="BE1252">
        <v>32170.4</v>
      </c>
      <c r="BF1252">
        <v>10093.5</v>
      </c>
      <c r="BG1252">
        <v>19140.2</v>
      </c>
      <c r="BH1252">
        <v>9117.5</v>
      </c>
      <c r="BI1252">
        <v>4961.3</v>
      </c>
      <c r="BJ1252">
        <v>4024.2</v>
      </c>
      <c r="BK1252">
        <v>3393.3</v>
      </c>
      <c r="BL1252">
        <v>571</v>
      </c>
      <c r="BM1252">
        <v>2816.4</v>
      </c>
      <c r="BP1252">
        <v>5271.6</v>
      </c>
      <c r="BQ1252">
        <v>48852.1</v>
      </c>
      <c r="BR1252">
        <v>154.3</v>
      </c>
      <c r="BS1252">
        <v>16574.4</v>
      </c>
      <c r="BT1252">
        <v>-197.7</v>
      </c>
    </row>
    <row r="1253" spans="1:72" x14ac:dyDescent="0.25">
      <c r="A1253" s="28" t="s">
        <v>298</v>
      </c>
      <c r="B1253" s="27" t="s">
        <v>367</v>
      </c>
      <c r="C1253" s="28" t="s">
        <v>385</v>
      </c>
      <c r="D1253">
        <v>5.2</v>
      </c>
      <c r="E1253">
        <v>1</v>
      </c>
      <c r="F1253">
        <v>0.3</v>
      </c>
      <c r="G1253">
        <v>1.9</v>
      </c>
      <c r="H1253">
        <v>24</v>
      </c>
      <c r="I1253">
        <v>3.8</v>
      </c>
      <c r="J1253">
        <v>3.5</v>
      </c>
      <c r="K1253">
        <v>4.7</v>
      </c>
      <c r="L1253">
        <v>2</v>
      </c>
      <c r="M1253">
        <v>5.5</v>
      </c>
      <c r="N1253">
        <v>23.5</v>
      </c>
      <c r="O1253">
        <v>28.9</v>
      </c>
      <c r="P1253">
        <v>7.2</v>
      </c>
      <c r="Q1253">
        <v>5.8</v>
      </c>
      <c r="R1253">
        <v>9.7</v>
      </c>
      <c r="S1253">
        <v>11.6</v>
      </c>
      <c r="T1253">
        <v>7.6</v>
      </c>
      <c r="U1253">
        <v>9.7</v>
      </c>
      <c r="V1253">
        <v>18.7</v>
      </c>
      <c r="W1253">
        <v>23.2</v>
      </c>
      <c r="X1253">
        <v>4.6</v>
      </c>
      <c r="Y1253">
        <v>13.7</v>
      </c>
      <c r="Z1253">
        <v>4.7</v>
      </c>
      <c r="AA1253">
        <v>21.3</v>
      </c>
      <c r="AB1253">
        <v>1.2</v>
      </c>
      <c r="AC1253">
        <v>9.6</v>
      </c>
      <c r="AD1253">
        <v>22.1</v>
      </c>
      <c r="AE1253">
        <v>9.7</v>
      </c>
      <c r="AF1253">
        <v>32.6</v>
      </c>
      <c r="AG1253">
        <v>27.6</v>
      </c>
      <c r="AH1253">
        <v>9.4</v>
      </c>
      <c r="AI1253">
        <v>5.4</v>
      </c>
      <c r="AJ1253">
        <v>5.5</v>
      </c>
      <c r="AK1253">
        <v>14.9</v>
      </c>
      <c r="AL1253">
        <v>4.5</v>
      </c>
      <c r="AM1253">
        <v>17.8</v>
      </c>
      <c r="AN1253">
        <v>10.8</v>
      </c>
      <c r="AO1253">
        <v>10.5</v>
      </c>
      <c r="AP1253">
        <v>15.9</v>
      </c>
      <c r="AQ1253">
        <v>78.4</v>
      </c>
      <c r="AR1253">
        <v>13.9</v>
      </c>
      <c r="AS1253">
        <v>9.8</v>
      </c>
      <c r="AT1253">
        <v>7.1</v>
      </c>
      <c r="AU1253">
        <v>13.5</v>
      </c>
      <c r="AV1253">
        <v>59.7</v>
      </c>
      <c r="AW1253">
        <v>12.5</v>
      </c>
      <c r="AX1253">
        <v>7.9</v>
      </c>
      <c r="AY1253">
        <v>9.2</v>
      </c>
      <c r="AZ1253">
        <v>8.2</v>
      </c>
      <c r="BA1253">
        <v>23.1</v>
      </c>
      <c r="BB1253">
        <v>10.3</v>
      </c>
      <c r="BC1253">
        <v>6.9</v>
      </c>
      <c r="BD1253">
        <v>45.2</v>
      </c>
      <c r="BE1253">
        <v>26.3</v>
      </c>
      <c r="BF1253">
        <v>12.3</v>
      </c>
      <c r="BG1253">
        <v>17.4</v>
      </c>
      <c r="BH1253">
        <v>8.6</v>
      </c>
      <c r="BI1253">
        <v>6.6</v>
      </c>
      <c r="BJ1253">
        <v>4.1</v>
      </c>
      <c r="BK1253">
        <v>3.9</v>
      </c>
      <c r="BL1253">
        <v>1.1</v>
      </c>
      <c r="BM1253">
        <v>3.7</v>
      </c>
      <c r="BP1253">
        <v>1.4</v>
      </c>
      <c r="BQ1253">
        <v>46.2</v>
      </c>
      <c r="BS1253">
        <v>1.7</v>
      </c>
      <c r="BT1253">
        <v>0.7</v>
      </c>
    </row>
    <row r="1254" spans="1:72" x14ac:dyDescent="0.25">
      <c r="A1254" s="28" t="s">
        <v>298</v>
      </c>
      <c r="B1254" s="27" t="s">
        <v>367</v>
      </c>
      <c r="C1254" s="28" t="s">
        <v>386</v>
      </c>
      <c r="D1254">
        <v>19.2</v>
      </c>
      <c r="E1254">
        <v>2.8</v>
      </c>
      <c r="F1254">
        <v>0.7</v>
      </c>
      <c r="G1254">
        <v>8.2</v>
      </c>
      <c r="H1254">
        <v>148.2</v>
      </c>
      <c r="I1254">
        <v>30.9</v>
      </c>
      <c r="J1254">
        <v>16.9</v>
      </c>
      <c r="K1254">
        <v>28.7</v>
      </c>
      <c r="L1254">
        <v>11.3</v>
      </c>
      <c r="M1254">
        <v>39.4</v>
      </c>
      <c r="N1254">
        <v>134.1</v>
      </c>
      <c r="O1254">
        <v>66.4</v>
      </c>
      <c r="P1254">
        <v>48.6</v>
      </c>
      <c r="Q1254">
        <v>36.1</v>
      </c>
      <c r="R1254">
        <v>67.7</v>
      </c>
      <c r="S1254">
        <v>81</v>
      </c>
      <c r="T1254">
        <v>43.7</v>
      </c>
      <c r="U1254">
        <v>65.2</v>
      </c>
      <c r="V1254">
        <v>122.3</v>
      </c>
      <c r="W1254">
        <v>159.3</v>
      </c>
      <c r="X1254">
        <v>43.5</v>
      </c>
      <c r="Y1254">
        <v>42.4</v>
      </c>
      <c r="Z1254">
        <v>35.9</v>
      </c>
      <c r="AA1254">
        <v>112.9</v>
      </c>
      <c r="AB1254">
        <v>7.2</v>
      </c>
      <c r="AC1254">
        <v>57.2</v>
      </c>
      <c r="AD1254">
        <v>198.7</v>
      </c>
      <c r="AE1254">
        <v>55.4</v>
      </c>
      <c r="AF1254">
        <v>239.6</v>
      </c>
      <c r="AG1254">
        <v>131.3</v>
      </c>
      <c r="AH1254">
        <v>66.9</v>
      </c>
      <c r="AI1254">
        <v>53.7</v>
      </c>
      <c r="AJ1254">
        <v>24.8</v>
      </c>
      <c r="AK1254">
        <v>110.4</v>
      </c>
      <c r="AL1254">
        <v>25.7</v>
      </c>
      <c r="AM1254">
        <v>118.8</v>
      </c>
      <c r="AN1254">
        <v>47.1</v>
      </c>
      <c r="AO1254">
        <v>59.2</v>
      </c>
      <c r="AP1254">
        <v>68.6</v>
      </c>
      <c r="AQ1254">
        <v>224.9</v>
      </c>
      <c r="AR1254">
        <v>99.6</v>
      </c>
      <c r="AS1254">
        <v>90.8</v>
      </c>
      <c r="AT1254">
        <v>69.6</v>
      </c>
      <c r="AU1254">
        <v>54.4</v>
      </c>
      <c r="AV1254">
        <v>343.1</v>
      </c>
      <c r="AW1254">
        <v>88.7</v>
      </c>
      <c r="AX1254">
        <v>46.4</v>
      </c>
      <c r="AY1254">
        <v>46.8</v>
      </c>
      <c r="AZ1254">
        <v>38.5</v>
      </c>
      <c r="BA1254">
        <v>164.1</v>
      </c>
      <c r="BB1254">
        <v>20</v>
      </c>
      <c r="BC1254">
        <v>35.4</v>
      </c>
      <c r="BD1254">
        <v>347.4</v>
      </c>
      <c r="BE1254">
        <v>190.2</v>
      </c>
      <c r="BF1254">
        <v>87.4</v>
      </c>
      <c r="BG1254">
        <v>138.5</v>
      </c>
      <c r="BH1254">
        <v>66.9</v>
      </c>
      <c r="BI1254">
        <v>36.6</v>
      </c>
      <c r="BJ1254">
        <v>23</v>
      </c>
      <c r="BK1254">
        <v>20</v>
      </c>
      <c r="BL1254">
        <v>6.8</v>
      </c>
      <c r="BM1254">
        <v>24</v>
      </c>
      <c r="BP1254">
        <v>4.6</v>
      </c>
      <c r="BQ1254">
        <v>334.1</v>
      </c>
      <c r="BR1254">
        <v>0.1</v>
      </c>
      <c r="BS1254">
        <v>3.6</v>
      </c>
      <c r="BT1254">
        <v>3.5</v>
      </c>
    </row>
    <row r="1255" spans="1:72" x14ac:dyDescent="0.25">
      <c r="A1255" s="28" t="s">
        <v>298</v>
      </c>
      <c r="B1255" s="27" t="s">
        <v>367</v>
      </c>
      <c r="C1255" s="28" t="s">
        <v>387</v>
      </c>
      <c r="D1255">
        <v>215</v>
      </c>
      <c r="E1255">
        <v>26.5</v>
      </c>
      <c r="F1255">
        <v>7.5</v>
      </c>
      <c r="G1255">
        <v>65.6</v>
      </c>
      <c r="H1255">
        <v>911.6</v>
      </c>
      <c r="I1255">
        <v>162.2</v>
      </c>
      <c r="J1255">
        <v>101.3</v>
      </c>
      <c r="K1255">
        <v>151.5</v>
      </c>
      <c r="L1255">
        <v>66.6</v>
      </c>
      <c r="M1255">
        <v>181.9</v>
      </c>
      <c r="N1255">
        <v>747.8</v>
      </c>
      <c r="O1255">
        <v>715.3</v>
      </c>
      <c r="P1255">
        <v>253.5</v>
      </c>
      <c r="Q1255">
        <v>192.3</v>
      </c>
      <c r="R1255">
        <v>328.9</v>
      </c>
      <c r="S1255">
        <v>379.4</v>
      </c>
      <c r="T1255">
        <v>232.6</v>
      </c>
      <c r="U1255">
        <v>307.6</v>
      </c>
      <c r="V1255">
        <v>572.6</v>
      </c>
      <c r="W1255">
        <v>679.8</v>
      </c>
      <c r="X1255">
        <v>186.3</v>
      </c>
      <c r="Y1255">
        <v>304.2</v>
      </c>
      <c r="Z1255">
        <v>180.8</v>
      </c>
      <c r="AA1255">
        <v>844.7</v>
      </c>
      <c r="AB1255">
        <v>48.5</v>
      </c>
      <c r="AC1255">
        <v>294.5</v>
      </c>
      <c r="AD1255">
        <v>876</v>
      </c>
      <c r="AE1255">
        <v>363.3</v>
      </c>
      <c r="AF1255">
        <v>1390.5</v>
      </c>
      <c r="AG1255">
        <v>706.8</v>
      </c>
      <c r="AH1255">
        <v>452.9</v>
      </c>
      <c r="AI1255">
        <v>274</v>
      </c>
      <c r="AJ1255">
        <v>269.6</v>
      </c>
      <c r="AK1255">
        <v>708.2</v>
      </c>
      <c r="AL1255">
        <v>167.2</v>
      </c>
      <c r="AM1255">
        <v>683.7</v>
      </c>
      <c r="AN1255">
        <v>320.9</v>
      </c>
      <c r="AO1255">
        <v>315.2</v>
      </c>
      <c r="AP1255">
        <v>471.8</v>
      </c>
      <c r="AQ1255">
        <v>2470.8</v>
      </c>
      <c r="AR1255">
        <v>611.6</v>
      </c>
      <c r="AS1255">
        <v>370.4</v>
      </c>
      <c r="AT1255">
        <v>417.4</v>
      </c>
      <c r="AU1255">
        <v>351.5</v>
      </c>
      <c r="AV1255">
        <v>2522.3</v>
      </c>
      <c r="AW1255">
        <v>435.8</v>
      </c>
      <c r="AX1255">
        <v>258.9</v>
      </c>
      <c r="AY1255">
        <v>319.5</v>
      </c>
      <c r="AZ1255">
        <v>230.6</v>
      </c>
      <c r="BA1255">
        <v>1046.2</v>
      </c>
      <c r="BB1255">
        <v>209.2</v>
      </c>
      <c r="BC1255">
        <v>298.5</v>
      </c>
      <c r="BD1255">
        <v>1974.5</v>
      </c>
      <c r="BE1255">
        <v>1010.3</v>
      </c>
      <c r="BF1255">
        <v>428.9</v>
      </c>
      <c r="BG1255">
        <v>629.6</v>
      </c>
      <c r="BH1255">
        <v>321.1</v>
      </c>
      <c r="BI1255">
        <v>258.9</v>
      </c>
      <c r="BJ1255">
        <v>136.2</v>
      </c>
      <c r="BK1255">
        <v>147.5</v>
      </c>
      <c r="BL1255">
        <v>44.7</v>
      </c>
      <c r="BM1255">
        <v>128.7</v>
      </c>
      <c r="BP1255">
        <v>43.3</v>
      </c>
      <c r="BQ1255">
        <v>1496.9</v>
      </c>
      <c r="BR1255">
        <v>0.9</v>
      </c>
      <c r="BS1255">
        <v>106</v>
      </c>
      <c r="BT1255">
        <v>24.8</v>
      </c>
    </row>
    <row r="1256" spans="1:29" x14ac:dyDescent="0.25">
      <c r="A1256" s="28" t="s">
        <v>298</v>
      </c>
      <c r="B1256" s="27" t="s">
        <v>367</v>
      </c>
      <c r="C1256" s="28" t="s">
        <v>388</v>
      </c>
      <c r="R1256">
        <v>0.1</v>
      </c>
      <c r="AC1256">
        <v>0.1</v>
      </c>
    </row>
    <row r="1257" spans="1:72" x14ac:dyDescent="0.25">
      <c r="A1257" s="28" t="s">
        <v>298</v>
      </c>
      <c r="B1257" s="27" t="s">
        <v>367</v>
      </c>
      <c r="C1257" s="28" t="s">
        <v>389</v>
      </c>
      <c r="D1257">
        <v>0.2</v>
      </c>
      <c r="E1257">
        <v>0.1</v>
      </c>
      <c r="G1257">
        <v>0.1</v>
      </c>
      <c r="H1257">
        <v>0.9</v>
      </c>
      <c r="I1257">
        <v>0.2</v>
      </c>
      <c r="J1257">
        <v>0.2</v>
      </c>
      <c r="K1257">
        <v>0.2</v>
      </c>
      <c r="L1257">
        <v>0.1</v>
      </c>
      <c r="M1257">
        <v>0.3</v>
      </c>
      <c r="N1257">
        <v>0.8</v>
      </c>
      <c r="O1257">
        <v>0.6</v>
      </c>
      <c r="P1257">
        <v>0.3</v>
      </c>
      <c r="Q1257">
        <v>0.3</v>
      </c>
      <c r="R1257">
        <v>0.4</v>
      </c>
      <c r="S1257">
        <v>0.4</v>
      </c>
      <c r="T1257">
        <v>0.3</v>
      </c>
      <c r="U1257">
        <v>0.5</v>
      </c>
      <c r="V1257">
        <v>0.8</v>
      </c>
      <c r="W1257">
        <v>0.9</v>
      </c>
      <c r="X1257">
        <v>0.2</v>
      </c>
      <c r="Y1257">
        <v>0.3</v>
      </c>
      <c r="Z1257">
        <v>0.2</v>
      </c>
      <c r="AA1257">
        <v>0.8</v>
      </c>
      <c r="AB1257">
        <v>0.1</v>
      </c>
      <c r="AC1257">
        <v>0.4</v>
      </c>
      <c r="AD1257">
        <v>0.9</v>
      </c>
      <c r="AE1257">
        <v>0.4</v>
      </c>
      <c r="AF1257">
        <v>1.1</v>
      </c>
      <c r="AG1257">
        <v>0.8</v>
      </c>
      <c r="AH1257">
        <v>0.5</v>
      </c>
      <c r="AI1257">
        <v>0.3</v>
      </c>
      <c r="AJ1257">
        <v>0.2</v>
      </c>
      <c r="AK1257">
        <v>0.5</v>
      </c>
      <c r="AL1257">
        <v>0.2</v>
      </c>
      <c r="AM1257">
        <v>0.8</v>
      </c>
      <c r="AN1257">
        <v>0.3</v>
      </c>
      <c r="AO1257">
        <v>0.3</v>
      </c>
      <c r="AP1257">
        <v>0.4</v>
      </c>
      <c r="AQ1257">
        <v>1.7</v>
      </c>
      <c r="AR1257">
        <v>0.6</v>
      </c>
      <c r="AS1257">
        <v>0.4</v>
      </c>
      <c r="AT1257">
        <v>0.4</v>
      </c>
      <c r="AU1257">
        <v>0.4</v>
      </c>
      <c r="AV1257">
        <v>1.8</v>
      </c>
      <c r="AW1257">
        <v>0.4</v>
      </c>
      <c r="AX1257">
        <v>0.2</v>
      </c>
      <c r="AY1257">
        <v>0.3</v>
      </c>
      <c r="AZ1257">
        <v>0.2</v>
      </c>
      <c r="BA1257">
        <v>0.6</v>
      </c>
      <c r="BB1257">
        <v>0.2</v>
      </c>
      <c r="BC1257">
        <v>0.3</v>
      </c>
      <c r="BD1257">
        <v>1.4</v>
      </c>
      <c r="BE1257">
        <v>1</v>
      </c>
      <c r="BF1257">
        <v>0.4</v>
      </c>
      <c r="BG1257">
        <v>0.7</v>
      </c>
      <c r="BH1257">
        <v>0.3</v>
      </c>
      <c r="BI1257">
        <v>0.3</v>
      </c>
      <c r="BJ1257">
        <v>0.2</v>
      </c>
      <c r="BK1257">
        <v>0.2</v>
      </c>
      <c r="BM1257">
        <v>0.2</v>
      </c>
      <c r="BP1257">
        <v>0.1</v>
      </c>
      <c r="BQ1257">
        <v>2.3</v>
      </c>
      <c r="BS1257">
        <v>0.2</v>
      </c>
      <c r="BT1257">
        <v>0.1</v>
      </c>
    </row>
    <row r="1258" spans="1:72" x14ac:dyDescent="0.25">
      <c r="A1258" s="28" t="s">
        <v>298</v>
      </c>
      <c r="B1258" s="27" t="s">
        <v>367</v>
      </c>
      <c r="C1258" s="28" t="s">
        <v>390</v>
      </c>
      <c r="D1258">
        <v>0.8</v>
      </c>
      <c r="E1258">
        <v>0.2</v>
      </c>
      <c r="G1258">
        <v>0.6</v>
      </c>
      <c r="H1258">
        <v>10.2</v>
      </c>
      <c r="I1258">
        <v>4.4</v>
      </c>
      <c r="J1258">
        <v>1.5</v>
      </c>
      <c r="K1258">
        <v>2.1</v>
      </c>
      <c r="L1258">
        <v>1.2</v>
      </c>
      <c r="M1258">
        <v>1.6</v>
      </c>
      <c r="N1258">
        <v>6.1</v>
      </c>
      <c r="O1258">
        <v>3.5</v>
      </c>
      <c r="P1258">
        <v>4</v>
      </c>
      <c r="Q1258">
        <v>2.6</v>
      </c>
      <c r="R1258">
        <v>5.2</v>
      </c>
      <c r="S1258">
        <v>7.6</v>
      </c>
      <c r="T1258">
        <v>2.7</v>
      </c>
      <c r="U1258">
        <v>4.1</v>
      </c>
      <c r="V1258">
        <v>10.7</v>
      </c>
      <c r="W1258">
        <v>11.5</v>
      </c>
      <c r="X1258">
        <v>4</v>
      </c>
      <c r="Y1258">
        <v>3.3</v>
      </c>
      <c r="Z1258">
        <v>2.2</v>
      </c>
      <c r="AA1258">
        <v>6</v>
      </c>
      <c r="AB1258">
        <v>0.7</v>
      </c>
      <c r="AC1258">
        <v>5.7</v>
      </c>
      <c r="AD1258">
        <v>14.2</v>
      </c>
      <c r="AE1258">
        <v>2.8</v>
      </c>
      <c r="AF1258">
        <v>14.8</v>
      </c>
      <c r="AG1258">
        <v>7.2</v>
      </c>
      <c r="AH1258">
        <v>9.3</v>
      </c>
      <c r="AI1258">
        <v>9.4</v>
      </c>
      <c r="AJ1258">
        <v>1.9</v>
      </c>
      <c r="AK1258">
        <v>6</v>
      </c>
      <c r="AL1258">
        <v>1.1</v>
      </c>
      <c r="AM1258">
        <v>16.7</v>
      </c>
      <c r="AN1258">
        <v>1.6</v>
      </c>
      <c r="AO1258">
        <v>2</v>
      </c>
      <c r="AP1258">
        <v>2.6</v>
      </c>
      <c r="AQ1258">
        <v>10.2</v>
      </c>
      <c r="AR1258">
        <v>6.2</v>
      </c>
      <c r="AS1258">
        <v>3</v>
      </c>
      <c r="AT1258">
        <v>2.7</v>
      </c>
      <c r="AU1258">
        <v>5.5</v>
      </c>
      <c r="AV1258">
        <v>12</v>
      </c>
      <c r="AW1258">
        <v>4.2</v>
      </c>
      <c r="AX1258">
        <v>1.4</v>
      </c>
      <c r="AY1258">
        <v>1.7</v>
      </c>
      <c r="AZ1258">
        <v>2.5</v>
      </c>
      <c r="BA1258">
        <v>5.7</v>
      </c>
      <c r="BB1258">
        <v>0.8</v>
      </c>
      <c r="BC1258">
        <v>4.2</v>
      </c>
      <c r="BD1258">
        <v>14.4</v>
      </c>
      <c r="BE1258">
        <v>11.8</v>
      </c>
      <c r="BF1258">
        <v>6.9</v>
      </c>
      <c r="BG1258">
        <v>10</v>
      </c>
      <c r="BH1258">
        <v>4</v>
      </c>
      <c r="BI1258">
        <v>2.2</v>
      </c>
      <c r="BJ1258">
        <v>2.3</v>
      </c>
      <c r="BK1258">
        <v>1.1</v>
      </c>
      <c r="BL1258">
        <v>0.2</v>
      </c>
      <c r="BM1258">
        <v>1.7</v>
      </c>
      <c r="BP1258">
        <v>0.3</v>
      </c>
      <c r="BQ1258">
        <v>23.5</v>
      </c>
      <c r="BS1258">
        <v>0.2</v>
      </c>
      <c r="BT1258">
        <v>0.3</v>
      </c>
    </row>
    <row r="1259" spans="1:72" x14ac:dyDescent="0.25">
      <c r="A1259" s="28" t="s">
        <v>298</v>
      </c>
      <c r="B1259" s="27" t="s">
        <v>367</v>
      </c>
      <c r="C1259" s="28" t="s">
        <v>391</v>
      </c>
      <c r="D1259">
        <v>1.5</v>
      </c>
      <c r="E1259">
        <v>0.6</v>
      </c>
      <c r="F1259">
        <v>0.1</v>
      </c>
      <c r="G1259">
        <v>0.8</v>
      </c>
      <c r="H1259">
        <v>6.3</v>
      </c>
      <c r="I1259">
        <v>1.6</v>
      </c>
      <c r="J1259">
        <v>1.5</v>
      </c>
      <c r="K1259">
        <v>1.7</v>
      </c>
      <c r="L1259">
        <v>0.7</v>
      </c>
      <c r="M1259">
        <v>1.8</v>
      </c>
      <c r="N1259">
        <v>5.2</v>
      </c>
      <c r="O1259">
        <v>4.3</v>
      </c>
      <c r="P1259">
        <v>2.2</v>
      </c>
      <c r="Q1259">
        <v>2.1</v>
      </c>
      <c r="R1259">
        <v>3</v>
      </c>
      <c r="S1259">
        <v>3.2</v>
      </c>
      <c r="T1259">
        <v>2.6</v>
      </c>
      <c r="U1259">
        <v>4.4</v>
      </c>
      <c r="V1259">
        <v>5.9</v>
      </c>
      <c r="W1259">
        <v>5.7</v>
      </c>
      <c r="X1259">
        <v>1.8</v>
      </c>
      <c r="Y1259">
        <v>2.6</v>
      </c>
      <c r="Z1259">
        <v>1.9</v>
      </c>
      <c r="AA1259">
        <v>6.1</v>
      </c>
      <c r="AB1259">
        <v>0.6</v>
      </c>
      <c r="AC1259">
        <v>2.4</v>
      </c>
      <c r="AD1259">
        <v>6.1</v>
      </c>
      <c r="AE1259">
        <v>2.8</v>
      </c>
      <c r="AF1259">
        <v>9.5</v>
      </c>
      <c r="AG1259">
        <v>6.4</v>
      </c>
      <c r="AH1259">
        <v>3.1</v>
      </c>
      <c r="AI1259">
        <v>2</v>
      </c>
      <c r="AJ1259">
        <v>1.9</v>
      </c>
      <c r="AK1259">
        <v>3.8</v>
      </c>
      <c r="AL1259">
        <v>1.1</v>
      </c>
      <c r="AM1259">
        <v>5.6</v>
      </c>
      <c r="AN1259">
        <v>2.6</v>
      </c>
      <c r="AO1259">
        <v>2.4</v>
      </c>
      <c r="AP1259">
        <v>3.1</v>
      </c>
      <c r="AQ1259">
        <v>14.8</v>
      </c>
      <c r="AR1259">
        <v>4.8</v>
      </c>
      <c r="AS1259">
        <v>2.6</v>
      </c>
      <c r="AT1259">
        <v>2.4</v>
      </c>
      <c r="AU1259">
        <v>2.9</v>
      </c>
      <c r="AV1259">
        <v>11.1</v>
      </c>
      <c r="AW1259">
        <v>2.8</v>
      </c>
      <c r="AX1259">
        <v>1.7</v>
      </c>
      <c r="AY1259">
        <v>3.6</v>
      </c>
      <c r="AZ1259">
        <v>1.7</v>
      </c>
      <c r="BA1259">
        <v>4.2</v>
      </c>
      <c r="BB1259">
        <v>1.4</v>
      </c>
      <c r="BC1259">
        <v>2</v>
      </c>
      <c r="BD1259">
        <v>11.8</v>
      </c>
      <c r="BE1259">
        <v>6.8</v>
      </c>
      <c r="BF1259">
        <v>3</v>
      </c>
      <c r="BG1259">
        <v>4.2</v>
      </c>
      <c r="BH1259">
        <v>2.1</v>
      </c>
      <c r="BI1259">
        <v>2.8</v>
      </c>
      <c r="BJ1259">
        <v>2.1</v>
      </c>
      <c r="BK1259">
        <v>3.1</v>
      </c>
      <c r="BL1259">
        <v>0.5</v>
      </c>
      <c r="BM1259">
        <v>1.3</v>
      </c>
      <c r="BP1259">
        <v>0.8</v>
      </c>
      <c r="BQ1259">
        <v>12.7</v>
      </c>
      <c r="BS1259">
        <v>1.1</v>
      </c>
      <c r="BT1259">
        <v>1.3</v>
      </c>
    </row>
    <row r="1260" spans="1:72" x14ac:dyDescent="0.25">
      <c r="A1260" s="28" t="s">
        <v>298</v>
      </c>
      <c r="B1260" s="27" t="s">
        <v>367</v>
      </c>
      <c r="C1260" s="28" t="s">
        <v>392</v>
      </c>
      <c r="D1260">
        <v>3.4</v>
      </c>
      <c r="E1260">
        <v>0.7</v>
      </c>
      <c r="F1260">
        <v>0.2</v>
      </c>
      <c r="G1260">
        <v>1.6</v>
      </c>
      <c r="H1260">
        <v>15.3</v>
      </c>
      <c r="I1260">
        <v>4.2</v>
      </c>
      <c r="J1260">
        <v>2.4</v>
      </c>
      <c r="K1260">
        <v>3.6</v>
      </c>
      <c r="L1260">
        <v>1.5</v>
      </c>
      <c r="M1260">
        <v>4.6</v>
      </c>
      <c r="N1260">
        <v>14.9</v>
      </c>
      <c r="O1260">
        <v>10.3</v>
      </c>
      <c r="P1260">
        <v>5.8</v>
      </c>
      <c r="Q1260">
        <v>4.4</v>
      </c>
      <c r="R1260">
        <v>7.6</v>
      </c>
      <c r="S1260">
        <v>8.6</v>
      </c>
      <c r="T1260">
        <v>5</v>
      </c>
      <c r="U1260">
        <v>7.3</v>
      </c>
      <c r="V1260">
        <v>12.7</v>
      </c>
      <c r="W1260">
        <v>16.4</v>
      </c>
      <c r="X1260">
        <v>3.8</v>
      </c>
      <c r="Y1260">
        <v>5.9</v>
      </c>
      <c r="Z1260">
        <v>3.8</v>
      </c>
      <c r="AA1260">
        <v>13.7</v>
      </c>
      <c r="AB1260">
        <v>1</v>
      </c>
      <c r="AC1260">
        <v>6.2</v>
      </c>
      <c r="AD1260">
        <v>17.3</v>
      </c>
      <c r="AE1260">
        <v>5.5</v>
      </c>
      <c r="AF1260">
        <v>18.9</v>
      </c>
      <c r="AG1260">
        <v>12.6</v>
      </c>
      <c r="AH1260">
        <v>8.3</v>
      </c>
      <c r="AI1260">
        <v>4.7</v>
      </c>
      <c r="AJ1260">
        <v>3.9</v>
      </c>
      <c r="AK1260">
        <v>10.5</v>
      </c>
      <c r="AL1260">
        <v>2.9</v>
      </c>
      <c r="AM1260">
        <v>12.9</v>
      </c>
      <c r="AN1260">
        <v>5</v>
      </c>
      <c r="AO1260">
        <v>5</v>
      </c>
      <c r="AP1260">
        <v>7</v>
      </c>
      <c r="AQ1260">
        <v>25.8</v>
      </c>
      <c r="AR1260">
        <v>9.9</v>
      </c>
      <c r="AS1260">
        <v>7</v>
      </c>
      <c r="AT1260">
        <v>5.8</v>
      </c>
      <c r="AU1260">
        <v>6.5</v>
      </c>
      <c r="AV1260">
        <v>28.3</v>
      </c>
      <c r="AW1260">
        <v>7.6</v>
      </c>
      <c r="AX1260">
        <v>3.4</v>
      </c>
      <c r="AY1260">
        <v>5.1</v>
      </c>
      <c r="AZ1260">
        <v>3.8</v>
      </c>
      <c r="BA1260">
        <v>11.6</v>
      </c>
      <c r="BB1260">
        <v>2.6</v>
      </c>
      <c r="BC1260">
        <v>4.2</v>
      </c>
      <c r="BD1260">
        <v>25.9</v>
      </c>
      <c r="BE1260">
        <v>17</v>
      </c>
      <c r="BF1260">
        <v>7.8</v>
      </c>
      <c r="BG1260">
        <v>13.8</v>
      </c>
      <c r="BH1260">
        <v>5.7</v>
      </c>
      <c r="BI1260">
        <v>4.1</v>
      </c>
      <c r="BJ1260">
        <v>2.6</v>
      </c>
      <c r="BK1260">
        <v>2.1</v>
      </c>
      <c r="BL1260">
        <v>0.8</v>
      </c>
      <c r="BM1260">
        <v>2.8</v>
      </c>
      <c r="BP1260">
        <v>1.9</v>
      </c>
      <c r="BQ1260">
        <v>41.1</v>
      </c>
      <c r="BS1260">
        <v>3.2</v>
      </c>
      <c r="BT1260">
        <v>1.9</v>
      </c>
    </row>
    <row r="1261" spans="1:72" x14ac:dyDescent="0.25">
      <c r="A1261" s="28" t="s">
        <v>298</v>
      </c>
      <c r="B1261" s="27" t="s">
        <v>367</v>
      </c>
      <c r="C1261" s="28" t="s">
        <v>393</v>
      </c>
      <c r="D1261">
        <v>1</v>
      </c>
      <c r="E1261">
        <v>0.3</v>
      </c>
      <c r="F1261">
        <v>0.1</v>
      </c>
      <c r="G1261">
        <v>0.5</v>
      </c>
      <c r="H1261">
        <v>3.5</v>
      </c>
      <c r="I1261">
        <v>1</v>
      </c>
      <c r="J1261">
        <v>0.7</v>
      </c>
      <c r="K1261">
        <v>0.9</v>
      </c>
      <c r="L1261">
        <v>0.4</v>
      </c>
      <c r="M1261">
        <v>1.3</v>
      </c>
      <c r="N1261">
        <v>3.1</v>
      </c>
      <c r="O1261">
        <v>2.4</v>
      </c>
      <c r="P1261">
        <v>1.4</v>
      </c>
      <c r="Q1261">
        <v>1.1</v>
      </c>
      <c r="R1261">
        <v>1.9</v>
      </c>
      <c r="S1261">
        <v>2.1</v>
      </c>
      <c r="T1261">
        <v>1.4</v>
      </c>
      <c r="U1261">
        <v>1.8</v>
      </c>
      <c r="V1261">
        <v>2.8</v>
      </c>
      <c r="W1261">
        <v>3.3</v>
      </c>
      <c r="X1261">
        <v>1</v>
      </c>
      <c r="Y1261">
        <v>1.5</v>
      </c>
      <c r="Z1261">
        <v>0.8</v>
      </c>
      <c r="AA1261">
        <v>4</v>
      </c>
      <c r="AB1261">
        <v>0.3</v>
      </c>
      <c r="AC1261">
        <v>1.6</v>
      </c>
      <c r="AD1261">
        <v>4.2</v>
      </c>
      <c r="AE1261">
        <v>1.4</v>
      </c>
      <c r="AF1261">
        <v>5</v>
      </c>
      <c r="AG1261">
        <v>3.1</v>
      </c>
      <c r="AH1261">
        <v>1.8</v>
      </c>
      <c r="AI1261">
        <v>1</v>
      </c>
      <c r="AJ1261">
        <v>1.1</v>
      </c>
      <c r="AK1261">
        <v>2.8</v>
      </c>
      <c r="AL1261">
        <v>0.7</v>
      </c>
      <c r="AM1261">
        <v>3</v>
      </c>
      <c r="AN1261">
        <v>2.4</v>
      </c>
      <c r="AO1261">
        <v>1.2</v>
      </c>
      <c r="AP1261">
        <v>2</v>
      </c>
      <c r="AQ1261">
        <v>7.8</v>
      </c>
      <c r="AR1261">
        <v>4.1</v>
      </c>
      <c r="AS1261">
        <v>1.7</v>
      </c>
      <c r="AT1261">
        <v>2</v>
      </c>
      <c r="AU1261">
        <v>1.9</v>
      </c>
      <c r="AV1261">
        <v>8.7</v>
      </c>
      <c r="AW1261">
        <v>1.7</v>
      </c>
      <c r="AX1261">
        <v>0.9</v>
      </c>
      <c r="AY1261">
        <v>3.2</v>
      </c>
      <c r="AZ1261">
        <v>1</v>
      </c>
      <c r="BA1261">
        <v>3.2</v>
      </c>
      <c r="BB1261">
        <v>0.7</v>
      </c>
      <c r="BC1261">
        <v>0.9</v>
      </c>
      <c r="BD1261">
        <v>9.7</v>
      </c>
      <c r="BE1261">
        <v>4.1</v>
      </c>
      <c r="BF1261">
        <v>2.1</v>
      </c>
      <c r="BG1261">
        <v>3.1</v>
      </c>
      <c r="BH1261">
        <v>1.4</v>
      </c>
      <c r="BI1261">
        <v>1.1</v>
      </c>
      <c r="BJ1261">
        <v>0.7</v>
      </c>
      <c r="BK1261">
        <v>0.6</v>
      </c>
      <c r="BL1261">
        <v>0.3</v>
      </c>
      <c r="BM1261">
        <v>0.7</v>
      </c>
      <c r="BP1261">
        <v>0.5</v>
      </c>
      <c r="BQ1261">
        <v>7.3</v>
      </c>
      <c r="BS1261">
        <v>0.7</v>
      </c>
      <c r="BT1261">
        <v>0.3</v>
      </c>
    </row>
    <row r="1262" spans="1:72" x14ac:dyDescent="0.25">
      <c r="A1262" s="28" t="s">
        <v>298</v>
      </c>
      <c r="B1262" s="27" t="s">
        <v>367</v>
      </c>
      <c r="C1262" s="28" t="s">
        <v>394</v>
      </c>
      <c r="D1262">
        <v>0.6</v>
      </c>
      <c r="E1262">
        <v>0.1</v>
      </c>
      <c r="G1262">
        <v>0.2</v>
      </c>
      <c r="H1262">
        <v>3.1</v>
      </c>
      <c r="I1262">
        <v>0.6</v>
      </c>
      <c r="J1262">
        <v>0.3</v>
      </c>
      <c r="K1262">
        <v>0.6</v>
      </c>
      <c r="L1262">
        <v>0.2</v>
      </c>
      <c r="M1262">
        <v>0.8</v>
      </c>
      <c r="N1262">
        <v>3.1</v>
      </c>
      <c r="O1262">
        <v>1.9</v>
      </c>
      <c r="P1262">
        <v>1</v>
      </c>
      <c r="Q1262">
        <v>0.7</v>
      </c>
      <c r="R1262">
        <v>1.4</v>
      </c>
      <c r="S1262">
        <v>1.5</v>
      </c>
      <c r="T1262">
        <v>0.9</v>
      </c>
      <c r="U1262">
        <v>1.3</v>
      </c>
      <c r="V1262">
        <v>2.4</v>
      </c>
      <c r="W1262">
        <v>3.2</v>
      </c>
      <c r="X1262">
        <v>0.7</v>
      </c>
      <c r="Y1262">
        <v>1</v>
      </c>
      <c r="Z1262">
        <v>0.6</v>
      </c>
      <c r="AA1262">
        <v>2.8</v>
      </c>
      <c r="AB1262">
        <v>0.2</v>
      </c>
      <c r="AC1262">
        <v>1.1</v>
      </c>
      <c r="AD1262">
        <v>3.4</v>
      </c>
      <c r="AE1262">
        <v>1.1</v>
      </c>
      <c r="AF1262">
        <v>4.2</v>
      </c>
      <c r="AG1262">
        <v>2.5</v>
      </c>
      <c r="AH1262">
        <v>1.4</v>
      </c>
      <c r="AI1262">
        <v>0.7</v>
      </c>
      <c r="AJ1262">
        <v>0.5</v>
      </c>
      <c r="AK1262">
        <v>2.2</v>
      </c>
      <c r="AL1262">
        <v>0.6</v>
      </c>
      <c r="AM1262">
        <v>2.4</v>
      </c>
      <c r="AN1262">
        <v>0.9</v>
      </c>
      <c r="AO1262">
        <v>1.1</v>
      </c>
      <c r="AP1262">
        <v>1.4</v>
      </c>
      <c r="AQ1262">
        <v>5</v>
      </c>
      <c r="AR1262">
        <v>1.9</v>
      </c>
      <c r="AS1262">
        <v>1.6</v>
      </c>
      <c r="AT1262">
        <v>1.2</v>
      </c>
      <c r="AU1262">
        <v>1.1</v>
      </c>
      <c r="AV1262">
        <v>6.7</v>
      </c>
      <c r="AW1262">
        <v>1.7</v>
      </c>
      <c r="AX1262">
        <v>0.7</v>
      </c>
      <c r="AY1262">
        <v>0.8</v>
      </c>
      <c r="AZ1262">
        <v>0.8</v>
      </c>
      <c r="BA1262">
        <v>3.2</v>
      </c>
      <c r="BB1262">
        <v>0.6</v>
      </c>
      <c r="BC1262">
        <v>0.9</v>
      </c>
      <c r="BD1262">
        <v>5.8</v>
      </c>
      <c r="BE1262">
        <v>3.8</v>
      </c>
      <c r="BF1262">
        <v>1.6</v>
      </c>
      <c r="BG1262">
        <v>2.6</v>
      </c>
      <c r="BH1262">
        <v>1.3</v>
      </c>
      <c r="BI1262">
        <v>0.7</v>
      </c>
      <c r="BJ1262">
        <v>0.4</v>
      </c>
      <c r="BK1262">
        <v>0.4</v>
      </c>
      <c r="BL1262">
        <v>0.1</v>
      </c>
      <c r="BM1262">
        <v>0.5</v>
      </c>
      <c r="BP1262">
        <v>0.1</v>
      </c>
      <c r="BQ1262">
        <v>6.4</v>
      </c>
      <c r="BS1262">
        <v>0.1</v>
      </c>
      <c r="BT1262">
        <v>0.1</v>
      </c>
    </row>
    <row r="1263" spans="1:72" x14ac:dyDescent="0.25">
      <c r="A1263" s="28" t="s">
        <v>298</v>
      </c>
      <c r="B1263" s="27" t="s">
        <v>367</v>
      </c>
      <c r="C1263" s="28" t="s">
        <v>395</v>
      </c>
      <c r="D1263">
        <v>41.1</v>
      </c>
      <c r="E1263">
        <v>4.2</v>
      </c>
      <c r="F1263">
        <v>1.3</v>
      </c>
      <c r="G1263">
        <v>10.7</v>
      </c>
      <c r="H1263">
        <v>187.8</v>
      </c>
      <c r="I1263">
        <v>31.1</v>
      </c>
      <c r="J1263">
        <v>19.2</v>
      </c>
      <c r="K1263">
        <v>31.3</v>
      </c>
      <c r="L1263">
        <v>12.9</v>
      </c>
      <c r="M1263">
        <v>45.7</v>
      </c>
      <c r="N1263">
        <v>156.2</v>
      </c>
      <c r="O1263">
        <v>123.6</v>
      </c>
      <c r="P1263">
        <v>50.5</v>
      </c>
      <c r="Q1263">
        <v>40.6</v>
      </c>
      <c r="R1263">
        <v>68.9</v>
      </c>
      <c r="S1263">
        <v>87.7</v>
      </c>
      <c r="T1263">
        <v>50</v>
      </c>
      <c r="U1263">
        <v>71.6</v>
      </c>
      <c r="V1263">
        <v>124.3</v>
      </c>
      <c r="W1263">
        <v>152.2</v>
      </c>
      <c r="X1263">
        <v>58.4</v>
      </c>
      <c r="Y1263">
        <v>55.9</v>
      </c>
      <c r="Z1263">
        <v>48.4</v>
      </c>
      <c r="AA1263">
        <v>151.2</v>
      </c>
      <c r="AB1263">
        <v>9.5</v>
      </c>
      <c r="AC1263">
        <v>59.9</v>
      </c>
      <c r="AD1263">
        <v>248.9</v>
      </c>
      <c r="AE1263">
        <v>86.7</v>
      </c>
      <c r="AF1263">
        <v>395.2</v>
      </c>
      <c r="AG1263">
        <v>179.3</v>
      </c>
      <c r="AH1263">
        <v>100.7</v>
      </c>
      <c r="AI1263">
        <v>106.4</v>
      </c>
      <c r="AJ1263">
        <v>72.9</v>
      </c>
      <c r="AK1263">
        <v>188.5</v>
      </c>
      <c r="AL1263">
        <v>37</v>
      </c>
      <c r="AM1263">
        <v>158.2</v>
      </c>
      <c r="AN1263">
        <v>78.8</v>
      </c>
      <c r="AO1263">
        <v>94.8</v>
      </c>
      <c r="AP1263">
        <v>118.3</v>
      </c>
      <c r="AQ1263">
        <v>624.3</v>
      </c>
      <c r="AR1263">
        <v>145.8</v>
      </c>
      <c r="AS1263">
        <v>130.8</v>
      </c>
      <c r="AT1263">
        <v>101.3</v>
      </c>
      <c r="AU1263">
        <v>66.2</v>
      </c>
      <c r="AV1263">
        <v>570.8</v>
      </c>
      <c r="AW1263">
        <v>126.7</v>
      </c>
      <c r="AX1263">
        <v>90.4</v>
      </c>
      <c r="AY1263">
        <v>79</v>
      </c>
      <c r="AZ1263">
        <v>57.8</v>
      </c>
      <c r="BA1263">
        <v>339.4</v>
      </c>
      <c r="BB1263">
        <v>38.5</v>
      </c>
      <c r="BC1263">
        <v>60.9</v>
      </c>
      <c r="BD1263">
        <v>655.3</v>
      </c>
      <c r="BE1263">
        <v>274.8</v>
      </c>
      <c r="BF1263">
        <v>114.1</v>
      </c>
      <c r="BG1263">
        <v>167.2</v>
      </c>
      <c r="BH1263">
        <v>91.1</v>
      </c>
      <c r="BI1263">
        <v>53.1</v>
      </c>
      <c r="BJ1263">
        <v>30.2</v>
      </c>
      <c r="BK1263">
        <v>40.3</v>
      </c>
      <c r="BL1263">
        <v>12.9</v>
      </c>
      <c r="BM1263">
        <v>29.7</v>
      </c>
      <c r="BP1263">
        <v>7.2</v>
      </c>
      <c r="BQ1263">
        <v>346.1</v>
      </c>
      <c r="BR1263">
        <v>0.1</v>
      </c>
      <c r="BS1263">
        <v>7.6</v>
      </c>
      <c r="BT1263">
        <v>4.2</v>
      </c>
    </row>
    <row r="1264" spans="1:72" x14ac:dyDescent="0.25">
      <c r="A1264" s="28" t="s">
        <v>298</v>
      </c>
      <c r="B1264" s="27" t="s">
        <v>367</v>
      </c>
      <c r="C1264" s="28" t="s">
        <v>396</v>
      </c>
      <c r="D1264">
        <v>3.5</v>
      </c>
      <c r="E1264">
        <v>0.4</v>
      </c>
      <c r="F1264">
        <v>0.1</v>
      </c>
      <c r="G1264">
        <v>1.2</v>
      </c>
      <c r="H1264">
        <v>25.3</v>
      </c>
      <c r="I1264">
        <v>3.9</v>
      </c>
      <c r="J1264">
        <v>2.1</v>
      </c>
      <c r="K1264">
        <v>10.8</v>
      </c>
      <c r="L1264">
        <v>13.6</v>
      </c>
      <c r="M1264">
        <v>4.8</v>
      </c>
      <c r="N1264">
        <v>21.3</v>
      </c>
      <c r="O1264">
        <v>31.5</v>
      </c>
      <c r="P1264">
        <v>9.8</v>
      </c>
      <c r="Q1264">
        <v>4.7</v>
      </c>
      <c r="R1264">
        <v>8.2</v>
      </c>
      <c r="S1264">
        <v>10.3</v>
      </c>
      <c r="T1264">
        <v>12.2</v>
      </c>
      <c r="U1264">
        <v>7.4</v>
      </c>
      <c r="V1264">
        <v>16.5</v>
      </c>
      <c r="W1264">
        <v>18.8</v>
      </c>
      <c r="X1264">
        <v>4.4</v>
      </c>
      <c r="Y1264">
        <v>8.1</v>
      </c>
      <c r="Z1264">
        <v>4</v>
      </c>
      <c r="AA1264">
        <v>17.6</v>
      </c>
      <c r="AB1264">
        <v>1</v>
      </c>
      <c r="AC1264">
        <v>7.2</v>
      </c>
      <c r="AD1264">
        <v>24</v>
      </c>
      <c r="AE1264">
        <v>9.3</v>
      </c>
      <c r="AF1264">
        <v>45.4</v>
      </c>
      <c r="AG1264">
        <v>24.6</v>
      </c>
      <c r="AH1264">
        <v>12.9</v>
      </c>
      <c r="AI1264">
        <v>4.8</v>
      </c>
      <c r="AJ1264">
        <v>8.5</v>
      </c>
      <c r="AK1264">
        <v>17.5</v>
      </c>
      <c r="AL1264">
        <v>4.9</v>
      </c>
      <c r="AM1264">
        <v>14.5</v>
      </c>
      <c r="AN1264">
        <v>24.2</v>
      </c>
      <c r="AO1264">
        <v>8.7</v>
      </c>
      <c r="AP1264">
        <v>12.7</v>
      </c>
      <c r="AQ1264">
        <v>117.3</v>
      </c>
      <c r="AR1264">
        <v>18.7</v>
      </c>
      <c r="AS1264">
        <v>14.4</v>
      </c>
      <c r="AT1264">
        <v>13.6</v>
      </c>
      <c r="AU1264">
        <v>9</v>
      </c>
      <c r="AV1264">
        <v>76.8</v>
      </c>
      <c r="AW1264">
        <v>12.6</v>
      </c>
      <c r="AX1264">
        <v>6.5</v>
      </c>
      <c r="AY1264">
        <v>13.7</v>
      </c>
      <c r="AZ1264">
        <v>5.8</v>
      </c>
      <c r="BA1264">
        <v>22.3</v>
      </c>
      <c r="BB1264">
        <v>5</v>
      </c>
      <c r="BC1264">
        <v>10.5</v>
      </c>
      <c r="BD1264">
        <v>48.4</v>
      </c>
      <c r="BE1264">
        <v>27.9</v>
      </c>
      <c r="BF1264">
        <v>12.1</v>
      </c>
      <c r="BG1264">
        <v>15.3</v>
      </c>
      <c r="BH1264">
        <v>8.3</v>
      </c>
      <c r="BI1264">
        <v>5.9</v>
      </c>
      <c r="BJ1264">
        <v>3.7</v>
      </c>
      <c r="BK1264">
        <v>4.1</v>
      </c>
      <c r="BL1264">
        <v>0.8</v>
      </c>
      <c r="BM1264">
        <v>3.1</v>
      </c>
      <c r="BP1264">
        <v>0.6</v>
      </c>
      <c r="BQ1264">
        <v>35.1</v>
      </c>
      <c r="BS1264">
        <v>14.6</v>
      </c>
      <c r="BT1264">
        <v>-7.3</v>
      </c>
    </row>
    <row r="1265" spans="1:69" x14ac:dyDescent="0.25">
      <c r="A1265" s="28" t="s">
        <v>298</v>
      </c>
      <c r="B1265" s="27" t="s">
        <v>367</v>
      </c>
      <c r="C1265" s="28" t="s">
        <v>397</v>
      </c>
      <c r="D1265">
        <v>0.1</v>
      </c>
      <c r="G1265">
        <v>0.1</v>
      </c>
      <c r="H1265">
        <v>1.1</v>
      </c>
      <c r="I1265">
        <v>0.2</v>
      </c>
      <c r="J1265">
        <v>0.1</v>
      </c>
      <c r="K1265">
        <v>0.2</v>
      </c>
      <c r="L1265">
        <v>0.1</v>
      </c>
      <c r="M1265">
        <v>0.3</v>
      </c>
      <c r="N1265">
        <v>0.9</v>
      </c>
      <c r="O1265">
        <v>0.6</v>
      </c>
      <c r="P1265">
        <v>0.3</v>
      </c>
      <c r="Q1265">
        <v>0.3</v>
      </c>
      <c r="R1265">
        <v>0.5</v>
      </c>
      <c r="S1265">
        <v>0.5</v>
      </c>
      <c r="T1265">
        <v>0.2</v>
      </c>
      <c r="U1265">
        <v>0.4</v>
      </c>
      <c r="V1265">
        <v>0.7</v>
      </c>
      <c r="W1265">
        <v>1</v>
      </c>
      <c r="X1265">
        <v>0.2</v>
      </c>
      <c r="Y1265">
        <v>0.3</v>
      </c>
      <c r="Z1265">
        <v>0.2</v>
      </c>
      <c r="AA1265">
        <v>1.4</v>
      </c>
      <c r="AB1265">
        <v>0.1</v>
      </c>
      <c r="AC1265">
        <v>0.4</v>
      </c>
      <c r="AD1265">
        <v>1.1</v>
      </c>
      <c r="AE1265">
        <v>0.4</v>
      </c>
      <c r="AF1265">
        <v>1.5</v>
      </c>
      <c r="AG1265">
        <v>0.8</v>
      </c>
      <c r="AH1265">
        <v>0.7</v>
      </c>
      <c r="AI1265">
        <v>2.1</v>
      </c>
      <c r="AJ1265">
        <v>0.4</v>
      </c>
      <c r="AK1265">
        <v>1.5</v>
      </c>
      <c r="AL1265">
        <v>0.2</v>
      </c>
      <c r="AM1265">
        <v>0.7</v>
      </c>
      <c r="AN1265">
        <v>0.3</v>
      </c>
      <c r="AO1265">
        <v>0.4</v>
      </c>
      <c r="AP1265">
        <v>0.4</v>
      </c>
      <c r="AQ1265">
        <v>1.5</v>
      </c>
      <c r="AR1265">
        <v>0.6</v>
      </c>
      <c r="AS1265">
        <v>0.4</v>
      </c>
      <c r="AT1265">
        <v>0.3</v>
      </c>
      <c r="AU1265">
        <v>0.3</v>
      </c>
      <c r="AV1265">
        <v>1.8</v>
      </c>
      <c r="AW1265">
        <v>0.5</v>
      </c>
      <c r="AX1265">
        <v>0.2</v>
      </c>
      <c r="AY1265">
        <v>0.3</v>
      </c>
      <c r="AZ1265">
        <v>0.2</v>
      </c>
      <c r="BA1265">
        <v>0.8</v>
      </c>
      <c r="BB1265">
        <v>0.1</v>
      </c>
      <c r="BC1265">
        <v>0.3</v>
      </c>
      <c r="BD1265">
        <v>1.8</v>
      </c>
      <c r="BE1265">
        <v>1.1</v>
      </c>
      <c r="BF1265">
        <v>0.5</v>
      </c>
      <c r="BG1265">
        <v>0.8</v>
      </c>
      <c r="BH1265">
        <v>0.4</v>
      </c>
      <c r="BI1265">
        <v>0.2</v>
      </c>
      <c r="BJ1265">
        <v>0.2</v>
      </c>
      <c r="BK1265">
        <v>0.1</v>
      </c>
      <c r="BM1265">
        <v>0.1</v>
      </c>
      <c r="BQ1265">
        <v>1.7</v>
      </c>
    </row>
    <row r="1266" spans="1:3" x14ac:dyDescent="0.25">
      <c r="A1266" s="28" t="s">
        <v>298</v>
      </c>
      <c r="B1266" s="27" t="s">
        <v>367</v>
      </c>
      <c r="C1266" s="28" t="s">
        <v>398</v>
      </c>
    </row>
    <row r="1267" spans="1:3" x14ac:dyDescent="0.25">
      <c r="A1267" s="28" t="s">
        <v>298</v>
      </c>
      <c r="B1267" s="27" t="s">
        <v>367</v>
      </c>
      <c r="C1267" s="28" t="s">
        <v>399</v>
      </c>
    </row>
    <row r="1268" spans="1:72" x14ac:dyDescent="0.25">
      <c r="A1268" s="28" t="s">
        <v>298</v>
      </c>
      <c r="B1268" s="27" t="s">
        <v>367</v>
      </c>
      <c r="C1268" s="28" t="s">
        <v>400</v>
      </c>
      <c r="D1268">
        <v>4.3</v>
      </c>
      <c r="E1268">
        <v>0.8</v>
      </c>
      <c r="F1268">
        <v>0.2</v>
      </c>
      <c r="G1268">
        <v>1.6</v>
      </c>
      <c r="H1268">
        <v>19</v>
      </c>
      <c r="I1268">
        <v>4.1</v>
      </c>
      <c r="J1268">
        <v>2.6</v>
      </c>
      <c r="K1268">
        <v>3.8</v>
      </c>
      <c r="L1268">
        <v>1.7</v>
      </c>
      <c r="M1268">
        <v>4.7</v>
      </c>
      <c r="N1268">
        <v>17.1</v>
      </c>
      <c r="O1268">
        <v>14.7</v>
      </c>
      <c r="P1268">
        <v>6.3</v>
      </c>
      <c r="Q1268">
        <v>4.8</v>
      </c>
      <c r="R1268">
        <v>8.4</v>
      </c>
      <c r="S1268">
        <v>9.6</v>
      </c>
      <c r="T1268">
        <v>5.6</v>
      </c>
      <c r="U1268">
        <v>8</v>
      </c>
      <c r="V1268">
        <v>14.5</v>
      </c>
      <c r="W1268">
        <v>18.2</v>
      </c>
      <c r="X1268">
        <v>4.3</v>
      </c>
      <c r="Y1268">
        <v>7.3</v>
      </c>
      <c r="Z1268">
        <v>3.9</v>
      </c>
      <c r="AA1268">
        <v>18.8</v>
      </c>
      <c r="AB1268">
        <v>1.2</v>
      </c>
      <c r="AC1268">
        <v>7.5</v>
      </c>
      <c r="AD1268">
        <v>19.9</v>
      </c>
      <c r="AE1268">
        <v>7</v>
      </c>
      <c r="AF1268">
        <v>25.5</v>
      </c>
      <c r="AG1268">
        <v>16.6</v>
      </c>
      <c r="AH1268">
        <v>9.7</v>
      </c>
      <c r="AI1268">
        <v>4.5</v>
      </c>
      <c r="AJ1268">
        <v>6.4</v>
      </c>
      <c r="AK1268">
        <v>14.4</v>
      </c>
      <c r="AL1268">
        <v>3.8</v>
      </c>
      <c r="AM1268">
        <v>15.3</v>
      </c>
      <c r="AN1268">
        <v>7.1</v>
      </c>
      <c r="AO1268">
        <v>6.4</v>
      </c>
      <c r="AP1268">
        <v>10.5</v>
      </c>
      <c r="AQ1268">
        <v>57.1</v>
      </c>
      <c r="AR1268">
        <v>14.1</v>
      </c>
      <c r="AS1268">
        <v>8.5</v>
      </c>
      <c r="AT1268">
        <v>7.8</v>
      </c>
      <c r="AU1268">
        <v>9</v>
      </c>
      <c r="AV1268">
        <v>48.3</v>
      </c>
      <c r="AW1268">
        <v>9.5</v>
      </c>
      <c r="AX1268">
        <v>4.9</v>
      </c>
      <c r="AY1268">
        <v>6.9</v>
      </c>
      <c r="AZ1268">
        <v>5.1</v>
      </c>
      <c r="BA1268">
        <v>19.1</v>
      </c>
      <c r="BB1268">
        <v>4.6</v>
      </c>
      <c r="BC1268">
        <v>5.9</v>
      </c>
      <c r="BD1268">
        <v>39.9</v>
      </c>
      <c r="BE1268">
        <v>22.4</v>
      </c>
      <c r="BF1268">
        <v>10</v>
      </c>
      <c r="BG1268">
        <v>15</v>
      </c>
      <c r="BH1268">
        <v>7.4</v>
      </c>
      <c r="BI1268">
        <v>5.9</v>
      </c>
      <c r="BJ1268">
        <v>3.3</v>
      </c>
      <c r="BK1268">
        <v>3.1</v>
      </c>
      <c r="BL1268">
        <v>1</v>
      </c>
      <c r="BM1268">
        <v>3.4</v>
      </c>
      <c r="BP1268">
        <v>1.1</v>
      </c>
      <c r="BQ1268">
        <v>40.6</v>
      </c>
      <c r="BS1268">
        <v>1</v>
      </c>
      <c r="BT1268">
        <v>0.9</v>
      </c>
    </row>
    <row r="1269" spans="1:72" x14ac:dyDescent="0.25">
      <c r="A1269" s="28" t="s">
        <v>298</v>
      </c>
      <c r="B1269" s="27" t="s">
        <v>367</v>
      </c>
      <c r="C1269" s="28" t="s">
        <v>401</v>
      </c>
      <c r="D1269">
        <v>3.7</v>
      </c>
      <c r="E1269">
        <v>0.7</v>
      </c>
      <c r="F1269">
        <v>0.2</v>
      </c>
      <c r="G1269">
        <v>1.5</v>
      </c>
      <c r="H1269">
        <v>20.2</v>
      </c>
      <c r="I1269">
        <v>4.3</v>
      </c>
      <c r="J1269">
        <v>2.5</v>
      </c>
      <c r="K1269">
        <v>3.7</v>
      </c>
      <c r="L1269">
        <v>1.7</v>
      </c>
      <c r="M1269">
        <v>4.9</v>
      </c>
      <c r="N1269">
        <v>16.1</v>
      </c>
      <c r="O1269">
        <v>10.8</v>
      </c>
      <c r="P1269">
        <v>6.7</v>
      </c>
      <c r="Q1269">
        <v>4.8</v>
      </c>
      <c r="R1269">
        <v>8.4</v>
      </c>
      <c r="S1269">
        <v>10.3</v>
      </c>
      <c r="T1269">
        <v>5.6</v>
      </c>
      <c r="U1269">
        <v>8.4</v>
      </c>
      <c r="V1269">
        <v>14.8</v>
      </c>
      <c r="W1269">
        <v>17.7</v>
      </c>
      <c r="X1269">
        <v>5.8</v>
      </c>
      <c r="Y1269">
        <v>6.7</v>
      </c>
      <c r="Z1269">
        <v>4.7</v>
      </c>
      <c r="AA1269">
        <v>17.1</v>
      </c>
      <c r="AB1269">
        <v>1.2</v>
      </c>
      <c r="AC1269">
        <v>7.3</v>
      </c>
      <c r="AD1269">
        <v>24.7</v>
      </c>
      <c r="AE1269">
        <v>7.4</v>
      </c>
      <c r="AF1269">
        <v>32</v>
      </c>
      <c r="AG1269">
        <v>16.5</v>
      </c>
      <c r="AH1269">
        <v>10.2</v>
      </c>
      <c r="AI1269">
        <v>8.3</v>
      </c>
      <c r="AJ1269">
        <v>3.7</v>
      </c>
      <c r="AK1269">
        <v>14.6</v>
      </c>
      <c r="AL1269">
        <v>3.5</v>
      </c>
      <c r="AM1269">
        <v>16.3</v>
      </c>
      <c r="AN1269">
        <v>5.9</v>
      </c>
      <c r="AO1269">
        <v>8.4</v>
      </c>
      <c r="AP1269">
        <v>10.5</v>
      </c>
      <c r="AQ1269">
        <v>30.6</v>
      </c>
      <c r="AR1269">
        <v>13</v>
      </c>
      <c r="AS1269">
        <v>10.8</v>
      </c>
      <c r="AT1269">
        <v>9.2</v>
      </c>
      <c r="AU1269">
        <v>7.7</v>
      </c>
      <c r="AV1269">
        <v>56.2</v>
      </c>
      <c r="AW1269">
        <v>11.1</v>
      </c>
      <c r="AX1269">
        <v>6.3</v>
      </c>
      <c r="AY1269">
        <v>6.5</v>
      </c>
      <c r="AZ1269">
        <v>5.3</v>
      </c>
      <c r="BA1269">
        <v>24.1</v>
      </c>
      <c r="BB1269">
        <v>3</v>
      </c>
      <c r="BC1269">
        <v>5.6</v>
      </c>
      <c r="BD1269">
        <v>47.2</v>
      </c>
      <c r="BE1269">
        <v>25.5</v>
      </c>
      <c r="BF1269">
        <v>11.3</v>
      </c>
      <c r="BG1269">
        <v>16.9</v>
      </c>
      <c r="BH1269">
        <v>8.5</v>
      </c>
      <c r="BI1269">
        <v>4.8</v>
      </c>
      <c r="BJ1269">
        <v>3.3</v>
      </c>
      <c r="BK1269">
        <v>3</v>
      </c>
      <c r="BL1269">
        <v>1.1</v>
      </c>
      <c r="BM1269">
        <v>3.3</v>
      </c>
      <c r="BP1269">
        <v>1.1</v>
      </c>
      <c r="BQ1269">
        <v>41.6</v>
      </c>
      <c r="BS1269">
        <v>1.1</v>
      </c>
      <c r="BT1269">
        <v>0.7</v>
      </c>
    </row>
    <row r="1270" spans="1:72" x14ac:dyDescent="0.25">
      <c r="A1270" s="28" t="s">
        <v>298</v>
      </c>
      <c r="B1270" s="27" t="s">
        <v>367</v>
      </c>
      <c r="C1270" s="28" t="s">
        <v>402</v>
      </c>
      <c r="D1270">
        <v>6.3</v>
      </c>
      <c r="E1270">
        <v>1.4</v>
      </c>
      <c r="F1270">
        <v>0.3</v>
      </c>
      <c r="G1270">
        <v>2.9</v>
      </c>
      <c r="H1270">
        <v>28.9</v>
      </c>
      <c r="I1270">
        <v>6.3</v>
      </c>
      <c r="J1270">
        <v>4.3</v>
      </c>
      <c r="K1270">
        <v>6.2</v>
      </c>
      <c r="L1270">
        <v>2.8</v>
      </c>
      <c r="M1270">
        <v>8</v>
      </c>
      <c r="N1270">
        <v>26.3</v>
      </c>
      <c r="O1270">
        <v>19.9</v>
      </c>
      <c r="P1270">
        <v>9.7</v>
      </c>
      <c r="Q1270">
        <v>7.9</v>
      </c>
      <c r="R1270">
        <v>13.1</v>
      </c>
      <c r="S1270">
        <v>14.9</v>
      </c>
      <c r="T1270">
        <v>9.1</v>
      </c>
      <c r="U1270">
        <v>13.3</v>
      </c>
      <c r="V1270">
        <v>22.4</v>
      </c>
      <c r="W1270">
        <v>28.2</v>
      </c>
      <c r="X1270">
        <v>6.9</v>
      </c>
      <c r="Y1270">
        <v>10.3</v>
      </c>
      <c r="Z1270">
        <v>6.7</v>
      </c>
      <c r="AA1270">
        <v>30.6</v>
      </c>
      <c r="AB1270">
        <v>2</v>
      </c>
      <c r="AC1270">
        <v>11.8</v>
      </c>
      <c r="AD1270">
        <v>31.8</v>
      </c>
      <c r="AE1270">
        <v>11.6</v>
      </c>
      <c r="AF1270">
        <v>39.8</v>
      </c>
      <c r="AG1270">
        <v>25.1</v>
      </c>
      <c r="AH1270">
        <v>15.9</v>
      </c>
      <c r="AI1270">
        <v>8.2</v>
      </c>
      <c r="AJ1270">
        <v>9.8</v>
      </c>
      <c r="AK1270">
        <v>22.8</v>
      </c>
      <c r="AL1270">
        <v>5.7</v>
      </c>
      <c r="AM1270">
        <v>23.5</v>
      </c>
      <c r="AN1270">
        <v>10.2</v>
      </c>
      <c r="AO1270">
        <v>9.7</v>
      </c>
      <c r="AP1270">
        <v>15.4</v>
      </c>
      <c r="AQ1270">
        <v>77.8</v>
      </c>
      <c r="AR1270">
        <v>22</v>
      </c>
      <c r="AS1270">
        <v>14</v>
      </c>
      <c r="AT1270">
        <v>13.1</v>
      </c>
      <c r="AU1270">
        <v>13.9</v>
      </c>
      <c r="AV1270">
        <v>67</v>
      </c>
      <c r="AW1270">
        <v>14.9</v>
      </c>
      <c r="AX1270">
        <v>7.8</v>
      </c>
      <c r="AY1270">
        <v>10.4</v>
      </c>
      <c r="AZ1270">
        <v>7.6</v>
      </c>
      <c r="BA1270">
        <v>28.1</v>
      </c>
      <c r="BB1270">
        <v>6.2</v>
      </c>
      <c r="BC1270">
        <v>8.3</v>
      </c>
      <c r="BD1270">
        <v>64.8</v>
      </c>
      <c r="BE1270">
        <v>35.2</v>
      </c>
      <c r="BF1270">
        <v>15.3</v>
      </c>
      <c r="BG1270">
        <v>24.5</v>
      </c>
      <c r="BH1270">
        <v>11.6</v>
      </c>
      <c r="BI1270">
        <v>13.2</v>
      </c>
      <c r="BJ1270">
        <v>5.2</v>
      </c>
      <c r="BK1270">
        <v>4.8</v>
      </c>
      <c r="BL1270">
        <v>1.7</v>
      </c>
      <c r="BM1270">
        <v>5.6</v>
      </c>
      <c r="BP1270">
        <v>2.1</v>
      </c>
      <c r="BQ1270">
        <v>71</v>
      </c>
      <c r="BR1270">
        <v>0.1</v>
      </c>
      <c r="BS1270">
        <v>1.8</v>
      </c>
      <c r="BT1270">
        <v>1.9</v>
      </c>
    </row>
    <row r="1271" spans="1:72" x14ac:dyDescent="0.25">
      <c r="A1271" s="28" t="s">
        <v>298</v>
      </c>
      <c r="B1271" s="27" t="s">
        <v>367</v>
      </c>
      <c r="C1271" s="28" t="s">
        <v>403</v>
      </c>
      <c r="D1271">
        <v>27.9</v>
      </c>
      <c r="E1271">
        <v>3.1</v>
      </c>
      <c r="F1271">
        <v>0.8</v>
      </c>
      <c r="G1271">
        <v>6.6</v>
      </c>
      <c r="H1271">
        <v>94.3</v>
      </c>
      <c r="I1271">
        <v>16.3</v>
      </c>
      <c r="J1271">
        <v>10.9</v>
      </c>
      <c r="K1271">
        <v>16.7</v>
      </c>
      <c r="L1271">
        <v>7.3</v>
      </c>
      <c r="M1271">
        <v>21.6</v>
      </c>
      <c r="N1271">
        <v>86.4</v>
      </c>
      <c r="O1271">
        <v>66.9</v>
      </c>
      <c r="P1271">
        <v>27.9</v>
      </c>
      <c r="Q1271">
        <v>21.1</v>
      </c>
      <c r="R1271">
        <v>37.9</v>
      </c>
      <c r="S1271">
        <v>42.8</v>
      </c>
      <c r="T1271">
        <v>26.1</v>
      </c>
      <c r="U1271">
        <v>37.1</v>
      </c>
      <c r="V1271">
        <v>65.5</v>
      </c>
      <c r="W1271">
        <v>83.9</v>
      </c>
      <c r="X1271">
        <v>19.3</v>
      </c>
      <c r="Y1271">
        <v>32.1</v>
      </c>
      <c r="Z1271">
        <v>18.8</v>
      </c>
      <c r="AA1271">
        <v>77.5</v>
      </c>
      <c r="AB1271">
        <v>4.9</v>
      </c>
      <c r="AC1271">
        <v>33</v>
      </c>
      <c r="AD1271">
        <v>95.2</v>
      </c>
      <c r="AE1271">
        <v>34.1</v>
      </c>
      <c r="AF1271">
        <v>133.7</v>
      </c>
      <c r="AG1271">
        <v>82.7</v>
      </c>
      <c r="AH1271">
        <v>45.3</v>
      </c>
      <c r="AI1271">
        <v>26.7</v>
      </c>
      <c r="AJ1271">
        <v>27.8</v>
      </c>
      <c r="AK1271">
        <v>71.4</v>
      </c>
      <c r="AL1271">
        <v>22.4</v>
      </c>
      <c r="AM1271">
        <v>78.6</v>
      </c>
      <c r="AN1271">
        <v>40.2</v>
      </c>
      <c r="AO1271">
        <v>33.5</v>
      </c>
      <c r="AP1271">
        <v>51.4</v>
      </c>
      <c r="AQ1271">
        <v>257</v>
      </c>
      <c r="AR1271">
        <v>71.9</v>
      </c>
      <c r="AS1271">
        <v>45.3</v>
      </c>
      <c r="AT1271">
        <v>40.6</v>
      </c>
      <c r="AU1271">
        <v>40.2</v>
      </c>
      <c r="AV1271">
        <v>262.4</v>
      </c>
      <c r="AW1271">
        <v>47.4</v>
      </c>
      <c r="AX1271">
        <v>26.4</v>
      </c>
      <c r="AY1271">
        <v>41.6</v>
      </c>
      <c r="AZ1271">
        <v>27.6</v>
      </c>
      <c r="BA1271">
        <v>122</v>
      </c>
      <c r="BB1271">
        <v>27.6</v>
      </c>
      <c r="BC1271">
        <v>35.8</v>
      </c>
      <c r="BD1271">
        <v>200.4</v>
      </c>
      <c r="BE1271">
        <v>122.7</v>
      </c>
      <c r="BF1271">
        <v>50.8</v>
      </c>
      <c r="BG1271">
        <v>74.6</v>
      </c>
      <c r="BH1271">
        <v>39.1</v>
      </c>
      <c r="BI1271">
        <v>31</v>
      </c>
      <c r="BJ1271">
        <v>14.7</v>
      </c>
      <c r="BK1271">
        <v>15.4</v>
      </c>
      <c r="BL1271">
        <v>5</v>
      </c>
      <c r="BM1271">
        <v>15.1</v>
      </c>
      <c r="BP1271">
        <v>4.4</v>
      </c>
      <c r="BQ1271">
        <v>181.2</v>
      </c>
      <c r="BR1271">
        <v>0.1</v>
      </c>
      <c r="BS1271">
        <v>3.9</v>
      </c>
      <c r="BT1271">
        <v>2.9</v>
      </c>
    </row>
    <row r="1272" spans="1:72" x14ac:dyDescent="0.25">
      <c r="A1272" s="28" t="s">
        <v>298</v>
      </c>
      <c r="B1272" s="27" t="s">
        <v>367</v>
      </c>
      <c r="C1272" s="28" t="s">
        <v>404</v>
      </c>
      <c r="D1272">
        <v>7.2</v>
      </c>
      <c r="E1272">
        <v>0.9</v>
      </c>
      <c r="F1272">
        <v>0.2</v>
      </c>
      <c r="G1272">
        <v>2.1</v>
      </c>
      <c r="H1272">
        <v>30</v>
      </c>
      <c r="I1272">
        <v>6.6</v>
      </c>
      <c r="J1272">
        <v>3.3</v>
      </c>
      <c r="K1272">
        <v>5.2</v>
      </c>
      <c r="L1272">
        <v>2.6</v>
      </c>
      <c r="M1272">
        <v>6</v>
      </c>
      <c r="N1272">
        <v>25</v>
      </c>
      <c r="O1272">
        <v>17.1</v>
      </c>
      <c r="P1272">
        <v>9.1</v>
      </c>
      <c r="Q1272">
        <v>6.4</v>
      </c>
      <c r="R1272">
        <v>12.8</v>
      </c>
      <c r="S1272">
        <v>14.3</v>
      </c>
      <c r="T1272">
        <v>7.2</v>
      </c>
      <c r="U1272">
        <v>10.4</v>
      </c>
      <c r="V1272">
        <v>20.3</v>
      </c>
      <c r="W1272">
        <v>25.6</v>
      </c>
      <c r="X1272">
        <v>6.7</v>
      </c>
      <c r="Y1272">
        <v>9.1</v>
      </c>
      <c r="Z1272">
        <v>5.4</v>
      </c>
      <c r="AA1272">
        <v>30.9</v>
      </c>
      <c r="AB1272">
        <v>1.9</v>
      </c>
      <c r="AC1272">
        <v>10.8</v>
      </c>
      <c r="AD1272">
        <v>28.2</v>
      </c>
      <c r="AE1272">
        <v>9.2</v>
      </c>
      <c r="AF1272">
        <v>39.1</v>
      </c>
      <c r="AG1272">
        <v>20.8</v>
      </c>
      <c r="AH1272">
        <v>14.5</v>
      </c>
      <c r="AI1272">
        <v>6.1</v>
      </c>
      <c r="AJ1272">
        <v>4.4</v>
      </c>
      <c r="AK1272">
        <v>19.6</v>
      </c>
      <c r="AL1272">
        <v>5.7</v>
      </c>
      <c r="AM1272">
        <v>23.5</v>
      </c>
      <c r="AN1272">
        <v>7</v>
      </c>
      <c r="AO1272">
        <v>9.6</v>
      </c>
      <c r="AP1272">
        <v>12.4</v>
      </c>
      <c r="AQ1272">
        <v>44.1</v>
      </c>
      <c r="AR1272">
        <v>16.3</v>
      </c>
      <c r="AS1272">
        <v>10.7</v>
      </c>
      <c r="AT1272">
        <v>9.2</v>
      </c>
      <c r="AU1272">
        <v>11.2</v>
      </c>
      <c r="AV1272">
        <v>61.4</v>
      </c>
      <c r="AW1272">
        <v>13.8</v>
      </c>
      <c r="AX1272">
        <v>5.5</v>
      </c>
      <c r="AY1272">
        <v>8.1</v>
      </c>
      <c r="AZ1272">
        <v>7.3</v>
      </c>
      <c r="BA1272">
        <v>29.7</v>
      </c>
      <c r="BB1272">
        <v>6</v>
      </c>
      <c r="BC1272">
        <v>11.3</v>
      </c>
      <c r="BD1272">
        <v>48.9</v>
      </c>
      <c r="BE1272">
        <v>33.5</v>
      </c>
      <c r="BF1272">
        <v>14.7</v>
      </c>
      <c r="BG1272">
        <v>20.3</v>
      </c>
      <c r="BH1272">
        <v>11.1</v>
      </c>
      <c r="BI1272">
        <v>5.6</v>
      </c>
      <c r="BJ1272">
        <v>4.7</v>
      </c>
      <c r="BK1272">
        <v>4</v>
      </c>
      <c r="BL1272">
        <v>1.3</v>
      </c>
      <c r="BM1272">
        <v>4.1</v>
      </c>
      <c r="BP1272">
        <v>1.2</v>
      </c>
      <c r="BQ1272">
        <v>45.2</v>
      </c>
      <c r="BS1272">
        <v>1.1</v>
      </c>
      <c r="BT1272">
        <v>0.7</v>
      </c>
    </row>
    <row r="1273" spans="1:69" x14ac:dyDescent="0.25">
      <c r="A1273" s="28" t="s">
        <v>298</v>
      </c>
      <c r="B1273" s="27" t="s">
        <v>367</v>
      </c>
      <c r="C1273" s="28" t="s">
        <v>405</v>
      </c>
      <c r="H1273">
        <v>0.2</v>
      </c>
      <c r="N1273">
        <v>0.1</v>
      </c>
      <c r="O1273">
        <v>0.1</v>
      </c>
      <c r="R1273">
        <v>0.1</v>
      </c>
      <c r="S1273">
        <v>0.1</v>
      </c>
      <c r="U1273">
        <v>0.1</v>
      </c>
      <c r="V1273">
        <v>0.1</v>
      </c>
      <c r="W1273">
        <v>0.1</v>
      </c>
      <c r="Y1273">
        <v>0.1</v>
      </c>
      <c r="AA1273">
        <v>0.2</v>
      </c>
      <c r="AC1273">
        <v>0.1</v>
      </c>
      <c r="AD1273">
        <v>0.2</v>
      </c>
      <c r="AE1273">
        <v>0.1</v>
      </c>
      <c r="AF1273">
        <v>0.2</v>
      </c>
      <c r="AG1273">
        <v>0.1</v>
      </c>
      <c r="AH1273">
        <v>0.1</v>
      </c>
      <c r="AI1273">
        <v>0.1</v>
      </c>
      <c r="AK1273">
        <v>0.1</v>
      </c>
      <c r="AM1273">
        <v>0.1</v>
      </c>
      <c r="AN1273">
        <v>0.1</v>
      </c>
      <c r="AO1273">
        <v>0.1</v>
      </c>
      <c r="AP1273">
        <v>0.1</v>
      </c>
      <c r="AQ1273">
        <v>0.4</v>
      </c>
      <c r="AR1273">
        <v>0.1</v>
      </c>
      <c r="AS1273">
        <v>0.1</v>
      </c>
      <c r="AT1273">
        <v>0.1</v>
      </c>
      <c r="AU1273">
        <v>0.1</v>
      </c>
      <c r="AV1273">
        <v>0.4</v>
      </c>
      <c r="AW1273">
        <v>0.1</v>
      </c>
      <c r="AY1273">
        <v>0.1</v>
      </c>
      <c r="BA1273">
        <v>0.2</v>
      </c>
      <c r="BD1273">
        <v>0.4</v>
      </c>
      <c r="BE1273">
        <v>0.2</v>
      </c>
      <c r="BF1273">
        <v>0.1</v>
      </c>
      <c r="BG1273">
        <v>0.1</v>
      </c>
      <c r="BH1273">
        <v>0.1</v>
      </c>
      <c r="BQ1273">
        <v>0.3</v>
      </c>
    </row>
    <row r="1274" spans="1:72" x14ac:dyDescent="0.25">
      <c r="A1274" s="28" t="s">
        <v>298</v>
      </c>
      <c r="B1274" s="27" t="s">
        <v>367</v>
      </c>
      <c r="C1274" s="28" t="s">
        <v>406</v>
      </c>
      <c r="D1274">
        <v>1.5</v>
      </c>
      <c r="E1274">
        <v>0.4</v>
      </c>
      <c r="F1274">
        <v>0.1</v>
      </c>
      <c r="G1274">
        <v>0.8</v>
      </c>
      <c r="H1274">
        <v>6.8</v>
      </c>
      <c r="I1274">
        <v>1.5</v>
      </c>
      <c r="J1274">
        <v>1</v>
      </c>
      <c r="K1274">
        <v>1.4</v>
      </c>
      <c r="L1274">
        <v>0.7</v>
      </c>
      <c r="M1274">
        <v>1.6</v>
      </c>
      <c r="N1274">
        <v>6</v>
      </c>
      <c r="O1274">
        <v>6.4</v>
      </c>
      <c r="P1274">
        <v>2.2</v>
      </c>
      <c r="Q1274">
        <v>1.7</v>
      </c>
      <c r="R1274">
        <v>2.9</v>
      </c>
      <c r="S1274">
        <v>3.3</v>
      </c>
      <c r="T1274">
        <v>1.9</v>
      </c>
      <c r="U1274">
        <v>2.7</v>
      </c>
      <c r="V1274">
        <v>4.7</v>
      </c>
      <c r="W1274">
        <v>5.4</v>
      </c>
      <c r="X1274">
        <v>1.6</v>
      </c>
      <c r="Y1274">
        <v>3.1</v>
      </c>
      <c r="Z1274">
        <v>1.5</v>
      </c>
      <c r="AA1274">
        <v>8.2</v>
      </c>
      <c r="AB1274">
        <v>0.5</v>
      </c>
      <c r="AC1274">
        <v>2.6</v>
      </c>
      <c r="AD1274">
        <v>6.7</v>
      </c>
      <c r="AE1274">
        <v>2.7</v>
      </c>
      <c r="AF1274">
        <v>9.5</v>
      </c>
      <c r="AG1274">
        <v>5.4</v>
      </c>
      <c r="AH1274">
        <v>3.6</v>
      </c>
      <c r="AI1274">
        <v>1.7</v>
      </c>
      <c r="AJ1274">
        <v>1.7</v>
      </c>
      <c r="AK1274">
        <v>5.1</v>
      </c>
      <c r="AL1274">
        <v>1.2</v>
      </c>
      <c r="AM1274">
        <v>5</v>
      </c>
      <c r="AN1274">
        <v>2.1</v>
      </c>
      <c r="AO1274">
        <v>2.7</v>
      </c>
      <c r="AP1274">
        <v>3.8</v>
      </c>
      <c r="AQ1274">
        <v>14.3</v>
      </c>
      <c r="AR1274">
        <v>4.5</v>
      </c>
      <c r="AS1274">
        <v>2.7</v>
      </c>
      <c r="AT1274">
        <v>2.8</v>
      </c>
      <c r="AU1274">
        <v>3.1</v>
      </c>
      <c r="AV1274">
        <v>15.3</v>
      </c>
      <c r="AW1274">
        <v>3.5</v>
      </c>
      <c r="AX1274">
        <v>1.9</v>
      </c>
      <c r="AY1274">
        <v>2.5</v>
      </c>
      <c r="AZ1274">
        <v>1.7</v>
      </c>
      <c r="BA1274">
        <v>6.6</v>
      </c>
      <c r="BB1274">
        <v>1.4</v>
      </c>
      <c r="BC1274">
        <v>2</v>
      </c>
      <c r="BD1274">
        <v>14.1</v>
      </c>
      <c r="BE1274">
        <v>7.3</v>
      </c>
      <c r="BF1274">
        <v>3.3</v>
      </c>
      <c r="BG1274">
        <v>4.9</v>
      </c>
      <c r="BH1274">
        <v>2.5</v>
      </c>
      <c r="BI1274">
        <v>2.1</v>
      </c>
      <c r="BJ1274">
        <v>1.3</v>
      </c>
      <c r="BK1274">
        <v>1.2</v>
      </c>
      <c r="BL1274">
        <v>0.4</v>
      </c>
      <c r="BM1274">
        <v>1.2</v>
      </c>
      <c r="BP1274">
        <v>0.6</v>
      </c>
      <c r="BQ1274">
        <v>13.4</v>
      </c>
      <c r="BS1274">
        <v>0.5</v>
      </c>
      <c r="BT1274">
        <v>0.4</v>
      </c>
    </row>
    <row r="1275" spans="1:72" x14ac:dyDescent="0.25">
      <c r="A1275" s="28" t="s">
        <v>298</v>
      </c>
      <c r="B1275" s="27" t="s">
        <v>367</v>
      </c>
      <c r="C1275" s="28" t="s">
        <v>407</v>
      </c>
      <c r="D1275">
        <v>103</v>
      </c>
      <c r="E1275">
        <v>18.5</v>
      </c>
      <c r="F1275">
        <v>4.7</v>
      </c>
      <c r="G1275">
        <v>45.9</v>
      </c>
      <c r="H1275">
        <v>585.8</v>
      </c>
      <c r="I1275">
        <v>118.1</v>
      </c>
      <c r="J1275">
        <v>71.1</v>
      </c>
      <c r="K1275">
        <v>106.8</v>
      </c>
      <c r="L1275">
        <v>48.2</v>
      </c>
      <c r="M1275">
        <v>133.3</v>
      </c>
      <c r="N1275">
        <v>485.5</v>
      </c>
      <c r="O1275">
        <v>445.3</v>
      </c>
      <c r="P1275">
        <v>172.8</v>
      </c>
      <c r="Q1275">
        <v>137.3</v>
      </c>
      <c r="R1275">
        <v>234.9</v>
      </c>
      <c r="S1275">
        <v>274.8</v>
      </c>
      <c r="T1275">
        <v>152.1</v>
      </c>
      <c r="U1275">
        <v>217.6</v>
      </c>
      <c r="V1275">
        <v>403.4</v>
      </c>
      <c r="W1275">
        <v>483.1</v>
      </c>
      <c r="X1275">
        <v>146.3</v>
      </c>
      <c r="Y1275">
        <v>212.5</v>
      </c>
      <c r="Z1275">
        <v>126.9</v>
      </c>
      <c r="AA1275">
        <v>604.7</v>
      </c>
      <c r="AB1275">
        <v>38.5</v>
      </c>
      <c r="AC1275">
        <v>210.2</v>
      </c>
      <c r="AD1275">
        <v>641</v>
      </c>
      <c r="AE1275">
        <v>232.8</v>
      </c>
      <c r="AF1275">
        <v>910.6</v>
      </c>
      <c r="AG1275">
        <v>479.4</v>
      </c>
      <c r="AH1275">
        <v>315.8</v>
      </c>
      <c r="AI1275">
        <v>225.8</v>
      </c>
      <c r="AJ1275">
        <v>143.9</v>
      </c>
      <c r="AK1275">
        <v>462.2</v>
      </c>
      <c r="AL1275">
        <v>92.8</v>
      </c>
      <c r="AM1275">
        <v>499.8</v>
      </c>
      <c r="AN1275">
        <v>221.8</v>
      </c>
      <c r="AO1275">
        <v>236.9</v>
      </c>
      <c r="AP1275">
        <v>299.4</v>
      </c>
      <c r="AQ1275">
        <v>1263.8</v>
      </c>
      <c r="AR1275">
        <v>428.8</v>
      </c>
      <c r="AS1275">
        <v>271.7</v>
      </c>
      <c r="AT1275">
        <v>267.6</v>
      </c>
      <c r="AU1275">
        <v>229.2</v>
      </c>
      <c r="AV1275">
        <v>1384.2</v>
      </c>
      <c r="AW1275">
        <v>314.9</v>
      </c>
      <c r="AX1275">
        <v>174.3</v>
      </c>
      <c r="AY1275">
        <v>252</v>
      </c>
      <c r="AZ1275">
        <v>148.9</v>
      </c>
      <c r="BA1275">
        <v>625.2</v>
      </c>
      <c r="BB1275">
        <v>102.2</v>
      </c>
      <c r="BC1275">
        <v>173.6</v>
      </c>
      <c r="BD1275">
        <v>1353.6</v>
      </c>
      <c r="BE1275">
        <v>671.6</v>
      </c>
      <c r="BF1275">
        <v>307.4</v>
      </c>
      <c r="BG1275">
        <v>474.7</v>
      </c>
      <c r="BH1275">
        <v>220.8</v>
      </c>
      <c r="BI1275">
        <v>160.1</v>
      </c>
      <c r="BJ1275">
        <v>104</v>
      </c>
      <c r="BK1275">
        <v>109.6</v>
      </c>
      <c r="BL1275">
        <v>30.2</v>
      </c>
      <c r="BM1275">
        <v>88.9</v>
      </c>
      <c r="BP1275">
        <v>28.5</v>
      </c>
      <c r="BQ1275">
        <v>1064.8</v>
      </c>
      <c r="BR1275">
        <v>0.7</v>
      </c>
      <c r="BS1275">
        <v>25.9</v>
      </c>
      <c r="BT1275">
        <v>23.1</v>
      </c>
    </row>
    <row r="1276" spans="1:72" x14ac:dyDescent="0.25">
      <c r="A1276" s="26" t="s">
        <v>299</v>
      </c>
      <c r="B1276" s="27" t="s">
        <v>368</v>
      </c>
      <c r="C1276" s="26" t="s">
        <v>384</v>
      </c>
      <c r="D1276">
        <v>1487.4</v>
      </c>
      <c r="E1276">
        <v>385</v>
      </c>
      <c r="F1276">
        <v>84.2</v>
      </c>
      <c r="G1276">
        <v>566.1</v>
      </c>
      <c r="H1276">
        <v>4854.5</v>
      </c>
      <c r="I1276">
        <v>739.6</v>
      </c>
      <c r="J1276">
        <v>701.9</v>
      </c>
      <c r="K1276">
        <v>1204.1</v>
      </c>
      <c r="L1276">
        <v>402.7</v>
      </c>
      <c r="M1276">
        <v>1650.8</v>
      </c>
      <c r="N1276">
        <v>3136.4</v>
      </c>
      <c r="O1276">
        <v>1035</v>
      </c>
      <c r="P1276">
        <v>1450.6</v>
      </c>
      <c r="Q1276">
        <v>1260.8</v>
      </c>
      <c r="R1276">
        <v>3152.3</v>
      </c>
      <c r="S1276">
        <v>1985.3</v>
      </c>
      <c r="T1276">
        <v>992.5</v>
      </c>
      <c r="U1276">
        <v>1475.6</v>
      </c>
      <c r="V1276">
        <v>1947.2</v>
      </c>
      <c r="W1276">
        <v>2700.4</v>
      </c>
      <c r="X1276">
        <v>625.6</v>
      </c>
      <c r="Y1276">
        <v>808</v>
      </c>
      <c r="Z1276">
        <v>618</v>
      </c>
      <c r="AA1276">
        <v>15085.3</v>
      </c>
      <c r="AB1276">
        <v>1043.2</v>
      </c>
      <c r="AC1276">
        <v>6843.4</v>
      </c>
      <c r="AD1276">
        <v>13329.6</v>
      </c>
      <c r="AE1276">
        <v>1522.4</v>
      </c>
      <c r="AF1276">
        <v>5697.4</v>
      </c>
      <c r="AG1276">
        <v>4303.1</v>
      </c>
      <c r="AH1276">
        <v>4488.2</v>
      </c>
      <c r="AI1276">
        <v>742.3</v>
      </c>
      <c r="AJ1276">
        <v>636.1</v>
      </c>
      <c r="AK1276">
        <v>6154</v>
      </c>
      <c r="AL1276">
        <v>397.6</v>
      </c>
      <c r="AM1276">
        <v>3318.1</v>
      </c>
      <c r="AN1276">
        <v>570</v>
      </c>
      <c r="AO1276">
        <v>826.2</v>
      </c>
      <c r="AP1276">
        <v>1694</v>
      </c>
      <c r="AQ1276">
        <v>3867.2</v>
      </c>
      <c r="AR1276">
        <v>1873.2</v>
      </c>
      <c r="AS1276">
        <v>903.5</v>
      </c>
      <c r="AT1276">
        <v>1050.2</v>
      </c>
      <c r="AU1276">
        <v>4782.6</v>
      </c>
      <c r="AV1276">
        <v>9169.8</v>
      </c>
      <c r="AW1276">
        <v>4603.2</v>
      </c>
      <c r="AX1276">
        <v>1059.8</v>
      </c>
      <c r="AY1276">
        <v>1690.5</v>
      </c>
      <c r="AZ1276">
        <v>1746.5</v>
      </c>
      <c r="BA1276">
        <v>1397.1</v>
      </c>
      <c r="BB1276">
        <v>755.6</v>
      </c>
      <c r="BC1276">
        <v>366.5</v>
      </c>
      <c r="BD1276">
        <v>5018.3</v>
      </c>
      <c r="BE1276">
        <v>18377.7</v>
      </c>
      <c r="BF1276">
        <v>3517</v>
      </c>
      <c r="BG1276">
        <v>3292.6</v>
      </c>
      <c r="BH1276">
        <v>2024.9</v>
      </c>
      <c r="BI1276">
        <v>2001.7</v>
      </c>
      <c r="BJ1276">
        <v>1322.2</v>
      </c>
      <c r="BK1276">
        <v>1424.8</v>
      </c>
      <c r="BL1276">
        <v>86.3</v>
      </c>
      <c r="BM1276">
        <v>464.3</v>
      </c>
      <c r="BP1276">
        <v>1176709.4</v>
      </c>
      <c r="BQ1276">
        <v>53714</v>
      </c>
      <c r="BR1276">
        <v>1166.7</v>
      </c>
      <c r="BS1276">
        <v>17369.1</v>
      </c>
      <c r="BT1276">
        <v>242.7</v>
      </c>
    </row>
    <row r="1277" spans="1:72" x14ac:dyDescent="0.25">
      <c r="A1277" s="28" t="s">
        <v>299</v>
      </c>
      <c r="B1277" s="27" t="s">
        <v>368</v>
      </c>
      <c r="C1277" s="28" t="s">
        <v>385</v>
      </c>
      <c r="D1277">
        <v>1.2</v>
      </c>
      <c r="E1277">
        <v>0.3</v>
      </c>
      <c r="F1277">
        <v>0.2</v>
      </c>
      <c r="G1277">
        <v>0.5</v>
      </c>
      <c r="H1277">
        <v>1.8</v>
      </c>
      <c r="I1277">
        <v>0.5</v>
      </c>
      <c r="J1277">
        <v>0.6</v>
      </c>
      <c r="K1277">
        <v>0.9</v>
      </c>
      <c r="L1277">
        <v>0.4</v>
      </c>
      <c r="M1277">
        <v>0.9</v>
      </c>
      <c r="N1277">
        <v>1.8</v>
      </c>
      <c r="O1277">
        <v>1</v>
      </c>
      <c r="P1277">
        <v>1</v>
      </c>
      <c r="Q1277">
        <v>1</v>
      </c>
      <c r="R1277">
        <v>0.9</v>
      </c>
      <c r="S1277">
        <v>1.3</v>
      </c>
      <c r="T1277">
        <v>1.6</v>
      </c>
      <c r="U1277">
        <v>1.1</v>
      </c>
      <c r="V1277">
        <v>1.4</v>
      </c>
      <c r="W1277">
        <v>1.3</v>
      </c>
      <c r="X1277">
        <v>0.5</v>
      </c>
      <c r="Y1277">
        <v>0.6</v>
      </c>
      <c r="Z1277">
        <v>0.5</v>
      </c>
      <c r="AA1277">
        <v>6</v>
      </c>
      <c r="AB1277">
        <v>0.3</v>
      </c>
      <c r="AC1277">
        <v>1.4</v>
      </c>
      <c r="AD1277">
        <v>19.9</v>
      </c>
      <c r="AE1277">
        <v>0.6</v>
      </c>
      <c r="AF1277">
        <v>0.9</v>
      </c>
      <c r="AG1277">
        <v>0.9</v>
      </c>
      <c r="AH1277">
        <v>1</v>
      </c>
      <c r="AI1277">
        <v>0.7</v>
      </c>
      <c r="AJ1277">
        <v>0.7</v>
      </c>
      <c r="AK1277">
        <v>1.4</v>
      </c>
      <c r="AL1277">
        <v>0.3</v>
      </c>
      <c r="AM1277">
        <v>1.2</v>
      </c>
      <c r="AN1277">
        <v>0.4</v>
      </c>
      <c r="AO1277">
        <v>0.4</v>
      </c>
      <c r="AP1277">
        <v>1.3</v>
      </c>
      <c r="AQ1277">
        <v>2.5</v>
      </c>
      <c r="AR1277">
        <v>0.8</v>
      </c>
      <c r="AS1277">
        <v>0.6</v>
      </c>
      <c r="AT1277">
        <v>0.4</v>
      </c>
      <c r="AU1277">
        <v>1.1</v>
      </c>
      <c r="AV1277">
        <v>3.6</v>
      </c>
      <c r="AW1277">
        <v>1.5</v>
      </c>
      <c r="AX1277">
        <v>1.8</v>
      </c>
      <c r="AY1277">
        <v>0.7</v>
      </c>
      <c r="AZ1277">
        <v>0.6</v>
      </c>
      <c r="BA1277">
        <v>1.1</v>
      </c>
      <c r="BB1277">
        <v>0.3</v>
      </c>
      <c r="BC1277">
        <v>0.3</v>
      </c>
      <c r="BD1277">
        <v>1.2</v>
      </c>
      <c r="BE1277">
        <v>18.5</v>
      </c>
      <c r="BF1277">
        <v>0.7</v>
      </c>
      <c r="BG1277">
        <v>2</v>
      </c>
      <c r="BH1277">
        <v>0.9</v>
      </c>
      <c r="BI1277">
        <v>0.5</v>
      </c>
      <c r="BJ1277">
        <v>0.4</v>
      </c>
      <c r="BK1277">
        <v>0.6</v>
      </c>
      <c r="BL1277">
        <v>0.3</v>
      </c>
      <c r="BM1277">
        <v>0.3</v>
      </c>
      <c r="BP1277">
        <v>18.4</v>
      </c>
      <c r="BQ1277">
        <v>21.5</v>
      </c>
      <c r="BR1277">
        <v>0.1</v>
      </c>
      <c r="BS1277">
        <v>18.3</v>
      </c>
      <c r="BT1277">
        <v>0.7</v>
      </c>
    </row>
    <row r="1278" spans="1:72" x14ac:dyDescent="0.25">
      <c r="A1278" s="28" t="s">
        <v>299</v>
      </c>
      <c r="B1278" s="27" t="s">
        <v>368</v>
      </c>
      <c r="C1278" s="28" t="s">
        <v>386</v>
      </c>
      <c r="D1278">
        <v>2.6</v>
      </c>
      <c r="E1278">
        <v>0.1</v>
      </c>
      <c r="F1278">
        <v>0.1</v>
      </c>
      <c r="G1278">
        <v>0.3</v>
      </c>
      <c r="H1278">
        <v>5.9</v>
      </c>
      <c r="I1278">
        <v>1.4</v>
      </c>
      <c r="J1278">
        <v>1.2</v>
      </c>
      <c r="K1278">
        <v>1.2</v>
      </c>
      <c r="L1278">
        <v>0.7</v>
      </c>
      <c r="M1278">
        <v>1.5</v>
      </c>
      <c r="N1278">
        <v>11.3</v>
      </c>
      <c r="O1278">
        <v>14.7</v>
      </c>
      <c r="P1278">
        <v>4.2</v>
      </c>
      <c r="Q1278">
        <v>1.3</v>
      </c>
      <c r="R1278">
        <v>3</v>
      </c>
      <c r="S1278">
        <v>2.1</v>
      </c>
      <c r="T1278">
        <v>1.5</v>
      </c>
      <c r="U1278">
        <v>1.2</v>
      </c>
      <c r="V1278">
        <v>1.6</v>
      </c>
      <c r="W1278">
        <v>2.3</v>
      </c>
      <c r="X1278">
        <v>0.8</v>
      </c>
      <c r="Y1278">
        <v>2.9</v>
      </c>
      <c r="Z1278">
        <v>0.9</v>
      </c>
      <c r="AA1278">
        <v>8</v>
      </c>
      <c r="AB1278">
        <v>0.4</v>
      </c>
      <c r="AC1278">
        <v>0.9</v>
      </c>
      <c r="AD1278">
        <v>3</v>
      </c>
      <c r="AE1278">
        <v>0.8</v>
      </c>
      <c r="AF1278">
        <v>5.3</v>
      </c>
      <c r="AG1278">
        <v>2.7</v>
      </c>
      <c r="AH1278">
        <v>2.4</v>
      </c>
      <c r="AI1278">
        <v>1.6</v>
      </c>
      <c r="AJ1278">
        <v>1.1</v>
      </c>
      <c r="AK1278">
        <v>1.6</v>
      </c>
      <c r="AL1278">
        <v>0.4</v>
      </c>
      <c r="AM1278">
        <v>2.9</v>
      </c>
      <c r="AN1278">
        <v>2.3</v>
      </c>
      <c r="AO1278">
        <v>3.3</v>
      </c>
      <c r="AP1278">
        <v>1.4</v>
      </c>
      <c r="AQ1278">
        <v>7.5</v>
      </c>
      <c r="AR1278">
        <v>1.4</v>
      </c>
      <c r="AS1278">
        <v>17.5</v>
      </c>
      <c r="AT1278">
        <v>2.5</v>
      </c>
      <c r="AU1278">
        <v>0.8</v>
      </c>
      <c r="AV1278">
        <v>3.4</v>
      </c>
      <c r="AW1278">
        <v>0.9</v>
      </c>
      <c r="AX1278">
        <v>3.3</v>
      </c>
      <c r="AY1278">
        <v>0.9</v>
      </c>
      <c r="AZ1278">
        <v>0.9</v>
      </c>
      <c r="BA1278">
        <v>1.2</v>
      </c>
      <c r="BB1278">
        <v>0.3</v>
      </c>
      <c r="BC1278">
        <v>1.3</v>
      </c>
      <c r="BD1278">
        <v>1.4</v>
      </c>
      <c r="BE1278">
        <v>3.4</v>
      </c>
      <c r="BF1278">
        <v>2.1</v>
      </c>
      <c r="BG1278">
        <v>18.1</v>
      </c>
      <c r="BH1278">
        <v>2</v>
      </c>
      <c r="BI1278">
        <v>2.3</v>
      </c>
      <c r="BJ1278">
        <v>1.2</v>
      </c>
      <c r="BK1278">
        <v>0.6</v>
      </c>
      <c r="BL1278">
        <v>0.2</v>
      </c>
      <c r="BM1278">
        <v>0.6</v>
      </c>
      <c r="BP1278">
        <v>22.2</v>
      </c>
      <c r="BQ1278">
        <v>73.3</v>
      </c>
      <c r="BS1278">
        <v>35.7</v>
      </c>
      <c r="BT1278">
        <v>3.5</v>
      </c>
    </row>
    <row r="1279" spans="1:72" x14ac:dyDescent="0.25">
      <c r="A1279" s="28" t="s">
        <v>299</v>
      </c>
      <c r="B1279" s="27" t="s">
        <v>368</v>
      </c>
      <c r="C1279" s="28" t="s">
        <v>387</v>
      </c>
      <c r="D1279">
        <v>8.1</v>
      </c>
      <c r="E1279">
        <v>1.4</v>
      </c>
      <c r="F1279">
        <v>1.9</v>
      </c>
      <c r="G1279">
        <v>3.1</v>
      </c>
      <c r="H1279">
        <v>15</v>
      </c>
      <c r="I1279">
        <v>4.5</v>
      </c>
      <c r="J1279">
        <v>3.8</v>
      </c>
      <c r="K1279">
        <v>5.3</v>
      </c>
      <c r="L1279">
        <v>3.4</v>
      </c>
      <c r="M1279">
        <v>10.4</v>
      </c>
      <c r="N1279">
        <v>12.4</v>
      </c>
      <c r="O1279">
        <v>12.9</v>
      </c>
      <c r="P1279">
        <v>7.9</v>
      </c>
      <c r="Q1279">
        <v>5.8</v>
      </c>
      <c r="R1279">
        <v>8.2</v>
      </c>
      <c r="S1279">
        <v>8</v>
      </c>
      <c r="T1279">
        <v>8.4</v>
      </c>
      <c r="U1279">
        <v>7.2</v>
      </c>
      <c r="V1279">
        <v>7.7</v>
      </c>
      <c r="W1279">
        <v>11.5</v>
      </c>
      <c r="X1279">
        <v>4.8</v>
      </c>
      <c r="Y1279">
        <v>4.7</v>
      </c>
      <c r="Z1279">
        <v>4.7</v>
      </c>
      <c r="AA1279">
        <v>38.5</v>
      </c>
      <c r="AB1279">
        <v>2.5</v>
      </c>
      <c r="AC1279">
        <v>8.4</v>
      </c>
      <c r="AD1279">
        <v>35.1</v>
      </c>
      <c r="AE1279">
        <v>4.8</v>
      </c>
      <c r="AF1279">
        <v>9.2</v>
      </c>
      <c r="AG1279">
        <v>7.3</v>
      </c>
      <c r="AH1279">
        <v>8.3</v>
      </c>
      <c r="AI1279">
        <v>6.8</v>
      </c>
      <c r="AJ1279">
        <v>6.2</v>
      </c>
      <c r="AK1279">
        <v>8.8</v>
      </c>
      <c r="AL1279">
        <v>3</v>
      </c>
      <c r="AM1279">
        <v>9.3</v>
      </c>
      <c r="AN1279">
        <v>4.9</v>
      </c>
      <c r="AO1279">
        <v>4.1</v>
      </c>
      <c r="AP1279">
        <v>19.1</v>
      </c>
      <c r="AQ1279">
        <v>50.6</v>
      </c>
      <c r="AR1279">
        <v>6.9</v>
      </c>
      <c r="AS1279">
        <v>6.4</v>
      </c>
      <c r="AT1279">
        <v>8</v>
      </c>
      <c r="AU1279">
        <v>6.7</v>
      </c>
      <c r="AV1279">
        <v>31.6</v>
      </c>
      <c r="AW1279">
        <v>11</v>
      </c>
      <c r="AX1279">
        <v>19.3</v>
      </c>
      <c r="AY1279">
        <v>5.2</v>
      </c>
      <c r="AZ1279">
        <v>5.1</v>
      </c>
      <c r="BA1279">
        <v>5.8</v>
      </c>
      <c r="BB1279">
        <v>2.7</v>
      </c>
      <c r="BC1279">
        <v>2.6</v>
      </c>
      <c r="BD1279">
        <v>10</v>
      </c>
      <c r="BE1279">
        <v>77.5</v>
      </c>
      <c r="BF1279">
        <v>6</v>
      </c>
      <c r="BG1279">
        <v>11.9</v>
      </c>
      <c r="BH1279">
        <v>5.8</v>
      </c>
      <c r="BI1279">
        <v>6.5</v>
      </c>
      <c r="BJ1279">
        <v>3.3</v>
      </c>
      <c r="BK1279">
        <v>4</v>
      </c>
      <c r="BL1279">
        <v>2.7</v>
      </c>
      <c r="BM1279">
        <v>3.1</v>
      </c>
      <c r="BP1279">
        <v>305</v>
      </c>
      <c r="BQ1279">
        <v>152.2</v>
      </c>
      <c r="BR1279">
        <v>0.8</v>
      </c>
      <c r="BS1279">
        <v>205.4</v>
      </c>
      <c r="BT1279">
        <v>7.2</v>
      </c>
    </row>
    <row r="1280" spans="1:71" x14ac:dyDescent="0.25">
      <c r="A1280" s="28" t="s">
        <v>299</v>
      </c>
      <c r="B1280" s="27" t="s">
        <v>368</v>
      </c>
      <c r="C1280" s="28" t="s">
        <v>388</v>
      </c>
      <c r="H1280">
        <v>0.1</v>
      </c>
      <c r="N1280">
        <v>0.1</v>
      </c>
      <c r="O1280">
        <v>0.1</v>
      </c>
      <c r="S1280">
        <v>0.1</v>
      </c>
      <c r="T1280">
        <v>0.1</v>
      </c>
      <c r="V1280">
        <v>0.1</v>
      </c>
      <c r="W1280">
        <v>0.1</v>
      </c>
      <c r="AA1280">
        <v>0.1</v>
      </c>
      <c r="AD1280">
        <v>0.3</v>
      </c>
      <c r="AF1280">
        <v>0.2</v>
      </c>
      <c r="AG1280">
        <v>0.1</v>
      </c>
      <c r="AH1280">
        <v>0.2</v>
      </c>
      <c r="AI1280">
        <v>1</v>
      </c>
      <c r="AJ1280">
        <v>0.1</v>
      </c>
      <c r="AK1280">
        <v>0.4</v>
      </c>
      <c r="AQ1280">
        <v>0.5</v>
      </c>
      <c r="AV1280">
        <v>0.1</v>
      </c>
      <c r="AW1280">
        <v>0.3</v>
      </c>
      <c r="AX1280">
        <v>0.1</v>
      </c>
      <c r="BE1280">
        <v>0.1</v>
      </c>
      <c r="BQ1280">
        <v>0.1</v>
      </c>
      <c r="BS1280">
        <v>1.2</v>
      </c>
    </row>
    <row r="1281" spans="1:69" x14ac:dyDescent="0.25">
      <c r="A1281" s="28" t="s">
        <v>299</v>
      </c>
      <c r="B1281" s="27" t="s">
        <v>368</v>
      </c>
      <c r="C1281" s="28" t="s">
        <v>389</v>
      </c>
      <c r="H1281">
        <v>0.1</v>
      </c>
      <c r="N1281">
        <v>0.1</v>
      </c>
      <c r="AA1281">
        <v>0.3</v>
      </c>
      <c r="AD1281">
        <v>0.3</v>
      </c>
      <c r="AM1281">
        <v>0.1</v>
      </c>
      <c r="AV1281">
        <v>0.1</v>
      </c>
      <c r="BE1281">
        <v>0.6</v>
      </c>
      <c r="BP1281">
        <v>0.8</v>
      </c>
      <c r="BQ1281">
        <v>0.7</v>
      </c>
    </row>
    <row r="1282" spans="1:72" x14ac:dyDescent="0.25">
      <c r="A1282" s="28" t="s">
        <v>299</v>
      </c>
      <c r="B1282" s="27" t="s">
        <v>368</v>
      </c>
      <c r="C1282" s="28" t="s">
        <v>390</v>
      </c>
      <c r="D1282">
        <v>0.2</v>
      </c>
      <c r="F1282">
        <v>0.1</v>
      </c>
      <c r="G1282">
        <v>0.1</v>
      </c>
      <c r="H1282">
        <v>0.5</v>
      </c>
      <c r="I1282">
        <v>0.2</v>
      </c>
      <c r="J1282">
        <v>0.2</v>
      </c>
      <c r="K1282">
        <v>0.2</v>
      </c>
      <c r="L1282">
        <v>0.2</v>
      </c>
      <c r="M1282">
        <v>0.3</v>
      </c>
      <c r="N1282">
        <v>0.3</v>
      </c>
      <c r="O1282">
        <v>0.2</v>
      </c>
      <c r="P1282">
        <v>0.2</v>
      </c>
      <c r="Q1282">
        <v>0.2</v>
      </c>
      <c r="R1282">
        <v>0.3</v>
      </c>
      <c r="S1282">
        <v>0.2</v>
      </c>
      <c r="T1282">
        <v>0.2</v>
      </c>
      <c r="U1282">
        <v>0.2</v>
      </c>
      <c r="V1282">
        <v>0.2</v>
      </c>
      <c r="W1282">
        <v>0.3</v>
      </c>
      <c r="X1282">
        <v>0.2</v>
      </c>
      <c r="Y1282">
        <v>0.2</v>
      </c>
      <c r="Z1282">
        <v>0.2</v>
      </c>
      <c r="AA1282">
        <v>0.9</v>
      </c>
      <c r="AB1282">
        <v>0.1</v>
      </c>
      <c r="AC1282">
        <v>0.2</v>
      </c>
      <c r="AD1282">
        <v>0.7</v>
      </c>
      <c r="AE1282">
        <v>0.1</v>
      </c>
      <c r="AF1282">
        <v>0.3</v>
      </c>
      <c r="AG1282">
        <v>0.2</v>
      </c>
      <c r="AH1282">
        <v>0.2</v>
      </c>
      <c r="AI1282">
        <v>0.2</v>
      </c>
      <c r="AJ1282">
        <v>0.1</v>
      </c>
      <c r="AK1282">
        <v>0.2</v>
      </c>
      <c r="AL1282">
        <v>0.1</v>
      </c>
      <c r="AM1282">
        <v>0.4</v>
      </c>
      <c r="AN1282">
        <v>0.1</v>
      </c>
      <c r="AO1282">
        <v>0.1</v>
      </c>
      <c r="AP1282">
        <v>0.2</v>
      </c>
      <c r="AQ1282">
        <v>0.2</v>
      </c>
      <c r="AR1282">
        <v>0.1</v>
      </c>
      <c r="AS1282">
        <v>0.1</v>
      </c>
      <c r="AT1282">
        <v>0.1</v>
      </c>
      <c r="AU1282">
        <v>0.2</v>
      </c>
      <c r="AV1282">
        <v>0.3</v>
      </c>
      <c r="AW1282">
        <v>0.3</v>
      </c>
      <c r="AX1282">
        <v>0.2</v>
      </c>
      <c r="AY1282">
        <v>0.1</v>
      </c>
      <c r="AZ1282">
        <v>0.2</v>
      </c>
      <c r="BA1282">
        <v>0.1</v>
      </c>
      <c r="BC1282">
        <v>0.1</v>
      </c>
      <c r="BD1282">
        <v>0.2</v>
      </c>
      <c r="BE1282">
        <v>2.8</v>
      </c>
      <c r="BF1282">
        <v>0.1</v>
      </c>
      <c r="BG1282">
        <v>0.3</v>
      </c>
      <c r="BH1282">
        <v>0.1</v>
      </c>
      <c r="BI1282">
        <v>0.1</v>
      </c>
      <c r="BJ1282">
        <v>0.1</v>
      </c>
      <c r="BK1282">
        <v>0.1</v>
      </c>
      <c r="BL1282">
        <v>0.1</v>
      </c>
      <c r="BM1282">
        <v>0.1</v>
      </c>
      <c r="BP1282">
        <v>1.6</v>
      </c>
      <c r="BQ1282">
        <v>2.7</v>
      </c>
      <c r="BS1282">
        <v>0.2</v>
      </c>
      <c r="BT1282">
        <v>0.2</v>
      </c>
    </row>
    <row r="1283" spans="1:71" x14ac:dyDescent="0.25">
      <c r="A1283" s="28" t="s">
        <v>299</v>
      </c>
      <c r="B1283" s="27" t="s">
        <v>368</v>
      </c>
      <c r="C1283" s="28" t="s">
        <v>391</v>
      </c>
      <c r="H1283">
        <v>0.1</v>
      </c>
      <c r="N1283">
        <v>0.1</v>
      </c>
      <c r="P1283">
        <v>0.1</v>
      </c>
      <c r="R1283">
        <v>0.1</v>
      </c>
      <c r="S1283">
        <v>0.1</v>
      </c>
      <c r="T1283">
        <v>0.1</v>
      </c>
      <c r="U1283">
        <v>0.1</v>
      </c>
      <c r="V1283">
        <v>0.1</v>
      </c>
      <c r="W1283">
        <v>0.1</v>
      </c>
      <c r="AA1283">
        <v>0.3</v>
      </c>
      <c r="AC1283">
        <v>0.1</v>
      </c>
      <c r="AD1283">
        <v>0.3</v>
      </c>
      <c r="AE1283">
        <v>0.1</v>
      </c>
      <c r="AF1283">
        <v>0.1</v>
      </c>
      <c r="AG1283">
        <v>0.2</v>
      </c>
      <c r="AH1283">
        <v>0.1</v>
      </c>
      <c r="AK1283">
        <v>0.1</v>
      </c>
      <c r="AM1283">
        <v>0.1</v>
      </c>
      <c r="AN1283">
        <v>0.1</v>
      </c>
      <c r="AP1283">
        <v>0.1</v>
      </c>
      <c r="AQ1283">
        <v>1.3</v>
      </c>
      <c r="AR1283">
        <v>0.1</v>
      </c>
      <c r="AS1283">
        <v>0.1</v>
      </c>
      <c r="AT1283">
        <v>0.1</v>
      </c>
      <c r="AU1283">
        <v>0.1</v>
      </c>
      <c r="AV1283">
        <v>0.3</v>
      </c>
      <c r="AW1283">
        <v>0.1</v>
      </c>
      <c r="AY1283">
        <v>0.1</v>
      </c>
      <c r="BD1283">
        <v>0.1</v>
      </c>
      <c r="BE1283">
        <v>1.8</v>
      </c>
      <c r="BF1283">
        <v>0.1</v>
      </c>
      <c r="BG1283">
        <v>0.1</v>
      </c>
      <c r="BI1283">
        <v>0.1</v>
      </c>
      <c r="BP1283">
        <v>1.2</v>
      </c>
      <c r="BQ1283">
        <v>0.6</v>
      </c>
      <c r="BS1283">
        <v>1</v>
      </c>
    </row>
    <row r="1284" spans="1:71" x14ac:dyDescent="0.25">
      <c r="A1284" s="28" t="s">
        <v>299</v>
      </c>
      <c r="B1284" s="27" t="s">
        <v>368</v>
      </c>
      <c r="C1284" s="28" t="s">
        <v>392</v>
      </c>
      <c r="D1284">
        <v>0.4</v>
      </c>
      <c r="G1284">
        <v>0.1</v>
      </c>
      <c r="H1284">
        <v>2.5</v>
      </c>
      <c r="I1284">
        <v>0.5</v>
      </c>
      <c r="J1284">
        <v>0.2</v>
      </c>
      <c r="K1284">
        <v>0.6</v>
      </c>
      <c r="L1284">
        <v>0.5</v>
      </c>
      <c r="M1284">
        <v>0.9</v>
      </c>
      <c r="N1284">
        <v>1.8</v>
      </c>
      <c r="O1284">
        <v>1.8</v>
      </c>
      <c r="P1284">
        <v>0.8</v>
      </c>
      <c r="Q1284">
        <v>0.5</v>
      </c>
      <c r="R1284">
        <v>1.1</v>
      </c>
      <c r="S1284">
        <v>1</v>
      </c>
      <c r="T1284">
        <v>0.6</v>
      </c>
      <c r="U1284">
        <v>0.8</v>
      </c>
      <c r="V1284">
        <v>1.2</v>
      </c>
      <c r="W1284">
        <v>2.2</v>
      </c>
      <c r="X1284">
        <v>0.4</v>
      </c>
      <c r="Y1284">
        <v>0.5</v>
      </c>
      <c r="Z1284">
        <v>0.3</v>
      </c>
      <c r="AA1284">
        <v>1.3</v>
      </c>
      <c r="AC1284">
        <v>0.8</v>
      </c>
      <c r="AD1284">
        <v>2.3</v>
      </c>
      <c r="AE1284">
        <v>0.8</v>
      </c>
      <c r="AF1284">
        <v>3.8</v>
      </c>
      <c r="AG1284">
        <v>2.1</v>
      </c>
      <c r="AH1284">
        <v>2.4</v>
      </c>
      <c r="AI1284">
        <v>5.9</v>
      </c>
      <c r="AJ1284">
        <v>1.7</v>
      </c>
      <c r="AK1284">
        <v>5.1</v>
      </c>
      <c r="AL1284">
        <v>0.4</v>
      </c>
      <c r="AM1284">
        <v>0.8</v>
      </c>
      <c r="AN1284">
        <v>5.9</v>
      </c>
      <c r="AO1284">
        <v>0.6</v>
      </c>
      <c r="AP1284">
        <v>1.1</v>
      </c>
      <c r="AQ1284">
        <v>7</v>
      </c>
      <c r="AR1284">
        <v>1.1</v>
      </c>
      <c r="AS1284">
        <v>0.8</v>
      </c>
      <c r="AT1284">
        <v>1.1</v>
      </c>
      <c r="AU1284">
        <v>0.4</v>
      </c>
      <c r="AV1284">
        <v>3.7</v>
      </c>
      <c r="AW1284">
        <v>1.2</v>
      </c>
      <c r="AX1284">
        <v>1.2</v>
      </c>
      <c r="AY1284">
        <v>1.1</v>
      </c>
      <c r="AZ1284">
        <v>0.5</v>
      </c>
      <c r="BA1284">
        <v>0.6</v>
      </c>
      <c r="BB1284">
        <v>0.2</v>
      </c>
      <c r="BC1284">
        <v>0.7</v>
      </c>
      <c r="BD1284">
        <v>1.4</v>
      </c>
      <c r="BE1284">
        <v>2.6</v>
      </c>
      <c r="BF1284">
        <v>3.3</v>
      </c>
      <c r="BG1284">
        <v>2.5</v>
      </c>
      <c r="BH1284">
        <v>0.8</v>
      </c>
      <c r="BI1284">
        <v>1.9</v>
      </c>
      <c r="BJ1284">
        <v>0.4</v>
      </c>
      <c r="BK1284">
        <v>0.7</v>
      </c>
      <c r="BM1284">
        <v>0.2</v>
      </c>
      <c r="BP1284">
        <v>2.5</v>
      </c>
      <c r="BQ1284">
        <v>23.3</v>
      </c>
      <c r="BS1284">
        <v>14.4</v>
      </c>
    </row>
    <row r="1285" spans="1:69" x14ac:dyDescent="0.25">
      <c r="A1285" s="28" t="s">
        <v>299</v>
      </c>
      <c r="B1285" s="27" t="s">
        <v>368</v>
      </c>
      <c r="C1285" s="28" t="s">
        <v>393</v>
      </c>
      <c r="H1285">
        <v>0.1</v>
      </c>
      <c r="N1285">
        <v>0.1</v>
      </c>
      <c r="O1285">
        <v>0.1</v>
      </c>
      <c r="S1285">
        <v>0.1</v>
      </c>
      <c r="V1285">
        <v>0.1</v>
      </c>
      <c r="W1285">
        <v>0.1</v>
      </c>
      <c r="AA1285">
        <v>0.1</v>
      </c>
      <c r="AD1285">
        <v>0.1</v>
      </c>
      <c r="AF1285">
        <v>0.1</v>
      </c>
      <c r="AG1285">
        <v>0.1</v>
      </c>
      <c r="AK1285">
        <v>0.1</v>
      </c>
      <c r="AM1285">
        <v>0.1</v>
      </c>
      <c r="AN1285">
        <v>0.1</v>
      </c>
      <c r="AP1285">
        <v>0.1</v>
      </c>
      <c r="AQ1285">
        <v>0.2</v>
      </c>
      <c r="AR1285">
        <v>0.1</v>
      </c>
      <c r="AT1285">
        <v>0.1</v>
      </c>
      <c r="AU1285">
        <v>0.1</v>
      </c>
      <c r="AV1285">
        <v>0.2</v>
      </c>
      <c r="AY1285">
        <v>0.1</v>
      </c>
      <c r="BA1285">
        <v>0.1</v>
      </c>
      <c r="BD1285">
        <v>0.3</v>
      </c>
      <c r="BE1285">
        <v>0.1</v>
      </c>
      <c r="BF1285">
        <v>0.1</v>
      </c>
      <c r="BG1285">
        <v>0.1</v>
      </c>
      <c r="BQ1285">
        <v>0.2</v>
      </c>
    </row>
    <row r="1286" spans="1:72" x14ac:dyDescent="0.25">
      <c r="A1286" s="28" t="s">
        <v>299</v>
      </c>
      <c r="B1286" s="27" t="s">
        <v>368</v>
      </c>
      <c r="C1286" s="28" t="s">
        <v>394</v>
      </c>
      <c r="D1286">
        <v>0.2</v>
      </c>
      <c r="G1286">
        <v>0.1</v>
      </c>
      <c r="H1286">
        <v>0.4</v>
      </c>
      <c r="I1286">
        <v>0.1</v>
      </c>
      <c r="J1286">
        <v>0.1</v>
      </c>
      <c r="K1286">
        <v>0.1</v>
      </c>
      <c r="L1286">
        <v>0.1</v>
      </c>
      <c r="M1286">
        <v>0.2</v>
      </c>
      <c r="N1286">
        <v>0.4</v>
      </c>
      <c r="O1286">
        <v>1.2</v>
      </c>
      <c r="P1286">
        <v>0.2</v>
      </c>
      <c r="Q1286">
        <v>0.2</v>
      </c>
      <c r="R1286">
        <v>0.2</v>
      </c>
      <c r="S1286">
        <v>0.2</v>
      </c>
      <c r="T1286">
        <v>0.5</v>
      </c>
      <c r="U1286">
        <v>0.2</v>
      </c>
      <c r="V1286">
        <v>0.2</v>
      </c>
      <c r="W1286">
        <v>0.8</v>
      </c>
      <c r="X1286">
        <v>0.1</v>
      </c>
      <c r="Y1286">
        <v>0.1</v>
      </c>
      <c r="Z1286">
        <v>0.1</v>
      </c>
      <c r="AA1286">
        <v>1.8</v>
      </c>
      <c r="AC1286">
        <v>0.2</v>
      </c>
      <c r="AD1286">
        <v>1.2</v>
      </c>
      <c r="AE1286">
        <v>0.1</v>
      </c>
      <c r="AF1286">
        <v>0.1</v>
      </c>
      <c r="AG1286">
        <v>0.1</v>
      </c>
      <c r="AH1286">
        <v>0.2</v>
      </c>
      <c r="AI1286">
        <v>0.1</v>
      </c>
      <c r="AJ1286">
        <v>0.1</v>
      </c>
      <c r="AK1286">
        <v>0.2</v>
      </c>
      <c r="AM1286">
        <v>0.2</v>
      </c>
      <c r="AN1286">
        <v>0.2</v>
      </c>
      <c r="AO1286">
        <v>0.1</v>
      </c>
      <c r="AP1286">
        <v>0.3</v>
      </c>
      <c r="AQ1286">
        <v>0.3</v>
      </c>
      <c r="AR1286">
        <v>0.2</v>
      </c>
      <c r="AS1286">
        <v>0.1</v>
      </c>
      <c r="AT1286">
        <v>0.1</v>
      </c>
      <c r="AU1286">
        <v>0.2</v>
      </c>
      <c r="AV1286">
        <v>1.3</v>
      </c>
      <c r="AW1286">
        <v>0.3</v>
      </c>
      <c r="AX1286">
        <v>2.5</v>
      </c>
      <c r="AY1286">
        <v>0.2</v>
      </c>
      <c r="AZ1286">
        <v>0.1</v>
      </c>
      <c r="BA1286">
        <v>0.1</v>
      </c>
      <c r="BB1286">
        <v>0.1</v>
      </c>
      <c r="BD1286">
        <v>0.3</v>
      </c>
      <c r="BE1286">
        <v>6.4</v>
      </c>
      <c r="BF1286">
        <v>0.2</v>
      </c>
      <c r="BG1286">
        <v>0.4</v>
      </c>
      <c r="BH1286">
        <v>0.1</v>
      </c>
      <c r="BI1286">
        <v>0.1</v>
      </c>
      <c r="BJ1286">
        <v>0.1</v>
      </c>
      <c r="BK1286">
        <v>0.1</v>
      </c>
      <c r="BM1286">
        <v>0.1</v>
      </c>
      <c r="BP1286">
        <v>3.1</v>
      </c>
      <c r="BQ1286">
        <v>4.3</v>
      </c>
      <c r="BS1286">
        <v>35</v>
      </c>
      <c r="BT1286">
        <v>0.3</v>
      </c>
    </row>
    <row r="1287" spans="1:72" x14ac:dyDescent="0.25">
      <c r="A1287" s="28" t="s">
        <v>299</v>
      </c>
      <c r="B1287" s="27" t="s">
        <v>368</v>
      </c>
      <c r="C1287" s="28" t="s">
        <v>395</v>
      </c>
      <c r="D1287">
        <v>2.9</v>
      </c>
      <c r="E1287">
        <v>0.4</v>
      </c>
      <c r="F1287">
        <v>0.4</v>
      </c>
      <c r="G1287">
        <v>1</v>
      </c>
      <c r="H1287">
        <v>11.2</v>
      </c>
      <c r="I1287">
        <v>2.2</v>
      </c>
      <c r="J1287">
        <v>1.5</v>
      </c>
      <c r="K1287">
        <v>2.8</v>
      </c>
      <c r="L1287">
        <v>1.4</v>
      </c>
      <c r="M1287">
        <v>6.1</v>
      </c>
      <c r="N1287">
        <v>9.7</v>
      </c>
      <c r="O1287">
        <v>8.7</v>
      </c>
      <c r="P1287">
        <v>5.7</v>
      </c>
      <c r="Q1287">
        <v>2.9</v>
      </c>
      <c r="R1287">
        <v>9</v>
      </c>
      <c r="S1287">
        <v>8.3</v>
      </c>
      <c r="T1287">
        <v>4.3</v>
      </c>
      <c r="U1287">
        <v>4.5</v>
      </c>
      <c r="V1287">
        <v>7</v>
      </c>
      <c r="W1287">
        <v>8.6</v>
      </c>
      <c r="X1287">
        <v>4</v>
      </c>
      <c r="Y1287">
        <v>3.4</v>
      </c>
      <c r="Z1287">
        <v>3</v>
      </c>
      <c r="AA1287">
        <v>13.3</v>
      </c>
      <c r="AB1287">
        <v>0.8</v>
      </c>
      <c r="AC1287">
        <v>8</v>
      </c>
      <c r="AD1287">
        <v>16</v>
      </c>
      <c r="AE1287">
        <v>4.9</v>
      </c>
      <c r="AF1287">
        <v>21.3</v>
      </c>
      <c r="AG1287">
        <v>10.3</v>
      </c>
      <c r="AH1287">
        <v>7.6</v>
      </c>
      <c r="AI1287">
        <v>19.5</v>
      </c>
      <c r="AJ1287">
        <v>5.9</v>
      </c>
      <c r="AK1287">
        <v>16.1</v>
      </c>
      <c r="AL1287">
        <v>2.4</v>
      </c>
      <c r="AM1287">
        <v>8.2</v>
      </c>
      <c r="AN1287">
        <v>5.5</v>
      </c>
      <c r="AO1287">
        <v>8.7</v>
      </c>
      <c r="AP1287">
        <v>8.1</v>
      </c>
      <c r="AQ1287">
        <v>55.8</v>
      </c>
      <c r="AR1287">
        <v>10</v>
      </c>
      <c r="AS1287">
        <v>11.2</v>
      </c>
      <c r="AT1287">
        <v>7.8</v>
      </c>
      <c r="AU1287">
        <v>3.9</v>
      </c>
      <c r="AV1287">
        <v>32.4</v>
      </c>
      <c r="AW1287">
        <v>7.7</v>
      </c>
      <c r="AX1287">
        <v>6.3</v>
      </c>
      <c r="AY1287">
        <v>5.6</v>
      </c>
      <c r="AZ1287">
        <v>3.5</v>
      </c>
      <c r="BA1287">
        <v>15.4</v>
      </c>
      <c r="BB1287">
        <v>2.2</v>
      </c>
      <c r="BC1287">
        <v>3.2</v>
      </c>
      <c r="BD1287">
        <v>28.1</v>
      </c>
      <c r="BE1287">
        <v>24.3</v>
      </c>
      <c r="BF1287">
        <v>6</v>
      </c>
      <c r="BG1287">
        <v>10.5</v>
      </c>
      <c r="BH1287">
        <v>5</v>
      </c>
      <c r="BI1287">
        <v>4.3</v>
      </c>
      <c r="BJ1287">
        <v>2.1</v>
      </c>
      <c r="BK1287">
        <v>2.6</v>
      </c>
      <c r="BL1287">
        <v>1.1</v>
      </c>
      <c r="BM1287">
        <v>1.9</v>
      </c>
      <c r="BP1287">
        <v>16.8</v>
      </c>
      <c r="BQ1287">
        <v>45.3</v>
      </c>
      <c r="BR1287">
        <v>0.1</v>
      </c>
      <c r="BS1287">
        <v>46.8</v>
      </c>
      <c r="BT1287">
        <v>1.2</v>
      </c>
    </row>
    <row r="1288" spans="1:72" x14ac:dyDescent="0.25">
      <c r="A1288" s="28" t="s">
        <v>299</v>
      </c>
      <c r="B1288" s="27" t="s">
        <v>368</v>
      </c>
      <c r="C1288" s="28" t="s">
        <v>396</v>
      </c>
      <c r="D1288">
        <v>18.2</v>
      </c>
      <c r="E1288">
        <v>1.8</v>
      </c>
      <c r="F1288">
        <v>1.5</v>
      </c>
      <c r="G1288">
        <v>4.1</v>
      </c>
      <c r="H1288">
        <v>58.4</v>
      </c>
      <c r="I1288">
        <v>7.9</v>
      </c>
      <c r="J1288">
        <v>12.8</v>
      </c>
      <c r="K1288">
        <v>13.6</v>
      </c>
      <c r="L1288">
        <v>6.4</v>
      </c>
      <c r="M1288">
        <v>89</v>
      </c>
      <c r="N1288">
        <v>45.4</v>
      </c>
      <c r="O1288">
        <v>44</v>
      </c>
      <c r="P1288">
        <v>20.7</v>
      </c>
      <c r="Q1288">
        <v>11.5</v>
      </c>
      <c r="R1288">
        <v>54.3</v>
      </c>
      <c r="S1288">
        <v>20.7</v>
      </c>
      <c r="T1288">
        <v>24</v>
      </c>
      <c r="U1288">
        <v>11</v>
      </c>
      <c r="V1288">
        <v>18</v>
      </c>
      <c r="W1288">
        <v>23.5</v>
      </c>
      <c r="X1288">
        <v>10.6</v>
      </c>
      <c r="Y1288">
        <v>15.9</v>
      </c>
      <c r="Z1288">
        <v>6.3</v>
      </c>
      <c r="AA1288">
        <v>68</v>
      </c>
      <c r="AB1288">
        <v>4.2</v>
      </c>
      <c r="AC1288">
        <v>27</v>
      </c>
      <c r="AD1288">
        <v>39.6</v>
      </c>
      <c r="AE1288">
        <v>8.9</v>
      </c>
      <c r="AF1288">
        <v>57.7</v>
      </c>
      <c r="AG1288">
        <v>20.4</v>
      </c>
      <c r="AH1288">
        <v>26.5</v>
      </c>
      <c r="AI1288">
        <v>17.6</v>
      </c>
      <c r="AJ1288">
        <v>9.6</v>
      </c>
      <c r="AK1288">
        <v>28.2</v>
      </c>
      <c r="AL1288">
        <v>4</v>
      </c>
      <c r="AM1288">
        <v>15</v>
      </c>
      <c r="AN1288">
        <v>45.1</v>
      </c>
      <c r="AO1288">
        <v>6.4</v>
      </c>
      <c r="AP1288">
        <v>9.1</v>
      </c>
      <c r="AQ1288">
        <v>125.4</v>
      </c>
      <c r="AR1288">
        <v>6.6</v>
      </c>
      <c r="AS1288">
        <v>71</v>
      </c>
      <c r="AT1288">
        <v>9.4</v>
      </c>
      <c r="AU1288">
        <v>7.4</v>
      </c>
      <c r="AV1288">
        <v>39.9</v>
      </c>
      <c r="AW1288">
        <v>9.2</v>
      </c>
      <c r="AX1288">
        <v>26.4</v>
      </c>
      <c r="AY1288">
        <v>6</v>
      </c>
      <c r="AZ1288">
        <v>4.4</v>
      </c>
      <c r="BA1288">
        <v>7.9</v>
      </c>
      <c r="BB1288">
        <v>3.9</v>
      </c>
      <c r="BC1288">
        <v>6.4</v>
      </c>
      <c r="BD1288">
        <v>11.5</v>
      </c>
      <c r="BE1288">
        <v>24.1</v>
      </c>
      <c r="BF1288">
        <v>9.3</v>
      </c>
      <c r="BG1288">
        <v>65.2</v>
      </c>
      <c r="BH1288">
        <v>10.6</v>
      </c>
      <c r="BI1288">
        <v>10.4</v>
      </c>
      <c r="BJ1288">
        <v>5</v>
      </c>
      <c r="BK1288">
        <v>4.3</v>
      </c>
      <c r="BL1288">
        <v>1.4</v>
      </c>
      <c r="BM1288">
        <v>4.4</v>
      </c>
      <c r="BP1288">
        <v>149.3</v>
      </c>
      <c r="BQ1288">
        <v>204.8</v>
      </c>
      <c r="BR1288">
        <v>2.1</v>
      </c>
      <c r="BS1288">
        <v>506.4</v>
      </c>
      <c r="BT1288">
        <v>15.2</v>
      </c>
    </row>
    <row r="1289" spans="1:3" x14ac:dyDescent="0.25">
      <c r="A1289" s="28" t="s">
        <v>299</v>
      </c>
      <c r="B1289" s="27" t="s">
        <v>368</v>
      </c>
      <c r="C1289" s="28" t="s">
        <v>397</v>
      </c>
    </row>
    <row r="1290" spans="1:69" x14ac:dyDescent="0.25">
      <c r="A1290" s="28" t="s">
        <v>299</v>
      </c>
      <c r="B1290" s="27" t="s">
        <v>368</v>
      </c>
      <c r="C1290" s="28" t="s">
        <v>398</v>
      </c>
      <c r="BE1290">
        <v>0.1</v>
      </c>
      <c r="BP1290">
        <v>0.3</v>
      </c>
      <c r="BQ1290">
        <v>0.2</v>
      </c>
    </row>
    <row r="1291" spans="1:71" x14ac:dyDescent="0.25">
      <c r="A1291" s="28" t="s">
        <v>299</v>
      </c>
      <c r="B1291" s="27" t="s">
        <v>368</v>
      </c>
      <c r="C1291" s="28" t="s">
        <v>399</v>
      </c>
      <c r="D1291">
        <v>0.4</v>
      </c>
      <c r="G1291">
        <v>0.1</v>
      </c>
      <c r="H1291">
        <v>2.7</v>
      </c>
      <c r="I1291">
        <v>0.2</v>
      </c>
      <c r="J1291">
        <v>0.1</v>
      </c>
      <c r="K1291">
        <v>0.3</v>
      </c>
      <c r="L1291">
        <v>0.1</v>
      </c>
      <c r="M1291">
        <v>1.4</v>
      </c>
      <c r="N1291">
        <v>1.3</v>
      </c>
      <c r="O1291">
        <v>0.6</v>
      </c>
      <c r="P1291">
        <v>0.5</v>
      </c>
      <c r="Q1291">
        <v>0.2</v>
      </c>
      <c r="R1291">
        <v>0.5</v>
      </c>
      <c r="S1291">
        <v>0.4</v>
      </c>
      <c r="T1291">
        <v>0.5</v>
      </c>
      <c r="U1291">
        <v>0.3</v>
      </c>
      <c r="V1291">
        <v>0.6</v>
      </c>
      <c r="W1291">
        <v>0.7</v>
      </c>
      <c r="X1291">
        <v>0.2</v>
      </c>
      <c r="Y1291">
        <v>0.2</v>
      </c>
      <c r="Z1291">
        <v>0.2</v>
      </c>
      <c r="AA1291">
        <v>0.7</v>
      </c>
      <c r="AC1291">
        <v>0.2</v>
      </c>
      <c r="AD1291">
        <v>1.5</v>
      </c>
      <c r="AE1291">
        <v>0.2</v>
      </c>
      <c r="AF1291">
        <v>1.2</v>
      </c>
      <c r="AG1291">
        <v>0.5</v>
      </c>
      <c r="AH1291">
        <v>0.6</v>
      </c>
      <c r="AI1291">
        <v>5.7</v>
      </c>
      <c r="AJ1291">
        <v>0.9</v>
      </c>
      <c r="AK1291">
        <v>1.9</v>
      </c>
      <c r="AL1291">
        <v>0.1</v>
      </c>
      <c r="AM1291">
        <v>0.3</v>
      </c>
      <c r="AN1291">
        <v>0.4</v>
      </c>
      <c r="AO1291">
        <v>0.2</v>
      </c>
      <c r="AP1291">
        <v>0.3</v>
      </c>
      <c r="AQ1291">
        <v>2.1</v>
      </c>
      <c r="AR1291">
        <v>0.4</v>
      </c>
      <c r="AS1291">
        <v>0.2</v>
      </c>
      <c r="AT1291">
        <v>0.3</v>
      </c>
      <c r="AU1291">
        <v>0.3</v>
      </c>
      <c r="AV1291">
        <v>2.5</v>
      </c>
      <c r="AW1291">
        <v>1</v>
      </c>
      <c r="AX1291">
        <v>0.2</v>
      </c>
      <c r="AY1291">
        <v>0.2</v>
      </c>
      <c r="AZ1291">
        <v>0.1</v>
      </c>
      <c r="BA1291">
        <v>0.2</v>
      </c>
      <c r="BB1291">
        <v>0.2</v>
      </c>
      <c r="BC1291">
        <v>0.3</v>
      </c>
      <c r="BD1291">
        <v>0.6</v>
      </c>
      <c r="BE1291">
        <v>0.4</v>
      </c>
      <c r="BF1291">
        <v>0.2</v>
      </c>
      <c r="BG1291">
        <v>0.5</v>
      </c>
      <c r="BH1291">
        <v>0.1</v>
      </c>
      <c r="BI1291">
        <v>0.3</v>
      </c>
      <c r="BJ1291">
        <v>0.1</v>
      </c>
      <c r="BK1291">
        <v>0.1</v>
      </c>
      <c r="BM1291">
        <v>0.1</v>
      </c>
      <c r="BP1291">
        <v>0.2</v>
      </c>
      <c r="BQ1291">
        <v>2.3</v>
      </c>
      <c r="BS1291">
        <v>2.6</v>
      </c>
    </row>
    <row r="1292" spans="1:3" x14ac:dyDescent="0.25">
      <c r="A1292" s="28" t="s">
        <v>299</v>
      </c>
      <c r="B1292" s="27" t="s">
        <v>368</v>
      </c>
      <c r="C1292" s="28" t="s">
        <v>400</v>
      </c>
    </row>
    <row r="1293" spans="1:3" x14ac:dyDescent="0.25">
      <c r="A1293" s="28" t="s">
        <v>299</v>
      </c>
      <c r="B1293" s="27" t="s">
        <v>368</v>
      </c>
      <c r="C1293" s="28" t="s">
        <v>401</v>
      </c>
    </row>
    <row r="1294" spans="1:69" x14ac:dyDescent="0.25">
      <c r="A1294" s="28" t="s">
        <v>299</v>
      </c>
      <c r="B1294" s="27" t="s">
        <v>368</v>
      </c>
      <c r="C1294" s="28" t="s">
        <v>402</v>
      </c>
      <c r="AA1294">
        <v>0.2</v>
      </c>
      <c r="AD1294">
        <v>0.1</v>
      </c>
      <c r="AV1294">
        <v>0.1</v>
      </c>
      <c r="BE1294">
        <v>0.3</v>
      </c>
      <c r="BP1294">
        <v>0.4</v>
      </c>
      <c r="BQ1294">
        <v>0.4</v>
      </c>
    </row>
    <row r="1295" spans="1:3" x14ac:dyDescent="0.25">
      <c r="A1295" s="28" t="s">
        <v>299</v>
      </c>
      <c r="B1295" s="27" t="s">
        <v>368</v>
      </c>
      <c r="C1295" s="28" t="s">
        <v>403</v>
      </c>
    </row>
    <row r="1296" spans="1:3" x14ac:dyDescent="0.25">
      <c r="A1296" s="28" t="s">
        <v>299</v>
      </c>
      <c r="B1296" s="27" t="s">
        <v>368</v>
      </c>
      <c r="C1296" s="28" t="s">
        <v>404</v>
      </c>
    </row>
    <row r="1297" spans="1:3" x14ac:dyDescent="0.25">
      <c r="A1297" s="28" t="s">
        <v>299</v>
      </c>
      <c r="B1297" s="27" t="s">
        <v>368</v>
      </c>
      <c r="C1297" s="28" t="s">
        <v>405</v>
      </c>
    </row>
    <row r="1298" spans="1:71" x14ac:dyDescent="0.25">
      <c r="A1298" s="28" t="s">
        <v>299</v>
      </c>
      <c r="B1298" s="27" t="s">
        <v>368</v>
      </c>
      <c r="C1298" s="28" t="s">
        <v>406</v>
      </c>
      <c r="AQ1298">
        <v>0.4</v>
      </c>
      <c r="AV1298">
        <v>0.1</v>
      </c>
      <c r="BS1298">
        <v>0.2</v>
      </c>
    </row>
    <row r="1299" spans="1:72" x14ac:dyDescent="0.25">
      <c r="A1299" s="28" t="s">
        <v>299</v>
      </c>
      <c r="B1299" s="27" t="s">
        <v>368</v>
      </c>
      <c r="C1299" s="28" t="s">
        <v>407</v>
      </c>
      <c r="D1299">
        <v>0.7</v>
      </c>
      <c r="G1299">
        <v>0.5</v>
      </c>
      <c r="H1299">
        <v>2.3</v>
      </c>
      <c r="I1299">
        <v>0.4</v>
      </c>
      <c r="J1299">
        <v>0.8</v>
      </c>
      <c r="K1299">
        <v>0.9</v>
      </c>
      <c r="L1299">
        <v>0.2</v>
      </c>
      <c r="M1299">
        <v>87.6</v>
      </c>
      <c r="N1299">
        <v>4.6</v>
      </c>
      <c r="O1299">
        <v>1.1</v>
      </c>
      <c r="P1299">
        <v>0.7</v>
      </c>
      <c r="Q1299">
        <v>2.4</v>
      </c>
      <c r="R1299">
        <v>11.4</v>
      </c>
      <c r="S1299">
        <v>0.8</v>
      </c>
      <c r="T1299">
        <v>0.6</v>
      </c>
      <c r="U1299">
        <v>0.5</v>
      </c>
      <c r="V1299">
        <v>1</v>
      </c>
      <c r="W1299">
        <v>1.1</v>
      </c>
      <c r="X1299">
        <v>0.4</v>
      </c>
      <c r="Y1299">
        <v>0.8</v>
      </c>
      <c r="Z1299">
        <v>0.3</v>
      </c>
      <c r="AA1299">
        <v>25.7</v>
      </c>
      <c r="AB1299">
        <v>0.1</v>
      </c>
      <c r="AC1299">
        <v>0.4</v>
      </c>
      <c r="AD1299">
        <v>3</v>
      </c>
      <c r="AE1299">
        <v>0.4</v>
      </c>
      <c r="AF1299">
        <v>2.4</v>
      </c>
      <c r="AG1299">
        <v>0.9</v>
      </c>
      <c r="AH1299">
        <v>0.9</v>
      </c>
      <c r="AI1299">
        <v>1.5</v>
      </c>
      <c r="AJ1299">
        <v>0.7</v>
      </c>
      <c r="AK1299">
        <v>1.3</v>
      </c>
      <c r="AL1299">
        <v>0.2</v>
      </c>
      <c r="AM1299">
        <v>1</v>
      </c>
      <c r="AN1299">
        <v>0.9</v>
      </c>
      <c r="AO1299">
        <v>0.6</v>
      </c>
      <c r="AP1299">
        <v>0.7</v>
      </c>
      <c r="AQ1299">
        <v>3.3</v>
      </c>
      <c r="AR1299">
        <v>1.1</v>
      </c>
      <c r="AS1299">
        <v>0.9</v>
      </c>
      <c r="AT1299">
        <v>1.4</v>
      </c>
      <c r="AU1299">
        <v>0.5</v>
      </c>
      <c r="AV1299">
        <v>3.5</v>
      </c>
      <c r="AW1299">
        <v>0.7</v>
      </c>
      <c r="AX1299">
        <v>0.5</v>
      </c>
      <c r="AY1299">
        <v>0.5</v>
      </c>
      <c r="AZ1299">
        <v>0.4</v>
      </c>
      <c r="BA1299">
        <v>0.7</v>
      </c>
      <c r="BB1299">
        <v>0.2</v>
      </c>
      <c r="BC1299">
        <v>0.5</v>
      </c>
      <c r="BD1299">
        <v>1.7</v>
      </c>
      <c r="BE1299">
        <v>1.2</v>
      </c>
      <c r="BF1299">
        <v>0.6</v>
      </c>
      <c r="BG1299">
        <v>1</v>
      </c>
      <c r="BH1299">
        <v>0.4</v>
      </c>
      <c r="BI1299">
        <v>0.6</v>
      </c>
      <c r="BJ1299">
        <v>0.2</v>
      </c>
      <c r="BK1299">
        <v>0.3</v>
      </c>
      <c r="BL1299">
        <v>0.1</v>
      </c>
      <c r="BM1299">
        <v>0.2</v>
      </c>
      <c r="BP1299">
        <v>0.4</v>
      </c>
      <c r="BQ1299">
        <v>14.9</v>
      </c>
      <c r="BS1299">
        <v>3.4</v>
      </c>
      <c r="BT1299">
        <v>2.1</v>
      </c>
    </row>
    <row r="1300" spans="1:72" x14ac:dyDescent="0.25">
      <c r="A1300" s="26" t="s">
        <v>300</v>
      </c>
      <c r="B1300" s="27" t="s">
        <v>369</v>
      </c>
      <c r="C1300" s="26" t="s">
        <v>384</v>
      </c>
      <c r="D1300">
        <v>288.9</v>
      </c>
      <c r="E1300">
        <v>55.8</v>
      </c>
      <c r="F1300">
        <v>18.1</v>
      </c>
      <c r="G1300">
        <v>124.9</v>
      </c>
      <c r="H1300">
        <v>1254.6</v>
      </c>
      <c r="I1300">
        <v>315.9</v>
      </c>
      <c r="J1300">
        <v>131.1</v>
      </c>
      <c r="K1300">
        <v>171.5</v>
      </c>
      <c r="L1300">
        <v>75.6</v>
      </c>
      <c r="M1300">
        <v>430.2</v>
      </c>
      <c r="N1300">
        <v>846.5</v>
      </c>
      <c r="O1300">
        <v>750.1</v>
      </c>
      <c r="P1300">
        <v>301.8</v>
      </c>
      <c r="Q1300">
        <v>276.1</v>
      </c>
      <c r="R1300">
        <v>282.8</v>
      </c>
      <c r="S1300">
        <v>750.3</v>
      </c>
      <c r="T1300">
        <v>803.2</v>
      </c>
      <c r="U1300">
        <v>754.3</v>
      </c>
      <c r="V1300">
        <v>1318.3</v>
      </c>
      <c r="W1300">
        <v>2705.9</v>
      </c>
      <c r="X1300">
        <v>631.2</v>
      </c>
      <c r="Y1300">
        <v>300.5</v>
      </c>
      <c r="Z1300">
        <v>509.9</v>
      </c>
      <c r="AA1300">
        <v>901.8</v>
      </c>
      <c r="AB1300">
        <v>117.5</v>
      </c>
      <c r="AC1300">
        <v>446.7</v>
      </c>
      <c r="AD1300">
        <v>2268.6</v>
      </c>
      <c r="AE1300">
        <v>835.6</v>
      </c>
      <c r="AF1300">
        <v>3140.9</v>
      </c>
      <c r="AG1300">
        <v>1846.3</v>
      </c>
      <c r="AH1300">
        <v>1605.3</v>
      </c>
      <c r="AI1300">
        <v>861.4</v>
      </c>
      <c r="AJ1300">
        <v>661.2</v>
      </c>
      <c r="AK1300">
        <v>1198.4</v>
      </c>
      <c r="AL1300">
        <v>422.4</v>
      </c>
      <c r="AM1300">
        <v>925.7</v>
      </c>
      <c r="AN1300">
        <v>337.2</v>
      </c>
      <c r="AO1300">
        <v>334.8</v>
      </c>
      <c r="AP1300">
        <v>1065.7</v>
      </c>
      <c r="AQ1300">
        <v>3888.8</v>
      </c>
      <c r="AR1300">
        <v>2270.9</v>
      </c>
      <c r="AS1300">
        <v>823.9</v>
      </c>
      <c r="AT1300">
        <v>524.8</v>
      </c>
      <c r="AU1300">
        <v>1242.1</v>
      </c>
      <c r="AV1300">
        <v>4495.2</v>
      </c>
      <c r="AW1300">
        <v>1001.9</v>
      </c>
      <c r="AX1300">
        <v>3653.7</v>
      </c>
      <c r="AY1300">
        <v>693.8</v>
      </c>
      <c r="AZ1300">
        <v>708</v>
      </c>
      <c r="BA1300">
        <v>525.4</v>
      </c>
      <c r="BB1300">
        <v>1075.1</v>
      </c>
      <c r="BC1300">
        <v>213.6</v>
      </c>
      <c r="BD1300">
        <v>1830.2</v>
      </c>
      <c r="BE1300">
        <v>8417.9</v>
      </c>
      <c r="BF1300">
        <v>25406.3</v>
      </c>
      <c r="BG1300">
        <v>4989.3</v>
      </c>
      <c r="BH1300">
        <v>2211.5</v>
      </c>
      <c r="BI1300">
        <v>769.4</v>
      </c>
      <c r="BJ1300">
        <v>1045.5</v>
      </c>
      <c r="BK1300">
        <v>1350.6</v>
      </c>
      <c r="BL1300">
        <v>116.7</v>
      </c>
      <c r="BM1300">
        <v>214.3</v>
      </c>
      <c r="BP1300">
        <v>669972.1</v>
      </c>
      <c r="BQ1300">
        <v>102416.6</v>
      </c>
      <c r="BR1300">
        <v>30612.1</v>
      </c>
      <c r="BS1300">
        <v>37560.9</v>
      </c>
      <c r="BT1300">
        <v>-14.4</v>
      </c>
    </row>
    <row r="1301" spans="1:72" x14ac:dyDescent="0.25">
      <c r="A1301" s="28" t="s">
        <v>300</v>
      </c>
      <c r="B1301" s="27" t="s">
        <v>369</v>
      </c>
      <c r="C1301" s="28" t="s">
        <v>385</v>
      </c>
      <c r="H1301">
        <v>0.2</v>
      </c>
      <c r="N1301">
        <v>0.1</v>
      </c>
      <c r="O1301">
        <v>1.8</v>
      </c>
      <c r="T1301">
        <v>2.8</v>
      </c>
      <c r="U1301">
        <v>0.1</v>
      </c>
      <c r="V1301">
        <v>0.1</v>
      </c>
      <c r="W1301">
        <v>1.1</v>
      </c>
      <c r="AA1301">
        <v>0.1</v>
      </c>
      <c r="AF1301">
        <v>0.1</v>
      </c>
      <c r="AN1301">
        <v>0.1</v>
      </c>
      <c r="AQ1301">
        <v>0.6</v>
      </c>
      <c r="AR1301">
        <v>0.1</v>
      </c>
      <c r="AV1301">
        <v>1.5</v>
      </c>
      <c r="AW1301">
        <v>0.1</v>
      </c>
      <c r="AX1301">
        <v>7.1</v>
      </c>
      <c r="BE1301">
        <v>0.3</v>
      </c>
      <c r="BF1301">
        <v>0.1</v>
      </c>
      <c r="BG1301">
        <v>0.2</v>
      </c>
      <c r="BP1301">
        <v>0.1</v>
      </c>
      <c r="BS1301">
        <v>65.5</v>
      </c>
      <c r="BT1301">
        <v>1</v>
      </c>
    </row>
    <row r="1302" spans="1:72" x14ac:dyDescent="0.25">
      <c r="A1302" s="28" t="s">
        <v>300</v>
      </c>
      <c r="B1302" s="27" t="s">
        <v>369</v>
      </c>
      <c r="C1302" s="28" t="s">
        <v>386</v>
      </c>
      <c r="D1302">
        <v>0.5</v>
      </c>
      <c r="E1302">
        <v>0.1</v>
      </c>
      <c r="F1302">
        <v>0.2</v>
      </c>
      <c r="G1302">
        <v>0.2</v>
      </c>
      <c r="H1302">
        <v>1.2</v>
      </c>
      <c r="I1302">
        <v>0.4</v>
      </c>
      <c r="J1302">
        <v>0.3</v>
      </c>
      <c r="K1302">
        <v>0.4</v>
      </c>
      <c r="L1302">
        <v>0.3</v>
      </c>
      <c r="M1302">
        <v>0.4</v>
      </c>
      <c r="N1302">
        <v>0.9</v>
      </c>
      <c r="O1302">
        <v>0.9</v>
      </c>
      <c r="P1302">
        <v>1.3</v>
      </c>
      <c r="Q1302">
        <v>0.5</v>
      </c>
      <c r="R1302">
        <v>0.9</v>
      </c>
      <c r="S1302">
        <v>1.3</v>
      </c>
      <c r="T1302">
        <v>0.7</v>
      </c>
      <c r="U1302">
        <v>0.8</v>
      </c>
      <c r="V1302">
        <v>1.2</v>
      </c>
      <c r="W1302">
        <v>1.1</v>
      </c>
      <c r="X1302">
        <v>0.7</v>
      </c>
      <c r="Y1302">
        <v>0.5</v>
      </c>
      <c r="Z1302">
        <v>0.5</v>
      </c>
      <c r="AA1302">
        <v>1.8</v>
      </c>
      <c r="AB1302">
        <v>0.2</v>
      </c>
      <c r="AC1302">
        <v>0.5</v>
      </c>
      <c r="AD1302">
        <v>1.4</v>
      </c>
      <c r="AE1302">
        <v>0.5</v>
      </c>
      <c r="AF1302">
        <v>1.5</v>
      </c>
      <c r="AG1302">
        <v>0.7</v>
      </c>
      <c r="AH1302">
        <v>0.7</v>
      </c>
      <c r="AI1302">
        <v>0.5</v>
      </c>
      <c r="AJ1302">
        <v>0.6</v>
      </c>
      <c r="AK1302">
        <v>0.6</v>
      </c>
      <c r="AL1302">
        <v>0.3</v>
      </c>
      <c r="AM1302">
        <v>0.6</v>
      </c>
      <c r="AN1302">
        <v>0.4</v>
      </c>
      <c r="AO1302">
        <v>0.4</v>
      </c>
      <c r="AP1302">
        <v>0.7</v>
      </c>
      <c r="AQ1302">
        <v>1.6</v>
      </c>
      <c r="AR1302">
        <v>0.4</v>
      </c>
      <c r="AS1302">
        <v>0.4</v>
      </c>
      <c r="AT1302">
        <v>0.5</v>
      </c>
      <c r="AU1302">
        <v>0.3</v>
      </c>
      <c r="AV1302">
        <v>1.1</v>
      </c>
      <c r="AW1302">
        <v>0.6</v>
      </c>
      <c r="AX1302">
        <v>1.1</v>
      </c>
      <c r="AY1302">
        <v>0.3</v>
      </c>
      <c r="AZ1302">
        <v>0.4</v>
      </c>
      <c r="BA1302">
        <v>0.4</v>
      </c>
      <c r="BB1302">
        <v>0.3</v>
      </c>
      <c r="BC1302">
        <v>0.3</v>
      </c>
      <c r="BD1302">
        <v>0.5</v>
      </c>
      <c r="BE1302">
        <v>2</v>
      </c>
      <c r="BF1302">
        <v>5.5</v>
      </c>
      <c r="BG1302">
        <v>1.2</v>
      </c>
      <c r="BH1302">
        <v>0.7</v>
      </c>
      <c r="BI1302">
        <v>0.4</v>
      </c>
      <c r="BJ1302">
        <v>0.3</v>
      </c>
      <c r="BK1302">
        <v>1</v>
      </c>
      <c r="BL1302">
        <v>0.3</v>
      </c>
      <c r="BM1302">
        <v>0.4</v>
      </c>
      <c r="BP1302">
        <v>7.6</v>
      </c>
      <c r="BQ1302">
        <v>14.4</v>
      </c>
      <c r="BS1302">
        <v>5.6</v>
      </c>
      <c r="BT1302">
        <v>0.4</v>
      </c>
    </row>
    <row r="1303" spans="1:72" x14ac:dyDescent="0.25">
      <c r="A1303" s="28" t="s">
        <v>300</v>
      </c>
      <c r="B1303" s="27" t="s">
        <v>369</v>
      </c>
      <c r="C1303" s="28" t="s">
        <v>387</v>
      </c>
      <c r="D1303">
        <v>13.1</v>
      </c>
      <c r="E1303">
        <v>2.7</v>
      </c>
      <c r="F1303">
        <v>4.9</v>
      </c>
      <c r="G1303">
        <v>6.2</v>
      </c>
      <c r="H1303">
        <v>31.9</v>
      </c>
      <c r="I1303">
        <v>9.3</v>
      </c>
      <c r="J1303">
        <v>8.7</v>
      </c>
      <c r="K1303">
        <v>11.8</v>
      </c>
      <c r="L1303">
        <v>6.6</v>
      </c>
      <c r="M1303">
        <v>10.8</v>
      </c>
      <c r="N1303">
        <v>32.9</v>
      </c>
      <c r="O1303">
        <v>61.5</v>
      </c>
      <c r="P1303">
        <v>34.3</v>
      </c>
      <c r="Q1303">
        <v>15.4</v>
      </c>
      <c r="R1303">
        <v>13.9</v>
      </c>
      <c r="S1303">
        <v>24.1</v>
      </c>
      <c r="T1303">
        <v>28.8</v>
      </c>
      <c r="U1303">
        <v>21.8</v>
      </c>
      <c r="V1303">
        <v>31.7</v>
      </c>
      <c r="W1303">
        <v>38.4</v>
      </c>
      <c r="X1303">
        <v>16.5</v>
      </c>
      <c r="Y1303">
        <v>13.1</v>
      </c>
      <c r="Z1303">
        <v>15.6</v>
      </c>
      <c r="AA1303">
        <v>22.1</v>
      </c>
      <c r="AB1303">
        <v>6.6</v>
      </c>
      <c r="AC1303">
        <v>15.9</v>
      </c>
      <c r="AD1303">
        <v>37.3</v>
      </c>
      <c r="AE1303">
        <v>18.8</v>
      </c>
      <c r="AF1303">
        <v>69.1</v>
      </c>
      <c r="AG1303">
        <v>23.8</v>
      </c>
      <c r="AH1303">
        <v>19.1</v>
      </c>
      <c r="AI1303">
        <v>14.8</v>
      </c>
      <c r="AJ1303">
        <v>18.6</v>
      </c>
      <c r="AK1303">
        <v>29.7</v>
      </c>
      <c r="AL1303">
        <v>8</v>
      </c>
      <c r="AM1303">
        <v>18</v>
      </c>
      <c r="AN1303">
        <v>16.2</v>
      </c>
      <c r="AO1303">
        <v>10.4</v>
      </c>
      <c r="AP1303">
        <v>24.4</v>
      </c>
      <c r="AQ1303">
        <v>128.9</v>
      </c>
      <c r="AR1303">
        <v>24.4</v>
      </c>
      <c r="AS1303">
        <v>20.9</v>
      </c>
      <c r="AT1303">
        <v>23.7</v>
      </c>
      <c r="AU1303">
        <v>9.6</v>
      </c>
      <c r="AV1303">
        <v>79</v>
      </c>
      <c r="AW1303">
        <v>27.7</v>
      </c>
      <c r="AX1303">
        <v>87.5</v>
      </c>
      <c r="AY1303">
        <v>10.2</v>
      </c>
      <c r="AZ1303">
        <v>15.4</v>
      </c>
      <c r="BA1303">
        <v>13</v>
      </c>
      <c r="BB1303">
        <v>10.8</v>
      </c>
      <c r="BC1303">
        <v>7.9</v>
      </c>
      <c r="BD1303">
        <v>23.3</v>
      </c>
      <c r="BE1303">
        <v>111.1</v>
      </c>
      <c r="BF1303">
        <v>210.9</v>
      </c>
      <c r="BG1303">
        <v>66.4</v>
      </c>
      <c r="BH1303">
        <v>44.8</v>
      </c>
      <c r="BI1303">
        <v>17.1</v>
      </c>
      <c r="BJ1303">
        <v>9.4</v>
      </c>
      <c r="BK1303">
        <v>38.5</v>
      </c>
      <c r="BL1303">
        <v>6</v>
      </c>
      <c r="BM1303">
        <v>11.8</v>
      </c>
      <c r="BP1303">
        <v>384.7</v>
      </c>
      <c r="BQ1303">
        <v>638.5</v>
      </c>
      <c r="BR1303">
        <v>3.9</v>
      </c>
      <c r="BS1303">
        <v>759.7</v>
      </c>
      <c r="BT1303">
        <v>22</v>
      </c>
    </row>
    <row r="1304" spans="1:71" x14ac:dyDescent="0.25">
      <c r="A1304" s="28" t="s">
        <v>300</v>
      </c>
      <c r="B1304" s="27" t="s">
        <v>369</v>
      </c>
      <c r="C1304" s="28" t="s">
        <v>388</v>
      </c>
      <c r="AQ1304">
        <v>0.1</v>
      </c>
      <c r="AX1304">
        <v>0.1</v>
      </c>
      <c r="BQ1304">
        <v>0.2</v>
      </c>
      <c r="BS1304">
        <v>0.8</v>
      </c>
    </row>
    <row r="1305" spans="1:71" x14ac:dyDescent="0.25">
      <c r="A1305" s="28" t="s">
        <v>300</v>
      </c>
      <c r="B1305" s="27" t="s">
        <v>369</v>
      </c>
      <c r="C1305" s="28" t="s">
        <v>389</v>
      </c>
      <c r="O1305">
        <v>0.1</v>
      </c>
      <c r="W1305">
        <v>0.1</v>
      </c>
      <c r="AX1305">
        <v>0.1</v>
      </c>
      <c r="BS1305">
        <v>1.3</v>
      </c>
    </row>
    <row r="1306" spans="1:69" x14ac:dyDescent="0.25">
      <c r="A1306" s="28" t="s">
        <v>300</v>
      </c>
      <c r="B1306" s="27" t="s">
        <v>369</v>
      </c>
      <c r="C1306" s="28" t="s">
        <v>390</v>
      </c>
      <c r="BF1306">
        <v>0.1</v>
      </c>
      <c r="BP1306">
        <v>0.1</v>
      </c>
      <c r="BQ1306">
        <v>0.5</v>
      </c>
    </row>
    <row r="1307" spans="1:72" x14ac:dyDescent="0.25">
      <c r="A1307" s="28" t="s">
        <v>300</v>
      </c>
      <c r="B1307" s="27" t="s">
        <v>369</v>
      </c>
      <c r="C1307" s="28" t="s">
        <v>391</v>
      </c>
      <c r="H1307">
        <v>0.1</v>
      </c>
      <c r="N1307">
        <v>0.1</v>
      </c>
      <c r="O1307">
        <v>0.4</v>
      </c>
      <c r="P1307">
        <v>0.1</v>
      </c>
      <c r="R1307">
        <v>0.1</v>
      </c>
      <c r="S1307">
        <v>0.1</v>
      </c>
      <c r="T1307">
        <v>0.2</v>
      </c>
      <c r="U1307">
        <v>0.1</v>
      </c>
      <c r="V1307">
        <v>0.1</v>
      </c>
      <c r="W1307">
        <v>0.5</v>
      </c>
      <c r="AA1307">
        <v>0.1</v>
      </c>
      <c r="AD1307">
        <v>0.1</v>
      </c>
      <c r="AE1307">
        <v>0.1</v>
      </c>
      <c r="AF1307">
        <v>0.2</v>
      </c>
      <c r="AG1307">
        <v>0.1</v>
      </c>
      <c r="AH1307">
        <v>0.1</v>
      </c>
      <c r="AJ1307">
        <v>0.1</v>
      </c>
      <c r="AK1307">
        <v>0.1</v>
      </c>
      <c r="AM1307">
        <v>0.1</v>
      </c>
      <c r="AN1307">
        <v>0.1</v>
      </c>
      <c r="AP1307">
        <v>0.1</v>
      </c>
      <c r="AQ1307">
        <v>0.6</v>
      </c>
      <c r="AR1307">
        <v>0.1</v>
      </c>
      <c r="AV1307">
        <v>0.3</v>
      </c>
      <c r="AW1307">
        <v>0.1</v>
      </c>
      <c r="AX1307">
        <v>0.9</v>
      </c>
      <c r="BD1307">
        <v>0.1</v>
      </c>
      <c r="BE1307">
        <v>0.3</v>
      </c>
      <c r="BF1307">
        <v>0.7</v>
      </c>
      <c r="BG1307">
        <v>0.1</v>
      </c>
      <c r="BH1307">
        <v>0.1</v>
      </c>
      <c r="BI1307">
        <v>0.1</v>
      </c>
      <c r="BK1307">
        <v>0.1</v>
      </c>
      <c r="BP1307">
        <v>2.4</v>
      </c>
      <c r="BQ1307">
        <v>2.1</v>
      </c>
      <c r="BS1307">
        <v>8.7</v>
      </c>
      <c r="BT1307">
        <v>0.1</v>
      </c>
    </row>
    <row r="1308" spans="1:72" x14ac:dyDescent="0.25">
      <c r="A1308" s="28" t="s">
        <v>300</v>
      </c>
      <c r="B1308" s="27" t="s">
        <v>369</v>
      </c>
      <c r="C1308" s="28" t="s">
        <v>392</v>
      </c>
      <c r="H1308">
        <v>0.2</v>
      </c>
      <c r="K1308">
        <v>0.1</v>
      </c>
      <c r="L1308">
        <v>0.1</v>
      </c>
      <c r="M1308">
        <v>0.1</v>
      </c>
      <c r="N1308">
        <v>0.2</v>
      </c>
      <c r="O1308">
        <v>1</v>
      </c>
      <c r="P1308">
        <v>0.1</v>
      </c>
      <c r="Q1308">
        <v>0.1</v>
      </c>
      <c r="R1308">
        <v>0.1</v>
      </c>
      <c r="S1308">
        <v>0.1</v>
      </c>
      <c r="T1308">
        <v>0.4</v>
      </c>
      <c r="U1308">
        <v>0.1</v>
      </c>
      <c r="V1308">
        <v>0.1</v>
      </c>
      <c r="W1308">
        <v>0.9</v>
      </c>
      <c r="AA1308">
        <v>0.1</v>
      </c>
      <c r="AC1308">
        <v>0.1</v>
      </c>
      <c r="AD1308">
        <v>0.1</v>
      </c>
      <c r="AE1308">
        <v>0.1</v>
      </c>
      <c r="AF1308">
        <v>0.2</v>
      </c>
      <c r="AG1308">
        <v>0.1</v>
      </c>
      <c r="AH1308">
        <v>0.1</v>
      </c>
      <c r="AJ1308">
        <v>0.2</v>
      </c>
      <c r="AK1308">
        <v>0.1</v>
      </c>
      <c r="AM1308">
        <v>0.1</v>
      </c>
      <c r="AN1308">
        <v>0.1</v>
      </c>
      <c r="AP1308">
        <v>0.1</v>
      </c>
      <c r="AQ1308">
        <v>1.1</v>
      </c>
      <c r="AR1308">
        <v>0.1</v>
      </c>
      <c r="AT1308">
        <v>0.1</v>
      </c>
      <c r="AV1308">
        <v>0.7</v>
      </c>
      <c r="AW1308">
        <v>0.1</v>
      </c>
      <c r="AX1308">
        <v>2.5</v>
      </c>
      <c r="AY1308">
        <v>0.1</v>
      </c>
      <c r="BC1308">
        <v>0.2</v>
      </c>
      <c r="BD1308">
        <v>0.1</v>
      </c>
      <c r="BE1308">
        <v>0.1</v>
      </c>
      <c r="BF1308">
        <v>0.1</v>
      </c>
      <c r="BG1308">
        <v>0.1</v>
      </c>
      <c r="BI1308">
        <v>0.1</v>
      </c>
      <c r="BP1308">
        <v>0.3</v>
      </c>
      <c r="BQ1308">
        <v>1.7</v>
      </c>
      <c r="BS1308">
        <v>26.5</v>
      </c>
      <c r="BT1308">
        <v>-0.3</v>
      </c>
    </row>
    <row r="1309" spans="1:71" x14ac:dyDescent="0.25">
      <c r="A1309" s="28" t="s">
        <v>300</v>
      </c>
      <c r="B1309" s="27" t="s">
        <v>369</v>
      </c>
      <c r="C1309" s="28" t="s">
        <v>393</v>
      </c>
      <c r="H1309">
        <v>0.1</v>
      </c>
      <c r="N1309">
        <v>0.1</v>
      </c>
      <c r="O1309">
        <v>0.1</v>
      </c>
      <c r="P1309">
        <v>0.1</v>
      </c>
      <c r="S1309">
        <v>0.1</v>
      </c>
      <c r="T1309">
        <v>0.1</v>
      </c>
      <c r="U1309">
        <v>0.1</v>
      </c>
      <c r="V1309">
        <v>0.1</v>
      </c>
      <c r="W1309">
        <v>0.1</v>
      </c>
      <c r="AA1309">
        <v>0.1</v>
      </c>
      <c r="AD1309">
        <v>0.1</v>
      </c>
      <c r="AE1309">
        <v>0.1</v>
      </c>
      <c r="AF1309">
        <v>0.2</v>
      </c>
      <c r="AG1309">
        <v>0.1</v>
      </c>
      <c r="AH1309">
        <v>0.1</v>
      </c>
      <c r="AJ1309">
        <v>0.2</v>
      </c>
      <c r="AK1309">
        <v>0.1</v>
      </c>
      <c r="AP1309">
        <v>0.1</v>
      </c>
      <c r="AQ1309">
        <v>0.2</v>
      </c>
      <c r="AR1309">
        <v>0.1</v>
      </c>
      <c r="AV1309">
        <v>0.2</v>
      </c>
      <c r="AW1309">
        <v>0.1</v>
      </c>
      <c r="AX1309">
        <v>0.2</v>
      </c>
      <c r="BD1309">
        <v>0.1</v>
      </c>
      <c r="BE1309">
        <v>0.5</v>
      </c>
      <c r="BF1309">
        <v>1.3</v>
      </c>
      <c r="BG1309">
        <v>0.3</v>
      </c>
      <c r="BH1309">
        <v>0.2</v>
      </c>
      <c r="BJ1309">
        <v>0.1</v>
      </c>
      <c r="BK1309">
        <v>0.2</v>
      </c>
      <c r="BP1309">
        <v>0.9</v>
      </c>
      <c r="BQ1309">
        <v>3.3</v>
      </c>
      <c r="BS1309">
        <v>0.1</v>
      </c>
    </row>
    <row r="1310" spans="1:72" x14ac:dyDescent="0.25">
      <c r="A1310" s="28" t="s">
        <v>300</v>
      </c>
      <c r="B1310" s="27" t="s">
        <v>369</v>
      </c>
      <c r="C1310" s="28" t="s">
        <v>394</v>
      </c>
      <c r="H1310">
        <v>0.2</v>
      </c>
      <c r="M1310">
        <v>0.1</v>
      </c>
      <c r="N1310">
        <v>0.2</v>
      </c>
      <c r="O1310">
        <v>1.7</v>
      </c>
      <c r="P1310">
        <v>0.1</v>
      </c>
      <c r="Q1310">
        <v>0.1</v>
      </c>
      <c r="S1310">
        <v>0.1</v>
      </c>
      <c r="T1310">
        <v>0.6</v>
      </c>
      <c r="U1310">
        <v>0.1</v>
      </c>
      <c r="V1310">
        <v>0.2</v>
      </c>
      <c r="W1310">
        <v>0.9</v>
      </c>
      <c r="X1310">
        <v>0.1</v>
      </c>
      <c r="Y1310">
        <v>0.1</v>
      </c>
      <c r="Z1310">
        <v>0.1</v>
      </c>
      <c r="AA1310">
        <v>0.1</v>
      </c>
      <c r="AC1310">
        <v>0.1</v>
      </c>
      <c r="AD1310">
        <v>0.1</v>
      </c>
      <c r="AE1310">
        <v>0.1</v>
      </c>
      <c r="AF1310">
        <v>0.3</v>
      </c>
      <c r="AG1310">
        <v>0.1</v>
      </c>
      <c r="AH1310">
        <v>0.1</v>
      </c>
      <c r="AI1310">
        <v>0.1</v>
      </c>
      <c r="AJ1310">
        <v>0.1</v>
      </c>
      <c r="AK1310">
        <v>0.1</v>
      </c>
      <c r="AM1310">
        <v>0.1</v>
      </c>
      <c r="AN1310">
        <v>0.2</v>
      </c>
      <c r="AP1310">
        <v>0.1</v>
      </c>
      <c r="AQ1310">
        <v>0.5</v>
      </c>
      <c r="AR1310">
        <v>0.2</v>
      </c>
      <c r="AS1310">
        <v>0.1</v>
      </c>
      <c r="AT1310">
        <v>0.1</v>
      </c>
      <c r="AV1310">
        <v>1.3</v>
      </c>
      <c r="AW1310">
        <v>0.1</v>
      </c>
      <c r="AX1310">
        <v>3.7</v>
      </c>
      <c r="AY1310">
        <v>0.1</v>
      </c>
      <c r="BC1310">
        <v>0.4</v>
      </c>
      <c r="BD1310">
        <v>0.1</v>
      </c>
      <c r="BE1310">
        <v>0.6</v>
      </c>
      <c r="BF1310">
        <v>1.2</v>
      </c>
      <c r="BG1310">
        <v>0.3</v>
      </c>
      <c r="BH1310">
        <v>0.2</v>
      </c>
      <c r="BI1310">
        <v>0.1</v>
      </c>
      <c r="BK1310">
        <v>0.2</v>
      </c>
      <c r="BP1310">
        <v>1.8</v>
      </c>
      <c r="BQ1310">
        <v>2.5</v>
      </c>
      <c r="BS1310">
        <v>52</v>
      </c>
      <c r="BT1310">
        <v>0.4</v>
      </c>
    </row>
    <row r="1311" spans="1:72" x14ac:dyDescent="0.25">
      <c r="A1311" s="28" t="s">
        <v>300</v>
      </c>
      <c r="B1311" s="27" t="s">
        <v>369</v>
      </c>
      <c r="C1311" s="28" t="s">
        <v>395</v>
      </c>
      <c r="D1311">
        <v>0.3</v>
      </c>
      <c r="E1311">
        <v>0.1</v>
      </c>
      <c r="F1311">
        <v>0.1</v>
      </c>
      <c r="G1311">
        <v>0.2</v>
      </c>
      <c r="H1311">
        <v>1.1</v>
      </c>
      <c r="I1311">
        <v>0.3</v>
      </c>
      <c r="J1311">
        <v>0.2</v>
      </c>
      <c r="K1311">
        <v>0.4</v>
      </c>
      <c r="L1311">
        <v>0.3</v>
      </c>
      <c r="M1311">
        <v>0.7</v>
      </c>
      <c r="N1311">
        <v>1</v>
      </c>
      <c r="O1311">
        <v>4.1</v>
      </c>
      <c r="P1311">
        <v>0.7</v>
      </c>
      <c r="Q1311">
        <v>0.4</v>
      </c>
      <c r="R1311">
        <v>0.6</v>
      </c>
      <c r="S1311">
        <v>0.7</v>
      </c>
      <c r="T1311">
        <v>3.3</v>
      </c>
      <c r="U1311">
        <v>0.6</v>
      </c>
      <c r="V1311">
        <v>0.8</v>
      </c>
      <c r="W1311">
        <v>1.4</v>
      </c>
      <c r="X1311">
        <v>0.6</v>
      </c>
      <c r="Y1311">
        <v>0.4</v>
      </c>
      <c r="Z1311">
        <v>0.4</v>
      </c>
      <c r="AA1311">
        <v>0.9</v>
      </c>
      <c r="AB1311">
        <v>0.1</v>
      </c>
      <c r="AC1311">
        <v>0.5</v>
      </c>
      <c r="AD1311">
        <v>1.6</v>
      </c>
      <c r="AE1311">
        <v>0.5</v>
      </c>
      <c r="AF1311">
        <v>2.4</v>
      </c>
      <c r="AG1311">
        <v>0.9</v>
      </c>
      <c r="AH1311">
        <v>1</v>
      </c>
      <c r="AI1311">
        <v>3.8</v>
      </c>
      <c r="AJ1311">
        <v>0.9</v>
      </c>
      <c r="AK1311">
        <v>2.5</v>
      </c>
      <c r="AL1311">
        <v>0.3</v>
      </c>
      <c r="AM1311">
        <v>0.5</v>
      </c>
      <c r="AN1311">
        <v>0.9</v>
      </c>
      <c r="AO1311">
        <v>0.4</v>
      </c>
      <c r="AP1311">
        <v>0.7</v>
      </c>
      <c r="AQ1311">
        <v>8</v>
      </c>
      <c r="AR1311">
        <v>0.7</v>
      </c>
      <c r="AS1311">
        <v>0.6</v>
      </c>
      <c r="AT1311">
        <v>0.7</v>
      </c>
      <c r="AU1311">
        <v>0.3</v>
      </c>
      <c r="AV1311">
        <v>4.9</v>
      </c>
      <c r="AW1311">
        <v>0.9</v>
      </c>
      <c r="AX1311">
        <v>9.1</v>
      </c>
      <c r="AY1311">
        <v>0.4</v>
      </c>
      <c r="AZ1311">
        <v>0.4</v>
      </c>
      <c r="BA1311">
        <v>0.8</v>
      </c>
      <c r="BB1311">
        <v>0.3</v>
      </c>
      <c r="BC1311">
        <v>0.3</v>
      </c>
      <c r="BD1311">
        <v>1.4</v>
      </c>
      <c r="BE1311">
        <v>2</v>
      </c>
      <c r="BF1311">
        <v>2.7</v>
      </c>
      <c r="BG1311">
        <v>1.3</v>
      </c>
      <c r="BH1311">
        <v>0.6</v>
      </c>
      <c r="BI1311">
        <v>0.5</v>
      </c>
      <c r="BJ1311">
        <v>0.3</v>
      </c>
      <c r="BK1311">
        <v>0.6</v>
      </c>
      <c r="BL1311">
        <v>0.2</v>
      </c>
      <c r="BM1311">
        <v>0.3</v>
      </c>
      <c r="BP1311">
        <v>3.8</v>
      </c>
      <c r="BQ1311">
        <v>6.3</v>
      </c>
      <c r="BS1311">
        <v>93.3</v>
      </c>
      <c r="BT1311">
        <v>0.6</v>
      </c>
    </row>
    <row r="1312" spans="1:72" x14ac:dyDescent="0.25">
      <c r="A1312" s="28" t="s">
        <v>300</v>
      </c>
      <c r="B1312" s="27" t="s">
        <v>369</v>
      </c>
      <c r="C1312" s="28" t="s">
        <v>396</v>
      </c>
      <c r="D1312">
        <v>1.2</v>
      </c>
      <c r="E1312">
        <v>0.2</v>
      </c>
      <c r="F1312">
        <v>0.4</v>
      </c>
      <c r="G1312">
        <v>0.5</v>
      </c>
      <c r="H1312">
        <v>5.7</v>
      </c>
      <c r="I1312">
        <v>3.2</v>
      </c>
      <c r="J1312">
        <v>0.8</v>
      </c>
      <c r="K1312">
        <v>6.3</v>
      </c>
      <c r="L1312">
        <v>3.9</v>
      </c>
      <c r="M1312">
        <v>1.2</v>
      </c>
      <c r="N1312">
        <v>6</v>
      </c>
      <c r="O1312">
        <v>27</v>
      </c>
      <c r="P1312">
        <v>5.5</v>
      </c>
      <c r="Q1312">
        <v>1.6</v>
      </c>
      <c r="R1312">
        <v>1.4</v>
      </c>
      <c r="S1312">
        <v>3</v>
      </c>
      <c r="T1312">
        <v>9.3</v>
      </c>
      <c r="U1312">
        <v>2.6</v>
      </c>
      <c r="V1312">
        <v>4.4</v>
      </c>
      <c r="W1312">
        <v>7.9</v>
      </c>
      <c r="X1312">
        <v>1.8</v>
      </c>
      <c r="Y1312">
        <v>3.6</v>
      </c>
      <c r="Z1312">
        <v>1.6</v>
      </c>
      <c r="AA1312">
        <v>3.1</v>
      </c>
      <c r="AB1312">
        <v>0.5</v>
      </c>
      <c r="AC1312">
        <v>1.7</v>
      </c>
      <c r="AD1312">
        <v>5.5</v>
      </c>
      <c r="AE1312">
        <v>2</v>
      </c>
      <c r="AF1312">
        <v>10.8</v>
      </c>
      <c r="AG1312">
        <v>4.1</v>
      </c>
      <c r="AH1312">
        <v>2.8</v>
      </c>
      <c r="AI1312">
        <v>1.6</v>
      </c>
      <c r="AJ1312">
        <v>1.9</v>
      </c>
      <c r="AK1312">
        <v>2.9</v>
      </c>
      <c r="AL1312">
        <v>1.1</v>
      </c>
      <c r="AM1312">
        <v>2.1</v>
      </c>
      <c r="AN1312">
        <v>13.8</v>
      </c>
      <c r="AO1312">
        <v>1.7</v>
      </c>
      <c r="AP1312">
        <v>3</v>
      </c>
      <c r="AQ1312">
        <v>38.2</v>
      </c>
      <c r="AR1312">
        <v>3.4</v>
      </c>
      <c r="AS1312">
        <v>2.8</v>
      </c>
      <c r="AT1312">
        <v>3.4</v>
      </c>
      <c r="AU1312">
        <v>1.1</v>
      </c>
      <c r="AV1312">
        <v>24.5</v>
      </c>
      <c r="AW1312">
        <v>3.1</v>
      </c>
      <c r="AX1312">
        <v>37.7</v>
      </c>
      <c r="AY1312">
        <v>2.3</v>
      </c>
      <c r="AZ1312">
        <v>1.8</v>
      </c>
      <c r="BA1312">
        <v>1.6</v>
      </c>
      <c r="BB1312">
        <v>1.1</v>
      </c>
      <c r="BC1312">
        <v>1</v>
      </c>
      <c r="BD1312">
        <v>3.4</v>
      </c>
      <c r="BE1312">
        <v>12</v>
      </c>
      <c r="BF1312">
        <v>21</v>
      </c>
      <c r="BG1312">
        <v>11.3</v>
      </c>
      <c r="BH1312">
        <v>4.6</v>
      </c>
      <c r="BI1312">
        <v>1.9</v>
      </c>
      <c r="BJ1312">
        <v>1.2</v>
      </c>
      <c r="BK1312">
        <v>4.3</v>
      </c>
      <c r="BL1312">
        <v>0.5</v>
      </c>
      <c r="BM1312">
        <v>1.2</v>
      </c>
      <c r="BP1312">
        <v>35.5</v>
      </c>
      <c r="BQ1312">
        <v>84.4</v>
      </c>
      <c r="BR1312">
        <v>0.4</v>
      </c>
      <c r="BS1312">
        <v>737.8</v>
      </c>
      <c r="BT1312">
        <v>7.8</v>
      </c>
    </row>
    <row r="1313" spans="1:72" x14ac:dyDescent="0.25">
      <c r="A1313" s="28" t="s">
        <v>300</v>
      </c>
      <c r="B1313" s="27" t="s">
        <v>369</v>
      </c>
      <c r="C1313" s="28" t="s">
        <v>397</v>
      </c>
      <c r="H1313">
        <v>0.1</v>
      </c>
      <c r="N1313">
        <v>0.1</v>
      </c>
      <c r="O1313">
        <v>0.1</v>
      </c>
      <c r="P1313">
        <v>0.1</v>
      </c>
      <c r="S1313">
        <v>0.1</v>
      </c>
      <c r="T1313">
        <v>0.1</v>
      </c>
      <c r="U1313">
        <v>0.1</v>
      </c>
      <c r="V1313">
        <v>0.1</v>
      </c>
      <c r="W1313">
        <v>0.1</v>
      </c>
      <c r="AA1313">
        <v>0.1</v>
      </c>
      <c r="AC1313">
        <v>0.1</v>
      </c>
      <c r="AD1313">
        <v>0.2</v>
      </c>
      <c r="AE1313">
        <v>0.1</v>
      </c>
      <c r="AF1313">
        <v>0.2</v>
      </c>
      <c r="AG1313">
        <v>0.1</v>
      </c>
      <c r="AH1313">
        <v>0.1</v>
      </c>
      <c r="AJ1313">
        <v>0.1</v>
      </c>
      <c r="AK1313">
        <v>0.1</v>
      </c>
      <c r="AM1313">
        <v>0.1</v>
      </c>
      <c r="AN1313">
        <v>0.3</v>
      </c>
      <c r="AP1313">
        <v>0.1</v>
      </c>
      <c r="AQ1313">
        <v>0.3</v>
      </c>
      <c r="AR1313">
        <v>0.1</v>
      </c>
      <c r="AS1313">
        <v>0.1</v>
      </c>
      <c r="AT1313">
        <v>0.1</v>
      </c>
      <c r="AV1313">
        <v>0.2</v>
      </c>
      <c r="AW1313">
        <v>0.1</v>
      </c>
      <c r="AX1313">
        <v>0.1</v>
      </c>
      <c r="AY1313">
        <v>0.1</v>
      </c>
      <c r="AZ1313">
        <v>0.1</v>
      </c>
      <c r="BD1313">
        <v>0.1</v>
      </c>
      <c r="BE1313">
        <v>0.4</v>
      </c>
      <c r="BF1313">
        <v>1.2</v>
      </c>
      <c r="BG1313">
        <v>0.3</v>
      </c>
      <c r="BH1313">
        <v>0.2</v>
      </c>
      <c r="BI1313">
        <v>0.1</v>
      </c>
      <c r="BK1313">
        <v>0.2</v>
      </c>
      <c r="BP1313">
        <v>2.5</v>
      </c>
      <c r="BQ1313">
        <v>3.1</v>
      </c>
      <c r="BS1313">
        <v>0.4</v>
      </c>
      <c r="BT1313">
        <v>-0.2</v>
      </c>
    </row>
    <row r="1314" spans="1:3" x14ac:dyDescent="0.25">
      <c r="A1314" s="28" t="s">
        <v>300</v>
      </c>
      <c r="B1314" s="27" t="s">
        <v>369</v>
      </c>
      <c r="C1314" s="28" t="s">
        <v>398</v>
      </c>
    </row>
    <row r="1315" spans="1:71" x14ac:dyDescent="0.25">
      <c r="A1315" s="28" t="s">
        <v>300</v>
      </c>
      <c r="B1315" s="27" t="s">
        <v>369</v>
      </c>
      <c r="C1315" s="28" t="s">
        <v>399</v>
      </c>
      <c r="H1315">
        <v>0.1</v>
      </c>
      <c r="S1315">
        <v>0.1</v>
      </c>
      <c r="V1315">
        <v>0.1</v>
      </c>
      <c r="W1315">
        <v>0.1</v>
      </c>
      <c r="AD1315">
        <v>0.1</v>
      </c>
      <c r="AF1315">
        <v>0.1</v>
      </c>
      <c r="AG1315">
        <v>0.1</v>
      </c>
      <c r="AQ1315">
        <v>0.1</v>
      </c>
      <c r="AV1315">
        <v>0.1</v>
      </c>
      <c r="AW1315">
        <v>0.1</v>
      </c>
      <c r="BF1315">
        <v>0.1</v>
      </c>
      <c r="BG1315">
        <v>0.1</v>
      </c>
      <c r="BP1315">
        <v>0.3</v>
      </c>
      <c r="BQ1315">
        <v>0.3</v>
      </c>
      <c r="BS1315">
        <v>0.1</v>
      </c>
    </row>
    <row r="1316" spans="1:69" x14ac:dyDescent="0.25">
      <c r="A1316" s="28" t="s">
        <v>300</v>
      </c>
      <c r="B1316" s="27" t="s">
        <v>369</v>
      </c>
      <c r="C1316" s="28" t="s">
        <v>400</v>
      </c>
      <c r="BE1316">
        <v>0.1</v>
      </c>
      <c r="BF1316">
        <v>0.1</v>
      </c>
      <c r="BP1316">
        <v>0.2</v>
      </c>
      <c r="BQ1316">
        <v>0.4</v>
      </c>
    </row>
    <row r="1317" spans="1:69" x14ac:dyDescent="0.25">
      <c r="A1317" s="28" t="s">
        <v>300</v>
      </c>
      <c r="B1317" s="27" t="s">
        <v>369</v>
      </c>
      <c r="C1317" s="28" t="s">
        <v>401</v>
      </c>
      <c r="H1317">
        <v>0.1</v>
      </c>
      <c r="P1317">
        <v>0.1</v>
      </c>
      <c r="V1317">
        <v>0.1</v>
      </c>
      <c r="AD1317">
        <v>0.1</v>
      </c>
      <c r="AF1317">
        <v>0.1</v>
      </c>
      <c r="AQ1317">
        <v>0.1</v>
      </c>
      <c r="AV1317">
        <v>0.1</v>
      </c>
      <c r="BE1317">
        <v>0.1</v>
      </c>
      <c r="BF1317">
        <v>0.3</v>
      </c>
      <c r="BG1317">
        <v>0.1</v>
      </c>
      <c r="BH1317">
        <v>0.1</v>
      </c>
      <c r="BK1317">
        <v>0.1</v>
      </c>
      <c r="BP1317">
        <v>0.5</v>
      </c>
      <c r="BQ1317">
        <v>0.9</v>
      </c>
    </row>
    <row r="1318" spans="1:72" x14ac:dyDescent="0.25">
      <c r="A1318" s="28" t="s">
        <v>300</v>
      </c>
      <c r="B1318" s="27" t="s">
        <v>369</v>
      </c>
      <c r="C1318" s="28" t="s">
        <v>402</v>
      </c>
      <c r="H1318">
        <v>0.1</v>
      </c>
      <c r="N1318">
        <v>0.1</v>
      </c>
      <c r="O1318">
        <v>0.1</v>
      </c>
      <c r="P1318">
        <v>0.1</v>
      </c>
      <c r="S1318">
        <v>0.1</v>
      </c>
      <c r="T1318">
        <v>0.1</v>
      </c>
      <c r="U1318">
        <v>0.1</v>
      </c>
      <c r="V1318">
        <v>0.1</v>
      </c>
      <c r="W1318">
        <v>0.1</v>
      </c>
      <c r="X1318">
        <v>0.1</v>
      </c>
      <c r="AA1318">
        <v>0.1</v>
      </c>
      <c r="AD1318">
        <v>0.1</v>
      </c>
      <c r="AE1318">
        <v>0.1</v>
      </c>
      <c r="AF1318">
        <v>0.2</v>
      </c>
      <c r="AG1318">
        <v>0.1</v>
      </c>
      <c r="AH1318">
        <v>0.1</v>
      </c>
      <c r="AJ1318">
        <v>0.1</v>
      </c>
      <c r="AK1318">
        <v>0.1</v>
      </c>
      <c r="AM1318">
        <v>0.1</v>
      </c>
      <c r="AN1318">
        <v>0.1</v>
      </c>
      <c r="AP1318">
        <v>0.1</v>
      </c>
      <c r="AQ1318">
        <v>0.2</v>
      </c>
      <c r="AR1318">
        <v>0.1</v>
      </c>
      <c r="AT1318">
        <v>0.1</v>
      </c>
      <c r="AV1318">
        <v>0.2</v>
      </c>
      <c r="AW1318">
        <v>0.1</v>
      </c>
      <c r="AX1318">
        <v>0.1</v>
      </c>
      <c r="BC1318">
        <v>0.4</v>
      </c>
      <c r="BD1318">
        <v>0.1</v>
      </c>
      <c r="BE1318">
        <v>0.3</v>
      </c>
      <c r="BF1318">
        <v>0.7</v>
      </c>
      <c r="BG1318">
        <v>0.2</v>
      </c>
      <c r="BH1318">
        <v>0.1</v>
      </c>
      <c r="BI1318">
        <v>0.1</v>
      </c>
      <c r="BK1318">
        <v>0.1</v>
      </c>
      <c r="BP1318">
        <v>0.9</v>
      </c>
      <c r="BQ1318">
        <v>2.5</v>
      </c>
      <c r="BS1318">
        <v>0.2</v>
      </c>
      <c r="BT1318">
        <v>0.1</v>
      </c>
    </row>
    <row r="1319" spans="1:72" x14ac:dyDescent="0.25">
      <c r="A1319" s="28" t="s">
        <v>300</v>
      </c>
      <c r="B1319" s="27" t="s">
        <v>369</v>
      </c>
      <c r="C1319" s="28" t="s">
        <v>403</v>
      </c>
      <c r="D1319">
        <v>0.1</v>
      </c>
      <c r="G1319">
        <v>0.1</v>
      </c>
      <c r="H1319">
        <v>0.3</v>
      </c>
      <c r="I1319">
        <v>0.1</v>
      </c>
      <c r="J1319">
        <v>0.1</v>
      </c>
      <c r="K1319">
        <v>0.1</v>
      </c>
      <c r="L1319">
        <v>0.1</v>
      </c>
      <c r="M1319">
        <v>0.1</v>
      </c>
      <c r="N1319">
        <v>0.3</v>
      </c>
      <c r="O1319">
        <v>0.3</v>
      </c>
      <c r="P1319">
        <v>0.4</v>
      </c>
      <c r="Q1319">
        <v>0.2</v>
      </c>
      <c r="R1319">
        <v>0.1</v>
      </c>
      <c r="S1319">
        <v>0.3</v>
      </c>
      <c r="T1319">
        <v>0.2</v>
      </c>
      <c r="U1319">
        <v>0.2</v>
      </c>
      <c r="V1319">
        <v>0.4</v>
      </c>
      <c r="W1319">
        <v>0.3</v>
      </c>
      <c r="X1319">
        <v>0.2</v>
      </c>
      <c r="Y1319">
        <v>0.1</v>
      </c>
      <c r="Z1319">
        <v>0.2</v>
      </c>
      <c r="AA1319">
        <v>0.2</v>
      </c>
      <c r="AC1319">
        <v>0.1</v>
      </c>
      <c r="AD1319">
        <v>0.4</v>
      </c>
      <c r="AE1319">
        <v>0.2</v>
      </c>
      <c r="AF1319">
        <v>0.8</v>
      </c>
      <c r="AG1319">
        <v>0.2</v>
      </c>
      <c r="AH1319">
        <v>0.2</v>
      </c>
      <c r="AI1319">
        <v>0.2</v>
      </c>
      <c r="AJ1319">
        <v>0.2</v>
      </c>
      <c r="AK1319">
        <v>0.3</v>
      </c>
      <c r="AL1319">
        <v>0.1</v>
      </c>
      <c r="AM1319">
        <v>0.2</v>
      </c>
      <c r="AN1319">
        <v>0.1</v>
      </c>
      <c r="AO1319">
        <v>0.1</v>
      </c>
      <c r="AP1319">
        <v>0.2</v>
      </c>
      <c r="AQ1319">
        <v>0.5</v>
      </c>
      <c r="AR1319">
        <v>0.2</v>
      </c>
      <c r="AS1319">
        <v>0.2</v>
      </c>
      <c r="AT1319">
        <v>0.2</v>
      </c>
      <c r="AU1319">
        <v>0.1</v>
      </c>
      <c r="AV1319">
        <v>0.4</v>
      </c>
      <c r="AW1319">
        <v>0.2</v>
      </c>
      <c r="AX1319">
        <v>0.3</v>
      </c>
      <c r="AY1319">
        <v>0.1</v>
      </c>
      <c r="AZ1319">
        <v>0.1</v>
      </c>
      <c r="BA1319">
        <v>0.1</v>
      </c>
      <c r="BB1319">
        <v>0.1</v>
      </c>
      <c r="BC1319">
        <v>0.1</v>
      </c>
      <c r="BD1319">
        <v>0.2</v>
      </c>
      <c r="BE1319">
        <v>1.4</v>
      </c>
      <c r="BF1319">
        <v>2.9</v>
      </c>
      <c r="BG1319">
        <v>0.8</v>
      </c>
      <c r="BH1319">
        <v>0.5</v>
      </c>
      <c r="BI1319">
        <v>0.1</v>
      </c>
      <c r="BJ1319">
        <v>0.1</v>
      </c>
      <c r="BK1319">
        <v>0.5</v>
      </c>
      <c r="BL1319">
        <v>0.1</v>
      </c>
      <c r="BM1319">
        <v>0.1</v>
      </c>
      <c r="BP1319">
        <v>4.8</v>
      </c>
      <c r="BQ1319">
        <v>7.7</v>
      </c>
      <c r="BS1319">
        <v>0.1</v>
      </c>
      <c r="BT1319">
        <v>0.1</v>
      </c>
    </row>
    <row r="1320" spans="1:69" x14ac:dyDescent="0.25">
      <c r="A1320" s="28" t="s">
        <v>300</v>
      </c>
      <c r="B1320" s="27" t="s">
        <v>369</v>
      </c>
      <c r="C1320" s="28" t="s">
        <v>404</v>
      </c>
      <c r="H1320">
        <v>0.1</v>
      </c>
      <c r="N1320">
        <v>0.1</v>
      </c>
      <c r="O1320">
        <v>0.1</v>
      </c>
      <c r="P1320">
        <v>0.1</v>
      </c>
      <c r="S1320">
        <v>0.1</v>
      </c>
      <c r="T1320">
        <v>0.1</v>
      </c>
      <c r="U1320">
        <v>0.1</v>
      </c>
      <c r="V1320">
        <v>0.1</v>
      </c>
      <c r="W1320">
        <v>0.1</v>
      </c>
      <c r="AD1320">
        <v>0.1</v>
      </c>
      <c r="AE1320">
        <v>0.1</v>
      </c>
      <c r="AF1320">
        <v>0.2</v>
      </c>
      <c r="AG1320">
        <v>0.1</v>
      </c>
      <c r="AH1320">
        <v>0.1</v>
      </c>
      <c r="AK1320">
        <v>0.1</v>
      </c>
      <c r="AM1320">
        <v>0.1</v>
      </c>
      <c r="AP1320">
        <v>0.1</v>
      </c>
      <c r="AQ1320">
        <v>0.1</v>
      </c>
      <c r="AR1320">
        <v>0.1</v>
      </c>
      <c r="AS1320">
        <v>0.1</v>
      </c>
      <c r="AV1320">
        <v>0.1</v>
      </c>
      <c r="AW1320">
        <v>0.1</v>
      </c>
      <c r="AX1320">
        <v>0.1</v>
      </c>
      <c r="BE1320">
        <v>0.5</v>
      </c>
      <c r="BF1320">
        <v>0.9</v>
      </c>
      <c r="BG1320">
        <v>0.3</v>
      </c>
      <c r="BH1320">
        <v>0.2</v>
      </c>
      <c r="BK1320">
        <v>0.2</v>
      </c>
      <c r="BP1320">
        <v>1.7</v>
      </c>
      <c r="BQ1320">
        <v>1.9</v>
      </c>
    </row>
    <row r="1321" spans="1:72" x14ac:dyDescent="0.25">
      <c r="A1321" s="28" t="s">
        <v>300</v>
      </c>
      <c r="B1321" s="27" t="s">
        <v>369</v>
      </c>
      <c r="C1321" s="28" t="s">
        <v>405</v>
      </c>
      <c r="D1321">
        <v>0.1</v>
      </c>
      <c r="H1321">
        <v>0.2</v>
      </c>
      <c r="K1321">
        <v>0.1</v>
      </c>
      <c r="M1321">
        <v>0.1</v>
      </c>
      <c r="N1321">
        <v>0.2</v>
      </c>
      <c r="O1321">
        <v>0.2</v>
      </c>
      <c r="P1321">
        <v>0.2</v>
      </c>
      <c r="Q1321">
        <v>0.1</v>
      </c>
      <c r="R1321">
        <v>0.1</v>
      </c>
      <c r="S1321">
        <v>0.1</v>
      </c>
      <c r="T1321">
        <v>0.1</v>
      </c>
      <c r="U1321">
        <v>0.1</v>
      </c>
      <c r="V1321">
        <v>0.2</v>
      </c>
      <c r="W1321">
        <v>0.1</v>
      </c>
      <c r="X1321">
        <v>0.1</v>
      </c>
      <c r="Y1321">
        <v>0.1</v>
      </c>
      <c r="Z1321">
        <v>0.1</v>
      </c>
      <c r="AA1321">
        <v>0.1</v>
      </c>
      <c r="AC1321">
        <v>0.1</v>
      </c>
      <c r="AD1321">
        <v>0.2</v>
      </c>
      <c r="AE1321">
        <v>0.1</v>
      </c>
      <c r="AF1321">
        <v>0.4</v>
      </c>
      <c r="AG1321">
        <v>0.1</v>
      </c>
      <c r="AH1321">
        <v>0.1</v>
      </c>
      <c r="AI1321">
        <v>0.1</v>
      </c>
      <c r="AJ1321">
        <v>0.1</v>
      </c>
      <c r="AK1321">
        <v>0.2</v>
      </c>
      <c r="AM1321">
        <v>0.1</v>
      </c>
      <c r="AN1321">
        <v>0.1</v>
      </c>
      <c r="AO1321">
        <v>0.1</v>
      </c>
      <c r="AP1321">
        <v>0.1</v>
      </c>
      <c r="AQ1321">
        <v>0.3</v>
      </c>
      <c r="AR1321">
        <v>0.1</v>
      </c>
      <c r="AS1321">
        <v>0.1</v>
      </c>
      <c r="AT1321">
        <v>0.1</v>
      </c>
      <c r="AU1321">
        <v>0.1</v>
      </c>
      <c r="AV1321">
        <v>0.2</v>
      </c>
      <c r="AW1321">
        <v>0.1</v>
      </c>
      <c r="AX1321">
        <v>0.2</v>
      </c>
      <c r="AZ1321">
        <v>0.1</v>
      </c>
      <c r="BA1321">
        <v>0.1</v>
      </c>
      <c r="BB1321">
        <v>0.1</v>
      </c>
      <c r="BD1321">
        <v>0.1</v>
      </c>
      <c r="BE1321">
        <v>0.6</v>
      </c>
      <c r="BF1321">
        <v>1.5</v>
      </c>
      <c r="BG1321">
        <v>0.3</v>
      </c>
      <c r="BH1321">
        <v>0.2</v>
      </c>
      <c r="BI1321">
        <v>0.1</v>
      </c>
      <c r="BJ1321">
        <v>0.1</v>
      </c>
      <c r="BK1321">
        <v>0.2</v>
      </c>
      <c r="BM1321">
        <v>0.1</v>
      </c>
      <c r="BP1321">
        <v>2.5</v>
      </c>
      <c r="BQ1321">
        <v>4.1</v>
      </c>
      <c r="BS1321">
        <v>0.1</v>
      </c>
      <c r="BT1321">
        <v>0.1</v>
      </c>
    </row>
    <row r="1322" spans="1:69" x14ac:dyDescent="0.25">
      <c r="A1322" s="28" t="s">
        <v>300</v>
      </c>
      <c r="B1322" s="27" t="s">
        <v>369</v>
      </c>
      <c r="C1322" s="28" t="s">
        <v>406</v>
      </c>
      <c r="AF1322">
        <v>0.1</v>
      </c>
      <c r="AQ1322">
        <v>0.1</v>
      </c>
      <c r="AV1322">
        <v>0.1</v>
      </c>
      <c r="BE1322">
        <v>0.1</v>
      </c>
      <c r="BF1322">
        <v>0.3</v>
      </c>
      <c r="BG1322">
        <v>0.1</v>
      </c>
      <c r="BH1322">
        <v>0.1</v>
      </c>
      <c r="BK1322">
        <v>0.1</v>
      </c>
      <c r="BP1322">
        <v>0.5</v>
      </c>
      <c r="BQ1322">
        <v>0.8</v>
      </c>
    </row>
    <row r="1323" spans="1:72" x14ac:dyDescent="0.25">
      <c r="A1323" s="28" t="s">
        <v>300</v>
      </c>
      <c r="B1323" s="27" t="s">
        <v>369</v>
      </c>
      <c r="C1323" s="28" t="s">
        <v>407</v>
      </c>
      <c r="D1323">
        <v>1.7</v>
      </c>
      <c r="E1323">
        <v>0.3</v>
      </c>
      <c r="F1323">
        <v>0.6</v>
      </c>
      <c r="G1323">
        <v>0.8</v>
      </c>
      <c r="H1323">
        <v>4.5</v>
      </c>
      <c r="I1323">
        <v>1.3</v>
      </c>
      <c r="J1323">
        <v>1.1</v>
      </c>
      <c r="K1323">
        <v>2.2</v>
      </c>
      <c r="L1323">
        <v>1.2</v>
      </c>
      <c r="M1323">
        <v>1.7</v>
      </c>
      <c r="N1323">
        <v>3.8</v>
      </c>
      <c r="O1323">
        <v>4</v>
      </c>
      <c r="P1323">
        <v>4.4</v>
      </c>
      <c r="Q1323">
        <v>1.9</v>
      </c>
      <c r="R1323">
        <v>1.9</v>
      </c>
      <c r="S1323">
        <v>3.1</v>
      </c>
      <c r="T1323">
        <v>2.9</v>
      </c>
      <c r="U1323">
        <v>2.7</v>
      </c>
      <c r="V1323">
        <v>4.1</v>
      </c>
      <c r="W1323">
        <v>3.7</v>
      </c>
      <c r="X1323">
        <v>2.2</v>
      </c>
      <c r="Y1323">
        <v>1.6</v>
      </c>
      <c r="Z1323">
        <v>2</v>
      </c>
      <c r="AA1323">
        <v>2.9</v>
      </c>
      <c r="AB1323">
        <v>0.7</v>
      </c>
      <c r="AC1323">
        <v>1.9</v>
      </c>
      <c r="AD1323">
        <v>5</v>
      </c>
      <c r="AE1323">
        <v>2.4</v>
      </c>
      <c r="AF1323">
        <v>8.6</v>
      </c>
      <c r="AG1323">
        <v>2.9</v>
      </c>
      <c r="AH1323">
        <v>2.5</v>
      </c>
      <c r="AI1323">
        <v>2.3</v>
      </c>
      <c r="AJ1323">
        <v>2.6</v>
      </c>
      <c r="AK1323">
        <v>3.4</v>
      </c>
      <c r="AL1323">
        <v>1</v>
      </c>
      <c r="AM1323">
        <v>2.5</v>
      </c>
      <c r="AN1323">
        <v>2.2</v>
      </c>
      <c r="AO1323">
        <v>1.6</v>
      </c>
      <c r="AP1323">
        <v>2.8</v>
      </c>
      <c r="AQ1323">
        <v>6.8</v>
      </c>
      <c r="AR1323">
        <v>2.4</v>
      </c>
      <c r="AS1323">
        <v>2.2</v>
      </c>
      <c r="AT1323">
        <v>2.7</v>
      </c>
      <c r="AU1323">
        <v>1.2</v>
      </c>
      <c r="AV1323">
        <v>6.1</v>
      </c>
      <c r="AW1323">
        <v>3.1</v>
      </c>
      <c r="AX1323">
        <v>4.2</v>
      </c>
      <c r="AY1323">
        <v>1.3</v>
      </c>
      <c r="AZ1323">
        <v>1.9</v>
      </c>
      <c r="BA1323">
        <v>1.7</v>
      </c>
      <c r="BB1323">
        <v>1.2</v>
      </c>
      <c r="BC1323">
        <v>1.4</v>
      </c>
      <c r="BD1323">
        <v>2.7</v>
      </c>
      <c r="BE1323">
        <v>11.9</v>
      </c>
      <c r="BF1323">
        <v>28</v>
      </c>
      <c r="BG1323">
        <v>7</v>
      </c>
      <c r="BH1323">
        <v>5</v>
      </c>
      <c r="BI1323">
        <v>1.6</v>
      </c>
      <c r="BJ1323">
        <v>1.3</v>
      </c>
      <c r="BK1323">
        <v>5.2</v>
      </c>
      <c r="BL1323">
        <v>0.9</v>
      </c>
      <c r="BM1323">
        <v>1.4</v>
      </c>
      <c r="BP1323">
        <v>53.2</v>
      </c>
      <c r="BQ1323">
        <v>75</v>
      </c>
      <c r="BR1323">
        <v>0.2</v>
      </c>
      <c r="BS1323">
        <v>15</v>
      </c>
      <c r="BT1323">
        <v>2.2</v>
      </c>
    </row>
    <row r="1324" spans="1:72" x14ac:dyDescent="0.25">
      <c r="A1324" s="26" t="s">
        <v>301</v>
      </c>
      <c r="B1324" s="27" t="s">
        <v>370</v>
      </c>
      <c r="C1324" s="26" t="s">
        <v>384</v>
      </c>
      <c r="D1324">
        <v>251.3</v>
      </c>
      <c r="E1324">
        <v>27.4</v>
      </c>
      <c r="F1324">
        <v>15.4</v>
      </c>
      <c r="G1324">
        <v>107.5</v>
      </c>
      <c r="H1324">
        <v>549.9</v>
      </c>
      <c r="I1324">
        <v>104.2</v>
      </c>
      <c r="J1324">
        <v>69.3</v>
      </c>
      <c r="K1324">
        <v>80.4</v>
      </c>
      <c r="L1324">
        <v>45.8</v>
      </c>
      <c r="M1324">
        <v>153.5</v>
      </c>
      <c r="N1324">
        <v>268.5</v>
      </c>
      <c r="O1324">
        <v>587.5</v>
      </c>
      <c r="P1324">
        <v>156.5</v>
      </c>
      <c r="Q1324">
        <v>118.4</v>
      </c>
      <c r="R1324">
        <v>161.2</v>
      </c>
      <c r="S1324">
        <v>247</v>
      </c>
      <c r="T1324">
        <v>155.8</v>
      </c>
      <c r="U1324">
        <v>217.9</v>
      </c>
      <c r="V1324">
        <v>356</v>
      </c>
      <c r="W1324">
        <v>560.2</v>
      </c>
      <c r="X1324">
        <v>172.5</v>
      </c>
      <c r="Y1324">
        <v>246</v>
      </c>
      <c r="Z1324">
        <v>172.1</v>
      </c>
      <c r="AA1324">
        <v>276.3</v>
      </c>
      <c r="AB1324">
        <v>80.1</v>
      </c>
      <c r="AC1324">
        <v>460.6</v>
      </c>
      <c r="AD1324">
        <v>1036.8</v>
      </c>
      <c r="AE1324">
        <v>276.8</v>
      </c>
      <c r="AF1324">
        <v>1830.1</v>
      </c>
      <c r="AG1324">
        <v>736.5</v>
      </c>
      <c r="AH1324">
        <v>621.7</v>
      </c>
      <c r="AI1324">
        <v>116.4</v>
      </c>
      <c r="AJ1324">
        <v>228</v>
      </c>
      <c r="AK1324">
        <v>653.6</v>
      </c>
      <c r="AL1324">
        <v>106.8</v>
      </c>
      <c r="AM1324">
        <v>716.8</v>
      </c>
      <c r="AN1324">
        <v>134.9</v>
      </c>
      <c r="AO1324">
        <v>123.1</v>
      </c>
      <c r="AP1324">
        <v>327.3</v>
      </c>
      <c r="AQ1324">
        <v>1077.7</v>
      </c>
      <c r="AR1324">
        <v>569.6</v>
      </c>
      <c r="AS1324">
        <v>450</v>
      </c>
      <c r="AT1324">
        <v>385.3</v>
      </c>
      <c r="AU1324">
        <v>287.2</v>
      </c>
      <c r="AV1324">
        <v>906.8</v>
      </c>
      <c r="AW1324">
        <v>399.1</v>
      </c>
      <c r="AX1324">
        <v>734.3</v>
      </c>
      <c r="AY1324">
        <v>1770.9</v>
      </c>
      <c r="AZ1324">
        <v>890.2</v>
      </c>
      <c r="BA1324">
        <v>349.8</v>
      </c>
      <c r="BB1324">
        <v>428.4</v>
      </c>
      <c r="BC1324">
        <v>156.1</v>
      </c>
      <c r="BD1324">
        <v>2863.2</v>
      </c>
      <c r="BE1324">
        <v>16598.4</v>
      </c>
      <c r="BF1324">
        <v>1813</v>
      </c>
      <c r="BG1324">
        <v>59383.6</v>
      </c>
      <c r="BH1324">
        <v>8539.2</v>
      </c>
      <c r="BI1324">
        <v>251.4</v>
      </c>
      <c r="BJ1324">
        <v>519.7</v>
      </c>
      <c r="BK1324">
        <v>389.1</v>
      </c>
      <c r="BL1324">
        <v>40.1</v>
      </c>
      <c r="BM1324">
        <v>178.1</v>
      </c>
      <c r="BP1324">
        <v>887746.5</v>
      </c>
      <c r="BQ1324">
        <v>235188.9</v>
      </c>
      <c r="BR1324">
        <v>9050.8</v>
      </c>
      <c r="BS1324">
        <v>7459.9</v>
      </c>
      <c r="BT1324">
        <v>54.2</v>
      </c>
    </row>
    <row r="1325" spans="1:72" x14ac:dyDescent="0.25">
      <c r="A1325" s="28" t="s">
        <v>301</v>
      </c>
      <c r="B1325" s="27" t="s">
        <v>370</v>
      </c>
      <c r="C1325" s="28" t="s">
        <v>385</v>
      </c>
      <c r="O1325">
        <v>0.4</v>
      </c>
      <c r="T1325">
        <v>0.7</v>
      </c>
      <c r="W1325">
        <v>0.3</v>
      </c>
      <c r="AQ1325">
        <v>0.1</v>
      </c>
      <c r="AV1325">
        <v>0.4</v>
      </c>
      <c r="AX1325">
        <v>1.8</v>
      </c>
      <c r="BE1325">
        <v>0.1</v>
      </c>
      <c r="BG1325">
        <v>0.1</v>
      </c>
      <c r="BP1325">
        <v>0.1</v>
      </c>
      <c r="BS1325">
        <v>16.3</v>
      </c>
      <c r="BT1325">
        <v>0.3</v>
      </c>
    </row>
    <row r="1326" spans="1:72" x14ac:dyDescent="0.25">
      <c r="A1326" s="28" t="s">
        <v>301</v>
      </c>
      <c r="B1326" s="27" t="s">
        <v>370</v>
      </c>
      <c r="C1326" s="28" t="s">
        <v>386</v>
      </c>
      <c r="D1326">
        <v>1.4</v>
      </c>
      <c r="E1326">
        <v>0.1</v>
      </c>
      <c r="F1326">
        <v>0.1</v>
      </c>
      <c r="G1326">
        <v>0.6</v>
      </c>
      <c r="H1326">
        <v>7.6</v>
      </c>
      <c r="I1326">
        <v>1</v>
      </c>
      <c r="J1326">
        <v>1.2</v>
      </c>
      <c r="K1326">
        <v>1.5</v>
      </c>
      <c r="L1326">
        <v>0.5</v>
      </c>
      <c r="M1326">
        <v>1.6</v>
      </c>
      <c r="N1326">
        <v>3.8</v>
      </c>
      <c r="O1326">
        <v>3</v>
      </c>
      <c r="P1326">
        <v>9.3</v>
      </c>
      <c r="Q1326">
        <v>1.6</v>
      </c>
      <c r="R1326">
        <v>2.1</v>
      </c>
      <c r="S1326">
        <v>5.8</v>
      </c>
      <c r="T1326">
        <v>3.9</v>
      </c>
      <c r="U1326">
        <v>5.9</v>
      </c>
      <c r="V1326">
        <v>16.3</v>
      </c>
      <c r="W1326">
        <v>15.1</v>
      </c>
      <c r="X1326">
        <v>2.8</v>
      </c>
      <c r="Y1326">
        <v>2.6</v>
      </c>
      <c r="Z1326">
        <v>2.8</v>
      </c>
      <c r="AA1326">
        <v>2.7</v>
      </c>
      <c r="AB1326">
        <v>0.2</v>
      </c>
      <c r="AC1326">
        <v>1.3</v>
      </c>
      <c r="AD1326">
        <v>19.6</v>
      </c>
      <c r="AE1326">
        <v>1.9</v>
      </c>
      <c r="AF1326">
        <v>3.4</v>
      </c>
      <c r="AG1326">
        <v>2.3</v>
      </c>
      <c r="AH1326">
        <v>2</v>
      </c>
      <c r="AI1326">
        <v>0.5</v>
      </c>
      <c r="AJ1326">
        <v>0.4</v>
      </c>
      <c r="AK1326">
        <v>1.3</v>
      </c>
      <c r="AL1326">
        <v>0.7</v>
      </c>
      <c r="AM1326">
        <v>1.4</v>
      </c>
      <c r="AN1326">
        <v>0.6</v>
      </c>
      <c r="AO1326">
        <v>0.6</v>
      </c>
      <c r="AP1326">
        <v>1.2</v>
      </c>
      <c r="AQ1326">
        <v>2.3</v>
      </c>
      <c r="AR1326">
        <v>1</v>
      </c>
      <c r="AS1326">
        <v>3.7</v>
      </c>
      <c r="AT1326">
        <v>2.3</v>
      </c>
      <c r="AU1326">
        <v>0.7</v>
      </c>
      <c r="AV1326">
        <v>1.5</v>
      </c>
      <c r="AW1326">
        <v>1.1</v>
      </c>
      <c r="AX1326">
        <v>1</v>
      </c>
      <c r="AY1326">
        <v>0.4</v>
      </c>
      <c r="AZ1326">
        <v>0.4</v>
      </c>
      <c r="BA1326">
        <v>1</v>
      </c>
      <c r="BB1326">
        <v>0.3</v>
      </c>
      <c r="BC1326">
        <v>1</v>
      </c>
      <c r="BD1326">
        <v>1.5</v>
      </c>
      <c r="BE1326">
        <v>2.1</v>
      </c>
      <c r="BF1326">
        <v>0.8</v>
      </c>
      <c r="BG1326">
        <v>23.3</v>
      </c>
      <c r="BH1326">
        <v>2.4</v>
      </c>
      <c r="BI1326">
        <v>0.5</v>
      </c>
      <c r="BJ1326">
        <v>0.7</v>
      </c>
      <c r="BK1326">
        <v>0.4</v>
      </c>
      <c r="BL1326">
        <v>0.3</v>
      </c>
      <c r="BM1326">
        <v>0.5</v>
      </c>
      <c r="BP1326">
        <v>107.4</v>
      </c>
      <c r="BQ1326">
        <v>65.2</v>
      </c>
      <c r="BR1326">
        <v>0.1</v>
      </c>
      <c r="BS1326">
        <v>32.9</v>
      </c>
      <c r="BT1326">
        <v>4.7</v>
      </c>
    </row>
    <row r="1327" spans="1:72" x14ac:dyDescent="0.25">
      <c r="A1327" s="28" t="s">
        <v>301</v>
      </c>
      <c r="B1327" s="27" t="s">
        <v>370</v>
      </c>
      <c r="C1327" s="28" t="s">
        <v>387</v>
      </c>
      <c r="D1327">
        <v>1.1</v>
      </c>
      <c r="E1327">
        <v>0.1</v>
      </c>
      <c r="F1327">
        <v>0.1</v>
      </c>
      <c r="G1327">
        <v>0.3</v>
      </c>
      <c r="H1327">
        <v>7.1</v>
      </c>
      <c r="I1327">
        <v>1.4</v>
      </c>
      <c r="J1327">
        <v>0.6</v>
      </c>
      <c r="K1327">
        <v>0.8</v>
      </c>
      <c r="L1327">
        <v>0.2</v>
      </c>
      <c r="M1327">
        <v>1.3</v>
      </c>
      <c r="N1327">
        <v>3.3</v>
      </c>
      <c r="O1327">
        <v>7</v>
      </c>
      <c r="P1327">
        <v>1.6</v>
      </c>
      <c r="Q1327">
        <v>1</v>
      </c>
      <c r="R1327">
        <v>1.3</v>
      </c>
      <c r="S1327">
        <v>1.8</v>
      </c>
      <c r="T1327">
        <v>4.2</v>
      </c>
      <c r="U1327">
        <v>1.7</v>
      </c>
      <c r="V1327">
        <v>3.1</v>
      </c>
      <c r="W1327">
        <v>4.8</v>
      </c>
      <c r="X1327">
        <v>0.9</v>
      </c>
      <c r="Y1327">
        <v>1.7</v>
      </c>
      <c r="Z1327">
        <v>0.8</v>
      </c>
      <c r="AA1327">
        <v>2.1</v>
      </c>
      <c r="AB1327">
        <v>0.1</v>
      </c>
      <c r="AC1327">
        <v>1</v>
      </c>
      <c r="AD1327">
        <v>3.6</v>
      </c>
      <c r="AE1327">
        <v>1.1</v>
      </c>
      <c r="AF1327">
        <v>14.2</v>
      </c>
      <c r="AG1327">
        <v>3.5</v>
      </c>
      <c r="AH1327">
        <v>1.1</v>
      </c>
      <c r="AI1327">
        <v>0.7</v>
      </c>
      <c r="AJ1327">
        <v>0.8</v>
      </c>
      <c r="AK1327">
        <v>1.2</v>
      </c>
      <c r="AL1327">
        <v>0.4</v>
      </c>
      <c r="AM1327">
        <v>1.7</v>
      </c>
      <c r="AN1327">
        <v>3.5</v>
      </c>
      <c r="AO1327">
        <v>0.8</v>
      </c>
      <c r="AP1327">
        <v>1.6</v>
      </c>
      <c r="AQ1327">
        <v>27.2</v>
      </c>
      <c r="AR1327">
        <v>1.2</v>
      </c>
      <c r="AS1327">
        <v>0.6</v>
      </c>
      <c r="AT1327">
        <v>1.6</v>
      </c>
      <c r="AU1327">
        <v>0.5</v>
      </c>
      <c r="AV1327">
        <v>9.2</v>
      </c>
      <c r="AW1327">
        <v>1</v>
      </c>
      <c r="AX1327">
        <v>9.4</v>
      </c>
      <c r="AY1327">
        <v>0.8</v>
      </c>
      <c r="AZ1327">
        <v>0.4</v>
      </c>
      <c r="BA1327">
        <v>1.1</v>
      </c>
      <c r="BB1327">
        <v>0.3</v>
      </c>
      <c r="BC1327">
        <v>0.6</v>
      </c>
      <c r="BD1327">
        <v>1.4</v>
      </c>
      <c r="BE1327">
        <v>2.1</v>
      </c>
      <c r="BF1327">
        <v>1</v>
      </c>
      <c r="BG1327">
        <v>16.2</v>
      </c>
      <c r="BH1327">
        <v>1.3</v>
      </c>
      <c r="BI1327">
        <v>1.7</v>
      </c>
      <c r="BJ1327">
        <v>0.5</v>
      </c>
      <c r="BK1327">
        <v>0.3</v>
      </c>
      <c r="BL1327">
        <v>0.1</v>
      </c>
      <c r="BM1327">
        <v>0.2</v>
      </c>
      <c r="BP1327">
        <v>34.8</v>
      </c>
      <c r="BQ1327">
        <v>19.1</v>
      </c>
      <c r="BR1327">
        <v>0.1</v>
      </c>
      <c r="BS1327">
        <v>109</v>
      </c>
      <c r="BT1327">
        <v>1.9</v>
      </c>
    </row>
    <row r="1328" spans="1:68" x14ac:dyDescent="0.25">
      <c r="A1328" s="28" t="s">
        <v>301</v>
      </c>
      <c r="B1328" s="27" t="s">
        <v>370</v>
      </c>
      <c r="C1328" s="28" t="s">
        <v>388</v>
      </c>
      <c r="BP1328">
        <v>0.2</v>
      </c>
    </row>
    <row r="1329" spans="1:71" x14ac:dyDescent="0.25">
      <c r="A1329" s="28" t="s">
        <v>301</v>
      </c>
      <c r="B1329" s="27" t="s">
        <v>370</v>
      </c>
      <c r="C1329" s="28" t="s">
        <v>389</v>
      </c>
      <c r="O1329">
        <v>0.1</v>
      </c>
      <c r="W1329">
        <v>0.1</v>
      </c>
      <c r="AQ1329">
        <v>0.1</v>
      </c>
      <c r="AX1329">
        <v>0.2</v>
      </c>
      <c r="BQ1329">
        <v>0.1</v>
      </c>
      <c r="BS1329">
        <v>2</v>
      </c>
    </row>
    <row r="1330" spans="1:69" x14ac:dyDescent="0.25">
      <c r="A1330" s="28" t="s">
        <v>301</v>
      </c>
      <c r="B1330" s="27" t="s">
        <v>370</v>
      </c>
      <c r="C1330" s="28" t="s">
        <v>390</v>
      </c>
      <c r="G1330">
        <v>1.1</v>
      </c>
      <c r="H1330">
        <v>0.4</v>
      </c>
      <c r="M1330">
        <v>1.8</v>
      </c>
      <c r="N1330">
        <v>0.1</v>
      </c>
      <c r="O1330">
        <v>2.5</v>
      </c>
      <c r="P1330">
        <v>0.1</v>
      </c>
      <c r="Q1330">
        <v>0.3</v>
      </c>
      <c r="S1330">
        <v>0.1</v>
      </c>
      <c r="U1330">
        <v>0.1</v>
      </c>
      <c r="V1330">
        <v>0.1</v>
      </c>
      <c r="W1330">
        <v>0.1</v>
      </c>
      <c r="Y1330">
        <v>0.1</v>
      </c>
      <c r="AA1330">
        <v>0.1</v>
      </c>
      <c r="AC1330">
        <v>0.7</v>
      </c>
      <c r="AD1330">
        <v>1.1</v>
      </c>
      <c r="AF1330">
        <v>0.1</v>
      </c>
      <c r="AG1330">
        <v>0.2</v>
      </c>
      <c r="AH1330">
        <v>0.2</v>
      </c>
      <c r="AK1330">
        <v>0.1</v>
      </c>
      <c r="AM1330">
        <v>0.1</v>
      </c>
      <c r="AQ1330">
        <v>0.1</v>
      </c>
      <c r="AV1330">
        <v>0.2</v>
      </c>
      <c r="AX1330">
        <v>0.1</v>
      </c>
      <c r="BB1330">
        <v>0.1</v>
      </c>
      <c r="BD1330">
        <v>0.1</v>
      </c>
      <c r="BE1330">
        <v>0.4</v>
      </c>
      <c r="BF1330">
        <v>0.3</v>
      </c>
      <c r="BG1330">
        <v>24</v>
      </c>
      <c r="BH1330">
        <v>0.8</v>
      </c>
      <c r="BJ1330">
        <v>0.8</v>
      </c>
      <c r="BM1330">
        <v>0.1</v>
      </c>
      <c r="BP1330">
        <v>20.9</v>
      </c>
      <c r="BQ1330">
        <v>10.7</v>
      </c>
    </row>
    <row r="1331" spans="1:71" x14ac:dyDescent="0.25">
      <c r="A1331" s="28" t="s">
        <v>301</v>
      </c>
      <c r="B1331" s="27" t="s">
        <v>370</v>
      </c>
      <c r="C1331" s="28" t="s">
        <v>391</v>
      </c>
      <c r="H1331">
        <v>0.1</v>
      </c>
      <c r="M1331">
        <v>0.1</v>
      </c>
      <c r="O1331">
        <v>0.1</v>
      </c>
      <c r="AD1331">
        <v>0.1</v>
      </c>
      <c r="AF1331">
        <v>0.1</v>
      </c>
      <c r="AG1331">
        <v>0.1</v>
      </c>
      <c r="AQ1331">
        <v>0.3</v>
      </c>
      <c r="AV1331">
        <v>0.1</v>
      </c>
      <c r="AX1331">
        <v>0.1</v>
      </c>
      <c r="BE1331">
        <v>0.1</v>
      </c>
      <c r="BG1331">
        <v>1.8</v>
      </c>
      <c r="BH1331">
        <v>0.1</v>
      </c>
      <c r="BI1331">
        <v>0.1</v>
      </c>
      <c r="BJ1331">
        <v>0.1</v>
      </c>
      <c r="BP1331">
        <v>6.3</v>
      </c>
      <c r="BQ1331">
        <v>2</v>
      </c>
      <c r="BS1331">
        <v>0.3</v>
      </c>
    </row>
    <row r="1332" spans="1:71" x14ac:dyDescent="0.25">
      <c r="A1332" s="28" t="s">
        <v>301</v>
      </c>
      <c r="B1332" s="27" t="s">
        <v>370</v>
      </c>
      <c r="C1332" s="28" t="s">
        <v>392</v>
      </c>
      <c r="H1332">
        <v>0.1</v>
      </c>
      <c r="M1332">
        <v>0.1</v>
      </c>
      <c r="N1332">
        <v>0.1</v>
      </c>
      <c r="O1332">
        <v>0.1</v>
      </c>
      <c r="P1332">
        <v>0.1</v>
      </c>
      <c r="W1332">
        <v>0.1</v>
      </c>
      <c r="AA1332">
        <v>0.1</v>
      </c>
      <c r="AD1332">
        <v>0.1</v>
      </c>
      <c r="AF1332">
        <v>0.1</v>
      </c>
      <c r="AG1332">
        <v>0.1</v>
      </c>
      <c r="AH1332">
        <v>0.1</v>
      </c>
      <c r="AK1332">
        <v>0.1</v>
      </c>
      <c r="AP1332">
        <v>0.1</v>
      </c>
      <c r="AQ1332">
        <v>0.8</v>
      </c>
      <c r="AR1332">
        <v>0.1</v>
      </c>
      <c r="AT1332">
        <v>0.1</v>
      </c>
      <c r="AV1332">
        <v>0.2</v>
      </c>
      <c r="AX1332">
        <v>0.1</v>
      </c>
      <c r="BD1332">
        <v>0.1</v>
      </c>
      <c r="BE1332">
        <v>0.1</v>
      </c>
      <c r="BF1332">
        <v>0.1</v>
      </c>
      <c r="BG1332">
        <v>1.9</v>
      </c>
      <c r="BH1332">
        <v>0.1</v>
      </c>
      <c r="BI1332">
        <v>0.1</v>
      </c>
      <c r="BP1332">
        <v>5.2</v>
      </c>
      <c r="BQ1332">
        <v>2.6</v>
      </c>
      <c r="BS1332">
        <v>0.6</v>
      </c>
    </row>
    <row r="1333" spans="1:72" x14ac:dyDescent="0.25">
      <c r="A1333" s="28" t="s">
        <v>301</v>
      </c>
      <c r="B1333" s="27" t="s">
        <v>370</v>
      </c>
      <c r="C1333" s="28" t="s">
        <v>393</v>
      </c>
      <c r="D1333">
        <v>0.1</v>
      </c>
      <c r="G1333">
        <v>0.1</v>
      </c>
      <c r="H1333">
        <v>0.2</v>
      </c>
      <c r="I1333">
        <v>0.1</v>
      </c>
      <c r="J1333">
        <v>0.1</v>
      </c>
      <c r="K1333">
        <v>0.2</v>
      </c>
      <c r="L1333">
        <v>0.1</v>
      </c>
      <c r="M1333">
        <v>0.2</v>
      </c>
      <c r="N1333">
        <v>0.2</v>
      </c>
      <c r="O1333">
        <v>0.2</v>
      </c>
      <c r="P1333">
        <v>0.1</v>
      </c>
      <c r="Q1333">
        <v>0.1</v>
      </c>
      <c r="R1333">
        <v>0.1</v>
      </c>
      <c r="S1333">
        <v>0.2</v>
      </c>
      <c r="T1333">
        <v>0.1</v>
      </c>
      <c r="U1333">
        <v>0.1</v>
      </c>
      <c r="V1333">
        <v>0.1</v>
      </c>
      <c r="W1333">
        <v>0.2</v>
      </c>
      <c r="X1333">
        <v>0.1</v>
      </c>
      <c r="Y1333">
        <v>0.1</v>
      </c>
      <c r="Z1333">
        <v>0.1</v>
      </c>
      <c r="AA1333">
        <v>0.2</v>
      </c>
      <c r="AC1333">
        <v>0.2</v>
      </c>
      <c r="AD1333">
        <v>0.2</v>
      </c>
      <c r="AE1333">
        <v>0.1</v>
      </c>
      <c r="AF1333">
        <v>0.2</v>
      </c>
      <c r="AG1333">
        <v>0.1</v>
      </c>
      <c r="AH1333">
        <v>0.2</v>
      </c>
      <c r="AI1333">
        <v>0.1</v>
      </c>
      <c r="AJ1333">
        <v>0.1</v>
      </c>
      <c r="AK1333">
        <v>0.3</v>
      </c>
      <c r="AL1333">
        <v>0.2</v>
      </c>
      <c r="AM1333">
        <v>0.2</v>
      </c>
      <c r="AN1333">
        <v>0.1</v>
      </c>
      <c r="AO1333">
        <v>0.3</v>
      </c>
      <c r="AP1333">
        <v>0.2</v>
      </c>
      <c r="AQ1333">
        <v>0.2</v>
      </c>
      <c r="AR1333">
        <v>0.2</v>
      </c>
      <c r="AS1333">
        <v>0.1</v>
      </c>
      <c r="AT1333">
        <v>0.1</v>
      </c>
      <c r="AU1333">
        <v>0.1</v>
      </c>
      <c r="AV1333">
        <v>0.2</v>
      </c>
      <c r="AW1333">
        <v>0.1</v>
      </c>
      <c r="AX1333">
        <v>0.1</v>
      </c>
      <c r="AY1333">
        <v>0.1</v>
      </c>
      <c r="AZ1333">
        <v>0.2</v>
      </c>
      <c r="BA1333">
        <v>0.3</v>
      </c>
      <c r="BB1333">
        <v>0.2</v>
      </c>
      <c r="BC1333">
        <v>0.3</v>
      </c>
      <c r="BD1333">
        <v>0.2</v>
      </c>
      <c r="BE1333">
        <v>0.3</v>
      </c>
      <c r="BF1333">
        <v>0.3</v>
      </c>
      <c r="BG1333">
        <v>4.2</v>
      </c>
      <c r="BH1333">
        <v>0.4</v>
      </c>
      <c r="BI1333">
        <v>0.1</v>
      </c>
      <c r="BJ1333">
        <v>0.3</v>
      </c>
      <c r="BK1333">
        <v>0.1</v>
      </c>
      <c r="BL1333">
        <v>0.1</v>
      </c>
      <c r="BM1333">
        <v>0.3</v>
      </c>
      <c r="BP1333">
        <v>7.7</v>
      </c>
      <c r="BQ1333">
        <v>7</v>
      </c>
      <c r="BR1333">
        <v>0.1</v>
      </c>
      <c r="BS1333">
        <v>0.1</v>
      </c>
      <c r="BT1333">
        <v>0.3</v>
      </c>
    </row>
    <row r="1334" spans="1:3" x14ac:dyDescent="0.25">
      <c r="A1334" s="28" t="s">
        <v>301</v>
      </c>
      <c r="B1334" s="27" t="s">
        <v>370</v>
      </c>
      <c r="C1334" s="28" t="s">
        <v>394</v>
      </c>
    </row>
    <row r="1335" spans="1:72" x14ac:dyDescent="0.25">
      <c r="A1335" s="28" t="s">
        <v>301</v>
      </c>
      <c r="B1335" s="27" t="s">
        <v>370</v>
      </c>
      <c r="C1335" s="28" t="s">
        <v>395</v>
      </c>
      <c r="D1335">
        <v>0.8</v>
      </c>
      <c r="E1335">
        <v>0.1</v>
      </c>
      <c r="G1335">
        <v>0.2</v>
      </c>
      <c r="H1335">
        <v>3.6</v>
      </c>
      <c r="I1335">
        <v>0.6</v>
      </c>
      <c r="J1335">
        <v>0.4</v>
      </c>
      <c r="K1335">
        <v>0.6</v>
      </c>
      <c r="L1335">
        <v>0.2</v>
      </c>
      <c r="M1335">
        <v>0.9</v>
      </c>
      <c r="N1335">
        <v>3</v>
      </c>
      <c r="O1335">
        <v>4</v>
      </c>
      <c r="P1335">
        <v>0.9</v>
      </c>
      <c r="Q1335">
        <v>0.8</v>
      </c>
      <c r="R1335">
        <v>1.3</v>
      </c>
      <c r="S1335">
        <v>1.6</v>
      </c>
      <c r="T1335">
        <v>1</v>
      </c>
      <c r="U1335">
        <v>1.3</v>
      </c>
      <c r="V1335">
        <v>2.2</v>
      </c>
      <c r="W1335">
        <v>2.8</v>
      </c>
      <c r="X1335">
        <v>1.1</v>
      </c>
      <c r="Y1335">
        <v>1</v>
      </c>
      <c r="Z1335">
        <v>0.9</v>
      </c>
      <c r="AA1335">
        <v>2.8</v>
      </c>
      <c r="AB1335">
        <v>0.2</v>
      </c>
      <c r="AC1335">
        <v>1.1</v>
      </c>
      <c r="AD1335">
        <v>4.6</v>
      </c>
      <c r="AE1335">
        <v>1.6</v>
      </c>
      <c r="AF1335">
        <v>8.2</v>
      </c>
      <c r="AG1335">
        <v>3.5</v>
      </c>
      <c r="AH1335">
        <v>2.5</v>
      </c>
      <c r="AI1335">
        <v>8.6</v>
      </c>
      <c r="AJ1335">
        <v>2.3</v>
      </c>
      <c r="AK1335">
        <v>6.7</v>
      </c>
      <c r="AL1335">
        <v>0.8</v>
      </c>
      <c r="AM1335">
        <v>2.8</v>
      </c>
      <c r="AN1335">
        <v>1.5</v>
      </c>
      <c r="AO1335">
        <v>1.7</v>
      </c>
      <c r="AP1335">
        <v>2.2</v>
      </c>
      <c r="AQ1335">
        <v>14.4</v>
      </c>
      <c r="AR1335">
        <v>2.6</v>
      </c>
      <c r="AS1335">
        <v>2.3</v>
      </c>
      <c r="AT1335">
        <v>1.9</v>
      </c>
      <c r="AU1335">
        <v>1.2</v>
      </c>
      <c r="AV1335">
        <v>10.6</v>
      </c>
      <c r="AW1335">
        <v>2.3</v>
      </c>
      <c r="AX1335">
        <v>1.9</v>
      </c>
      <c r="AY1335">
        <v>1.4</v>
      </c>
      <c r="AZ1335">
        <v>1.1</v>
      </c>
      <c r="BA1335">
        <v>5.9</v>
      </c>
      <c r="BB1335">
        <v>0.7</v>
      </c>
      <c r="BC1335">
        <v>1.1</v>
      </c>
      <c r="BD1335">
        <v>11.3</v>
      </c>
      <c r="BE1335">
        <v>5</v>
      </c>
      <c r="BF1335">
        <v>2</v>
      </c>
      <c r="BG1335">
        <v>5</v>
      </c>
      <c r="BH1335">
        <v>1.8</v>
      </c>
      <c r="BI1335">
        <v>1</v>
      </c>
      <c r="BJ1335">
        <v>0.5</v>
      </c>
      <c r="BK1335">
        <v>0.7</v>
      </c>
      <c r="BL1335">
        <v>0.2</v>
      </c>
      <c r="BM1335">
        <v>0.5</v>
      </c>
      <c r="BP1335">
        <v>4.9</v>
      </c>
      <c r="BQ1335">
        <v>8.5</v>
      </c>
      <c r="BS1335">
        <v>6.1</v>
      </c>
      <c r="BT1335">
        <v>0.9</v>
      </c>
    </row>
    <row r="1336" spans="1:72" x14ac:dyDescent="0.25">
      <c r="A1336" s="28" t="s">
        <v>301</v>
      </c>
      <c r="B1336" s="27" t="s">
        <v>370</v>
      </c>
      <c r="C1336" s="28" t="s">
        <v>396</v>
      </c>
      <c r="D1336">
        <v>1.4</v>
      </c>
      <c r="E1336">
        <v>0.3</v>
      </c>
      <c r="F1336">
        <v>0.3</v>
      </c>
      <c r="G1336">
        <v>5.3</v>
      </c>
      <c r="H1336">
        <v>4.8</v>
      </c>
      <c r="I1336">
        <v>1.4</v>
      </c>
      <c r="J1336">
        <v>1.4</v>
      </c>
      <c r="K1336">
        <v>1.6</v>
      </c>
      <c r="L1336">
        <v>1.2</v>
      </c>
      <c r="M1336">
        <v>8.3</v>
      </c>
      <c r="N1336">
        <v>4.2</v>
      </c>
      <c r="O1336">
        <v>17.1</v>
      </c>
      <c r="P1336">
        <v>2.4</v>
      </c>
      <c r="Q1336">
        <v>2.6</v>
      </c>
      <c r="R1336">
        <v>1.7</v>
      </c>
      <c r="S1336">
        <v>2.2</v>
      </c>
      <c r="T1336">
        <v>3.3</v>
      </c>
      <c r="U1336">
        <v>1.9</v>
      </c>
      <c r="V1336">
        <v>2.4</v>
      </c>
      <c r="W1336">
        <v>3.5</v>
      </c>
      <c r="X1336">
        <v>1.5</v>
      </c>
      <c r="Y1336">
        <v>1.8</v>
      </c>
      <c r="Z1336">
        <v>1.4</v>
      </c>
      <c r="AA1336">
        <v>2.2</v>
      </c>
      <c r="AB1336">
        <v>0.5</v>
      </c>
      <c r="AC1336">
        <v>4.3</v>
      </c>
      <c r="AD1336">
        <v>9.1</v>
      </c>
      <c r="AE1336">
        <v>2</v>
      </c>
      <c r="AF1336">
        <v>4.4</v>
      </c>
      <c r="AG1336">
        <v>3.1</v>
      </c>
      <c r="AH1336">
        <v>4.7</v>
      </c>
      <c r="AI1336">
        <v>1.9</v>
      </c>
      <c r="AJ1336">
        <v>1.9</v>
      </c>
      <c r="AK1336">
        <v>3.5</v>
      </c>
      <c r="AL1336">
        <v>2.6</v>
      </c>
      <c r="AM1336">
        <v>3.1</v>
      </c>
      <c r="AN1336">
        <v>2</v>
      </c>
      <c r="AO1336">
        <v>4.6</v>
      </c>
      <c r="AP1336">
        <v>2.8</v>
      </c>
      <c r="AQ1336">
        <v>36.4</v>
      </c>
      <c r="AR1336">
        <v>1.9</v>
      </c>
      <c r="AS1336">
        <v>1.7</v>
      </c>
      <c r="AT1336">
        <v>2.3</v>
      </c>
      <c r="AU1336">
        <v>1.5</v>
      </c>
      <c r="AV1336">
        <v>9.9</v>
      </c>
      <c r="AW1336">
        <v>1.8</v>
      </c>
      <c r="AX1336">
        <v>6.8</v>
      </c>
      <c r="AY1336">
        <v>1.2</v>
      </c>
      <c r="AZ1336">
        <v>1.5</v>
      </c>
      <c r="BA1336">
        <v>5.9</v>
      </c>
      <c r="BB1336">
        <v>1.8</v>
      </c>
      <c r="BC1336">
        <v>2.7</v>
      </c>
      <c r="BD1336">
        <v>3.4</v>
      </c>
      <c r="BE1336">
        <v>6.1</v>
      </c>
      <c r="BF1336">
        <v>3.6</v>
      </c>
      <c r="BG1336">
        <v>230.1</v>
      </c>
      <c r="BH1336">
        <v>13.1</v>
      </c>
      <c r="BI1336">
        <v>1.5</v>
      </c>
      <c r="BJ1336">
        <v>4.9</v>
      </c>
      <c r="BK1336">
        <v>1.4</v>
      </c>
      <c r="BL1336">
        <v>0.6</v>
      </c>
      <c r="BM1336">
        <v>1.4</v>
      </c>
      <c r="BP1336">
        <v>632.5</v>
      </c>
      <c r="BQ1336">
        <v>272.5</v>
      </c>
      <c r="BR1336">
        <v>0.6</v>
      </c>
      <c r="BS1336">
        <v>70.8</v>
      </c>
      <c r="BT1336">
        <v>2.8</v>
      </c>
    </row>
    <row r="1337" spans="1:72" x14ac:dyDescent="0.25">
      <c r="A1337" s="28" t="s">
        <v>301</v>
      </c>
      <c r="B1337" s="27" t="s">
        <v>370</v>
      </c>
      <c r="C1337" s="28" t="s">
        <v>397</v>
      </c>
      <c r="D1337">
        <v>0.1</v>
      </c>
      <c r="G1337">
        <v>0.1</v>
      </c>
      <c r="H1337">
        <v>0.1</v>
      </c>
      <c r="I1337">
        <v>0.1</v>
      </c>
      <c r="J1337">
        <v>0.1</v>
      </c>
      <c r="K1337">
        <v>0.1</v>
      </c>
      <c r="M1337">
        <v>0.1</v>
      </c>
      <c r="N1337">
        <v>0.1</v>
      </c>
      <c r="O1337">
        <v>0.2</v>
      </c>
      <c r="P1337">
        <v>0.1</v>
      </c>
      <c r="Q1337">
        <v>0.1</v>
      </c>
      <c r="R1337">
        <v>0.1</v>
      </c>
      <c r="S1337">
        <v>0.1</v>
      </c>
      <c r="T1337">
        <v>0.1</v>
      </c>
      <c r="U1337">
        <v>0.1</v>
      </c>
      <c r="V1337">
        <v>0.1</v>
      </c>
      <c r="W1337">
        <v>0.1</v>
      </c>
      <c r="X1337">
        <v>0.1</v>
      </c>
      <c r="Y1337">
        <v>0.1</v>
      </c>
      <c r="Z1337">
        <v>0.1</v>
      </c>
      <c r="AA1337">
        <v>0.1</v>
      </c>
      <c r="AC1337">
        <v>0.1</v>
      </c>
      <c r="AD1337">
        <v>0.2</v>
      </c>
      <c r="AE1337">
        <v>0.1</v>
      </c>
      <c r="AF1337">
        <v>0.1</v>
      </c>
      <c r="AG1337">
        <v>0.1</v>
      </c>
      <c r="AH1337">
        <v>0.1</v>
      </c>
      <c r="AI1337">
        <v>0.1</v>
      </c>
      <c r="AJ1337">
        <v>0.1</v>
      </c>
      <c r="AK1337">
        <v>0.1</v>
      </c>
      <c r="AL1337">
        <v>0.1</v>
      </c>
      <c r="AM1337">
        <v>0.1</v>
      </c>
      <c r="AN1337">
        <v>0.1</v>
      </c>
      <c r="AO1337">
        <v>0.1</v>
      </c>
      <c r="AP1337">
        <v>0.1</v>
      </c>
      <c r="AQ1337">
        <v>0.2</v>
      </c>
      <c r="AT1337">
        <v>0.1</v>
      </c>
      <c r="AU1337">
        <v>0.1</v>
      </c>
      <c r="AV1337">
        <v>0.1</v>
      </c>
      <c r="AX1337">
        <v>0.1</v>
      </c>
      <c r="BA1337">
        <v>0.1</v>
      </c>
      <c r="BB1337">
        <v>0.1</v>
      </c>
      <c r="BC1337">
        <v>0.1</v>
      </c>
      <c r="BD1337">
        <v>0.1</v>
      </c>
      <c r="BE1337">
        <v>0.2</v>
      </c>
      <c r="BF1337">
        <v>0.1</v>
      </c>
      <c r="BG1337">
        <v>5</v>
      </c>
      <c r="BH1337">
        <v>0.5</v>
      </c>
      <c r="BI1337">
        <v>0.1</v>
      </c>
      <c r="BJ1337">
        <v>0.1</v>
      </c>
      <c r="BP1337">
        <v>21.4</v>
      </c>
      <c r="BQ1337">
        <v>6.6</v>
      </c>
      <c r="BS1337">
        <v>0.1</v>
      </c>
      <c r="BT1337">
        <v>0.1</v>
      </c>
    </row>
    <row r="1338" spans="1:69" x14ac:dyDescent="0.25">
      <c r="A1338" s="28" t="s">
        <v>301</v>
      </c>
      <c r="B1338" s="27" t="s">
        <v>370</v>
      </c>
      <c r="C1338" s="28" t="s">
        <v>398</v>
      </c>
      <c r="O1338">
        <v>0.1</v>
      </c>
      <c r="AF1338">
        <v>0.1</v>
      </c>
      <c r="AJ1338">
        <v>0.1</v>
      </c>
      <c r="AQ1338">
        <v>0.1</v>
      </c>
      <c r="AV1338">
        <v>0.1</v>
      </c>
      <c r="AZ1338">
        <v>0.1</v>
      </c>
      <c r="BD1338">
        <v>0.1</v>
      </c>
      <c r="BE1338">
        <v>0.1</v>
      </c>
      <c r="BQ1338">
        <v>0.3</v>
      </c>
    </row>
    <row r="1339" spans="1:72" x14ac:dyDescent="0.25">
      <c r="A1339" s="28" t="s">
        <v>301</v>
      </c>
      <c r="B1339" s="27" t="s">
        <v>370</v>
      </c>
      <c r="C1339" s="28" t="s">
        <v>399</v>
      </c>
      <c r="H1339">
        <v>0.1</v>
      </c>
      <c r="M1339">
        <v>0.1</v>
      </c>
      <c r="N1339">
        <v>0.1</v>
      </c>
      <c r="O1339">
        <v>0.1</v>
      </c>
      <c r="P1339">
        <v>0.1</v>
      </c>
      <c r="W1339">
        <v>0.1</v>
      </c>
      <c r="AD1339">
        <v>0.1</v>
      </c>
      <c r="AF1339">
        <v>0.1</v>
      </c>
      <c r="AH1339">
        <v>0.1</v>
      </c>
      <c r="AK1339">
        <v>0.1</v>
      </c>
      <c r="AL1339">
        <v>0.1</v>
      </c>
      <c r="AM1339">
        <v>0.1</v>
      </c>
      <c r="AO1339">
        <v>0.1</v>
      </c>
      <c r="AP1339">
        <v>0.1</v>
      </c>
      <c r="AQ1339">
        <v>0.1</v>
      </c>
      <c r="AV1339">
        <v>0.1</v>
      </c>
      <c r="AX1339">
        <v>0.1</v>
      </c>
      <c r="BA1339">
        <v>0.1</v>
      </c>
      <c r="BC1339">
        <v>0.1</v>
      </c>
      <c r="BD1339">
        <v>0.1</v>
      </c>
      <c r="BE1339">
        <v>0.1</v>
      </c>
      <c r="BF1339">
        <v>0.1</v>
      </c>
      <c r="BG1339">
        <v>2</v>
      </c>
      <c r="BH1339">
        <v>0.2</v>
      </c>
      <c r="BJ1339">
        <v>0.1</v>
      </c>
      <c r="BM1339">
        <v>0.1</v>
      </c>
      <c r="BP1339">
        <v>7.4</v>
      </c>
      <c r="BQ1339">
        <v>3.5</v>
      </c>
      <c r="BT1339">
        <v>0.1</v>
      </c>
    </row>
    <row r="1340" spans="1:69" x14ac:dyDescent="0.25">
      <c r="A1340" s="28" t="s">
        <v>301</v>
      </c>
      <c r="B1340" s="27" t="s">
        <v>370</v>
      </c>
      <c r="C1340" s="28" t="s">
        <v>400</v>
      </c>
      <c r="O1340">
        <v>0.1</v>
      </c>
      <c r="BG1340">
        <v>1.1</v>
      </c>
      <c r="BH1340">
        <v>0.1</v>
      </c>
      <c r="BP1340">
        <v>4.9</v>
      </c>
      <c r="BQ1340">
        <v>1.7</v>
      </c>
    </row>
    <row r="1341" spans="1:72" x14ac:dyDescent="0.25">
      <c r="A1341" s="28" t="s">
        <v>301</v>
      </c>
      <c r="B1341" s="27" t="s">
        <v>370</v>
      </c>
      <c r="C1341" s="28" t="s">
        <v>401</v>
      </c>
      <c r="D1341">
        <v>4.1</v>
      </c>
      <c r="E1341">
        <v>0.6</v>
      </c>
      <c r="F1341">
        <v>0.6</v>
      </c>
      <c r="G1341">
        <v>1.3</v>
      </c>
      <c r="H1341">
        <v>16</v>
      </c>
      <c r="I1341">
        <v>4</v>
      </c>
      <c r="J1341">
        <v>2.5</v>
      </c>
      <c r="K1341">
        <v>2.7</v>
      </c>
      <c r="L1341">
        <v>1.4</v>
      </c>
      <c r="M1341">
        <v>3.9</v>
      </c>
      <c r="N1341">
        <v>7.6</v>
      </c>
      <c r="O1341">
        <v>5.3</v>
      </c>
      <c r="P1341">
        <v>5.5</v>
      </c>
      <c r="Q1341">
        <v>3.2</v>
      </c>
      <c r="R1341">
        <v>4.5</v>
      </c>
      <c r="S1341">
        <v>5.3</v>
      </c>
      <c r="T1341">
        <v>7.7</v>
      </c>
      <c r="U1341">
        <v>4.9</v>
      </c>
      <c r="V1341">
        <v>7.2</v>
      </c>
      <c r="W1341">
        <v>10.6</v>
      </c>
      <c r="X1341">
        <v>2.8</v>
      </c>
      <c r="Y1341">
        <v>4.9</v>
      </c>
      <c r="Z1341">
        <v>3</v>
      </c>
      <c r="AA1341">
        <v>4.8</v>
      </c>
      <c r="AB1341">
        <v>0.9</v>
      </c>
      <c r="AC1341">
        <v>3.3</v>
      </c>
      <c r="AD1341">
        <v>8.6</v>
      </c>
      <c r="AE1341">
        <v>6</v>
      </c>
      <c r="AF1341">
        <v>29.6</v>
      </c>
      <c r="AG1341">
        <v>10.4</v>
      </c>
      <c r="AH1341">
        <v>5.2</v>
      </c>
      <c r="AI1341">
        <v>2.3</v>
      </c>
      <c r="AJ1341">
        <v>2.9</v>
      </c>
      <c r="AK1341">
        <v>4.9</v>
      </c>
      <c r="AL1341">
        <v>2.6</v>
      </c>
      <c r="AM1341">
        <v>4.2</v>
      </c>
      <c r="AN1341">
        <v>5.1</v>
      </c>
      <c r="AO1341">
        <v>2.4</v>
      </c>
      <c r="AP1341">
        <v>2.7</v>
      </c>
      <c r="AQ1341">
        <v>13.5</v>
      </c>
      <c r="AR1341">
        <v>1.2</v>
      </c>
      <c r="AS1341">
        <v>1.5</v>
      </c>
      <c r="AT1341">
        <v>2.6</v>
      </c>
      <c r="AU1341">
        <v>1.4</v>
      </c>
      <c r="AV1341">
        <v>3.9</v>
      </c>
      <c r="AW1341">
        <v>2.1</v>
      </c>
      <c r="AX1341">
        <v>1.9</v>
      </c>
      <c r="AY1341">
        <v>1.7</v>
      </c>
      <c r="AZ1341">
        <v>1.5</v>
      </c>
      <c r="BA1341">
        <v>3.6</v>
      </c>
      <c r="BB1341">
        <v>1.2</v>
      </c>
      <c r="BC1341">
        <v>2</v>
      </c>
      <c r="BD1341">
        <v>2.8</v>
      </c>
      <c r="BE1341">
        <v>2.3</v>
      </c>
      <c r="BF1341">
        <v>1.8</v>
      </c>
      <c r="BG1341">
        <v>4</v>
      </c>
      <c r="BH1341">
        <v>1.9</v>
      </c>
      <c r="BI1341">
        <v>1.7</v>
      </c>
      <c r="BJ1341">
        <v>1.5</v>
      </c>
      <c r="BK1341">
        <v>1.3</v>
      </c>
      <c r="BL1341">
        <v>0.9</v>
      </c>
      <c r="BM1341">
        <v>1.4</v>
      </c>
      <c r="BP1341">
        <v>3.4</v>
      </c>
      <c r="BQ1341">
        <v>20.2</v>
      </c>
      <c r="BR1341">
        <v>0.2</v>
      </c>
      <c r="BS1341">
        <v>4.5</v>
      </c>
      <c r="BT1341">
        <v>4.8</v>
      </c>
    </row>
    <row r="1342" spans="1:72" x14ac:dyDescent="0.25">
      <c r="A1342" s="28" t="s">
        <v>301</v>
      </c>
      <c r="B1342" s="27" t="s">
        <v>370</v>
      </c>
      <c r="C1342" s="28" t="s">
        <v>402</v>
      </c>
      <c r="D1342">
        <v>0.2</v>
      </c>
      <c r="E1342">
        <v>0.1</v>
      </c>
      <c r="F1342">
        <v>0.1</v>
      </c>
      <c r="G1342">
        <v>0.6</v>
      </c>
      <c r="H1342">
        <v>0.6</v>
      </c>
      <c r="I1342">
        <v>0.2</v>
      </c>
      <c r="J1342">
        <v>0.2</v>
      </c>
      <c r="K1342">
        <v>0.2</v>
      </c>
      <c r="L1342">
        <v>0.2</v>
      </c>
      <c r="M1342">
        <v>0.9</v>
      </c>
      <c r="N1342">
        <v>0.4</v>
      </c>
      <c r="O1342">
        <v>1.4</v>
      </c>
      <c r="P1342">
        <v>0.3</v>
      </c>
      <c r="Q1342">
        <v>0.3</v>
      </c>
      <c r="R1342">
        <v>0.2</v>
      </c>
      <c r="S1342">
        <v>0.3</v>
      </c>
      <c r="T1342">
        <v>0.3</v>
      </c>
      <c r="U1342">
        <v>0.3</v>
      </c>
      <c r="V1342">
        <v>0.3</v>
      </c>
      <c r="W1342">
        <v>0.4</v>
      </c>
      <c r="X1342">
        <v>0.2</v>
      </c>
      <c r="Y1342">
        <v>0.2</v>
      </c>
      <c r="Z1342">
        <v>0.2</v>
      </c>
      <c r="AA1342">
        <v>0.3</v>
      </c>
      <c r="AB1342">
        <v>0.1</v>
      </c>
      <c r="AC1342">
        <v>0.5</v>
      </c>
      <c r="AD1342">
        <v>1</v>
      </c>
      <c r="AE1342">
        <v>0.3</v>
      </c>
      <c r="AF1342">
        <v>0.4</v>
      </c>
      <c r="AG1342">
        <v>0.4</v>
      </c>
      <c r="AH1342">
        <v>0.6</v>
      </c>
      <c r="AI1342">
        <v>0.3</v>
      </c>
      <c r="AJ1342">
        <v>0.2</v>
      </c>
      <c r="AK1342">
        <v>0.4</v>
      </c>
      <c r="AL1342">
        <v>0.4</v>
      </c>
      <c r="AM1342">
        <v>0.5</v>
      </c>
      <c r="AN1342">
        <v>0.2</v>
      </c>
      <c r="AO1342">
        <v>0.4</v>
      </c>
      <c r="AP1342">
        <v>0.3</v>
      </c>
      <c r="AQ1342">
        <v>0.7</v>
      </c>
      <c r="AR1342">
        <v>0.2</v>
      </c>
      <c r="AS1342">
        <v>0.2</v>
      </c>
      <c r="AT1342">
        <v>0.2</v>
      </c>
      <c r="AU1342">
        <v>0.2</v>
      </c>
      <c r="AV1342">
        <v>0.7</v>
      </c>
      <c r="AW1342">
        <v>0.2</v>
      </c>
      <c r="AX1342">
        <v>0.4</v>
      </c>
      <c r="AY1342">
        <v>0.2</v>
      </c>
      <c r="AZ1342">
        <v>0.2</v>
      </c>
      <c r="BA1342">
        <v>0.5</v>
      </c>
      <c r="BB1342">
        <v>0.3</v>
      </c>
      <c r="BC1342">
        <v>0.5</v>
      </c>
      <c r="BD1342">
        <v>0.4</v>
      </c>
      <c r="BE1342">
        <v>1.1</v>
      </c>
      <c r="BF1342">
        <v>0.5</v>
      </c>
      <c r="BG1342">
        <v>25.4</v>
      </c>
      <c r="BH1342">
        <v>1.6</v>
      </c>
      <c r="BI1342">
        <v>0.3</v>
      </c>
      <c r="BJ1342">
        <v>0.7</v>
      </c>
      <c r="BK1342">
        <v>0.2</v>
      </c>
      <c r="BL1342">
        <v>0.1</v>
      </c>
      <c r="BM1342">
        <v>0.3</v>
      </c>
      <c r="BP1342">
        <v>70.2</v>
      </c>
      <c r="BQ1342">
        <v>32.1</v>
      </c>
      <c r="BR1342">
        <v>0.1</v>
      </c>
      <c r="BS1342">
        <v>0.2</v>
      </c>
      <c r="BT1342">
        <v>0.4</v>
      </c>
    </row>
    <row r="1343" spans="1:72" x14ac:dyDescent="0.25">
      <c r="A1343" s="28" t="s">
        <v>301</v>
      </c>
      <c r="B1343" s="27" t="s">
        <v>370</v>
      </c>
      <c r="C1343" s="28" t="s">
        <v>403</v>
      </c>
      <c r="D1343">
        <v>0.1</v>
      </c>
      <c r="G1343">
        <v>0.3</v>
      </c>
      <c r="H1343">
        <v>0.3</v>
      </c>
      <c r="I1343">
        <v>0.1</v>
      </c>
      <c r="J1343">
        <v>0.1</v>
      </c>
      <c r="K1343">
        <v>0.2</v>
      </c>
      <c r="L1343">
        <v>0.1</v>
      </c>
      <c r="M1343">
        <v>0.5</v>
      </c>
      <c r="N1343">
        <v>0.2</v>
      </c>
      <c r="O1343">
        <v>0.7</v>
      </c>
      <c r="P1343">
        <v>0.2</v>
      </c>
      <c r="Q1343">
        <v>0.2</v>
      </c>
      <c r="R1343">
        <v>0.1</v>
      </c>
      <c r="S1343">
        <v>0.2</v>
      </c>
      <c r="T1343">
        <v>0.1</v>
      </c>
      <c r="U1343">
        <v>0.1</v>
      </c>
      <c r="V1343">
        <v>0.1</v>
      </c>
      <c r="W1343">
        <v>0.2</v>
      </c>
      <c r="X1343">
        <v>0.1</v>
      </c>
      <c r="Y1343">
        <v>0.1</v>
      </c>
      <c r="Z1343">
        <v>0.1</v>
      </c>
      <c r="AA1343">
        <v>0.1</v>
      </c>
      <c r="AC1343">
        <v>0.3</v>
      </c>
      <c r="AD1343">
        <v>0.5</v>
      </c>
      <c r="AE1343">
        <v>0.2</v>
      </c>
      <c r="AF1343">
        <v>0.2</v>
      </c>
      <c r="AG1343">
        <v>0.1</v>
      </c>
      <c r="AH1343">
        <v>0.3</v>
      </c>
      <c r="AI1343">
        <v>0.1</v>
      </c>
      <c r="AJ1343">
        <v>0.1</v>
      </c>
      <c r="AK1343">
        <v>0.2</v>
      </c>
      <c r="AL1343">
        <v>0.2</v>
      </c>
      <c r="AM1343">
        <v>0.2</v>
      </c>
      <c r="AN1343">
        <v>0.1</v>
      </c>
      <c r="AO1343">
        <v>0.3</v>
      </c>
      <c r="AP1343">
        <v>0.2</v>
      </c>
      <c r="AQ1343">
        <v>0.4</v>
      </c>
      <c r="AR1343">
        <v>0.1</v>
      </c>
      <c r="AS1343">
        <v>0.1</v>
      </c>
      <c r="AT1343">
        <v>0.2</v>
      </c>
      <c r="AU1343">
        <v>0.1</v>
      </c>
      <c r="AV1343">
        <v>0.4</v>
      </c>
      <c r="AW1343">
        <v>0.1</v>
      </c>
      <c r="AX1343">
        <v>0.3</v>
      </c>
      <c r="AY1343">
        <v>0.1</v>
      </c>
      <c r="AZ1343">
        <v>0.1</v>
      </c>
      <c r="BA1343">
        <v>0.3</v>
      </c>
      <c r="BB1343">
        <v>0.2</v>
      </c>
      <c r="BC1343">
        <v>0.3</v>
      </c>
      <c r="BD1343">
        <v>0.2</v>
      </c>
      <c r="BE1343">
        <v>0.6</v>
      </c>
      <c r="BF1343">
        <v>0.3</v>
      </c>
      <c r="BG1343">
        <v>13</v>
      </c>
      <c r="BH1343">
        <v>0.8</v>
      </c>
      <c r="BI1343">
        <v>0.1</v>
      </c>
      <c r="BJ1343">
        <v>0.3</v>
      </c>
      <c r="BK1343">
        <v>0.1</v>
      </c>
      <c r="BL1343">
        <v>0.1</v>
      </c>
      <c r="BM1343">
        <v>0.2</v>
      </c>
      <c r="BP1343">
        <v>34.5</v>
      </c>
      <c r="BQ1343">
        <v>14.3</v>
      </c>
      <c r="BR1343">
        <v>0.1</v>
      </c>
      <c r="BS1343">
        <v>0.1</v>
      </c>
      <c r="BT1343">
        <v>0.3</v>
      </c>
    </row>
    <row r="1344" spans="1:69" x14ac:dyDescent="0.25">
      <c r="A1344" s="28" t="s">
        <v>301</v>
      </c>
      <c r="B1344" s="27" t="s">
        <v>370</v>
      </c>
      <c r="C1344" s="28" t="s">
        <v>404</v>
      </c>
      <c r="BG1344">
        <v>0.5</v>
      </c>
      <c r="BP1344">
        <v>1.2</v>
      </c>
      <c r="BQ1344">
        <v>0.5</v>
      </c>
    </row>
    <row r="1345" spans="1:69" x14ac:dyDescent="0.25">
      <c r="A1345" s="28" t="s">
        <v>301</v>
      </c>
      <c r="B1345" s="27" t="s">
        <v>370</v>
      </c>
      <c r="C1345" s="28" t="s">
        <v>405</v>
      </c>
      <c r="BG1345">
        <v>0.1</v>
      </c>
      <c r="BP1345">
        <v>0.5</v>
      </c>
      <c r="BQ1345">
        <v>0.2</v>
      </c>
    </row>
    <row r="1346" spans="1:69" x14ac:dyDescent="0.25">
      <c r="A1346" s="28" t="s">
        <v>301</v>
      </c>
      <c r="B1346" s="27" t="s">
        <v>370</v>
      </c>
      <c r="C1346" s="28" t="s">
        <v>406</v>
      </c>
      <c r="H1346">
        <v>0.1</v>
      </c>
      <c r="M1346">
        <v>0.1</v>
      </c>
      <c r="O1346">
        <v>0.1</v>
      </c>
      <c r="AD1346">
        <v>0.1</v>
      </c>
      <c r="AF1346">
        <v>0.1</v>
      </c>
      <c r="AH1346">
        <v>0.1</v>
      </c>
      <c r="AQ1346">
        <v>0.1</v>
      </c>
      <c r="AV1346">
        <v>0.1</v>
      </c>
      <c r="AX1346">
        <v>0.1</v>
      </c>
      <c r="BA1346">
        <v>0.1</v>
      </c>
      <c r="BE1346">
        <v>0.2</v>
      </c>
      <c r="BF1346">
        <v>0.1</v>
      </c>
      <c r="BG1346">
        <v>4.5</v>
      </c>
      <c r="BH1346">
        <v>0.2</v>
      </c>
      <c r="BJ1346">
        <v>0.1</v>
      </c>
      <c r="BP1346">
        <v>14.8</v>
      </c>
      <c r="BQ1346">
        <v>5.8</v>
      </c>
    </row>
    <row r="1347" spans="1:72" x14ac:dyDescent="0.25">
      <c r="A1347" s="28" t="s">
        <v>301</v>
      </c>
      <c r="B1347" s="27" t="s">
        <v>370</v>
      </c>
      <c r="C1347" s="28" t="s">
        <v>407</v>
      </c>
      <c r="D1347">
        <v>0.8</v>
      </c>
      <c r="E1347">
        <v>0.2</v>
      </c>
      <c r="F1347">
        <v>0.2</v>
      </c>
      <c r="G1347">
        <v>2</v>
      </c>
      <c r="H1347">
        <v>2</v>
      </c>
      <c r="I1347">
        <v>0.7</v>
      </c>
      <c r="J1347">
        <v>0.7</v>
      </c>
      <c r="K1347">
        <v>0.8</v>
      </c>
      <c r="L1347">
        <v>0.6</v>
      </c>
      <c r="M1347">
        <v>3.3</v>
      </c>
      <c r="N1347">
        <v>1.2</v>
      </c>
      <c r="O1347">
        <v>5.2</v>
      </c>
      <c r="P1347">
        <v>1.1</v>
      </c>
      <c r="Q1347">
        <v>1.1</v>
      </c>
      <c r="R1347">
        <v>0.8</v>
      </c>
      <c r="S1347">
        <v>1</v>
      </c>
      <c r="T1347">
        <v>1</v>
      </c>
      <c r="U1347">
        <v>0.8</v>
      </c>
      <c r="V1347">
        <v>0.9</v>
      </c>
      <c r="W1347">
        <v>1.2</v>
      </c>
      <c r="X1347">
        <v>0.7</v>
      </c>
      <c r="Y1347">
        <v>0.7</v>
      </c>
      <c r="Z1347">
        <v>0.7</v>
      </c>
      <c r="AA1347">
        <v>1</v>
      </c>
      <c r="AB1347">
        <v>0.2</v>
      </c>
      <c r="AC1347">
        <v>1.6</v>
      </c>
      <c r="AD1347">
        <v>3.2</v>
      </c>
      <c r="AE1347">
        <v>0.9</v>
      </c>
      <c r="AF1347">
        <v>1.6</v>
      </c>
      <c r="AG1347">
        <v>0.9</v>
      </c>
      <c r="AH1347">
        <v>1.7</v>
      </c>
      <c r="AI1347">
        <v>1.2</v>
      </c>
      <c r="AJ1347">
        <v>0.7</v>
      </c>
      <c r="AK1347">
        <v>1.6</v>
      </c>
      <c r="AL1347">
        <v>1.1</v>
      </c>
      <c r="AM1347">
        <v>1.3</v>
      </c>
      <c r="AN1347">
        <v>0.7</v>
      </c>
      <c r="AO1347">
        <v>1.3</v>
      </c>
      <c r="AP1347">
        <v>1.1</v>
      </c>
      <c r="AQ1347">
        <v>2.4</v>
      </c>
      <c r="AR1347">
        <v>0.9</v>
      </c>
      <c r="AS1347">
        <v>1</v>
      </c>
      <c r="AT1347">
        <v>0.8</v>
      </c>
      <c r="AU1347">
        <v>0.7</v>
      </c>
      <c r="AV1347">
        <v>2.5</v>
      </c>
      <c r="AW1347">
        <v>0.7</v>
      </c>
      <c r="AX1347">
        <v>1.6</v>
      </c>
      <c r="AY1347">
        <v>0.6</v>
      </c>
      <c r="AZ1347">
        <v>0.8</v>
      </c>
      <c r="BA1347">
        <v>1.6</v>
      </c>
      <c r="BB1347">
        <v>0.9</v>
      </c>
      <c r="BC1347">
        <v>1.3</v>
      </c>
      <c r="BD1347">
        <v>1.2</v>
      </c>
      <c r="BE1347">
        <v>4.4</v>
      </c>
      <c r="BF1347">
        <v>1.8</v>
      </c>
      <c r="BG1347">
        <v>85.4</v>
      </c>
      <c r="BH1347">
        <v>5.3</v>
      </c>
      <c r="BI1347">
        <v>0.7</v>
      </c>
      <c r="BJ1347">
        <v>2.3</v>
      </c>
      <c r="BK1347">
        <v>0.7</v>
      </c>
      <c r="BL1347">
        <v>0.3</v>
      </c>
      <c r="BM1347">
        <v>1.2</v>
      </c>
      <c r="BP1347">
        <v>291.2</v>
      </c>
      <c r="BQ1347">
        <v>96.8</v>
      </c>
      <c r="BR1347">
        <v>0.9</v>
      </c>
      <c r="BS1347">
        <v>3.5</v>
      </c>
      <c r="BT1347">
        <v>1.6</v>
      </c>
    </row>
    <row r="1348" spans="1:72" x14ac:dyDescent="0.25">
      <c r="A1348" s="26" t="s">
        <v>302</v>
      </c>
      <c r="B1348" s="27" t="s">
        <v>371</v>
      </c>
      <c r="C1348" s="26" t="s">
        <v>384</v>
      </c>
      <c r="D1348">
        <v>37.8</v>
      </c>
      <c r="E1348">
        <v>3.8</v>
      </c>
      <c r="F1348">
        <v>1.1</v>
      </c>
      <c r="G1348">
        <v>7</v>
      </c>
      <c r="H1348">
        <v>125.5</v>
      </c>
      <c r="I1348">
        <v>19.5</v>
      </c>
      <c r="J1348">
        <v>23.1</v>
      </c>
      <c r="K1348">
        <v>14.6</v>
      </c>
      <c r="L1348">
        <v>6.8</v>
      </c>
      <c r="M1348">
        <v>12.3</v>
      </c>
      <c r="N1348">
        <v>30.4</v>
      </c>
      <c r="O1348">
        <v>20.2</v>
      </c>
      <c r="P1348">
        <v>19.5</v>
      </c>
      <c r="Q1348">
        <v>15.5</v>
      </c>
      <c r="R1348">
        <v>19.4</v>
      </c>
      <c r="S1348">
        <v>37.2</v>
      </c>
      <c r="T1348">
        <v>27.8</v>
      </c>
      <c r="U1348">
        <v>24</v>
      </c>
      <c r="V1348">
        <v>46.9</v>
      </c>
      <c r="W1348">
        <v>83.9</v>
      </c>
      <c r="X1348">
        <v>34.5</v>
      </c>
      <c r="Y1348">
        <v>23.2</v>
      </c>
      <c r="Z1348">
        <v>27.9</v>
      </c>
      <c r="AA1348">
        <v>57.2</v>
      </c>
      <c r="AB1348">
        <v>9.9</v>
      </c>
      <c r="AC1348">
        <v>33.8</v>
      </c>
      <c r="AD1348">
        <v>221.4</v>
      </c>
      <c r="AE1348">
        <v>47.7</v>
      </c>
      <c r="AF1348">
        <v>225.4</v>
      </c>
      <c r="AG1348">
        <v>148</v>
      </c>
      <c r="AH1348">
        <v>73.4</v>
      </c>
      <c r="AI1348">
        <v>22.6</v>
      </c>
      <c r="AJ1348">
        <v>20.6</v>
      </c>
      <c r="AK1348">
        <v>81.6</v>
      </c>
      <c r="AL1348">
        <v>11.4</v>
      </c>
      <c r="AM1348">
        <v>128.7</v>
      </c>
      <c r="AN1348">
        <v>22.4</v>
      </c>
      <c r="AO1348">
        <v>28.4</v>
      </c>
      <c r="AP1348">
        <v>41.5</v>
      </c>
      <c r="AQ1348">
        <v>172.3</v>
      </c>
      <c r="AR1348">
        <v>85.4</v>
      </c>
      <c r="AS1348">
        <v>37.8</v>
      </c>
      <c r="AT1348">
        <v>49.6</v>
      </c>
      <c r="AU1348">
        <v>96.8</v>
      </c>
      <c r="AV1348">
        <v>199.6</v>
      </c>
      <c r="AW1348">
        <v>42.5</v>
      </c>
      <c r="AX1348">
        <v>82</v>
      </c>
      <c r="AY1348">
        <v>1834.2</v>
      </c>
      <c r="AZ1348">
        <v>394.3</v>
      </c>
      <c r="BA1348">
        <v>73.9</v>
      </c>
      <c r="BB1348">
        <v>43.5</v>
      </c>
      <c r="BC1348">
        <v>65.4</v>
      </c>
      <c r="BD1348">
        <v>2011.7</v>
      </c>
      <c r="BE1348">
        <v>1167.3</v>
      </c>
      <c r="BF1348">
        <v>522.5</v>
      </c>
      <c r="BG1348">
        <v>3477.2</v>
      </c>
      <c r="BH1348">
        <v>5504.2</v>
      </c>
      <c r="BI1348">
        <v>669.3</v>
      </c>
      <c r="BJ1348">
        <v>66</v>
      </c>
      <c r="BK1348">
        <v>92.4</v>
      </c>
      <c r="BL1348">
        <v>6.9</v>
      </c>
      <c r="BM1348">
        <v>47</v>
      </c>
      <c r="BP1348">
        <v>324537.5</v>
      </c>
      <c r="BQ1348">
        <v>130217.6</v>
      </c>
      <c r="BR1348">
        <v>67849.6</v>
      </c>
      <c r="BS1348">
        <v>545.6</v>
      </c>
      <c r="BT1348">
        <v>22</v>
      </c>
    </row>
    <row r="1349" spans="1:72" x14ac:dyDescent="0.25">
      <c r="A1349" s="28" t="s">
        <v>302</v>
      </c>
      <c r="B1349" s="27" t="s">
        <v>371</v>
      </c>
      <c r="C1349" s="28" t="s">
        <v>385</v>
      </c>
      <c r="D1349">
        <v>1.1</v>
      </c>
      <c r="E1349">
        <v>0.7</v>
      </c>
      <c r="F1349">
        <v>0.3</v>
      </c>
      <c r="G1349">
        <v>0.7</v>
      </c>
      <c r="H1349">
        <v>1.6</v>
      </c>
      <c r="I1349">
        <v>1.2</v>
      </c>
      <c r="J1349">
        <v>2.1</v>
      </c>
      <c r="K1349">
        <v>1.3</v>
      </c>
      <c r="L1349">
        <v>0.7</v>
      </c>
      <c r="M1349">
        <v>0.9</v>
      </c>
      <c r="N1349">
        <v>1.5</v>
      </c>
      <c r="O1349">
        <v>1.5</v>
      </c>
      <c r="P1349">
        <v>1.4</v>
      </c>
      <c r="Q1349">
        <v>1</v>
      </c>
      <c r="R1349">
        <v>1.3</v>
      </c>
      <c r="S1349">
        <v>1.8</v>
      </c>
      <c r="T1349">
        <v>2.1</v>
      </c>
      <c r="U1349">
        <v>1.7</v>
      </c>
      <c r="V1349">
        <v>1.8</v>
      </c>
      <c r="W1349">
        <v>2.1</v>
      </c>
      <c r="X1349">
        <v>1.1</v>
      </c>
      <c r="Y1349">
        <v>1.5</v>
      </c>
      <c r="Z1349">
        <v>1.1</v>
      </c>
      <c r="AA1349">
        <v>1.2</v>
      </c>
      <c r="AB1349">
        <v>0.4</v>
      </c>
      <c r="AC1349">
        <v>1</v>
      </c>
      <c r="AD1349">
        <v>3.7</v>
      </c>
      <c r="AE1349">
        <v>1</v>
      </c>
      <c r="AF1349">
        <v>1.2</v>
      </c>
      <c r="AG1349">
        <v>0.9</v>
      </c>
      <c r="AH1349">
        <v>1.2</v>
      </c>
      <c r="AI1349">
        <v>2.2</v>
      </c>
      <c r="AJ1349">
        <v>1.5</v>
      </c>
      <c r="AK1349">
        <v>1.1</v>
      </c>
      <c r="AL1349">
        <v>0.7</v>
      </c>
      <c r="AM1349">
        <v>1</v>
      </c>
      <c r="AN1349">
        <v>0.8</v>
      </c>
      <c r="AO1349">
        <v>1.1</v>
      </c>
      <c r="AP1349">
        <v>1.2</v>
      </c>
      <c r="AQ1349">
        <v>1.7</v>
      </c>
      <c r="AR1349">
        <v>0.5</v>
      </c>
      <c r="AS1349">
        <v>0.6</v>
      </c>
      <c r="AT1349">
        <v>0.5</v>
      </c>
      <c r="AU1349">
        <v>0.7</v>
      </c>
      <c r="AV1349">
        <v>1</v>
      </c>
      <c r="AW1349">
        <v>0.9</v>
      </c>
      <c r="AX1349">
        <v>1.5</v>
      </c>
      <c r="AY1349">
        <v>0.8</v>
      </c>
      <c r="AZ1349">
        <v>0.7</v>
      </c>
      <c r="BA1349">
        <v>1</v>
      </c>
      <c r="BB1349">
        <v>0.6</v>
      </c>
      <c r="BC1349">
        <v>1.1</v>
      </c>
      <c r="BD1349">
        <v>0.9</v>
      </c>
      <c r="BE1349">
        <v>1.1</v>
      </c>
      <c r="BF1349">
        <v>0.8</v>
      </c>
      <c r="BG1349">
        <v>2</v>
      </c>
      <c r="BH1349">
        <v>1.3</v>
      </c>
      <c r="BI1349">
        <v>0.7</v>
      </c>
      <c r="BJ1349">
        <v>0.7</v>
      </c>
      <c r="BK1349">
        <v>0.6</v>
      </c>
      <c r="BL1349">
        <v>0.5</v>
      </c>
      <c r="BM1349">
        <v>0.7</v>
      </c>
      <c r="BP1349">
        <v>4.2</v>
      </c>
      <c r="BQ1349">
        <v>9.2</v>
      </c>
      <c r="BR1349">
        <v>0.2</v>
      </c>
      <c r="BS1349">
        <v>4.7</v>
      </c>
      <c r="BT1349">
        <v>1.7</v>
      </c>
    </row>
    <row r="1350" spans="1:72" x14ac:dyDescent="0.25">
      <c r="A1350" s="28" t="s">
        <v>302</v>
      </c>
      <c r="B1350" s="27" t="s">
        <v>371</v>
      </c>
      <c r="C1350" s="28" t="s">
        <v>386</v>
      </c>
      <c r="D1350">
        <v>1.9</v>
      </c>
      <c r="E1350">
        <v>0.4</v>
      </c>
      <c r="F1350">
        <v>0.4</v>
      </c>
      <c r="G1350">
        <v>0.8</v>
      </c>
      <c r="H1350">
        <v>7.4</v>
      </c>
      <c r="I1350">
        <v>1.4</v>
      </c>
      <c r="J1350">
        <v>1.6</v>
      </c>
      <c r="K1350">
        <v>1.7</v>
      </c>
      <c r="L1350">
        <v>0.9</v>
      </c>
      <c r="M1350">
        <v>1.7</v>
      </c>
      <c r="N1350">
        <v>3.8</v>
      </c>
      <c r="O1350">
        <v>2.5</v>
      </c>
      <c r="P1350">
        <v>7.2</v>
      </c>
      <c r="Q1350">
        <v>2</v>
      </c>
      <c r="R1350">
        <v>2.7</v>
      </c>
      <c r="S1350">
        <v>6.8</v>
      </c>
      <c r="T1350">
        <v>3.5</v>
      </c>
      <c r="U1350">
        <v>5</v>
      </c>
      <c r="V1350">
        <v>10.6</v>
      </c>
      <c r="W1350">
        <v>11.1</v>
      </c>
      <c r="X1350">
        <v>3.7</v>
      </c>
      <c r="Y1350">
        <v>2.9</v>
      </c>
      <c r="Z1350">
        <v>2.7</v>
      </c>
      <c r="AA1350">
        <v>2.8</v>
      </c>
      <c r="AB1350">
        <v>0.5</v>
      </c>
      <c r="AC1350">
        <v>1.7</v>
      </c>
      <c r="AD1350">
        <v>15.9</v>
      </c>
      <c r="AE1350">
        <v>2</v>
      </c>
      <c r="AF1350">
        <v>3</v>
      </c>
      <c r="AG1350">
        <v>3</v>
      </c>
      <c r="AH1350">
        <v>2.2</v>
      </c>
      <c r="AI1350">
        <v>1.4</v>
      </c>
      <c r="AJ1350">
        <v>1.2</v>
      </c>
      <c r="AK1350">
        <v>1.9</v>
      </c>
      <c r="AL1350">
        <v>1.2</v>
      </c>
      <c r="AM1350">
        <v>2.2</v>
      </c>
      <c r="AN1350">
        <v>1.1</v>
      </c>
      <c r="AO1350">
        <v>1.2</v>
      </c>
      <c r="AP1350">
        <v>1.6</v>
      </c>
      <c r="AQ1350">
        <v>2.3</v>
      </c>
      <c r="AR1350">
        <v>1.1</v>
      </c>
      <c r="AS1350">
        <v>3.1</v>
      </c>
      <c r="AT1350">
        <v>2.1</v>
      </c>
      <c r="AU1350">
        <v>1</v>
      </c>
      <c r="AV1350">
        <v>1.7</v>
      </c>
      <c r="AW1350">
        <v>1.6</v>
      </c>
      <c r="AX1350">
        <v>1.7</v>
      </c>
      <c r="AY1350">
        <v>1</v>
      </c>
      <c r="AZ1350">
        <v>0.9</v>
      </c>
      <c r="BA1350">
        <v>1.3</v>
      </c>
      <c r="BB1350">
        <v>0.7</v>
      </c>
      <c r="BC1350">
        <v>1.9</v>
      </c>
      <c r="BD1350">
        <v>1.6</v>
      </c>
      <c r="BE1350">
        <v>1.9</v>
      </c>
      <c r="BF1350">
        <v>1.2</v>
      </c>
      <c r="BG1350">
        <v>3.1</v>
      </c>
      <c r="BH1350">
        <v>1.5</v>
      </c>
      <c r="BI1350">
        <v>1.1</v>
      </c>
      <c r="BJ1350">
        <v>0.9</v>
      </c>
      <c r="BK1350">
        <v>0.8</v>
      </c>
      <c r="BL1350">
        <v>0.6</v>
      </c>
      <c r="BM1350">
        <v>1</v>
      </c>
      <c r="BP1350">
        <v>4.1</v>
      </c>
      <c r="BQ1350">
        <v>31.6</v>
      </c>
      <c r="BR1350">
        <v>0.1</v>
      </c>
      <c r="BS1350">
        <v>22.3</v>
      </c>
      <c r="BT1350">
        <v>3.6</v>
      </c>
    </row>
    <row r="1351" spans="1:72" x14ac:dyDescent="0.25">
      <c r="A1351" s="28" t="s">
        <v>302</v>
      </c>
      <c r="B1351" s="27" t="s">
        <v>371</v>
      </c>
      <c r="C1351" s="28" t="s">
        <v>387</v>
      </c>
      <c r="D1351">
        <v>0.6</v>
      </c>
      <c r="E1351">
        <v>0.1</v>
      </c>
      <c r="F1351">
        <v>0.1</v>
      </c>
      <c r="G1351">
        <v>0.2</v>
      </c>
      <c r="H1351">
        <v>2.5</v>
      </c>
      <c r="I1351">
        <v>0.7</v>
      </c>
      <c r="J1351">
        <v>0.4</v>
      </c>
      <c r="K1351">
        <v>0.5</v>
      </c>
      <c r="L1351">
        <v>0.2</v>
      </c>
      <c r="M1351">
        <v>0.6</v>
      </c>
      <c r="N1351">
        <v>1.5</v>
      </c>
      <c r="O1351">
        <v>1.5</v>
      </c>
      <c r="P1351">
        <v>0.8</v>
      </c>
      <c r="Q1351">
        <v>0.5</v>
      </c>
      <c r="R1351">
        <v>0.7</v>
      </c>
      <c r="S1351">
        <v>0.9</v>
      </c>
      <c r="T1351">
        <v>1.4</v>
      </c>
      <c r="U1351">
        <v>0.8</v>
      </c>
      <c r="V1351">
        <v>1.3</v>
      </c>
      <c r="W1351">
        <v>1.4</v>
      </c>
      <c r="X1351">
        <v>0.5</v>
      </c>
      <c r="Y1351">
        <v>0.8</v>
      </c>
      <c r="Z1351">
        <v>0.5</v>
      </c>
      <c r="AA1351">
        <v>1.1</v>
      </c>
      <c r="AB1351">
        <v>0.1</v>
      </c>
      <c r="AC1351">
        <v>0.6</v>
      </c>
      <c r="AD1351">
        <v>1.7</v>
      </c>
      <c r="AE1351">
        <v>0.6</v>
      </c>
      <c r="AF1351">
        <v>5</v>
      </c>
      <c r="AG1351">
        <v>1.5</v>
      </c>
      <c r="AH1351">
        <v>0.7</v>
      </c>
      <c r="AI1351">
        <v>0.6</v>
      </c>
      <c r="AJ1351">
        <v>0.6</v>
      </c>
      <c r="AK1351">
        <v>0.8</v>
      </c>
      <c r="AL1351">
        <v>0.3</v>
      </c>
      <c r="AM1351">
        <v>0.9</v>
      </c>
      <c r="AN1351">
        <v>1.3</v>
      </c>
      <c r="AO1351">
        <v>0.7</v>
      </c>
      <c r="AP1351">
        <v>0.9</v>
      </c>
      <c r="AQ1351">
        <v>12.6</v>
      </c>
      <c r="AR1351">
        <v>0.6</v>
      </c>
      <c r="AS1351">
        <v>0.5</v>
      </c>
      <c r="AT1351">
        <v>0.8</v>
      </c>
      <c r="AU1351">
        <v>0.3</v>
      </c>
      <c r="AV1351">
        <v>3.5</v>
      </c>
      <c r="AW1351">
        <v>0.6</v>
      </c>
      <c r="AX1351">
        <v>0.9</v>
      </c>
      <c r="AY1351">
        <v>0.5</v>
      </c>
      <c r="AZ1351">
        <v>0.3</v>
      </c>
      <c r="BA1351">
        <v>0.9</v>
      </c>
      <c r="BB1351">
        <v>0.3</v>
      </c>
      <c r="BC1351">
        <v>0.7</v>
      </c>
      <c r="BD1351">
        <v>0.8</v>
      </c>
      <c r="BE1351">
        <v>0.9</v>
      </c>
      <c r="BF1351">
        <v>0.5</v>
      </c>
      <c r="BG1351">
        <v>1.2</v>
      </c>
      <c r="BH1351">
        <v>0.7</v>
      </c>
      <c r="BI1351">
        <v>0.9</v>
      </c>
      <c r="BJ1351">
        <v>0.3</v>
      </c>
      <c r="BK1351">
        <v>0.3</v>
      </c>
      <c r="BL1351">
        <v>0.2</v>
      </c>
      <c r="BM1351">
        <v>0.3</v>
      </c>
      <c r="BP1351">
        <v>2</v>
      </c>
      <c r="BQ1351">
        <v>1.9</v>
      </c>
      <c r="BR1351">
        <v>0.1</v>
      </c>
      <c r="BS1351">
        <v>9.9</v>
      </c>
      <c r="BT1351">
        <v>0.6</v>
      </c>
    </row>
    <row r="1352" spans="1:3" x14ac:dyDescent="0.25">
      <c r="A1352" s="28" t="s">
        <v>302</v>
      </c>
      <c r="B1352" s="27" t="s">
        <v>371</v>
      </c>
      <c r="C1352" s="28" t="s">
        <v>388</v>
      </c>
    </row>
    <row r="1353" spans="1:3" x14ac:dyDescent="0.25">
      <c r="A1353" s="28" t="s">
        <v>302</v>
      </c>
      <c r="B1353" s="27" t="s">
        <v>371</v>
      </c>
      <c r="C1353" s="28" t="s">
        <v>389</v>
      </c>
    </row>
    <row r="1354" spans="1:3" x14ac:dyDescent="0.25">
      <c r="A1354" s="28" t="s">
        <v>302</v>
      </c>
      <c r="B1354" s="27" t="s">
        <v>371</v>
      </c>
      <c r="C1354" s="28" t="s">
        <v>390</v>
      </c>
    </row>
    <row r="1355" spans="1:3" x14ac:dyDescent="0.25">
      <c r="A1355" s="28" t="s">
        <v>302</v>
      </c>
      <c r="B1355" s="27" t="s">
        <v>371</v>
      </c>
      <c r="C1355" s="28" t="s">
        <v>391</v>
      </c>
    </row>
    <row r="1356" spans="1:3" x14ac:dyDescent="0.25">
      <c r="A1356" s="28" t="s">
        <v>302</v>
      </c>
      <c r="B1356" s="27" t="s">
        <v>371</v>
      </c>
      <c r="C1356" s="28" t="s">
        <v>392</v>
      </c>
    </row>
    <row r="1357" spans="1:3" x14ac:dyDescent="0.25">
      <c r="A1357" s="28" t="s">
        <v>302</v>
      </c>
      <c r="B1357" s="27" t="s">
        <v>371</v>
      </c>
      <c r="C1357" s="28" t="s">
        <v>393</v>
      </c>
    </row>
    <row r="1358" spans="1:69" x14ac:dyDescent="0.25">
      <c r="A1358" s="28" t="s">
        <v>302</v>
      </c>
      <c r="B1358" s="27" t="s">
        <v>371</v>
      </c>
      <c r="C1358" s="28" t="s">
        <v>394</v>
      </c>
      <c r="BE1358">
        <v>0.2</v>
      </c>
      <c r="BP1358">
        <v>0.1</v>
      </c>
      <c r="BQ1358">
        <v>0.1</v>
      </c>
    </row>
    <row r="1359" spans="1:71" x14ac:dyDescent="0.25">
      <c r="A1359" s="28" t="s">
        <v>302</v>
      </c>
      <c r="B1359" s="27" t="s">
        <v>371</v>
      </c>
      <c r="C1359" s="28" t="s">
        <v>395</v>
      </c>
      <c r="AF1359">
        <v>0.1</v>
      </c>
      <c r="AI1359">
        <v>0.3</v>
      </c>
      <c r="AK1359">
        <v>0.2</v>
      </c>
      <c r="AQ1359">
        <v>0.3</v>
      </c>
      <c r="AV1359">
        <v>0.1</v>
      </c>
      <c r="BQ1359">
        <v>0.1</v>
      </c>
      <c r="BS1359">
        <v>0.3</v>
      </c>
    </row>
    <row r="1360" spans="1:71" x14ac:dyDescent="0.25">
      <c r="A1360" s="28" t="s">
        <v>302</v>
      </c>
      <c r="B1360" s="27" t="s">
        <v>371</v>
      </c>
      <c r="C1360" s="28" t="s">
        <v>396</v>
      </c>
      <c r="AQ1360">
        <v>0.7</v>
      </c>
      <c r="AV1360">
        <v>0.1</v>
      </c>
      <c r="BG1360">
        <v>0.3</v>
      </c>
      <c r="BP1360">
        <v>0.6</v>
      </c>
      <c r="BQ1360">
        <v>0.3</v>
      </c>
      <c r="BS1360">
        <v>0.9</v>
      </c>
    </row>
    <row r="1361" spans="1:72" x14ac:dyDescent="0.25">
      <c r="A1361" s="28" t="s">
        <v>302</v>
      </c>
      <c r="B1361" s="27" t="s">
        <v>371</v>
      </c>
      <c r="C1361" s="28" t="s">
        <v>397</v>
      </c>
      <c r="N1361">
        <v>0.1</v>
      </c>
      <c r="O1361">
        <v>0.1</v>
      </c>
      <c r="AI1361">
        <v>0.1</v>
      </c>
      <c r="AJ1361">
        <v>0.1</v>
      </c>
      <c r="AX1361">
        <v>0.1</v>
      </c>
      <c r="BG1361">
        <v>0.1</v>
      </c>
      <c r="BH1361">
        <v>0.1</v>
      </c>
      <c r="BP1361">
        <v>0.6</v>
      </c>
      <c r="BQ1361">
        <v>0.1</v>
      </c>
      <c r="BS1361">
        <v>0.1</v>
      </c>
      <c r="BT1361">
        <v>0.1</v>
      </c>
    </row>
    <row r="1362" spans="1:3" x14ac:dyDescent="0.25">
      <c r="A1362" s="28" t="s">
        <v>302</v>
      </c>
      <c r="B1362" s="27" t="s">
        <v>371</v>
      </c>
      <c r="C1362" s="28" t="s">
        <v>398</v>
      </c>
    </row>
    <row r="1363" spans="1:69" x14ac:dyDescent="0.25">
      <c r="A1363" s="28" t="s">
        <v>302</v>
      </c>
      <c r="B1363" s="27" t="s">
        <v>371</v>
      </c>
      <c r="C1363" s="28" t="s">
        <v>399</v>
      </c>
      <c r="BP1363">
        <v>0.2</v>
      </c>
      <c r="BQ1363">
        <v>0.1</v>
      </c>
    </row>
    <row r="1364" spans="1:69" x14ac:dyDescent="0.25">
      <c r="A1364" s="28" t="s">
        <v>302</v>
      </c>
      <c r="B1364" s="27" t="s">
        <v>371</v>
      </c>
      <c r="C1364" s="28" t="s">
        <v>400</v>
      </c>
      <c r="BP1364">
        <v>0.2</v>
      </c>
      <c r="BQ1364">
        <v>0.1</v>
      </c>
    </row>
    <row r="1365" spans="1:72" x14ac:dyDescent="0.25">
      <c r="A1365" s="28" t="s">
        <v>302</v>
      </c>
      <c r="B1365" s="27" t="s">
        <v>371</v>
      </c>
      <c r="C1365" s="28" t="s">
        <v>401</v>
      </c>
      <c r="D1365">
        <v>1.4</v>
      </c>
      <c r="E1365">
        <v>0.2</v>
      </c>
      <c r="F1365">
        <v>0.2</v>
      </c>
      <c r="G1365">
        <v>0.4</v>
      </c>
      <c r="H1365">
        <v>5.5</v>
      </c>
      <c r="I1365">
        <v>1.4</v>
      </c>
      <c r="J1365">
        <v>0.9</v>
      </c>
      <c r="K1365">
        <v>0.9</v>
      </c>
      <c r="L1365">
        <v>0.5</v>
      </c>
      <c r="M1365">
        <v>1.3</v>
      </c>
      <c r="N1365">
        <v>2.6</v>
      </c>
      <c r="O1365">
        <v>1.8</v>
      </c>
      <c r="P1365">
        <v>1.9</v>
      </c>
      <c r="Q1365">
        <v>1.1</v>
      </c>
      <c r="R1365">
        <v>1.6</v>
      </c>
      <c r="S1365">
        <v>1.8</v>
      </c>
      <c r="T1365">
        <v>2.7</v>
      </c>
      <c r="U1365">
        <v>1.7</v>
      </c>
      <c r="V1365">
        <v>2.5</v>
      </c>
      <c r="W1365">
        <v>3.7</v>
      </c>
      <c r="X1365">
        <v>1</v>
      </c>
      <c r="Y1365">
        <v>1.7</v>
      </c>
      <c r="Z1365">
        <v>1</v>
      </c>
      <c r="AA1365">
        <v>1.6</v>
      </c>
      <c r="AB1365">
        <v>0.3</v>
      </c>
      <c r="AC1365">
        <v>1.2</v>
      </c>
      <c r="AD1365">
        <v>3</v>
      </c>
      <c r="AE1365">
        <v>2.1</v>
      </c>
      <c r="AF1365">
        <v>10.2</v>
      </c>
      <c r="AG1365">
        <v>3.6</v>
      </c>
      <c r="AH1365">
        <v>1.8</v>
      </c>
      <c r="AI1365">
        <v>0.8</v>
      </c>
      <c r="AJ1365">
        <v>1</v>
      </c>
      <c r="AK1365">
        <v>1.7</v>
      </c>
      <c r="AL1365">
        <v>0.9</v>
      </c>
      <c r="AM1365">
        <v>1.5</v>
      </c>
      <c r="AN1365">
        <v>1.8</v>
      </c>
      <c r="AO1365">
        <v>0.8</v>
      </c>
      <c r="AP1365">
        <v>0.9</v>
      </c>
      <c r="AQ1365">
        <v>4.7</v>
      </c>
      <c r="AR1365">
        <v>0.4</v>
      </c>
      <c r="AS1365">
        <v>0.5</v>
      </c>
      <c r="AT1365">
        <v>0.9</v>
      </c>
      <c r="AU1365">
        <v>0.5</v>
      </c>
      <c r="AV1365">
        <v>1.3</v>
      </c>
      <c r="AW1365">
        <v>0.7</v>
      </c>
      <c r="AX1365">
        <v>0.7</v>
      </c>
      <c r="AY1365">
        <v>0.6</v>
      </c>
      <c r="AZ1365">
        <v>0.5</v>
      </c>
      <c r="BA1365">
        <v>1.2</v>
      </c>
      <c r="BB1365">
        <v>0.4</v>
      </c>
      <c r="BC1365">
        <v>0.7</v>
      </c>
      <c r="BD1365">
        <v>1</v>
      </c>
      <c r="BE1365">
        <v>0.8</v>
      </c>
      <c r="BF1365">
        <v>0.6</v>
      </c>
      <c r="BG1365">
        <v>1.3</v>
      </c>
      <c r="BH1365">
        <v>0.6</v>
      </c>
      <c r="BI1365">
        <v>0.6</v>
      </c>
      <c r="BJ1365">
        <v>0.5</v>
      </c>
      <c r="BK1365">
        <v>0.4</v>
      </c>
      <c r="BL1365">
        <v>0.3</v>
      </c>
      <c r="BM1365">
        <v>0.5</v>
      </c>
      <c r="BP1365">
        <v>1</v>
      </c>
      <c r="BQ1365">
        <v>6.9</v>
      </c>
      <c r="BR1365">
        <v>0.1</v>
      </c>
      <c r="BS1365">
        <v>1.6</v>
      </c>
      <c r="BT1365">
        <v>1.7</v>
      </c>
    </row>
    <row r="1366" spans="1:69" x14ac:dyDescent="0.25">
      <c r="A1366" s="28" t="s">
        <v>302</v>
      </c>
      <c r="B1366" s="27" t="s">
        <v>371</v>
      </c>
      <c r="C1366" s="28" t="s">
        <v>402</v>
      </c>
      <c r="N1366">
        <v>0.1</v>
      </c>
      <c r="AQ1366">
        <v>0.1</v>
      </c>
      <c r="AX1366">
        <v>0.1</v>
      </c>
      <c r="BG1366">
        <v>0.1</v>
      </c>
      <c r="BH1366">
        <v>0.1</v>
      </c>
      <c r="BP1366">
        <v>0.3</v>
      </c>
      <c r="BQ1366">
        <v>0.2</v>
      </c>
    </row>
    <row r="1367" spans="1:72" x14ac:dyDescent="0.25">
      <c r="A1367" s="28" t="s">
        <v>302</v>
      </c>
      <c r="B1367" s="27" t="s">
        <v>371</v>
      </c>
      <c r="C1367" s="28" t="s">
        <v>403</v>
      </c>
      <c r="D1367">
        <v>0.1</v>
      </c>
      <c r="G1367">
        <v>0.1</v>
      </c>
      <c r="H1367">
        <v>0.1</v>
      </c>
      <c r="I1367">
        <v>0.1</v>
      </c>
      <c r="J1367">
        <v>0.1</v>
      </c>
      <c r="K1367">
        <v>0.1</v>
      </c>
      <c r="L1367">
        <v>0.1</v>
      </c>
      <c r="M1367">
        <v>0.1</v>
      </c>
      <c r="N1367">
        <v>0.1</v>
      </c>
      <c r="O1367">
        <v>0.1</v>
      </c>
      <c r="P1367">
        <v>0.1</v>
      </c>
      <c r="Q1367">
        <v>0.1</v>
      </c>
      <c r="R1367">
        <v>0.1</v>
      </c>
      <c r="S1367">
        <v>0.1</v>
      </c>
      <c r="T1367">
        <v>0.1</v>
      </c>
      <c r="U1367">
        <v>0.1</v>
      </c>
      <c r="V1367">
        <v>0.1</v>
      </c>
      <c r="W1367">
        <v>0.1</v>
      </c>
      <c r="X1367">
        <v>0.1</v>
      </c>
      <c r="Y1367">
        <v>0.1</v>
      </c>
      <c r="Z1367">
        <v>0.1</v>
      </c>
      <c r="AA1367">
        <v>0.1</v>
      </c>
      <c r="AC1367">
        <v>0.1</v>
      </c>
      <c r="AD1367">
        <v>0.1</v>
      </c>
      <c r="AE1367">
        <v>0.1</v>
      </c>
      <c r="AH1367">
        <v>0.1</v>
      </c>
      <c r="AI1367">
        <v>0.1</v>
      </c>
      <c r="AJ1367">
        <v>0.1</v>
      </c>
      <c r="AK1367">
        <v>0.1</v>
      </c>
      <c r="AL1367">
        <v>0.1</v>
      </c>
      <c r="AM1367">
        <v>0.1</v>
      </c>
      <c r="AN1367">
        <v>0.1</v>
      </c>
      <c r="AO1367">
        <v>0.1</v>
      </c>
      <c r="AP1367">
        <v>0.1</v>
      </c>
      <c r="AQ1367">
        <v>0.1</v>
      </c>
      <c r="AS1367">
        <v>0.1</v>
      </c>
      <c r="AT1367">
        <v>0.1</v>
      </c>
      <c r="AV1367">
        <v>0.1</v>
      </c>
      <c r="AW1367">
        <v>0.1</v>
      </c>
      <c r="AX1367">
        <v>0.2</v>
      </c>
      <c r="AY1367">
        <v>0.1</v>
      </c>
      <c r="AZ1367">
        <v>0.1</v>
      </c>
      <c r="BA1367">
        <v>0.1</v>
      </c>
      <c r="BB1367">
        <v>0.1</v>
      </c>
      <c r="BC1367">
        <v>0.1</v>
      </c>
      <c r="BD1367">
        <v>0.1</v>
      </c>
      <c r="BE1367">
        <v>0.1</v>
      </c>
      <c r="BF1367">
        <v>0.1</v>
      </c>
      <c r="BG1367">
        <v>0.3</v>
      </c>
      <c r="BH1367">
        <v>0.1</v>
      </c>
      <c r="BI1367">
        <v>0.1</v>
      </c>
      <c r="BJ1367">
        <v>0.1</v>
      </c>
      <c r="BK1367">
        <v>0.1</v>
      </c>
      <c r="BM1367">
        <v>0.1</v>
      </c>
      <c r="BP1367">
        <v>0.9</v>
      </c>
      <c r="BQ1367">
        <v>0.4</v>
      </c>
      <c r="BS1367">
        <v>0.1</v>
      </c>
      <c r="BT1367">
        <v>0.1</v>
      </c>
    </row>
    <row r="1368" spans="1:68" x14ac:dyDescent="0.25">
      <c r="A1368" s="28" t="s">
        <v>302</v>
      </c>
      <c r="B1368" s="27" t="s">
        <v>371</v>
      </c>
      <c r="C1368" s="28" t="s">
        <v>404</v>
      </c>
      <c r="BP1368">
        <v>0.1</v>
      </c>
    </row>
    <row r="1369" spans="1:3" x14ac:dyDescent="0.25">
      <c r="A1369" s="28" t="s">
        <v>302</v>
      </c>
      <c r="B1369" s="27" t="s">
        <v>371</v>
      </c>
      <c r="C1369" s="28" t="s">
        <v>405</v>
      </c>
    </row>
    <row r="1370" spans="1:72" x14ac:dyDescent="0.25">
      <c r="A1370" s="28" t="s">
        <v>302</v>
      </c>
      <c r="B1370" s="27" t="s">
        <v>371</v>
      </c>
      <c r="C1370" s="28" t="s">
        <v>406</v>
      </c>
      <c r="D1370">
        <v>0.1</v>
      </c>
      <c r="H1370">
        <v>0.1</v>
      </c>
      <c r="I1370">
        <v>0.1</v>
      </c>
      <c r="J1370">
        <v>0.1</v>
      </c>
      <c r="K1370">
        <v>0.1</v>
      </c>
      <c r="M1370">
        <v>0.1</v>
      </c>
      <c r="N1370">
        <v>0.1</v>
      </c>
      <c r="O1370">
        <v>0.1</v>
      </c>
      <c r="P1370">
        <v>0.1</v>
      </c>
      <c r="Q1370">
        <v>0.1</v>
      </c>
      <c r="R1370">
        <v>0.1</v>
      </c>
      <c r="S1370">
        <v>0.1</v>
      </c>
      <c r="T1370">
        <v>0.1</v>
      </c>
      <c r="U1370">
        <v>0.1</v>
      </c>
      <c r="V1370">
        <v>0.1</v>
      </c>
      <c r="W1370">
        <v>0.1</v>
      </c>
      <c r="X1370">
        <v>0.1</v>
      </c>
      <c r="Y1370">
        <v>0.1</v>
      </c>
      <c r="Z1370">
        <v>0.1</v>
      </c>
      <c r="AA1370">
        <v>0.1</v>
      </c>
      <c r="AC1370">
        <v>0.1</v>
      </c>
      <c r="AD1370">
        <v>0.1</v>
      </c>
      <c r="AE1370">
        <v>0.1</v>
      </c>
      <c r="AH1370">
        <v>0.1</v>
      </c>
      <c r="AI1370">
        <v>0.1</v>
      </c>
      <c r="AJ1370">
        <v>0.1</v>
      </c>
      <c r="AK1370">
        <v>0.1</v>
      </c>
      <c r="AM1370">
        <v>0.1</v>
      </c>
      <c r="AO1370">
        <v>0.1</v>
      </c>
      <c r="AP1370">
        <v>0.1</v>
      </c>
      <c r="AQ1370">
        <v>0.1</v>
      </c>
      <c r="AS1370">
        <v>0.1</v>
      </c>
      <c r="AV1370">
        <v>0.1</v>
      </c>
      <c r="AW1370">
        <v>0.1</v>
      </c>
      <c r="AX1370">
        <v>0.1</v>
      </c>
      <c r="AY1370">
        <v>0.1</v>
      </c>
      <c r="BA1370">
        <v>0.1</v>
      </c>
      <c r="BC1370">
        <v>0.1</v>
      </c>
      <c r="BD1370">
        <v>0.1</v>
      </c>
      <c r="BE1370">
        <v>0.1</v>
      </c>
      <c r="BF1370">
        <v>0.1</v>
      </c>
      <c r="BG1370">
        <v>0.1</v>
      </c>
      <c r="BH1370">
        <v>0.1</v>
      </c>
      <c r="BP1370">
        <v>1.4</v>
      </c>
      <c r="BQ1370">
        <v>0.4</v>
      </c>
      <c r="BS1370">
        <v>0.1</v>
      </c>
      <c r="BT1370">
        <v>0.1</v>
      </c>
    </row>
    <row r="1371" spans="1:72" x14ac:dyDescent="0.25">
      <c r="A1371" s="28" t="s">
        <v>302</v>
      </c>
      <c r="B1371" s="27" t="s">
        <v>371</v>
      </c>
      <c r="C1371" s="28" t="s">
        <v>407</v>
      </c>
      <c r="D1371">
        <v>0.6</v>
      </c>
      <c r="E1371">
        <v>0.2</v>
      </c>
      <c r="F1371">
        <v>0.2</v>
      </c>
      <c r="G1371">
        <v>0.4</v>
      </c>
      <c r="H1371">
        <v>0.7</v>
      </c>
      <c r="I1371">
        <v>0.5</v>
      </c>
      <c r="J1371">
        <v>0.4</v>
      </c>
      <c r="K1371">
        <v>0.5</v>
      </c>
      <c r="L1371">
        <v>0.4</v>
      </c>
      <c r="M1371">
        <v>0.6</v>
      </c>
      <c r="N1371">
        <v>1</v>
      </c>
      <c r="O1371">
        <v>0.8</v>
      </c>
      <c r="P1371">
        <v>0.6</v>
      </c>
      <c r="Q1371">
        <v>0.5</v>
      </c>
      <c r="R1371">
        <v>0.7</v>
      </c>
      <c r="S1371">
        <v>0.7</v>
      </c>
      <c r="T1371">
        <v>0.6</v>
      </c>
      <c r="U1371">
        <v>0.6</v>
      </c>
      <c r="V1371">
        <v>0.6</v>
      </c>
      <c r="W1371">
        <v>0.6</v>
      </c>
      <c r="X1371">
        <v>0.6</v>
      </c>
      <c r="Y1371">
        <v>0.5</v>
      </c>
      <c r="Z1371">
        <v>0.5</v>
      </c>
      <c r="AA1371">
        <v>0.7</v>
      </c>
      <c r="AB1371">
        <v>0.3</v>
      </c>
      <c r="AC1371">
        <v>0.6</v>
      </c>
      <c r="AD1371">
        <v>0.6</v>
      </c>
      <c r="AE1371">
        <v>0.5</v>
      </c>
      <c r="AF1371">
        <v>0.4</v>
      </c>
      <c r="AG1371">
        <v>0.4</v>
      </c>
      <c r="AH1371">
        <v>0.6</v>
      </c>
      <c r="AI1371">
        <v>0.8</v>
      </c>
      <c r="AJ1371">
        <v>0.6</v>
      </c>
      <c r="AK1371">
        <v>0.6</v>
      </c>
      <c r="AL1371">
        <v>0.4</v>
      </c>
      <c r="AM1371">
        <v>0.6</v>
      </c>
      <c r="AN1371">
        <v>0.5</v>
      </c>
      <c r="AO1371">
        <v>0.5</v>
      </c>
      <c r="AP1371">
        <v>0.6</v>
      </c>
      <c r="AQ1371">
        <v>0.9</v>
      </c>
      <c r="AR1371">
        <v>0.3</v>
      </c>
      <c r="AS1371">
        <v>0.6</v>
      </c>
      <c r="AT1371">
        <v>0.5</v>
      </c>
      <c r="AU1371">
        <v>0.4</v>
      </c>
      <c r="AV1371">
        <v>0.6</v>
      </c>
      <c r="AW1371">
        <v>0.5</v>
      </c>
      <c r="AX1371">
        <v>1.6</v>
      </c>
      <c r="AY1371">
        <v>0.5</v>
      </c>
      <c r="AZ1371">
        <v>0.4</v>
      </c>
      <c r="BA1371">
        <v>0.5</v>
      </c>
      <c r="BB1371">
        <v>0.4</v>
      </c>
      <c r="BC1371">
        <v>0.5</v>
      </c>
      <c r="BD1371">
        <v>0.5</v>
      </c>
      <c r="BE1371">
        <v>0.5</v>
      </c>
      <c r="BF1371">
        <v>0.5</v>
      </c>
      <c r="BG1371">
        <v>1.7</v>
      </c>
      <c r="BH1371">
        <v>1.2</v>
      </c>
      <c r="BI1371">
        <v>0.5</v>
      </c>
      <c r="BJ1371">
        <v>0.4</v>
      </c>
      <c r="BK1371">
        <v>0.4</v>
      </c>
      <c r="BL1371">
        <v>0.3</v>
      </c>
      <c r="BM1371">
        <v>0.4</v>
      </c>
      <c r="BP1371">
        <v>10.2</v>
      </c>
      <c r="BQ1371">
        <v>3.4</v>
      </c>
      <c r="BR1371">
        <v>0.2</v>
      </c>
      <c r="BS1371">
        <v>0.8</v>
      </c>
      <c r="BT1371">
        <v>0.9</v>
      </c>
    </row>
    <row r="1372" spans="1:72" x14ac:dyDescent="0.25">
      <c r="A1372" s="26" t="s">
        <v>303</v>
      </c>
      <c r="B1372" s="27" t="s">
        <v>372</v>
      </c>
      <c r="C1372" s="26" t="s">
        <v>384</v>
      </c>
      <c r="D1372">
        <v>155.5</v>
      </c>
      <c r="E1372">
        <v>8</v>
      </c>
      <c r="F1372">
        <v>15.7</v>
      </c>
      <c r="G1372">
        <v>35.3</v>
      </c>
      <c r="H1372">
        <v>1036.4</v>
      </c>
      <c r="I1372">
        <v>307.3</v>
      </c>
      <c r="J1372">
        <v>61.4</v>
      </c>
      <c r="K1372">
        <v>187.8</v>
      </c>
      <c r="L1372">
        <v>190.2</v>
      </c>
      <c r="M1372">
        <v>152</v>
      </c>
      <c r="N1372">
        <v>241.3</v>
      </c>
      <c r="O1372">
        <v>274.9</v>
      </c>
      <c r="P1372">
        <v>131.5</v>
      </c>
      <c r="Q1372">
        <v>96.7</v>
      </c>
      <c r="R1372">
        <v>160.4</v>
      </c>
      <c r="S1372">
        <v>182.3</v>
      </c>
      <c r="T1372">
        <v>85.4</v>
      </c>
      <c r="U1372">
        <v>148.9</v>
      </c>
      <c r="V1372">
        <v>168.5</v>
      </c>
      <c r="W1372">
        <v>185.5</v>
      </c>
      <c r="X1372">
        <v>113.4</v>
      </c>
      <c r="Y1372">
        <v>180.8</v>
      </c>
      <c r="Z1372">
        <v>131.9</v>
      </c>
      <c r="AA1372">
        <v>263.8</v>
      </c>
      <c r="AB1372">
        <v>29.2</v>
      </c>
      <c r="AC1372">
        <v>129.3</v>
      </c>
      <c r="AD1372">
        <v>1281.5</v>
      </c>
      <c r="AE1372">
        <v>341.6</v>
      </c>
      <c r="AF1372">
        <v>672</v>
      </c>
      <c r="AG1372">
        <v>587.6</v>
      </c>
      <c r="AH1372">
        <v>310.1</v>
      </c>
      <c r="AI1372">
        <v>71.2</v>
      </c>
      <c r="AJ1372">
        <v>268.3</v>
      </c>
      <c r="AK1372">
        <v>488.9</v>
      </c>
      <c r="AL1372">
        <v>52.2</v>
      </c>
      <c r="AM1372">
        <v>4884.8</v>
      </c>
      <c r="AN1372">
        <v>1779.4</v>
      </c>
      <c r="AO1372">
        <v>3614.6</v>
      </c>
      <c r="AP1372">
        <v>357.8</v>
      </c>
      <c r="AQ1372">
        <v>771.1</v>
      </c>
      <c r="AR1372">
        <v>449.6</v>
      </c>
      <c r="AS1372">
        <v>66.1</v>
      </c>
      <c r="AT1372">
        <v>94</v>
      </c>
      <c r="AU1372">
        <v>271.8</v>
      </c>
      <c r="AV1372">
        <v>1032.1</v>
      </c>
      <c r="AW1372">
        <v>194.2</v>
      </c>
      <c r="AX1372">
        <v>137.9</v>
      </c>
      <c r="AY1372">
        <v>490.7</v>
      </c>
      <c r="AZ1372">
        <v>494.2</v>
      </c>
      <c r="BA1372">
        <v>208.8</v>
      </c>
      <c r="BB1372">
        <v>173.6</v>
      </c>
      <c r="BC1372">
        <v>583.8</v>
      </c>
      <c r="BD1372">
        <v>1014.9</v>
      </c>
      <c r="BE1372">
        <v>1590</v>
      </c>
      <c r="BF1372">
        <v>1122.8</v>
      </c>
      <c r="BG1372">
        <v>253.2</v>
      </c>
      <c r="BH1372">
        <v>306.6</v>
      </c>
      <c r="BI1372">
        <v>19477.5</v>
      </c>
      <c r="BJ1372">
        <v>2972.1</v>
      </c>
      <c r="BK1372">
        <v>714.5</v>
      </c>
      <c r="BL1372">
        <v>56.2</v>
      </c>
      <c r="BM1372">
        <v>173.3</v>
      </c>
      <c r="BP1372">
        <v>59934.9</v>
      </c>
      <c r="BQ1372">
        <v>93602.1</v>
      </c>
      <c r="BR1372">
        <v>7613.1</v>
      </c>
      <c r="BS1372">
        <v>5874.4</v>
      </c>
      <c r="BT1372">
        <v>2236.6</v>
      </c>
    </row>
    <row r="1373" spans="1:72" x14ac:dyDescent="0.25">
      <c r="A1373" s="28" t="s">
        <v>303</v>
      </c>
      <c r="B1373" s="27" t="s">
        <v>372</v>
      </c>
      <c r="C1373" s="28" t="s">
        <v>385</v>
      </c>
      <c r="H1373">
        <v>0.2</v>
      </c>
      <c r="N1373">
        <v>0.1</v>
      </c>
      <c r="O1373">
        <v>0.2</v>
      </c>
      <c r="S1373">
        <v>0.1</v>
      </c>
      <c r="T1373">
        <v>0.1</v>
      </c>
      <c r="V1373">
        <v>0.1</v>
      </c>
      <c r="W1373">
        <v>0.1</v>
      </c>
      <c r="X1373">
        <v>0.1</v>
      </c>
      <c r="AA1373">
        <v>0.1</v>
      </c>
      <c r="AD1373">
        <v>0.2</v>
      </c>
      <c r="AE1373">
        <v>0.1</v>
      </c>
      <c r="AF1373">
        <v>0.6</v>
      </c>
      <c r="AG1373">
        <v>0.2</v>
      </c>
      <c r="AJ1373">
        <v>0.1</v>
      </c>
      <c r="AM1373">
        <v>1</v>
      </c>
      <c r="AN1373">
        <v>0.4</v>
      </c>
      <c r="AO1373">
        <v>1.7</v>
      </c>
      <c r="AQ1373">
        <v>0.5</v>
      </c>
      <c r="AR1373">
        <v>0.1</v>
      </c>
      <c r="AU1373">
        <v>0.1</v>
      </c>
      <c r="AV1373">
        <v>0.3</v>
      </c>
      <c r="AW1373">
        <v>0.1</v>
      </c>
      <c r="AX1373">
        <v>0.1</v>
      </c>
      <c r="AY1373">
        <v>0.2</v>
      </c>
      <c r="AZ1373">
        <v>0.2</v>
      </c>
      <c r="BA1373">
        <v>0.1</v>
      </c>
      <c r="BC1373">
        <v>1.9</v>
      </c>
      <c r="BD1373">
        <v>0.2</v>
      </c>
      <c r="BE1373">
        <v>0.3</v>
      </c>
      <c r="BF1373">
        <v>0.3</v>
      </c>
      <c r="BG1373">
        <v>0.1</v>
      </c>
      <c r="BH1373">
        <v>0.2</v>
      </c>
      <c r="BI1373">
        <v>4.8</v>
      </c>
      <c r="BJ1373">
        <v>0.5</v>
      </c>
      <c r="BK1373">
        <v>0.2</v>
      </c>
      <c r="BP1373">
        <v>1.5</v>
      </c>
      <c r="BQ1373">
        <v>50.2</v>
      </c>
      <c r="BS1373">
        <v>2.7</v>
      </c>
      <c r="BT1373">
        <v>4.5</v>
      </c>
    </row>
    <row r="1374" spans="1:72" x14ac:dyDescent="0.25">
      <c r="A1374" s="28" t="s">
        <v>303</v>
      </c>
      <c r="B1374" s="27" t="s">
        <v>372</v>
      </c>
      <c r="C1374" s="28" t="s">
        <v>386</v>
      </c>
      <c r="D1374">
        <v>0.2</v>
      </c>
      <c r="H1374">
        <v>0.7</v>
      </c>
      <c r="I1374">
        <v>0.1</v>
      </c>
      <c r="J1374">
        <v>1.9</v>
      </c>
      <c r="K1374">
        <v>0.2</v>
      </c>
      <c r="L1374">
        <v>0.1</v>
      </c>
      <c r="M1374">
        <v>0.2</v>
      </c>
      <c r="N1374">
        <v>0.3</v>
      </c>
      <c r="O1374">
        <v>0.2</v>
      </c>
      <c r="P1374">
        <v>0.1</v>
      </c>
      <c r="Q1374">
        <v>0.2</v>
      </c>
      <c r="R1374">
        <v>0.1</v>
      </c>
      <c r="S1374">
        <v>0.3</v>
      </c>
      <c r="T1374">
        <v>0.1</v>
      </c>
      <c r="U1374">
        <v>0.1</v>
      </c>
      <c r="V1374">
        <v>0.2</v>
      </c>
      <c r="W1374">
        <v>0.3</v>
      </c>
      <c r="X1374">
        <v>0.8</v>
      </c>
      <c r="Y1374">
        <v>0.9</v>
      </c>
      <c r="Z1374">
        <v>0.1</v>
      </c>
      <c r="AA1374">
        <v>0.5</v>
      </c>
      <c r="AC1374">
        <v>0.1</v>
      </c>
      <c r="AD1374">
        <v>2.6</v>
      </c>
      <c r="AE1374">
        <v>0.2</v>
      </c>
      <c r="AF1374">
        <v>2.6</v>
      </c>
      <c r="AG1374">
        <v>0.5</v>
      </c>
      <c r="AH1374">
        <v>0.1</v>
      </c>
      <c r="AI1374">
        <v>0.1</v>
      </c>
      <c r="AJ1374">
        <v>0.1</v>
      </c>
      <c r="AK1374">
        <v>0.2</v>
      </c>
      <c r="AM1374">
        <v>11.1</v>
      </c>
      <c r="AN1374">
        <v>1.7</v>
      </c>
      <c r="AO1374">
        <v>21.3</v>
      </c>
      <c r="AP1374">
        <v>0.6</v>
      </c>
      <c r="AQ1374">
        <v>2.6</v>
      </c>
      <c r="AR1374">
        <v>0.2</v>
      </c>
      <c r="AS1374">
        <v>0.1</v>
      </c>
      <c r="AT1374">
        <v>0.1</v>
      </c>
      <c r="AU1374">
        <v>0.3</v>
      </c>
      <c r="AV1374">
        <v>0.8</v>
      </c>
      <c r="AW1374">
        <v>0.3</v>
      </c>
      <c r="AX1374">
        <v>0.4</v>
      </c>
      <c r="AY1374">
        <v>0.2</v>
      </c>
      <c r="AZ1374">
        <v>1.3</v>
      </c>
      <c r="BA1374">
        <v>0.7</v>
      </c>
      <c r="BB1374">
        <v>0.4</v>
      </c>
      <c r="BC1374">
        <v>3</v>
      </c>
      <c r="BD1374">
        <v>1.1</v>
      </c>
      <c r="BE1374">
        <v>2.7</v>
      </c>
      <c r="BF1374">
        <v>1.1</v>
      </c>
      <c r="BG1374">
        <v>0.1</v>
      </c>
      <c r="BH1374">
        <v>0.6</v>
      </c>
      <c r="BI1374">
        <v>28.2</v>
      </c>
      <c r="BJ1374">
        <v>2.7</v>
      </c>
      <c r="BK1374">
        <v>1.8</v>
      </c>
      <c r="BM1374">
        <v>0.2</v>
      </c>
      <c r="BP1374">
        <v>6</v>
      </c>
      <c r="BQ1374">
        <v>125.6</v>
      </c>
      <c r="BR1374">
        <v>0.1</v>
      </c>
      <c r="BS1374">
        <v>8.6</v>
      </c>
      <c r="BT1374">
        <v>58.2</v>
      </c>
    </row>
    <row r="1375" spans="1:72" x14ac:dyDescent="0.25">
      <c r="A1375" s="28" t="s">
        <v>303</v>
      </c>
      <c r="B1375" s="27" t="s">
        <v>372</v>
      </c>
      <c r="C1375" s="28" t="s">
        <v>387</v>
      </c>
      <c r="D1375">
        <v>0.6</v>
      </c>
      <c r="E1375">
        <v>0.1</v>
      </c>
      <c r="G1375">
        <v>0.2</v>
      </c>
      <c r="H1375">
        <v>4.4</v>
      </c>
      <c r="I1375">
        <v>0.9</v>
      </c>
      <c r="J1375">
        <v>0.4</v>
      </c>
      <c r="K1375">
        <v>0.7</v>
      </c>
      <c r="L1375">
        <v>0.4</v>
      </c>
      <c r="M1375">
        <v>1.4</v>
      </c>
      <c r="N1375">
        <v>3.1</v>
      </c>
      <c r="O1375">
        <v>3</v>
      </c>
      <c r="P1375">
        <v>1.1</v>
      </c>
      <c r="Q1375">
        <v>0.9</v>
      </c>
      <c r="R1375">
        <v>1.3</v>
      </c>
      <c r="S1375">
        <v>2.1</v>
      </c>
      <c r="T1375">
        <v>1.8</v>
      </c>
      <c r="U1375">
        <v>1.4</v>
      </c>
      <c r="V1375">
        <v>2.2</v>
      </c>
      <c r="W1375">
        <v>2.7</v>
      </c>
      <c r="X1375">
        <v>2.7</v>
      </c>
      <c r="Y1375">
        <v>0.9</v>
      </c>
      <c r="Z1375">
        <v>0.7</v>
      </c>
      <c r="AA1375">
        <v>4</v>
      </c>
      <c r="AB1375">
        <v>0.1</v>
      </c>
      <c r="AC1375">
        <v>1.5</v>
      </c>
      <c r="AD1375">
        <v>4.9</v>
      </c>
      <c r="AE1375">
        <v>2.4</v>
      </c>
      <c r="AF1375">
        <v>14</v>
      </c>
      <c r="AG1375">
        <v>4.9</v>
      </c>
      <c r="AH1375">
        <v>1.8</v>
      </c>
      <c r="AI1375">
        <v>1.2</v>
      </c>
      <c r="AJ1375">
        <v>1.5</v>
      </c>
      <c r="AK1375">
        <v>2.3</v>
      </c>
      <c r="AL1375">
        <v>0.9</v>
      </c>
      <c r="AM1375">
        <v>12</v>
      </c>
      <c r="AN1375">
        <v>7.6</v>
      </c>
      <c r="AO1375">
        <v>20</v>
      </c>
      <c r="AP1375">
        <v>3.7</v>
      </c>
      <c r="AQ1375">
        <v>61.4</v>
      </c>
      <c r="AR1375">
        <v>3.8</v>
      </c>
      <c r="AS1375">
        <v>2</v>
      </c>
      <c r="AT1375">
        <v>3.4</v>
      </c>
      <c r="AU1375">
        <v>2.1</v>
      </c>
      <c r="AV1375">
        <v>20.9</v>
      </c>
      <c r="AW1375">
        <v>3.2</v>
      </c>
      <c r="AX1375">
        <v>3.2</v>
      </c>
      <c r="AY1375">
        <v>2.5</v>
      </c>
      <c r="AZ1375">
        <v>7.2</v>
      </c>
      <c r="BA1375">
        <v>5.1</v>
      </c>
      <c r="BB1375">
        <v>2.3</v>
      </c>
      <c r="BC1375">
        <v>15.1</v>
      </c>
      <c r="BD1375">
        <v>8.8</v>
      </c>
      <c r="BE1375">
        <v>15.6</v>
      </c>
      <c r="BF1375">
        <v>6.8</v>
      </c>
      <c r="BG1375">
        <v>3.1</v>
      </c>
      <c r="BH1375">
        <v>3.7</v>
      </c>
      <c r="BI1375">
        <v>115</v>
      </c>
      <c r="BJ1375">
        <v>10.5</v>
      </c>
      <c r="BK1375">
        <v>8.7</v>
      </c>
      <c r="BL1375">
        <v>0.1</v>
      </c>
      <c r="BM1375">
        <v>0.8</v>
      </c>
      <c r="BP1375">
        <v>20</v>
      </c>
      <c r="BQ1375">
        <v>376.6</v>
      </c>
      <c r="BR1375">
        <v>0.3</v>
      </c>
      <c r="BS1375">
        <v>70.8</v>
      </c>
      <c r="BT1375">
        <v>54.5</v>
      </c>
    </row>
    <row r="1376" spans="1:3" x14ac:dyDescent="0.25">
      <c r="A1376" s="28" t="s">
        <v>303</v>
      </c>
      <c r="B1376" s="27" t="s">
        <v>372</v>
      </c>
      <c r="C1376" s="28" t="s">
        <v>388</v>
      </c>
    </row>
    <row r="1377" spans="1:71" x14ac:dyDescent="0.25">
      <c r="A1377" s="28" t="s">
        <v>303</v>
      </c>
      <c r="B1377" s="27" t="s">
        <v>372</v>
      </c>
      <c r="C1377" s="28" t="s">
        <v>389</v>
      </c>
      <c r="AQ1377">
        <v>0.2</v>
      </c>
      <c r="BS1377">
        <v>0.3</v>
      </c>
    </row>
    <row r="1378" spans="1:72" x14ac:dyDescent="0.25">
      <c r="A1378" s="28" t="s">
        <v>303</v>
      </c>
      <c r="B1378" s="27" t="s">
        <v>372</v>
      </c>
      <c r="C1378" s="28" t="s">
        <v>390</v>
      </c>
      <c r="AQ1378">
        <v>0.1</v>
      </c>
      <c r="BI1378">
        <v>0.1</v>
      </c>
      <c r="BQ1378">
        <v>0.8</v>
      </c>
      <c r="BT1378">
        <v>0.3</v>
      </c>
    </row>
    <row r="1379" spans="1:72" x14ac:dyDescent="0.25">
      <c r="A1379" s="28" t="s">
        <v>303</v>
      </c>
      <c r="B1379" s="27" t="s">
        <v>372</v>
      </c>
      <c r="C1379" s="28" t="s">
        <v>391</v>
      </c>
      <c r="H1379">
        <v>0.1</v>
      </c>
      <c r="V1379">
        <v>0.1</v>
      </c>
      <c r="W1379">
        <v>0.1</v>
      </c>
      <c r="AA1379">
        <v>0.1</v>
      </c>
      <c r="AF1379">
        <v>0.2</v>
      </c>
      <c r="AG1379">
        <v>0.1</v>
      </c>
      <c r="AM1379">
        <v>0.2</v>
      </c>
      <c r="AN1379">
        <v>0.1</v>
      </c>
      <c r="AO1379">
        <v>0.2</v>
      </c>
      <c r="AQ1379">
        <v>0.7</v>
      </c>
      <c r="AR1379">
        <v>0.1</v>
      </c>
      <c r="AV1379">
        <v>0.2</v>
      </c>
      <c r="BC1379">
        <v>0.1</v>
      </c>
      <c r="BE1379">
        <v>0.1</v>
      </c>
      <c r="BI1379">
        <v>0.7</v>
      </c>
      <c r="BP1379">
        <v>0.2</v>
      </c>
      <c r="BQ1379">
        <v>2.3</v>
      </c>
      <c r="BS1379">
        <v>0.6</v>
      </c>
      <c r="BT1379">
        <v>0.5</v>
      </c>
    </row>
    <row r="1380" spans="1:71" x14ac:dyDescent="0.25">
      <c r="A1380" s="28" t="s">
        <v>303</v>
      </c>
      <c r="B1380" s="27" t="s">
        <v>372</v>
      </c>
      <c r="C1380" s="28" t="s">
        <v>392</v>
      </c>
      <c r="H1380">
        <v>0.1</v>
      </c>
      <c r="N1380">
        <v>0.1</v>
      </c>
      <c r="O1380">
        <v>0.1</v>
      </c>
      <c r="V1380">
        <v>0.1</v>
      </c>
      <c r="W1380">
        <v>0.1</v>
      </c>
      <c r="AD1380">
        <v>0.1</v>
      </c>
      <c r="AF1380">
        <v>0.1</v>
      </c>
      <c r="AG1380">
        <v>0.1</v>
      </c>
      <c r="AN1380">
        <v>0.2</v>
      </c>
      <c r="AO1380">
        <v>0.1</v>
      </c>
      <c r="AP1380">
        <v>0.1</v>
      </c>
      <c r="AQ1380">
        <v>0.3</v>
      </c>
      <c r="AR1380">
        <v>0.1</v>
      </c>
      <c r="AT1380">
        <v>0.1</v>
      </c>
      <c r="AV1380">
        <v>0.2</v>
      </c>
      <c r="AY1380">
        <v>0.1</v>
      </c>
      <c r="AZ1380">
        <v>0.1</v>
      </c>
      <c r="BD1380">
        <v>0.1</v>
      </c>
      <c r="BE1380">
        <v>0.1</v>
      </c>
      <c r="BF1380">
        <v>0.1</v>
      </c>
      <c r="BG1380">
        <v>0.1</v>
      </c>
      <c r="BI1380">
        <v>0.1</v>
      </c>
      <c r="BQ1380">
        <v>1</v>
      </c>
      <c r="BS1380">
        <v>0.2</v>
      </c>
    </row>
    <row r="1381" spans="1:72" x14ac:dyDescent="0.25">
      <c r="A1381" s="28" t="s">
        <v>303</v>
      </c>
      <c r="B1381" s="27" t="s">
        <v>372</v>
      </c>
      <c r="C1381" s="28" t="s">
        <v>393</v>
      </c>
      <c r="BC1381">
        <v>0.1</v>
      </c>
      <c r="BI1381">
        <v>0.2</v>
      </c>
      <c r="BQ1381">
        <v>0.9</v>
      </c>
      <c r="BT1381">
        <v>0.1</v>
      </c>
    </row>
    <row r="1382" spans="1:72" x14ac:dyDescent="0.25">
      <c r="A1382" s="28" t="s">
        <v>303</v>
      </c>
      <c r="B1382" s="27" t="s">
        <v>372</v>
      </c>
      <c r="C1382" s="28" t="s">
        <v>394</v>
      </c>
      <c r="BC1382">
        <v>0.1</v>
      </c>
      <c r="BI1382">
        <v>0.1</v>
      </c>
      <c r="BQ1382">
        <v>0.7</v>
      </c>
      <c r="BT1382">
        <v>0.1</v>
      </c>
    </row>
    <row r="1383" spans="1:72" x14ac:dyDescent="0.25">
      <c r="A1383" s="28" t="s">
        <v>303</v>
      </c>
      <c r="B1383" s="27" t="s">
        <v>372</v>
      </c>
      <c r="C1383" s="28" t="s">
        <v>395</v>
      </c>
      <c r="D1383">
        <v>0.9</v>
      </c>
      <c r="E1383">
        <v>0.1</v>
      </c>
      <c r="G1383">
        <v>0.2</v>
      </c>
      <c r="H1383">
        <v>4.8</v>
      </c>
      <c r="I1383">
        <v>0.7</v>
      </c>
      <c r="J1383">
        <v>0.4</v>
      </c>
      <c r="K1383">
        <v>0.7</v>
      </c>
      <c r="L1383">
        <v>0.3</v>
      </c>
      <c r="M1383">
        <v>1.1</v>
      </c>
      <c r="N1383">
        <v>3.5</v>
      </c>
      <c r="O1383">
        <v>3.9</v>
      </c>
      <c r="P1383">
        <v>1.1</v>
      </c>
      <c r="Q1383">
        <v>0.9</v>
      </c>
      <c r="R1383">
        <v>1.4</v>
      </c>
      <c r="S1383">
        <v>1.9</v>
      </c>
      <c r="T1383">
        <v>1.2</v>
      </c>
      <c r="U1383">
        <v>1.5</v>
      </c>
      <c r="V1383">
        <v>2.6</v>
      </c>
      <c r="W1383">
        <v>3.3</v>
      </c>
      <c r="X1383">
        <v>1.3</v>
      </c>
      <c r="Y1383">
        <v>1.5</v>
      </c>
      <c r="Z1383">
        <v>1</v>
      </c>
      <c r="AA1383">
        <v>3.3</v>
      </c>
      <c r="AB1383">
        <v>0.2</v>
      </c>
      <c r="AC1383">
        <v>1.3</v>
      </c>
      <c r="AD1383">
        <v>5.4</v>
      </c>
      <c r="AE1383">
        <v>2.1</v>
      </c>
      <c r="AF1383">
        <v>9.1</v>
      </c>
      <c r="AG1383">
        <v>4.5</v>
      </c>
      <c r="AH1383">
        <v>2.1</v>
      </c>
      <c r="AI1383">
        <v>2.2</v>
      </c>
      <c r="AJ1383">
        <v>1.6</v>
      </c>
      <c r="AK1383">
        <v>3.9</v>
      </c>
      <c r="AL1383">
        <v>0.8</v>
      </c>
      <c r="AM1383">
        <v>4.1</v>
      </c>
      <c r="AN1383">
        <v>2.6</v>
      </c>
      <c r="AO1383">
        <v>4.3</v>
      </c>
      <c r="AP1383">
        <v>2.8</v>
      </c>
      <c r="AQ1383">
        <v>15.3</v>
      </c>
      <c r="AR1383">
        <v>3.1</v>
      </c>
      <c r="AS1383">
        <v>2.8</v>
      </c>
      <c r="AT1383">
        <v>2.2</v>
      </c>
      <c r="AU1383">
        <v>1.5</v>
      </c>
      <c r="AV1383">
        <v>12.8</v>
      </c>
      <c r="AW1383">
        <v>2.8</v>
      </c>
      <c r="AX1383">
        <v>2.1</v>
      </c>
      <c r="AY1383">
        <v>2.8</v>
      </c>
      <c r="AZ1383">
        <v>1.8</v>
      </c>
      <c r="BA1383">
        <v>7.5</v>
      </c>
      <c r="BB1383">
        <v>1</v>
      </c>
      <c r="BC1383">
        <v>3.8</v>
      </c>
      <c r="BD1383">
        <v>13.9</v>
      </c>
      <c r="BE1383">
        <v>7</v>
      </c>
      <c r="BF1383">
        <v>2.9</v>
      </c>
      <c r="BG1383">
        <v>4.1</v>
      </c>
      <c r="BH1383">
        <v>2.2</v>
      </c>
      <c r="BI1383">
        <v>11.5</v>
      </c>
      <c r="BJ1383">
        <v>1.6</v>
      </c>
      <c r="BK1383">
        <v>1.6</v>
      </c>
      <c r="BL1383">
        <v>0.3</v>
      </c>
      <c r="BM1383">
        <v>0.7</v>
      </c>
      <c r="BP1383">
        <v>3.1</v>
      </c>
      <c r="BQ1383">
        <v>41.3</v>
      </c>
      <c r="BS1383">
        <v>5.1</v>
      </c>
      <c r="BT1383">
        <v>2.2</v>
      </c>
    </row>
    <row r="1384" spans="1:72" x14ac:dyDescent="0.25">
      <c r="A1384" s="28" t="s">
        <v>303</v>
      </c>
      <c r="B1384" s="27" t="s">
        <v>372</v>
      </c>
      <c r="C1384" s="28" t="s">
        <v>396</v>
      </c>
      <c r="D1384">
        <v>0.1</v>
      </c>
      <c r="G1384">
        <v>0.1</v>
      </c>
      <c r="H1384">
        <v>2.7</v>
      </c>
      <c r="I1384">
        <v>0.2</v>
      </c>
      <c r="J1384">
        <v>0.1</v>
      </c>
      <c r="K1384">
        <v>0.1</v>
      </c>
      <c r="L1384">
        <v>0.1</v>
      </c>
      <c r="M1384">
        <v>0.3</v>
      </c>
      <c r="N1384">
        <v>0.8</v>
      </c>
      <c r="O1384">
        <v>4.1</v>
      </c>
      <c r="P1384">
        <v>0.2</v>
      </c>
      <c r="Q1384">
        <v>0.3</v>
      </c>
      <c r="R1384">
        <v>0.2</v>
      </c>
      <c r="S1384">
        <v>0.3</v>
      </c>
      <c r="T1384">
        <v>0.7</v>
      </c>
      <c r="U1384">
        <v>0.2</v>
      </c>
      <c r="V1384">
        <v>0.2</v>
      </c>
      <c r="W1384">
        <v>0.5</v>
      </c>
      <c r="X1384">
        <v>0.3</v>
      </c>
      <c r="Y1384">
        <v>0.6</v>
      </c>
      <c r="Z1384">
        <v>0.1</v>
      </c>
      <c r="AA1384">
        <v>0.4</v>
      </c>
      <c r="AC1384">
        <v>0.2</v>
      </c>
      <c r="AD1384">
        <v>0.7</v>
      </c>
      <c r="AE1384">
        <v>0.6</v>
      </c>
      <c r="AF1384">
        <v>2.2</v>
      </c>
      <c r="AG1384">
        <v>1.8</v>
      </c>
      <c r="AH1384">
        <v>0.2</v>
      </c>
      <c r="AI1384">
        <v>0.1</v>
      </c>
      <c r="AJ1384">
        <v>0.5</v>
      </c>
      <c r="AK1384">
        <v>0.3</v>
      </c>
      <c r="AL1384">
        <v>0.1</v>
      </c>
      <c r="AM1384">
        <v>2.1</v>
      </c>
      <c r="AN1384">
        <v>5.4</v>
      </c>
      <c r="AO1384">
        <v>2.4</v>
      </c>
      <c r="AP1384">
        <v>0.4</v>
      </c>
      <c r="AQ1384">
        <v>8.4</v>
      </c>
      <c r="AR1384">
        <v>0.7</v>
      </c>
      <c r="AS1384">
        <v>0.5</v>
      </c>
      <c r="AT1384">
        <v>0.3</v>
      </c>
      <c r="AU1384">
        <v>0.2</v>
      </c>
      <c r="AV1384">
        <v>2.5</v>
      </c>
      <c r="AW1384">
        <v>0.3</v>
      </c>
      <c r="AX1384">
        <v>0.3</v>
      </c>
      <c r="AY1384">
        <v>1.3</v>
      </c>
      <c r="AZ1384">
        <v>0.7</v>
      </c>
      <c r="BA1384">
        <v>0.7</v>
      </c>
      <c r="BB1384">
        <v>0.3</v>
      </c>
      <c r="BC1384">
        <v>8.6</v>
      </c>
      <c r="BD1384">
        <v>1</v>
      </c>
      <c r="BE1384">
        <v>3.2</v>
      </c>
      <c r="BF1384">
        <v>0.6</v>
      </c>
      <c r="BG1384">
        <v>0.4</v>
      </c>
      <c r="BH1384">
        <v>0.6</v>
      </c>
      <c r="BI1384">
        <v>12.3</v>
      </c>
      <c r="BJ1384">
        <v>2.6</v>
      </c>
      <c r="BK1384">
        <v>1</v>
      </c>
      <c r="BL1384">
        <v>0.1</v>
      </c>
      <c r="BM1384">
        <v>0.2</v>
      </c>
      <c r="BP1384">
        <v>25.4</v>
      </c>
      <c r="BQ1384">
        <v>48.7</v>
      </c>
      <c r="BR1384">
        <v>0.5</v>
      </c>
      <c r="BS1384">
        <v>15.5</v>
      </c>
      <c r="BT1384">
        <v>4.3</v>
      </c>
    </row>
    <row r="1385" spans="1:72" x14ac:dyDescent="0.25">
      <c r="A1385" s="28" t="s">
        <v>303</v>
      </c>
      <c r="B1385" s="27" t="s">
        <v>372</v>
      </c>
      <c r="C1385" s="28" t="s">
        <v>397</v>
      </c>
      <c r="H1385">
        <v>0.1</v>
      </c>
      <c r="N1385">
        <v>0.1</v>
      </c>
      <c r="X1385">
        <v>0.1</v>
      </c>
      <c r="AD1385">
        <v>0.2</v>
      </c>
      <c r="AF1385">
        <v>0.3</v>
      </c>
      <c r="AG1385">
        <v>0.1</v>
      </c>
      <c r="AM1385">
        <v>1.5</v>
      </c>
      <c r="AN1385">
        <v>0.3</v>
      </c>
      <c r="AO1385">
        <v>2.7</v>
      </c>
      <c r="AP1385">
        <v>0.1</v>
      </c>
      <c r="AQ1385">
        <v>0.3</v>
      </c>
      <c r="AU1385">
        <v>0.1</v>
      </c>
      <c r="AV1385">
        <v>0.2</v>
      </c>
      <c r="AY1385">
        <v>0.2</v>
      </c>
      <c r="AZ1385">
        <v>0.2</v>
      </c>
      <c r="BA1385">
        <v>0.1</v>
      </c>
      <c r="BB1385">
        <v>0.1</v>
      </c>
      <c r="BC1385">
        <v>0.6</v>
      </c>
      <c r="BD1385">
        <v>0.1</v>
      </c>
      <c r="BE1385">
        <v>0.4</v>
      </c>
      <c r="BF1385">
        <v>0.3</v>
      </c>
      <c r="BG1385">
        <v>0.1</v>
      </c>
      <c r="BH1385">
        <v>0.1</v>
      </c>
      <c r="BI1385">
        <v>8.1</v>
      </c>
      <c r="BJ1385">
        <v>1.3</v>
      </c>
      <c r="BK1385">
        <v>0.2</v>
      </c>
      <c r="BP1385">
        <v>2.9</v>
      </c>
      <c r="BQ1385">
        <v>22.5</v>
      </c>
      <c r="BS1385">
        <v>8</v>
      </c>
      <c r="BT1385">
        <v>7.8</v>
      </c>
    </row>
    <row r="1386" spans="1:71" x14ac:dyDescent="0.25">
      <c r="A1386" s="28" t="s">
        <v>303</v>
      </c>
      <c r="B1386" s="27" t="s">
        <v>372</v>
      </c>
      <c r="C1386" s="28" t="s">
        <v>398</v>
      </c>
      <c r="AF1386">
        <v>0.1</v>
      </c>
      <c r="AP1386">
        <v>0.1</v>
      </c>
      <c r="AQ1386">
        <v>1.1</v>
      </c>
      <c r="AT1386">
        <v>0.1</v>
      </c>
      <c r="AV1386">
        <v>0.2</v>
      </c>
      <c r="BS1386">
        <v>0.6</v>
      </c>
    </row>
    <row r="1387" spans="1:72" x14ac:dyDescent="0.25">
      <c r="A1387" s="28" t="s">
        <v>303</v>
      </c>
      <c r="B1387" s="27" t="s">
        <v>372</v>
      </c>
      <c r="C1387" s="28" t="s">
        <v>399</v>
      </c>
      <c r="H1387">
        <v>0.1</v>
      </c>
      <c r="X1387">
        <v>0.1</v>
      </c>
      <c r="AD1387">
        <v>0.1</v>
      </c>
      <c r="AE1387">
        <v>0.1</v>
      </c>
      <c r="AF1387">
        <v>0.3</v>
      </c>
      <c r="AG1387">
        <v>0.1</v>
      </c>
      <c r="AM1387">
        <v>0.2</v>
      </c>
      <c r="AN1387">
        <v>0.2</v>
      </c>
      <c r="AO1387">
        <v>0.4</v>
      </c>
      <c r="AQ1387">
        <v>0.3</v>
      </c>
      <c r="AV1387">
        <v>0.2</v>
      </c>
      <c r="AX1387">
        <v>0.1</v>
      </c>
      <c r="AZ1387">
        <v>0.1</v>
      </c>
      <c r="BA1387">
        <v>0.1</v>
      </c>
      <c r="BC1387">
        <v>0.6</v>
      </c>
      <c r="BD1387">
        <v>0.1</v>
      </c>
      <c r="BE1387">
        <v>0.4</v>
      </c>
      <c r="BF1387">
        <v>0.2</v>
      </c>
      <c r="BH1387">
        <v>0.1</v>
      </c>
      <c r="BI1387">
        <v>3.1</v>
      </c>
      <c r="BJ1387">
        <v>0.3</v>
      </c>
      <c r="BK1387">
        <v>0.4</v>
      </c>
      <c r="BP1387">
        <v>0.9</v>
      </c>
      <c r="BQ1387">
        <v>8.3</v>
      </c>
      <c r="BS1387">
        <v>1.2</v>
      </c>
      <c r="BT1387">
        <v>1.6</v>
      </c>
    </row>
    <row r="1388" spans="1:72" x14ac:dyDescent="0.25">
      <c r="A1388" s="28" t="s">
        <v>303</v>
      </c>
      <c r="B1388" s="27" t="s">
        <v>372</v>
      </c>
      <c r="C1388" s="28" t="s">
        <v>400</v>
      </c>
      <c r="AF1388">
        <v>0.1</v>
      </c>
      <c r="AM1388">
        <v>0.2</v>
      </c>
      <c r="AN1388">
        <v>0.2</v>
      </c>
      <c r="AO1388">
        <v>0.3</v>
      </c>
      <c r="AQ1388">
        <v>0.2</v>
      </c>
      <c r="AV1388">
        <v>0.1</v>
      </c>
      <c r="AZ1388">
        <v>0.1</v>
      </c>
      <c r="BC1388">
        <v>0.4</v>
      </c>
      <c r="BD1388">
        <v>0.1</v>
      </c>
      <c r="BE1388">
        <v>0.2</v>
      </c>
      <c r="BF1388">
        <v>0.1</v>
      </c>
      <c r="BI1388">
        <v>1.9</v>
      </c>
      <c r="BJ1388">
        <v>0.2</v>
      </c>
      <c r="BK1388">
        <v>0.1</v>
      </c>
      <c r="BP1388">
        <v>1.5</v>
      </c>
      <c r="BQ1388">
        <v>7</v>
      </c>
      <c r="BS1388">
        <v>1.4</v>
      </c>
      <c r="BT1388">
        <v>0.9</v>
      </c>
    </row>
    <row r="1389" spans="1:72" x14ac:dyDescent="0.25">
      <c r="A1389" s="28" t="s">
        <v>303</v>
      </c>
      <c r="B1389" s="27" t="s">
        <v>372</v>
      </c>
      <c r="C1389" s="28" t="s">
        <v>401</v>
      </c>
      <c r="H1389">
        <v>0.3</v>
      </c>
      <c r="M1389">
        <v>0.1</v>
      </c>
      <c r="N1389">
        <v>0.2</v>
      </c>
      <c r="O1389">
        <v>0.2</v>
      </c>
      <c r="P1389">
        <v>0.1</v>
      </c>
      <c r="Q1389">
        <v>0.1</v>
      </c>
      <c r="R1389">
        <v>0.1</v>
      </c>
      <c r="S1389">
        <v>0.1</v>
      </c>
      <c r="T1389">
        <v>0.1</v>
      </c>
      <c r="U1389">
        <v>0.1</v>
      </c>
      <c r="V1389">
        <v>0.1</v>
      </c>
      <c r="W1389">
        <v>0.1</v>
      </c>
      <c r="X1389">
        <v>0.2</v>
      </c>
      <c r="Y1389">
        <v>0.1</v>
      </c>
      <c r="AA1389">
        <v>0.2</v>
      </c>
      <c r="AC1389">
        <v>0.1</v>
      </c>
      <c r="AD1389">
        <v>0.3</v>
      </c>
      <c r="AE1389">
        <v>0.2</v>
      </c>
      <c r="AF1389">
        <v>1.2</v>
      </c>
      <c r="AG1389">
        <v>0.7</v>
      </c>
      <c r="AH1389">
        <v>0.1</v>
      </c>
      <c r="AI1389">
        <v>0.2</v>
      </c>
      <c r="AJ1389">
        <v>0.2</v>
      </c>
      <c r="AK1389">
        <v>0.2</v>
      </c>
      <c r="AM1389">
        <v>2.9</v>
      </c>
      <c r="AN1389">
        <v>2.1</v>
      </c>
      <c r="AO1389">
        <v>6.2</v>
      </c>
      <c r="AP1389">
        <v>0.4</v>
      </c>
      <c r="AQ1389">
        <v>1.3</v>
      </c>
      <c r="AR1389">
        <v>0.1</v>
      </c>
      <c r="AS1389">
        <v>0.1</v>
      </c>
      <c r="AT1389">
        <v>0.2</v>
      </c>
      <c r="AU1389">
        <v>0.1</v>
      </c>
      <c r="AV1389">
        <v>0.9</v>
      </c>
      <c r="AW1389">
        <v>0.2</v>
      </c>
      <c r="AX1389">
        <v>0.2</v>
      </c>
      <c r="AY1389">
        <v>0.4</v>
      </c>
      <c r="AZ1389">
        <v>0.5</v>
      </c>
      <c r="BA1389">
        <v>0.6</v>
      </c>
      <c r="BB1389">
        <v>0.1</v>
      </c>
      <c r="BC1389">
        <v>2.5</v>
      </c>
      <c r="BD1389">
        <v>0.7</v>
      </c>
      <c r="BE1389">
        <v>1.3</v>
      </c>
      <c r="BF1389">
        <v>0.5</v>
      </c>
      <c r="BG1389">
        <v>0.1</v>
      </c>
      <c r="BH1389">
        <v>0.3</v>
      </c>
      <c r="BI1389">
        <v>13.5</v>
      </c>
      <c r="BJ1389">
        <v>1.2</v>
      </c>
      <c r="BK1389">
        <v>0.8</v>
      </c>
      <c r="BM1389">
        <v>0.1</v>
      </c>
      <c r="BP1389">
        <v>12.2</v>
      </c>
      <c r="BQ1389">
        <v>43.6</v>
      </c>
      <c r="BR1389">
        <v>0.3</v>
      </c>
      <c r="BS1389">
        <v>6.9</v>
      </c>
      <c r="BT1389">
        <v>12.9</v>
      </c>
    </row>
    <row r="1390" spans="1:72" x14ac:dyDescent="0.25">
      <c r="A1390" s="28" t="s">
        <v>303</v>
      </c>
      <c r="B1390" s="27" t="s">
        <v>372</v>
      </c>
      <c r="C1390" s="28" t="s">
        <v>402</v>
      </c>
      <c r="H1390">
        <v>0.1</v>
      </c>
      <c r="X1390">
        <v>0.1</v>
      </c>
      <c r="AA1390">
        <v>0.1</v>
      </c>
      <c r="AD1390">
        <v>0.1</v>
      </c>
      <c r="AF1390">
        <v>0.9</v>
      </c>
      <c r="AG1390">
        <v>0.1</v>
      </c>
      <c r="AM1390">
        <v>5</v>
      </c>
      <c r="AN1390">
        <v>1.2</v>
      </c>
      <c r="AO1390">
        <v>10</v>
      </c>
      <c r="AP1390">
        <v>0.2</v>
      </c>
      <c r="AQ1390">
        <v>0.6</v>
      </c>
      <c r="AR1390">
        <v>0.1</v>
      </c>
      <c r="AV1390">
        <v>0.2</v>
      </c>
      <c r="AW1390">
        <v>0.1</v>
      </c>
      <c r="AX1390">
        <v>0.1</v>
      </c>
      <c r="AY1390">
        <v>0.1</v>
      </c>
      <c r="AZ1390">
        <v>0.2</v>
      </c>
      <c r="BA1390">
        <v>0.1</v>
      </c>
      <c r="BB1390">
        <v>0.1</v>
      </c>
      <c r="BC1390">
        <v>1.5</v>
      </c>
      <c r="BD1390">
        <v>0.2</v>
      </c>
      <c r="BE1390">
        <v>0.5</v>
      </c>
      <c r="BF1390">
        <v>0.3</v>
      </c>
      <c r="BH1390">
        <v>0.1</v>
      </c>
      <c r="BI1390">
        <v>11.4</v>
      </c>
      <c r="BJ1390">
        <v>0.6</v>
      </c>
      <c r="BK1390">
        <v>0.5</v>
      </c>
      <c r="BP1390">
        <v>3</v>
      </c>
      <c r="BQ1390">
        <v>40.4</v>
      </c>
      <c r="BS1390">
        <v>2.6</v>
      </c>
      <c r="BT1390">
        <v>25.8</v>
      </c>
    </row>
    <row r="1391" spans="1:72" x14ac:dyDescent="0.25">
      <c r="A1391" s="28" t="s">
        <v>303</v>
      </c>
      <c r="B1391" s="27" t="s">
        <v>372</v>
      </c>
      <c r="C1391" s="28" t="s">
        <v>403</v>
      </c>
      <c r="H1391">
        <v>0.3</v>
      </c>
      <c r="I1391">
        <v>0.1</v>
      </c>
      <c r="N1391">
        <v>0.1</v>
      </c>
      <c r="P1391">
        <v>0.1</v>
      </c>
      <c r="S1391">
        <v>0.1</v>
      </c>
      <c r="X1391">
        <v>0.6</v>
      </c>
      <c r="AA1391">
        <v>0.2</v>
      </c>
      <c r="AD1391">
        <v>0.2</v>
      </c>
      <c r="AE1391">
        <v>0.1</v>
      </c>
      <c r="AF1391">
        <v>0.5</v>
      </c>
      <c r="AG1391">
        <v>0.2</v>
      </c>
      <c r="AJ1391">
        <v>0.1</v>
      </c>
      <c r="AM1391">
        <v>1.3</v>
      </c>
      <c r="AN1391">
        <v>0.8</v>
      </c>
      <c r="AO1391">
        <v>1.4</v>
      </c>
      <c r="AP1391">
        <v>0.1</v>
      </c>
      <c r="AQ1391">
        <v>3.3</v>
      </c>
      <c r="AR1391">
        <v>0.3</v>
      </c>
      <c r="AU1391">
        <v>0.1</v>
      </c>
      <c r="AV1391">
        <v>0.4</v>
      </c>
      <c r="AW1391">
        <v>0.1</v>
      </c>
      <c r="AX1391">
        <v>0.1</v>
      </c>
      <c r="AY1391">
        <v>0.1</v>
      </c>
      <c r="AZ1391">
        <v>0.3</v>
      </c>
      <c r="BA1391">
        <v>0.1</v>
      </c>
      <c r="BB1391">
        <v>0.1</v>
      </c>
      <c r="BC1391">
        <v>2.9</v>
      </c>
      <c r="BD1391">
        <v>0.4</v>
      </c>
      <c r="BE1391">
        <v>0.6</v>
      </c>
      <c r="BF1391">
        <v>0.4</v>
      </c>
      <c r="BH1391">
        <v>0.2</v>
      </c>
      <c r="BI1391">
        <v>8.5</v>
      </c>
      <c r="BJ1391">
        <v>0.7</v>
      </c>
      <c r="BK1391">
        <v>0.5</v>
      </c>
      <c r="BP1391">
        <v>5</v>
      </c>
      <c r="BQ1391">
        <v>44.4</v>
      </c>
      <c r="BR1391">
        <v>0.1</v>
      </c>
      <c r="BS1391">
        <v>4.6</v>
      </c>
      <c r="BT1391">
        <v>8.7</v>
      </c>
    </row>
    <row r="1392" spans="1:72" x14ac:dyDescent="0.25">
      <c r="A1392" s="28" t="s">
        <v>303</v>
      </c>
      <c r="B1392" s="27" t="s">
        <v>372</v>
      </c>
      <c r="C1392" s="28" t="s">
        <v>404</v>
      </c>
      <c r="AF1392">
        <v>0.2</v>
      </c>
      <c r="AM1392">
        <v>0.8</v>
      </c>
      <c r="AN1392">
        <v>0.1</v>
      </c>
      <c r="AO1392">
        <v>1.3</v>
      </c>
      <c r="AQ1392">
        <v>0.2</v>
      </c>
      <c r="AV1392">
        <v>0.1</v>
      </c>
      <c r="AZ1392">
        <v>0.1</v>
      </c>
      <c r="BC1392">
        <v>0.9</v>
      </c>
      <c r="BD1392">
        <v>0.1</v>
      </c>
      <c r="BE1392">
        <v>0.1</v>
      </c>
      <c r="BF1392">
        <v>0.1</v>
      </c>
      <c r="BI1392">
        <v>2.2</v>
      </c>
      <c r="BJ1392">
        <v>0.2</v>
      </c>
      <c r="BK1392">
        <v>0.1</v>
      </c>
      <c r="BP1392">
        <v>0.8</v>
      </c>
      <c r="BQ1392">
        <v>9.7</v>
      </c>
      <c r="BS1392">
        <v>0.9</v>
      </c>
      <c r="BT1392">
        <v>3.4</v>
      </c>
    </row>
    <row r="1393" spans="1:72" x14ac:dyDescent="0.25">
      <c r="A1393" s="28" t="s">
        <v>303</v>
      </c>
      <c r="B1393" s="27" t="s">
        <v>372</v>
      </c>
      <c r="C1393" s="28" t="s">
        <v>405</v>
      </c>
      <c r="AJ1393">
        <v>0.1</v>
      </c>
      <c r="AM1393">
        <v>1.9</v>
      </c>
      <c r="AO1393">
        <v>1.8</v>
      </c>
      <c r="AR1393">
        <v>5.3</v>
      </c>
      <c r="BC1393">
        <v>3.2</v>
      </c>
      <c r="BE1393">
        <v>0.3</v>
      </c>
      <c r="BF1393">
        <v>0.6</v>
      </c>
      <c r="BI1393">
        <v>2.3</v>
      </c>
      <c r="BJ1393">
        <v>0.1</v>
      </c>
      <c r="BK1393">
        <v>0.1</v>
      </c>
      <c r="BQ1393">
        <v>16.9</v>
      </c>
      <c r="BT1393">
        <v>0.4</v>
      </c>
    </row>
    <row r="1394" spans="1:72" x14ac:dyDescent="0.25">
      <c r="A1394" s="28" t="s">
        <v>303</v>
      </c>
      <c r="B1394" s="27" t="s">
        <v>372</v>
      </c>
      <c r="C1394" s="28" t="s">
        <v>406</v>
      </c>
      <c r="AF1394">
        <v>0.1</v>
      </c>
      <c r="AM1394">
        <v>0.2</v>
      </c>
      <c r="AN1394">
        <v>0.2</v>
      </c>
      <c r="AO1394">
        <v>0.4</v>
      </c>
      <c r="AQ1394">
        <v>0.2</v>
      </c>
      <c r="AV1394">
        <v>0.1</v>
      </c>
      <c r="AZ1394">
        <v>0.1</v>
      </c>
      <c r="BC1394">
        <v>0.4</v>
      </c>
      <c r="BD1394">
        <v>0.1</v>
      </c>
      <c r="BE1394">
        <v>0.2</v>
      </c>
      <c r="BF1394">
        <v>0.1</v>
      </c>
      <c r="BI1394">
        <v>2.2</v>
      </c>
      <c r="BJ1394">
        <v>0.2</v>
      </c>
      <c r="BK1394">
        <v>0.1</v>
      </c>
      <c r="BP1394">
        <v>1.4</v>
      </c>
      <c r="BQ1394">
        <v>10.8</v>
      </c>
      <c r="BS1394">
        <v>1.5</v>
      </c>
      <c r="BT1394">
        <v>0.8</v>
      </c>
    </row>
    <row r="1395" spans="1:72" x14ac:dyDescent="0.25">
      <c r="A1395" s="28" t="s">
        <v>303</v>
      </c>
      <c r="B1395" s="27" t="s">
        <v>372</v>
      </c>
      <c r="C1395" s="28" t="s">
        <v>407</v>
      </c>
      <c r="D1395">
        <v>0.1</v>
      </c>
      <c r="H1395">
        <v>1.1</v>
      </c>
      <c r="I1395">
        <v>0.1</v>
      </c>
      <c r="J1395">
        <v>0.1</v>
      </c>
      <c r="K1395">
        <v>0.1</v>
      </c>
      <c r="L1395">
        <v>0.1</v>
      </c>
      <c r="M1395">
        <v>0.3</v>
      </c>
      <c r="N1395">
        <v>0.2</v>
      </c>
      <c r="O1395">
        <v>0.3</v>
      </c>
      <c r="P1395">
        <v>0.1</v>
      </c>
      <c r="Q1395">
        <v>0.1</v>
      </c>
      <c r="R1395">
        <v>0.1</v>
      </c>
      <c r="S1395">
        <v>0.2</v>
      </c>
      <c r="T1395">
        <v>0.1</v>
      </c>
      <c r="U1395">
        <v>0.1</v>
      </c>
      <c r="V1395">
        <v>0.1</v>
      </c>
      <c r="W1395">
        <v>0.1</v>
      </c>
      <c r="X1395">
        <v>0.7</v>
      </c>
      <c r="Y1395">
        <v>0.1</v>
      </c>
      <c r="AA1395">
        <v>0.6</v>
      </c>
      <c r="AC1395">
        <v>0.1</v>
      </c>
      <c r="AD1395">
        <v>0.6</v>
      </c>
      <c r="AE1395">
        <v>0.3</v>
      </c>
      <c r="AF1395">
        <v>13.2</v>
      </c>
      <c r="AG1395">
        <v>1.1</v>
      </c>
      <c r="AH1395">
        <v>0.1</v>
      </c>
      <c r="AI1395">
        <v>0.1</v>
      </c>
      <c r="AJ1395">
        <v>0.7</v>
      </c>
      <c r="AK1395">
        <v>0.1</v>
      </c>
      <c r="AL1395">
        <v>0.1</v>
      </c>
      <c r="AM1395">
        <v>82.3</v>
      </c>
      <c r="AN1395">
        <v>17.5</v>
      </c>
      <c r="AO1395">
        <v>160</v>
      </c>
      <c r="AP1395">
        <v>4.2</v>
      </c>
      <c r="AQ1395">
        <v>5.3</v>
      </c>
      <c r="AR1395">
        <v>1</v>
      </c>
      <c r="AS1395">
        <v>0.1</v>
      </c>
      <c r="AT1395">
        <v>0.2</v>
      </c>
      <c r="AU1395">
        <v>0.4</v>
      </c>
      <c r="AV1395">
        <v>1.7</v>
      </c>
      <c r="AW1395">
        <v>0.3</v>
      </c>
      <c r="AX1395">
        <v>0.5</v>
      </c>
      <c r="AY1395">
        <v>0.4</v>
      </c>
      <c r="AZ1395">
        <v>1.9</v>
      </c>
      <c r="BA1395">
        <v>1</v>
      </c>
      <c r="BB1395">
        <v>0.5</v>
      </c>
      <c r="BC1395">
        <v>19.2</v>
      </c>
      <c r="BD1395">
        <v>2.2</v>
      </c>
      <c r="BE1395">
        <v>4.1</v>
      </c>
      <c r="BF1395">
        <v>2.3</v>
      </c>
      <c r="BG1395">
        <v>0.2</v>
      </c>
      <c r="BH1395">
        <v>1.3</v>
      </c>
      <c r="BI1395">
        <v>122.4</v>
      </c>
      <c r="BJ1395">
        <v>6</v>
      </c>
      <c r="BK1395">
        <v>3</v>
      </c>
      <c r="BM1395">
        <v>0.2</v>
      </c>
      <c r="BP1395">
        <v>63.5</v>
      </c>
      <c r="BQ1395">
        <v>513.5</v>
      </c>
      <c r="BR1395">
        <v>0.8</v>
      </c>
      <c r="BS1395">
        <v>44.7</v>
      </c>
      <c r="BT1395">
        <v>417.9</v>
      </c>
    </row>
    <row r="1396" spans="1:72" x14ac:dyDescent="0.25">
      <c r="A1396" s="26" t="s">
        <v>304</v>
      </c>
      <c r="B1396" s="27" t="s">
        <v>373</v>
      </c>
      <c r="C1396" s="26" t="s">
        <v>384</v>
      </c>
      <c r="D1396">
        <v>91.4</v>
      </c>
      <c r="E1396">
        <v>28.5</v>
      </c>
      <c r="F1396">
        <v>16.3</v>
      </c>
      <c r="G1396">
        <v>57.2</v>
      </c>
      <c r="H1396">
        <v>1057.2</v>
      </c>
      <c r="I1396">
        <v>176.5</v>
      </c>
      <c r="J1396">
        <v>66.5</v>
      </c>
      <c r="K1396">
        <v>113.4</v>
      </c>
      <c r="L1396">
        <v>85.2</v>
      </c>
      <c r="M1396">
        <v>136.1</v>
      </c>
      <c r="N1396">
        <v>206.2</v>
      </c>
      <c r="O1396">
        <v>206.7</v>
      </c>
      <c r="P1396">
        <v>116.2</v>
      </c>
      <c r="Q1396">
        <v>97.8</v>
      </c>
      <c r="R1396">
        <v>129.8</v>
      </c>
      <c r="S1396">
        <v>188.6</v>
      </c>
      <c r="T1396">
        <v>116.4</v>
      </c>
      <c r="U1396">
        <v>142.4</v>
      </c>
      <c r="V1396">
        <v>277.1</v>
      </c>
      <c r="W1396">
        <v>332</v>
      </c>
      <c r="X1396">
        <v>161.6</v>
      </c>
      <c r="Y1396">
        <v>157.6</v>
      </c>
      <c r="Z1396">
        <v>148.8</v>
      </c>
      <c r="AA1396">
        <v>351.3</v>
      </c>
      <c r="AB1396">
        <v>62.4</v>
      </c>
      <c r="AC1396">
        <v>179.9</v>
      </c>
      <c r="AD1396">
        <v>1385.9</v>
      </c>
      <c r="AE1396">
        <v>305.6</v>
      </c>
      <c r="AF1396">
        <v>3849.7</v>
      </c>
      <c r="AG1396">
        <v>923.8</v>
      </c>
      <c r="AH1396">
        <v>477.8</v>
      </c>
      <c r="AI1396">
        <v>138.4</v>
      </c>
      <c r="AJ1396">
        <v>100.5</v>
      </c>
      <c r="AK1396">
        <v>595.8</v>
      </c>
      <c r="AL1396">
        <v>86</v>
      </c>
      <c r="AM1396">
        <v>3663.2</v>
      </c>
      <c r="AN1396">
        <v>157.5</v>
      </c>
      <c r="AO1396">
        <v>1387.1</v>
      </c>
      <c r="AP1396">
        <v>441.9</v>
      </c>
      <c r="AQ1396">
        <v>756.3</v>
      </c>
      <c r="AR1396">
        <v>755.7</v>
      </c>
      <c r="AS1396">
        <v>183.4</v>
      </c>
      <c r="AT1396">
        <v>162.2</v>
      </c>
      <c r="AU1396">
        <v>378.4</v>
      </c>
      <c r="AV1396">
        <v>949.5</v>
      </c>
      <c r="AW1396">
        <v>264.9</v>
      </c>
      <c r="AX1396">
        <v>116.6</v>
      </c>
      <c r="AY1396">
        <v>686.7</v>
      </c>
      <c r="AZ1396">
        <v>223.3</v>
      </c>
      <c r="BA1396">
        <v>459.1</v>
      </c>
      <c r="BB1396">
        <v>137.4</v>
      </c>
      <c r="BC1396">
        <v>659.6</v>
      </c>
      <c r="BD1396">
        <v>986.5</v>
      </c>
      <c r="BE1396">
        <v>6034.9</v>
      </c>
      <c r="BF1396">
        <v>1910.3</v>
      </c>
      <c r="BG1396">
        <v>669.4</v>
      </c>
      <c r="BH1396">
        <v>548.7</v>
      </c>
      <c r="BI1396">
        <v>4931.5</v>
      </c>
      <c r="BJ1396">
        <v>16921.8</v>
      </c>
      <c r="BK1396">
        <v>1559</v>
      </c>
      <c r="BL1396">
        <v>36.4</v>
      </c>
      <c r="BM1396">
        <v>623.8</v>
      </c>
      <c r="BP1396">
        <v>36200.5</v>
      </c>
      <c r="BQ1396">
        <v>58082.1</v>
      </c>
      <c r="BR1396">
        <v>16176.1</v>
      </c>
      <c r="BS1396">
        <v>999.3</v>
      </c>
      <c r="BT1396">
        <v>26.5</v>
      </c>
    </row>
    <row r="1397" spans="1:72" x14ac:dyDescent="0.25">
      <c r="A1397" s="28" t="s">
        <v>304</v>
      </c>
      <c r="B1397" s="27" t="s">
        <v>373</v>
      </c>
      <c r="C1397" s="28" t="s">
        <v>385</v>
      </c>
      <c r="D1397">
        <v>0.2</v>
      </c>
      <c r="H1397">
        <v>0.8</v>
      </c>
      <c r="I1397">
        <v>0.2</v>
      </c>
      <c r="J1397">
        <v>0.1</v>
      </c>
      <c r="K1397">
        <v>0.2</v>
      </c>
      <c r="M1397">
        <v>0.1</v>
      </c>
      <c r="N1397">
        <v>0.4</v>
      </c>
      <c r="O1397">
        <v>0.6</v>
      </c>
      <c r="P1397">
        <v>0.2</v>
      </c>
      <c r="Q1397">
        <v>0.1</v>
      </c>
      <c r="R1397">
        <v>0.2</v>
      </c>
      <c r="S1397">
        <v>0.2</v>
      </c>
      <c r="T1397">
        <v>0.4</v>
      </c>
      <c r="U1397">
        <v>0.2</v>
      </c>
      <c r="V1397">
        <v>0.5</v>
      </c>
      <c r="W1397">
        <v>0.4</v>
      </c>
      <c r="X1397">
        <v>0.1</v>
      </c>
      <c r="Y1397">
        <v>0.2</v>
      </c>
      <c r="Z1397">
        <v>0.1</v>
      </c>
      <c r="AA1397">
        <v>0.2</v>
      </c>
      <c r="AC1397">
        <v>0.1</v>
      </c>
      <c r="AD1397">
        <v>0.4</v>
      </c>
      <c r="AE1397">
        <v>0.2</v>
      </c>
      <c r="AF1397">
        <v>2</v>
      </c>
      <c r="AG1397">
        <v>0.6</v>
      </c>
      <c r="AH1397">
        <v>0.2</v>
      </c>
      <c r="AI1397">
        <v>0.1</v>
      </c>
      <c r="AJ1397">
        <v>0.1</v>
      </c>
      <c r="AK1397">
        <v>0.1</v>
      </c>
      <c r="AM1397">
        <v>0.3</v>
      </c>
      <c r="AN1397">
        <v>0.3</v>
      </c>
      <c r="AO1397">
        <v>0.2</v>
      </c>
      <c r="AP1397">
        <v>0.1</v>
      </c>
      <c r="AQ1397">
        <v>1</v>
      </c>
      <c r="AT1397">
        <v>0.1</v>
      </c>
      <c r="AU1397">
        <v>0.1</v>
      </c>
      <c r="AV1397">
        <v>0.3</v>
      </c>
      <c r="AW1397">
        <v>0.1</v>
      </c>
      <c r="AX1397">
        <v>0.1</v>
      </c>
      <c r="AY1397">
        <v>0.2</v>
      </c>
      <c r="AZ1397">
        <v>0.1</v>
      </c>
      <c r="BA1397">
        <v>0.2</v>
      </c>
      <c r="BC1397">
        <v>1.1</v>
      </c>
      <c r="BD1397">
        <v>0.2</v>
      </c>
      <c r="BE1397">
        <v>0.3</v>
      </c>
      <c r="BF1397">
        <v>0.1</v>
      </c>
      <c r="BG1397">
        <v>0.2</v>
      </c>
      <c r="BH1397">
        <v>0.1</v>
      </c>
      <c r="BI1397">
        <v>0.1</v>
      </c>
      <c r="BJ1397">
        <v>0.3</v>
      </c>
      <c r="BK1397">
        <v>0.1</v>
      </c>
      <c r="BP1397">
        <v>0.1</v>
      </c>
      <c r="BQ1397">
        <v>0.9</v>
      </c>
      <c r="BS1397">
        <v>0.2</v>
      </c>
      <c r="BT1397">
        <v>0.1</v>
      </c>
    </row>
    <row r="1398" spans="1:72" x14ac:dyDescent="0.25">
      <c r="A1398" s="28" t="s">
        <v>304</v>
      </c>
      <c r="B1398" s="27" t="s">
        <v>373</v>
      </c>
      <c r="C1398" s="28" t="s">
        <v>386</v>
      </c>
      <c r="D1398">
        <v>2.3</v>
      </c>
      <c r="E1398">
        <v>0.5</v>
      </c>
      <c r="F1398">
        <v>1</v>
      </c>
      <c r="G1398">
        <v>1.1</v>
      </c>
      <c r="H1398">
        <v>4.1</v>
      </c>
      <c r="I1398">
        <v>2</v>
      </c>
      <c r="J1398">
        <v>5</v>
      </c>
      <c r="K1398">
        <v>2</v>
      </c>
      <c r="L1398">
        <v>1.4</v>
      </c>
      <c r="M1398">
        <v>2</v>
      </c>
      <c r="N1398">
        <v>2.5</v>
      </c>
      <c r="O1398">
        <v>2.8</v>
      </c>
      <c r="P1398">
        <v>2.5</v>
      </c>
      <c r="Q1398">
        <v>2</v>
      </c>
      <c r="R1398">
        <v>2.2</v>
      </c>
      <c r="S1398">
        <v>2.6</v>
      </c>
      <c r="T1398">
        <v>2.2</v>
      </c>
      <c r="U1398">
        <v>2.3</v>
      </c>
      <c r="V1398">
        <v>2.4</v>
      </c>
      <c r="W1398">
        <v>2.3</v>
      </c>
      <c r="X1398">
        <v>3</v>
      </c>
      <c r="Y1398">
        <v>4</v>
      </c>
      <c r="Z1398">
        <v>2</v>
      </c>
      <c r="AA1398">
        <v>2.4</v>
      </c>
      <c r="AB1398">
        <v>0.8</v>
      </c>
      <c r="AC1398">
        <v>2</v>
      </c>
      <c r="AD1398">
        <v>7.3</v>
      </c>
      <c r="AE1398">
        <v>1.9</v>
      </c>
      <c r="AF1398">
        <v>2.6</v>
      </c>
      <c r="AG1398">
        <v>2.5</v>
      </c>
      <c r="AH1398">
        <v>2.4</v>
      </c>
      <c r="AI1398">
        <v>2.2</v>
      </c>
      <c r="AJ1398">
        <v>1.9</v>
      </c>
      <c r="AK1398">
        <v>2.6</v>
      </c>
      <c r="AL1398">
        <v>0.9</v>
      </c>
      <c r="AM1398">
        <v>3.4</v>
      </c>
      <c r="AN1398">
        <v>2</v>
      </c>
      <c r="AO1398">
        <v>4.1</v>
      </c>
      <c r="AP1398">
        <v>2.4</v>
      </c>
      <c r="AQ1398">
        <v>3.3</v>
      </c>
      <c r="AR1398">
        <v>1</v>
      </c>
      <c r="AS1398">
        <v>1.6</v>
      </c>
      <c r="AT1398">
        <v>1.4</v>
      </c>
      <c r="AU1398">
        <v>1.3</v>
      </c>
      <c r="AV1398">
        <v>4.6</v>
      </c>
      <c r="AW1398">
        <v>2.2</v>
      </c>
      <c r="AX1398">
        <v>2.1</v>
      </c>
      <c r="AY1398">
        <v>2</v>
      </c>
      <c r="AZ1398">
        <v>1.8</v>
      </c>
      <c r="BA1398">
        <v>2</v>
      </c>
      <c r="BB1398">
        <v>1.1</v>
      </c>
      <c r="BC1398">
        <v>31.1</v>
      </c>
      <c r="BD1398">
        <v>2.4</v>
      </c>
      <c r="BE1398">
        <v>30.6</v>
      </c>
      <c r="BF1398">
        <v>1.8</v>
      </c>
      <c r="BG1398">
        <v>2.4</v>
      </c>
      <c r="BH1398">
        <v>2</v>
      </c>
      <c r="BI1398">
        <v>4.5</v>
      </c>
      <c r="BJ1398">
        <v>29.1</v>
      </c>
      <c r="BK1398">
        <v>2.1</v>
      </c>
      <c r="BL1398">
        <v>1.4</v>
      </c>
      <c r="BM1398">
        <v>2</v>
      </c>
      <c r="BP1398">
        <v>7.2</v>
      </c>
      <c r="BQ1398">
        <v>54.1</v>
      </c>
      <c r="BR1398">
        <v>1.1</v>
      </c>
      <c r="BS1398">
        <v>5.7</v>
      </c>
      <c r="BT1398">
        <v>5.3</v>
      </c>
    </row>
    <row r="1399" spans="1:72" x14ac:dyDescent="0.25">
      <c r="A1399" s="28" t="s">
        <v>304</v>
      </c>
      <c r="B1399" s="27" t="s">
        <v>373</v>
      </c>
      <c r="C1399" s="28" t="s">
        <v>387</v>
      </c>
      <c r="D1399">
        <v>1.4</v>
      </c>
      <c r="E1399">
        <v>0.2</v>
      </c>
      <c r="F1399">
        <v>0.2</v>
      </c>
      <c r="G1399">
        <v>0.4</v>
      </c>
      <c r="H1399">
        <v>8.7</v>
      </c>
      <c r="I1399">
        <v>1.4</v>
      </c>
      <c r="J1399">
        <v>0.7</v>
      </c>
      <c r="K1399">
        <v>1.1</v>
      </c>
      <c r="L1399">
        <v>0.5</v>
      </c>
      <c r="M1399">
        <v>1.5</v>
      </c>
      <c r="N1399">
        <v>4.2</v>
      </c>
      <c r="O1399">
        <v>8.5</v>
      </c>
      <c r="P1399">
        <v>1.8</v>
      </c>
      <c r="Q1399">
        <v>1.3</v>
      </c>
      <c r="R1399">
        <v>1.6</v>
      </c>
      <c r="S1399">
        <v>2.2</v>
      </c>
      <c r="T1399">
        <v>3.1</v>
      </c>
      <c r="U1399">
        <v>1.9</v>
      </c>
      <c r="V1399">
        <v>3</v>
      </c>
      <c r="W1399">
        <v>4.6</v>
      </c>
      <c r="X1399">
        <v>1.2</v>
      </c>
      <c r="Y1399">
        <v>2</v>
      </c>
      <c r="Z1399">
        <v>1.1</v>
      </c>
      <c r="AA1399">
        <v>3.2</v>
      </c>
      <c r="AB1399">
        <v>0.3</v>
      </c>
      <c r="AC1399">
        <v>1.4</v>
      </c>
      <c r="AD1399">
        <v>4.2</v>
      </c>
      <c r="AE1399">
        <v>2.4</v>
      </c>
      <c r="AF1399">
        <v>10.9</v>
      </c>
      <c r="AG1399">
        <v>5.4</v>
      </c>
      <c r="AH1399">
        <v>1.9</v>
      </c>
      <c r="AI1399">
        <v>1.3</v>
      </c>
      <c r="AJ1399">
        <v>1.4</v>
      </c>
      <c r="AK1399">
        <v>2.7</v>
      </c>
      <c r="AL1399">
        <v>0.7</v>
      </c>
      <c r="AM1399">
        <v>3.6</v>
      </c>
      <c r="AN1399">
        <v>3.3</v>
      </c>
      <c r="AO1399">
        <v>11.1</v>
      </c>
      <c r="AP1399">
        <v>3.8</v>
      </c>
      <c r="AQ1399">
        <v>25.1</v>
      </c>
      <c r="AR1399">
        <v>2.3</v>
      </c>
      <c r="AS1399">
        <v>1.7</v>
      </c>
      <c r="AT1399">
        <v>2</v>
      </c>
      <c r="AU1399">
        <v>1.3</v>
      </c>
      <c r="AV1399">
        <v>14.1</v>
      </c>
      <c r="AW1399">
        <v>2.3</v>
      </c>
      <c r="AX1399">
        <v>6.5</v>
      </c>
      <c r="AY1399">
        <v>6.5</v>
      </c>
      <c r="AZ1399">
        <v>1.3</v>
      </c>
      <c r="BA1399">
        <v>4</v>
      </c>
      <c r="BB1399">
        <v>1.1</v>
      </c>
      <c r="BC1399">
        <v>19.4</v>
      </c>
      <c r="BD1399">
        <v>5.6</v>
      </c>
      <c r="BE1399">
        <v>9.7</v>
      </c>
      <c r="BF1399">
        <v>1.9</v>
      </c>
      <c r="BG1399">
        <v>2.9</v>
      </c>
      <c r="BH1399">
        <v>1.8</v>
      </c>
      <c r="BI1399">
        <v>5.1</v>
      </c>
      <c r="BJ1399">
        <v>7.3</v>
      </c>
      <c r="BK1399">
        <v>1.3</v>
      </c>
      <c r="BL1399">
        <v>0.4</v>
      </c>
      <c r="BM1399">
        <v>0.8</v>
      </c>
      <c r="BP1399">
        <v>2.4</v>
      </c>
      <c r="BQ1399">
        <v>36.5</v>
      </c>
      <c r="BR1399">
        <v>0.4</v>
      </c>
      <c r="BS1399">
        <v>64.2</v>
      </c>
      <c r="BT1399">
        <v>2.5</v>
      </c>
    </row>
    <row r="1400" spans="1:72" x14ac:dyDescent="0.25">
      <c r="A1400" s="28" t="s">
        <v>304</v>
      </c>
      <c r="B1400" s="27" t="s">
        <v>373</v>
      </c>
      <c r="C1400" s="28" t="s">
        <v>388</v>
      </c>
      <c r="D1400">
        <v>0.1</v>
      </c>
      <c r="H1400">
        <v>0.1</v>
      </c>
      <c r="S1400">
        <v>0.1</v>
      </c>
      <c r="U1400">
        <v>0.1</v>
      </c>
      <c r="V1400">
        <v>0.1</v>
      </c>
      <c r="Z1400">
        <v>0.2</v>
      </c>
      <c r="AA1400">
        <v>0.1</v>
      </c>
      <c r="AD1400">
        <v>0.1</v>
      </c>
      <c r="AH1400">
        <v>0.1</v>
      </c>
      <c r="AI1400">
        <v>0.2</v>
      </c>
      <c r="AJ1400">
        <v>0.3</v>
      </c>
      <c r="AK1400">
        <v>0.1</v>
      </c>
      <c r="AO1400">
        <v>0.2</v>
      </c>
      <c r="AP1400">
        <v>0.1</v>
      </c>
      <c r="BE1400">
        <v>0.2</v>
      </c>
      <c r="BJ1400">
        <v>0.4</v>
      </c>
      <c r="BP1400">
        <v>0.1</v>
      </c>
      <c r="BQ1400">
        <v>0.5</v>
      </c>
      <c r="BS1400">
        <v>0.4</v>
      </c>
      <c r="BT1400">
        <v>0.1</v>
      </c>
    </row>
    <row r="1401" spans="1:69" x14ac:dyDescent="0.25">
      <c r="A1401" s="28" t="s">
        <v>304</v>
      </c>
      <c r="B1401" s="27" t="s">
        <v>373</v>
      </c>
      <c r="C1401" s="28" t="s">
        <v>389</v>
      </c>
      <c r="BC1401">
        <v>0.2</v>
      </c>
      <c r="BE1401">
        <v>0.6</v>
      </c>
      <c r="BJ1401">
        <v>0.6</v>
      </c>
      <c r="BP1401">
        <v>0.1</v>
      </c>
      <c r="BQ1401">
        <v>1.1</v>
      </c>
    </row>
    <row r="1402" spans="1:69" x14ac:dyDescent="0.25">
      <c r="A1402" s="28" t="s">
        <v>304</v>
      </c>
      <c r="B1402" s="27" t="s">
        <v>373</v>
      </c>
      <c r="C1402" s="28" t="s">
        <v>390</v>
      </c>
      <c r="H1402">
        <v>0.4</v>
      </c>
      <c r="I1402">
        <v>0.1</v>
      </c>
      <c r="L1402">
        <v>0.1</v>
      </c>
      <c r="M1402">
        <v>0.1</v>
      </c>
      <c r="P1402">
        <v>0.1</v>
      </c>
      <c r="Q1402">
        <v>0.1</v>
      </c>
      <c r="S1402">
        <v>0.1</v>
      </c>
      <c r="U1402">
        <v>0.1</v>
      </c>
      <c r="AA1402">
        <v>0.1</v>
      </c>
      <c r="AD1402">
        <v>0.2</v>
      </c>
      <c r="AG1402">
        <v>0.2</v>
      </c>
      <c r="AM1402">
        <v>0.1</v>
      </c>
      <c r="AN1402">
        <v>0.1</v>
      </c>
      <c r="AO1402">
        <v>0.4</v>
      </c>
      <c r="AP1402">
        <v>0.1</v>
      </c>
      <c r="AQ1402">
        <v>0.1</v>
      </c>
      <c r="AV1402">
        <v>0.1</v>
      </c>
      <c r="AZ1402">
        <v>0.1</v>
      </c>
      <c r="BC1402">
        <v>0.1</v>
      </c>
      <c r="BD1402">
        <v>0.1</v>
      </c>
      <c r="BE1402">
        <v>0.7</v>
      </c>
      <c r="BI1402">
        <v>0.4</v>
      </c>
      <c r="BJ1402">
        <v>1</v>
      </c>
      <c r="BM1402">
        <v>0.1</v>
      </c>
      <c r="BP1402">
        <v>0.1</v>
      </c>
      <c r="BQ1402">
        <v>1.4</v>
      </c>
    </row>
    <row r="1403" spans="1:71" x14ac:dyDescent="0.25">
      <c r="A1403" s="28" t="s">
        <v>304</v>
      </c>
      <c r="B1403" s="27" t="s">
        <v>373</v>
      </c>
      <c r="C1403" s="28" t="s">
        <v>391</v>
      </c>
      <c r="H1403">
        <v>0.2</v>
      </c>
      <c r="N1403">
        <v>0.1</v>
      </c>
      <c r="O1403">
        <v>0.1</v>
      </c>
      <c r="P1403">
        <v>0.1</v>
      </c>
      <c r="S1403">
        <v>0.1</v>
      </c>
      <c r="T1403">
        <v>0.1</v>
      </c>
      <c r="U1403">
        <v>0.1</v>
      </c>
      <c r="V1403">
        <v>0.1</v>
      </c>
      <c r="W1403">
        <v>0.1</v>
      </c>
      <c r="Y1403">
        <v>0.1</v>
      </c>
      <c r="AA1403">
        <v>0.1</v>
      </c>
      <c r="AD1403">
        <v>0.1</v>
      </c>
      <c r="AF1403">
        <v>0.2</v>
      </c>
      <c r="AG1403">
        <v>0.1</v>
      </c>
      <c r="AK1403">
        <v>0.1</v>
      </c>
      <c r="AM1403">
        <v>0.2</v>
      </c>
      <c r="AO1403">
        <v>0.1</v>
      </c>
      <c r="AP1403">
        <v>0.1</v>
      </c>
      <c r="AQ1403">
        <v>0.2</v>
      </c>
      <c r="AV1403">
        <v>0.1</v>
      </c>
      <c r="BC1403">
        <v>0.8</v>
      </c>
      <c r="BE1403">
        <v>1.4</v>
      </c>
      <c r="BF1403">
        <v>0.1</v>
      </c>
      <c r="BI1403">
        <v>0.2</v>
      </c>
      <c r="BJ1403">
        <v>1.9</v>
      </c>
      <c r="BK1403">
        <v>0.1</v>
      </c>
      <c r="BP1403">
        <v>0.6</v>
      </c>
      <c r="BQ1403">
        <v>2.5</v>
      </c>
      <c r="BR1403">
        <v>0.1</v>
      </c>
      <c r="BS1403">
        <v>0.1</v>
      </c>
    </row>
    <row r="1404" spans="1:69" x14ac:dyDescent="0.25">
      <c r="A1404" s="28" t="s">
        <v>304</v>
      </c>
      <c r="B1404" s="27" t="s">
        <v>373</v>
      </c>
      <c r="C1404" s="28" t="s">
        <v>392</v>
      </c>
      <c r="AQ1404">
        <v>0.1</v>
      </c>
      <c r="AV1404">
        <v>0.1</v>
      </c>
      <c r="BC1404">
        <v>0.2</v>
      </c>
      <c r="BE1404">
        <v>0.1</v>
      </c>
      <c r="BJ1404">
        <v>0.1</v>
      </c>
      <c r="BQ1404">
        <v>0.3</v>
      </c>
    </row>
    <row r="1405" spans="1:69" x14ac:dyDescent="0.25">
      <c r="A1405" s="28" t="s">
        <v>304</v>
      </c>
      <c r="B1405" s="27" t="s">
        <v>373</v>
      </c>
      <c r="C1405" s="28" t="s">
        <v>393</v>
      </c>
      <c r="H1405">
        <v>0.2</v>
      </c>
      <c r="O1405">
        <v>0.1</v>
      </c>
      <c r="AF1405">
        <v>0.1</v>
      </c>
      <c r="AG1405">
        <v>0.1</v>
      </c>
      <c r="AM1405">
        <v>0.1</v>
      </c>
      <c r="AN1405">
        <v>0.1</v>
      </c>
      <c r="AQ1405">
        <v>0.1</v>
      </c>
      <c r="AT1405">
        <v>0.1</v>
      </c>
      <c r="AV1405">
        <v>0.1</v>
      </c>
      <c r="AY1405">
        <v>0.2</v>
      </c>
      <c r="BC1405">
        <v>0.8</v>
      </c>
      <c r="BE1405">
        <v>0.1</v>
      </c>
      <c r="BJ1405">
        <v>0.2</v>
      </c>
      <c r="BQ1405">
        <v>0.3</v>
      </c>
    </row>
    <row r="1406" spans="1:70" x14ac:dyDescent="0.25">
      <c r="A1406" s="28" t="s">
        <v>304</v>
      </c>
      <c r="B1406" s="27" t="s">
        <v>373</v>
      </c>
      <c r="C1406" s="28" t="s">
        <v>394</v>
      </c>
      <c r="H1406">
        <v>0.1</v>
      </c>
      <c r="O1406">
        <v>0.1</v>
      </c>
      <c r="AD1406">
        <v>0.1</v>
      </c>
      <c r="AG1406">
        <v>0.1</v>
      </c>
      <c r="AM1406">
        <v>0.1</v>
      </c>
      <c r="AO1406">
        <v>0.1</v>
      </c>
      <c r="AP1406">
        <v>0.1</v>
      </c>
      <c r="AQ1406">
        <v>0.1</v>
      </c>
      <c r="AV1406">
        <v>0.2</v>
      </c>
      <c r="AY1406">
        <v>0.1</v>
      </c>
      <c r="BC1406">
        <v>3.7</v>
      </c>
      <c r="BE1406">
        <v>1.8</v>
      </c>
      <c r="BI1406">
        <v>0.1</v>
      </c>
      <c r="BJ1406">
        <v>1.2</v>
      </c>
      <c r="BK1406">
        <v>0.1</v>
      </c>
      <c r="BP1406">
        <v>0.3</v>
      </c>
      <c r="BQ1406">
        <v>2.6</v>
      </c>
      <c r="BR1406">
        <v>0.1</v>
      </c>
    </row>
    <row r="1407" spans="1:71" x14ac:dyDescent="0.25">
      <c r="A1407" s="28" t="s">
        <v>304</v>
      </c>
      <c r="B1407" s="27" t="s">
        <v>373</v>
      </c>
      <c r="C1407" s="28" t="s">
        <v>395</v>
      </c>
      <c r="D1407">
        <v>0.2</v>
      </c>
      <c r="H1407">
        <v>0.7</v>
      </c>
      <c r="I1407">
        <v>0.1</v>
      </c>
      <c r="J1407">
        <v>0.1</v>
      </c>
      <c r="K1407">
        <v>0.1</v>
      </c>
      <c r="M1407">
        <v>0.2</v>
      </c>
      <c r="N1407">
        <v>0.6</v>
      </c>
      <c r="O1407">
        <v>0.6</v>
      </c>
      <c r="P1407">
        <v>0.2</v>
      </c>
      <c r="Q1407">
        <v>0.2</v>
      </c>
      <c r="R1407">
        <v>0.3</v>
      </c>
      <c r="S1407">
        <v>0.3</v>
      </c>
      <c r="T1407">
        <v>0.2</v>
      </c>
      <c r="U1407">
        <v>0.3</v>
      </c>
      <c r="V1407">
        <v>0.5</v>
      </c>
      <c r="W1407">
        <v>0.6</v>
      </c>
      <c r="X1407">
        <v>0.2</v>
      </c>
      <c r="Y1407">
        <v>0.2</v>
      </c>
      <c r="Z1407">
        <v>0.2</v>
      </c>
      <c r="AA1407">
        <v>0.6</v>
      </c>
      <c r="AC1407">
        <v>0.2</v>
      </c>
      <c r="AD1407">
        <v>1</v>
      </c>
      <c r="AE1407">
        <v>0.3</v>
      </c>
      <c r="AF1407">
        <v>1.5</v>
      </c>
      <c r="AG1407">
        <v>0.7</v>
      </c>
      <c r="AH1407">
        <v>0.4</v>
      </c>
      <c r="AI1407">
        <v>0.4</v>
      </c>
      <c r="AJ1407">
        <v>0.3</v>
      </c>
      <c r="AK1407">
        <v>0.7</v>
      </c>
      <c r="AL1407">
        <v>0.1</v>
      </c>
      <c r="AM1407">
        <v>0.6</v>
      </c>
      <c r="AN1407">
        <v>0.3</v>
      </c>
      <c r="AO1407">
        <v>0.4</v>
      </c>
      <c r="AP1407">
        <v>0.4</v>
      </c>
      <c r="AQ1407">
        <v>2.6</v>
      </c>
      <c r="AR1407">
        <v>0.5</v>
      </c>
      <c r="AS1407">
        <v>0.5</v>
      </c>
      <c r="AT1407">
        <v>0.4</v>
      </c>
      <c r="AU1407">
        <v>0.2</v>
      </c>
      <c r="AV1407">
        <v>2.1</v>
      </c>
      <c r="AW1407">
        <v>0.5</v>
      </c>
      <c r="AX1407">
        <v>0.3</v>
      </c>
      <c r="AY1407">
        <v>0.3</v>
      </c>
      <c r="AZ1407">
        <v>0.2</v>
      </c>
      <c r="BA1407">
        <v>1.3</v>
      </c>
      <c r="BB1407">
        <v>0.1</v>
      </c>
      <c r="BC1407">
        <v>0.3</v>
      </c>
      <c r="BD1407">
        <v>2.4</v>
      </c>
      <c r="BE1407">
        <v>1</v>
      </c>
      <c r="BF1407">
        <v>0.4</v>
      </c>
      <c r="BG1407">
        <v>0.6</v>
      </c>
      <c r="BH1407">
        <v>0.3</v>
      </c>
      <c r="BI1407">
        <v>0.2</v>
      </c>
      <c r="BJ1407">
        <v>0.1</v>
      </c>
      <c r="BK1407">
        <v>0.1</v>
      </c>
      <c r="BM1407">
        <v>0.1</v>
      </c>
      <c r="BQ1407">
        <v>1.3</v>
      </c>
      <c r="BS1407">
        <v>0.1</v>
      </c>
    </row>
    <row r="1408" spans="1:72" x14ac:dyDescent="0.25">
      <c r="A1408" s="28" t="s">
        <v>304</v>
      </c>
      <c r="B1408" s="27" t="s">
        <v>373</v>
      </c>
      <c r="C1408" s="28" t="s">
        <v>396</v>
      </c>
      <c r="D1408">
        <v>0.5</v>
      </c>
      <c r="E1408">
        <v>0.1</v>
      </c>
      <c r="F1408">
        <v>0.1</v>
      </c>
      <c r="G1408">
        <v>0.2</v>
      </c>
      <c r="H1408">
        <v>7.5</v>
      </c>
      <c r="I1408">
        <v>0.6</v>
      </c>
      <c r="J1408">
        <v>0.3</v>
      </c>
      <c r="K1408">
        <v>0.4</v>
      </c>
      <c r="L1408">
        <v>0.3</v>
      </c>
      <c r="M1408">
        <v>0.9</v>
      </c>
      <c r="N1408">
        <v>2.7</v>
      </c>
      <c r="O1408">
        <v>12.3</v>
      </c>
      <c r="P1408">
        <v>0.8</v>
      </c>
      <c r="Q1408">
        <v>0.8</v>
      </c>
      <c r="R1408">
        <v>0.5</v>
      </c>
      <c r="S1408">
        <v>0.8</v>
      </c>
      <c r="T1408">
        <v>2.3</v>
      </c>
      <c r="U1408">
        <v>0.8</v>
      </c>
      <c r="V1408">
        <v>0.9</v>
      </c>
      <c r="W1408">
        <v>1.8</v>
      </c>
      <c r="X1408">
        <v>0.5</v>
      </c>
      <c r="Y1408">
        <v>1.8</v>
      </c>
      <c r="Z1408">
        <v>0.4</v>
      </c>
      <c r="AA1408">
        <v>1</v>
      </c>
      <c r="AB1408">
        <v>0.2</v>
      </c>
      <c r="AC1408">
        <v>0.5</v>
      </c>
      <c r="AD1408">
        <v>2</v>
      </c>
      <c r="AE1408">
        <v>1.8</v>
      </c>
      <c r="AF1408">
        <v>5.2</v>
      </c>
      <c r="AG1408">
        <v>4.8</v>
      </c>
      <c r="AH1408">
        <v>1.1</v>
      </c>
      <c r="AI1408">
        <v>0.5</v>
      </c>
      <c r="AJ1408">
        <v>0.8</v>
      </c>
      <c r="AK1408">
        <v>1.3</v>
      </c>
      <c r="AL1408">
        <v>0.4</v>
      </c>
      <c r="AM1408">
        <v>1.3</v>
      </c>
      <c r="AN1408">
        <v>1.3</v>
      </c>
      <c r="AO1408">
        <v>1.8</v>
      </c>
      <c r="AP1408">
        <v>1.1</v>
      </c>
      <c r="AQ1408">
        <v>22.5</v>
      </c>
      <c r="AR1408">
        <v>0.7</v>
      </c>
      <c r="AS1408">
        <v>1.4</v>
      </c>
      <c r="AT1408">
        <v>0.7</v>
      </c>
      <c r="AU1408">
        <v>0.4</v>
      </c>
      <c r="AV1408">
        <v>5.9</v>
      </c>
      <c r="AW1408">
        <v>0.6</v>
      </c>
      <c r="AX1408">
        <v>0.4</v>
      </c>
      <c r="AY1408">
        <v>3.5</v>
      </c>
      <c r="AZ1408">
        <v>0.5</v>
      </c>
      <c r="BA1408">
        <v>1.8</v>
      </c>
      <c r="BB1408">
        <v>0.5</v>
      </c>
      <c r="BC1408">
        <v>13.2</v>
      </c>
      <c r="BD1408">
        <v>1</v>
      </c>
      <c r="BE1408">
        <v>6</v>
      </c>
      <c r="BF1408">
        <v>0.5</v>
      </c>
      <c r="BG1408">
        <v>1.1</v>
      </c>
      <c r="BH1408">
        <v>0.6</v>
      </c>
      <c r="BI1408">
        <v>1.6</v>
      </c>
      <c r="BJ1408">
        <v>4.4</v>
      </c>
      <c r="BK1408">
        <v>0.6</v>
      </c>
      <c r="BL1408">
        <v>0.2</v>
      </c>
      <c r="BM1408">
        <v>0.5</v>
      </c>
      <c r="BP1408">
        <v>2.5</v>
      </c>
      <c r="BQ1408">
        <v>14.2</v>
      </c>
      <c r="BR1408">
        <v>0.4</v>
      </c>
      <c r="BS1408">
        <v>1.3</v>
      </c>
      <c r="BT1408">
        <v>-1.5</v>
      </c>
    </row>
    <row r="1409" spans="1:72" x14ac:dyDescent="0.25">
      <c r="A1409" s="28" t="s">
        <v>304</v>
      </c>
      <c r="B1409" s="27" t="s">
        <v>373</v>
      </c>
      <c r="C1409" s="28" t="s">
        <v>397</v>
      </c>
      <c r="D1409">
        <v>0.1</v>
      </c>
      <c r="H1409">
        <v>0.2</v>
      </c>
      <c r="I1409">
        <v>0.1</v>
      </c>
      <c r="K1409">
        <v>0.1</v>
      </c>
      <c r="M1409">
        <v>0.1</v>
      </c>
      <c r="N1409">
        <v>0.1</v>
      </c>
      <c r="O1409">
        <v>0.1</v>
      </c>
      <c r="P1409">
        <v>0.1</v>
      </c>
      <c r="Q1409">
        <v>0.1</v>
      </c>
      <c r="R1409">
        <v>0.1</v>
      </c>
      <c r="S1409">
        <v>0.1</v>
      </c>
      <c r="T1409">
        <v>0.1</v>
      </c>
      <c r="U1409">
        <v>0.1</v>
      </c>
      <c r="V1409">
        <v>0.1</v>
      </c>
      <c r="W1409">
        <v>0.1</v>
      </c>
      <c r="X1409">
        <v>0.1</v>
      </c>
      <c r="Y1409">
        <v>0.1</v>
      </c>
      <c r="Z1409">
        <v>0.1</v>
      </c>
      <c r="AA1409">
        <v>0.1</v>
      </c>
      <c r="AC1409">
        <v>0.1</v>
      </c>
      <c r="AD1409">
        <v>0.1</v>
      </c>
      <c r="AE1409">
        <v>0.1</v>
      </c>
      <c r="AF1409">
        <v>0.1</v>
      </c>
      <c r="AG1409">
        <v>0.1</v>
      </c>
      <c r="AH1409">
        <v>0.1</v>
      </c>
      <c r="AI1409">
        <v>0.1</v>
      </c>
      <c r="AJ1409">
        <v>0.1</v>
      </c>
      <c r="AK1409">
        <v>0.1</v>
      </c>
      <c r="AM1409">
        <v>0.2</v>
      </c>
      <c r="AN1409">
        <v>0.1</v>
      </c>
      <c r="AO1409">
        <v>0.3</v>
      </c>
      <c r="AP1409">
        <v>0.1</v>
      </c>
      <c r="AQ1409">
        <v>0.3</v>
      </c>
      <c r="AR1409">
        <v>0.1</v>
      </c>
      <c r="AV1409">
        <v>0.4</v>
      </c>
      <c r="AW1409">
        <v>0.2</v>
      </c>
      <c r="AX1409">
        <v>0.1</v>
      </c>
      <c r="AY1409">
        <v>0.2</v>
      </c>
      <c r="AZ1409">
        <v>0.1</v>
      </c>
      <c r="BA1409">
        <v>0.1</v>
      </c>
      <c r="BC1409">
        <v>3.8</v>
      </c>
      <c r="BD1409">
        <v>0.2</v>
      </c>
      <c r="BE1409">
        <v>3.8</v>
      </c>
      <c r="BF1409">
        <v>0.1</v>
      </c>
      <c r="BG1409">
        <v>0.1</v>
      </c>
      <c r="BH1409">
        <v>0.2</v>
      </c>
      <c r="BI1409">
        <v>0.4</v>
      </c>
      <c r="BJ1409">
        <v>2</v>
      </c>
      <c r="BK1409">
        <v>0.1</v>
      </c>
      <c r="BM1409">
        <v>0.1</v>
      </c>
      <c r="BP1409">
        <v>0.7</v>
      </c>
      <c r="BQ1409">
        <v>9.6</v>
      </c>
      <c r="BR1409">
        <v>0.2</v>
      </c>
      <c r="BS1409">
        <v>0.3</v>
      </c>
      <c r="BT1409">
        <v>0.3</v>
      </c>
    </row>
    <row r="1410" spans="1:71" x14ac:dyDescent="0.25">
      <c r="A1410" s="28" t="s">
        <v>304</v>
      </c>
      <c r="B1410" s="27" t="s">
        <v>373</v>
      </c>
      <c r="C1410" s="28" t="s">
        <v>398</v>
      </c>
      <c r="H1410">
        <v>0.1</v>
      </c>
      <c r="O1410">
        <v>0.1</v>
      </c>
      <c r="AF1410">
        <v>0.1</v>
      </c>
      <c r="AN1410">
        <v>0.3</v>
      </c>
      <c r="AQ1410">
        <v>0.1</v>
      </c>
      <c r="AT1410">
        <v>0.1</v>
      </c>
      <c r="AV1410">
        <v>0.1</v>
      </c>
      <c r="AY1410">
        <v>0.1</v>
      </c>
      <c r="BC1410">
        <v>0.2</v>
      </c>
      <c r="BE1410">
        <v>0.2</v>
      </c>
      <c r="BF1410">
        <v>0.2</v>
      </c>
      <c r="BG1410">
        <v>0.1</v>
      </c>
      <c r="BI1410">
        <v>0.1</v>
      </c>
      <c r="BJ1410">
        <v>0.1</v>
      </c>
      <c r="BK1410">
        <v>0.1</v>
      </c>
      <c r="BQ1410">
        <v>1.9</v>
      </c>
      <c r="BS1410">
        <v>0.5</v>
      </c>
    </row>
    <row r="1411" spans="1:72" x14ac:dyDescent="0.25">
      <c r="A1411" s="28" t="s">
        <v>304</v>
      </c>
      <c r="B1411" s="27" t="s">
        <v>373</v>
      </c>
      <c r="C1411" s="28" t="s">
        <v>399</v>
      </c>
      <c r="AM1411">
        <v>0.1</v>
      </c>
      <c r="AO1411">
        <v>0.1</v>
      </c>
      <c r="AQ1411">
        <v>0.1</v>
      </c>
      <c r="AV1411">
        <v>0.1</v>
      </c>
      <c r="AY1411">
        <v>0.1</v>
      </c>
      <c r="BC1411">
        <v>1.3</v>
      </c>
      <c r="BE1411">
        <v>0.5</v>
      </c>
      <c r="BI1411">
        <v>0.2</v>
      </c>
      <c r="BJ1411">
        <v>0.7</v>
      </c>
      <c r="BK1411">
        <v>0.1</v>
      </c>
      <c r="BP1411">
        <v>0.1</v>
      </c>
      <c r="BQ1411">
        <v>1.6</v>
      </c>
      <c r="BS1411">
        <v>0.1</v>
      </c>
      <c r="BT1411">
        <v>0.1</v>
      </c>
    </row>
    <row r="1412" spans="1:70" x14ac:dyDescent="0.25">
      <c r="A1412" s="28" t="s">
        <v>304</v>
      </c>
      <c r="B1412" s="27" t="s">
        <v>373</v>
      </c>
      <c r="C1412" s="28" t="s">
        <v>400</v>
      </c>
      <c r="H1412">
        <v>0.1</v>
      </c>
      <c r="AD1412">
        <v>0.1</v>
      </c>
      <c r="AM1412">
        <v>0.1</v>
      </c>
      <c r="AO1412">
        <v>0.1</v>
      </c>
      <c r="AV1412">
        <v>0.1</v>
      </c>
      <c r="BC1412">
        <v>1</v>
      </c>
      <c r="BE1412">
        <v>0.5</v>
      </c>
      <c r="BI1412">
        <v>0.1</v>
      </c>
      <c r="BJ1412">
        <v>0.5</v>
      </c>
      <c r="BP1412">
        <v>0.3</v>
      </c>
      <c r="BQ1412">
        <v>1.4</v>
      </c>
      <c r="BR1412">
        <v>0.1</v>
      </c>
    </row>
    <row r="1413" spans="1:72" x14ac:dyDescent="0.25">
      <c r="A1413" s="28" t="s">
        <v>304</v>
      </c>
      <c r="B1413" s="27" t="s">
        <v>373</v>
      </c>
      <c r="C1413" s="28" t="s">
        <v>401</v>
      </c>
      <c r="D1413">
        <v>0.1</v>
      </c>
      <c r="G1413">
        <v>0.1</v>
      </c>
      <c r="H1413">
        <v>0.3</v>
      </c>
      <c r="I1413">
        <v>0.1</v>
      </c>
      <c r="J1413">
        <v>0.1</v>
      </c>
      <c r="K1413">
        <v>0.1</v>
      </c>
      <c r="L1413">
        <v>0.1</v>
      </c>
      <c r="M1413">
        <v>0.1</v>
      </c>
      <c r="N1413">
        <v>0.2</v>
      </c>
      <c r="O1413">
        <v>0.2</v>
      </c>
      <c r="P1413">
        <v>0.1</v>
      </c>
      <c r="Q1413">
        <v>0.1</v>
      </c>
      <c r="R1413">
        <v>0.1</v>
      </c>
      <c r="S1413">
        <v>0.1</v>
      </c>
      <c r="T1413">
        <v>0.1</v>
      </c>
      <c r="U1413">
        <v>0.1</v>
      </c>
      <c r="V1413">
        <v>0.1</v>
      </c>
      <c r="W1413">
        <v>0.1</v>
      </c>
      <c r="X1413">
        <v>0.1</v>
      </c>
      <c r="Y1413">
        <v>0.1</v>
      </c>
      <c r="Z1413">
        <v>0.1</v>
      </c>
      <c r="AA1413">
        <v>0.1</v>
      </c>
      <c r="AC1413">
        <v>0.1</v>
      </c>
      <c r="AD1413">
        <v>0.2</v>
      </c>
      <c r="AE1413">
        <v>0.1</v>
      </c>
      <c r="AF1413">
        <v>0.3</v>
      </c>
      <c r="AG1413">
        <v>0.3</v>
      </c>
      <c r="AH1413">
        <v>0.1</v>
      </c>
      <c r="AI1413">
        <v>0.2</v>
      </c>
      <c r="AJ1413">
        <v>0.1</v>
      </c>
      <c r="AK1413">
        <v>0.2</v>
      </c>
      <c r="AL1413">
        <v>0.1</v>
      </c>
      <c r="AM1413">
        <v>0.3</v>
      </c>
      <c r="AN1413">
        <v>0.2</v>
      </c>
      <c r="AO1413">
        <v>0.9</v>
      </c>
      <c r="AP1413">
        <v>0.3</v>
      </c>
      <c r="AQ1413">
        <v>0.4</v>
      </c>
      <c r="AR1413">
        <v>0.1</v>
      </c>
      <c r="AS1413">
        <v>0.1</v>
      </c>
      <c r="AT1413">
        <v>0.1</v>
      </c>
      <c r="AU1413">
        <v>0.1</v>
      </c>
      <c r="AV1413">
        <v>0.5</v>
      </c>
      <c r="AW1413">
        <v>0.1</v>
      </c>
      <c r="AX1413">
        <v>0.1</v>
      </c>
      <c r="AY1413">
        <v>0.3</v>
      </c>
      <c r="AZ1413">
        <v>0.1</v>
      </c>
      <c r="BA1413">
        <v>0.3</v>
      </c>
      <c r="BB1413">
        <v>0.1</v>
      </c>
      <c r="BC1413">
        <v>3.2</v>
      </c>
      <c r="BD1413">
        <v>0.3</v>
      </c>
      <c r="BE1413">
        <v>1.2</v>
      </c>
      <c r="BF1413">
        <v>0.1</v>
      </c>
      <c r="BG1413">
        <v>0.2</v>
      </c>
      <c r="BH1413">
        <v>0.1</v>
      </c>
      <c r="BI1413">
        <v>0.6</v>
      </c>
      <c r="BJ1413">
        <v>1</v>
      </c>
      <c r="BK1413">
        <v>0.1</v>
      </c>
      <c r="BL1413">
        <v>0.1</v>
      </c>
      <c r="BM1413">
        <v>0.1</v>
      </c>
      <c r="BP1413">
        <v>1</v>
      </c>
      <c r="BQ1413">
        <v>4.4</v>
      </c>
      <c r="BR1413">
        <v>0.1</v>
      </c>
      <c r="BS1413">
        <v>0.4</v>
      </c>
      <c r="BT1413">
        <v>0.6</v>
      </c>
    </row>
    <row r="1414" spans="1:72" x14ac:dyDescent="0.25">
      <c r="A1414" s="28" t="s">
        <v>304</v>
      </c>
      <c r="B1414" s="27" t="s">
        <v>373</v>
      </c>
      <c r="C1414" s="28" t="s">
        <v>402</v>
      </c>
      <c r="H1414">
        <v>0.1</v>
      </c>
      <c r="AF1414">
        <v>0.5</v>
      </c>
      <c r="AG1414">
        <v>0.1</v>
      </c>
      <c r="AM1414">
        <v>2.5</v>
      </c>
      <c r="AN1414">
        <v>0.6</v>
      </c>
      <c r="AO1414">
        <v>5.1</v>
      </c>
      <c r="AP1414">
        <v>0.1</v>
      </c>
      <c r="AQ1414">
        <v>0.3</v>
      </c>
      <c r="AV1414">
        <v>0.1</v>
      </c>
      <c r="AZ1414">
        <v>0.1</v>
      </c>
      <c r="BA1414">
        <v>0.1</v>
      </c>
      <c r="BC1414">
        <v>1.2</v>
      </c>
      <c r="BD1414">
        <v>0.1</v>
      </c>
      <c r="BE1414">
        <v>0.5</v>
      </c>
      <c r="BF1414">
        <v>0.2</v>
      </c>
      <c r="BH1414">
        <v>0.1</v>
      </c>
      <c r="BI1414">
        <v>5.8</v>
      </c>
      <c r="BJ1414">
        <v>0.5</v>
      </c>
      <c r="BK1414">
        <v>0.3</v>
      </c>
      <c r="BP1414">
        <v>1.6</v>
      </c>
      <c r="BQ1414">
        <v>21</v>
      </c>
      <c r="BS1414">
        <v>1.3</v>
      </c>
      <c r="BT1414">
        <v>13.1</v>
      </c>
    </row>
    <row r="1415" spans="1:72" x14ac:dyDescent="0.25">
      <c r="A1415" s="28" t="s">
        <v>304</v>
      </c>
      <c r="B1415" s="27" t="s">
        <v>373</v>
      </c>
      <c r="C1415" s="28" t="s">
        <v>403</v>
      </c>
      <c r="D1415">
        <v>0.2</v>
      </c>
      <c r="E1415">
        <v>0.1</v>
      </c>
      <c r="F1415">
        <v>0.1</v>
      </c>
      <c r="G1415">
        <v>0.1</v>
      </c>
      <c r="H1415">
        <v>0.7</v>
      </c>
      <c r="I1415">
        <v>0.3</v>
      </c>
      <c r="J1415">
        <v>0.2</v>
      </c>
      <c r="K1415">
        <v>0.2</v>
      </c>
      <c r="L1415">
        <v>0.2</v>
      </c>
      <c r="M1415">
        <v>0.3</v>
      </c>
      <c r="N1415">
        <v>0.3</v>
      </c>
      <c r="O1415">
        <v>0.4</v>
      </c>
      <c r="P1415">
        <v>0.3</v>
      </c>
      <c r="Q1415">
        <v>0.3</v>
      </c>
      <c r="R1415">
        <v>0.3</v>
      </c>
      <c r="S1415">
        <v>0.3</v>
      </c>
      <c r="T1415">
        <v>0.2</v>
      </c>
      <c r="U1415">
        <v>0.3</v>
      </c>
      <c r="V1415">
        <v>0.2</v>
      </c>
      <c r="W1415">
        <v>0.2</v>
      </c>
      <c r="X1415">
        <v>0.2</v>
      </c>
      <c r="Y1415">
        <v>0.3</v>
      </c>
      <c r="Z1415">
        <v>0.2</v>
      </c>
      <c r="AA1415">
        <v>0.3</v>
      </c>
      <c r="AB1415">
        <v>0.1</v>
      </c>
      <c r="AC1415">
        <v>0.2</v>
      </c>
      <c r="AD1415">
        <v>0.5</v>
      </c>
      <c r="AE1415">
        <v>0.3</v>
      </c>
      <c r="AF1415">
        <v>0.2</v>
      </c>
      <c r="AG1415">
        <v>0.4</v>
      </c>
      <c r="AH1415">
        <v>0.3</v>
      </c>
      <c r="AI1415">
        <v>0.2</v>
      </c>
      <c r="AJ1415">
        <v>0.2</v>
      </c>
      <c r="AK1415">
        <v>0.3</v>
      </c>
      <c r="AL1415">
        <v>0.1</v>
      </c>
      <c r="AM1415">
        <v>1.1</v>
      </c>
      <c r="AN1415">
        <v>0.3</v>
      </c>
      <c r="AO1415">
        <v>0.8</v>
      </c>
      <c r="AP1415">
        <v>0.4</v>
      </c>
      <c r="AQ1415">
        <v>0.5</v>
      </c>
      <c r="AR1415">
        <v>0.2</v>
      </c>
      <c r="AS1415">
        <v>0.2</v>
      </c>
      <c r="AT1415">
        <v>0.2</v>
      </c>
      <c r="AU1415">
        <v>0.2</v>
      </c>
      <c r="AV1415">
        <v>0.8</v>
      </c>
      <c r="AW1415">
        <v>0.3</v>
      </c>
      <c r="AX1415">
        <v>0.2</v>
      </c>
      <c r="AY1415">
        <v>0.4</v>
      </c>
      <c r="AZ1415">
        <v>0.2</v>
      </c>
      <c r="BA1415">
        <v>0.2</v>
      </c>
      <c r="BB1415">
        <v>0.1</v>
      </c>
      <c r="BC1415">
        <v>17.8</v>
      </c>
      <c r="BD1415">
        <v>0.3</v>
      </c>
      <c r="BE1415">
        <v>7.6</v>
      </c>
      <c r="BF1415">
        <v>0.3</v>
      </c>
      <c r="BG1415">
        <v>0.3</v>
      </c>
      <c r="BH1415">
        <v>0.3</v>
      </c>
      <c r="BI1415">
        <v>0.8</v>
      </c>
      <c r="BJ1415">
        <v>6.5</v>
      </c>
      <c r="BK1415">
        <v>0.4</v>
      </c>
      <c r="BL1415">
        <v>0.1</v>
      </c>
      <c r="BM1415">
        <v>0.3</v>
      </c>
      <c r="BP1415">
        <v>1.4</v>
      </c>
      <c r="BQ1415">
        <v>14.2</v>
      </c>
      <c r="BR1415">
        <v>0.4</v>
      </c>
      <c r="BS1415">
        <v>0.2</v>
      </c>
      <c r="BT1415">
        <v>0.3</v>
      </c>
    </row>
    <row r="1416" spans="1:69" x14ac:dyDescent="0.25">
      <c r="A1416" s="28" t="s">
        <v>304</v>
      </c>
      <c r="B1416" s="27" t="s">
        <v>373</v>
      </c>
      <c r="C1416" s="28" t="s">
        <v>404</v>
      </c>
      <c r="H1416">
        <v>0.1</v>
      </c>
      <c r="AM1416">
        <v>0.1</v>
      </c>
      <c r="AO1416">
        <v>0.1</v>
      </c>
      <c r="AV1416">
        <v>0.1</v>
      </c>
      <c r="BC1416">
        <v>1.8</v>
      </c>
      <c r="BE1416">
        <v>0.4</v>
      </c>
      <c r="BI1416">
        <v>0.1</v>
      </c>
      <c r="BJ1416">
        <v>0.4</v>
      </c>
      <c r="BP1416">
        <v>0.1</v>
      </c>
      <c r="BQ1416">
        <v>1</v>
      </c>
    </row>
    <row r="1417" spans="1:69" x14ac:dyDescent="0.25">
      <c r="A1417" s="28" t="s">
        <v>304</v>
      </c>
      <c r="B1417" s="27" t="s">
        <v>373</v>
      </c>
      <c r="C1417" s="28" t="s">
        <v>405</v>
      </c>
      <c r="BC1417">
        <v>0.3</v>
      </c>
      <c r="BE1417">
        <v>0.1</v>
      </c>
      <c r="BJ1417">
        <v>0.1</v>
      </c>
      <c r="BP1417">
        <v>0.1</v>
      </c>
      <c r="BQ1417">
        <v>0.4</v>
      </c>
    </row>
    <row r="1418" spans="1:69" x14ac:dyDescent="0.25">
      <c r="A1418" s="28" t="s">
        <v>304</v>
      </c>
      <c r="B1418" s="27" t="s">
        <v>373</v>
      </c>
      <c r="C1418" s="28" t="s">
        <v>406</v>
      </c>
      <c r="AM1418">
        <v>0.1</v>
      </c>
      <c r="AQ1418">
        <v>0.1</v>
      </c>
      <c r="AV1418">
        <v>0.1</v>
      </c>
      <c r="BC1418">
        <v>0.5</v>
      </c>
      <c r="BE1418">
        <v>0.3</v>
      </c>
      <c r="BJ1418">
        <v>0.7</v>
      </c>
      <c r="BP1418">
        <v>0.1</v>
      </c>
      <c r="BQ1418">
        <v>1.8</v>
      </c>
    </row>
    <row r="1419" spans="1:72" x14ac:dyDescent="0.25">
      <c r="A1419" s="28" t="s">
        <v>304</v>
      </c>
      <c r="B1419" s="27" t="s">
        <v>373</v>
      </c>
      <c r="C1419" s="28" t="s">
        <v>407</v>
      </c>
      <c r="D1419">
        <v>1</v>
      </c>
      <c r="E1419">
        <v>0.3</v>
      </c>
      <c r="F1419">
        <v>0.4</v>
      </c>
      <c r="G1419">
        <v>0.5</v>
      </c>
      <c r="H1419">
        <v>3</v>
      </c>
      <c r="I1419">
        <v>1.2</v>
      </c>
      <c r="J1419">
        <v>0.6</v>
      </c>
      <c r="K1419">
        <v>0.8</v>
      </c>
      <c r="L1419">
        <v>0.8</v>
      </c>
      <c r="M1419">
        <v>1.5</v>
      </c>
      <c r="N1419">
        <v>1.2</v>
      </c>
      <c r="O1419">
        <v>1.4</v>
      </c>
      <c r="P1419">
        <v>1.4</v>
      </c>
      <c r="Q1419">
        <v>1.1</v>
      </c>
      <c r="R1419">
        <v>1.1</v>
      </c>
      <c r="S1419">
        <v>1.3</v>
      </c>
      <c r="T1419">
        <v>1.1</v>
      </c>
      <c r="U1419">
        <v>1.2</v>
      </c>
      <c r="V1419">
        <v>1.1</v>
      </c>
      <c r="W1419">
        <v>1.1</v>
      </c>
      <c r="X1419">
        <v>1</v>
      </c>
      <c r="Y1419">
        <v>1.2</v>
      </c>
      <c r="Z1419">
        <v>0.9</v>
      </c>
      <c r="AA1419">
        <v>1.5</v>
      </c>
      <c r="AB1419">
        <v>0.4</v>
      </c>
      <c r="AC1419">
        <v>0.9</v>
      </c>
      <c r="AD1419">
        <v>2.1</v>
      </c>
      <c r="AE1419">
        <v>1</v>
      </c>
      <c r="AF1419">
        <v>1.4</v>
      </c>
      <c r="AG1419">
        <v>1.8</v>
      </c>
      <c r="AH1419">
        <v>1.3</v>
      </c>
      <c r="AI1419">
        <v>1.3</v>
      </c>
      <c r="AJ1419">
        <v>0.9</v>
      </c>
      <c r="AK1419">
        <v>1.4</v>
      </c>
      <c r="AL1419">
        <v>0.4</v>
      </c>
      <c r="AM1419">
        <v>4.6</v>
      </c>
      <c r="AN1419">
        <v>1.3</v>
      </c>
      <c r="AO1419">
        <v>3.9</v>
      </c>
      <c r="AP1419">
        <v>1.5</v>
      </c>
      <c r="AQ1419">
        <v>2.3</v>
      </c>
      <c r="AR1419">
        <v>0.7</v>
      </c>
      <c r="AS1419">
        <v>0.7</v>
      </c>
      <c r="AT1419">
        <v>0.7</v>
      </c>
      <c r="AU1419">
        <v>0.7</v>
      </c>
      <c r="AV1419">
        <v>3.3</v>
      </c>
      <c r="AW1419">
        <v>1.2</v>
      </c>
      <c r="AX1419">
        <v>0.9</v>
      </c>
      <c r="AY1419">
        <v>1.9</v>
      </c>
      <c r="AZ1419">
        <v>0.9</v>
      </c>
      <c r="BA1419">
        <v>1.1</v>
      </c>
      <c r="BB1419">
        <v>0.5</v>
      </c>
      <c r="BC1419">
        <v>36.1</v>
      </c>
      <c r="BD1419">
        <v>1.4</v>
      </c>
      <c r="BE1419">
        <v>22.3</v>
      </c>
      <c r="BF1419">
        <v>1.2</v>
      </c>
      <c r="BG1419">
        <v>1.3</v>
      </c>
      <c r="BH1419">
        <v>1.2</v>
      </c>
      <c r="BI1419">
        <v>3.5</v>
      </c>
      <c r="BJ1419">
        <v>22.5</v>
      </c>
      <c r="BK1419">
        <v>1.8</v>
      </c>
      <c r="BL1419">
        <v>0.6</v>
      </c>
      <c r="BM1419">
        <v>1.1</v>
      </c>
      <c r="BP1419">
        <v>6.9</v>
      </c>
      <c r="BQ1419">
        <v>69.7</v>
      </c>
      <c r="BR1419">
        <v>1.4</v>
      </c>
      <c r="BS1419">
        <v>1.7</v>
      </c>
      <c r="BT1419">
        <v>2</v>
      </c>
    </row>
    <row r="1420" spans="1:72" x14ac:dyDescent="0.25">
      <c r="A1420" s="26" t="s">
        <v>305</v>
      </c>
      <c r="B1420" s="27" t="s">
        <v>374</v>
      </c>
      <c r="C1420" s="26" t="s">
        <v>384</v>
      </c>
      <c r="D1420">
        <v>870</v>
      </c>
      <c r="E1420">
        <v>31.1</v>
      </c>
      <c r="F1420">
        <v>250.4</v>
      </c>
      <c r="G1420">
        <v>116.5</v>
      </c>
      <c r="H1420">
        <v>1253.3</v>
      </c>
      <c r="I1420">
        <v>260.3</v>
      </c>
      <c r="J1420">
        <v>114.9</v>
      </c>
      <c r="K1420">
        <v>221.1</v>
      </c>
      <c r="L1420">
        <v>143.5</v>
      </c>
      <c r="M1420">
        <v>703.1</v>
      </c>
      <c r="N1420">
        <v>605</v>
      </c>
      <c r="O1420">
        <v>318.5</v>
      </c>
      <c r="P1420">
        <v>238.5</v>
      </c>
      <c r="Q1420">
        <v>252.5</v>
      </c>
      <c r="R1420">
        <v>395.1</v>
      </c>
      <c r="S1420">
        <v>447.7</v>
      </c>
      <c r="T1420">
        <v>231</v>
      </c>
      <c r="U1420">
        <v>261.7</v>
      </c>
      <c r="V1420">
        <v>426.3</v>
      </c>
      <c r="W1420">
        <v>437.8</v>
      </c>
      <c r="X1420">
        <v>166</v>
      </c>
      <c r="Y1420">
        <v>250.9</v>
      </c>
      <c r="Z1420">
        <v>211.4</v>
      </c>
      <c r="AA1420">
        <v>862.2</v>
      </c>
      <c r="AB1420">
        <v>158.5</v>
      </c>
      <c r="AC1420">
        <v>566.6</v>
      </c>
      <c r="AD1420">
        <v>2632.4</v>
      </c>
      <c r="AE1420">
        <v>895.5</v>
      </c>
      <c r="AF1420">
        <v>2727.5</v>
      </c>
      <c r="AG1420">
        <v>2661</v>
      </c>
      <c r="AH1420">
        <v>936.9</v>
      </c>
      <c r="AI1420">
        <v>107.5</v>
      </c>
      <c r="AJ1420">
        <v>88.1</v>
      </c>
      <c r="AK1420">
        <v>1253.5</v>
      </c>
      <c r="AL1420">
        <v>117.8</v>
      </c>
      <c r="AM1420">
        <v>1314.8</v>
      </c>
      <c r="AN1420">
        <v>465.9</v>
      </c>
      <c r="AO1420">
        <v>273.9</v>
      </c>
      <c r="AP1420">
        <v>1160.5</v>
      </c>
      <c r="AQ1420">
        <v>1508.7</v>
      </c>
      <c r="AR1420">
        <v>1035.2</v>
      </c>
      <c r="AS1420">
        <v>469.6</v>
      </c>
      <c r="AT1420">
        <v>901.8</v>
      </c>
      <c r="AU1420">
        <v>608.7</v>
      </c>
      <c r="AV1420">
        <v>4356.1</v>
      </c>
      <c r="AW1420">
        <v>977.7</v>
      </c>
      <c r="AX1420">
        <v>489.9</v>
      </c>
      <c r="AY1420">
        <v>557.8</v>
      </c>
      <c r="AZ1420">
        <v>414.7</v>
      </c>
      <c r="BA1420">
        <v>400.8</v>
      </c>
      <c r="BB1420">
        <v>387.6</v>
      </c>
      <c r="BC1420">
        <v>262</v>
      </c>
      <c r="BD1420">
        <v>1654.7</v>
      </c>
      <c r="BE1420">
        <v>990.6</v>
      </c>
      <c r="BF1420">
        <v>1332.5</v>
      </c>
      <c r="BG1420">
        <v>2363.3</v>
      </c>
      <c r="BH1420">
        <v>1268.6</v>
      </c>
      <c r="BI1420">
        <v>752.9</v>
      </c>
      <c r="BJ1420">
        <v>616.8</v>
      </c>
      <c r="BK1420">
        <v>2118</v>
      </c>
      <c r="BL1420">
        <v>44.1</v>
      </c>
      <c r="BM1420">
        <v>462.8</v>
      </c>
      <c r="BP1420">
        <v>19666.1</v>
      </c>
      <c r="BQ1420">
        <v>17419.2</v>
      </c>
      <c r="BR1420">
        <v>85376</v>
      </c>
      <c r="BS1420">
        <v>1928.1</v>
      </c>
      <c r="BT1420">
        <v>42.6</v>
      </c>
    </row>
    <row r="1421" spans="1:3" x14ac:dyDescent="0.25">
      <c r="A1421" s="28" t="s">
        <v>305</v>
      </c>
      <c r="B1421" s="27" t="s">
        <v>374</v>
      </c>
      <c r="C1421" s="28" t="s">
        <v>385</v>
      </c>
    </row>
    <row r="1422" spans="1:72" x14ac:dyDescent="0.25">
      <c r="A1422" s="28" t="s">
        <v>305</v>
      </c>
      <c r="B1422" s="27" t="s">
        <v>374</v>
      </c>
      <c r="C1422" s="28" t="s">
        <v>386</v>
      </c>
      <c r="D1422">
        <v>0.3</v>
      </c>
      <c r="E1422">
        <v>0.1</v>
      </c>
      <c r="F1422">
        <v>0.1</v>
      </c>
      <c r="G1422">
        <v>0.1</v>
      </c>
      <c r="H1422">
        <v>0.7</v>
      </c>
      <c r="I1422">
        <v>2.3</v>
      </c>
      <c r="J1422">
        <v>0.2</v>
      </c>
      <c r="K1422">
        <v>0.3</v>
      </c>
      <c r="L1422">
        <v>0.2</v>
      </c>
      <c r="M1422">
        <v>0.3</v>
      </c>
      <c r="N1422">
        <v>0.5</v>
      </c>
      <c r="O1422">
        <v>0.4</v>
      </c>
      <c r="P1422">
        <v>0.5</v>
      </c>
      <c r="Q1422">
        <v>0.3</v>
      </c>
      <c r="R1422">
        <v>0.4</v>
      </c>
      <c r="S1422">
        <v>0.4</v>
      </c>
      <c r="T1422">
        <v>0.4</v>
      </c>
      <c r="U1422">
        <v>0.3</v>
      </c>
      <c r="V1422">
        <v>0.4</v>
      </c>
      <c r="W1422">
        <v>0.6</v>
      </c>
      <c r="X1422">
        <v>0.3</v>
      </c>
      <c r="Y1422">
        <v>0.5</v>
      </c>
      <c r="Z1422">
        <v>0.3</v>
      </c>
      <c r="AA1422">
        <v>0.4</v>
      </c>
      <c r="AB1422">
        <v>0.1</v>
      </c>
      <c r="AC1422">
        <v>0.3</v>
      </c>
      <c r="AD1422">
        <v>0.6</v>
      </c>
      <c r="AE1422">
        <v>0.3</v>
      </c>
      <c r="AF1422">
        <v>1.2</v>
      </c>
      <c r="AG1422">
        <v>0.8</v>
      </c>
      <c r="AH1422">
        <v>0.3</v>
      </c>
      <c r="AI1422">
        <v>0.3</v>
      </c>
      <c r="AJ1422">
        <v>0.2</v>
      </c>
      <c r="AK1422">
        <v>0.4</v>
      </c>
      <c r="AL1422">
        <v>0.1</v>
      </c>
      <c r="AM1422">
        <v>0.4</v>
      </c>
      <c r="AN1422">
        <v>0.3</v>
      </c>
      <c r="AO1422">
        <v>0.4</v>
      </c>
      <c r="AP1422">
        <v>0.3</v>
      </c>
      <c r="AQ1422">
        <v>0.5</v>
      </c>
      <c r="AR1422">
        <v>0.1</v>
      </c>
      <c r="AS1422">
        <v>0.2</v>
      </c>
      <c r="AT1422">
        <v>0.2</v>
      </c>
      <c r="AU1422">
        <v>0.1</v>
      </c>
      <c r="AV1422">
        <v>0.4</v>
      </c>
      <c r="AW1422">
        <v>0.2</v>
      </c>
      <c r="AX1422">
        <v>0.3</v>
      </c>
      <c r="AY1422">
        <v>0.2</v>
      </c>
      <c r="AZ1422">
        <v>0.2</v>
      </c>
      <c r="BA1422">
        <v>0.2</v>
      </c>
      <c r="BB1422">
        <v>0.1</v>
      </c>
      <c r="BC1422">
        <v>0.3</v>
      </c>
      <c r="BD1422">
        <v>0.3</v>
      </c>
      <c r="BE1422">
        <v>0.3</v>
      </c>
      <c r="BF1422">
        <v>0.3</v>
      </c>
      <c r="BG1422">
        <v>0.5</v>
      </c>
      <c r="BH1422">
        <v>0.2</v>
      </c>
      <c r="BI1422">
        <v>0.2</v>
      </c>
      <c r="BJ1422">
        <v>0.2</v>
      </c>
      <c r="BK1422">
        <v>0.2</v>
      </c>
      <c r="BL1422">
        <v>0.1</v>
      </c>
      <c r="BM1422">
        <v>0.2</v>
      </c>
      <c r="BP1422">
        <v>0.3</v>
      </c>
      <c r="BQ1422">
        <v>9.9</v>
      </c>
      <c r="BR1422">
        <v>0.1</v>
      </c>
      <c r="BS1422">
        <v>1.3</v>
      </c>
      <c r="BT1422">
        <v>1.5</v>
      </c>
    </row>
    <row r="1423" spans="1:72" x14ac:dyDescent="0.25">
      <c r="A1423" s="28" t="s">
        <v>305</v>
      </c>
      <c r="B1423" s="27" t="s">
        <v>374</v>
      </c>
      <c r="C1423" s="28" t="s">
        <v>387</v>
      </c>
      <c r="D1423">
        <v>0.4</v>
      </c>
      <c r="E1423">
        <v>0.1</v>
      </c>
      <c r="F1423">
        <v>0.1</v>
      </c>
      <c r="G1423">
        <v>0.1</v>
      </c>
      <c r="H1423">
        <v>1.3</v>
      </c>
      <c r="I1423">
        <v>0.3</v>
      </c>
      <c r="J1423">
        <v>0.2</v>
      </c>
      <c r="K1423">
        <v>0.3</v>
      </c>
      <c r="L1423">
        <v>0.2</v>
      </c>
      <c r="M1423">
        <v>0.4</v>
      </c>
      <c r="N1423">
        <v>0.9</v>
      </c>
      <c r="O1423">
        <v>0.8</v>
      </c>
      <c r="P1423">
        <v>0.4</v>
      </c>
      <c r="Q1423">
        <v>0.3</v>
      </c>
      <c r="R1423">
        <v>0.5</v>
      </c>
      <c r="S1423">
        <v>0.6</v>
      </c>
      <c r="T1423">
        <v>0.6</v>
      </c>
      <c r="U1423">
        <v>0.5</v>
      </c>
      <c r="V1423">
        <v>0.7</v>
      </c>
      <c r="W1423">
        <v>0.8</v>
      </c>
      <c r="X1423">
        <v>0.3</v>
      </c>
      <c r="Y1423">
        <v>0.4</v>
      </c>
      <c r="Z1423">
        <v>0.3</v>
      </c>
      <c r="AA1423">
        <v>0.9</v>
      </c>
      <c r="AB1423">
        <v>0.1</v>
      </c>
      <c r="AC1423">
        <v>0.4</v>
      </c>
      <c r="AD1423">
        <v>1.2</v>
      </c>
      <c r="AE1423">
        <v>0.5</v>
      </c>
      <c r="AF1423">
        <v>2.2</v>
      </c>
      <c r="AG1423">
        <v>1.1</v>
      </c>
      <c r="AH1423">
        <v>0.6</v>
      </c>
      <c r="AI1423">
        <v>0.4</v>
      </c>
      <c r="AJ1423">
        <v>0.4</v>
      </c>
      <c r="AK1423">
        <v>0.7</v>
      </c>
      <c r="AL1423">
        <v>0.2</v>
      </c>
      <c r="AM1423">
        <v>0.6</v>
      </c>
      <c r="AN1423">
        <v>0.7</v>
      </c>
      <c r="AO1423">
        <v>0.4</v>
      </c>
      <c r="AP1423">
        <v>0.6</v>
      </c>
      <c r="AQ1423">
        <v>6.5</v>
      </c>
      <c r="AR1423">
        <v>0.5</v>
      </c>
      <c r="AS1423">
        <v>0.4</v>
      </c>
      <c r="AT1423">
        <v>0.6</v>
      </c>
      <c r="AU1423">
        <v>0.2</v>
      </c>
      <c r="AV1423">
        <v>2.6</v>
      </c>
      <c r="AW1423">
        <v>0.5</v>
      </c>
      <c r="AX1423">
        <v>0.5</v>
      </c>
      <c r="AY1423">
        <v>0.4</v>
      </c>
      <c r="AZ1423">
        <v>0.3</v>
      </c>
      <c r="BA1423">
        <v>0.6</v>
      </c>
      <c r="BB1423">
        <v>0.2</v>
      </c>
      <c r="BC1423">
        <v>0.3</v>
      </c>
      <c r="BD1423">
        <v>0.8</v>
      </c>
      <c r="BE1423">
        <v>0.6</v>
      </c>
      <c r="BF1423">
        <v>0.3</v>
      </c>
      <c r="BG1423">
        <v>0.6</v>
      </c>
      <c r="BH1423">
        <v>0.3</v>
      </c>
      <c r="BI1423">
        <v>0.5</v>
      </c>
      <c r="BJ1423">
        <v>0.2</v>
      </c>
      <c r="BK1423">
        <v>0.5</v>
      </c>
      <c r="BL1423">
        <v>0.1</v>
      </c>
      <c r="BM1423">
        <v>0.2</v>
      </c>
      <c r="BP1423">
        <v>0.3</v>
      </c>
      <c r="BQ1423">
        <v>1.7</v>
      </c>
      <c r="BR1423">
        <v>0.5</v>
      </c>
      <c r="BS1423">
        <v>4.9</v>
      </c>
      <c r="BT1423">
        <v>0.3</v>
      </c>
    </row>
    <row r="1424" spans="1:69" x14ac:dyDescent="0.25">
      <c r="A1424" s="28" t="s">
        <v>305</v>
      </c>
      <c r="B1424" s="27" t="s">
        <v>374</v>
      </c>
      <c r="C1424" s="28" t="s">
        <v>388</v>
      </c>
      <c r="AO1424">
        <v>0.3</v>
      </c>
      <c r="AP1424">
        <v>0.1</v>
      </c>
      <c r="BQ1424">
        <v>0.3</v>
      </c>
    </row>
    <row r="1425" spans="1:3" x14ac:dyDescent="0.25">
      <c r="A1425" s="28" t="s">
        <v>305</v>
      </c>
      <c r="B1425" s="27" t="s">
        <v>374</v>
      </c>
      <c r="C1425" s="28" t="s">
        <v>389</v>
      </c>
    </row>
    <row r="1426" spans="1:69" x14ac:dyDescent="0.25">
      <c r="A1426" s="28" t="s">
        <v>305</v>
      </c>
      <c r="B1426" s="27" t="s">
        <v>374</v>
      </c>
      <c r="C1426" s="28" t="s">
        <v>390</v>
      </c>
      <c r="R1426">
        <v>0.1</v>
      </c>
      <c r="BG1426">
        <v>0.3</v>
      </c>
      <c r="BP1426">
        <v>0.3</v>
      </c>
      <c r="BQ1426">
        <v>0.4</v>
      </c>
    </row>
    <row r="1427" spans="1:71" x14ac:dyDescent="0.25">
      <c r="A1427" s="28" t="s">
        <v>305</v>
      </c>
      <c r="B1427" s="27" t="s">
        <v>374</v>
      </c>
      <c r="C1427" s="28" t="s">
        <v>391</v>
      </c>
      <c r="H1427">
        <v>0.1</v>
      </c>
      <c r="AA1427">
        <v>0.1</v>
      </c>
      <c r="AD1427">
        <v>0.1</v>
      </c>
      <c r="AF1427">
        <v>0.1</v>
      </c>
      <c r="AG1427">
        <v>0.1</v>
      </c>
      <c r="AQ1427">
        <v>0.3</v>
      </c>
      <c r="AV1427">
        <v>0.1</v>
      </c>
      <c r="BQ1427">
        <v>0.1</v>
      </c>
      <c r="BS1427">
        <v>0.2</v>
      </c>
    </row>
    <row r="1428" spans="1:3" x14ac:dyDescent="0.25">
      <c r="A1428" s="28" t="s">
        <v>305</v>
      </c>
      <c r="B1428" s="27" t="s">
        <v>374</v>
      </c>
      <c r="C1428" s="28" t="s">
        <v>392</v>
      </c>
    </row>
    <row r="1429" spans="1:71" x14ac:dyDescent="0.25">
      <c r="A1429" s="28" t="s">
        <v>305</v>
      </c>
      <c r="B1429" s="27" t="s">
        <v>374</v>
      </c>
      <c r="C1429" s="28" t="s">
        <v>393</v>
      </c>
      <c r="H1429">
        <v>0.1</v>
      </c>
      <c r="N1429">
        <v>0.1</v>
      </c>
      <c r="O1429">
        <v>0.1</v>
      </c>
      <c r="T1429">
        <v>0.1</v>
      </c>
      <c r="V1429">
        <v>0.1</v>
      </c>
      <c r="W1429">
        <v>0.1</v>
      </c>
      <c r="AD1429">
        <v>0.1</v>
      </c>
      <c r="AF1429">
        <v>0.1</v>
      </c>
      <c r="AG1429">
        <v>0.1</v>
      </c>
      <c r="AN1429">
        <v>0.1</v>
      </c>
      <c r="AQ1429">
        <v>0.3</v>
      </c>
      <c r="AR1429">
        <v>0.2</v>
      </c>
      <c r="AT1429">
        <v>0.1</v>
      </c>
      <c r="AU1429">
        <v>0.1</v>
      </c>
      <c r="AV1429">
        <v>0.6</v>
      </c>
      <c r="AW1429">
        <v>0.1</v>
      </c>
      <c r="BD1429">
        <v>0.1</v>
      </c>
      <c r="BQ1429">
        <v>0.1</v>
      </c>
      <c r="BS1429">
        <v>0.1</v>
      </c>
    </row>
    <row r="1430" spans="1:3" x14ac:dyDescent="0.25">
      <c r="A1430" s="28" t="s">
        <v>305</v>
      </c>
      <c r="B1430" s="27" t="s">
        <v>374</v>
      </c>
      <c r="C1430" s="28" t="s">
        <v>394</v>
      </c>
    </row>
    <row r="1431" spans="1:72" x14ac:dyDescent="0.25">
      <c r="A1431" s="28" t="s">
        <v>305</v>
      </c>
      <c r="B1431" s="27" t="s">
        <v>374</v>
      </c>
      <c r="C1431" s="28" t="s">
        <v>395</v>
      </c>
      <c r="H1431">
        <v>0.3</v>
      </c>
      <c r="K1431">
        <v>0.1</v>
      </c>
      <c r="M1431">
        <v>0.1</v>
      </c>
      <c r="N1431">
        <v>0.2</v>
      </c>
      <c r="O1431">
        <v>0.1</v>
      </c>
      <c r="P1431">
        <v>0.1</v>
      </c>
      <c r="Q1431">
        <v>0.1</v>
      </c>
      <c r="R1431">
        <v>0.1</v>
      </c>
      <c r="S1431">
        <v>0.1</v>
      </c>
      <c r="U1431">
        <v>0.1</v>
      </c>
      <c r="V1431">
        <v>0.1</v>
      </c>
      <c r="W1431">
        <v>0.1</v>
      </c>
      <c r="X1431">
        <v>0.1</v>
      </c>
      <c r="AA1431">
        <v>0.1</v>
      </c>
      <c r="AD1431">
        <v>0.3</v>
      </c>
      <c r="AE1431">
        <v>0.1</v>
      </c>
      <c r="AF1431">
        <v>1</v>
      </c>
      <c r="AG1431">
        <v>0.3</v>
      </c>
      <c r="AH1431">
        <v>0.7</v>
      </c>
      <c r="AI1431">
        <v>6.4</v>
      </c>
      <c r="AJ1431">
        <v>0.9</v>
      </c>
      <c r="AK1431">
        <v>3.3</v>
      </c>
      <c r="AL1431">
        <v>0.2</v>
      </c>
      <c r="AM1431">
        <v>0.1</v>
      </c>
      <c r="AN1431">
        <v>0.1</v>
      </c>
      <c r="AO1431">
        <v>0.1</v>
      </c>
      <c r="AP1431">
        <v>0.1</v>
      </c>
      <c r="AQ1431">
        <v>0.7</v>
      </c>
      <c r="AV1431">
        <v>0.2</v>
      </c>
      <c r="AZ1431">
        <v>0.1</v>
      </c>
      <c r="BA1431">
        <v>0.1</v>
      </c>
      <c r="BC1431">
        <v>0.1</v>
      </c>
      <c r="BD1431">
        <v>0.1</v>
      </c>
      <c r="BE1431">
        <v>0.1</v>
      </c>
      <c r="BF1431">
        <v>0.1</v>
      </c>
      <c r="BG1431">
        <v>0.1</v>
      </c>
      <c r="BI1431">
        <v>0.6</v>
      </c>
      <c r="BJ1431">
        <v>0.1</v>
      </c>
      <c r="BK1431">
        <v>0.1</v>
      </c>
      <c r="BP1431">
        <v>0.2</v>
      </c>
      <c r="BQ1431">
        <v>1.8</v>
      </c>
      <c r="BS1431">
        <v>0.7</v>
      </c>
      <c r="BT1431">
        <v>0.1</v>
      </c>
    </row>
    <row r="1432" spans="1:71" x14ac:dyDescent="0.25">
      <c r="A1432" s="28" t="s">
        <v>305</v>
      </c>
      <c r="B1432" s="27" t="s">
        <v>374</v>
      </c>
      <c r="C1432" s="28" t="s">
        <v>396</v>
      </c>
      <c r="H1432">
        <v>1</v>
      </c>
      <c r="M1432">
        <v>0.1</v>
      </c>
      <c r="N1432">
        <v>0.3</v>
      </c>
      <c r="O1432">
        <v>1.6</v>
      </c>
      <c r="P1432">
        <v>0.1</v>
      </c>
      <c r="Q1432">
        <v>0.1</v>
      </c>
      <c r="S1432">
        <v>0.1</v>
      </c>
      <c r="T1432">
        <v>0.3</v>
      </c>
      <c r="U1432">
        <v>0.1</v>
      </c>
      <c r="V1432">
        <v>0.1</v>
      </c>
      <c r="W1432">
        <v>0.2</v>
      </c>
      <c r="Y1432">
        <v>0.2</v>
      </c>
      <c r="AA1432">
        <v>0.1</v>
      </c>
      <c r="AD1432">
        <v>0.2</v>
      </c>
      <c r="AE1432">
        <v>0.2</v>
      </c>
      <c r="AF1432">
        <v>0.7</v>
      </c>
      <c r="AG1432">
        <v>0.7</v>
      </c>
      <c r="AH1432">
        <v>0.1</v>
      </c>
      <c r="AJ1432">
        <v>0.1</v>
      </c>
      <c r="AK1432">
        <v>0.1</v>
      </c>
      <c r="AM1432">
        <v>0.1</v>
      </c>
      <c r="AN1432">
        <v>0.2</v>
      </c>
      <c r="AO1432">
        <v>0.1</v>
      </c>
      <c r="AP1432">
        <v>0.2</v>
      </c>
      <c r="AQ1432">
        <v>4.8</v>
      </c>
      <c r="AR1432">
        <v>0.1</v>
      </c>
      <c r="AS1432">
        <v>0.2</v>
      </c>
      <c r="AT1432">
        <v>0.2</v>
      </c>
      <c r="AV1432">
        <v>1.2</v>
      </c>
      <c r="AW1432">
        <v>0.1</v>
      </c>
      <c r="AY1432">
        <v>0.5</v>
      </c>
      <c r="BA1432">
        <v>0.1</v>
      </c>
      <c r="BB1432">
        <v>0.1</v>
      </c>
      <c r="BC1432">
        <v>0.7</v>
      </c>
      <c r="BD1432">
        <v>0.1</v>
      </c>
      <c r="BE1432">
        <v>0.2</v>
      </c>
      <c r="BF1432">
        <v>0.1</v>
      </c>
      <c r="BG1432">
        <v>0.2</v>
      </c>
      <c r="BH1432">
        <v>0.1</v>
      </c>
      <c r="BI1432">
        <v>0.1</v>
      </c>
      <c r="BQ1432">
        <v>0.1</v>
      </c>
      <c r="BS1432">
        <v>1.7</v>
      </c>
    </row>
    <row r="1433" spans="1:3" x14ac:dyDescent="0.25">
      <c r="A1433" s="28" t="s">
        <v>305</v>
      </c>
      <c r="B1433" s="27" t="s">
        <v>374</v>
      </c>
      <c r="C1433" s="28" t="s">
        <v>397</v>
      </c>
    </row>
    <row r="1434" spans="1:3" x14ac:dyDescent="0.25">
      <c r="A1434" s="28" t="s">
        <v>305</v>
      </c>
      <c r="B1434" s="27" t="s">
        <v>374</v>
      </c>
      <c r="C1434" s="28" t="s">
        <v>398</v>
      </c>
    </row>
    <row r="1435" spans="1:3" x14ac:dyDescent="0.25">
      <c r="A1435" s="28" t="s">
        <v>305</v>
      </c>
      <c r="B1435" s="27" t="s">
        <v>374</v>
      </c>
      <c r="C1435" s="28" t="s">
        <v>399</v>
      </c>
    </row>
    <row r="1436" spans="1:3" x14ac:dyDescent="0.25">
      <c r="A1436" s="28" t="s">
        <v>305</v>
      </c>
      <c r="B1436" s="27" t="s">
        <v>374</v>
      </c>
      <c r="C1436" s="28" t="s">
        <v>400</v>
      </c>
    </row>
    <row r="1437" spans="1:3" x14ac:dyDescent="0.25">
      <c r="A1437" s="28" t="s">
        <v>305</v>
      </c>
      <c r="B1437" s="27" t="s">
        <v>374</v>
      </c>
      <c r="C1437" s="28" t="s">
        <v>401</v>
      </c>
    </row>
    <row r="1438" spans="1:71" x14ac:dyDescent="0.25">
      <c r="A1438" s="28" t="s">
        <v>305</v>
      </c>
      <c r="B1438" s="27" t="s">
        <v>374</v>
      </c>
      <c r="C1438" s="28" t="s">
        <v>402</v>
      </c>
      <c r="H1438">
        <v>0.1</v>
      </c>
      <c r="N1438">
        <v>0.1</v>
      </c>
      <c r="S1438">
        <v>0.1</v>
      </c>
      <c r="W1438">
        <v>0.1</v>
      </c>
      <c r="AA1438">
        <v>0.1</v>
      </c>
      <c r="AD1438">
        <v>0.1</v>
      </c>
      <c r="AG1438">
        <v>0.1</v>
      </c>
      <c r="AK1438">
        <v>0.1</v>
      </c>
      <c r="AQ1438">
        <v>0.1</v>
      </c>
      <c r="AV1438">
        <v>0.1</v>
      </c>
      <c r="BD1438">
        <v>0.1</v>
      </c>
      <c r="BK1438">
        <v>0.1</v>
      </c>
      <c r="BQ1438">
        <v>0.2</v>
      </c>
      <c r="BR1438">
        <v>0.1</v>
      </c>
      <c r="BS1438">
        <v>0.1</v>
      </c>
    </row>
    <row r="1439" spans="1:3" x14ac:dyDescent="0.25">
      <c r="A1439" s="28" t="s">
        <v>305</v>
      </c>
      <c r="B1439" s="27" t="s">
        <v>374</v>
      </c>
      <c r="C1439" s="28" t="s">
        <v>403</v>
      </c>
    </row>
    <row r="1440" spans="1:3" x14ac:dyDescent="0.25">
      <c r="A1440" s="28" t="s">
        <v>305</v>
      </c>
      <c r="B1440" s="27" t="s">
        <v>374</v>
      </c>
      <c r="C1440" s="28" t="s">
        <v>404</v>
      </c>
    </row>
    <row r="1441" spans="1:3" x14ac:dyDescent="0.25">
      <c r="A1441" s="28" t="s">
        <v>305</v>
      </c>
      <c r="B1441" s="27" t="s">
        <v>374</v>
      </c>
      <c r="C1441" s="28" t="s">
        <v>405</v>
      </c>
    </row>
    <row r="1442" spans="1:3" x14ac:dyDescent="0.25">
      <c r="A1442" s="28" t="s">
        <v>305</v>
      </c>
      <c r="B1442" s="27" t="s">
        <v>374</v>
      </c>
      <c r="C1442" s="28" t="s">
        <v>406</v>
      </c>
    </row>
    <row r="1443" spans="1:72" x14ac:dyDescent="0.25">
      <c r="A1443" s="28" t="s">
        <v>305</v>
      </c>
      <c r="B1443" s="27" t="s">
        <v>374</v>
      </c>
      <c r="C1443" s="28" t="s">
        <v>407</v>
      </c>
      <c r="D1443">
        <v>0.1</v>
      </c>
      <c r="H1443">
        <v>0.1</v>
      </c>
      <c r="M1443">
        <v>0.1</v>
      </c>
      <c r="N1443">
        <v>0.1</v>
      </c>
      <c r="O1443">
        <v>0.1</v>
      </c>
      <c r="P1443">
        <v>0.1</v>
      </c>
      <c r="Q1443">
        <v>0.1</v>
      </c>
      <c r="R1443">
        <v>0.1</v>
      </c>
      <c r="S1443">
        <v>0.1</v>
      </c>
      <c r="T1443">
        <v>0.1</v>
      </c>
      <c r="U1443">
        <v>0.1</v>
      </c>
      <c r="V1443">
        <v>0.1</v>
      </c>
      <c r="W1443">
        <v>0.1</v>
      </c>
      <c r="X1443">
        <v>0.1</v>
      </c>
      <c r="Y1443">
        <v>0.1</v>
      </c>
      <c r="AA1443">
        <v>0.2</v>
      </c>
      <c r="AC1443">
        <v>0.1</v>
      </c>
      <c r="AD1443">
        <v>0.2</v>
      </c>
      <c r="AE1443">
        <v>0.1</v>
      </c>
      <c r="AF1443">
        <v>0.1</v>
      </c>
      <c r="AG1443">
        <v>0.2</v>
      </c>
      <c r="AH1443">
        <v>0.1</v>
      </c>
      <c r="AI1443">
        <v>0.1</v>
      </c>
      <c r="AJ1443">
        <v>0.1</v>
      </c>
      <c r="AK1443">
        <v>0.1</v>
      </c>
      <c r="AM1443">
        <v>0.1</v>
      </c>
      <c r="AN1443">
        <v>0.1</v>
      </c>
      <c r="AO1443">
        <v>0.1</v>
      </c>
      <c r="AP1443">
        <v>0.1</v>
      </c>
      <c r="AQ1443">
        <v>0.2</v>
      </c>
      <c r="AR1443">
        <v>0.1</v>
      </c>
      <c r="AS1443">
        <v>0.1</v>
      </c>
      <c r="AT1443">
        <v>0.1</v>
      </c>
      <c r="AV1443">
        <v>0.2</v>
      </c>
      <c r="AW1443">
        <v>0.1</v>
      </c>
      <c r="AX1443">
        <v>0.1</v>
      </c>
      <c r="AY1443">
        <v>0.1</v>
      </c>
      <c r="BA1443">
        <v>0.1</v>
      </c>
      <c r="BC1443">
        <v>0.1</v>
      </c>
      <c r="BD1443">
        <v>0.1</v>
      </c>
      <c r="BE1443">
        <v>0.1</v>
      </c>
      <c r="BG1443">
        <v>0.1</v>
      </c>
      <c r="BI1443">
        <v>0.1</v>
      </c>
      <c r="BK1443">
        <v>0.1</v>
      </c>
      <c r="BM1443">
        <v>0.1</v>
      </c>
      <c r="BP1443">
        <v>0.1</v>
      </c>
      <c r="BQ1443">
        <v>1.4</v>
      </c>
      <c r="BR1443">
        <v>0.2</v>
      </c>
      <c r="BS1443">
        <v>0.1</v>
      </c>
      <c r="BT1443">
        <v>0.2</v>
      </c>
    </row>
    <row r="1444" spans="1:72" x14ac:dyDescent="0.25">
      <c r="A1444" s="26" t="s">
        <v>306</v>
      </c>
      <c r="B1444" s="27" t="s">
        <v>375</v>
      </c>
      <c r="C1444" s="26" t="s">
        <v>384</v>
      </c>
      <c r="D1444">
        <v>64.7</v>
      </c>
      <c r="E1444">
        <v>28</v>
      </c>
      <c r="F1444">
        <v>63.9</v>
      </c>
      <c r="G1444">
        <v>36.9</v>
      </c>
      <c r="H1444">
        <v>430</v>
      </c>
      <c r="I1444">
        <v>82.1</v>
      </c>
      <c r="J1444">
        <v>65.2</v>
      </c>
      <c r="K1444">
        <v>99</v>
      </c>
      <c r="L1444">
        <v>40.3</v>
      </c>
      <c r="M1444">
        <v>152.5</v>
      </c>
      <c r="N1444">
        <v>153.5</v>
      </c>
      <c r="O1444">
        <v>91.7</v>
      </c>
      <c r="P1444">
        <v>99.4</v>
      </c>
      <c r="Q1444">
        <v>133.5</v>
      </c>
      <c r="R1444">
        <v>102.6</v>
      </c>
      <c r="S1444">
        <v>184</v>
      </c>
      <c r="T1444">
        <v>337.7</v>
      </c>
      <c r="U1444">
        <v>188.6</v>
      </c>
      <c r="V1444">
        <v>273.5</v>
      </c>
      <c r="W1444">
        <v>342.7</v>
      </c>
      <c r="X1444">
        <v>193.9</v>
      </c>
      <c r="Y1444">
        <v>238.2</v>
      </c>
      <c r="Z1444">
        <v>283.5</v>
      </c>
      <c r="AA1444">
        <v>292.3</v>
      </c>
      <c r="AB1444">
        <v>72.8</v>
      </c>
      <c r="AC1444">
        <v>100.5</v>
      </c>
      <c r="AD1444">
        <v>445.1</v>
      </c>
      <c r="AE1444">
        <v>107</v>
      </c>
      <c r="AF1444">
        <v>784.9</v>
      </c>
      <c r="AG1444">
        <v>1003.2</v>
      </c>
      <c r="AH1444">
        <v>222.1</v>
      </c>
      <c r="AI1444">
        <v>73.6</v>
      </c>
      <c r="AJ1444">
        <v>120.2</v>
      </c>
      <c r="AK1444">
        <v>232</v>
      </c>
      <c r="AL1444">
        <v>64</v>
      </c>
      <c r="AM1444">
        <v>603.4</v>
      </c>
      <c r="AN1444">
        <v>79</v>
      </c>
      <c r="AO1444">
        <v>291</v>
      </c>
      <c r="AP1444">
        <v>707.7</v>
      </c>
      <c r="AQ1444">
        <v>961.4</v>
      </c>
      <c r="AR1444">
        <v>576.8</v>
      </c>
      <c r="AS1444">
        <v>202.4</v>
      </c>
      <c r="AT1444">
        <v>225.6</v>
      </c>
      <c r="AU1444">
        <v>431</v>
      </c>
      <c r="AV1444">
        <v>1171.6</v>
      </c>
      <c r="AW1444">
        <v>286.4</v>
      </c>
      <c r="AX1444">
        <v>85.9</v>
      </c>
      <c r="AY1444">
        <v>123.5</v>
      </c>
      <c r="AZ1444">
        <v>313.8</v>
      </c>
      <c r="BA1444">
        <v>357.7</v>
      </c>
      <c r="BB1444">
        <v>28</v>
      </c>
      <c r="BC1444">
        <v>84.7</v>
      </c>
      <c r="BD1444">
        <v>493.9</v>
      </c>
      <c r="BE1444">
        <v>790.9</v>
      </c>
      <c r="BF1444">
        <v>276.3</v>
      </c>
      <c r="BG1444">
        <v>415.1</v>
      </c>
      <c r="BH1444">
        <v>158</v>
      </c>
      <c r="BI1444">
        <v>93.5</v>
      </c>
      <c r="BJ1444">
        <v>99</v>
      </c>
      <c r="BK1444">
        <v>146.9</v>
      </c>
      <c r="BL1444">
        <v>1119.4</v>
      </c>
      <c r="BM1444">
        <v>41.8</v>
      </c>
      <c r="BP1444">
        <v>36.2</v>
      </c>
      <c r="BQ1444">
        <v>9365.6</v>
      </c>
      <c r="BR1444">
        <v>16</v>
      </c>
      <c r="BS1444">
        <v>3871.8</v>
      </c>
      <c r="BT1444">
        <v>-25.2</v>
      </c>
    </row>
    <row r="1445" spans="1:72" x14ac:dyDescent="0.25">
      <c r="A1445" s="28" t="s">
        <v>306</v>
      </c>
      <c r="B1445" s="27" t="s">
        <v>375</v>
      </c>
      <c r="C1445" s="28" t="s">
        <v>385</v>
      </c>
      <c r="AF1445">
        <v>0.1</v>
      </c>
      <c r="AQ1445">
        <v>0.1</v>
      </c>
      <c r="BT1445">
        <v>-1.5</v>
      </c>
    </row>
    <row r="1446" spans="1:72" x14ac:dyDescent="0.25">
      <c r="A1446" s="28" t="s">
        <v>306</v>
      </c>
      <c r="B1446" s="27" t="s">
        <v>375</v>
      </c>
      <c r="C1446" s="28" t="s">
        <v>386</v>
      </c>
      <c r="I1446">
        <v>0.1</v>
      </c>
      <c r="W1446">
        <v>0.1</v>
      </c>
      <c r="AD1446">
        <v>0.1</v>
      </c>
      <c r="AF1446">
        <v>0.1</v>
      </c>
      <c r="AG1446">
        <v>0.1</v>
      </c>
      <c r="AQ1446">
        <v>0.1</v>
      </c>
      <c r="BG1446">
        <v>0.1</v>
      </c>
      <c r="BQ1446">
        <v>0.7</v>
      </c>
      <c r="BS1446">
        <v>0.1</v>
      </c>
      <c r="BT1446">
        <v>-29.4</v>
      </c>
    </row>
    <row r="1447" spans="1:72" x14ac:dyDescent="0.25">
      <c r="A1447" s="28" t="s">
        <v>306</v>
      </c>
      <c r="B1447" s="27" t="s">
        <v>375</v>
      </c>
      <c r="C1447" s="28" t="s">
        <v>387</v>
      </c>
      <c r="D1447">
        <v>1</v>
      </c>
      <c r="E1447">
        <v>0.1</v>
      </c>
      <c r="F1447">
        <v>0.1</v>
      </c>
      <c r="G1447">
        <v>0.2</v>
      </c>
      <c r="H1447">
        <v>5.2</v>
      </c>
      <c r="I1447">
        <v>1.2</v>
      </c>
      <c r="J1447">
        <v>0.6</v>
      </c>
      <c r="K1447">
        <v>0.7</v>
      </c>
      <c r="L1447">
        <v>0.3</v>
      </c>
      <c r="M1447">
        <v>1</v>
      </c>
      <c r="N1447">
        <v>2.7</v>
      </c>
      <c r="O1447">
        <v>2.5</v>
      </c>
      <c r="P1447">
        <v>1.4</v>
      </c>
      <c r="Q1447">
        <v>0.9</v>
      </c>
      <c r="R1447">
        <v>1.3</v>
      </c>
      <c r="S1447">
        <v>1.6</v>
      </c>
      <c r="T1447">
        <v>2.4</v>
      </c>
      <c r="U1447">
        <v>1.6</v>
      </c>
      <c r="V1447">
        <v>2.7</v>
      </c>
      <c r="W1447">
        <v>3.1</v>
      </c>
      <c r="X1447">
        <v>0.8</v>
      </c>
      <c r="Y1447">
        <v>1.7</v>
      </c>
      <c r="Z1447">
        <v>0.8</v>
      </c>
      <c r="AA1447">
        <v>2.1</v>
      </c>
      <c r="AB1447">
        <v>0.2</v>
      </c>
      <c r="AC1447">
        <v>0.9</v>
      </c>
      <c r="AD1447">
        <v>3.1</v>
      </c>
      <c r="AE1447">
        <v>1</v>
      </c>
      <c r="AF1447">
        <v>10.3</v>
      </c>
      <c r="AG1447">
        <v>3.2</v>
      </c>
      <c r="AH1447">
        <v>1.1</v>
      </c>
      <c r="AI1447">
        <v>0.8</v>
      </c>
      <c r="AJ1447">
        <v>1</v>
      </c>
      <c r="AK1447">
        <v>1.5</v>
      </c>
      <c r="AL1447">
        <v>0.3</v>
      </c>
      <c r="AM1447">
        <v>2.2</v>
      </c>
      <c r="AN1447">
        <v>2.2</v>
      </c>
      <c r="AO1447">
        <v>0.7</v>
      </c>
      <c r="AP1447">
        <v>1.5</v>
      </c>
      <c r="AQ1447">
        <v>14.9</v>
      </c>
      <c r="AR1447">
        <v>1.1</v>
      </c>
      <c r="AS1447">
        <v>0.7</v>
      </c>
      <c r="AT1447">
        <v>1.2</v>
      </c>
      <c r="AU1447">
        <v>0.7</v>
      </c>
      <c r="AV1447">
        <v>5.1</v>
      </c>
      <c r="AW1447">
        <v>1</v>
      </c>
      <c r="AX1447">
        <v>0.9</v>
      </c>
      <c r="AY1447">
        <v>0.8</v>
      </c>
      <c r="AZ1447">
        <v>0.5</v>
      </c>
      <c r="BA1447">
        <v>1.5</v>
      </c>
      <c r="BB1447">
        <v>0.4</v>
      </c>
      <c r="BC1447">
        <v>0.7</v>
      </c>
      <c r="BD1447">
        <v>2.5</v>
      </c>
      <c r="BE1447">
        <v>1.7</v>
      </c>
      <c r="BF1447">
        <v>1</v>
      </c>
      <c r="BG1447">
        <v>2.6</v>
      </c>
      <c r="BH1447">
        <v>0.7</v>
      </c>
      <c r="BI1447">
        <v>0.9</v>
      </c>
      <c r="BJ1447">
        <v>0.4</v>
      </c>
      <c r="BK1447">
        <v>0.3</v>
      </c>
      <c r="BL1447">
        <v>0.3</v>
      </c>
      <c r="BM1447">
        <v>0.3</v>
      </c>
      <c r="BP1447">
        <v>0.7</v>
      </c>
      <c r="BQ1447">
        <v>13.8</v>
      </c>
      <c r="BR1447">
        <v>0.1</v>
      </c>
      <c r="BS1447">
        <v>8.4</v>
      </c>
      <c r="BT1447">
        <v>-2.4</v>
      </c>
    </row>
    <row r="1448" spans="1:71" x14ac:dyDescent="0.25">
      <c r="A1448" s="28" t="s">
        <v>306</v>
      </c>
      <c r="B1448" s="27" t="s">
        <v>375</v>
      </c>
      <c r="C1448" s="28" t="s">
        <v>388</v>
      </c>
      <c r="AQ1448">
        <v>0.1</v>
      </c>
      <c r="BS1448">
        <v>0.1</v>
      </c>
    </row>
    <row r="1449" spans="1:72" x14ac:dyDescent="0.25">
      <c r="A1449" s="28" t="s">
        <v>306</v>
      </c>
      <c r="B1449" s="27" t="s">
        <v>375</v>
      </c>
      <c r="C1449" s="28" t="s">
        <v>389</v>
      </c>
      <c r="BT1449">
        <v>-0.2</v>
      </c>
    </row>
    <row r="1450" spans="1:3" x14ac:dyDescent="0.25">
      <c r="A1450" s="28" t="s">
        <v>306</v>
      </c>
      <c r="B1450" s="27" t="s">
        <v>375</v>
      </c>
      <c r="C1450" s="28" t="s">
        <v>390</v>
      </c>
    </row>
    <row r="1451" spans="1:72" x14ac:dyDescent="0.25">
      <c r="A1451" s="28" t="s">
        <v>306</v>
      </c>
      <c r="B1451" s="27" t="s">
        <v>375</v>
      </c>
      <c r="C1451" s="28" t="s">
        <v>391</v>
      </c>
      <c r="AF1451">
        <v>0.1</v>
      </c>
      <c r="AQ1451">
        <v>0.2</v>
      </c>
      <c r="BS1451">
        <v>0.1</v>
      </c>
      <c r="BT1451">
        <v>-0.4</v>
      </c>
    </row>
    <row r="1452" spans="1:71" x14ac:dyDescent="0.25">
      <c r="A1452" s="28" t="s">
        <v>306</v>
      </c>
      <c r="B1452" s="27" t="s">
        <v>375</v>
      </c>
      <c r="C1452" s="28" t="s">
        <v>392</v>
      </c>
      <c r="AI1452">
        <v>0.1</v>
      </c>
      <c r="AQ1452">
        <v>0.1</v>
      </c>
      <c r="BQ1452">
        <v>0.1</v>
      </c>
      <c r="BS1452">
        <v>0.2</v>
      </c>
    </row>
    <row r="1453" spans="1:72" x14ac:dyDescent="0.25">
      <c r="A1453" s="28" t="s">
        <v>306</v>
      </c>
      <c r="B1453" s="27" t="s">
        <v>375</v>
      </c>
      <c r="C1453" s="28" t="s">
        <v>393</v>
      </c>
      <c r="D1453">
        <v>0.1</v>
      </c>
      <c r="H1453">
        <v>0.6</v>
      </c>
      <c r="I1453">
        <v>0.1</v>
      </c>
      <c r="J1453">
        <v>0.1</v>
      </c>
      <c r="K1453">
        <v>0.1</v>
      </c>
      <c r="M1453">
        <v>0.1</v>
      </c>
      <c r="N1453">
        <v>0.3</v>
      </c>
      <c r="O1453">
        <v>0.2</v>
      </c>
      <c r="P1453">
        <v>0.2</v>
      </c>
      <c r="Q1453">
        <v>0.1</v>
      </c>
      <c r="R1453">
        <v>0.1</v>
      </c>
      <c r="S1453">
        <v>0.2</v>
      </c>
      <c r="T1453">
        <v>0.3</v>
      </c>
      <c r="U1453">
        <v>0.2</v>
      </c>
      <c r="V1453">
        <v>0.4</v>
      </c>
      <c r="W1453">
        <v>0.3</v>
      </c>
      <c r="X1453">
        <v>0.1</v>
      </c>
      <c r="Y1453">
        <v>0.2</v>
      </c>
      <c r="Z1453">
        <v>0.1</v>
      </c>
      <c r="AA1453">
        <v>0.2</v>
      </c>
      <c r="AC1453">
        <v>0.1</v>
      </c>
      <c r="AD1453">
        <v>0.3</v>
      </c>
      <c r="AE1453">
        <v>0.1</v>
      </c>
      <c r="AF1453">
        <v>1.4</v>
      </c>
      <c r="AG1453">
        <v>0.4</v>
      </c>
      <c r="AH1453">
        <v>0.1</v>
      </c>
      <c r="AI1453">
        <v>0.2</v>
      </c>
      <c r="AJ1453">
        <v>0.1</v>
      </c>
      <c r="AK1453">
        <v>0.5</v>
      </c>
      <c r="AM1453">
        <v>0.2</v>
      </c>
      <c r="AN1453">
        <v>0.2</v>
      </c>
      <c r="AP1453">
        <v>0.1</v>
      </c>
      <c r="AQ1453">
        <v>0.6</v>
      </c>
      <c r="AV1453">
        <v>0.2</v>
      </c>
      <c r="AW1453">
        <v>0.1</v>
      </c>
      <c r="AY1453">
        <v>0.1</v>
      </c>
      <c r="BA1453">
        <v>0.1</v>
      </c>
      <c r="BD1453">
        <v>0.1</v>
      </c>
      <c r="BE1453">
        <v>0.1</v>
      </c>
      <c r="BG1453">
        <v>0.1</v>
      </c>
      <c r="BQ1453">
        <v>0.7</v>
      </c>
      <c r="BS1453">
        <v>0.2</v>
      </c>
      <c r="BT1453">
        <v>-0.9</v>
      </c>
    </row>
    <row r="1454" spans="1:72" x14ac:dyDescent="0.25">
      <c r="A1454" s="28" t="s">
        <v>306</v>
      </c>
      <c r="B1454" s="27" t="s">
        <v>375</v>
      </c>
      <c r="C1454" s="28" t="s">
        <v>394</v>
      </c>
      <c r="D1454">
        <v>0.4</v>
      </c>
      <c r="G1454">
        <v>0.2</v>
      </c>
      <c r="H1454">
        <v>0.4</v>
      </c>
      <c r="I1454">
        <v>0.1</v>
      </c>
      <c r="K1454">
        <v>0.1</v>
      </c>
      <c r="M1454">
        <v>0.1</v>
      </c>
      <c r="N1454">
        <v>0.3</v>
      </c>
      <c r="O1454">
        <v>0.2</v>
      </c>
      <c r="P1454">
        <v>0.1</v>
      </c>
      <c r="Q1454">
        <v>0.2</v>
      </c>
      <c r="R1454">
        <v>0.2</v>
      </c>
      <c r="S1454">
        <v>0.3</v>
      </c>
      <c r="T1454">
        <v>0.1</v>
      </c>
      <c r="U1454">
        <v>0.3</v>
      </c>
      <c r="V1454">
        <v>0.3</v>
      </c>
      <c r="W1454">
        <v>0.1</v>
      </c>
      <c r="X1454">
        <v>0.2</v>
      </c>
      <c r="Y1454">
        <v>0.2</v>
      </c>
      <c r="Z1454">
        <v>0.6</v>
      </c>
      <c r="AA1454">
        <v>0.8</v>
      </c>
      <c r="AC1454">
        <v>0.1</v>
      </c>
      <c r="AD1454">
        <v>0.5</v>
      </c>
      <c r="AF1454">
        <v>0.2</v>
      </c>
      <c r="AG1454">
        <v>0.1</v>
      </c>
      <c r="AH1454">
        <v>0.4</v>
      </c>
      <c r="AI1454">
        <v>1</v>
      </c>
      <c r="AJ1454">
        <v>2.8</v>
      </c>
      <c r="AK1454">
        <v>0.2</v>
      </c>
      <c r="AM1454">
        <v>0.1</v>
      </c>
      <c r="AP1454">
        <v>0.1</v>
      </c>
      <c r="AQ1454">
        <v>0.4</v>
      </c>
      <c r="AV1454">
        <v>0.1</v>
      </c>
      <c r="BA1454">
        <v>0.2</v>
      </c>
      <c r="BD1454">
        <v>0.1</v>
      </c>
      <c r="BE1454">
        <v>0.6</v>
      </c>
      <c r="BG1454">
        <v>0.1</v>
      </c>
      <c r="BH1454">
        <v>0.1</v>
      </c>
      <c r="BQ1454">
        <v>0.1</v>
      </c>
      <c r="BS1454">
        <v>1.1</v>
      </c>
      <c r="BT1454">
        <v>-1.2</v>
      </c>
    </row>
    <row r="1455" spans="1:3" x14ac:dyDescent="0.25">
      <c r="A1455" s="28" t="s">
        <v>306</v>
      </c>
      <c r="B1455" s="27" t="s">
        <v>375</v>
      </c>
      <c r="C1455" s="28" t="s">
        <v>395</v>
      </c>
    </row>
    <row r="1456" spans="1:72" x14ac:dyDescent="0.25">
      <c r="A1456" s="28" t="s">
        <v>306</v>
      </c>
      <c r="B1456" s="27" t="s">
        <v>375</v>
      </c>
      <c r="C1456" s="28" t="s">
        <v>396</v>
      </c>
      <c r="H1456">
        <v>0.1</v>
      </c>
      <c r="M1456">
        <v>0.1</v>
      </c>
      <c r="N1456">
        <v>0.1</v>
      </c>
      <c r="O1456">
        <v>0.2</v>
      </c>
      <c r="P1456">
        <v>0.1</v>
      </c>
      <c r="Q1456">
        <v>0.1</v>
      </c>
      <c r="R1456">
        <v>0.1</v>
      </c>
      <c r="S1456">
        <v>0.1</v>
      </c>
      <c r="T1456">
        <v>0.1</v>
      </c>
      <c r="U1456">
        <v>0.1</v>
      </c>
      <c r="V1456">
        <v>0.1</v>
      </c>
      <c r="W1456">
        <v>0.2</v>
      </c>
      <c r="X1456">
        <v>0.1</v>
      </c>
      <c r="Y1456">
        <v>0.1</v>
      </c>
      <c r="AA1456">
        <v>0.1</v>
      </c>
      <c r="AC1456">
        <v>0.1</v>
      </c>
      <c r="AD1456">
        <v>0.2</v>
      </c>
      <c r="AE1456">
        <v>0.1</v>
      </c>
      <c r="AF1456">
        <v>0.2</v>
      </c>
      <c r="AG1456">
        <v>0.2</v>
      </c>
      <c r="AH1456">
        <v>0.1</v>
      </c>
      <c r="AI1456">
        <v>0.1</v>
      </c>
      <c r="AJ1456">
        <v>0.1</v>
      </c>
      <c r="AK1456">
        <v>0.1</v>
      </c>
      <c r="AM1456">
        <v>0.2</v>
      </c>
      <c r="AN1456">
        <v>0.1</v>
      </c>
      <c r="AO1456">
        <v>0.1</v>
      </c>
      <c r="AP1456">
        <v>0.2</v>
      </c>
      <c r="AQ1456">
        <v>3.1</v>
      </c>
      <c r="AR1456">
        <v>0.1</v>
      </c>
      <c r="AS1456">
        <v>0.1</v>
      </c>
      <c r="AT1456">
        <v>0.1</v>
      </c>
      <c r="AV1456">
        <v>0.6</v>
      </c>
      <c r="AW1456">
        <v>0.1</v>
      </c>
      <c r="AX1456">
        <v>0.1</v>
      </c>
      <c r="AY1456">
        <v>0.1</v>
      </c>
      <c r="BA1456">
        <v>0.1</v>
      </c>
      <c r="BD1456">
        <v>0.1</v>
      </c>
      <c r="BE1456">
        <v>0.1</v>
      </c>
      <c r="BF1456">
        <v>0.1</v>
      </c>
      <c r="BG1456">
        <v>0.2</v>
      </c>
      <c r="BH1456">
        <v>0.1</v>
      </c>
      <c r="BI1456">
        <v>0.1</v>
      </c>
      <c r="BP1456">
        <v>0.1</v>
      </c>
      <c r="BQ1456">
        <v>1.8</v>
      </c>
      <c r="BS1456">
        <v>1.5</v>
      </c>
      <c r="BT1456">
        <v>-121.7</v>
      </c>
    </row>
    <row r="1457" spans="1:72" x14ac:dyDescent="0.25">
      <c r="A1457" s="28" t="s">
        <v>306</v>
      </c>
      <c r="B1457" s="27" t="s">
        <v>375</v>
      </c>
      <c r="C1457" s="28" t="s">
        <v>397</v>
      </c>
      <c r="BT1457">
        <v>-2</v>
      </c>
    </row>
    <row r="1458" spans="1:3" x14ac:dyDescent="0.25">
      <c r="A1458" s="28" t="s">
        <v>306</v>
      </c>
      <c r="B1458" s="27" t="s">
        <v>375</v>
      </c>
      <c r="C1458" s="28" t="s">
        <v>398</v>
      </c>
    </row>
    <row r="1459" spans="1:72" x14ac:dyDescent="0.25">
      <c r="A1459" s="28" t="s">
        <v>306</v>
      </c>
      <c r="B1459" s="27" t="s">
        <v>375</v>
      </c>
      <c r="C1459" s="28" t="s">
        <v>399</v>
      </c>
      <c r="BQ1459">
        <v>0.1</v>
      </c>
      <c r="BT1459">
        <v>-9.3</v>
      </c>
    </row>
    <row r="1460" spans="1:72" x14ac:dyDescent="0.25">
      <c r="A1460" s="28" t="s">
        <v>306</v>
      </c>
      <c r="B1460" s="27" t="s">
        <v>375</v>
      </c>
      <c r="C1460" s="28" t="s">
        <v>400</v>
      </c>
      <c r="BQ1460">
        <v>0.2</v>
      </c>
      <c r="BT1460">
        <v>-37.6</v>
      </c>
    </row>
    <row r="1461" spans="1:72" x14ac:dyDescent="0.25">
      <c r="A1461" s="28" t="s">
        <v>306</v>
      </c>
      <c r="B1461" s="27" t="s">
        <v>375</v>
      </c>
      <c r="C1461" s="28" t="s">
        <v>401</v>
      </c>
      <c r="AQ1461">
        <v>0.1</v>
      </c>
      <c r="BQ1461">
        <v>0.5</v>
      </c>
      <c r="BT1461">
        <v>-24.3</v>
      </c>
    </row>
    <row r="1462" spans="1:72" x14ac:dyDescent="0.25">
      <c r="A1462" s="28" t="s">
        <v>306</v>
      </c>
      <c r="B1462" s="27" t="s">
        <v>375</v>
      </c>
      <c r="C1462" s="28" t="s">
        <v>402</v>
      </c>
      <c r="D1462">
        <v>0.1</v>
      </c>
      <c r="G1462">
        <v>0.1</v>
      </c>
      <c r="H1462">
        <v>0.3</v>
      </c>
      <c r="I1462">
        <v>0.1</v>
      </c>
      <c r="J1462">
        <v>0.1</v>
      </c>
      <c r="K1462">
        <v>0.1</v>
      </c>
      <c r="L1462">
        <v>0.1</v>
      </c>
      <c r="M1462">
        <v>0.2</v>
      </c>
      <c r="N1462">
        <v>0.3</v>
      </c>
      <c r="O1462">
        <v>0.2</v>
      </c>
      <c r="P1462">
        <v>0.2</v>
      </c>
      <c r="Q1462">
        <v>0.2</v>
      </c>
      <c r="R1462">
        <v>0.3</v>
      </c>
      <c r="S1462">
        <v>0.2</v>
      </c>
      <c r="T1462">
        <v>0.3</v>
      </c>
      <c r="U1462">
        <v>0.3</v>
      </c>
      <c r="V1462">
        <v>0.3</v>
      </c>
      <c r="W1462">
        <v>0.5</v>
      </c>
      <c r="X1462">
        <v>0.2</v>
      </c>
      <c r="Y1462">
        <v>0.2</v>
      </c>
      <c r="Z1462">
        <v>0.1</v>
      </c>
      <c r="AA1462">
        <v>0.3</v>
      </c>
      <c r="AB1462">
        <v>0.1</v>
      </c>
      <c r="AC1462">
        <v>0.2</v>
      </c>
      <c r="AD1462">
        <v>0.3</v>
      </c>
      <c r="AE1462">
        <v>0.1</v>
      </c>
      <c r="AF1462">
        <v>0.4</v>
      </c>
      <c r="AG1462">
        <v>0.5</v>
      </c>
      <c r="AH1462">
        <v>0.2</v>
      </c>
      <c r="AI1462">
        <v>0.2</v>
      </c>
      <c r="AJ1462">
        <v>0.2</v>
      </c>
      <c r="AK1462">
        <v>0.2</v>
      </c>
      <c r="AL1462">
        <v>0.1</v>
      </c>
      <c r="AM1462">
        <v>0.5</v>
      </c>
      <c r="AN1462">
        <v>0.1</v>
      </c>
      <c r="AO1462">
        <v>0.1</v>
      </c>
      <c r="AP1462">
        <v>0.3</v>
      </c>
      <c r="AQ1462">
        <v>1.5</v>
      </c>
      <c r="AR1462">
        <v>0.2</v>
      </c>
      <c r="AS1462">
        <v>0.2</v>
      </c>
      <c r="AT1462">
        <v>0.2</v>
      </c>
      <c r="AU1462">
        <v>0.1</v>
      </c>
      <c r="AV1462">
        <v>0.4</v>
      </c>
      <c r="AW1462">
        <v>0.2</v>
      </c>
      <c r="AX1462">
        <v>0.1</v>
      </c>
      <c r="AY1462">
        <v>0.1</v>
      </c>
      <c r="AZ1462">
        <v>0.1</v>
      </c>
      <c r="BA1462">
        <v>0.2</v>
      </c>
      <c r="BB1462">
        <v>0.1</v>
      </c>
      <c r="BC1462">
        <v>0.1</v>
      </c>
      <c r="BD1462">
        <v>0.2</v>
      </c>
      <c r="BE1462">
        <v>0.3</v>
      </c>
      <c r="BF1462">
        <v>0.3</v>
      </c>
      <c r="BG1462">
        <v>0.6</v>
      </c>
      <c r="BH1462">
        <v>0.1</v>
      </c>
      <c r="BI1462">
        <v>0.1</v>
      </c>
      <c r="BJ1462">
        <v>0.1</v>
      </c>
      <c r="BK1462">
        <v>0.1</v>
      </c>
      <c r="BL1462">
        <v>0.1</v>
      </c>
      <c r="BM1462">
        <v>0.1</v>
      </c>
      <c r="BP1462">
        <v>0.2</v>
      </c>
      <c r="BQ1462">
        <v>6.7</v>
      </c>
      <c r="BS1462">
        <v>0.2</v>
      </c>
      <c r="BT1462">
        <v>0.2</v>
      </c>
    </row>
    <row r="1463" spans="1:72" x14ac:dyDescent="0.25">
      <c r="A1463" s="28" t="s">
        <v>306</v>
      </c>
      <c r="B1463" s="27" t="s">
        <v>375</v>
      </c>
      <c r="C1463" s="28" t="s">
        <v>403</v>
      </c>
      <c r="AQ1463">
        <v>0.1</v>
      </c>
      <c r="BQ1463">
        <v>0.2</v>
      </c>
      <c r="BT1463">
        <v>-2.9</v>
      </c>
    </row>
    <row r="1464" spans="1:72" x14ac:dyDescent="0.25">
      <c r="A1464" s="28" t="s">
        <v>306</v>
      </c>
      <c r="B1464" s="27" t="s">
        <v>375</v>
      </c>
      <c r="C1464" s="28" t="s">
        <v>404</v>
      </c>
      <c r="BT1464">
        <v>-1.7</v>
      </c>
    </row>
    <row r="1465" spans="1:72" x14ac:dyDescent="0.25">
      <c r="A1465" s="28" t="s">
        <v>306</v>
      </c>
      <c r="B1465" s="27" t="s">
        <v>375</v>
      </c>
      <c r="C1465" s="28" t="s">
        <v>405</v>
      </c>
      <c r="BQ1465">
        <v>0.1</v>
      </c>
      <c r="BT1465">
        <v>-9.9</v>
      </c>
    </row>
    <row r="1466" spans="1:3" x14ac:dyDescent="0.25">
      <c r="A1466" s="28" t="s">
        <v>306</v>
      </c>
      <c r="B1466" s="27" t="s">
        <v>375</v>
      </c>
      <c r="C1466" s="28" t="s">
        <v>406</v>
      </c>
    </row>
    <row r="1467" spans="1:72" x14ac:dyDescent="0.25">
      <c r="A1467" s="28" t="s">
        <v>306</v>
      </c>
      <c r="B1467" s="27" t="s">
        <v>375</v>
      </c>
      <c r="C1467" s="28" t="s">
        <v>407</v>
      </c>
      <c r="D1467">
        <v>0.3</v>
      </c>
      <c r="G1467">
        <v>0.1</v>
      </c>
      <c r="H1467">
        <v>1.3</v>
      </c>
      <c r="I1467">
        <v>0.3</v>
      </c>
      <c r="J1467">
        <v>0.2</v>
      </c>
      <c r="K1467">
        <v>0.2</v>
      </c>
      <c r="L1467">
        <v>0.1</v>
      </c>
      <c r="M1467">
        <v>0.4</v>
      </c>
      <c r="N1467">
        <v>0.7</v>
      </c>
      <c r="O1467">
        <v>0.5</v>
      </c>
      <c r="P1467">
        <v>0.4</v>
      </c>
      <c r="Q1467">
        <v>0.3</v>
      </c>
      <c r="R1467">
        <v>0.4</v>
      </c>
      <c r="S1467">
        <v>0.4</v>
      </c>
      <c r="T1467">
        <v>0.6</v>
      </c>
      <c r="U1467">
        <v>0.4</v>
      </c>
      <c r="V1467">
        <v>0.6</v>
      </c>
      <c r="W1467">
        <v>0.8</v>
      </c>
      <c r="X1467">
        <v>0.2</v>
      </c>
      <c r="Y1467">
        <v>0.4</v>
      </c>
      <c r="Z1467">
        <v>0.2</v>
      </c>
      <c r="AA1467">
        <v>0.5</v>
      </c>
      <c r="AB1467">
        <v>0.1</v>
      </c>
      <c r="AC1467">
        <v>0.2</v>
      </c>
      <c r="AD1467">
        <v>0.8</v>
      </c>
      <c r="AE1467">
        <v>0.2</v>
      </c>
      <c r="AF1467">
        <v>2.6</v>
      </c>
      <c r="AG1467">
        <v>0.8</v>
      </c>
      <c r="AH1467">
        <v>0.3</v>
      </c>
      <c r="AI1467">
        <v>0.3</v>
      </c>
      <c r="AJ1467">
        <v>0.2</v>
      </c>
      <c r="AK1467">
        <v>0.4</v>
      </c>
      <c r="AL1467">
        <v>0.1</v>
      </c>
      <c r="AM1467">
        <v>0.6</v>
      </c>
      <c r="AN1467">
        <v>0.5</v>
      </c>
      <c r="AO1467">
        <v>0.5</v>
      </c>
      <c r="AP1467">
        <v>0.4</v>
      </c>
      <c r="AQ1467">
        <v>2.4</v>
      </c>
      <c r="AR1467">
        <v>0.2</v>
      </c>
      <c r="AS1467">
        <v>0.1</v>
      </c>
      <c r="AT1467">
        <v>0.2</v>
      </c>
      <c r="AU1467">
        <v>0.1</v>
      </c>
      <c r="AV1467">
        <v>0.8</v>
      </c>
      <c r="AW1467">
        <v>0.2</v>
      </c>
      <c r="AX1467">
        <v>0.1</v>
      </c>
      <c r="AY1467">
        <v>0.3</v>
      </c>
      <c r="AZ1467">
        <v>0.1</v>
      </c>
      <c r="BA1467">
        <v>0.3</v>
      </c>
      <c r="BB1467">
        <v>0.1</v>
      </c>
      <c r="BC1467">
        <v>0.2</v>
      </c>
      <c r="BD1467">
        <v>0.3</v>
      </c>
      <c r="BE1467">
        <v>0.3</v>
      </c>
      <c r="BF1467">
        <v>0.2</v>
      </c>
      <c r="BG1467">
        <v>0.6</v>
      </c>
      <c r="BH1467">
        <v>0.1</v>
      </c>
      <c r="BI1467">
        <v>0.2</v>
      </c>
      <c r="BJ1467">
        <v>0.1</v>
      </c>
      <c r="BK1467">
        <v>0.1</v>
      </c>
      <c r="BL1467">
        <v>0.1</v>
      </c>
      <c r="BM1467">
        <v>0.1</v>
      </c>
      <c r="BP1467">
        <v>0.2</v>
      </c>
      <c r="BQ1467">
        <v>3.3</v>
      </c>
      <c r="BS1467">
        <v>0.4</v>
      </c>
      <c r="BT1467">
        <v>-103.3</v>
      </c>
    </row>
    <row r="1468" spans="1:72" x14ac:dyDescent="0.25">
      <c r="A1468" s="26" t="s">
        <v>307</v>
      </c>
      <c r="B1468" s="27" t="s">
        <v>376</v>
      </c>
      <c r="C1468" s="26" t="s">
        <v>384</v>
      </c>
      <c r="D1468">
        <v>118.5</v>
      </c>
      <c r="E1468">
        <v>13.2</v>
      </c>
      <c r="F1468">
        <v>20.2</v>
      </c>
      <c r="G1468">
        <v>54.7</v>
      </c>
      <c r="H1468">
        <v>456.4</v>
      </c>
      <c r="I1468">
        <v>132</v>
      </c>
      <c r="J1468">
        <v>147.8</v>
      </c>
      <c r="K1468">
        <v>108.1</v>
      </c>
      <c r="L1468">
        <v>50.4</v>
      </c>
      <c r="M1468">
        <v>125.5</v>
      </c>
      <c r="N1468">
        <v>405.9</v>
      </c>
      <c r="O1468">
        <v>178.9</v>
      </c>
      <c r="P1468">
        <v>141.8</v>
      </c>
      <c r="Q1468">
        <v>135.5</v>
      </c>
      <c r="R1468">
        <v>133.7</v>
      </c>
      <c r="S1468">
        <v>209.8</v>
      </c>
      <c r="T1468">
        <v>155.9</v>
      </c>
      <c r="U1468">
        <v>171.2</v>
      </c>
      <c r="V1468">
        <v>276.7</v>
      </c>
      <c r="W1468">
        <v>280.5</v>
      </c>
      <c r="X1468">
        <v>101</v>
      </c>
      <c r="Y1468">
        <v>349.3</v>
      </c>
      <c r="Z1468">
        <v>56.8</v>
      </c>
      <c r="AA1468">
        <v>284.7</v>
      </c>
      <c r="AB1468">
        <v>62.6</v>
      </c>
      <c r="AC1468">
        <v>426.3</v>
      </c>
      <c r="AD1468">
        <v>606.5</v>
      </c>
      <c r="AE1468">
        <v>129.7</v>
      </c>
      <c r="AF1468">
        <v>503.6</v>
      </c>
      <c r="AG1468">
        <v>493</v>
      </c>
      <c r="AH1468">
        <v>427.7</v>
      </c>
      <c r="AI1468">
        <v>44.3</v>
      </c>
      <c r="AJ1468">
        <v>168.2</v>
      </c>
      <c r="AK1468">
        <v>398.6</v>
      </c>
      <c r="AL1468">
        <v>79.2</v>
      </c>
      <c r="AM1468">
        <v>2404.1</v>
      </c>
      <c r="AN1468">
        <v>59</v>
      </c>
      <c r="AO1468">
        <v>261.6</v>
      </c>
      <c r="AP1468">
        <v>216</v>
      </c>
      <c r="AQ1468">
        <v>463.4</v>
      </c>
      <c r="AR1468">
        <v>166</v>
      </c>
      <c r="AS1468">
        <v>83.6</v>
      </c>
      <c r="AT1468">
        <v>54.6</v>
      </c>
      <c r="AU1468">
        <v>238.2</v>
      </c>
      <c r="AV1468">
        <v>1707.8</v>
      </c>
      <c r="AW1468">
        <v>403.9</v>
      </c>
      <c r="AX1468">
        <v>161.1</v>
      </c>
      <c r="AY1468">
        <v>336.9</v>
      </c>
      <c r="AZ1468">
        <v>247.1</v>
      </c>
      <c r="BA1468">
        <v>944.7</v>
      </c>
      <c r="BB1468">
        <v>313.8</v>
      </c>
      <c r="BC1468">
        <v>135</v>
      </c>
      <c r="BD1468">
        <v>739</v>
      </c>
      <c r="BE1468">
        <v>815.9</v>
      </c>
      <c r="BF1468">
        <v>516.1</v>
      </c>
      <c r="BG1468">
        <v>3350.8</v>
      </c>
      <c r="BH1468">
        <v>1793.7</v>
      </c>
      <c r="BI1468">
        <v>659.5</v>
      </c>
      <c r="BJ1468">
        <v>603.2</v>
      </c>
      <c r="BK1468">
        <v>423.1</v>
      </c>
      <c r="BL1468">
        <v>14.1</v>
      </c>
      <c r="BM1468">
        <v>14096.1</v>
      </c>
      <c r="BP1468">
        <v>1022.7</v>
      </c>
      <c r="BQ1468">
        <v>146690.5</v>
      </c>
      <c r="BR1468">
        <v>153.9</v>
      </c>
      <c r="BS1468">
        <v>287.6</v>
      </c>
      <c r="BT1468">
        <v>32.1</v>
      </c>
    </row>
    <row r="1469" spans="1:71" x14ac:dyDescent="0.25">
      <c r="A1469" s="28" t="s">
        <v>307</v>
      </c>
      <c r="B1469" s="27" t="s">
        <v>376</v>
      </c>
      <c r="C1469" s="28" t="s">
        <v>385</v>
      </c>
      <c r="D1469">
        <v>0.1</v>
      </c>
      <c r="H1469">
        <v>0.4</v>
      </c>
      <c r="I1469">
        <v>0.1</v>
      </c>
      <c r="J1469">
        <v>0.1</v>
      </c>
      <c r="K1469">
        <v>0.1</v>
      </c>
      <c r="M1469">
        <v>0.1</v>
      </c>
      <c r="N1469">
        <v>0.2</v>
      </c>
      <c r="O1469">
        <v>0.2</v>
      </c>
      <c r="P1469">
        <v>0.1</v>
      </c>
      <c r="Q1469">
        <v>0.1</v>
      </c>
      <c r="R1469">
        <v>0.1</v>
      </c>
      <c r="S1469">
        <v>0.1</v>
      </c>
      <c r="T1469">
        <v>0.2</v>
      </c>
      <c r="U1469">
        <v>0.1</v>
      </c>
      <c r="V1469">
        <v>0.3</v>
      </c>
      <c r="W1469">
        <v>0.2</v>
      </c>
      <c r="Y1469">
        <v>0.1</v>
      </c>
      <c r="AA1469">
        <v>0.1</v>
      </c>
      <c r="AD1469">
        <v>0.2</v>
      </c>
      <c r="AE1469">
        <v>0.1</v>
      </c>
      <c r="AF1469">
        <v>1.2</v>
      </c>
      <c r="AG1469">
        <v>0.3</v>
      </c>
      <c r="AH1469">
        <v>0.1</v>
      </c>
      <c r="AM1469">
        <v>0.1</v>
      </c>
      <c r="AN1469">
        <v>0.1</v>
      </c>
      <c r="AP1469">
        <v>0.1</v>
      </c>
      <c r="AQ1469">
        <v>0.5</v>
      </c>
      <c r="AV1469">
        <v>0.1</v>
      </c>
      <c r="BA1469">
        <v>0.1</v>
      </c>
      <c r="BC1469">
        <v>0.1</v>
      </c>
      <c r="BD1469">
        <v>0.1</v>
      </c>
      <c r="BG1469">
        <v>0.1</v>
      </c>
      <c r="BQ1469">
        <v>0.1</v>
      </c>
      <c r="BS1469">
        <v>0.1</v>
      </c>
    </row>
    <row r="1470" spans="1:72" x14ac:dyDescent="0.25">
      <c r="A1470" s="28" t="s">
        <v>307</v>
      </c>
      <c r="B1470" s="27" t="s">
        <v>376</v>
      </c>
      <c r="C1470" s="28" t="s">
        <v>386</v>
      </c>
      <c r="D1470">
        <v>0.6</v>
      </c>
      <c r="E1470">
        <v>0.3</v>
      </c>
      <c r="F1470">
        <v>0.2</v>
      </c>
      <c r="G1470">
        <v>0.5</v>
      </c>
      <c r="H1470">
        <v>1.1</v>
      </c>
      <c r="I1470">
        <v>1</v>
      </c>
      <c r="J1470">
        <v>0.5</v>
      </c>
      <c r="K1470">
        <v>0.6</v>
      </c>
      <c r="L1470">
        <v>0.5</v>
      </c>
      <c r="M1470">
        <v>1.1</v>
      </c>
      <c r="N1470">
        <v>1</v>
      </c>
      <c r="O1470">
        <v>0.8</v>
      </c>
      <c r="P1470">
        <v>0.9</v>
      </c>
      <c r="Q1470">
        <v>0.7</v>
      </c>
      <c r="R1470">
        <v>1.1</v>
      </c>
      <c r="S1470">
        <v>0.9</v>
      </c>
      <c r="T1470">
        <v>0.7</v>
      </c>
      <c r="U1470">
        <v>0.7</v>
      </c>
      <c r="V1470">
        <v>0.7</v>
      </c>
      <c r="W1470">
        <v>0.8</v>
      </c>
      <c r="X1470">
        <v>0.6</v>
      </c>
      <c r="Y1470">
        <v>7.8</v>
      </c>
      <c r="Z1470">
        <v>0.6</v>
      </c>
      <c r="AA1470">
        <v>1.2</v>
      </c>
      <c r="AB1470">
        <v>0.3</v>
      </c>
      <c r="AC1470">
        <v>1</v>
      </c>
      <c r="AD1470">
        <v>0.8</v>
      </c>
      <c r="AE1470">
        <v>0.8</v>
      </c>
      <c r="AF1470">
        <v>0.8</v>
      </c>
      <c r="AG1470">
        <v>1</v>
      </c>
      <c r="AH1470">
        <v>1</v>
      </c>
      <c r="AI1470">
        <v>0.9</v>
      </c>
      <c r="AJ1470">
        <v>1</v>
      </c>
      <c r="AK1470">
        <v>0.9</v>
      </c>
      <c r="AL1470">
        <v>0.7</v>
      </c>
      <c r="AM1470">
        <v>4.2</v>
      </c>
      <c r="AN1470">
        <v>0.7</v>
      </c>
      <c r="AO1470">
        <v>0.7</v>
      </c>
      <c r="AP1470">
        <v>0.7</v>
      </c>
      <c r="AQ1470">
        <v>0.9</v>
      </c>
      <c r="AR1470">
        <v>0.4</v>
      </c>
      <c r="AS1470">
        <v>0.9</v>
      </c>
      <c r="AT1470">
        <v>0.6</v>
      </c>
      <c r="AU1470">
        <v>0.5</v>
      </c>
      <c r="AV1470">
        <v>1.1</v>
      </c>
      <c r="AW1470">
        <v>0.7</v>
      </c>
      <c r="AX1470">
        <v>0.8</v>
      </c>
      <c r="AY1470">
        <v>0.7</v>
      </c>
      <c r="AZ1470">
        <v>0.5</v>
      </c>
      <c r="BA1470">
        <v>1.5</v>
      </c>
      <c r="BB1470">
        <v>0.6</v>
      </c>
      <c r="BC1470">
        <v>6.1</v>
      </c>
      <c r="BD1470">
        <v>0.9</v>
      </c>
      <c r="BE1470">
        <v>1.2</v>
      </c>
      <c r="BF1470">
        <v>0.9</v>
      </c>
      <c r="BG1470">
        <v>3.9</v>
      </c>
      <c r="BH1470">
        <v>1.2</v>
      </c>
      <c r="BI1470">
        <v>1</v>
      </c>
      <c r="BJ1470">
        <v>0.7</v>
      </c>
      <c r="BK1470">
        <v>1.3</v>
      </c>
      <c r="BL1470">
        <v>0.3</v>
      </c>
      <c r="BM1470">
        <v>4.4</v>
      </c>
      <c r="BP1470">
        <v>2.6</v>
      </c>
      <c r="BQ1470">
        <v>126.4</v>
      </c>
      <c r="BR1470">
        <v>0.2</v>
      </c>
      <c r="BS1470">
        <v>1</v>
      </c>
      <c r="BT1470">
        <v>1.6</v>
      </c>
    </row>
    <row r="1471" spans="1:72" x14ac:dyDescent="0.25">
      <c r="A1471" s="28" t="s">
        <v>307</v>
      </c>
      <c r="B1471" s="27" t="s">
        <v>376</v>
      </c>
      <c r="C1471" s="28" t="s">
        <v>387</v>
      </c>
      <c r="D1471">
        <v>1.5</v>
      </c>
      <c r="E1471">
        <v>0.1</v>
      </c>
      <c r="F1471">
        <v>0.1</v>
      </c>
      <c r="G1471">
        <v>0.2</v>
      </c>
      <c r="H1471">
        <v>9</v>
      </c>
      <c r="I1471">
        <v>1.7</v>
      </c>
      <c r="J1471">
        <v>0.8</v>
      </c>
      <c r="K1471">
        <v>1</v>
      </c>
      <c r="L1471">
        <v>0.3</v>
      </c>
      <c r="M1471">
        <v>1.2</v>
      </c>
      <c r="N1471">
        <v>3.8</v>
      </c>
      <c r="O1471">
        <v>3.5</v>
      </c>
      <c r="P1471">
        <v>2</v>
      </c>
      <c r="Q1471">
        <v>1.2</v>
      </c>
      <c r="R1471">
        <v>1.6</v>
      </c>
      <c r="S1471">
        <v>2.2</v>
      </c>
      <c r="T1471">
        <v>4</v>
      </c>
      <c r="U1471">
        <v>2</v>
      </c>
      <c r="V1471">
        <v>3.8</v>
      </c>
      <c r="W1471">
        <v>3.9</v>
      </c>
      <c r="X1471">
        <v>1</v>
      </c>
      <c r="Y1471">
        <v>4.2</v>
      </c>
      <c r="Z1471">
        <v>1</v>
      </c>
      <c r="AA1471">
        <v>2.4</v>
      </c>
      <c r="AB1471">
        <v>0.1</v>
      </c>
      <c r="AC1471">
        <v>0.9</v>
      </c>
      <c r="AD1471">
        <v>4.5</v>
      </c>
      <c r="AE1471">
        <v>1.2</v>
      </c>
      <c r="AF1471">
        <v>17.9</v>
      </c>
      <c r="AG1471">
        <v>4.2</v>
      </c>
      <c r="AH1471">
        <v>1.1</v>
      </c>
      <c r="AI1471">
        <v>0.7</v>
      </c>
      <c r="AJ1471">
        <v>1.1</v>
      </c>
      <c r="AK1471">
        <v>1.3</v>
      </c>
      <c r="AL1471">
        <v>0.3</v>
      </c>
      <c r="AM1471">
        <v>3.3</v>
      </c>
      <c r="AN1471">
        <v>3.7</v>
      </c>
      <c r="AO1471">
        <v>0.7</v>
      </c>
      <c r="AP1471">
        <v>1.1</v>
      </c>
      <c r="AQ1471">
        <v>13.4</v>
      </c>
      <c r="AR1471">
        <v>0.4</v>
      </c>
      <c r="AS1471">
        <v>0.4</v>
      </c>
      <c r="AT1471">
        <v>0.9</v>
      </c>
      <c r="AU1471">
        <v>0.5</v>
      </c>
      <c r="AV1471">
        <v>3.3</v>
      </c>
      <c r="AW1471">
        <v>0.8</v>
      </c>
      <c r="AX1471">
        <v>0.7</v>
      </c>
      <c r="AY1471">
        <v>0.7</v>
      </c>
      <c r="AZ1471">
        <v>0.4</v>
      </c>
      <c r="BA1471">
        <v>1.3</v>
      </c>
      <c r="BB1471">
        <v>0.3</v>
      </c>
      <c r="BC1471">
        <v>6.3</v>
      </c>
      <c r="BD1471">
        <v>1.5</v>
      </c>
      <c r="BE1471">
        <v>1.1</v>
      </c>
      <c r="BF1471">
        <v>0.6</v>
      </c>
      <c r="BG1471">
        <v>2.5</v>
      </c>
      <c r="BH1471">
        <v>0.6</v>
      </c>
      <c r="BI1471">
        <v>0.7</v>
      </c>
      <c r="BJ1471">
        <v>0.4</v>
      </c>
      <c r="BK1471">
        <v>0.4</v>
      </c>
      <c r="BL1471">
        <v>0.1</v>
      </c>
      <c r="BM1471">
        <v>1</v>
      </c>
      <c r="BP1471">
        <v>0.8</v>
      </c>
      <c r="BQ1471">
        <v>33.4</v>
      </c>
      <c r="BR1471">
        <v>0.1</v>
      </c>
      <c r="BS1471">
        <v>6.2</v>
      </c>
      <c r="BT1471">
        <v>1.2</v>
      </c>
    </row>
    <row r="1472" spans="1:3" x14ac:dyDescent="0.25">
      <c r="A1472" s="28" t="s">
        <v>307</v>
      </c>
      <c r="B1472" s="27" t="s">
        <v>376</v>
      </c>
      <c r="C1472" s="28" t="s">
        <v>388</v>
      </c>
    </row>
    <row r="1473" spans="1:3" x14ac:dyDescent="0.25">
      <c r="A1473" s="28" t="s">
        <v>307</v>
      </c>
      <c r="B1473" s="27" t="s">
        <v>376</v>
      </c>
      <c r="C1473" s="28" t="s">
        <v>389</v>
      </c>
    </row>
    <row r="1474" spans="1:72" x14ac:dyDescent="0.25">
      <c r="A1474" s="28" t="s">
        <v>307</v>
      </c>
      <c r="B1474" s="27" t="s">
        <v>376</v>
      </c>
      <c r="C1474" s="28" t="s">
        <v>390</v>
      </c>
      <c r="H1474">
        <v>0.1</v>
      </c>
      <c r="M1474">
        <v>0.1</v>
      </c>
      <c r="N1474">
        <v>0.1</v>
      </c>
      <c r="P1474">
        <v>0.1</v>
      </c>
      <c r="Q1474">
        <v>0.1</v>
      </c>
      <c r="R1474">
        <v>0.1</v>
      </c>
      <c r="S1474">
        <v>0.1</v>
      </c>
      <c r="V1474">
        <v>0.1</v>
      </c>
      <c r="W1474">
        <v>0.1</v>
      </c>
      <c r="Y1474">
        <v>10.3</v>
      </c>
      <c r="AA1474">
        <v>0.1</v>
      </c>
      <c r="AC1474">
        <v>0.3</v>
      </c>
      <c r="AD1474">
        <v>0.1</v>
      </c>
      <c r="AE1474">
        <v>0.1</v>
      </c>
      <c r="AF1474">
        <v>0.1</v>
      </c>
      <c r="AG1474">
        <v>0.2</v>
      </c>
      <c r="AH1474">
        <v>0.1</v>
      </c>
      <c r="AI1474">
        <v>0.1</v>
      </c>
      <c r="AJ1474">
        <v>0.1</v>
      </c>
      <c r="AK1474">
        <v>0.1</v>
      </c>
      <c r="AM1474">
        <v>0.5</v>
      </c>
      <c r="AN1474">
        <v>0.1</v>
      </c>
      <c r="AO1474">
        <v>0.1</v>
      </c>
      <c r="AQ1474">
        <v>0.1</v>
      </c>
      <c r="AS1474">
        <v>0.1</v>
      </c>
      <c r="AV1474">
        <v>0.1</v>
      </c>
      <c r="AW1474">
        <v>0.1</v>
      </c>
      <c r="AX1474">
        <v>0.1</v>
      </c>
      <c r="BA1474">
        <v>0.1</v>
      </c>
      <c r="BC1474">
        <v>0.2</v>
      </c>
      <c r="BD1474">
        <v>0.1</v>
      </c>
      <c r="BE1474">
        <v>0.1</v>
      </c>
      <c r="BF1474">
        <v>0.1</v>
      </c>
      <c r="BG1474">
        <v>3.4</v>
      </c>
      <c r="BH1474">
        <v>0.2</v>
      </c>
      <c r="BI1474">
        <v>0.1</v>
      </c>
      <c r="BJ1474">
        <v>0.2</v>
      </c>
      <c r="BK1474">
        <v>0.1</v>
      </c>
      <c r="BM1474">
        <v>0.7</v>
      </c>
      <c r="BP1474">
        <v>0.1</v>
      </c>
      <c r="BQ1474">
        <v>5.7</v>
      </c>
      <c r="BS1474">
        <v>0.1</v>
      </c>
      <c r="BT1474">
        <v>0.1</v>
      </c>
    </row>
    <row r="1475" spans="1:32" x14ac:dyDescent="0.25">
      <c r="A1475" s="28" t="s">
        <v>307</v>
      </c>
      <c r="B1475" s="27" t="s">
        <v>376</v>
      </c>
      <c r="C1475" s="28" t="s">
        <v>391</v>
      </c>
      <c r="AF1475">
        <v>0.1</v>
      </c>
    </row>
    <row r="1476" spans="1:69" x14ac:dyDescent="0.25">
      <c r="A1476" s="28" t="s">
        <v>307</v>
      </c>
      <c r="B1476" s="27" t="s">
        <v>376</v>
      </c>
      <c r="C1476" s="28" t="s">
        <v>392</v>
      </c>
      <c r="BQ1476">
        <v>0.4</v>
      </c>
    </row>
    <row r="1477" spans="1:3" x14ac:dyDescent="0.25">
      <c r="A1477" s="28" t="s">
        <v>307</v>
      </c>
      <c r="B1477" s="27" t="s">
        <v>376</v>
      </c>
      <c r="C1477" s="28" t="s">
        <v>393</v>
      </c>
    </row>
    <row r="1478" spans="1:69" x14ac:dyDescent="0.25">
      <c r="A1478" s="28" t="s">
        <v>307</v>
      </c>
      <c r="B1478" s="27" t="s">
        <v>376</v>
      </c>
      <c r="C1478" s="28" t="s">
        <v>394</v>
      </c>
      <c r="BQ1478">
        <v>0.2</v>
      </c>
    </row>
    <row r="1479" spans="1:71" x14ac:dyDescent="0.25">
      <c r="A1479" s="28" t="s">
        <v>307</v>
      </c>
      <c r="B1479" s="27" t="s">
        <v>376</v>
      </c>
      <c r="C1479" s="28" t="s">
        <v>395</v>
      </c>
      <c r="D1479">
        <v>0.1</v>
      </c>
      <c r="G1479">
        <v>0.1</v>
      </c>
      <c r="H1479">
        <v>0.8</v>
      </c>
      <c r="I1479">
        <v>0.1</v>
      </c>
      <c r="J1479">
        <v>0.1</v>
      </c>
      <c r="K1479">
        <v>0.1</v>
      </c>
      <c r="M1479">
        <v>0.2</v>
      </c>
      <c r="N1479">
        <v>0.5</v>
      </c>
      <c r="O1479">
        <v>0.3</v>
      </c>
      <c r="P1479">
        <v>0.2</v>
      </c>
      <c r="Q1479">
        <v>0.2</v>
      </c>
      <c r="R1479">
        <v>0.3</v>
      </c>
      <c r="S1479">
        <v>0.2</v>
      </c>
      <c r="T1479">
        <v>0.2</v>
      </c>
      <c r="U1479">
        <v>0.2</v>
      </c>
      <c r="V1479">
        <v>0.3</v>
      </c>
      <c r="W1479">
        <v>0.4</v>
      </c>
      <c r="X1479">
        <v>0.2</v>
      </c>
      <c r="Y1479">
        <v>0.2</v>
      </c>
      <c r="Z1479">
        <v>0.1</v>
      </c>
      <c r="AA1479">
        <v>0.4</v>
      </c>
      <c r="AC1479">
        <v>0.1</v>
      </c>
      <c r="AD1479">
        <v>0.8</v>
      </c>
      <c r="AE1479">
        <v>0.3</v>
      </c>
      <c r="AF1479">
        <v>2.3</v>
      </c>
      <c r="AG1479">
        <v>0.7</v>
      </c>
      <c r="AH1479">
        <v>1.5</v>
      </c>
      <c r="AI1479">
        <v>12.1</v>
      </c>
      <c r="AJ1479">
        <v>1.8</v>
      </c>
      <c r="AK1479">
        <v>6.3</v>
      </c>
      <c r="AL1479">
        <v>0.3</v>
      </c>
      <c r="AM1479">
        <v>0.3</v>
      </c>
      <c r="AN1479">
        <v>0.2</v>
      </c>
      <c r="AO1479">
        <v>0.2</v>
      </c>
      <c r="AP1479">
        <v>0.3</v>
      </c>
      <c r="AQ1479">
        <v>1.2</v>
      </c>
      <c r="AR1479">
        <v>0.2</v>
      </c>
      <c r="AS1479">
        <v>0.2</v>
      </c>
      <c r="AT1479">
        <v>0.1</v>
      </c>
      <c r="AU1479">
        <v>0.1</v>
      </c>
      <c r="AV1479">
        <v>0.8</v>
      </c>
      <c r="AW1479">
        <v>0.2</v>
      </c>
      <c r="AX1479">
        <v>0.1</v>
      </c>
      <c r="AY1479">
        <v>0.1</v>
      </c>
      <c r="AZ1479">
        <v>0.1</v>
      </c>
      <c r="BA1479">
        <v>0.6</v>
      </c>
      <c r="BB1479">
        <v>0.1</v>
      </c>
      <c r="BC1479">
        <v>0.2</v>
      </c>
      <c r="BD1479">
        <v>0.8</v>
      </c>
      <c r="BE1479">
        <v>0.4</v>
      </c>
      <c r="BF1479">
        <v>0.2</v>
      </c>
      <c r="BG1479">
        <v>0.3</v>
      </c>
      <c r="BH1479">
        <v>0.1</v>
      </c>
      <c r="BI1479">
        <v>0.1</v>
      </c>
      <c r="BJ1479">
        <v>0.1</v>
      </c>
      <c r="BK1479">
        <v>0.1</v>
      </c>
      <c r="BM1479">
        <v>0.2</v>
      </c>
      <c r="BP1479">
        <v>0.1</v>
      </c>
      <c r="BQ1479">
        <v>4.4</v>
      </c>
      <c r="BS1479">
        <v>0.2</v>
      </c>
    </row>
    <row r="1480" spans="1:72" x14ac:dyDescent="0.25">
      <c r="A1480" s="28" t="s">
        <v>307</v>
      </c>
      <c r="B1480" s="27" t="s">
        <v>376</v>
      </c>
      <c r="C1480" s="28" t="s">
        <v>396</v>
      </c>
      <c r="AQ1480">
        <v>0.3</v>
      </c>
      <c r="AV1480">
        <v>0.1</v>
      </c>
      <c r="BS1480">
        <v>0.2</v>
      </c>
      <c r="BT1480">
        <v>-1</v>
      </c>
    </row>
    <row r="1481" spans="1:72" x14ac:dyDescent="0.25">
      <c r="A1481" s="28" t="s">
        <v>307</v>
      </c>
      <c r="B1481" s="27" t="s">
        <v>376</v>
      </c>
      <c r="C1481" s="28" t="s">
        <v>397</v>
      </c>
      <c r="D1481">
        <v>0.2</v>
      </c>
      <c r="E1481">
        <v>0.1</v>
      </c>
      <c r="F1481">
        <v>0.1</v>
      </c>
      <c r="G1481">
        <v>0.1</v>
      </c>
      <c r="H1481">
        <v>0.3</v>
      </c>
      <c r="I1481">
        <v>0.1</v>
      </c>
      <c r="J1481">
        <v>0.1</v>
      </c>
      <c r="K1481">
        <v>0.2</v>
      </c>
      <c r="L1481">
        <v>0.2</v>
      </c>
      <c r="M1481">
        <v>0.3</v>
      </c>
      <c r="N1481">
        <v>0.3</v>
      </c>
      <c r="O1481">
        <v>0.3</v>
      </c>
      <c r="P1481">
        <v>0.3</v>
      </c>
      <c r="Q1481">
        <v>0.2</v>
      </c>
      <c r="R1481">
        <v>0.3</v>
      </c>
      <c r="S1481">
        <v>0.3</v>
      </c>
      <c r="T1481">
        <v>0.2</v>
      </c>
      <c r="U1481">
        <v>0.2</v>
      </c>
      <c r="V1481">
        <v>0.2</v>
      </c>
      <c r="W1481">
        <v>0.2</v>
      </c>
      <c r="X1481">
        <v>0.2</v>
      </c>
      <c r="Y1481">
        <v>1</v>
      </c>
      <c r="Z1481">
        <v>0.2</v>
      </c>
      <c r="AA1481">
        <v>0.3</v>
      </c>
      <c r="AB1481">
        <v>0.1</v>
      </c>
      <c r="AC1481">
        <v>0.3</v>
      </c>
      <c r="AD1481">
        <v>0.2</v>
      </c>
      <c r="AE1481">
        <v>0.2</v>
      </c>
      <c r="AF1481">
        <v>0.2</v>
      </c>
      <c r="AG1481">
        <v>0.2</v>
      </c>
      <c r="AH1481">
        <v>0.2</v>
      </c>
      <c r="AI1481">
        <v>0.3</v>
      </c>
      <c r="AJ1481">
        <v>0.4</v>
      </c>
      <c r="AK1481">
        <v>0.2</v>
      </c>
      <c r="AL1481">
        <v>0.2</v>
      </c>
      <c r="AM1481">
        <v>0.6</v>
      </c>
      <c r="AN1481">
        <v>0.2</v>
      </c>
      <c r="AO1481">
        <v>0.2</v>
      </c>
      <c r="AP1481">
        <v>0.2</v>
      </c>
      <c r="AQ1481">
        <v>0.2</v>
      </c>
      <c r="AR1481">
        <v>0.1</v>
      </c>
      <c r="AS1481">
        <v>0.3</v>
      </c>
      <c r="AT1481">
        <v>0.2</v>
      </c>
      <c r="AU1481">
        <v>0.1</v>
      </c>
      <c r="AV1481">
        <v>0.3</v>
      </c>
      <c r="AW1481">
        <v>0.2</v>
      </c>
      <c r="AX1481">
        <v>0.2</v>
      </c>
      <c r="AY1481">
        <v>0.2</v>
      </c>
      <c r="AZ1481">
        <v>0.2</v>
      </c>
      <c r="BA1481">
        <v>0.2</v>
      </c>
      <c r="BB1481">
        <v>0.2</v>
      </c>
      <c r="BC1481">
        <v>14.3</v>
      </c>
      <c r="BD1481">
        <v>0.2</v>
      </c>
      <c r="BE1481">
        <v>0.4</v>
      </c>
      <c r="BF1481">
        <v>0.3</v>
      </c>
      <c r="BG1481">
        <v>0.8</v>
      </c>
      <c r="BH1481">
        <v>0.3</v>
      </c>
      <c r="BI1481">
        <v>0.3</v>
      </c>
      <c r="BJ1481">
        <v>0.2</v>
      </c>
      <c r="BK1481">
        <v>0.2</v>
      </c>
      <c r="BL1481">
        <v>0.1</v>
      </c>
      <c r="BM1481">
        <v>0.8</v>
      </c>
      <c r="BP1481">
        <v>0.3</v>
      </c>
      <c r="BQ1481">
        <v>19.5</v>
      </c>
      <c r="BR1481">
        <v>0.1</v>
      </c>
      <c r="BS1481">
        <v>0.3</v>
      </c>
      <c r="BT1481">
        <v>0.4</v>
      </c>
    </row>
    <row r="1482" spans="1:3" x14ac:dyDescent="0.25">
      <c r="A1482" s="28" t="s">
        <v>307</v>
      </c>
      <c r="B1482" s="27" t="s">
        <v>376</v>
      </c>
      <c r="C1482" s="28" t="s">
        <v>398</v>
      </c>
    </row>
    <row r="1483" spans="1:3" x14ac:dyDescent="0.25">
      <c r="A1483" s="28" t="s">
        <v>307</v>
      </c>
      <c r="B1483" s="27" t="s">
        <v>376</v>
      </c>
      <c r="C1483" s="28" t="s">
        <v>399</v>
      </c>
    </row>
    <row r="1484" spans="1:72" x14ac:dyDescent="0.25">
      <c r="A1484" s="28" t="s">
        <v>307</v>
      </c>
      <c r="B1484" s="27" t="s">
        <v>376</v>
      </c>
      <c r="C1484" s="28" t="s">
        <v>400</v>
      </c>
      <c r="D1484">
        <v>0.1</v>
      </c>
      <c r="H1484">
        <v>0.1</v>
      </c>
      <c r="K1484">
        <v>0.1</v>
      </c>
      <c r="M1484">
        <v>0.1</v>
      </c>
      <c r="N1484">
        <v>0.1</v>
      </c>
      <c r="O1484">
        <v>0.1</v>
      </c>
      <c r="P1484">
        <v>0.1</v>
      </c>
      <c r="Q1484">
        <v>0.1</v>
      </c>
      <c r="R1484">
        <v>0.1</v>
      </c>
      <c r="S1484">
        <v>0.1</v>
      </c>
      <c r="T1484">
        <v>0.1</v>
      </c>
      <c r="U1484">
        <v>0.1</v>
      </c>
      <c r="V1484">
        <v>0.1</v>
      </c>
      <c r="W1484">
        <v>0.1</v>
      </c>
      <c r="X1484">
        <v>0.1</v>
      </c>
      <c r="Y1484">
        <v>1.8</v>
      </c>
      <c r="Z1484">
        <v>0.1</v>
      </c>
      <c r="AA1484">
        <v>0.1</v>
      </c>
      <c r="AC1484">
        <v>0.1</v>
      </c>
      <c r="AD1484">
        <v>0.1</v>
      </c>
      <c r="AE1484">
        <v>0.1</v>
      </c>
      <c r="AF1484">
        <v>0.1</v>
      </c>
      <c r="AG1484">
        <v>0.1</v>
      </c>
      <c r="AH1484">
        <v>0.1</v>
      </c>
      <c r="AI1484">
        <v>0.1</v>
      </c>
      <c r="AJ1484">
        <v>0.2</v>
      </c>
      <c r="AK1484">
        <v>0.1</v>
      </c>
      <c r="AL1484">
        <v>0.1</v>
      </c>
      <c r="AM1484">
        <v>0.4</v>
      </c>
      <c r="AN1484">
        <v>0.1</v>
      </c>
      <c r="AO1484">
        <v>0.1</v>
      </c>
      <c r="AP1484">
        <v>0.1</v>
      </c>
      <c r="AQ1484">
        <v>0.1</v>
      </c>
      <c r="AS1484">
        <v>0.1</v>
      </c>
      <c r="AT1484">
        <v>0.1</v>
      </c>
      <c r="AU1484">
        <v>0.1</v>
      </c>
      <c r="AV1484">
        <v>0.2</v>
      </c>
      <c r="AW1484">
        <v>0.1</v>
      </c>
      <c r="AX1484">
        <v>0.1</v>
      </c>
      <c r="AY1484">
        <v>0.1</v>
      </c>
      <c r="AZ1484">
        <v>0.1</v>
      </c>
      <c r="BA1484">
        <v>0.1</v>
      </c>
      <c r="BB1484">
        <v>0.1</v>
      </c>
      <c r="BC1484">
        <v>0.8</v>
      </c>
      <c r="BD1484">
        <v>0.1</v>
      </c>
      <c r="BE1484">
        <v>0.2</v>
      </c>
      <c r="BF1484">
        <v>0.1</v>
      </c>
      <c r="BG1484">
        <v>0.9</v>
      </c>
      <c r="BH1484">
        <v>0.1</v>
      </c>
      <c r="BI1484">
        <v>0.1</v>
      </c>
      <c r="BJ1484">
        <v>0.1</v>
      </c>
      <c r="BK1484">
        <v>0.1</v>
      </c>
      <c r="BM1484">
        <v>0.6</v>
      </c>
      <c r="BP1484">
        <v>0.2</v>
      </c>
      <c r="BQ1484">
        <v>13.5</v>
      </c>
      <c r="BR1484">
        <v>0.1</v>
      </c>
      <c r="BS1484">
        <v>0.1</v>
      </c>
      <c r="BT1484">
        <v>0.1</v>
      </c>
    </row>
    <row r="1485" spans="1:69" x14ac:dyDescent="0.25">
      <c r="A1485" s="28" t="s">
        <v>307</v>
      </c>
      <c r="B1485" s="27" t="s">
        <v>376</v>
      </c>
      <c r="C1485" s="28" t="s">
        <v>401</v>
      </c>
      <c r="AO1485">
        <v>0.1</v>
      </c>
      <c r="AQ1485">
        <v>0.1</v>
      </c>
      <c r="AV1485">
        <v>0.1</v>
      </c>
      <c r="BA1485">
        <v>0.1</v>
      </c>
      <c r="BQ1485">
        <v>0.9</v>
      </c>
    </row>
    <row r="1486" spans="1:72" x14ac:dyDescent="0.25">
      <c r="A1486" s="28" t="s">
        <v>307</v>
      </c>
      <c r="B1486" s="27" t="s">
        <v>376</v>
      </c>
      <c r="C1486" s="28" t="s">
        <v>402</v>
      </c>
      <c r="D1486">
        <v>0.1</v>
      </c>
      <c r="E1486">
        <v>0.1</v>
      </c>
      <c r="G1486">
        <v>0.1</v>
      </c>
      <c r="H1486">
        <v>0.3</v>
      </c>
      <c r="I1486">
        <v>0.1</v>
      </c>
      <c r="J1486">
        <v>0.1</v>
      </c>
      <c r="K1486">
        <v>0.1</v>
      </c>
      <c r="L1486">
        <v>0.1</v>
      </c>
      <c r="M1486">
        <v>0.2</v>
      </c>
      <c r="N1486">
        <v>0.2</v>
      </c>
      <c r="O1486">
        <v>0.2</v>
      </c>
      <c r="P1486">
        <v>0.2</v>
      </c>
      <c r="Q1486">
        <v>0.2</v>
      </c>
      <c r="R1486">
        <v>0.2</v>
      </c>
      <c r="S1486">
        <v>0.2</v>
      </c>
      <c r="T1486">
        <v>0.2</v>
      </c>
      <c r="U1486">
        <v>0.2</v>
      </c>
      <c r="V1486">
        <v>0.2</v>
      </c>
      <c r="W1486">
        <v>0.2</v>
      </c>
      <c r="X1486">
        <v>0.1</v>
      </c>
      <c r="Y1486">
        <v>3</v>
      </c>
      <c r="Z1486">
        <v>0.1</v>
      </c>
      <c r="AA1486">
        <v>0.2</v>
      </c>
      <c r="AB1486">
        <v>0.1</v>
      </c>
      <c r="AC1486">
        <v>0.3</v>
      </c>
      <c r="AD1486">
        <v>0.2</v>
      </c>
      <c r="AE1486">
        <v>0.2</v>
      </c>
      <c r="AF1486">
        <v>0.2</v>
      </c>
      <c r="AG1486">
        <v>0.3</v>
      </c>
      <c r="AH1486">
        <v>0.2</v>
      </c>
      <c r="AI1486">
        <v>0.2</v>
      </c>
      <c r="AJ1486">
        <v>0.3</v>
      </c>
      <c r="AK1486">
        <v>0.2</v>
      </c>
      <c r="AL1486">
        <v>0.2</v>
      </c>
      <c r="AM1486">
        <v>1.1</v>
      </c>
      <c r="AN1486">
        <v>0.2</v>
      </c>
      <c r="AO1486">
        <v>0.2</v>
      </c>
      <c r="AP1486">
        <v>0.1</v>
      </c>
      <c r="AQ1486">
        <v>0.2</v>
      </c>
      <c r="AR1486">
        <v>0.1</v>
      </c>
      <c r="AS1486">
        <v>0.2</v>
      </c>
      <c r="AT1486">
        <v>0.1</v>
      </c>
      <c r="AU1486">
        <v>0.1</v>
      </c>
      <c r="AV1486">
        <v>0.3</v>
      </c>
      <c r="AW1486">
        <v>0.2</v>
      </c>
      <c r="AX1486">
        <v>0.2</v>
      </c>
      <c r="AY1486">
        <v>0.2</v>
      </c>
      <c r="AZ1486">
        <v>0.1</v>
      </c>
      <c r="BA1486">
        <v>0.3</v>
      </c>
      <c r="BB1486">
        <v>0.2</v>
      </c>
      <c r="BC1486">
        <v>1.7</v>
      </c>
      <c r="BD1486">
        <v>0.2</v>
      </c>
      <c r="BE1486">
        <v>0.4</v>
      </c>
      <c r="BF1486">
        <v>0.3</v>
      </c>
      <c r="BG1486">
        <v>1.5</v>
      </c>
      <c r="BH1486">
        <v>0.3</v>
      </c>
      <c r="BI1486">
        <v>0.3</v>
      </c>
      <c r="BJ1486">
        <v>0.2</v>
      </c>
      <c r="BK1486">
        <v>0.3</v>
      </c>
      <c r="BL1486">
        <v>0.1</v>
      </c>
      <c r="BM1486">
        <v>1.3</v>
      </c>
      <c r="BP1486">
        <v>0.4</v>
      </c>
      <c r="BQ1486">
        <v>31.1</v>
      </c>
      <c r="BR1486">
        <v>0.1</v>
      </c>
      <c r="BS1486">
        <v>0.2</v>
      </c>
      <c r="BT1486">
        <v>0.6</v>
      </c>
    </row>
    <row r="1487" spans="1:72" x14ac:dyDescent="0.25">
      <c r="A1487" s="28" t="s">
        <v>307</v>
      </c>
      <c r="B1487" s="27" t="s">
        <v>376</v>
      </c>
      <c r="C1487" s="28" t="s">
        <v>403</v>
      </c>
      <c r="D1487">
        <v>0.1</v>
      </c>
      <c r="E1487">
        <v>0.1</v>
      </c>
      <c r="G1487">
        <v>0.1</v>
      </c>
      <c r="H1487">
        <v>0.2</v>
      </c>
      <c r="I1487">
        <v>0.1</v>
      </c>
      <c r="J1487">
        <v>0.1</v>
      </c>
      <c r="K1487">
        <v>0.1</v>
      </c>
      <c r="L1487">
        <v>0.1</v>
      </c>
      <c r="M1487">
        <v>0.2</v>
      </c>
      <c r="N1487">
        <v>0.1</v>
      </c>
      <c r="O1487">
        <v>0.1</v>
      </c>
      <c r="P1487">
        <v>0.1</v>
      </c>
      <c r="Q1487">
        <v>0.1</v>
      </c>
      <c r="R1487">
        <v>0.2</v>
      </c>
      <c r="S1487">
        <v>0.2</v>
      </c>
      <c r="T1487">
        <v>0.1</v>
      </c>
      <c r="U1487">
        <v>0.1</v>
      </c>
      <c r="V1487">
        <v>0.1</v>
      </c>
      <c r="W1487">
        <v>0.1</v>
      </c>
      <c r="X1487">
        <v>0.1</v>
      </c>
      <c r="Y1487">
        <v>8.9</v>
      </c>
      <c r="Z1487">
        <v>0.1</v>
      </c>
      <c r="AA1487">
        <v>0.2</v>
      </c>
      <c r="AB1487">
        <v>0.1</v>
      </c>
      <c r="AC1487">
        <v>0.3</v>
      </c>
      <c r="AD1487">
        <v>0.1</v>
      </c>
      <c r="AE1487">
        <v>0.1</v>
      </c>
      <c r="AF1487">
        <v>0.2</v>
      </c>
      <c r="AG1487">
        <v>0.3</v>
      </c>
      <c r="AH1487">
        <v>0.2</v>
      </c>
      <c r="AI1487">
        <v>0.1</v>
      </c>
      <c r="AJ1487">
        <v>0.2</v>
      </c>
      <c r="AK1487">
        <v>0.1</v>
      </c>
      <c r="AL1487">
        <v>0.1</v>
      </c>
      <c r="AM1487">
        <v>0.9</v>
      </c>
      <c r="AN1487">
        <v>0.1</v>
      </c>
      <c r="AO1487">
        <v>0.1</v>
      </c>
      <c r="AP1487">
        <v>0.1</v>
      </c>
      <c r="AQ1487">
        <v>0.1</v>
      </c>
      <c r="AR1487">
        <v>0.1</v>
      </c>
      <c r="AS1487">
        <v>0.1</v>
      </c>
      <c r="AT1487">
        <v>0.1</v>
      </c>
      <c r="AU1487">
        <v>0.1</v>
      </c>
      <c r="AV1487">
        <v>0.2</v>
      </c>
      <c r="AW1487">
        <v>0.1</v>
      </c>
      <c r="AX1487">
        <v>0.1</v>
      </c>
      <c r="AY1487">
        <v>0.1</v>
      </c>
      <c r="AZ1487">
        <v>0.1</v>
      </c>
      <c r="BA1487">
        <v>0.2</v>
      </c>
      <c r="BB1487">
        <v>0.1</v>
      </c>
      <c r="BC1487">
        <v>1.4</v>
      </c>
      <c r="BD1487">
        <v>0.1</v>
      </c>
      <c r="BE1487">
        <v>0.3</v>
      </c>
      <c r="BF1487">
        <v>0.2</v>
      </c>
      <c r="BG1487">
        <v>3</v>
      </c>
      <c r="BH1487">
        <v>0.2</v>
      </c>
      <c r="BI1487">
        <v>0.2</v>
      </c>
      <c r="BJ1487">
        <v>0.2</v>
      </c>
      <c r="BK1487">
        <v>0.2</v>
      </c>
      <c r="BM1487">
        <v>0.9</v>
      </c>
      <c r="BP1487">
        <v>0.3</v>
      </c>
      <c r="BQ1487">
        <v>19.1</v>
      </c>
      <c r="BS1487">
        <v>0.1</v>
      </c>
      <c r="BT1487">
        <v>0.3</v>
      </c>
    </row>
    <row r="1488" spans="1:69" x14ac:dyDescent="0.25">
      <c r="A1488" s="28" t="s">
        <v>307</v>
      </c>
      <c r="B1488" s="27" t="s">
        <v>376</v>
      </c>
      <c r="C1488" s="28" t="s">
        <v>404</v>
      </c>
      <c r="Y1488">
        <v>4.5</v>
      </c>
      <c r="AC1488">
        <v>0.1</v>
      </c>
      <c r="AF1488">
        <v>0.1</v>
      </c>
      <c r="AG1488">
        <v>0.1</v>
      </c>
      <c r="AM1488">
        <v>0.2</v>
      </c>
      <c r="BC1488">
        <v>0.2</v>
      </c>
      <c r="BG1488">
        <v>1.5</v>
      </c>
      <c r="BH1488">
        <v>0.1</v>
      </c>
      <c r="BJ1488">
        <v>0.1</v>
      </c>
      <c r="BM1488">
        <v>0.3</v>
      </c>
      <c r="BQ1488">
        <v>3.4</v>
      </c>
    </row>
    <row r="1489" spans="1:69" x14ac:dyDescent="0.25">
      <c r="A1489" s="28" t="s">
        <v>307</v>
      </c>
      <c r="B1489" s="27" t="s">
        <v>376</v>
      </c>
      <c r="C1489" s="28" t="s">
        <v>405</v>
      </c>
      <c r="BQ1489">
        <v>0.5</v>
      </c>
    </row>
    <row r="1490" spans="1:72" x14ac:dyDescent="0.25">
      <c r="A1490" s="28" t="s">
        <v>307</v>
      </c>
      <c r="B1490" s="27" t="s">
        <v>376</v>
      </c>
      <c r="C1490" s="28" t="s">
        <v>406</v>
      </c>
      <c r="H1490">
        <v>0.1</v>
      </c>
      <c r="M1490">
        <v>0.1</v>
      </c>
      <c r="N1490">
        <v>0.1</v>
      </c>
      <c r="O1490">
        <v>0.1</v>
      </c>
      <c r="P1490">
        <v>0.1</v>
      </c>
      <c r="Q1490">
        <v>0.1</v>
      </c>
      <c r="R1490">
        <v>0.1</v>
      </c>
      <c r="S1490">
        <v>0.1</v>
      </c>
      <c r="T1490">
        <v>0.1</v>
      </c>
      <c r="U1490">
        <v>0.1</v>
      </c>
      <c r="V1490">
        <v>0.1</v>
      </c>
      <c r="W1490">
        <v>0.1</v>
      </c>
      <c r="Y1490">
        <v>0.5</v>
      </c>
      <c r="AA1490">
        <v>0.1</v>
      </c>
      <c r="AC1490">
        <v>0.1</v>
      </c>
      <c r="AD1490">
        <v>0.1</v>
      </c>
      <c r="AE1490">
        <v>0.1</v>
      </c>
      <c r="AF1490">
        <v>0.1</v>
      </c>
      <c r="AG1490">
        <v>0.1</v>
      </c>
      <c r="AH1490">
        <v>0.1</v>
      </c>
      <c r="AI1490">
        <v>0.1</v>
      </c>
      <c r="AJ1490">
        <v>0.1</v>
      </c>
      <c r="AK1490">
        <v>0.1</v>
      </c>
      <c r="AL1490">
        <v>0.1</v>
      </c>
      <c r="AM1490">
        <v>0.5</v>
      </c>
      <c r="AN1490">
        <v>0.1</v>
      </c>
      <c r="AO1490">
        <v>0.1</v>
      </c>
      <c r="AP1490">
        <v>0.1</v>
      </c>
      <c r="AQ1490">
        <v>0.1</v>
      </c>
      <c r="AS1490">
        <v>0.1</v>
      </c>
      <c r="AU1490">
        <v>0.1</v>
      </c>
      <c r="AV1490">
        <v>0.1</v>
      </c>
      <c r="AW1490">
        <v>0.1</v>
      </c>
      <c r="AX1490">
        <v>0.1</v>
      </c>
      <c r="AY1490">
        <v>0.1</v>
      </c>
      <c r="BA1490">
        <v>0.1</v>
      </c>
      <c r="BB1490">
        <v>0.1</v>
      </c>
      <c r="BC1490">
        <v>2.9</v>
      </c>
      <c r="BD1490">
        <v>0.1</v>
      </c>
      <c r="BE1490">
        <v>0.2</v>
      </c>
      <c r="BF1490">
        <v>0.1</v>
      </c>
      <c r="BG1490">
        <v>0.4</v>
      </c>
      <c r="BH1490">
        <v>0.1</v>
      </c>
      <c r="BI1490">
        <v>0.1</v>
      </c>
      <c r="BJ1490">
        <v>0.1</v>
      </c>
      <c r="BK1490">
        <v>0.1</v>
      </c>
      <c r="BM1490">
        <v>0.6</v>
      </c>
      <c r="BP1490">
        <v>0.2</v>
      </c>
      <c r="BQ1490">
        <v>19.7</v>
      </c>
      <c r="BS1490">
        <v>0.1</v>
      </c>
      <c r="BT1490">
        <v>0.2</v>
      </c>
    </row>
    <row r="1491" spans="1:72" x14ac:dyDescent="0.25">
      <c r="A1491" s="28" t="s">
        <v>307</v>
      </c>
      <c r="B1491" s="27" t="s">
        <v>376</v>
      </c>
      <c r="C1491" s="28" t="s">
        <v>407</v>
      </c>
      <c r="D1491">
        <v>2.3</v>
      </c>
      <c r="E1491">
        <v>1.2</v>
      </c>
      <c r="F1491">
        <v>0.7</v>
      </c>
      <c r="G1491">
        <v>1.8</v>
      </c>
      <c r="H1491">
        <v>4.5</v>
      </c>
      <c r="I1491">
        <v>1.6</v>
      </c>
      <c r="J1491">
        <v>1.9</v>
      </c>
      <c r="K1491">
        <v>2.3</v>
      </c>
      <c r="L1491">
        <v>2</v>
      </c>
      <c r="M1491">
        <v>4.1</v>
      </c>
      <c r="N1491">
        <v>3.7</v>
      </c>
      <c r="O1491">
        <v>3</v>
      </c>
      <c r="P1491">
        <v>3.3</v>
      </c>
      <c r="Q1491">
        <v>2.7</v>
      </c>
      <c r="R1491">
        <v>4</v>
      </c>
      <c r="S1491">
        <v>3.7</v>
      </c>
      <c r="T1491">
        <v>2.9</v>
      </c>
      <c r="U1491">
        <v>2.6</v>
      </c>
      <c r="V1491">
        <v>2.9</v>
      </c>
      <c r="W1491">
        <v>3.4</v>
      </c>
      <c r="X1491">
        <v>2.2</v>
      </c>
      <c r="Y1491">
        <v>59.1</v>
      </c>
      <c r="Z1491">
        <v>2.4</v>
      </c>
      <c r="AA1491">
        <v>4.2</v>
      </c>
      <c r="AB1491">
        <v>1.2</v>
      </c>
      <c r="AC1491">
        <v>4.5</v>
      </c>
      <c r="AD1491">
        <v>3.1</v>
      </c>
      <c r="AE1491">
        <v>3</v>
      </c>
      <c r="AF1491">
        <v>3.9</v>
      </c>
      <c r="AG1491">
        <v>4.5</v>
      </c>
      <c r="AH1491">
        <v>4</v>
      </c>
      <c r="AI1491">
        <v>3.4</v>
      </c>
      <c r="AJ1491">
        <v>4.7</v>
      </c>
      <c r="AK1491">
        <v>3.5</v>
      </c>
      <c r="AL1491">
        <v>2.7</v>
      </c>
      <c r="AM1491">
        <v>17.3</v>
      </c>
      <c r="AN1491">
        <v>2.9</v>
      </c>
      <c r="AO1491">
        <v>3</v>
      </c>
      <c r="AP1491">
        <v>2.6</v>
      </c>
      <c r="AQ1491">
        <v>4.4</v>
      </c>
      <c r="AR1491">
        <v>1.7</v>
      </c>
      <c r="AS1491">
        <v>3.4</v>
      </c>
      <c r="AT1491">
        <v>2.5</v>
      </c>
      <c r="AU1491">
        <v>2.2</v>
      </c>
      <c r="AV1491">
        <v>5.4</v>
      </c>
      <c r="AW1491">
        <v>2.7</v>
      </c>
      <c r="AX1491">
        <v>2.9</v>
      </c>
      <c r="AY1491">
        <v>3</v>
      </c>
      <c r="AZ1491">
        <v>2.2</v>
      </c>
      <c r="BA1491">
        <v>4.5</v>
      </c>
      <c r="BB1491">
        <v>2.5</v>
      </c>
      <c r="BC1491">
        <v>48.4</v>
      </c>
      <c r="BD1491">
        <v>3.5</v>
      </c>
      <c r="BE1491">
        <v>6.1</v>
      </c>
      <c r="BF1491">
        <v>3.8</v>
      </c>
      <c r="BG1491">
        <v>26.2</v>
      </c>
      <c r="BH1491">
        <v>4.8</v>
      </c>
      <c r="BI1491">
        <v>4.3</v>
      </c>
      <c r="BJ1491">
        <v>3.3</v>
      </c>
      <c r="BK1491">
        <v>4.3</v>
      </c>
      <c r="BL1491">
        <v>1</v>
      </c>
      <c r="BM1491">
        <v>39.1</v>
      </c>
      <c r="BP1491">
        <v>8.5</v>
      </c>
      <c r="BQ1491">
        <v>683.7</v>
      </c>
      <c r="BR1491">
        <v>1.4</v>
      </c>
      <c r="BS1491">
        <v>3.1</v>
      </c>
      <c r="BT1491">
        <v>7.1</v>
      </c>
    </row>
    <row r="1492" spans="1:71" x14ac:dyDescent="0.25">
      <c r="A1492" s="26" t="s">
        <v>308</v>
      </c>
      <c r="B1492" s="27" t="s">
        <v>377</v>
      </c>
      <c r="C1492" s="26" t="s">
        <v>384</v>
      </c>
      <c r="D1492">
        <v>13.3</v>
      </c>
      <c r="E1492">
        <v>1.4</v>
      </c>
      <c r="F1492">
        <v>20.2</v>
      </c>
      <c r="H1492">
        <v>49.2</v>
      </c>
      <c r="N1492">
        <v>0.1</v>
      </c>
      <c r="Z1492">
        <v>0.1</v>
      </c>
      <c r="AD1492">
        <v>8.8</v>
      </c>
      <c r="AI1492">
        <v>0.4</v>
      </c>
      <c r="AK1492">
        <v>20.8</v>
      </c>
      <c r="AM1492">
        <v>2.4</v>
      </c>
      <c r="AU1492">
        <v>7</v>
      </c>
      <c r="AW1492">
        <v>4.2</v>
      </c>
      <c r="AX1492">
        <v>1.4</v>
      </c>
      <c r="BB1492">
        <v>2.5</v>
      </c>
      <c r="BC1492">
        <v>0.4</v>
      </c>
      <c r="BD1492">
        <v>4.6</v>
      </c>
      <c r="BE1492">
        <v>280.9</v>
      </c>
      <c r="BF1492">
        <v>81.3</v>
      </c>
      <c r="BG1492">
        <v>63.9</v>
      </c>
      <c r="BH1492">
        <v>72.3</v>
      </c>
      <c r="BI1492">
        <v>10</v>
      </c>
      <c r="BJ1492">
        <v>5.2</v>
      </c>
      <c r="BK1492">
        <v>1.1</v>
      </c>
      <c r="BP1492">
        <v>1743.1</v>
      </c>
      <c r="BQ1492">
        <v>43634.9</v>
      </c>
      <c r="BS1492">
        <v>0.5</v>
      </c>
    </row>
    <row r="1493" spans="1:3" x14ac:dyDescent="0.25">
      <c r="A1493" s="28" t="s">
        <v>308</v>
      </c>
      <c r="B1493" s="27" t="s">
        <v>377</v>
      </c>
      <c r="C1493" s="28" t="s">
        <v>385</v>
      </c>
    </row>
    <row r="1494" spans="1:3" x14ac:dyDescent="0.25">
      <c r="A1494" s="28" t="s">
        <v>308</v>
      </c>
      <c r="B1494" s="27" t="s">
        <v>377</v>
      </c>
      <c r="C1494" s="28" t="s">
        <v>386</v>
      </c>
    </row>
    <row r="1495" spans="1:72" x14ac:dyDescent="0.25">
      <c r="A1495" s="28" t="s">
        <v>308</v>
      </c>
      <c r="B1495" s="27" t="s">
        <v>377</v>
      </c>
      <c r="C1495" s="28" t="s">
        <v>387</v>
      </c>
      <c r="D1495">
        <v>0.1</v>
      </c>
      <c r="H1495">
        <v>0.1</v>
      </c>
      <c r="M1495">
        <v>0.1</v>
      </c>
      <c r="N1495">
        <v>0.1</v>
      </c>
      <c r="O1495">
        <v>0.1</v>
      </c>
      <c r="P1495">
        <v>0.1</v>
      </c>
      <c r="R1495">
        <v>0.1</v>
      </c>
      <c r="S1495">
        <v>0.1</v>
      </c>
      <c r="AA1495">
        <v>0.1</v>
      </c>
      <c r="AC1495">
        <v>0.1</v>
      </c>
      <c r="AK1495">
        <v>0.1</v>
      </c>
      <c r="BG1495">
        <v>0.1</v>
      </c>
      <c r="BP1495">
        <v>0.1</v>
      </c>
      <c r="BQ1495">
        <v>0.2</v>
      </c>
      <c r="BS1495">
        <v>0.1</v>
      </c>
      <c r="BT1495">
        <v>0.1</v>
      </c>
    </row>
    <row r="1496" spans="1:3" x14ac:dyDescent="0.25">
      <c r="A1496" s="28" t="s">
        <v>308</v>
      </c>
      <c r="B1496" s="27" t="s">
        <v>377</v>
      </c>
      <c r="C1496" s="28" t="s">
        <v>388</v>
      </c>
    </row>
    <row r="1497" spans="1:3" x14ac:dyDescent="0.25">
      <c r="A1497" s="28" t="s">
        <v>308</v>
      </c>
      <c r="B1497" s="27" t="s">
        <v>377</v>
      </c>
      <c r="C1497" s="28" t="s">
        <v>389</v>
      </c>
    </row>
    <row r="1498" spans="1:69" x14ac:dyDescent="0.25">
      <c r="A1498" s="28" t="s">
        <v>308</v>
      </c>
      <c r="B1498" s="27" t="s">
        <v>377</v>
      </c>
      <c r="C1498" s="28" t="s">
        <v>390</v>
      </c>
      <c r="BQ1498">
        <v>0.1</v>
      </c>
    </row>
    <row r="1499" spans="1:3" x14ac:dyDescent="0.25">
      <c r="A1499" s="28" t="s">
        <v>308</v>
      </c>
      <c r="B1499" s="27" t="s">
        <v>377</v>
      </c>
      <c r="C1499" s="28" t="s">
        <v>391</v>
      </c>
    </row>
    <row r="1500" spans="1:3" x14ac:dyDescent="0.25">
      <c r="A1500" s="28" t="s">
        <v>308</v>
      </c>
      <c r="B1500" s="27" t="s">
        <v>377</v>
      </c>
      <c r="C1500" s="28" t="s">
        <v>392</v>
      </c>
    </row>
    <row r="1501" spans="1:3" x14ac:dyDescent="0.25">
      <c r="A1501" s="28" t="s">
        <v>308</v>
      </c>
      <c r="B1501" s="27" t="s">
        <v>377</v>
      </c>
      <c r="C1501" s="28" t="s">
        <v>393</v>
      </c>
    </row>
    <row r="1502" spans="1:3" x14ac:dyDescent="0.25">
      <c r="A1502" s="28" t="s">
        <v>308</v>
      </c>
      <c r="B1502" s="27" t="s">
        <v>377</v>
      </c>
      <c r="C1502" s="28" t="s">
        <v>394</v>
      </c>
    </row>
    <row r="1503" spans="1:3" x14ac:dyDescent="0.25">
      <c r="A1503" s="28" t="s">
        <v>308</v>
      </c>
      <c r="B1503" s="27" t="s">
        <v>377</v>
      </c>
      <c r="C1503" s="28" t="s">
        <v>395</v>
      </c>
    </row>
    <row r="1504" spans="1:3" x14ac:dyDescent="0.25">
      <c r="A1504" s="28" t="s">
        <v>308</v>
      </c>
      <c r="B1504" s="27" t="s">
        <v>377</v>
      </c>
      <c r="C1504" s="28" t="s">
        <v>396</v>
      </c>
    </row>
    <row r="1505" spans="1:3" x14ac:dyDescent="0.25">
      <c r="A1505" s="28" t="s">
        <v>308</v>
      </c>
      <c r="B1505" s="27" t="s">
        <v>377</v>
      </c>
      <c r="C1505" s="28" t="s">
        <v>397</v>
      </c>
    </row>
    <row r="1506" spans="1:3" x14ac:dyDescent="0.25">
      <c r="A1506" s="28" t="s">
        <v>308</v>
      </c>
      <c r="B1506" s="27" t="s">
        <v>377</v>
      </c>
      <c r="C1506" s="28" t="s">
        <v>398</v>
      </c>
    </row>
    <row r="1507" spans="1:3" x14ac:dyDescent="0.25">
      <c r="A1507" s="28" t="s">
        <v>308</v>
      </c>
      <c r="B1507" s="27" t="s">
        <v>377</v>
      </c>
      <c r="C1507" s="28" t="s">
        <v>399</v>
      </c>
    </row>
    <row r="1508" spans="1:3" x14ac:dyDescent="0.25">
      <c r="A1508" s="28" t="s">
        <v>308</v>
      </c>
      <c r="B1508" s="27" t="s">
        <v>377</v>
      </c>
      <c r="C1508" s="28" t="s">
        <v>400</v>
      </c>
    </row>
    <row r="1509" spans="1:3" x14ac:dyDescent="0.25">
      <c r="A1509" s="28" t="s">
        <v>308</v>
      </c>
      <c r="B1509" s="27" t="s">
        <v>377</v>
      </c>
      <c r="C1509" s="28" t="s">
        <v>401</v>
      </c>
    </row>
    <row r="1510" spans="1:72" x14ac:dyDescent="0.25">
      <c r="A1510" s="28" t="s">
        <v>308</v>
      </c>
      <c r="B1510" s="27" t="s">
        <v>377</v>
      </c>
      <c r="C1510" s="28" t="s">
        <v>402</v>
      </c>
      <c r="Y1510">
        <v>0.3</v>
      </c>
      <c r="AM1510">
        <v>0.1</v>
      </c>
      <c r="BC1510">
        <v>0.2</v>
      </c>
      <c r="BG1510">
        <v>0.1</v>
      </c>
      <c r="BM1510">
        <v>0.1</v>
      </c>
      <c r="BQ1510">
        <v>3</v>
      </c>
      <c r="BT1510">
        <v>0.1</v>
      </c>
    </row>
    <row r="1511" spans="1:3" x14ac:dyDescent="0.25">
      <c r="A1511" s="28" t="s">
        <v>308</v>
      </c>
      <c r="B1511" s="27" t="s">
        <v>377</v>
      </c>
      <c r="C1511" s="28" t="s">
        <v>403</v>
      </c>
    </row>
    <row r="1512" spans="1:3" x14ac:dyDescent="0.25">
      <c r="A1512" s="28" t="s">
        <v>308</v>
      </c>
      <c r="B1512" s="27" t="s">
        <v>377</v>
      </c>
      <c r="C1512" s="28" t="s">
        <v>404</v>
      </c>
    </row>
    <row r="1513" spans="1:3" x14ac:dyDescent="0.25">
      <c r="A1513" s="28" t="s">
        <v>308</v>
      </c>
      <c r="B1513" s="27" t="s">
        <v>377</v>
      </c>
      <c r="C1513" s="28" t="s">
        <v>405</v>
      </c>
    </row>
    <row r="1514" spans="1:3" x14ac:dyDescent="0.25">
      <c r="A1514" s="28" t="s">
        <v>308</v>
      </c>
      <c r="B1514" s="27" t="s">
        <v>377</v>
      </c>
      <c r="C1514" s="28" t="s">
        <v>406</v>
      </c>
    </row>
    <row r="1515" spans="1:3" x14ac:dyDescent="0.25">
      <c r="A1515" s="28" t="s">
        <v>308</v>
      </c>
      <c r="B1515" s="27" t="s">
        <v>377</v>
      </c>
      <c r="C1515" s="28" t="s">
        <v>407</v>
      </c>
    </row>
    <row r="1516" spans="1:3" x14ac:dyDescent="0.25">
      <c r="A1516" s="26" t="s">
        <v>309</v>
      </c>
      <c r="B1516" s="27" t="s">
        <v>378</v>
      </c>
      <c r="C1516" s="26" t="s">
        <v>384</v>
      </c>
    </row>
    <row r="1517" spans="1:3" x14ac:dyDescent="0.25">
      <c r="A1517" s="28" t="s">
        <v>309</v>
      </c>
      <c r="B1517" s="27" t="s">
        <v>378</v>
      </c>
      <c r="C1517" s="28" t="s">
        <v>385</v>
      </c>
    </row>
    <row r="1518" spans="1:3" x14ac:dyDescent="0.25">
      <c r="A1518" s="28" t="s">
        <v>309</v>
      </c>
      <c r="B1518" s="27" t="s">
        <v>378</v>
      </c>
      <c r="C1518" s="28" t="s">
        <v>386</v>
      </c>
    </row>
    <row r="1519" spans="1:3" x14ac:dyDescent="0.25">
      <c r="A1519" s="28" t="s">
        <v>309</v>
      </c>
      <c r="B1519" s="27" t="s">
        <v>378</v>
      </c>
      <c r="C1519" s="28" t="s">
        <v>387</v>
      </c>
    </row>
    <row r="1520" spans="1:3" x14ac:dyDescent="0.25">
      <c r="A1520" s="28" t="s">
        <v>309</v>
      </c>
      <c r="B1520" s="27" t="s">
        <v>378</v>
      </c>
      <c r="C1520" s="28" t="s">
        <v>388</v>
      </c>
    </row>
    <row r="1521" spans="1:3" x14ac:dyDescent="0.25">
      <c r="A1521" s="28" t="s">
        <v>309</v>
      </c>
      <c r="B1521" s="27" t="s">
        <v>378</v>
      </c>
      <c r="C1521" s="28" t="s">
        <v>389</v>
      </c>
    </row>
    <row r="1522" spans="1:3" x14ac:dyDescent="0.25">
      <c r="A1522" s="28" t="s">
        <v>309</v>
      </c>
      <c r="B1522" s="27" t="s">
        <v>378</v>
      </c>
      <c r="C1522" s="28" t="s">
        <v>390</v>
      </c>
    </row>
    <row r="1523" spans="1:3" x14ac:dyDescent="0.25">
      <c r="A1523" s="28" t="s">
        <v>309</v>
      </c>
      <c r="B1523" s="27" t="s">
        <v>378</v>
      </c>
      <c r="C1523" s="28" t="s">
        <v>391</v>
      </c>
    </row>
    <row r="1524" spans="1:3" x14ac:dyDescent="0.25">
      <c r="A1524" s="28" t="s">
        <v>309</v>
      </c>
      <c r="B1524" s="27" t="s">
        <v>378</v>
      </c>
      <c r="C1524" s="28" t="s">
        <v>392</v>
      </c>
    </row>
    <row r="1525" spans="1:3" x14ac:dyDescent="0.25">
      <c r="A1525" s="28" t="s">
        <v>309</v>
      </c>
      <c r="B1525" s="27" t="s">
        <v>378</v>
      </c>
      <c r="C1525" s="28" t="s">
        <v>393</v>
      </c>
    </row>
    <row r="1526" spans="1:3" x14ac:dyDescent="0.25">
      <c r="A1526" s="28" t="s">
        <v>309</v>
      </c>
      <c r="B1526" s="27" t="s">
        <v>378</v>
      </c>
      <c r="C1526" s="28" t="s">
        <v>394</v>
      </c>
    </row>
    <row r="1527" spans="1:3" x14ac:dyDescent="0.25">
      <c r="A1527" s="28" t="s">
        <v>309</v>
      </c>
      <c r="B1527" s="27" t="s">
        <v>378</v>
      </c>
      <c r="C1527" s="28" t="s">
        <v>395</v>
      </c>
    </row>
    <row r="1528" spans="1:3" x14ac:dyDescent="0.25">
      <c r="A1528" s="28" t="s">
        <v>309</v>
      </c>
      <c r="B1528" s="27" t="s">
        <v>378</v>
      </c>
      <c r="C1528" s="28" t="s">
        <v>396</v>
      </c>
    </row>
    <row r="1529" spans="1:3" x14ac:dyDescent="0.25">
      <c r="A1529" s="28" t="s">
        <v>309</v>
      </c>
      <c r="B1529" s="27" t="s">
        <v>378</v>
      </c>
      <c r="C1529" s="28" t="s">
        <v>397</v>
      </c>
    </row>
    <row r="1530" spans="1:3" x14ac:dyDescent="0.25">
      <c r="A1530" s="28" t="s">
        <v>309</v>
      </c>
      <c r="B1530" s="27" t="s">
        <v>378</v>
      </c>
      <c r="C1530" s="28" t="s">
        <v>398</v>
      </c>
    </row>
    <row r="1531" spans="1:3" x14ac:dyDescent="0.25">
      <c r="A1531" s="28" t="s">
        <v>309</v>
      </c>
      <c r="B1531" s="27" t="s">
        <v>378</v>
      </c>
      <c r="C1531" s="28" t="s">
        <v>399</v>
      </c>
    </row>
    <row r="1532" spans="1:3" x14ac:dyDescent="0.25">
      <c r="A1532" s="28" t="s">
        <v>309</v>
      </c>
      <c r="B1532" s="27" t="s">
        <v>378</v>
      </c>
      <c r="C1532" s="28" t="s">
        <v>400</v>
      </c>
    </row>
    <row r="1533" spans="1:3" x14ac:dyDescent="0.25">
      <c r="A1533" s="28" t="s">
        <v>309</v>
      </c>
      <c r="B1533" s="27" t="s">
        <v>378</v>
      </c>
      <c r="C1533" s="28" t="s">
        <v>401</v>
      </c>
    </row>
    <row r="1534" spans="1:3" x14ac:dyDescent="0.25">
      <c r="A1534" s="28" t="s">
        <v>309</v>
      </c>
      <c r="B1534" s="27" t="s">
        <v>378</v>
      </c>
      <c r="C1534" s="28" t="s">
        <v>402</v>
      </c>
    </row>
    <row r="1535" spans="1:3" x14ac:dyDescent="0.25">
      <c r="A1535" s="28" t="s">
        <v>309</v>
      </c>
      <c r="B1535" s="27" t="s">
        <v>378</v>
      </c>
      <c r="C1535" s="28" t="s">
        <v>403</v>
      </c>
    </row>
    <row r="1536" spans="1:3" x14ac:dyDescent="0.25">
      <c r="A1536" s="28" t="s">
        <v>309</v>
      </c>
      <c r="B1536" s="27" t="s">
        <v>378</v>
      </c>
      <c r="C1536" s="28" t="s">
        <v>404</v>
      </c>
    </row>
    <row r="1537" spans="1:3" x14ac:dyDescent="0.25">
      <c r="A1537" s="28" t="s">
        <v>309</v>
      </c>
      <c r="B1537" s="27" t="s">
        <v>378</v>
      </c>
      <c r="C1537" s="28" t="s">
        <v>405</v>
      </c>
    </row>
    <row r="1538" spans="1:3" x14ac:dyDescent="0.25">
      <c r="A1538" s="28" t="s">
        <v>309</v>
      </c>
      <c r="B1538" s="27" t="s">
        <v>378</v>
      </c>
      <c r="C1538" s="28" t="s">
        <v>406</v>
      </c>
    </row>
    <row r="1539" spans="1:3" x14ac:dyDescent="0.25">
      <c r="A1539" s="28" t="s">
        <v>309</v>
      </c>
      <c r="B1539" s="27" t="s">
        <v>378</v>
      </c>
      <c r="C1539" s="28" t="s">
        <v>407</v>
      </c>
    </row>
    <row r="1540" spans="1:66" x14ac:dyDescent="0.25">
      <c r="A1540" s="26" t="s">
        <v>408</v>
      </c>
      <c r="B1540" s="27" t="s">
        <v>409</v>
      </c>
      <c r="C1540" s="26" t="s">
        <v>384</v>
      </c>
      <c r="D1540">
        <v>230146.4</v>
      </c>
      <c r="E1540">
        <v>21434.6</v>
      </c>
      <c r="F1540">
        <v>4307.4</v>
      </c>
      <c r="G1540">
        <v>38968.7</v>
      </c>
      <c r="H1540">
        <v>132312.7</v>
      </c>
      <c r="I1540">
        <v>32088.6</v>
      </c>
      <c r="J1540">
        <v>25626.3</v>
      </c>
      <c r="K1540">
        <v>25312.8</v>
      </c>
      <c r="L1540">
        <v>9276.4</v>
      </c>
      <c r="M1540">
        <v>47156.4</v>
      </c>
      <c r="N1540">
        <v>65780.2</v>
      </c>
      <c r="O1540">
        <v>131798.9</v>
      </c>
      <c r="P1540">
        <v>41902.2</v>
      </c>
      <c r="Q1540">
        <v>34716.6</v>
      </c>
      <c r="R1540">
        <v>37886.3</v>
      </c>
      <c r="S1540">
        <v>74974.8</v>
      </c>
      <c r="T1540">
        <v>118454.5</v>
      </c>
      <c r="U1540">
        <v>42546.6</v>
      </c>
      <c r="V1540">
        <v>102190.3</v>
      </c>
      <c r="W1540">
        <v>137475.3</v>
      </c>
      <c r="X1540">
        <v>28397.8</v>
      </c>
      <c r="Y1540">
        <v>45579.9</v>
      </c>
      <c r="Z1540">
        <v>30311.2</v>
      </c>
      <c r="AA1540">
        <v>335246.8</v>
      </c>
      <c r="AB1540">
        <v>17647.3</v>
      </c>
      <c r="AC1540">
        <v>61027.4</v>
      </c>
      <c r="AD1540">
        <v>398479.8</v>
      </c>
      <c r="AE1540">
        <v>87315.4</v>
      </c>
      <c r="AF1540">
        <v>472646.7</v>
      </c>
      <c r="AG1540">
        <v>220766.7</v>
      </c>
      <c r="AH1540">
        <v>113506.3</v>
      </c>
      <c r="AI1540">
        <v>59586.5</v>
      </c>
      <c r="AJ1540">
        <v>11937.6</v>
      </c>
      <c r="AK1540">
        <v>123878.1</v>
      </c>
      <c r="AL1540">
        <v>8280.7</v>
      </c>
      <c r="AM1540">
        <v>178636.3</v>
      </c>
      <c r="AN1540">
        <v>64425.8</v>
      </c>
      <c r="AO1540">
        <v>31726.2</v>
      </c>
      <c r="AP1540">
        <v>86386.5</v>
      </c>
      <c r="AQ1540">
        <v>181778.8</v>
      </c>
      <c r="AR1540">
        <v>207063.7</v>
      </c>
      <c r="AS1540">
        <v>77592.6</v>
      </c>
      <c r="AT1540">
        <v>50830.9</v>
      </c>
      <c r="AU1540">
        <v>1495163.6</v>
      </c>
      <c r="AV1540">
        <v>210975.3</v>
      </c>
      <c r="AW1540">
        <v>83826.4</v>
      </c>
      <c r="AX1540">
        <v>81112.1</v>
      </c>
      <c r="AY1540">
        <v>25001.2</v>
      </c>
      <c r="AZ1540">
        <v>47044.1</v>
      </c>
      <c r="BA1540">
        <v>159246.6</v>
      </c>
      <c r="BB1540">
        <v>11516.8</v>
      </c>
      <c r="BC1540">
        <v>16841.4</v>
      </c>
      <c r="BD1540">
        <v>97541.7</v>
      </c>
      <c r="BE1540">
        <v>235106.9</v>
      </c>
      <c r="BF1540">
        <v>119321.5</v>
      </c>
      <c r="BG1540">
        <v>221855.3</v>
      </c>
      <c r="BH1540">
        <v>43459.1</v>
      </c>
      <c r="BI1540">
        <v>55685.1</v>
      </c>
      <c r="BJ1540">
        <v>24019.6</v>
      </c>
      <c r="BK1540">
        <v>10920.5</v>
      </c>
      <c r="BL1540">
        <v>7966</v>
      </c>
      <c r="BM1540">
        <v>73395.4</v>
      </c>
      <c r="BN1540">
        <v>12.1</v>
      </c>
    </row>
    <row r="1541" spans="1:3" x14ac:dyDescent="0.25">
      <c r="A1541" s="28" t="s">
        <v>408</v>
      </c>
      <c r="B1541" s="27" t="s">
        <v>409</v>
      </c>
      <c r="C1541" s="28" t="s">
        <v>385</v>
      </c>
    </row>
    <row r="1542" spans="1:3" x14ac:dyDescent="0.25">
      <c r="A1542" s="28" t="s">
        <v>408</v>
      </c>
      <c r="B1542" s="27" t="s">
        <v>409</v>
      </c>
      <c r="C1542" s="28" t="s">
        <v>386</v>
      </c>
    </row>
    <row r="1543" spans="1:3" x14ac:dyDescent="0.25">
      <c r="A1543" s="28" t="s">
        <v>408</v>
      </c>
      <c r="B1543" s="27" t="s">
        <v>409</v>
      </c>
      <c r="C1543" s="28" t="s">
        <v>387</v>
      </c>
    </row>
    <row r="1544" spans="1:3" x14ac:dyDescent="0.25">
      <c r="A1544" s="28" t="s">
        <v>408</v>
      </c>
      <c r="B1544" s="27" t="s">
        <v>409</v>
      </c>
      <c r="C1544" s="28" t="s">
        <v>388</v>
      </c>
    </row>
    <row r="1545" spans="1:3" x14ac:dyDescent="0.25">
      <c r="A1545" s="28" t="s">
        <v>408</v>
      </c>
      <c r="B1545" s="27" t="s">
        <v>409</v>
      </c>
      <c r="C1545" s="28" t="s">
        <v>389</v>
      </c>
    </row>
    <row r="1546" spans="1:3" x14ac:dyDescent="0.25">
      <c r="A1546" s="28" t="s">
        <v>408</v>
      </c>
      <c r="B1546" s="27" t="s">
        <v>409</v>
      </c>
      <c r="C1546" s="28" t="s">
        <v>390</v>
      </c>
    </row>
    <row r="1547" spans="1:3" x14ac:dyDescent="0.25">
      <c r="A1547" s="28" t="s">
        <v>408</v>
      </c>
      <c r="B1547" s="27" t="s">
        <v>409</v>
      </c>
      <c r="C1547" s="28" t="s">
        <v>391</v>
      </c>
    </row>
    <row r="1548" spans="1:3" x14ac:dyDescent="0.25">
      <c r="A1548" s="28" t="s">
        <v>408</v>
      </c>
      <c r="B1548" s="27" t="s">
        <v>409</v>
      </c>
      <c r="C1548" s="28" t="s">
        <v>392</v>
      </c>
    </row>
    <row r="1549" spans="1:3" x14ac:dyDescent="0.25">
      <c r="A1549" s="28" t="s">
        <v>408</v>
      </c>
      <c r="B1549" s="27" t="s">
        <v>409</v>
      </c>
      <c r="C1549" s="28" t="s">
        <v>393</v>
      </c>
    </row>
    <row r="1550" spans="1:3" x14ac:dyDescent="0.25">
      <c r="A1550" s="28" t="s">
        <v>408</v>
      </c>
      <c r="B1550" s="27" t="s">
        <v>409</v>
      </c>
      <c r="C1550" s="28" t="s">
        <v>394</v>
      </c>
    </row>
    <row r="1551" spans="1:3" x14ac:dyDescent="0.25">
      <c r="A1551" s="28" t="s">
        <v>408</v>
      </c>
      <c r="B1551" s="27" t="s">
        <v>409</v>
      </c>
      <c r="C1551" s="28" t="s">
        <v>395</v>
      </c>
    </row>
    <row r="1552" spans="1:3" x14ac:dyDescent="0.25">
      <c r="A1552" s="28" t="s">
        <v>408</v>
      </c>
      <c r="B1552" s="27" t="s">
        <v>409</v>
      </c>
      <c r="C1552" s="28" t="s">
        <v>396</v>
      </c>
    </row>
    <row r="1553" spans="1:3" x14ac:dyDescent="0.25">
      <c r="A1553" s="28" t="s">
        <v>408</v>
      </c>
      <c r="B1553" s="27" t="s">
        <v>409</v>
      </c>
      <c r="C1553" s="28" t="s">
        <v>397</v>
      </c>
    </row>
    <row r="1554" spans="1:3" x14ac:dyDescent="0.25">
      <c r="A1554" s="28" t="s">
        <v>408</v>
      </c>
      <c r="B1554" s="27" t="s">
        <v>409</v>
      </c>
      <c r="C1554" s="28" t="s">
        <v>398</v>
      </c>
    </row>
    <row r="1555" spans="1:3" x14ac:dyDescent="0.25">
      <c r="A1555" s="28" t="s">
        <v>408</v>
      </c>
      <c r="B1555" s="27" t="s">
        <v>409</v>
      </c>
      <c r="C1555" s="28" t="s">
        <v>399</v>
      </c>
    </row>
    <row r="1556" spans="1:3" x14ac:dyDescent="0.25">
      <c r="A1556" s="28" t="s">
        <v>408</v>
      </c>
      <c r="B1556" s="27" t="s">
        <v>409</v>
      </c>
      <c r="C1556" s="28" t="s">
        <v>400</v>
      </c>
    </row>
    <row r="1557" spans="1:3" x14ac:dyDescent="0.25">
      <c r="A1557" s="28" t="s">
        <v>408</v>
      </c>
      <c r="B1557" s="27" t="s">
        <v>409</v>
      </c>
      <c r="C1557" s="28" t="s">
        <v>401</v>
      </c>
    </row>
    <row r="1558" spans="1:3" x14ac:dyDescent="0.25">
      <c r="A1558" s="28" t="s">
        <v>408</v>
      </c>
      <c r="B1558" s="27" t="s">
        <v>409</v>
      </c>
      <c r="C1558" s="28" t="s">
        <v>402</v>
      </c>
    </row>
    <row r="1559" spans="1:3" x14ac:dyDescent="0.25">
      <c r="A1559" s="28" t="s">
        <v>408</v>
      </c>
      <c r="B1559" s="27" t="s">
        <v>409</v>
      </c>
      <c r="C1559" s="28" t="s">
        <v>403</v>
      </c>
    </row>
    <row r="1560" spans="1:3" x14ac:dyDescent="0.25">
      <c r="A1560" s="28" t="s">
        <v>408</v>
      </c>
      <c r="B1560" s="27" t="s">
        <v>409</v>
      </c>
      <c r="C1560" s="28" t="s">
        <v>404</v>
      </c>
    </row>
    <row r="1561" spans="1:3" x14ac:dyDescent="0.25">
      <c r="A1561" s="28" t="s">
        <v>408</v>
      </c>
      <c r="B1561" s="27" t="s">
        <v>409</v>
      </c>
      <c r="C1561" s="28" t="s">
        <v>405</v>
      </c>
    </row>
    <row r="1562" spans="1:3" x14ac:dyDescent="0.25">
      <c r="A1562" s="28" t="s">
        <v>408</v>
      </c>
      <c r="B1562" s="27" t="s">
        <v>409</v>
      </c>
      <c r="C1562" s="28" t="s">
        <v>406</v>
      </c>
    </row>
    <row r="1563" spans="1:3" x14ac:dyDescent="0.25">
      <c r="A1563" s="28" t="s">
        <v>408</v>
      </c>
      <c r="B1563" s="27" t="s">
        <v>409</v>
      </c>
      <c r="C1563" s="28" t="s">
        <v>407</v>
      </c>
    </row>
    <row r="1564" spans="1:66" x14ac:dyDescent="0.25">
      <c r="A1564" s="26" t="s">
        <v>410</v>
      </c>
      <c r="B1564" s="27" t="s">
        <v>411</v>
      </c>
      <c r="C1564" s="26" t="s">
        <v>384</v>
      </c>
      <c r="D1564">
        <v>55795.8</v>
      </c>
      <c r="E1564">
        <v>9168.9</v>
      </c>
      <c r="F1564">
        <v>2540</v>
      </c>
      <c r="G1564">
        <v>19451.9</v>
      </c>
      <c r="H1564">
        <v>163173.1</v>
      </c>
      <c r="I1564">
        <v>44207.4</v>
      </c>
      <c r="J1564">
        <v>27376.6</v>
      </c>
      <c r="K1564">
        <v>28810.8</v>
      </c>
      <c r="L1564">
        <v>16842.9</v>
      </c>
      <c r="M1564">
        <v>9163.1</v>
      </c>
      <c r="N1564">
        <v>78035.1</v>
      </c>
      <c r="O1564">
        <v>43594.6</v>
      </c>
      <c r="P1564">
        <v>66784.9</v>
      </c>
      <c r="Q1564">
        <v>48639</v>
      </c>
      <c r="R1564">
        <v>47120.7</v>
      </c>
      <c r="S1564">
        <v>141421.8</v>
      </c>
      <c r="T1564">
        <v>64081</v>
      </c>
      <c r="U1564">
        <v>75910</v>
      </c>
      <c r="V1564">
        <v>170726.5</v>
      </c>
      <c r="W1564">
        <v>134665.4</v>
      </c>
      <c r="X1564">
        <v>40847.3</v>
      </c>
      <c r="Y1564">
        <v>62954.8</v>
      </c>
      <c r="Z1564">
        <v>70079.3</v>
      </c>
      <c r="AA1564">
        <v>83268.5</v>
      </c>
      <c r="AB1564">
        <v>14135.1</v>
      </c>
      <c r="AC1564">
        <v>49814.9</v>
      </c>
      <c r="AD1564">
        <v>460011.2</v>
      </c>
      <c r="AE1564">
        <v>116614.7</v>
      </c>
      <c r="AF1564">
        <v>439785</v>
      </c>
      <c r="AG1564">
        <v>388581.7</v>
      </c>
      <c r="AH1564">
        <v>198638.5</v>
      </c>
      <c r="AI1564">
        <v>13497.9</v>
      </c>
      <c r="AJ1564">
        <v>20724.1</v>
      </c>
      <c r="AK1564">
        <v>146271</v>
      </c>
      <c r="AL1564">
        <v>47483.1</v>
      </c>
      <c r="AM1564">
        <v>237266.2</v>
      </c>
      <c r="AN1564">
        <v>41434.8</v>
      </c>
      <c r="AO1564">
        <v>36394.6</v>
      </c>
      <c r="AP1564">
        <v>46778.1</v>
      </c>
      <c r="AQ1564">
        <v>326346.8</v>
      </c>
      <c r="AR1564">
        <v>202559.6</v>
      </c>
      <c r="AS1564">
        <v>52745.7</v>
      </c>
      <c r="AT1564">
        <v>75668.7</v>
      </c>
      <c r="AU1564">
        <v>84237</v>
      </c>
      <c r="AV1564">
        <v>339931.2</v>
      </c>
      <c r="AW1564">
        <v>140991.6</v>
      </c>
      <c r="AX1564">
        <v>80574.1</v>
      </c>
      <c r="AY1564">
        <v>40093.7</v>
      </c>
      <c r="AZ1564">
        <v>34556.9</v>
      </c>
      <c r="BA1564">
        <v>33083.2</v>
      </c>
      <c r="BB1564">
        <v>165308.9</v>
      </c>
      <c r="BC1564">
        <v>12775</v>
      </c>
      <c r="BD1564">
        <v>231395.7</v>
      </c>
      <c r="BE1564">
        <v>713606.4</v>
      </c>
      <c r="BF1564">
        <v>615661.2</v>
      </c>
      <c r="BG1564">
        <v>556785.3</v>
      </c>
      <c r="BH1564">
        <v>326038.8</v>
      </c>
      <c r="BI1564">
        <v>54191.3</v>
      </c>
      <c r="BJ1564">
        <v>54683.6</v>
      </c>
      <c r="BK1564">
        <v>89371.3</v>
      </c>
      <c r="BL1564">
        <v>8515.5</v>
      </c>
      <c r="BM1564">
        <v>40841</v>
      </c>
      <c r="BN1564">
        <v>46020.6</v>
      </c>
    </row>
    <row r="1565" spans="1:3" x14ac:dyDescent="0.25">
      <c r="A1565" s="28" t="s">
        <v>410</v>
      </c>
      <c r="B1565" s="27" t="s">
        <v>411</v>
      </c>
      <c r="C1565" s="28" t="s">
        <v>385</v>
      </c>
    </row>
    <row r="1566" spans="1:3" x14ac:dyDescent="0.25">
      <c r="A1566" s="28" t="s">
        <v>410</v>
      </c>
      <c r="B1566" s="27" t="s">
        <v>411</v>
      </c>
      <c r="C1566" s="28" t="s">
        <v>386</v>
      </c>
    </row>
    <row r="1567" spans="1:3" x14ac:dyDescent="0.25">
      <c r="A1567" s="28" t="s">
        <v>410</v>
      </c>
      <c r="B1567" s="27" t="s">
        <v>411</v>
      </c>
      <c r="C1567" s="28" t="s">
        <v>387</v>
      </c>
    </row>
    <row r="1568" spans="1:3" x14ac:dyDescent="0.25">
      <c r="A1568" s="28" t="s">
        <v>410</v>
      </c>
      <c r="B1568" s="27" t="s">
        <v>411</v>
      </c>
      <c r="C1568" s="28" t="s">
        <v>388</v>
      </c>
    </row>
    <row r="1569" spans="1:3" x14ac:dyDescent="0.25">
      <c r="A1569" s="28" t="s">
        <v>410</v>
      </c>
      <c r="B1569" s="27" t="s">
        <v>411</v>
      </c>
      <c r="C1569" s="28" t="s">
        <v>389</v>
      </c>
    </row>
    <row r="1570" spans="1:3" x14ac:dyDescent="0.25">
      <c r="A1570" s="28" t="s">
        <v>410</v>
      </c>
      <c r="B1570" s="27" t="s">
        <v>411</v>
      </c>
      <c r="C1570" s="28" t="s">
        <v>390</v>
      </c>
    </row>
    <row r="1571" spans="1:3" x14ac:dyDescent="0.25">
      <c r="A1571" s="28" t="s">
        <v>410</v>
      </c>
      <c r="B1571" s="27" t="s">
        <v>411</v>
      </c>
      <c r="C1571" s="28" t="s">
        <v>391</v>
      </c>
    </row>
    <row r="1572" spans="1:3" x14ac:dyDescent="0.25">
      <c r="A1572" s="28" t="s">
        <v>410</v>
      </c>
      <c r="B1572" s="27" t="s">
        <v>411</v>
      </c>
      <c r="C1572" s="28" t="s">
        <v>392</v>
      </c>
    </row>
    <row r="1573" spans="1:3" x14ac:dyDescent="0.25">
      <c r="A1573" s="28" t="s">
        <v>410</v>
      </c>
      <c r="B1573" s="27" t="s">
        <v>411</v>
      </c>
      <c r="C1573" s="28" t="s">
        <v>393</v>
      </c>
    </row>
    <row r="1574" spans="1:3" x14ac:dyDescent="0.25">
      <c r="A1574" s="28" t="s">
        <v>410</v>
      </c>
      <c r="B1574" s="27" t="s">
        <v>411</v>
      </c>
      <c r="C1574" s="28" t="s">
        <v>394</v>
      </c>
    </row>
    <row r="1575" spans="1:3" x14ac:dyDescent="0.25">
      <c r="A1575" s="28" t="s">
        <v>410</v>
      </c>
      <c r="B1575" s="27" t="s">
        <v>411</v>
      </c>
      <c r="C1575" s="28" t="s">
        <v>395</v>
      </c>
    </row>
    <row r="1576" spans="1:3" x14ac:dyDescent="0.25">
      <c r="A1576" s="28" t="s">
        <v>410</v>
      </c>
      <c r="B1576" s="27" t="s">
        <v>411</v>
      </c>
      <c r="C1576" s="28" t="s">
        <v>396</v>
      </c>
    </row>
    <row r="1577" spans="1:3" x14ac:dyDescent="0.25">
      <c r="A1577" s="28" t="s">
        <v>410</v>
      </c>
      <c r="B1577" s="27" t="s">
        <v>411</v>
      </c>
      <c r="C1577" s="28" t="s">
        <v>397</v>
      </c>
    </row>
    <row r="1578" spans="1:3" x14ac:dyDescent="0.25">
      <c r="A1578" s="28" t="s">
        <v>410</v>
      </c>
      <c r="B1578" s="27" t="s">
        <v>411</v>
      </c>
      <c r="C1578" s="28" t="s">
        <v>398</v>
      </c>
    </row>
    <row r="1579" spans="1:3" x14ac:dyDescent="0.25">
      <c r="A1579" s="28" t="s">
        <v>410</v>
      </c>
      <c r="B1579" s="27" t="s">
        <v>411</v>
      </c>
      <c r="C1579" s="28" t="s">
        <v>399</v>
      </c>
    </row>
    <row r="1580" spans="1:3" x14ac:dyDescent="0.25">
      <c r="A1580" s="28" t="s">
        <v>410</v>
      </c>
      <c r="B1580" s="27" t="s">
        <v>411</v>
      </c>
      <c r="C1580" s="28" t="s">
        <v>400</v>
      </c>
    </row>
    <row r="1581" spans="1:3" x14ac:dyDescent="0.25">
      <c r="A1581" s="28" t="s">
        <v>410</v>
      </c>
      <c r="B1581" s="27" t="s">
        <v>411</v>
      </c>
      <c r="C1581" s="28" t="s">
        <v>401</v>
      </c>
    </row>
    <row r="1582" spans="1:3" x14ac:dyDescent="0.25">
      <c r="A1582" s="28" t="s">
        <v>410</v>
      </c>
      <c r="B1582" s="27" t="s">
        <v>411</v>
      </c>
      <c r="C1582" s="28" t="s">
        <v>402</v>
      </c>
    </row>
    <row r="1583" spans="1:3" x14ac:dyDescent="0.25">
      <c r="A1583" s="28" t="s">
        <v>410</v>
      </c>
      <c r="B1583" s="27" t="s">
        <v>411</v>
      </c>
      <c r="C1583" s="28" t="s">
        <v>403</v>
      </c>
    </row>
    <row r="1584" spans="1:3" x14ac:dyDescent="0.25">
      <c r="A1584" s="28" t="s">
        <v>410</v>
      </c>
      <c r="B1584" s="27" t="s">
        <v>411</v>
      </c>
      <c r="C1584" s="28" t="s">
        <v>404</v>
      </c>
    </row>
    <row r="1585" spans="1:3" x14ac:dyDescent="0.25">
      <c r="A1585" s="28" t="s">
        <v>410</v>
      </c>
      <c r="B1585" s="27" t="s">
        <v>411</v>
      </c>
      <c r="C1585" s="28" t="s">
        <v>405</v>
      </c>
    </row>
    <row r="1586" spans="1:3" x14ac:dyDescent="0.25">
      <c r="A1586" s="28" t="s">
        <v>410</v>
      </c>
      <c r="B1586" s="27" t="s">
        <v>411</v>
      </c>
      <c r="C1586" s="28" t="s">
        <v>406</v>
      </c>
    </row>
    <row r="1587" spans="1:3" x14ac:dyDescent="0.25">
      <c r="A1587" s="28" t="s">
        <v>410</v>
      </c>
      <c r="B1587" s="27" t="s">
        <v>411</v>
      </c>
      <c r="C1587" s="28" t="s">
        <v>407</v>
      </c>
    </row>
    <row r="1588" spans="1:72" x14ac:dyDescent="0.25">
      <c r="A1588" s="26" t="s">
        <v>412</v>
      </c>
      <c r="B1588" s="27" t="s">
        <v>413</v>
      </c>
      <c r="C1588" s="26" t="s">
        <v>384</v>
      </c>
      <c r="D1588">
        <v>10176.4</v>
      </c>
      <c r="E1588">
        <v>830.9</v>
      </c>
      <c r="F1588">
        <v>277.3</v>
      </c>
      <c r="G1588">
        <v>1221.3</v>
      </c>
      <c r="H1588">
        <v>8652.6</v>
      </c>
      <c r="I1588">
        <v>2007.2</v>
      </c>
      <c r="J1588">
        <v>1004.4</v>
      </c>
      <c r="K1588">
        <v>1510</v>
      </c>
      <c r="L1588">
        <v>476.5</v>
      </c>
      <c r="M1588">
        <v>4261</v>
      </c>
      <c r="N1588">
        <v>5854.9</v>
      </c>
      <c r="O1588">
        <v>2161.6</v>
      </c>
      <c r="P1588">
        <v>2357.5</v>
      </c>
      <c r="Q1588">
        <v>2427</v>
      </c>
      <c r="R1588">
        <v>2737</v>
      </c>
      <c r="S1588">
        <v>3458.7</v>
      </c>
      <c r="T1588">
        <v>1791.4</v>
      </c>
      <c r="U1588">
        <v>2144.4</v>
      </c>
      <c r="V1588">
        <v>3139.9</v>
      </c>
      <c r="W1588">
        <v>4089.3</v>
      </c>
      <c r="X1588">
        <v>1120.1</v>
      </c>
      <c r="Y1588">
        <v>2110.6</v>
      </c>
      <c r="Z1588">
        <v>1265</v>
      </c>
      <c r="AA1588">
        <v>2102.8</v>
      </c>
      <c r="AB1588">
        <v>820.2</v>
      </c>
      <c r="AC1588">
        <v>5337.5</v>
      </c>
      <c r="AD1588">
        <v>19553.3</v>
      </c>
      <c r="AE1588">
        <v>3172.3</v>
      </c>
      <c r="AF1588">
        <v>11522.3</v>
      </c>
      <c r="AG1588">
        <v>7121.6</v>
      </c>
      <c r="AH1588">
        <v>24576.5</v>
      </c>
      <c r="AI1588">
        <v>3059.1</v>
      </c>
      <c r="AJ1588">
        <v>4625.1</v>
      </c>
      <c r="AK1588">
        <v>9440.3</v>
      </c>
      <c r="AL1588">
        <v>4179.7</v>
      </c>
      <c r="AM1588">
        <v>13316.2</v>
      </c>
      <c r="AN1588">
        <v>1310.9</v>
      </c>
      <c r="AO1588">
        <v>1346.5</v>
      </c>
      <c r="AP1588">
        <v>1905.6</v>
      </c>
      <c r="AQ1588">
        <v>5282.9</v>
      </c>
      <c r="AR1588">
        <v>21640.7</v>
      </c>
      <c r="AS1588">
        <v>17153.2</v>
      </c>
      <c r="AT1588">
        <v>10618.3</v>
      </c>
      <c r="AU1588">
        <v>25744.6</v>
      </c>
      <c r="AV1588">
        <v>10070.3</v>
      </c>
      <c r="AW1588">
        <v>2183.5</v>
      </c>
      <c r="AX1588">
        <v>5575</v>
      </c>
      <c r="AY1588">
        <v>797.9</v>
      </c>
      <c r="AZ1588">
        <v>1181.8</v>
      </c>
      <c r="BA1588">
        <v>3231.2</v>
      </c>
      <c r="BB1588">
        <v>590.7</v>
      </c>
      <c r="BC1588">
        <v>1084.6</v>
      </c>
      <c r="BD1588">
        <v>4254.4</v>
      </c>
      <c r="BE1588">
        <v>52991.2</v>
      </c>
      <c r="BF1588">
        <v>18122.2</v>
      </c>
      <c r="BG1588">
        <v>43878.9</v>
      </c>
      <c r="BH1588">
        <v>18155.5</v>
      </c>
      <c r="BI1588">
        <v>8179.7</v>
      </c>
      <c r="BJ1588">
        <v>5393.5</v>
      </c>
      <c r="BK1588">
        <v>7561</v>
      </c>
      <c r="BL1588">
        <v>246.6</v>
      </c>
      <c r="BM1588">
        <v>1562.4</v>
      </c>
      <c r="BP1588">
        <v>19201.1</v>
      </c>
      <c r="BQ1588">
        <v>942316.8</v>
      </c>
      <c r="BR1588">
        <v>72.1</v>
      </c>
      <c r="BS1588">
        <v>252326.1</v>
      </c>
      <c r="BT1588">
        <v>1143.4</v>
      </c>
    </row>
    <row r="1589" spans="1:3" x14ac:dyDescent="0.25">
      <c r="A1589" s="28" t="s">
        <v>412</v>
      </c>
      <c r="B1589" s="27" t="s">
        <v>413</v>
      </c>
      <c r="C1589" s="28" t="s">
        <v>385</v>
      </c>
    </row>
    <row r="1590" spans="1:3" x14ac:dyDescent="0.25">
      <c r="A1590" s="28" t="s">
        <v>412</v>
      </c>
      <c r="B1590" s="27" t="s">
        <v>413</v>
      </c>
      <c r="C1590" s="28" t="s">
        <v>386</v>
      </c>
    </row>
    <row r="1591" spans="1:3" x14ac:dyDescent="0.25">
      <c r="A1591" s="28" t="s">
        <v>412</v>
      </c>
      <c r="B1591" s="27" t="s">
        <v>413</v>
      </c>
      <c r="C1591" s="28" t="s">
        <v>387</v>
      </c>
    </row>
    <row r="1592" spans="1:3" x14ac:dyDescent="0.25">
      <c r="A1592" s="28" t="s">
        <v>412</v>
      </c>
      <c r="B1592" s="27" t="s">
        <v>413</v>
      </c>
      <c r="C1592" s="28" t="s">
        <v>388</v>
      </c>
    </row>
    <row r="1593" spans="1:3" x14ac:dyDescent="0.25">
      <c r="A1593" s="28" t="s">
        <v>412</v>
      </c>
      <c r="B1593" s="27" t="s">
        <v>413</v>
      </c>
      <c r="C1593" s="28" t="s">
        <v>389</v>
      </c>
    </row>
    <row r="1594" spans="1:3" x14ac:dyDescent="0.25">
      <c r="A1594" s="28" t="s">
        <v>412</v>
      </c>
      <c r="B1594" s="27" t="s">
        <v>413</v>
      </c>
      <c r="C1594" s="28" t="s">
        <v>390</v>
      </c>
    </row>
    <row r="1595" spans="1:3" x14ac:dyDescent="0.25">
      <c r="A1595" s="28" t="s">
        <v>412</v>
      </c>
      <c r="B1595" s="27" t="s">
        <v>413</v>
      </c>
      <c r="C1595" s="28" t="s">
        <v>391</v>
      </c>
    </row>
    <row r="1596" spans="1:3" x14ac:dyDescent="0.25">
      <c r="A1596" s="28" t="s">
        <v>412</v>
      </c>
      <c r="B1596" s="27" t="s">
        <v>413</v>
      </c>
      <c r="C1596" s="28" t="s">
        <v>392</v>
      </c>
    </row>
    <row r="1597" spans="1:3" x14ac:dyDescent="0.25">
      <c r="A1597" s="28" t="s">
        <v>412</v>
      </c>
      <c r="B1597" s="27" t="s">
        <v>413</v>
      </c>
      <c r="C1597" s="28" t="s">
        <v>393</v>
      </c>
    </row>
    <row r="1598" spans="1:3" x14ac:dyDescent="0.25">
      <c r="A1598" s="28" t="s">
        <v>412</v>
      </c>
      <c r="B1598" s="27" t="s">
        <v>413</v>
      </c>
      <c r="C1598" s="28" t="s">
        <v>394</v>
      </c>
    </row>
    <row r="1599" spans="1:3" x14ac:dyDescent="0.25">
      <c r="A1599" s="28" t="s">
        <v>412</v>
      </c>
      <c r="B1599" s="27" t="s">
        <v>413</v>
      </c>
      <c r="C1599" s="28" t="s">
        <v>395</v>
      </c>
    </row>
    <row r="1600" spans="1:3" x14ac:dyDescent="0.25">
      <c r="A1600" s="28" t="s">
        <v>412</v>
      </c>
      <c r="B1600" s="27" t="s">
        <v>413</v>
      </c>
      <c r="C1600" s="28" t="s">
        <v>396</v>
      </c>
    </row>
    <row r="1601" spans="1:3" x14ac:dyDescent="0.25">
      <c r="A1601" s="28" t="s">
        <v>412</v>
      </c>
      <c r="B1601" s="27" t="s">
        <v>413</v>
      </c>
      <c r="C1601" s="28" t="s">
        <v>397</v>
      </c>
    </row>
    <row r="1602" spans="1:3" x14ac:dyDescent="0.25">
      <c r="A1602" s="28" t="s">
        <v>412</v>
      </c>
      <c r="B1602" s="27" t="s">
        <v>413</v>
      </c>
      <c r="C1602" s="28" t="s">
        <v>398</v>
      </c>
    </row>
    <row r="1603" spans="1:3" x14ac:dyDescent="0.25">
      <c r="A1603" s="28" t="s">
        <v>412</v>
      </c>
      <c r="B1603" s="27" t="s">
        <v>413</v>
      </c>
      <c r="C1603" s="28" t="s">
        <v>399</v>
      </c>
    </row>
    <row r="1604" spans="1:3" x14ac:dyDescent="0.25">
      <c r="A1604" s="28" t="s">
        <v>412</v>
      </c>
      <c r="B1604" s="27" t="s">
        <v>413</v>
      </c>
      <c r="C1604" s="28" t="s">
        <v>400</v>
      </c>
    </row>
    <row r="1605" spans="1:3" x14ac:dyDescent="0.25">
      <c r="A1605" s="28" t="s">
        <v>412</v>
      </c>
      <c r="B1605" s="27" t="s">
        <v>413</v>
      </c>
      <c r="C1605" s="28" t="s">
        <v>401</v>
      </c>
    </row>
    <row r="1606" spans="1:3" x14ac:dyDescent="0.25">
      <c r="A1606" s="28" t="s">
        <v>412</v>
      </c>
      <c r="B1606" s="27" t="s">
        <v>413</v>
      </c>
      <c r="C1606" s="28" t="s">
        <v>402</v>
      </c>
    </row>
    <row r="1607" spans="1:3" x14ac:dyDescent="0.25">
      <c r="A1607" s="28" t="s">
        <v>412</v>
      </c>
      <c r="B1607" s="27" t="s">
        <v>413</v>
      </c>
      <c r="C1607" s="28" t="s">
        <v>403</v>
      </c>
    </row>
    <row r="1608" spans="1:3" x14ac:dyDescent="0.25">
      <c r="A1608" s="28" t="s">
        <v>412</v>
      </c>
      <c r="B1608" s="27" t="s">
        <v>413</v>
      </c>
      <c r="C1608" s="28" t="s">
        <v>404</v>
      </c>
    </row>
    <row r="1609" spans="1:3" x14ac:dyDescent="0.25">
      <c r="A1609" s="28" t="s">
        <v>412</v>
      </c>
      <c r="B1609" s="27" t="s">
        <v>413</v>
      </c>
      <c r="C1609" s="28" t="s">
        <v>405</v>
      </c>
    </row>
    <row r="1610" spans="1:3" x14ac:dyDescent="0.25">
      <c r="A1610" s="28" t="s">
        <v>412</v>
      </c>
      <c r="B1610" s="27" t="s">
        <v>413</v>
      </c>
      <c r="C1610" s="28" t="s">
        <v>406</v>
      </c>
    </row>
    <row r="1611" spans="1:3" x14ac:dyDescent="0.25">
      <c r="A1611" s="28" t="s">
        <v>412</v>
      </c>
      <c r="B1611" s="27" t="s">
        <v>413</v>
      </c>
      <c r="C1611" s="28" t="s">
        <v>407</v>
      </c>
    </row>
    <row r="1612" spans="1:65" x14ac:dyDescent="0.25">
      <c r="A1612" s="26" t="s">
        <v>414</v>
      </c>
      <c r="B1612" s="27" t="s">
        <v>415</v>
      </c>
      <c r="C1612" s="26" t="s">
        <v>384</v>
      </c>
      <c r="D1612">
        <v>-42811.3</v>
      </c>
      <c r="E1612">
        <v>-353.8</v>
      </c>
      <c r="F1612">
        <v>-193.5</v>
      </c>
      <c r="G1612">
        <v>474.8</v>
      </c>
      <c r="H1612">
        <v>2050.5</v>
      </c>
      <c r="I1612">
        <v>189.7</v>
      </c>
      <c r="J1612">
        <v>458.9</v>
      </c>
      <c r="K1612">
        <v>686.9</v>
      </c>
      <c r="L1612">
        <v>71.1</v>
      </c>
      <c r="M1612">
        <v>6713.8</v>
      </c>
      <c r="N1612">
        <v>1304.9</v>
      </c>
      <c r="O1612">
        <v>576.8</v>
      </c>
      <c r="P1612">
        <v>298.7</v>
      </c>
      <c r="Q1612">
        <v>2331.5</v>
      </c>
      <c r="R1612">
        <v>789.9</v>
      </c>
      <c r="S1612">
        <v>1068.2</v>
      </c>
      <c r="T1612">
        <v>-133.3</v>
      </c>
      <c r="U1612">
        <v>67.8</v>
      </c>
      <c r="V1612">
        <v>396.3</v>
      </c>
      <c r="W1612">
        <v>815.5</v>
      </c>
      <c r="X1612">
        <v>-93.6</v>
      </c>
      <c r="Y1612">
        <v>419.4</v>
      </c>
      <c r="Z1612">
        <v>1096.1</v>
      </c>
      <c r="AA1612">
        <v>7390.4</v>
      </c>
      <c r="AB1612">
        <v>495.8</v>
      </c>
      <c r="AC1612">
        <v>743.3</v>
      </c>
      <c r="AD1612">
        <v>13071.9</v>
      </c>
      <c r="AE1612">
        <v>5755.7</v>
      </c>
      <c r="AF1612">
        <v>-12758.9</v>
      </c>
      <c r="AG1612">
        <v>30098.1</v>
      </c>
      <c r="AH1612">
        <v>-3514.6</v>
      </c>
      <c r="AI1612">
        <v>-444.9</v>
      </c>
      <c r="AJ1612">
        <v>248.5</v>
      </c>
      <c r="AK1612">
        <v>3655.4</v>
      </c>
      <c r="AL1612">
        <v>-422.1</v>
      </c>
      <c r="AM1612">
        <v>4320.9</v>
      </c>
      <c r="AN1612">
        <v>444.2</v>
      </c>
      <c r="AO1612">
        <v>-1076.9</v>
      </c>
      <c r="AP1612">
        <v>2242</v>
      </c>
      <c r="AQ1612">
        <v>4559</v>
      </c>
      <c r="AR1612">
        <v>33761.6</v>
      </c>
      <c r="AS1612">
        <v>3900</v>
      </c>
      <c r="AT1612">
        <v>3015.6</v>
      </c>
      <c r="AU1612">
        <v>94419.1</v>
      </c>
      <c r="AV1612">
        <v>5220.6</v>
      </c>
      <c r="AW1612">
        <v>2297.9</v>
      </c>
      <c r="AX1612">
        <v>-5869.8</v>
      </c>
      <c r="AY1612">
        <v>607.7</v>
      </c>
      <c r="AZ1612">
        <v>468.2</v>
      </c>
      <c r="BA1612">
        <v>1762.8</v>
      </c>
      <c r="BB1612">
        <v>1419.5</v>
      </c>
      <c r="BC1612">
        <v>-662.9</v>
      </c>
      <c r="BD1612">
        <v>-543.8</v>
      </c>
      <c r="BE1612">
        <v>12008</v>
      </c>
      <c r="BF1612">
        <v>5445.2</v>
      </c>
      <c r="BG1612">
        <v>2620.8</v>
      </c>
      <c r="BH1612">
        <v>-149.1</v>
      </c>
      <c r="BI1612">
        <v>112.9</v>
      </c>
      <c r="BJ1612">
        <v>-714</v>
      </c>
      <c r="BK1612">
        <v>-825.1</v>
      </c>
      <c r="BL1612">
        <v>174.3</v>
      </c>
      <c r="BM1612">
        <v>487.3</v>
      </c>
    </row>
    <row r="1613" spans="1:3" x14ac:dyDescent="0.25">
      <c r="A1613" s="28" t="s">
        <v>414</v>
      </c>
      <c r="B1613" s="27" t="s">
        <v>415</v>
      </c>
      <c r="C1613" s="28" t="s">
        <v>385</v>
      </c>
    </row>
    <row r="1614" spans="1:3" x14ac:dyDescent="0.25">
      <c r="A1614" s="28" t="s">
        <v>414</v>
      </c>
      <c r="B1614" s="27" t="s">
        <v>415</v>
      </c>
      <c r="C1614" s="28" t="s">
        <v>386</v>
      </c>
    </row>
    <row r="1615" spans="1:3" x14ac:dyDescent="0.25">
      <c r="A1615" s="28" t="s">
        <v>414</v>
      </c>
      <c r="B1615" s="27" t="s">
        <v>415</v>
      </c>
      <c r="C1615" s="28" t="s">
        <v>387</v>
      </c>
    </row>
    <row r="1616" spans="1:3" x14ac:dyDescent="0.25">
      <c r="A1616" s="28" t="s">
        <v>414</v>
      </c>
      <c r="B1616" s="27" t="s">
        <v>415</v>
      </c>
      <c r="C1616" s="28" t="s">
        <v>388</v>
      </c>
    </row>
    <row r="1617" spans="1:3" x14ac:dyDescent="0.25">
      <c r="A1617" s="28" t="s">
        <v>414</v>
      </c>
      <c r="B1617" s="27" t="s">
        <v>415</v>
      </c>
      <c r="C1617" s="28" t="s">
        <v>389</v>
      </c>
    </row>
    <row r="1618" spans="1:3" x14ac:dyDescent="0.25">
      <c r="A1618" s="28" t="s">
        <v>414</v>
      </c>
      <c r="B1618" s="27" t="s">
        <v>415</v>
      </c>
      <c r="C1618" s="28" t="s">
        <v>390</v>
      </c>
    </row>
    <row r="1619" spans="1:3" x14ac:dyDescent="0.25">
      <c r="A1619" s="28" t="s">
        <v>414</v>
      </c>
      <c r="B1619" s="27" t="s">
        <v>415</v>
      </c>
      <c r="C1619" s="28" t="s">
        <v>391</v>
      </c>
    </row>
    <row r="1620" spans="1:3" x14ac:dyDescent="0.25">
      <c r="A1620" s="28" t="s">
        <v>414</v>
      </c>
      <c r="B1620" s="27" t="s">
        <v>415</v>
      </c>
      <c r="C1620" s="28" t="s">
        <v>392</v>
      </c>
    </row>
    <row r="1621" spans="1:3" x14ac:dyDescent="0.25">
      <c r="A1621" s="28" t="s">
        <v>414</v>
      </c>
      <c r="B1621" s="27" t="s">
        <v>415</v>
      </c>
      <c r="C1621" s="28" t="s">
        <v>393</v>
      </c>
    </row>
    <row r="1622" spans="1:3" x14ac:dyDescent="0.25">
      <c r="A1622" s="28" t="s">
        <v>414</v>
      </c>
      <c r="B1622" s="27" t="s">
        <v>415</v>
      </c>
      <c r="C1622" s="28" t="s">
        <v>394</v>
      </c>
    </row>
    <row r="1623" spans="1:3" x14ac:dyDescent="0.25">
      <c r="A1623" s="28" t="s">
        <v>414</v>
      </c>
      <c r="B1623" s="27" t="s">
        <v>415</v>
      </c>
      <c r="C1623" s="28" t="s">
        <v>395</v>
      </c>
    </row>
    <row r="1624" spans="1:3" x14ac:dyDescent="0.25">
      <c r="A1624" s="28" t="s">
        <v>414</v>
      </c>
      <c r="B1624" s="27" t="s">
        <v>415</v>
      </c>
      <c r="C1624" s="28" t="s">
        <v>396</v>
      </c>
    </row>
    <row r="1625" spans="1:3" x14ac:dyDescent="0.25">
      <c r="A1625" s="28" t="s">
        <v>414</v>
      </c>
      <c r="B1625" s="27" t="s">
        <v>415</v>
      </c>
      <c r="C1625" s="28" t="s">
        <v>397</v>
      </c>
    </row>
    <row r="1626" spans="1:3" x14ac:dyDescent="0.25">
      <c r="A1626" s="28" t="s">
        <v>414</v>
      </c>
      <c r="B1626" s="27" t="s">
        <v>415</v>
      </c>
      <c r="C1626" s="28" t="s">
        <v>398</v>
      </c>
    </row>
    <row r="1627" spans="1:3" x14ac:dyDescent="0.25">
      <c r="A1627" s="28" t="s">
        <v>414</v>
      </c>
      <c r="B1627" s="27" t="s">
        <v>415</v>
      </c>
      <c r="C1627" s="28" t="s">
        <v>399</v>
      </c>
    </row>
    <row r="1628" spans="1:3" x14ac:dyDescent="0.25">
      <c r="A1628" s="28" t="s">
        <v>414</v>
      </c>
      <c r="B1628" s="27" t="s">
        <v>415</v>
      </c>
      <c r="C1628" s="28" t="s">
        <v>400</v>
      </c>
    </row>
    <row r="1629" spans="1:3" x14ac:dyDescent="0.25">
      <c r="A1629" s="28" t="s">
        <v>414</v>
      </c>
      <c r="B1629" s="27" t="s">
        <v>415</v>
      </c>
      <c r="C1629" s="28" t="s">
        <v>401</v>
      </c>
    </row>
    <row r="1630" spans="1:3" x14ac:dyDescent="0.25">
      <c r="A1630" s="28" t="s">
        <v>414</v>
      </c>
      <c r="B1630" s="27" t="s">
        <v>415</v>
      </c>
      <c r="C1630" s="28" t="s">
        <v>402</v>
      </c>
    </row>
    <row r="1631" spans="1:3" x14ac:dyDescent="0.25">
      <c r="A1631" s="28" t="s">
        <v>414</v>
      </c>
      <c r="B1631" s="27" t="s">
        <v>415</v>
      </c>
      <c r="C1631" s="28" t="s">
        <v>403</v>
      </c>
    </row>
    <row r="1632" spans="1:3" x14ac:dyDescent="0.25">
      <c r="A1632" s="28" t="s">
        <v>414</v>
      </c>
      <c r="B1632" s="27" t="s">
        <v>415</v>
      </c>
      <c r="C1632" s="28" t="s">
        <v>404</v>
      </c>
    </row>
    <row r="1633" spans="1:3" x14ac:dyDescent="0.25">
      <c r="A1633" s="28" t="s">
        <v>414</v>
      </c>
      <c r="B1633" s="27" t="s">
        <v>415</v>
      </c>
      <c r="C1633" s="28" t="s">
        <v>405</v>
      </c>
    </row>
    <row r="1634" spans="1:3" x14ac:dyDescent="0.25">
      <c r="A1634" s="28" t="s">
        <v>414</v>
      </c>
      <c r="B1634" s="27" t="s">
        <v>415</v>
      </c>
      <c r="C1634" s="28" t="s">
        <v>406</v>
      </c>
    </row>
    <row r="1635" spans="1:3" x14ac:dyDescent="0.25">
      <c r="A1635" s="28" t="s">
        <v>414</v>
      </c>
      <c r="B1635" s="27" t="s">
        <v>415</v>
      </c>
      <c r="C1635" s="28" t="s">
        <v>407</v>
      </c>
    </row>
    <row r="1636" spans="1:69" x14ac:dyDescent="0.25">
      <c r="A1636" s="26" t="s">
        <v>416</v>
      </c>
      <c r="B1636" s="27" t="s">
        <v>417</v>
      </c>
      <c r="C1636" s="26" t="s">
        <v>384</v>
      </c>
      <c r="BQ1636">
        <v>316426.1</v>
      </c>
    </row>
    <row r="1637" spans="1:3" x14ac:dyDescent="0.25">
      <c r="A1637" s="28" t="s">
        <v>416</v>
      </c>
      <c r="B1637" s="27" t="s">
        <v>417</v>
      </c>
      <c r="C1637" s="28" t="s">
        <v>385</v>
      </c>
    </row>
    <row r="1638" spans="1:3" x14ac:dyDescent="0.25">
      <c r="A1638" s="28" t="s">
        <v>416</v>
      </c>
      <c r="B1638" s="27" t="s">
        <v>417</v>
      </c>
      <c r="C1638" s="28" t="s">
        <v>386</v>
      </c>
    </row>
    <row r="1639" spans="1:3" x14ac:dyDescent="0.25">
      <c r="A1639" s="28" t="s">
        <v>416</v>
      </c>
      <c r="B1639" s="27" t="s">
        <v>417</v>
      </c>
      <c r="C1639" s="28" t="s">
        <v>387</v>
      </c>
    </row>
    <row r="1640" spans="1:3" x14ac:dyDescent="0.25">
      <c r="A1640" s="28" t="s">
        <v>416</v>
      </c>
      <c r="B1640" s="27" t="s">
        <v>417</v>
      </c>
      <c r="C1640" s="28" t="s">
        <v>388</v>
      </c>
    </row>
    <row r="1641" spans="1:3" x14ac:dyDescent="0.25">
      <c r="A1641" s="28" t="s">
        <v>416</v>
      </c>
      <c r="B1641" s="27" t="s">
        <v>417</v>
      </c>
      <c r="C1641" s="28" t="s">
        <v>389</v>
      </c>
    </row>
    <row r="1642" spans="1:3" x14ac:dyDescent="0.25">
      <c r="A1642" s="28" t="s">
        <v>416</v>
      </c>
      <c r="B1642" s="27" t="s">
        <v>417</v>
      </c>
      <c r="C1642" s="28" t="s">
        <v>390</v>
      </c>
    </row>
    <row r="1643" spans="1:3" x14ac:dyDescent="0.25">
      <c r="A1643" s="28" t="s">
        <v>416</v>
      </c>
      <c r="B1643" s="27" t="s">
        <v>417</v>
      </c>
      <c r="C1643" s="28" t="s">
        <v>391</v>
      </c>
    </row>
    <row r="1644" spans="1:3" x14ac:dyDescent="0.25">
      <c r="A1644" s="28" t="s">
        <v>416</v>
      </c>
      <c r="B1644" s="27" t="s">
        <v>417</v>
      </c>
      <c r="C1644" s="28" t="s">
        <v>392</v>
      </c>
    </row>
    <row r="1645" spans="1:3" x14ac:dyDescent="0.25">
      <c r="A1645" s="28" t="s">
        <v>416</v>
      </c>
      <c r="B1645" s="27" t="s">
        <v>417</v>
      </c>
      <c r="C1645" s="28" t="s">
        <v>393</v>
      </c>
    </row>
    <row r="1646" spans="1:3" x14ac:dyDescent="0.25">
      <c r="A1646" s="28" t="s">
        <v>416</v>
      </c>
      <c r="B1646" s="27" t="s">
        <v>417</v>
      </c>
      <c r="C1646" s="28" t="s">
        <v>394</v>
      </c>
    </row>
    <row r="1647" spans="1:3" x14ac:dyDescent="0.25">
      <c r="A1647" s="28" t="s">
        <v>416</v>
      </c>
      <c r="B1647" s="27" t="s">
        <v>417</v>
      </c>
      <c r="C1647" s="28" t="s">
        <v>395</v>
      </c>
    </row>
    <row r="1648" spans="1:3" x14ac:dyDescent="0.25">
      <c r="A1648" s="28" t="s">
        <v>416</v>
      </c>
      <c r="B1648" s="27" t="s">
        <v>417</v>
      </c>
      <c r="C1648" s="28" t="s">
        <v>396</v>
      </c>
    </row>
    <row r="1649" spans="1:3" x14ac:dyDescent="0.25">
      <c r="A1649" s="28" t="s">
        <v>416</v>
      </c>
      <c r="B1649" s="27" t="s">
        <v>417</v>
      </c>
      <c r="C1649" s="28" t="s">
        <v>397</v>
      </c>
    </row>
    <row r="1650" spans="1:3" x14ac:dyDescent="0.25">
      <c r="A1650" s="28" t="s">
        <v>416</v>
      </c>
      <c r="B1650" s="27" t="s">
        <v>417</v>
      </c>
      <c r="C1650" s="28" t="s">
        <v>398</v>
      </c>
    </row>
    <row r="1651" spans="1:3" x14ac:dyDescent="0.25">
      <c r="A1651" s="28" t="s">
        <v>416</v>
      </c>
      <c r="B1651" s="27" t="s">
        <v>417</v>
      </c>
      <c r="C1651" s="28" t="s">
        <v>399</v>
      </c>
    </row>
    <row r="1652" spans="1:3" x14ac:dyDescent="0.25">
      <c r="A1652" s="28" t="s">
        <v>416</v>
      </c>
      <c r="B1652" s="27" t="s">
        <v>417</v>
      </c>
      <c r="C1652" s="28" t="s">
        <v>400</v>
      </c>
    </row>
    <row r="1653" spans="1:3" x14ac:dyDescent="0.25">
      <c r="A1653" s="28" t="s">
        <v>416</v>
      </c>
      <c r="B1653" s="27" t="s">
        <v>417</v>
      </c>
      <c r="C1653" s="28" t="s">
        <v>401</v>
      </c>
    </row>
    <row r="1654" spans="1:3" x14ac:dyDescent="0.25">
      <c r="A1654" s="28" t="s">
        <v>416</v>
      </c>
      <c r="B1654" s="27" t="s">
        <v>417</v>
      </c>
      <c r="C1654" s="28" t="s">
        <v>402</v>
      </c>
    </row>
    <row r="1655" spans="1:3" x14ac:dyDescent="0.25">
      <c r="A1655" s="28" t="s">
        <v>416</v>
      </c>
      <c r="B1655" s="27" t="s">
        <v>417</v>
      </c>
      <c r="C1655" s="28" t="s">
        <v>403</v>
      </c>
    </row>
    <row r="1656" spans="1:3" x14ac:dyDescent="0.25">
      <c r="A1656" s="28" t="s">
        <v>416</v>
      </c>
      <c r="B1656" s="27" t="s">
        <v>417</v>
      </c>
      <c r="C1656" s="28" t="s">
        <v>404</v>
      </c>
    </row>
    <row r="1657" spans="1:3" x14ac:dyDescent="0.25">
      <c r="A1657" s="28" t="s">
        <v>416</v>
      </c>
      <c r="B1657" s="27" t="s">
        <v>417</v>
      </c>
      <c r="C1657" s="28" t="s">
        <v>405</v>
      </c>
    </row>
    <row r="1658" spans="1:3" x14ac:dyDescent="0.25">
      <c r="A1658" s="28" t="s">
        <v>416</v>
      </c>
      <c r="B1658" s="27" t="s">
        <v>417</v>
      </c>
      <c r="C1658" s="28" t="s">
        <v>406</v>
      </c>
    </row>
    <row r="1659" spans="1:3" x14ac:dyDescent="0.25">
      <c r="A1659" s="28" t="s">
        <v>416</v>
      </c>
      <c r="B1659" s="27" t="s">
        <v>417</v>
      </c>
      <c r="C1659" s="28" t="s">
        <v>407</v>
      </c>
    </row>
    <row r="1660" spans="1:69" x14ac:dyDescent="0.25">
      <c r="A1660" s="26" t="s">
        <v>418</v>
      </c>
      <c r="B1660" s="27" t="s">
        <v>419</v>
      </c>
      <c r="C1660" s="26" t="s">
        <v>384</v>
      </c>
      <c r="BQ1660">
        <v>-405789</v>
      </c>
    </row>
    <row r="1661" spans="1:3" x14ac:dyDescent="0.25">
      <c r="A1661" s="28" t="s">
        <v>418</v>
      </c>
      <c r="B1661" s="27" t="s">
        <v>419</v>
      </c>
      <c r="C1661" s="28" t="s">
        <v>385</v>
      </c>
    </row>
    <row r="1662" spans="1:3" x14ac:dyDescent="0.25">
      <c r="A1662" s="28" t="s">
        <v>418</v>
      </c>
      <c r="B1662" s="27" t="s">
        <v>419</v>
      </c>
      <c r="C1662" s="28" t="s">
        <v>386</v>
      </c>
    </row>
    <row r="1663" spans="1:3" x14ac:dyDescent="0.25">
      <c r="A1663" s="28" t="s">
        <v>418</v>
      </c>
      <c r="B1663" s="27" t="s">
        <v>419</v>
      </c>
      <c r="C1663" s="28" t="s">
        <v>387</v>
      </c>
    </row>
    <row r="1664" spans="1:3" x14ac:dyDescent="0.25">
      <c r="A1664" s="28" t="s">
        <v>418</v>
      </c>
      <c r="B1664" s="27" t="s">
        <v>419</v>
      </c>
      <c r="C1664" s="28" t="s">
        <v>388</v>
      </c>
    </row>
    <row r="1665" spans="1:3" x14ac:dyDescent="0.25">
      <c r="A1665" s="28" t="s">
        <v>418</v>
      </c>
      <c r="B1665" s="27" t="s">
        <v>419</v>
      </c>
      <c r="C1665" s="28" t="s">
        <v>389</v>
      </c>
    </row>
    <row r="1666" spans="1:3" x14ac:dyDescent="0.25">
      <c r="A1666" s="28" t="s">
        <v>418</v>
      </c>
      <c r="B1666" s="27" t="s">
        <v>419</v>
      </c>
      <c r="C1666" s="28" t="s">
        <v>390</v>
      </c>
    </row>
    <row r="1667" spans="1:3" x14ac:dyDescent="0.25">
      <c r="A1667" s="28" t="s">
        <v>418</v>
      </c>
      <c r="B1667" s="27" t="s">
        <v>419</v>
      </c>
      <c r="C1667" s="28" t="s">
        <v>391</v>
      </c>
    </row>
    <row r="1668" spans="1:3" x14ac:dyDescent="0.25">
      <c r="A1668" s="28" t="s">
        <v>418</v>
      </c>
      <c r="B1668" s="27" t="s">
        <v>419</v>
      </c>
      <c r="C1668" s="28" t="s">
        <v>392</v>
      </c>
    </row>
    <row r="1669" spans="1:3" x14ac:dyDescent="0.25">
      <c r="A1669" s="28" t="s">
        <v>418</v>
      </c>
      <c r="B1669" s="27" t="s">
        <v>419</v>
      </c>
      <c r="C1669" s="28" t="s">
        <v>393</v>
      </c>
    </row>
    <row r="1670" spans="1:3" x14ac:dyDescent="0.25">
      <c r="A1670" s="28" t="s">
        <v>418</v>
      </c>
      <c r="B1670" s="27" t="s">
        <v>419</v>
      </c>
      <c r="C1670" s="28" t="s">
        <v>394</v>
      </c>
    </row>
    <row r="1671" spans="1:3" x14ac:dyDescent="0.25">
      <c r="A1671" s="28" t="s">
        <v>418</v>
      </c>
      <c r="B1671" s="27" t="s">
        <v>419</v>
      </c>
      <c r="C1671" s="28" t="s">
        <v>395</v>
      </c>
    </row>
    <row r="1672" spans="1:3" x14ac:dyDescent="0.25">
      <c r="A1672" s="28" t="s">
        <v>418</v>
      </c>
      <c r="B1672" s="27" t="s">
        <v>419</v>
      </c>
      <c r="C1672" s="28" t="s">
        <v>396</v>
      </c>
    </row>
    <row r="1673" spans="1:3" x14ac:dyDescent="0.25">
      <c r="A1673" s="28" t="s">
        <v>418</v>
      </c>
      <c r="B1673" s="27" t="s">
        <v>419</v>
      </c>
      <c r="C1673" s="28" t="s">
        <v>397</v>
      </c>
    </row>
    <row r="1674" spans="1:3" x14ac:dyDescent="0.25">
      <c r="A1674" s="28" t="s">
        <v>418</v>
      </c>
      <c r="B1674" s="27" t="s">
        <v>419</v>
      </c>
      <c r="C1674" s="28" t="s">
        <v>398</v>
      </c>
    </row>
    <row r="1675" spans="1:3" x14ac:dyDescent="0.25">
      <c r="A1675" s="28" t="s">
        <v>418</v>
      </c>
      <c r="B1675" s="27" t="s">
        <v>419</v>
      </c>
      <c r="C1675" s="28" t="s">
        <v>399</v>
      </c>
    </row>
    <row r="1676" spans="1:3" x14ac:dyDescent="0.25">
      <c r="A1676" s="28" t="s">
        <v>418</v>
      </c>
      <c r="B1676" s="27" t="s">
        <v>419</v>
      </c>
      <c r="C1676" s="28" t="s">
        <v>400</v>
      </c>
    </row>
    <row r="1677" spans="1:3" x14ac:dyDescent="0.25">
      <c r="A1677" s="28" t="s">
        <v>418</v>
      </c>
      <c r="B1677" s="27" t="s">
        <v>419</v>
      </c>
      <c r="C1677" s="28" t="s">
        <v>401</v>
      </c>
    </row>
    <row r="1678" spans="1:3" x14ac:dyDescent="0.25">
      <c r="A1678" s="28" t="s">
        <v>418</v>
      </c>
      <c r="B1678" s="27" t="s">
        <v>419</v>
      </c>
      <c r="C1678" s="28" t="s">
        <v>402</v>
      </c>
    </row>
    <row r="1679" spans="1:3" x14ac:dyDescent="0.25">
      <c r="A1679" s="28" t="s">
        <v>418</v>
      </c>
      <c r="B1679" s="27" t="s">
        <v>419</v>
      </c>
      <c r="C1679" s="28" t="s">
        <v>403</v>
      </c>
    </row>
    <row r="1680" spans="1:3" x14ac:dyDescent="0.25">
      <c r="A1680" s="28" t="s">
        <v>418</v>
      </c>
      <c r="B1680" s="27" t="s">
        <v>419</v>
      </c>
      <c r="C1680" s="28" t="s">
        <v>404</v>
      </c>
    </row>
    <row r="1681" spans="1:3" x14ac:dyDescent="0.25">
      <c r="A1681" s="28" t="s">
        <v>418</v>
      </c>
      <c r="B1681" s="27" t="s">
        <v>419</v>
      </c>
      <c r="C1681" s="28" t="s">
        <v>405</v>
      </c>
    </row>
    <row r="1682" spans="1:3" x14ac:dyDescent="0.25">
      <c r="A1682" s="28" t="s">
        <v>418</v>
      </c>
      <c r="B1682" s="27" t="s">
        <v>419</v>
      </c>
      <c r="C1682" s="28" t="s">
        <v>406</v>
      </c>
    </row>
    <row r="1683" spans="1:3" x14ac:dyDescent="0.25">
      <c r="A1683" s="28" t="s">
        <v>418</v>
      </c>
      <c r="B1683" s="27" t="s">
        <v>419</v>
      </c>
      <c r="C1683" s="28" t="s">
        <v>407</v>
      </c>
    </row>
  </sheetData>
  <mergeCells count="1">
    <mergeCell ref="A1:N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728C"/>
  </sheetPr>
  <dimension ref="A1:BT1683"/>
  <sheetViews>
    <sheetView workbookViewId="0">
      <pane xSplit="3" ySplit="3" topLeftCell="D4" activePane="bottomRight" state="frozen"/>
      <selection pane="bottomRight"/>
    </sheetView>
  </sheetViews>
  <sheetFormatPr defaultRowHeight="15" outlineLevelRow="0" outlineLevelCol="0" x14ac:dyDescent="55"/>
  <cols>
    <col min="1" max="1" width="10" customWidth="1"/>
    <col min="2" max="2" width="32" customWidth="1"/>
    <col min="4" max="72" width="10" customWidth="1"/>
  </cols>
  <sheetData>
    <row r="1" ht="46" customHeight="1" spans="1:14" x14ac:dyDescent="0.25">
      <c r="A1" s="15" t="s">
        <v>420</v>
      </c>
      <c r="B1" s="15"/>
      <c r="C1" s="15"/>
      <c r="D1" s="15"/>
      <c r="E1" s="15"/>
      <c r="F1" s="15"/>
      <c r="G1" s="15"/>
      <c r="H1" s="15"/>
      <c r="I1" s="15"/>
      <c r="J1" s="15"/>
      <c r="K1" s="15"/>
      <c r="L1" s="15"/>
      <c r="M1" s="15"/>
      <c r="N1" s="15"/>
    </row>
    <row r="2" spans="1:72" s="23" customFormat="1" x14ac:dyDescent="0.25">
      <c r="A2" s="24" t="s">
        <v>262</v>
      </c>
      <c r="B2" s="24" t="s">
        <v>263</v>
      </c>
      <c r="C2" s="24" t="s">
        <v>264</v>
      </c>
      <c r="D2" s="24" t="s">
        <v>265</v>
      </c>
      <c r="E2" s="24" t="s">
        <v>266</v>
      </c>
      <c r="F2" s="24" t="s">
        <v>267</v>
      </c>
      <c r="G2" s="24" t="s">
        <v>268</v>
      </c>
      <c r="H2" s="24" t="s">
        <v>269</v>
      </c>
      <c r="I2" s="24" t="s">
        <v>147</v>
      </c>
      <c r="J2" s="24" t="s">
        <v>87</v>
      </c>
      <c r="K2" s="24" t="s">
        <v>89</v>
      </c>
      <c r="L2" s="24" t="s">
        <v>91</v>
      </c>
      <c r="M2" s="24" t="s">
        <v>93</v>
      </c>
      <c r="N2" s="24" t="s">
        <v>95</v>
      </c>
      <c r="O2" s="24" t="s">
        <v>97</v>
      </c>
      <c r="P2" s="24" t="s">
        <v>99</v>
      </c>
      <c r="Q2" s="24" t="s">
        <v>101</v>
      </c>
      <c r="R2" s="24" t="s">
        <v>103</v>
      </c>
      <c r="S2" s="24" t="s">
        <v>105</v>
      </c>
      <c r="T2" s="24" t="s">
        <v>107</v>
      </c>
      <c r="U2" s="24" t="s">
        <v>109</v>
      </c>
      <c r="V2" s="24" t="s">
        <v>111</v>
      </c>
      <c r="W2" s="24" t="s">
        <v>113</v>
      </c>
      <c r="X2" s="24" t="s">
        <v>115</v>
      </c>
      <c r="Y2" s="24" t="s">
        <v>270</v>
      </c>
      <c r="Z2" s="24" t="s">
        <v>121</v>
      </c>
      <c r="AA2" s="24" t="s">
        <v>271</v>
      </c>
      <c r="AB2" s="24" t="s">
        <v>272</v>
      </c>
      <c r="AC2" s="24" t="s">
        <v>273</v>
      </c>
      <c r="AD2" s="24" t="s">
        <v>274</v>
      </c>
      <c r="AE2" s="24" t="s">
        <v>275</v>
      </c>
      <c r="AF2" s="24" t="s">
        <v>276</v>
      </c>
      <c r="AG2" s="24" t="s">
        <v>277</v>
      </c>
      <c r="AH2" s="24" t="s">
        <v>278</v>
      </c>
      <c r="AI2" s="24" t="s">
        <v>136</v>
      </c>
      <c r="AJ2" s="24" t="s">
        <v>139</v>
      </c>
      <c r="AK2" s="24" t="s">
        <v>279</v>
      </c>
      <c r="AL2" s="24" t="s">
        <v>280</v>
      </c>
      <c r="AM2" s="24" t="s">
        <v>281</v>
      </c>
      <c r="AN2" s="24" t="s">
        <v>282</v>
      </c>
      <c r="AO2" s="24" t="s">
        <v>283</v>
      </c>
      <c r="AP2" s="24" t="s">
        <v>284</v>
      </c>
      <c r="AQ2" s="24" t="s">
        <v>285</v>
      </c>
      <c r="AR2" s="24" t="s">
        <v>286</v>
      </c>
      <c r="AS2" s="24" t="s">
        <v>287</v>
      </c>
      <c r="AT2" s="24" t="s">
        <v>288</v>
      </c>
      <c r="AU2" s="24" t="s">
        <v>289</v>
      </c>
      <c r="AV2" s="24" t="s">
        <v>290</v>
      </c>
      <c r="AW2" s="24" t="s">
        <v>291</v>
      </c>
      <c r="AX2" s="24" t="s">
        <v>292</v>
      </c>
      <c r="AY2" s="24" t="s">
        <v>293</v>
      </c>
      <c r="AZ2" s="24" t="s">
        <v>294</v>
      </c>
      <c r="BA2" s="24" t="s">
        <v>295</v>
      </c>
      <c r="BB2" s="24" t="s">
        <v>296</v>
      </c>
      <c r="BC2" s="24" t="s">
        <v>297</v>
      </c>
      <c r="BD2" s="24" t="s">
        <v>298</v>
      </c>
      <c r="BE2" s="24" t="s">
        <v>299</v>
      </c>
      <c r="BF2" s="24" t="s">
        <v>300</v>
      </c>
      <c r="BG2" s="24" t="s">
        <v>301</v>
      </c>
      <c r="BH2" s="24" t="s">
        <v>302</v>
      </c>
      <c r="BI2" s="24" t="s">
        <v>303</v>
      </c>
      <c r="BJ2" s="24" t="s">
        <v>304</v>
      </c>
      <c r="BK2" s="24" t="s">
        <v>305</v>
      </c>
      <c r="BL2" s="24" t="s">
        <v>306</v>
      </c>
      <c r="BM2" s="24" t="s">
        <v>307</v>
      </c>
      <c r="BN2" s="24" t="s">
        <v>308</v>
      </c>
      <c r="BO2" s="24" t="s">
        <v>309</v>
      </c>
      <c r="BP2" s="24" t="s">
        <v>310</v>
      </c>
      <c r="BQ2" s="24" t="s">
        <v>311</v>
      </c>
      <c r="BR2" s="24" t="s">
        <v>312</v>
      </c>
      <c r="BS2" s="24" t="s">
        <v>313</v>
      </c>
      <c r="BT2" s="24" t="s">
        <v>314</v>
      </c>
    </row>
    <row r="3" ht="40" customHeight="1" spans="1:72" s="25" customFormat="1" x14ac:dyDescent="0.25">
      <c r="A3" s="25" t="s">
        <v>45</v>
      </c>
      <c r="B3" s="25" t="s">
        <v>45</v>
      </c>
      <c r="C3" s="25" t="s">
        <v>45</v>
      </c>
      <c r="D3" s="25" t="s">
        <v>315</v>
      </c>
      <c r="E3" s="25" t="s">
        <v>316</v>
      </c>
      <c r="F3" s="25" t="s">
        <v>317</v>
      </c>
      <c r="G3" s="25" t="s">
        <v>318</v>
      </c>
      <c r="H3" s="25" t="s">
        <v>319</v>
      </c>
      <c r="I3" s="25" t="s">
        <v>320</v>
      </c>
      <c r="J3" s="25" t="s">
        <v>321</v>
      </c>
      <c r="K3" s="25" t="s">
        <v>322</v>
      </c>
      <c r="L3" s="25" t="s">
        <v>323</v>
      </c>
      <c r="M3" s="25" t="s">
        <v>324</v>
      </c>
      <c r="N3" s="25" t="s">
        <v>325</v>
      </c>
      <c r="O3" s="25" t="s">
        <v>326</v>
      </c>
      <c r="P3" s="25" t="s">
        <v>327</v>
      </c>
      <c r="Q3" s="25" t="s">
        <v>328</v>
      </c>
      <c r="R3" s="25" t="s">
        <v>329</v>
      </c>
      <c r="S3" s="25" t="s">
        <v>330</v>
      </c>
      <c r="T3" s="25" t="s">
        <v>331</v>
      </c>
      <c r="U3" s="25" t="s">
        <v>332</v>
      </c>
      <c r="V3" s="25" t="s">
        <v>333</v>
      </c>
      <c r="W3" s="25" t="s">
        <v>334</v>
      </c>
      <c r="X3" s="25" t="s">
        <v>335</v>
      </c>
      <c r="Y3" s="25" t="s">
        <v>336</v>
      </c>
      <c r="Z3" s="25" t="s">
        <v>337</v>
      </c>
      <c r="AA3" s="25" t="s">
        <v>338</v>
      </c>
      <c r="AB3" s="25" t="s">
        <v>339</v>
      </c>
      <c r="AC3" s="25" t="s">
        <v>340</v>
      </c>
      <c r="AD3" s="25" t="s">
        <v>341</v>
      </c>
      <c r="AE3" s="25" t="s">
        <v>342</v>
      </c>
      <c r="AF3" s="25" t="s">
        <v>343</v>
      </c>
      <c r="AG3" s="25" t="s">
        <v>344</v>
      </c>
      <c r="AH3" s="25" t="s">
        <v>345</v>
      </c>
      <c r="AI3" s="25" t="s">
        <v>346</v>
      </c>
      <c r="AJ3" s="25" t="s">
        <v>347</v>
      </c>
      <c r="AK3" s="25" t="s">
        <v>348</v>
      </c>
      <c r="AL3" s="25" t="s">
        <v>349</v>
      </c>
      <c r="AM3" s="25" t="s">
        <v>350</v>
      </c>
      <c r="AN3" s="25" t="s">
        <v>351</v>
      </c>
      <c r="AO3" s="25" t="s">
        <v>352</v>
      </c>
      <c r="AP3" s="25" t="s">
        <v>353</v>
      </c>
      <c r="AQ3" s="25" t="s">
        <v>354</v>
      </c>
      <c r="AR3" s="25" t="s">
        <v>355</v>
      </c>
      <c r="AS3" s="25" t="s">
        <v>356</v>
      </c>
      <c r="AT3" s="25" t="s">
        <v>357</v>
      </c>
      <c r="AU3" s="25" t="s">
        <v>358</v>
      </c>
      <c r="AV3" s="25" t="s">
        <v>359</v>
      </c>
      <c r="AW3" s="25" t="s">
        <v>360</v>
      </c>
      <c r="AX3" s="25" t="s">
        <v>361</v>
      </c>
      <c r="AY3" s="25" t="s">
        <v>362</v>
      </c>
      <c r="AZ3" s="25" t="s">
        <v>363</v>
      </c>
      <c r="BA3" s="25" t="s">
        <v>364</v>
      </c>
      <c r="BB3" s="25" t="s">
        <v>365</v>
      </c>
      <c r="BC3" s="25" t="s">
        <v>366</v>
      </c>
      <c r="BD3" s="25" t="s">
        <v>367</v>
      </c>
      <c r="BE3" s="25" t="s">
        <v>368</v>
      </c>
      <c r="BF3" s="25" t="s">
        <v>369</v>
      </c>
      <c r="BG3" s="25" t="s">
        <v>370</v>
      </c>
      <c r="BH3" s="25" t="s">
        <v>371</v>
      </c>
      <c r="BI3" s="25" t="s">
        <v>372</v>
      </c>
      <c r="BJ3" s="25" t="s">
        <v>373</v>
      </c>
      <c r="BK3" s="25" t="s">
        <v>374</v>
      </c>
      <c r="BL3" s="25" t="s">
        <v>375</v>
      </c>
      <c r="BM3" s="25" t="s">
        <v>376</v>
      </c>
      <c r="BN3" s="25" t="s">
        <v>377</v>
      </c>
      <c r="BO3" s="25" t="s">
        <v>378</v>
      </c>
      <c r="BP3" s="25" t="s">
        <v>379</v>
      </c>
      <c r="BQ3" s="25" t="s">
        <v>380</v>
      </c>
      <c r="BR3" s="25" t="s">
        <v>381</v>
      </c>
      <c r="BS3" s="25" t="s">
        <v>382</v>
      </c>
      <c r="BT3" s="25" t="s">
        <v>383</v>
      </c>
    </row>
    <row r="4" spans="1:72" x14ac:dyDescent="0.25">
      <c r="A4" s="26" t="s">
        <v>265</v>
      </c>
      <c r="B4" s="27" t="s">
        <v>315</v>
      </c>
      <c r="C4" s="26" t="s">
        <v>384</v>
      </c>
      <c r="D4">
        <v>67372.3</v>
      </c>
      <c r="E4">
        <v>659.4</v>
      </c>
      <c r="F4">
        <v>89.6</v>
      </c>
      <c r="G4">
        <v>93.8</v>
      </c>
      <c r="H4">
        <v>249554.9</v>
      </c>
      <c r="I4">
        <v>2664.5</v>
      </c>
      <c r="J4">
        <v>423.5</v>
      </c>
      <c r="K4">
        <v>265.5</v>
      </c>
      <c r="L4">
        <v>25.6</v>
      </c>
      <c r="M4">
        <v>119.9</v>
      </c>
      <c r="N4">
        <v>2371.2</v>
      </c>
      <c r="O4">
        <v>584.1</v>
      </c>
      <c r="P4">
        <v>1465</v>
      </c>
      <c r="Q4">
        <v>152.1</v>
      </c>
      <c r="R4">
        <v>218.4</v>
      </c>
      <c r="S4">
        <v>202</v>
      </c>
      <c r="T4">
        <v>190.6</v>
      </c>
      <c r="U4">
        <v>114.9</v>
      </c>
      <c r="V4">
        <v>240.7</v>
      </c>
      <c r="W4">
        <v>284.6</v>
      </c>
      <c r="X4">
        <v>99.8</v>
      </c>
      <c r="Y4">
        <v>245</v>
      </c>
      <c r="Z4">
        <v>76</v>
      </c>
      <c r="AA4">
        <v>1683.5</v>
      </c>
      <c r="AB4">
        <v>47.8</v>
      </c>
      <c r="AC4">
        <v>148.3</v>
      </c>
      <c r="AD4">
        <v>1365.8</v>
      </c>
      <c r="AE4">
        <v>126.2</v>
      </c>
      <c r="AF4">
        <v>7488.9</v>
      </c>
      <c r="AG4">
        <v>3466</v>
      </c>
      <c r="AH4">
        <v>357.6</v>
      </c>
      <c r="AI4">
        <v>120.1</v>
      </c>
      <c r="AJ4">
        <v>105.6</v>
      </c>
      <c r="AK4">
        <v>390.6</v>
      </c>
      <c r="AL4">
        <v>27.2</v>
      </c>
      <c r="AM4">
        <v>13600.9</v>
      </c>
      <c r="AN4">
        <v>49.9</v>
      </c>
      <c r="AO4">
        <v>85.3</v>
      </c>
      <c r="AP4">
        <v>93.8</v>
      </c>
      <c r="AQ4">
        <v>255.1</v>
      </c>
      <c r="AR4">
        <v>59.9</v>
      </c>
      <c r="AS4">
        <v>59</v>
      </c>
      <c r="AT4">
        <v>41.1</v>
      </c>
      <c r="AU4">
        <v>478.3</v>
      </c>
      <c r="AV4">
        <v>302.7</v>
      </c>
      <c r="AW4">
        <v>212.3</v>
      </c>
      <c r="AX4">
        <v>256.3</v>
      </c>
      <c r="AY4">
        <v>54.1</v>
      </c>
      <c r="AZ4">
        <v>143</v>
      </c>
      <c r="BA4">
        <v>106.6</v>
      </c>
      <c r="BB4">
        <v>52.5</v>
      </c>
      <c r="BC4">
        <v>101.6</v>
      </c>
      <c r="BD4">
        <v>3711.2</v>
      </c>
      <c r="BE4">
        <v>1508.5</v>
      </c>
      <c r="BF4">
        <v>699.6</v>
      </c>
      <c r="BG4">
        <v>1127.4</v>
      </c>
      <c r="BH4">
        <v>825.3</v>
      </c>
      <c r="BI4">
        <v>261.4</v>
      </c>
      <c r="BJ4">
        <v>332.1</v>
      </c>
      <c r="BK4">
        <v>144.7</v>
      </c>
      <c r="BL4">
        <v>12</v>
      </c>
      <c r="BM4">
        <v>182.5</v>
      </c>
      <c r="BP4">
        <v>1799.4</v>
      </c>
      <c r="BQ4">
        <v>133858.9</v>
      </c>
      <c r="BR4">
        <v>54.9</v>
      </c>
      <c r="BS4">
        <v>8507.9</v>
      </c>
      <c r="BT4">
        <v>14246</v>
      </c>
    </row>
    <row r="5" spans="1:72" x14ac:dyDescent="0.25">
      <c r="A5" s="28" t="s">
        <v>265</v>
      </c>
      <c r="B5" s="27" t="s">
        <v>315</v>
      </c>
      <c r="C5" s="28" t="s">
        <v>385</v>
      </c>
      <c r="D5">
        <v>2.1</v>
      </c>
      <c r="E5">
        <v>7.6</v>
      </c>
      <c r="H5">
        <v>10.6</v>
      </c>
      <c r="I5">
        <v>0.1</v>
      </c>
      <c r="J5">
        <v>22.7</v>
      </c>
      <c r="K5">
        <v>5.3</v>
      </c>
      <c r="N5">
        <v>0.3</v>
      </c>
      <c r="O5">
        <v>0.4</v>
      </c>
      <c r="P5">
        <v>0.2</v>
      </c>
      <c r="Y5">
        <v>0.8</v>
      </c>
      <c r="AA5">
        <v>0.2</v>
      </c>
      <c r="AD5">
        <v>0.4</v>
      </c>
      <c r="AF5">
        <v>0.1</v>
      </c>
      <c r="AM5">
        <v>0.8</v>
      </c>
      <c r="BD5">
        <v>0.3</v>
      </c>
      <c r="BE5">
        <v>0.2</v>
      </c>
      <c r="BF5">
        <v>0.1</v>
      </c>
      <c r="BG5">
        <v>0.3</v>
      </c>
      <c r="BH5">
        <v>0.1</v>
      </c>
      <c r="BK5">
        <v>0.1</v>
      </c>
      <c r="BM5">
        <v>0.1</v>
      </c>
      <c r="BP5">
        <v>0.2</v>
      </c>
      <c r="BQ5">
        <v>16.7</v>
      </c>
      <c r="BS5">
        <v>0.1</v>
      </c>
      <c r="BT5">
        <v>1.5</v>
      </c>
    </row>
    <row r="6" spans="1:72" x14ac:dyDescent="0.25">
      <c r="A6" s="28" t="s">
        <v>265</v>
      </c>
      <c r="B6" s="27" t="s">
        <v>315</v>
      </c>
      <c r="C6" s="28" t="s">
        <v>386</v>
      </c>
      <c r="D6">
        <v>2</v>
      </c>
      <c r="E6">
        <v>0.1</v>
      </c>
      <c r="F6">
        <v>0.1</v>
      </c>
      <c r="G6">
        <v>0.1</v>
      </c>
      <c r="H6">
        <v>13.1</v>
      </c>
      <c r="I6">
        <v>0.6</v>
      </c>
      <c r="J6">
        <v>0.2</v>
      </c>
      <c r="K6">
        <v>0.2</v>
      </c>
      <c r="L6">
        <v>0.1</v>
      </c>
      <c r="M6">
        <v>0.2</v>
      </c>
      <c r="N6">
        <v>0.7</v>
      </c>
      <c r="O6">
        <v>0.4</v>
      </c>
      <c r="P6">
        <v>0.9</v>
      </c>
      <c r="Q6">
        <v>0.2</v>
      </c>
      <c r="R6">
        <v>0.3</v>
      </c>
      <c r="S6">
        <v>0.4</v>
      </c>
      <c r="T6">
        <v>0.4</v>
      </c>
      <c r="U6">
        <v>0.3</v>
      </c>
      <c r="V6">
        <v>0.4</v>
      </c>
      <c r="W6">
        <v>0.5</v>
      </c>
      <c r="X6">
        <v>0.2</v>
      </c>
      <c r="Y6">
        <v>0.3</v>
      </c>
      <c r="Z6">
        <v>0.2</v>
      </c>
      <c r="AA6">
        <v>0.3</v>
      </c>
      <c r="AB6">
        <v>0.1</v>
      </c>
      <c r="AC6">
        <v>0.2</v>
      </c>
      <c r="AD6">
        <v>0.5</v>
      </c>
      <c r="AE6">
        <v>0.2</v>
      </c>
      <c r="AF6">
        <v>1.1</v>
      </c>
      <c r="AG6">
        <v>0.6</v>
      </c>
      <c r="AH6">
        <v>0.2</v>
      </c>
      <c r="AI6">
        <v>0.2</v>
      </c>
      <c r="AJ6">
        <v>0.2</v>
      </c>
      <c r="AK6">
        <v>0.2</v>
      </c>
      <c r="AL6">
        <v>0.1</v>
      </c>
      <c r="AM6">
        <v>1.2</v>
      </c>
      <c r="AN6">
        <v>0.2</v>
      </c>
      <c r="AO6">
        <v>0.3</v>
      </c>
      <c r="AP6">
        <v>0.2</v>
      </c>
      <c r="AQ6">
        <v>0.4</v>
      </c>
      <c r="AR6">
        <v>0.1</v>
      </c>
      <c r="AS6">
        <v>0.2</v>
      </c>
      <c r="AT6">
        <v>0.2</v>
      </c>
      <c r="AU6">
        <v>0.1</v>
      </c>
      <c r="AV6">
        <v>0.2</v>
      </c>
      <c r="AW6">
        <v>0.2</v>
      </c>
      <c r="AX6">
        <v>0.2</v>
      </c>
      <c r="AY6">
        <v>0.2</v>
      </c>
      <c r="AZ6">
        <v>0.2</v>
      </c>
      <c r="BA6">
        <v>0.2</v>
      </c>
      <c r="BB6">
        <v>0.1</v>
      </c>
      <c r="BC6">
        <v>0.2</v>
      </c>
      <c r="BD6">
        <v>0.3</v>
      </c>
      <c r="BE6">
        <v>0.3</v>
      </c>
      <c r="BF6">
        <v>0.2</v>
      </c>
      <c r="BG6">
        <v>0.4</v>
      </c>
      <c r="BH6">
        <v>0.3</v>
      </c>
      <c r="BI6">
        <v>0.2</v>
      </c>
      <c r="BJ6">
        <v>0.2</v>
      </c>
      <c r="BK6">
        <v>0.1</v>
      </c>
      <c r="BL6">
        <v>0.1</v>
      </c>
      <c r="BM6">
        <v>0.1</v>
      </c>
      <c r="BP6">
        <v>0.3</v>
      </c>
      <c r="BQ6">
        <v>15.2</v>
      </c>
      <c r="BS6">
        <v>0.6</v>
      </c>
      <c r="BT6">
        <v>1.6</v>
      </c>
    </row>
    <row r="7" spans="1:72" x14ac:dyDescent="0.25">
      <c r="A7" s="28" t="s">
        <v>265</v>
      </c>
      <c r="B7" s="27" t="s">
        <v>315</v>
      </c>
      <c r="C7" s="28" t="s">
        <v>387</v>
      </c>
      <c r="D7">
        <v>132</v>
      </c>
      <c r="E7">
        <v>0.7</v>
      </c>
      <c r="G7">
        <v>0.1</v>
      </c>
      <c r="H7">
        <v>781.1</v>
      </c>
      <c r="I7">
        <v>4.4</v>
      </c>
      <c r="J7">
        <v>0.3</v>
      </c>
      <c r="K7">
        <v>0.6</v>
      </c>
      <c r="L7">
        <v>0.1</v>
      </c>
      <c r="M7">
        <v>0.6</v>
      </c>
      <c r="N7">
        <v>12.9</v>
      </c>
      <c r="O7">
        <v>15.6</v>
      </c>
      <c r="P7">
        <v>6.1</v>
      </c>
      <c r="Q7">
        <v>0.5</v>
      </c>
      <c r="R7">
        <v>0.7</v>
      </c>
      <c r="S7">
        <v>0.9</v>
      </c>
      <c r="T7">
        <v>1.5</v>
      </c>
      <c r="U7">
        <v>0.8</v>
      </c>
      <c r="V7">
        <v>1.4</v>
      </c>
      <c r="W7">
        <v>1.8</v>
      </c>
      <c r="X7">
        <v>0.5</v>
      </c>
      <c r="Y7">
        <v>1.1</v>
      </c>
      <c r="Z7">
        <v>0.4</v>
      </c>
      <c r="AA7">
        <v>2.1</v>
      </c>
      <c r="AB7">
        <v>0.1</v>
      </c>
      <c r="AC7">
        <v>0.7</v>
      </c>
      <c r="AD7">
        <v>4.8</v>
      </c>
      <c r="AE7">
        <v>0.7</v>
      </c>
      <c r="AF7">
        <v>23.8</v>
      </c>
      <c r="AG7">
        <v>2.3</v>
      </c>
      <c r="AH7">
        <v>1.2</v>
      </c>
      <c r="AI7">
        <v>0.6</v>
      </c>
      <c r="AJ7">
        <v>0.6</v>
      </c>
      <c r="AK7">
        <v>1.3</v>
      </c>
      <c r="AL7">
        <v>0.2</v>
      </c>
      <c r="AM7">
        <v>20.2</v>
      </c>
      <c r="AN7">
        <v>1.1</v>
      </c>
      <c r="AO7">
        <v>0.8</v>
      </c>
      <c r="AP7">
        <v>0.8</v>
      </c>
      <c r="AQ7">
        <v>7.4</v>
      </c>
      <c r="AR7">
        <v>0.8</v>
      </c>
      <c r="AS7">
        <v>0.6</v>
      </c>
      <c r="AT7">
        <v>0.9</v>
      </c>
      <c r="AU7">
        <v>0.9</v>
      </c>
      <c r="AV7">
        <v>5.7</v>
      </c>
      <c r="AW7">
        <v>1.9</v>
      </c>
      <c r="AX7">
        <v>0.7</v>
      </c>
      <c r="AY7">
        <v>0.6</v>
      </c>
      <c r="AZ7">
        <v>0.6</v>
      </c>
      <c r="BA7">
        <v>1.4</v>
      </c>
      <c r="BB7">
        <v>0.3</v>
      </c>
      <c r="BC7">
        <v>0.7</v>
      </c>
      <c r="BD7">
        <v>6.2</v>
      </c>
      <c r="BE7">
        <v>2.8</v>
      </c>
      <c r="BF7">
        <v>1.2</v>
      </c>
      <c r="BG7">
        <v>6.4</v>
      </c>
      <c r="BH7">
        <v>3.4</v>
      </c>
      <c r="BI7">
        <v>0.9</v>
      </c>
      <c r="BJ7">
        <v>0.4</v>
      </c>
      <c r="BK7">
        <v>0.3</v>
      </c>
      <c r="BL7">
        <v>0.1</v>
      </c>
      <c r="BM7">
        <v>0.4</v>
      </c>
      <c r="BP7">
        <v>34.9</v>
      </c>
      <c r="BQ7">
        <v>431.6</v>
      </c>
      <c r="BS7">
        <v>24.7</v>
      </c>
      <c r="BT7">
        <v>45.3</v>
      </c>
    </row>
    <row r="8" spans="1:72" x14ac:dyDescent="0.25">
      <c r="A8" s="28" t="s">
        <v>265</v>
      </c>
      <c r="B8" s="27" t="s">
        <v>315</v>
      </c>
      <c r="C8" s="28" t="s">
        <v>388</v>
      </c>
      <c r="D8">
        <v>0.9</v>
      </c>
      <c r="H8">
        <v>5.6</v>
      </c>
      <c r="I8">
        <v>0.2</v>
      </c>
      <c r="J8">
        <v>0.3</v>
      </c>
      <c r="K8">
        <v>0.1</v>
      </c>
      <c r="N8">
        <v>0.1</v>
      </c>
      <c r="P8">
        <v>0.1</v>
      </c>
      <c r="AF8">
        <v>0.2</v>
      </c>
      <c r="AM8">
        <v>0.6</v>
      </c>
      <c r="BG8">
        <v>0.1</v>
      </c>
      <c r="BP8">
        <v>0.1</v>
      </c>
      <c r="BQ8">
        <v>7.1</v>
      </c>
      <c r="BS8">
        <v>0.1</v>
      </c>
      <c r="BT8">
        <v>0.9</v>
      </c>
    </row>
    <row r="9" spans="1:72" x14ac:dyDescent="0.25">
      <c r="A9" s="28" t="s">
        <v>265</v>
      </c>
      <c r="B9" s="27" t="s">
        <v>315</v>
      </c>
      <c r="C9" s="28" t="s">
        <v>389</v>
      </c>
      <c r="D9">
        <v>37.1</v>
      </c>
      <c r="E9">
        <v>0.2</v>
      </c>
      <c r="H9">
        <v>87</v>
      </c>
      <c r="I9">
        <v>1.2</v>
      </c>
      <c r="K9">
        <v>0.1</v>
      </c>
      <c r="N9">
        <v>2</v>
      </c>
      <c r="O9">
        <v>0.2</v>
      </c>
      <c r="P9">
        <v>1.6</v>
      </c>
      <c r="Q9">
        <v>0.1</v>
      </c>
      <c r="Y9">
        <v>0.1</v>
      </c>
      <c r="AA9">
        <v>0.6</v>
      </c>
      <c r="AD9">
        <v>0.3</v>
      </c>
      <c r="AF9">
        <v>3.5</v>
      </c>
      <c r="AG9">
        <v>0.5</v>
      </c>
      <c r="AH9">
        <v>0.1</v>
      </c>
      <c r="AI9">
        <v>0.1</v>
      </c>
      <c r="AM9">
        <v>5.4</v>
      </c>
      <c r="BA9">
        <v>0.1</v>
      </c>
      <c r="BD9">
        <v>0.8</v>
      </c>
      <c r="BE9">
        <v>0.6</v>
      </c>
      <c r="BF9">
        <v>0.2</v>
      </c>
      <c r="BG9">
        <v>0.7</v>
      </c>
      <c r="BH9">
        <v>0.4</v>
      </c>
      <c r="BI9">
        <v>0.1</v>
      </c>
      <c r="BK9">
        <v>0.1</v>
      </c>
      <c r="BP9">
        <v>0.5</v>
      </c>
      <c r="BQ9">
        <v>121.2</v>
      </c>
      <c r="BS9">
        <v>1.7</v>
      </c>
      <c r="BT9">
        <v>9</v>
      </c>
    </row>
    <row r="10" spans="1:71" x14ac:dyDescent="0.25">
      <c r="A10" s="28" t="s">
        <v>265</v>
      </c>
      <c r="B10" s="27" t="s">
        <v>315</v>
      </c>
      <c r="C10" s="28" t="s">
        <v>390</v>
      </c>
      <c r="D10">
        <v>3.2</v>
      </c>
      <c r="F10">
        <v>0.1</v>
      </c>
      <c r="H10">
        <v>26</v>
      </c>
      <c r="I10">
        <v>0.7</v>
      </c>
      <c r="K10">
        <v>0.1</v>
      </c>
      <c r="N10">
        <v>0.9</v>
      </c>
      <c r="O10">
        <v>0.4</v>
      </c>
      <c r="P10">
        <v>0.2</v>
      </c>
      <c r="AA10">
        <v>0.1</v>
      </c>
      <c r="AF10">
        <v>0.8</v>
      </c>
      <c r="AG10">
        <v>0.1</v>
      </c>
      <c r="AH10">
        <v>0.1</v>
      </c>
      <c r="AI10">
        <v>0.1</v>
      </c>
      <c r="AM10">
        <v>2.8</v>
      </c>
      <c r="BC10">
        <v>0.1</v>
      </c>
      <c r="BD10">
        <v>0.1</v>
      </c>
      <c r="BE10">
        <v>0.1</v>
      </c>
      <c r="BF10">
        <v>0.1</v>
      </c>
      <c r="BG10">
        <v>0.2</v>
      </c>
      <c r="BH10">
        <v>0.1</v>
      </c>
      <c r="BP10">
        <v>0.2</v>
      </c>
      <c r="BQ10">
        <v>40.3</v>
      </c>
      <c r="BS10">
        <v>0.3</v>
      </c>
    </row>
    <row r="11" spans="1:72" x14ac:dyDescent="0.25">
      <c r="A11" s="28" t="s">
        <v>265</v>
      </c>
      <c r="B11" s="27" t="s">
        <v>315</v>
      </c>
      <c r="C11" s="28" t="s">
        <v>391</v>
      </c>
      <c r="D11">
        <v>71.8</v>
      </c>
      <c r="E11">
        <v>0.4</v>
      </c>
      <c r="F11">
        <v>0.1</v>
      </c>
      <c r="H11">
        <v>373.5</v>
      </c>
      <c r="I11">
        <v>8.5</v>
      </c>
      <c r="J11">
        <v>0.1</v>
      </c>
      <c r="K11">
        <v>0.3</v>
      </c>
      <c r="M11">
        <v>0.1</v>
      </c>
      <c r="N11">
        <v>11.3</v>
      </c>
      <c r="O11">
        <v>1.1</v>
      </c>
      <c r="P11">
        <v>9.6</v>
      </c>
      <c r="Q11">
        <v>0.1</v>
      </c>
      <c r="R11">
        <v>0.1</v>
      </c>
      <c r="S11">
        <v>0.2</v>
      </c>
      <c r="T11">
        <v>0.2</v>
      </c>
      <c r="U11">
        <v>0.2</v>
      </c>
      <c r="V11">
        <v>0.3</v>
      </c>
      <c r="W11">
        <v>0.2</v>
      </c>
      <c r="Y11">
        <v>0.6</v>
      </c>
      <c r="AA11">
        <v>0.6</v>
      </c>
      <c r="AC11">
        <v>0.2</v>
      </c>
      <c r="AD11">
        <v>0.3</v>
      </c>
      <c r="AE11">
        <v>0.1</v>
      </c>
      <c r="AF11">
        <v>6.6</v>
      </c>
      <c r="AG11">
        <v>1.2</v>
      </c>
      <c r="AH11">
        <v>0.1</v>
      </c>
      <c r="AI11">
        <v>0.1</v>
      </c>
      <c r="AK11">
        <v>0.2</v>
      </c>
      <c r="AM11">
        <v>7.9</v>
      </c>
      <c r="AN11">
        <v>0.1</v>
      </c>
      <c r="AP11">
        <v>0.1</v>
      </c>
      <c r="AQ11">
        <v>0.9</v>
      </c>
      <c r="AU11">
        <v>0.1</v>
      </c>
      <c r="AV11">
        <v>0.3</v>
      </c>
      <c r="AW11">
        <v>0.1</v>
      </c>
      <c r="AX11">
        <v>0.3</v>
      </c>
      <c r="AY11">
        <v>0.1</v>
      </c>
      <c r="AZ11">
        <v>0.1</v>
      </c>
      <c r="BD11">
        <v>2.1</v>
      </c>
      <c r="BE11">
        <v>1</v>
      </c>
      <c r="BF11">
        <v>0.5</v>
      </c>
      <c r="BG11">
        <v>0.7</v>
      </c>
      <c r="BH11">
        <v>0.8</v>
      </c>
      <c r="BI11">
        <v>0.2</v>
      </c>
      <c r="BJ11">
        <v>0.1</v>
      </c>
      <c r="BK11">
        <v>0.1</v>
      </c>
      <c r="BM11">
        <v>0.2</v>
      </c>
      <c r="BP11">
        <v>1.6</v>
      </c>
      <c r="BQ11">
        <v>293.5</v>
      </c>
      <c r="BS11">
        <v>6.2</v>
      </c>
      <c r="BT11">
        <v>31.8</v>
      </c>
    </row>
    <row r="12" spans="1:72" x14ac:dyDescent="0.25">
      <c r="A12" s="28" t="s">
        <v>265</v>
      </c>
      <c r="B12" s="27" t="s">
        <v>315</v>
      </c>
      <c r="C12" s="28" t="s">
        <v>392</v>
      </c>
      <c r="D12">
        <v>72.4</v>
      </c>
      <c r="E12">
        <v>0.6</v>
      </c>
      <c r="F12">
        <v>0.2</v>
      </c>
      <c r="H12">
        <v>309.6</v>
      </c>
      <c r="I12">
        <v>5.5</v>
      </c>
      <c r="K12">
        <v>0.3</v>
      </c>
      <c r="M12">
        <v>0.2</v>
      </c>
      <c r="N12">
        <v>7.5</v>
      </c>
      <c r="O12">
        <v>1.4</v>
      </c>
      <c r="P12">
        <v>4.3</v>
      </c>
      <c r="Q12">
        <v>0.1</v>
      </c>
      <c r="V12">
        <v>0.1</v>
      </c>
      <c r="Y12">
        <v>0.3</v>
      </c>
      <c r="AA12">
        <v>1.7</v>
      </c>
      <c r="AC12">
        <v>0.2</v>
      </c>
      <c r="AD12">
        <v>0.4</v>
      </c>
      <c r="AF12">
        <v>8.1</v>
      </c>
      <c r="AG12">
        <v>1.6</v>
      </c>
      <c r="AH12">
        <v>0.3</v>
      </c>
      <c r="AI12">
        <v>0.4</v>
      </c>
      <c r="AK12">
        <v>0.1</v>
      </c>
      <c r="AM12">
        <v>19.9</v>
      </c>
      <c r="AO12">
        <v>0.1</v>
      </c>
      <c r="AQ12">
        <v>0.1</v>
      </c>
      <c r="AU12">
        <v>0.1</v>
      </c>
      <c r="AV12">
        <v>0.1</v>
      </c>
      <c r="AX12">
        <v>0.2</v>
      </c>
      <c r="AY12">
        <v>0.1</v>
      </c>
      <c r="AZ12">
        <v>0.1</v>
      </c>
      <c r="BA12">
        <v>0.1</v>
      </c>
      <c r="BD12">
        <v>2.3</v>
      </c>
      <c r="BE12">
        <v>2.3</v>
      </c>
      <c r="BF12">
        <v>0.9</v>
      </c>
      <c r="BG12">
        <v>3.3</v>
      </c>
      <c r="BH12">
        <v>2</v>
      </c>
      <c r="BI12">
        <v>0.2</v>
      </c>
      <c r="BJ12">
        <v>0.3</v>
      </c>
      <c r="BK12">
        <v>0.2</v>
      </c>
      <c r="BM12">
        <v>0.2</v>
      </c>
      <c r="BP12">
        <v>0.7</v>
      </c>
      <c r="BQ12">
        <v>418.3</v>
      </c>
      <c r="BS12">
        <v>6.4</v>
      </c>
      <c r="BT12">
        <v>31.7</v>
      </c>
    </row>
    <row r="13" spans="1:72" x14ac:dyDescent="0.25">
      <c r="A13" s="28" t="s">
        <v>265</v>
      </c>
      <c r="B13" s="27" t="s">
        <v>315</v>
      </c>
      <c r="C13" s="28" t="s">
        <v>393</v>
      </c>
      <c r="D13">
        <v>66.1</v>
      </c>
      <c r="E13">
        <v>0.6</v>
      </c>
      <c r="F13">
        <v>0.1</v>
      </c>
      <c r="G13">
        <v>0.1</v>
      </c>
      <c r="H13">
        <v>314.1</v>
      </c>
      <c r="I13">
        <v>4.8</v>
      </c>
      <c r="J13">
        <v>0.4</v>
      </c>
      <c r="K13">
        <v>0.5</v>
      </c>
      <c r="M13">
        <v>2.6</v>
      </c>
      <c r="N13">
        <v>13.4</v>
      </c>
      <c r="O13">
        <v>1.2</v>
      </c>
      <c r="P13">
        <v>5.4</v>
      </c>
      <c r="Q13">
        <v>0.3</v>
      </c>
      <c r="R13">
        <v>1.1</v>
      </c>
      <c r="S13">
        <v>0.3</v>
      </c>
      <c r="T13">
        <v>0.2</v>
      </c>
      <c r="U13">
        <v>0.2</v>
      </c>
      <c r="V13">
        <v>0.4</v>
      </c>
      <c r="W13">
        <v>0.3</v>
      </c>
      <c r="X13">
        <v>0.1</v>
      </c>
      <c r="Y13">
        <v>0.6</v>
      </c>
      <c r="Z13">
        <v>0.1</v>
      </c>
      <c r="AA13">
        <v>3.6</v>
      </c>
      <c r="AC13">
        <v>0.3</v>
      </c>
      <c r="AD13">
        <v>0.9</v>
      </c>
      <c r="AE13">
        <v>0.1</v>
      </c>
      <c r="AF13">
        <v>4.2</v>
      </c>
      <c r="AG13">
        <v>1.1</v>
      </c>
      <c r="AH13">
        <v>1</v>
      </c>
      <c r="AI13">
        <v>0.7</v>
      </c>
      <c r="AJ13">
        <v>0.2</v>
      </c>
      <c r="AK13">
        <v>0.9</v>
      </c>
      <c r="AM13">
        <v>11.4</v>
      </c>
      <c r="AN13">
        <v>0.1</v>
      </c>
      <c r="AO13">
        <v>0.1</v>
      </c>
      <c r="AP13">
        <v>0.1</v>
      </c>
      <c r="AQ13">
        <v>0.5</v>
      </c>
      <c r="AR13">
        <v>0.1</v>
      </c>
      <c r="AT13">
        <v>0.1</v>
      </c>
      <c r="AU13">
        <v>0.3</v>
      </c>
      <c r="AV13">
        <v>0.4</v>
      </c>
      <c r="AW13">
        <v>0.1</v>
      </c>
      <c r="AX13">
        <v>0.1</v>
      </c>
      <c r="AY13">
        <v>0.2</v>
      </c>
      <c r="AZ13">
        <v>0.1</v>
      </c>
      <c r="BA13">
        <v>0.2</v>
      </c>
      <c r="BD13">
        <v>1.5</v>
      </c>
      <c r="BE13">
        <v>1.4</v>
      </c>
      <c r="BF13">
        <v>0.6</v>
      </c>
      <c r="BG13">
        <v>1.6</v>
      </c>
      <c r="BH13">
        <v>1</v>
      </c>
      <c r="BI13">
        <v>0.1</v>
      </c>
      <c r="BJ13">
        <v>0.1</v>
      </c>
      <c r="BK13">
        <v>0.2</v>
      </c>
      <c r="BM13">
        <v>0.1</v>
      </c>
      <c r="BP13">
        <v>0.2</v>
      </c>
      <c r="BQ13">
        <v>326.5</v>
      </c>
      <c r="BS13">
        <v>5.6</v>
      </c>
      <c r="BT13">
        <v>32.6</v>
      </c>
    </row>
    <row r="14" spans="1:72" x14ac:dyDescent="0.25">
      <c r="A14" s="28" t="s">
        <v>265</v>
      </c>
      <c r="B14" s="27" t="s">
        <v>315</v>
      </c>
      <c r="C14" s="28" t="s">
        <v>394</v>
      </c>
      <c r="D14">
        <v>61.7</v>
      </c>
      <c r="E14">
        <v>1.1</v>
      </c>
      <c r="F14">
        <v>0.1</v>
      </c>
      <c r="H14">
        <v>482.4</v>
      </c>
      <c r="I14">
        <v>6.8</v>
      </c>
      <c r="J14">
        <v>0.2</v>
      </c>
      <c r="K14">
        <v>0.4</v>
      </c>
      <c r="M14">
        <v>0.2</v>
      </c>
      <c r="N14">
        <v>11.1</v>
      </c>
      <c r="O14">
        <v>2</v>
      </c>
      <c r="P14">
        <v>6.7</v>
      </c>
      <c r="Q14">
        <v>0.2</v>
      </c>
      <c r="S14">
        <v>0.1</v>
      </c>
      <c r="T14">
        <v>0.1</v>
      </c>
      <c r="U14">
        <v>0.1</v>
      </c>
      <c r="V14">
        <v>0.1</v>
      </c>
      <c r="W14">
        <v>0.3</v>
      </c>
      <c r="Y14">
        <v>0.6</v>
      </c>
      <c r="AA14">
        <v>1.2</v>
      </c>
      <c r="AC14">
        <v>0.2</v>
      </c>
      <c r="AD14">
        <v>0.4</v>
      </c>
      <c r="AE14">
        <v>0.1</v>
      </c>
      <c r="AF14">
        <v>3.4</v>
      </c>
      <c r="AG14">
        <v>0.8</v>
      </c>
      <c r="AH14">
        <v>0.2</v>
      </c>
      <c r="AI14">
        <v>0.4</v>
      </c>
      <c r="AJ14">
        <v>0.1</v>
      </c>
      <c r="AK14">
        <v>0.2</v>
      </c>
      <c r="AM14">
        <v>22.7</v>
      </c>
      <c r="AO14">
        <v>0.2</v>
      </c>
      <c r="AP14">
        <v>0.1</v>
      </c>
      <c r="AQ14">
        <v>0.5</v>
      </c>
      <c r="AU14">
        <v>0.1</v>
      </c>
      <c r="AV14">
        <v>0.3</v>
      </c>
      <c r="AW14">
        <v>0.1</v>
      </c>
      <c r="AX14">
        <v>0.2</v>
      </c>
      <c r="AY14">
        <v>0.1</v>
      </c>
      <c r="AZ14">
        <v>0.2</v>
      </c>
      <c r="BA14">
        <v>0.2</v>
      </c>
      <c r="BC14">
        <v>1.5</v>
      </c>
      <c r="BD14">
        <v>4.5</v>
      </c>
      <c r="BE14">
        <v>3.7</v>
      </c>
      <c r="BF14">
        <v>0.9</v>
      </c>
      <c r="BG14">
        <v>2.8</v>
      </c>
      <c r="BH14">
        <v>2.6</v>
      </c>
      <c r="BI14">
        <v>0.5</v>
      </c>
      <c r="BJ14">
        <v>0.6</v>
      </c>
      <c r="BK14">
        <v>0.2</v>
      </c>
      <c r="BM14">
        <v>0.4</v>
      </c>
      <c r="BP14">
        <v>1.4</v>
      </c>
      <c r="BQ14">
        <v>340.5</v>
      </c>
      <c r="BS14">
        <v>8.3</v>
      </c>
      <c r="BT14">
        <v>28.9</v>
      </c>
    </row>
    <row r="15" spans="1:72" x14ac:dyDescent="0.25">
      <c r="A15" s="28" t="s">
        <v>265</v>
      </c>
      <c r="B15" s="27" t="s">
        <v>315</v>
      </c>
      <c r="C15" s="28" t="s">
        <v>395</v>
      </c>
      <c r="D15">
        <v>97.5</v>
      </c>
      <c r="E15">
        <v>0.6</v>
      </c>
      <c r="F15">
        <v>0.1</v>
      </c>
      <c r="H15">
        <v>692.6</v>
      </c>
      <c r="I15">
        <v>17.1</v>
      </c>
      <c r="J15">
        <v>0.4</v>
      </c>
      <c r="K15">
        <v>0.8</v>
      </c>
      <c r="L15">
        <v>0.1</v>
      </c>
      <c r="M15">
        <v>2.1</v>
      </c>
      <c r="N15">
        <v>17.5</v>
      </c>
      <c r="O15">
        <v>5</v>
      </c>
      <c r="P15">
        <v>12.1</v>
      </c>
      <c r="Q15">
        <v>0.3</v>
      </c>
      <c r="R15">
        <v>1.2</v>
      </c>
      <c r="S15">
        <v>0.4</v>
      </c>
      <c r="T15">
        <v>0.2</v>
      </c>
      <c r="U15">
        <v>0.3</v>
      </c>
      <c r="V15">
        <v>0.4</v>
      </c>
      <c r="W15">
        <v>0.7</v>
      </c>
      <c r="X15">
        <v>0.5</v>
      </c>
      <c r="Y15">
        <v>1.1</v>
      </c>
      <c r="Z15">
        <v>0.2</v>
      </c>
      <c r="AA15">
        <v>1.4</v>
      </c>
      <c r="AC15">
        <v>0.3</v>
      </c>
      <c r="AD15">
        <v>1</v>
      </c>
      <c r="AE15">
        <v>0.2</v>
      </c>
      <c r="AF15">
        <v>8.6</v>
      </c>
      <c r="AG15">
        <v>0.8</v>
      </c>
      <c r="AH15">
        <v>1.1</v>
      </c>
      <c r="AI15">
        <v>0.1</v>
      </c>
      <c r="AJ15">
        <v>0.1</v>
      </c>
      <c r="AK15">
        <v>0.8</v>
      </c>
      <c r="AM15">
        <v>16.6</v>
      </c>
      <c r="AN15">
        <v>0.1</v>
      </c>
      <c r="AO15">
        <v>0.1</v>
      </c>
      <c r="AQ15">
        <v>0.2</v>
      </c>
      <c r="AU15">
        <v>0.1</v>
      </c>
      <c r="AV15">
        <v>0.4</v>
      </c>
      <c r="AW15">
        <v>0.1</v>
      </c>
      <c r="AX15">
        <v>0.2</v>
      </c>
      <c r="AY15">
        <v>0.1</v>
      </c>
      <c r="AZ15">
        <v>0.1</v>
      </c>
      <c r="BA15">
        <v>0.1</v>
      </c>
      <c r="BD15">
        <v>1.8</v>
      </c>
      <c r="BE15">
        <v>1.3</v>
      </c>
      <c r="BF15">
        <v>0.7</v>
      </c>
      <c r="BG15">
        <v>2.4</v>
      </c>
      <c r="BH15">
        <v>1.5</v>
      </c>
      <c r="BI15">
        <v>0.2</v>
      </c>
      <c r="BJ15">
        <v>0.1</v>
      </c>
      <c r="BK15">
        <v>0.1</v>
      </c>
      <c r="BM15">
        <v>0.2</v>
      </c>
      <c r="BP15">
        <v>7.4</v>
      </c>
      <c r="BQ15">
        <v>423.4</v>
      </c>
      <c r="BS15">
        <v>16.9</v>
      </c>
      <c r="BT15">
        <v>81.4</v>
      </c>
    </row>
    <row r="16" spans="1:72" x14ac:dyDescent="0.25">
      <c r="A16" s="28" t="s">
        <v>265</v>
      </c>
      <c r="B16" s="27" t="s">
        <v>315</v>
      </c>
      <c r="C16" s="28" t="s">
        <v>396</v>
      </c>
      <c r="D16">
        <v>214.4</v>
      </c>
      <c r="E16">
        <v>3.2</v>
      </c>
      <c r="F16">
        <v>3.8</v>
      </c>
      <c r="H16">
        <v>2287.3</v>
      </c>
      <c r="I16">
        <v>24.1</v>
      </c>
      <c r="J16">
        <v>3.8</v>
      </c>
      <c r="K16">
        <v>1.5</v>
      </c>
      <c r="N16">
        <v>24.1</v>
      </c>
      <c r="O16">
        <v>6</v>
      </c>
      <c r="P16">
        <v>28.4</v>
      </c>
      <c r="Q16">
        <v>0.1</v>
      </c>
      <c r="W16">
        <v>0.2</v>
      </c>
      <c r="Y16">
        <v>1.7</v>
      </c>
      <c r="AA16">
        <v>1.9</v>
      </c>
      <c r="AC16">
        <v>0.5</v>
      </c>
      <c r="AD16">
        <v>1</v>
      </c>
      <c r="AF16">
        <v>10.9</v>
      </c>
      <c r="AG16">
        <v>1.3</v>
      </c>
      <c r="AH16">
        <v>0.2</v>
      </c>
      <c r="AI16">
        <v>1.7</v>
      </c>
      <c r="AJ16">
        <v>0.1</v>
      </c>
      <c r="AK16">
        <v>0.2</v>
      </c>
      <c r="AM16">
        <v>65.4</v>
      </c>
      <c r="AO16">
        <v>0.7</v>
      </c>
      <c r="AR16">
        <v>0.1</v>
      </c>
      <c r="AU16">
        <v>0.1</v>
      </c>
      <c r="AV16">
        <v>0.5</v>
      </c>
      <c r="AX16">
        <v>0.4</v>
      </c>
      <c r="AY16">
        <v>0.1</v>
      </c>
      <c r="AZ16">
        <v>0.3</v>
      </c>
      <c r="BC16">
        <v>0.3</v>
      </c>
      <c r="BD16">
        <v>16.3</v>
      </c>
      <c r="BE16">
        <v>13.4</v>
      </c>
      <c r="BF16">
        <v>2.7</v>
      </c>
      <c r="BG16">
        <v>10.1</v>
      </c>
      <c r="BH16">
        <v>8.8</v>
      </c>
      <c r="BI16">
        <v>1.6</v>
      </c>
      <c r="BJ16">
        <v>0.3</v>
      </c>
      <c r="BK16">
        <v>0.7</v>
      </c>
      <c r="BM16">
        <v>1</v>
      </c>
      <c r="BP16">
        <v>8.5</v>
      </c>
      <c r="BQ16">
        <v>1453.3</v>
      </c>
      <c r="BS16">
        <v>47.7</v>
      </c>
      <c r="BT16">
        <v>150.1</v>
      </c>
    </row>
    <row r="17" spans="1:72" x14ac:dyDescent="0.25">
      <c r="A17" s="28" t="s">
        <v>265</v>
      </c>
      <c r="B17" s="27" t="s">
        <v>315</v>
      </c>
      <c r="C17" s="28" t="s">
        <v>397</v>
      </c>
      <c r="D17">
        <v>25.2</v>
      </c>
      <c r="E17">
        <v>0.3</v>
      </c>
      <c r="H17">
        <v>209.8</v>
      </c>
      <c r="I17">
        <v>2.3</v>
      </c>
      <c r="K17">
        <v>0.1</v>
      </c>
      <c r="N17">
        <v>4</v>
      </c>
      <c r="O17">
        <v>0.3</v>
      </c>
      <c r="P17">
        <v>2.1</v>
      </c>
      <c r="Y17">
        <v>0.2</v>
      </c>
      <c r="AA17">
        <v>0.2</v>
      </c>
      <c r="AF17">
        <v>0.8</v>
      </c>
      <c r="AG17">
        <v>0.1</v>
      </c>
      <c r="AI17">
        <v>0.1</v>
      </c>
      <c r="AM17">
        <v>6.5</v>
      </c>
      <c r="BD17">
        <v>1.6</v>
      </c>
      <c r="BE17">
        <v>0.8</v>
      </c>
      <c r="BF17">
        <v>0.2</v>
      </c>
      <c r="BG17">
        <v>0.7</v>
      </c>
      <c r="BH17">
        <v>0.8</v>
      </c>
      <c r="BI17">
        <v>0.1</v>
      </c>
      <c r="BM17">
        <v>0.1</v>
      </c>
      <c r="BP17">
        <v>0.2</v>
      </c>
      <c r="BQ17">
        <v>136.9</v>
      </c>
      <c r="BS17">
        <v>4.6</v>
      </c>
      <c r="BT17">
        <v>15.3</v>
      </c>
    </row>
    <row r="18" spans="1:72" x14ac:dyDescent="0.25">
      <c r="A18" s="28" t="s">
        <v>265</v>
      </c>
      <c r="B18" s="27" t="s">
        <v>315</v>
      </c>
      <c r="C18" s="28" t="s">
        <v>398</v>
      </c>
      <c r="D18">
        <v>18.8</v>
      </c>
      <c r="E18">
        <v>0.2</v>
      </c>
      <c r="H18">
        <v>145.3</v>
      </c>
      <c r="I18">
        <v>2.4</v>
      </c>
      <c r="K18">
        <v>0.1</v>
      </c>
      <c r="N18">
        <v>3</v>
      </c>
      <c r="O18">
        <v>0.3</v>
      </c>
      <c r="P18">
        <v>2.3</v>
      </c>
      <c r="Y18">
        <v>0.1</v>
      </c>
      <c r="AA18">
        <v>0.5</v>
      </c>
      <c r="AD18">
        <v>0.1</v>
      </c>
      <c r="AF18">
        <v>1</v>
      </c>
      <c r="AG18">
        <v>0.2</v>
      </c>
      <c r="AM18">
        <v>3.5</v>
      </c>
      <c r="BD18">
        <v>0.7</v>
      </c>
      <c r="BE18">
        <v>0.5</v>
      </c>
      <c r="BF18">
        <v>0.2</v>
      </c>
      <c r="BG18">
        <v>0.4</v>
      </c>
      <c r="BH18">
        <v>0.4</v>
      </c>
      <c r="BP18">
        <v>0.2</v>
      </c>
      <c r="BQ18">
        <v>93.4</v>
      </c>
      <c r="BS18">
        <v>3.6</v>
      </c>
      <c r="BT18">
        <v>12.9</v>
      </c>
    </row>
    <row r="19" spans="1:72" x14ac:dyDescent="0.25">
      <c r="A19" s="28" t="s">
        <v>265</v>
      </c>
      <c r="B19" s="27" t="s">
        <v>315</v>
      </c>
      <c r="C19" s="28" t="s">
        <v>399</v>
      </c>
      <c r="D19">
        <v>293.9</v>
      </c>
      <c r="E19">
        <v>3.4</v>
      </c>
      <c r="H19">
        <v>2824.8</v>
      </c>
      <c r="I19">
        <v>42</v>
      </c>
      <c r="J19">
        <v>12.4</v>
      </c>
      <c r="K19">
        <v>16.8</v>
      </c>
      <c r="M19">
        <v>2.9</v>
      </c>
      <c r="N19">
        <v>44.9</v>
      </c>
      <c r="O19">
        <v>6.3</v>
      </c>
      <c r="P19">
        <v>29.7</v>
      </c>
      <c r="Q19">
        <v>0.2</v>
      </c>
      <c r="R19">
        <v>0.5</v>
      </c>
      <c r="S19">
        <v>0.1</v>
      </c>
      <c r="V19">
        <v>0.1</v>
      </c>
      <c r="W19">
        <v>0.4</v>
      </c>
      <c r="Y19">
        <v>2.5</v>
      </c>
      <c r="Z19">
        <v>0.1</v>
      </c>
      <c r="AA19">
        <v>2.4</v>
      </c>
      <c r="AC19">
        <v>0.9</v>
      </c>
      <c r="AD19">
        <v>2.2</v>
      </c>
      <c r="AF19">
        <v>13.5</v>
      </c>
      <c r="AG19">
        <v>2.1</v>
      </c>
      <c r="AH19">
        <v>0.3</v>
      </c>
      <c r="AI19">
        <v>1.2</v>
      </c>
      <c r="AJ19">
        <v>0.1</v>
      </c>
      <c r="AK19">
        <v>0.3</v>
      </c>
      <c r="AM19">
        <v>65.9</v>
      </c>
      <c r="AO19">
        <v>0.1</v>
      </c>
      <c r="AQ19">
        <v>0.1</v>
      </c>
      <c r="AU19">
        <v>0.3</v>
      </c>
      <c r="AV19">
        <v>0.8</v>
      </c>
      <c r="AW19">
        <v>0.1</v>
      </c>
      <c r="AX19">
        <v>0.5</v>
      </c>
      <c r="AY19">
        <v>0.1</v>
      </c>
      <c r="AZ19">
        <v>0.3</v>
      </c>
      <c r="BC19">
        <v>0.1</v>
      </c>
      <c r="BD19">
        <v>13.4</v>
      </c>
      <c r="BE19">
        <v>11.6</v>
      </c>
      <c r="BF19">
        <v>4</v>
      </c>
      <c r="BG19">
        <v>9.8</v>
      </c>
      <c r="BH19">
        <v>8</v>
      </c>
      <c r="BI19">
        <v>1.1</v>
      </c>
      <c r="BJ19">
        <v>0.5</v>
      </c>
      <c r="BK19">
        <v>0.5</v>
      </c>
      <c r="BM19">
        <v>1</v>
      </c>
      <c r="BP19">
        <v>5.7</v>
      </c>
      <c r="BQ19">
        <v>1740.8</v>
      </c>
      <c r="BS19">
        <v>69.8</v>
      </c>
      <c r="BT19">
        <v>212.2</v>
      </c>
    </row>
    <row r="20" spans="1:72" x14ac:dyDescent="0.25">
      <c r="A20" s="28" t="s">
        <v>265</v>
      </c>
      <c r="B20" s="27" t="s">
        <v>315</v>
      </c>
      <c r="C20" s="28" t="s">
        <v>400</v>
      </c>
      <c r="D20">
        <v>88.9</v>
      </c>
      <c r="E20">
        <v>0.8</v>
      </c>
      <c r="H20">
        <v>775.9</v>
      </c>
      <c r="I20">
        <v>13.6</v>
      </c>
      <c r="J20">
        <v>0.1</v>
      </c>
      <c r="K20">
        <v>0.4</v>
      </c>
      <c r="N20">
        <v>5.7</v>
      </c>
      <c r="O20">
        <v>2.4</v>
      </c>
      <c r="P20">
        <v>10.5</v>
      </c>
      <c r="Q20">
        <v>0.1</v>
      </c>
      <c r="Y20">
        <v>0.9</v>
      </c>
      <c r="AA20">
        <v>1.9</v>
      </c>
      <c r="AC20">
        <v>0.2</v>
      </c>
      <c r="AD20">
        <v>0.3</v>
      </c>
      <c r="AF20">
        <v>4.5</v>
      </c>
      <c r="AG20">
        <v>0.7</v>
      </c>
      <c r="AH20">
        <v>0.2</v>
      </c>
      <c r="AI20">
        <v>0.3</v>
      </c>
      <c r="AK20">
        <v>0.1</v>
      </c>
      <c r="AM20">
        <v>14.7</v>
      </c>
      <c r="AU20">
        <v>0.1</v>
      </c>
      <c r="AV20">
        <v>0.2</v>
      </c>
      <c r="AX20">
        <v>0.2</v>
      </c>
      <c r="AY20">
        <v>0.1</v>
      </c>
      <c r="AZ20">
        <v>0.1</v>
      </c>
      <c r="BC20">
        <v>0.1</v>
      </c>
      <c r="BD20">
        <v>4.7</v>
      </c>
      <c r="BE20">
        <v>3.1</v>
      </c>
      <c r="BF20">
        <v>0.9</v>
      </c>
      <c r="BG20">
        <v>2.5</v>
      </c>
      <c r="BH20">
        <v>2.1</v>
      </c>
      <c r="BI20">
        <v>0.3</v>
      </c>
      <c r="BJ20">
        <v>0.1</v>
      </c>
      <c r="BK20">
        <v>0.2</v>
      </c>
      <c r="BM20">
        <v>0.3</v>
      </c>
      <c r="BP20">
        <v>1.9</v>
      </c>
      <c r="BQ20">
        <v>474</v>
      </c>
      <c r="BS20">
        <v>15.9</v>
      </c>
      <c r="BT20">
        <v>77</v>
      </c>
    </row>
    <row r="21" spans="1:72" x14ac:dyDescent="0.25">
      <c r="A21" s="28" t="s">
        <v>265</v>
      </c>
      <c r="B21" s="27" t="s">
        <v>315</v>
      </c>
      <c r="C21" s="28" t="s">
        <v>401</v>
      </c>
      <c r="D21">
        <v>1.3</v>
      </c>
      <c r="H21">
        <v>10.5</v>
      </c>
      <c r="I21">
        <v>0.1</v>
      </c>
      <c r="N21">
        <v>0.1</v>
      </c>
      <c r="O21">
        <v>0.1</v>
      </c>
      <c r="P21">
        <v>0.1</v>
      </c>
      <c r="AF21">
        <v>0.1</v>
      </c>
      <c r="AM21">
        <v>0.6</v>
      </c>
      <c r="BD21">
        <v>0.1</v>
      </c>
      <c r="BE21">
        <v>0.1</v>
      </c>
      <c r="BG21">
        <v>0.1</v>
      </c>
      <c r="BH21">
        <v>0.1</v>
      </c>
      <c r="BP21">
        <v>0.1</v>
      </c>
      <c r="BQ21">
        <v>7</v>
      </c>
      <c r="BS21">
        <v>0.1</v>
      </c>
      <c r="BT21">
        <v>0.8</v>
      </c>
    </row>
    <row r="22" spans="1:72" x14ac:dyDescent="0.25">
      <c r="A22" s="28" t="s">
        <v>265</v>
      </c>
      <c r="B22" s="27" t="s">
        <v>315</v>
      </c>
      <c r="C22" s="28" t="s">
        <v>402</v>
      </c>
      <c r="D22">
        <v>0.9</v>
      </c>
      <c r="H22">
        <v>6.8</v>
      </c>
      <c r="N22">
        <v>0.1</v>
      </c>
      <c r="P22">
        <v>0.1</v>
      </c>
      <c r="AF22">
        <v>0.1</v>
      </c>
      <c r="AM22">
        <v>0.3</v>
      </c>
      <c r="BD22">
        <v>0.1</v>
      </c>
      <c r="BQ22">
        <v>4.9</v>
      </c>
      <c r="BS22">
        <v>0.1</v>
      </c>
      <c r="BT22">
        <v>0.4</v>
      </c>
    </row>
    <row r="23" spans="1:72" x14ac:dyDescent="0.25">
      <c r="A23" s="28" t="s">
        <v>265</v>
      </c>
      <c r="B23" s="27" t="s">
        <v>315</v>
      </c>
      <c r="C23" s="28" t="s">
        <v>403</v>
      </c>
      <c r="D23">
        <v>22.2</v>
      </c>
      <c r="E23">
        <v>0.3</v>
      </c>
      <c r="H23">
        <v>178.1</v>
      </c>
      <c r="I23">
        <v>2.9</v>
      </c>
      <c r="K23">
        <v>0.1</v>
      </c>
      <c r="N23">
        <v>1.7</v>
      </c>
      <c r="O23">
        <v>0.5</v>
      </c>
      <c r="P23">
        <v>2.5</v>
      </c>
      <c r="Y23">
        <v>0.2</v>
      </c>
      <c r="AA23">
        <v>0.4</v>
      </c>
      <c r="AD23">
        <v>0.1</v>
      </c>
      <c r="AF23">
        <v>1.2</v>
      </c>
      <c r="AG23">
        <v>0.2</v>
      </c>
      <c r="AI23">
        <v>0.1</v>
      </c>
      <c r="AM23">
        <v>4.7</v>
      </c>
      <c r="BD23">
        <v>1.5</v>
      </c>
      <c r="BE23">
        <v>1.1</v>
      </c>
      <c r="BF23">
        <v>0.2</v>
      </c>
      <c r="BG23">
        <v>0.7</v>
      </c>
      <c r="BH23">
        <v>0.6</v>
      </c>
      <c r="BI23">
        <v>0.1</v>
      </c>
      <c r="BK23">
        <v>0.1</v>
      </c>
      <c r="BM23">
        <v>0.1</v>
      </c>
      <c r="BP23">
        <v>0.5</v>
      </c>
      <c r="BQ23">
        <v>123.5</v>
      </c>
      <c r="BS23">
        <v>3</v>
      </c>
      <c r="BT23">
        <v>16.6</v>
      </c>
    </row>
    <row r="24" spans="1:72" x14ac:dyDescent="0.25">
      <c r="A24" s="28" t="s">
        <v>265</v>
      </c>
      <c r="B24" s="27" t="s">
        <v>315</v>
      </c>
      <c r="C24" s="28" t="s">
        <v>404</v>
      </c>
      <c r="D24">
        <v>61.4</v>
      </c>
      <c r="E24">
        <v>0.6</v>
      </c>
      <c r="H24">
        <v>331.1</v>
      </c>
      <c r="I24">
        <v>4</v>
      </c>
      <c r="J24">
        <v>0.1</v>
      </c>
      <c r="K24">
        <v>0.2</v>
      </c>
      <c r="N24">
        <v>8.6</v>
      </c>
      <c r="O24">
        <v>0.8</v>
      </c>
      <c r="P24">
        <v>11.9</v>
      </c>
      <c r="Q24">
        <v>0.1</v>
      </c>
      <c r="Y24">
        <v>0.2</v>
      </c>
      <c r="AA24">
        <v>1.9</v>
      </c>
      <c r="AC24">
        <v>0.1</v>
      </c>
      <c r="AD24">
        <v>0.2</v>
      </c>
      <c r="AF24">
        <v>4</v>
      </c>
      <c r="AG24">
        <v>0.9</v>
      </c>
      <c r="AH24">
        <v>0.1</v>
      </c>
      <c r="AI24">
        <v>0.1</v>
      </c>
      <c r="AM24">
        <v>9.3</v>
      </c>
      <c r="AO24">
        <v>0.4</v>
      </c>
      <c r="AU24">
        <v>0.1</v>
      </c>
      <c r="AV24">
        <v>0.1</v>
      </c>
      <c r="AX24">
        <v>0.1</v>
      </c>
      <c r="AZ24">
        <v>0.1</v>
      </c>
      <c r="BD24">
        <v>2.4</v>
      </c>
      <c r="BE24">
        <v>1.5</v>
      </c>
      <c r="BF24">
        <v>0.5</v>
      </c>
      <c r="BG24">
        <v>1.2</v>
      </c>
      <c r="BH24">
        <v>0.8</v>
      </c>
      <c r="BI24">
        <v>0.2</v>
      </c>
      <c r="BJ24">
        <v>0.1</v>
      </c>
      <c r="BK24">
        <v>0.1</v>
      </c>
      <c r="BM24">
        <v>0.1</v>
      </c>
      <c r="BP24">
        <v>0.2</v>
      </c>
      <c r="BQ24">
        <v>264.2</v>
      </c>
      <c r="BS24">
        <v>10.8</v>
      </c>
      <c r="BT24">
        <v>24.6</v>
      </c>
    </row>
    <row r="25" spans="1:72" x14ac:dyDescent="0.25">
      <c r="A25" s="28" t="s">
        <v>265</v>
      </c>
      <c r="B25" s="27" t="s">
        <v>315</v>
      </c>
      <c r="C25" s="28" t="s">
        <v>405</v>
      </c>
      <c r="D25">
        <v>0.5</v>
      </c>
      <c r="H25">
        <v>4.2</v>
      </c>
      <c r="N25">
        <v>0.1</v>
      </c>
      <c r="P25">
        <v>0.2</v>
      </c>
      <c r="AF25">
        <v>0.1</v>
      </c>
      <c r="AM25">
        <v>0.1</v>
      </c>
      <c r="BQ25">
        <v>3.1</v>
      </c>
      <c r="BS25">
        <v>0.1</v>
      </c>
      <c r="BT25">
        <v>0.2</v>
      </c>
    </row>
    <row r="26" spans="1:72" x14ac:dyDescent="0.25">
      <c r="A26" s="28" t="s">
        <v>265</v>
      </c>
      <c r="B26" s="27" t="s">
        <v>315</v>
      </c>
      <c r="C26" s="28" t="s">
        <v>406</v>
      </c>
      <c r="D26">
        <v>49</v>
      </c>
      <c r="E26">
        <v>0.9</v>
      </c>
      <c r="H26">
        <v>429.8</v>
      </c>
      <c r="I26">
        <v>4.4</v>
      </c>
      <c r="J26">
        <v>0.1</v>
      </c>
      <c r="K26">
        <v>0.1</v>
      </c>
      <c r="M26">
        <v>0.5</v>
      </c>
      <c r="N26">
        <v>2.2</v>
      </c>
      <c r="O26">
        <v>0.6</v>
      </c>
      <c r="P26">
        <v>4.4</v>
      </c>
      <c r="Q26">
        <v>0.1</v>
      </c>
      <c r="R26">
        <v>0.3</v>
      </c>
      <c r="S26">
        <v>0.1</v>
      </c>
      <c r="V26">
        <v>0.1</v>
      </c>
      <c r="W26">
        <v>0.1</v>
      </c>
      <c r="Y26">
        <v>0.3</v>
      </c>
      <c r="AA26">
        <v>1.2</v>
      </c>
      <c r="AD26">
        <v>0.1</v>
      </c>
      <c r="AF26">
        <v>1</v>
      </c>
      <c r="AG26">
        <v>0.2</v>
      </c>
      <c r="AH26">
        <v>0.2</v>
      </c>
      <c r="AI26">
        <v>1.1</v>
      </c>
      <c r="AJ26">
        <v>0.1</v>
      </c>
      <c r="AK26">
        <v>0.3</v>
      </c>
      <c r="AM26">
        <v>10.8</v>
      </c>
      <c r="AU26">
        <v>0.1</v>
      </c>
      <c r="AV26">
        <v>0.1</v>
      </c>
      <c r="AX26">
        <v>0.1</v>
      </c>
      <c r="AZ26">
        <v>0.1</v>
      </c>
      <c r="BD26">
        <v>4.4</v>
      </c>
      <c r="BE26">
        <v>4.2</v>
      </c>
      <c r="BF26">
        <v>0.5</v>
      </c>
      <c r="BG26">
        <v>2.1</v>
      </c>
      <c r="BH26">
        <v>1.9</v>
      </c>
      <c r="BI26">
        <v>0.4</v>
      </c>
      <c r="BK26">
        <v>0.2</v>
      </c>
      <c r="BM26">
        <v>0.3</v>
      </c>
      <c r="BP26">
        <v>0.1</v>
      </c>
      <c r="BQ26">
        <v>387.6</v>
      </c>
      <c r="BS26">
        <v>7.9</v>
      </c>
      <c r="BT26">
        <v>50.3</v>
      </c>
    </row>
    <row r="27" spans="1:72" x14ac:dyDescent="0.25">
      <c r="A27" s="28" t="s">
        <v>265</v>
      </c>
      <c r="B27" s="27" t="s">
        <v>315</v>
      </c>
      <c r="C27" s="28" t="s">
        <v>407</v>
      </c>
      <c r="D27">
        <v>2715.4</v>
      </c>
      <c r="E27">
        <v>23.2</v>
      </c>
      <c r="F27">
        <v>1</v>
      </c>
      <c r="G27">
        <v>0.7</v>
      </c>
      <c r="H27">
        <v>16581.6</v>
      </c>
      <c r="I27">
        <v>204.2</v>
      </c>
      <c r="J27">
        <v>3.7</v>
      </c>
      <c r="K27">
        <v>10.4</v>
      </c>
      <c r="L27">
        <v>0.3</v>
      </c>
      <c r="M27">
        <v>5.5</v>
      </c>
      <c r="N27">
        <v>247.4</v>
      </c>
      <c r="O27">
        <v>32.9</v>
      </c>
      <c r="P27">
        <v>250.3</v>
      </c>
      <c r="Q27">
        <v>3.1</v>
      </c>
      <c r="R27">
        <v>1.4</v>
      </c>
      <c r="S27">
        <v>1.8</v>
      </c>
      <c r="T27">
        <v>0.7</v>
      </c>
      <c r="U27">
        <v>1.9</v>
      </c>
      <c r="V27">
        <v>2.4</v>
      </c>
      <c r="W27">
        <v>3.5</v>
      </c>
      <c r="X27">
        <v>0.5</v>
      </c>
      <c r="Y27">
        <v>13.6</v>
      </c>
      <c r="Z27">
        <v>0.6</v>
      </c>
      <c r="AA27">
        <v>56.8</v>
      </c>
      <c r="AB27">
        <v>0.3</v>
      </c>
      <c r="AC27">
        <v>4.8</v>
      </c>
      <c r="AD27">
        <v>12.9</v>
      </c>
      <c r="AE27">
        <v>0.7</v>
      </c>
      <c r="AF27">
        <v>174</v>
      </c>
      <c r="AG27">
        <v>34.8</v>
      </c>
      <c r="AH27">
        <v>5.6</v>
      </c>
      <c r="AI27">
        <v>7.6</v>
      </c>
      <c r="AJ27">
        <v>0.9</v>
      </c>
      <c r="AK27">
        <v>3.2</v>
      </c>
      <c r="AL27">
        <v>0.1</v>
      </c>
      <c r="AM27">
        <v>396.3</v>
      </c>
      <c r="AN27">
        <v>0.3</v>
      </c>
      <c r="AO27">
        <v>1.2</v>
      </c>
      <c r="AP27">
        <v>0.3</v>
      </c>
      <c r="AQ27">
        <v>1.1</v>
      </c>
      <c r="AR27">
        <v>0.3</v>
      </c>
      <c r="AS27">
        <v>0.2</v>
      </c>
      <c r="AT27">
        <v>0.3</v>
      </c>
      <c r="AU27">
        <v>4.5</v>
      </c>
      <c r="AV27">
        <v>4.3</v>
      </c>
      <c r="AW27">
        <v>0.6</v>
      </c>
      <c r="AX27">
        <v>5.2</v>
      </c>
      <c r="AY27">
        <v>2.5</v>
      </c>
      <c r="AZ27">
        <v>2.8</v>
      </c>
      <c r="BA27">
        <v>1</v>
      </c>
      <c r="BB27">
        <v>0.5</v>
      </c>
      <c r="BC27">
        <v>1.7</v>
      </c>
      <c r="BD27">
        <v>115.2</v>
      </c>
      <c r="BE27">
        <v>73.4</v>
      </c>
      <c r="BF27">
        <v>23.3</v>
      </c>
      <c r="BG27">
        <v>66.5</v>
      </c>
      <c r="BH27">
        <v>48</v>
      </c>
      <c r="BI27">
        <v>8.1</v>
      </c>
      <c r="BJ27">
        <v>3.6</v>
      </c>
      <c r="BK27">
        <v>4</v>
      </c>
      <c r="BM27">
        <v>6.6</v>
      </c>
      <c r="BP27">
        <v>22.3</v>
      </c>
      <c r="BQ27">
        <v>13251.8</v>
      </c>
      <c r="BS27">
        <v>453</v>
      </c>
      <c r="BT27">
        <v>1493.3</v>
      </c>
    </row>
    <row r="28" spans="1:72" x14ac:dyDescent="0.25">
      <c r="A28" s="26" t="s">
        <v>266</v>
      </c>
      <c r="B28" s="27" t="s">
        <v>316</v>
      </c>
      <c r="C28" s="26" t="s">
        <v>384</v>
      </c>
      <c r="D28">
        <v>610.4</v>
      </c>
      <c r="E28">
        <v>14855.5</v>
      </c>
      <c r="F28">
        <v>34.1</v>
      </c>
      <c r="G28">
        <v>61.4</v>
      </c>
      <c r="H28">
        <v>498.2</v>
      </c>
      <c r="I28">
        <v>14.8</v>
      </c>
      <c r="J28">
        <v>16420.1</v>
      </c>
      <c r="K28">
        <v>6302.8</v>
      </c>
      <c r="L28">
        <v>9.7</v>
      </c>
      <c r="M28">
        <v>9.2</v>
      </c>
      <c r="N28">
        <v>254.8</v>
      </c>
      <c r="O28">
        <v>13.6</v>
      </c>
      <c r="P28">
        <v>59.7</v>
      </c>
      <c r="Q28">
        <v>32.7</v>
      </c>
      <c r="R28">
        <v>29.8</v>
      </c>
      <c r="S28">
        <v>32.3</v>
      </c>
      <c r="T28">
        <v>10.6</v>
      </c>
      <c r="U28">
        <v>15.8</v>
      </c>
      <c r="V28">
        <v>22</v>
      </c>
      <c r="W28">
        <v>40.3</v>
      </c>
      <c r="X28">
        <v>7.4</v>
      </c>
      <c r="Y28">
        <v>799.8</v>
      </c>
      <c r="Z28">
        <v>5.4</v>
      </c>
      <c r="AA28">
        <v>1084</v>
      </c>
      <c r="AB28">
        <v>4.4</v>
      </c>
      <c r="AC28">
        <v>16.3</v>
      </c>
      <c r="AD28">
        <v>606.2</v>
      </c>
      <c r="AE28">
        <v>11.5</v>
      </c>
      <c r="AF28">
        <v>226.2</v>
      </c>
      <c r="AG28">
        <v>46.5</v>
      </c>
      <c r="AH28">
        <v>53.2</v>
      </c>
      <c r="AI28">
        <v>1.9</v>
      </c>
      <c r="AJ28">
        <v>3.4</v>
      </c>
      <c r="AK28">
        <v>25.9</v>
      </c>
      <c r="AL28">
        <v>1.7</v>
      </c>
      <c r="AM28">
        <v>75.1</v>
      </c>
      <c r="AN28">
        <v>2.6</v>
      </c>
      <c r="AO28">
        <v>4.6</v>
      </c>
      <c r="AP28">
        <v>3.7</v>
      </c>
      <c r="AQ28">
        <v>13.7</v>
      </c>
      <c r="AR28">
        <v>4.7</v>
      </c>
      <c r="AS28">
        <v>1.2</v>
      </c>
      <c r="AT28">
        <v>1.6</v>
      </c>
      <c r="AU28">
        <v>39.2</v>
      </c>
      <c r="AV28">
        <v>12.4</v>
      </c>
      <c r="AW28">
        <v>41.7</v>
      </c>
      <c r="AX28">
        <v>9.9</v>
      </c>
      <c r="AY28">
        <v>4.2</v>
      </c>
      <c r="AZ28">
        <v>5.4</v>
      </c>
      <c r="BA28">
        <v>3.8</v>
      </c>
      <c r="BB28">
        <v>2.2</v>
      </c>
      <c r="BC28">
        <v>2.3</v>
      </c>
      <c r="BD28">
        <v>135.4</v>
      </c>
      <c r="BE28">
        <v>231</v>
      </c>
      <c r="BF28">
        <v>25.8</v>
      </c>
      <c r="BG28">
        <v>39.7</v>
      </c>
      <c r="BH28">
        <v>14.2</v>
      </c>
      <c r="BI28">
        <v>23.7</v>
      </c>
      <c r="BJ28">
        <v>17.5</v>
      </c>
      <c r="BK28">
        <v>14.2</v>
      </c>
      <c r="BL28">
        <v>6.1</v>
      </c>
      <c r="BM28">
        <v>20.9</v>
      </c>
      <c r="BP28">
        <v>1215.7</v>
      </c>
      <c r="BQ28">
        <v>9779</v>
      </c>
      <c r="BR28">
        <v>7.9</v>
      </c>
      <c r="BS28">
        <v>443.1</v>
      </c>
      <c r="BT28">
        <v>5148.3</v>
      </c>
    </row>
    <row r="29" spans="1:72" x14ac:dyDescent="0.25">
      <c r="A29" s="28" t="s">
        <v>266</v>
      </c>
      <c r="B29" s="27" t="s">
        <v>316</v>
      </c>
      <c r="C29" s="28" t="s">
        <v>385</v>
      </c>
      <c r="D29">
        <v>0.5</v>
      </c>
      <c r="E29">
        <v>42.2</v>
      </c>
      <c r="H29">
        <v>1.1</v>
      </c>
      <c r="J29">
        <v>126.1</v>
      </c>
      <c r="K29">
        <v>29.3</v>
      </c>
      <c r="N29">
        <v>1.1</v>
      </c>
      <c r="O29">
        <v>0.4</v>
      </c>
      <c r="P29">
        <v>0.2</v>
      </c>
      <c r="S29">
        <v>0.3</v>
      </c>
      <c r="Y29">
        <v>4.6</v>
      </c>
      <c r="AA29">
        <v>1.1</v>
      </c>
      <c r="AD29">
        <v>2</v>
      </c>
      <c r="AF29">
        <v>0.1</v>
      </c>
      <c r="AH29">
        <v>0.2</v>
      </c>
      <c r="AM29">
        <v>0.7</v>
      </c>
      <c r="AW29">
        <v>0.2</v>
      </c>
      <c r="BD29">
        <v>0.8</v>
      </c>
      <c r="BE29">
        <v>0.6</v>
      </c>
      <c r="BG29">
        <v>0.3</v>
      </c>
      <c r="BH29">
        <v>0.3</v>
      </c>
      <c r="BI29">
        <v>0.2</v>
      </c>
      <c r="BK29">
        <v>0.3</v>
      </c>
      <c r="BM29">
        <v>0.4</v>
      </c>
      <c r="BQ29">
        <v>32.2</v>
      </c>
      <c r="BT29">
        <v>3.6</v>
      </c>
    </row>
    <row r="30" spans="1:72" x14ac:dyDescent="0.25">
      <c r="A30" s="28" t="s">
        <v>266</v>
      </c>
      <c r="B30" s="27" t="s">
        <v>316</v>
      </c>
      <c r="C30" s="28" t="s">
        <v>386</v>
      </c>
      <c r="D30">
        <v>0.3</v>
      </c>
      <c r="E30">
        <v>2.1</v>
      </c>
      <c r="H30">
        <v>2.1</v>
      </c>
      <c r="I30">
        <v>0.1</v>
      </c>
      <c r="J30">
        <v>32.8</v>
      </c>
      <c r="K30">
        <v>5.7</v>
      </c>
      <c r="N30">
        <v>1.8</v>
      </c>
      <c r="O30">
        <v>0.1</v>
      </c>
      <c r="P30">
        <v>0.2</v>
      </c>
      <c r="Q30">
        <v>0.1</v>
      </c>
      <c r="R30">
        <v>0.1</v>
      </c>
      <c r="S30">
        <v>0.1</v>
      </c>
      <c r="V30">
        <v>0.1</v>
      </c>
      <c r="W30">
        <v>0.1</v>
      </c>
      <c r="Y30">
        <v>0.7</v>
      </c>
      <c r="AA30">
        <v>1.1</v>
      </c>
      <c r="AD30">
        <v>0.7</v>
      </c>
      <c r="AF30">
        <v>0.5</v>
      </c>
      <c r="AG30">
        <v>0.1</v>
      </c>
      <c r="AH30">
        <v>0.1</v>
      </c>
      <c r="AJ30">
        <v>0.1</v>
      </c>
      <c r="AM30">
        <v>0.2</v>
      </c>
      <c r="AQ30">
        <v>0.1</v>
      </c>
      <c r="AW30">
        <v>0.1</v>
      </c>
      <c r="BD30">
        <v>0.3</v>
      </c>
      <c r="BE30">
        <v>0.4</v>
      </c>
      <c r="BG30">
        <v>0.1</v>
      </c>
      <c r="BH30">
        <v>0.1</v>
      </c>
      <c r="BI30">
        <v>0.1</v>
      </c>
      <c r="BJ30">
        <v>0.1</v>
      </c>
      <c r="BK30">
        <v>0.1</v>
      </c>
      <c r="BM30">
        <v>0.1</v>
      </c>
      <c r="BQ30">
        <v>16.9</v>
      </c>
      <c r="BS30">
        <v>0.1</v>
      </c>
      <c r="BT30">
        <v>2.5</v>
      </c>
    </row>
    <row r="31" spans="1:72" x14ac:dyDescent="0.25">
      <c r="A31" s="28" t="s">
        <v>266</v>
      </c>
      <c r="B31" s="27" t="s">
        <v>316</v>
      </c>
      <c r="C31" s="28" t="s">
        <v>387</v>
      </c>
      <c r="D31">
        <v>1</v>
      </c>
      <c r="E31">
        <v>1.7</v>
      </c>
      <c r="H31">
        <v>0.5</v>
      </c>
      <c r="I31">
        <v>0.1</v>
      </c>
      <c r="J31">
        <v>11.3</v>
      </c>
      <c r="K31">
        <v>1.6</v>
      </c>
      <c r="N31">
        <v>0.3</v>
      </c>
      <c r="O31">
        <v>0.3</v>
      </c>
      <c r="P31">
        <v>0.2</v>
      </c>
      <c r="S31">
        <v>0.1</v>
      </c>
      <c r="T31">
        <v>0.1</v>
      </c>
      <c r="U31">
        <v>0.1</v>
      </c>
      <c r="V31">
        <v>0.1</v>
      </c>
      <c r="W31">
        <v>0.1</v>
      </c>
      <c r="Y31">
        <v>0.5</v>
      </c>
      <c r="AA31">
        <v>0.3</v>
      </c>
      <c r="AD31">
        <v>1.9</v>
      </c>
      <c r="AF31">
        <v>0.6</v>
      </c>
      <c r="AG31">
        <v>0.1</v>
      </c>
      <c r="AH31">
        <v>0.1</v>
      </c>
      <c r="AJ31">
        <v>0.4</v>
      </c>
      <c r="AM31">
        <v>0.1</v>
      </c>
      <c r="AN31">
        <v>0.1</v>
      </c>
      <c r="AO31">
        <v>0.1</v>
      </c>
      <c r="AQ31">
        <v>0.5</v>
      </c>
      <c r="AV31">
        <v>0.1</v>
      </c>
      <c r="BA31">
        <v>0.1</v>
      </c>
      <c r="BC31">
        <v>0.1</v>
      </c>
      <c r="BD31">
        <v>0.1</v>
      </c>
      <c r="BE31">
        <v>0.5</v>
      </c>
      <c r="BG31">
        <v>0.1</v>
      </c>
      <c r="BI31">
        <v>0.2</v>
      </c>
      <c r="BQ31">
        <v>6</v>
      </c>
      <c r="BS31">
        <v>0.2</v>
      </c>
      <c r="BT31">
        <v>0.7</v>
      </c>
    </row>
    <row r="32" spans="1:72" x14ac:dyDescent="0.25">
      <c r="A32" s="28" t="s">
        <v>266</v>
      </c>
      <c r="B32" s="27" t="s">
        <v>316</v>
      </c>
      <c r="C32" s="28" t="s">
        <v>388</v>
      </c>
      <c r="J32">
        <v>0.4</v>
      </c>
      <c r="Y32">
        <v>0.2</v>
      </c>
      <c r="AD32">
        <v>0.3</v>
      </c>
      <c r="BQ32">
        <v>0.2</v>
      </c>
      <c r="BS32">
        <v>0.1</v>
      </c>
      <c r="BT32">
        <v>0.1</v>
      </c>
    </row>
    <row r="33" spans="1:71" x14ac:dyDescent="0.25">
      <c r="A33" s="28" t="s">
        <v>266</v>
      </c>
      <c r="B33" s="27" t="s">
        <v>316</v>
      </c>
      <c r="C33" s="28" t="s">
        <v>389</v>
      </c>
      <c r="E33">
        <v>0.1</v>
      </c>
      <c r="J33">
        <v>0.8</v>
      </c>
      <c r="K33">
        <v>0.1</v>
      </c>
      <c r="BE33">
        <v>0.1</v>
      </c>
      <c r="BQ33">
        <v>0.2</v>
      </c>
      <c r="BS33">
        <v>0.2</v>
      </c>
    </row>
    <row r="34" spans="1:3" x14ac:dyDescent="0.25">
      <c r="A34" s="28" t="s">
        <v>266</v>
      </c>
      <c r="B34" s="27" t="s">
        <v>316</v>
      </c>
      <c r="C34" s="28" t="s">
        <v>390</v>
      </c>
    </row>
    <row r="35" spans="1:72" x14ac:dyDescent="0.25">
      <c r="A35" s="28" t="s">
        <v>266</v>
      </c>
      <c r="B35" s="27" t="s">
        <v>316</v>
      </c>
      <c r="C35" s="28" t="s">
        <v>391</v>
      </c>
      <c r="E35">
        <v>0.3</v>
      </c>
      <c r="H35">
        <v>0.1</v>
      </c>
      <c r="J35">
        <v>1.9</v>
      </c>
      <c r="K35">
        <v>0.3</v>
      </c>
      <c r="N35">
        <v>0.1</v>
      </c>
      <c r="Y35">
        <v>0.2</v>
      </c>
      <c r="AA35">
        <v>0.1</v>
      </c>
      <c r="AD35">
        <v>0.1</v>
      </c>
      <c r="AF35">
        <v>0.1</v>
      </c>
      <c r="BE35">
        <v>0.1</v>
      </c>
      <c r="BQ35">
        <v>0.9</v>
      </c>
      <c r="BT35">
        <v>0.2</v>
      </c>
    </row>
    <row r="36" spans="1:69" x14ac:dyDescent="0.25">
      <c r="A36" s="28" t="s">
        <v>266</v>
      </c>
      <c r="B36" s="27" t="s">
        <v>316</v>
      </c>
      <c r="C36" s="28" t="s">
        <v>392</v>
      </c>
      <c r="E36">
        <v>0.3</v>
      </c>
      <c r="H36">
        <v>0.1</v>
      </c>
      <c r="J36">
        <v>2.1</v>
      </c>
      <c r="K36">
        <v>0.3</v>
      </c>
      <c r="N36">
        <v>0.1</v>
      </c>
      <c r="Y36">
        <v>0.1</v>
      </c>
      <c r="AA36">
        <v>0.1</v>
      </c>
      <c r="AD36">
        <v>0.1</v>
      </c>
      <c r="BE36">
        <v>0.1</v>
      </c>
      <c r="BI36">
        <v>0.1</v>
      </c>
      <c r="BQ36">
        <v>1.2</v>
      </c>
    </row>
    <row r="37" spans="1:72" x14ac:dyDescent="0.25">
      <c r="A37" s="28" t="s">
        <v>266</v>
      </c>
      <c r="B37" s="27" t="s">
        <v>316</v>
      </c>
      <c r="C37" s="28" t="s">
        <v>393</v>
      </c>
      <c r="D37">
        <v>0.6</v>
      </c>
      <c r="E37">
        <v>4.4</v>
      </c>
      <c r="G37">
        <v>0.1</v>
      </c>
      <c r="H37">
        <v>1.8</v>
      </c>
      <c r="I37">
        <v>0.1</v>
      </c>
      <c r="J37">
        <v>34.2</v>
      </c>
      <c r="K37">
        <v>22.7</v>
      </c>
      <c r="M37">
        <v>2.3</v>
      </c>
      <c r="N37">
        <v>0.6</v>
      </c>
      <c r="O37">
        <v>0.1</v>
      </c>
      <c r="P37">
        <v>1.4</v>
      </c>
      <c r="Q37">
        <v>0.2</v>
      </c>
      <c r="R37">
        <v>0.6</v>
      </c>
      <c r="S37">
        <v>0.3</v>
      </c>
      <c r="T37">
        <v>0.1</v>
      </c>
      <c r="U37">
        <v>0.1</v>
      </c>
      <c r="V37">
        <v>0.2</v>
      </c>
      <c r="W37">
        <v>0.2</v>
      </c>
      <c r="X37">
        <v>0.1</v>
      </c>
      <c r="Y37">
        <v>2.7</v>
      </c>
      <c r="Z37">
        <v>0.1</v>
      </c>
      <c r="AA37">
        <v>2.3</v>
      </c>
      <c r="AD37">
        <v>4.2</v>
      </c>
      <c r="AF37">
        <v>0.5</v>
      </c>
      <c r="AG37">
        <v>0.2</v>
      </c>
      <c r="AH37">
        <v>0.1</v>
      </c>
      <c r="AI37">
        <v>0.1</v>
      </c>
      <c r="AJ37">
        <v>0.1</v>
      </c>
      <c r="AK37">
        <v>0.2</v>
      </c>
      <c r="AM37">
        <v>0.2</v>
      </c>
      <c r="AQ37">
        <v>0.1</v>
      </c>
      <c r="AU37">
        <v>0.2</v>
      </c>
      <c r="AV37">
        <v>0.1</v>
      </c>
      <c r="AW37">
        <v>0.1</v>
      </c>
      <c r="BD37">
        <v>0.2</v>
      </c>
      <c r="BE37">
        <v>0.4</v>
      </c>
      <c r="BF37">
        <v>0.1</v>
      </c>
      <c r="BG37">
        <v>0.1</v>
      </c>
      <c r="BI37">
        <v>0.2</v>
      </c>
      <c r="BM37">
        <v>0.1</v>
      </c>
      <c r="BQ37">
        <v>8.3</v>
      </c>
      <c r="BS37">
        <v>0.6</v>
      </c>
      <c r="BT37">
        <v>3.7</v>
      </c>
    </row>
    <row r="38" spans="1:72" x14ac:dyDescent="0.25">
      <c r="A38" s="28" t="s">
        <v>266</v>
      </c>
      <c r="B38" s="27" t="s">
        <v>316</v>
      </c>
      <c r="C38" s="28" t="s">
        <v>394</v>
      </c>
      <c r="E38">
        <v>0.2</v>
      </c>
      <c r="J38">
        <v>2</v>
      </c>
      <c r="K38">
        <v>0.3</v>
      </c>
      <c r="P38">
        <v>0.1</v>
      </c>
      <c r="Y38">
        <v>0.1</v>
      </c>
      <c r="AA38">
        <v>0.1</v>
      </c>
      <c r="BE38">
        <v>0.2</v>
      </c>
      <c r="BI38">
        <v>0.1</v>
      </c>
      <c r="BQ38">
        <v>0.6</v>
      </c>
      <c r="BT38">
        <v>-0.1</v>
      </c>
    </row>
    <row r="39" spans="1:72" x14ac:dyDescent="0.25">
      <c r="A39" s="28" t="s">
        <v>266</v>
      </c>
      <c r="B39" s="27" t="s">
        <v>316</v>
      </c>
      <c r="C39" s="28" t="s">
        <v>395</v>
      </c>
      <c r="D39">
        <v>10.8</v>
      </c>
      <c r="E39">
        <v>0.7</v>
      </c>
      <c r="H39">
        <v>76.2</v>
      </c>
      <c r="I39">
        <v>1.9</v>
      </c>
      <c r="J39">
        <v>6.3</v>
      </c>
      <c r="K39">
        <v>0.6</v>
      </c>
      <c r="N39">
        <v>1.5</v>
      </c>
      <c r="O39">
        <v>0.6</v>
      </c>
      <c r="P39">
        <v>1.4</v>
      </c>
      <c r="S39">
        <v>0.1</v>
      </c>
      <c r="T39">
        <v>0.1</v>
      </c>
      <c r="V39">
        <v>0.1</v>
      </c>
      <c r="W39">
        <v>0.1</v>
      </c>
      <c r="Y39">
        <v>0.3</v>
      </c>
      <c r="AA39">
        <v>0.1</v>
      </c>
      <c r="AD39">
        <v>0.6</v>
      </c>
      <c r="AF39">
        <v>1.1</v>
      </c>
      <c r="AG39">
        <v>0.1</v>
      </c>
      <c r="AJ39">
        <v>0.1</v>
      </c>
      <c r="AK39">
        <v>0.1</v>
      </c>
      <c r="AM39">
        <v>1.5</v>
      </c>
      <c r="AN39">
        <v>0.1</v>
      </c>
      <c r="AQ39">
        <v>0.4</v>
      </c>
      <c r="AV39">
        <v>0.3</v>
      </c>
      <c r="AW39">
        <v>0.1</v>
      </c>
      <c r="AX39">
        <v>0.1</v>
      </c>
      <c r="BA39">
        <v>0.1</v>
      </c>
      <c r="BD39">
        <v>0.4</v>
      </c>
      <c r="BE39">
        <v>0.9</v>
      </c>
      <c r="BF39">
        <v>0.1</v>
      </c>
      <c r="BG39">
        <v>0.3</v>
      </c>
      <c r="BH39">
        <v>0.2</v>
      </c>
      <c r="BI39">
        <v>0.4</v>
      </c>
      <c r="BP39">
        <v>0.8</v>
      </c>
      <c r="BQ39">
        <v>45.6</v>
      </c>
      <c r="BS39">
        <v>2.2</v>
      </c>
      <c r="BT39">
        <v>9.2</v>
      </c>
    </row>
    <row r="40" spans="1:72" x14ac:dyDescent="0.25">
      <c r="A40" s="28" t="s">
        <v>266</v>
      </c>
      <c r="B40" s="27" t="s">
        <v>316</v>
      </c>
      <c r="C40" s="28" t="s">
        <v>396</v>
      </c>
      <c r="D40">
        <v>2.7</v>
      </c>
      <c r="E40">
        <v>4</v>
      </c>
      <c r="H40">
        <v>2.1</v>
      </c>
      <c r="J40">
        <v>49.8</v>
      </c>
      <c r="K40">
        <v>10.6</v>
      </c>
      <c r="N40">
        <v>1.8</v>
      </c>
      <c r="O40">
        <v>0.4</v>
      </c>
      <c r="P40">
        <v>0.5</v>
      </c>
      <c r="Q40">
        <v>0.1</v>
      </c>
      <c r="S40">
        <v>0.1</v>
      </c>
      <c r="Y40">
        <v>1.4</v>
      </c>
      <c r="AA40">
        <v>1</v>
      </c>
      <c r="AD40">
        <v>5.1</v>
      </c>
      <c r="AF40">
        <v>0.4</v>
      </c>
      <c r="AG40">
        <v>0.1</v>
      </c>
      <c r="AH40">
        <v>0.1</v>
      </c>
      <c r="AJ40">
        <v>0.2</v>
      </c>
      <c r="AM40">
        <v>0.2</v>
      </c>
      <c r="AW40">
        <v>0.1</v>
      </c>
      <c r="BD40">
        <v>0.4</v>
      </c>
      <c r="BE40">
        <v>1.6</v>
      </c>
      <c r="BG40">
        <v>0.1</v>
      </c>
      <c r="BH40">
        <v>0.1</v>
      </c>
      <c r="BI40">
        <v>0.8</v>
      </c>
      <c r="BK40">
        <v>0.1</v>
      </c>
      <c r="BM40">
        <v>0.1</v>
      </c>
      <c r="BQ40">
        <v>18.5</v>
      </c>
      <c r="BT40">
        <v>3.1</v>
      </c>
    </row>
    <row r="41" spans="1:72" x14ac:dyDescent="0.25">
      <c r="A41" s="28" t="s">
        <v>266</v>
      </c>
      <c r="B41" s="27" t="s">
        <v>316</v>
      </c>
      <c r="C41" s="28" t="s">
        <v>397</v>
      </c>
      <c r="E41">
        <v>0.3</v>
      </c>
      <c r="J41">
        <v>3.1</v>
      </c>
      <c r="K41">
        <v>0.2</v>
      </c>
      <c r="P41">
        <v>0.1</v>
      </c>
      <c r="BE41">
        <v>0.5</v>
      </c>
      <c r="BI41">
        <v>0.3</v>
      </c>
      <c r="BQ41">
        <v>0.2</v>
      </c>
      <c r="BT41">
        <v>-0.1</v>
      </c>
    </row>
    <row r="42" spans="1:69" x14ac:dyDescent="0.25">
      <c r="A42" s="28" t="s">
        <v>266</v>
      </c>
      <c r="B42" s="27" t="s">
        <v>316</v>
      </c>
      <c r="C42" s="28" t="s">
        <v>398</v>
      </c>
      <c r="H42">
        <v>0.2</v>
      </c>
      <c r="J42">
        <v>0.7</v>
      </c>
      <c r="K42">
        <v>0.8</v>
      </c>
      <c r="N42">
        <v>0.1</v>
      </c>
      <c r="BQ42">
        <v>0.2</v>
      </c>
    </row>
    <row r="43" spans="1:72" x14ac:dyDescent="0.25">
      <c r="A43" s="28" t="s">
        <v>266</v>
      </c>
      <c r="B43" s="27" t="s">
        <v>316</v>
      </c>
      <c r="C43" s="28" t="s">
        <v>399</v>
      </c>
      <c r="D43">
        <v>0.2</v>
      </c>
      <c r="E43">
        <v>0.6</v>
      </c>
      <c r="H43">
        <v>1.5</v>
      </c>
      <c r="J43">
        <v>87.1</v>
      </c>
      <c r="K43">
        <v>111.9</v>
      </c>
      <c r="M43">
        <v>0.1</v>
      </c>
      <c r="N43">
        <v>19.8</v>
      </c>
      <c r="P43">
        <v>0.1</v>
      </c>
      <c r="Y43">
        <v>2</v>
      </c>
      <c r="AA43">
        <v>0.3</v>
      </c>
      <c r="AD43">
        <v>0.5</v>
      </c>
      <c r="AF43">
        <v>0.3</v>
      </c>
      <c r="AG43">
        <v>1.2</v>
      </c>
      <c r="AJ43">
        <v>0.1</v>
      </c>
      <c r="AM43">
        <v>0.2</v>
      </c>
      <c r="BD43">
        <v>0.1</v>
      </c>
      <c r="BE43">
        <v>0.2</v>
      </c>
      <c r="BI43">
        <v>0.1</v>
      </c>
      <c r="BQ43">
        <v>6.2</v>
      </c>
      <c r="BT43">
        <v>0.4</v>
      </c>
    </row>
    <row r="44" spans="1:69" x14ac:dyDescent="0.25">
      <c r="A44" s="28" t="s">
        <v>266</v>
      </c>
      <c r="B44" s="27" t="s">
        <v>316</v>
      </c>
      <c r="C44" s="28" t="s">
        <v>400</v>
      </c>
      <c r="D44">
        <v>0.2</v>
      </c>
      <c r="E44">
        <v>1.8</v>
      </c>
      <c r="H44">
        <v>0.3</v>
      </c>
      <c r="J44">
        <v>9.4</v>
      </c>
      <c r="K44">
        <v>1.8</v>
      </c>
      <c r="N44">
        <v>0.3</v>
      </c>
      <c r="P44">
        <v>0.1</v>
      </c>
      <c r="Y44">
        <v>0.5</v>
      </c>
      <c r="AA44">
        <v>0.4</v>
      </c>
      <c r="AD44">
        <v>0.4</v>
      </c>
      <c r="AF44">
        <v>0.1</v>
      </c>
      <c r="AJ44">
        <v>0.1</v>
      </c>
      <c r="AM44">
        <v>0.1</v>
      </c>
      <c r="BD44">
        <v>0.1</v>
      </c>
      <c r="BE44">
        <v>0.4</v>
      </c>
      <c r="BI44">
        <v>0.2</v>
      </c>
      <c r="BQ44">
        <v>6.1</v>
      </c>
    </row>
    <row r="45" spans="1:72" x14ac:dyDescent="0.25">
      <c r="A45" s="28" t="s">
        <v>266</v>
      </c>
      <c r="B45" s="27" t="s">
        <v>316</v>
      </c>
      <c r="C45" s="28" t="s">
        <v>401</v>
      </c>
      <c r="E45">
        <v>0.2</v>
      </c>
      <c r="H45">
        <v>0.1</v>
      </c>
      <c r="J45">
        <v>1</v>
      </c>
      <c r="K45">
        <v>0.2</v>
      </c>
      <c r="Y45">
        <v>0.1</v>
      </c>
      <c r="AD45">
        <v>0.1</v>
      </c>
      <c r="BQ45">
        <v>0.7</v>
      </c>
      <c r="BT45">
        <v>-0.1</v>
      </c>
    </row>
    <row r="46" spans="1:72" x14ac:dyDescent="0.25">
      <c r="A46" s="28" t="s">
        <v>266</v>
      </c>
      <c r="B46" s="27" t="s">
        <v>316</v>
      </c>
      <c r="C46" s="28" t="s">
        <v>402</v>
      </c>
      <c r="D46">
        <v>0.2</v>
      </c>
      <c r="E46">
        <v>1.6</v>
      </c>
      <c r="H46">
        <v>0.3</v>
      </c>
      <c r="J46">
        <v>6.6</v>
      </c>
      <c r="K46">
        <v>1.3</v>
      </c>
      <c r="N46">
        <v>0.2</v>
      </c>
      <c r="P46">
        <v>0.1</v>
      </c>
      <c r="Y46">
        <v>0.4</v>
      </c>
      <c r="AA46">
        <v>0.4</v>
      </c>
      <c r="AD46">
        <v>0.4</v>
      </c>
      <c r="AF46">
        <v>0.1</v>
      </c>
      <c r="AJ46">
        <v>0.2</v>
      </c>
      <c r="AM46">
        <v>0.1</v>
      </c>
      <c r="BD46">
        <v>0.1</v>
      </c>
      <c r="BE46">
        <v>0.2</v>
      </c>
      <c r="BI46">
        <v>0.1</v>
      </c>
      <c r="BQ46">
        <v>4</v>
      </c>
      <c r="BT46">
        <v>0.6</v>
      </c>
    </row>
    <row r="47" spans="1:72" x14ac:dyDescent="0.25">
      <c r="A47" s="28" t="s">
        <v>266</v>
      </c>
      <c r="B47" s="27" t="s">
        <v>316</v>
      </c>
      <c r="C47" s="28" t="s">
        <v>403</v>
      </c>
      <c r="D47">
        <v>0.9</v>
      </c>
      <c r="E47">
        <v>5.7</v>
      </c>
      <c r="H47">
        <v>1.2</v>
      </c>
      <c r="J47">
        <v>34</v>
      </c>
      <c r="K47">
        <v>5.5</v>
      </c>
      <c r="N47">
        <v>1</v>
      </c>
      <c r="O47">
        <v>0.1</v>
      </c>
      <c r="P47">
        <v>0.4</v>
      </c>
      <c r="S47">
        <v>0.1</v>
      </c>
      <c r="Y47">
        <v>1.9</v>
      </c>
      <c r="AA47">
        <v>1.5</v>
      </c>
      <c r="AD47">
        <v>1.5</v>
      </c>
      <c r="AF47">
        <v>0.2</v>
      </c>
      <c r="AJ47">
        <v>0.2</v>
      </c>
      <c r="AM47">
        <v>0.3</v>
      </c>
      <c r="AW47">
        <v>0.1</v>
      </c>
      <c r="BD47">
        <v>0.5</v>
      </c>
      <c r="BE47">
        <v>1.4</v>
      </c>
      <c r="BG47">
        <v>0.2</v>
      </c>
      <c r="BH47">
        <v>0.2</v>
      </c>
      <c r="BI47">
        <v>0.6</v>
      </c>
      <c r="BK47">
        <v>0.2</v>
      </c>
      <c r="BM47">
        <v>0.2</v>
      </c>
      <c r="BQ47">
        <v>21.9</v>
      </c>
      <c r="BT47">
        <v>3.2</v>
      </c>
    </row>
    <row r="48" spans="1:72" x14ac:dyDescent="0.25">
      <c r="A48" s="28" t="s">
        <v>266</v>
      </c>
      <c r="B48" s="27" t="s">
        <v>316</v>
      </c>
      <c r="C48" s="28" t="s">
        <v>404</v>
      </c>
      <c r="E48">
        <v>0.2</v>
      </c>
      <c r="H48">
        <v>0.1</v>
      </c>
      <c r="J48">
        <v>2.1</v>
      </c>
      <c r="K48">
        <v>0.8</v>
      </c>
      <c r="N48">
        <v>0.1</v>
      </c>
      <c r="Y48">
        <v>0.1</v>
      </c>
      <c r="BQ48">
        <v>1.2</v>
      </c>
      <c r="BT48">
        <v>0.1</v>
      </c>
    </row>
    <row r="49" spans="1:3" x14ac:dyDescent="0.25">
      <c r="A49" s="28" t="s">
        <v>266</v>
      </c>
      <c r="B49" s="27" t="s">
        <v>316</v>
      </c>
      <c r="C49" s="28" t="s">
        <v>405</v>
      </c>
    </row>
    <row r="50" spans="1:72" x14ac:dyDescent="0.25">
      <c r="A50" s="28" t="s">
        <v>266</v>
      </c>
      <c r="B50" s="27" t="s">
        <v>316</v>
      </c>
      <c r="C50" s="28" t="s">
        <v>406</v>
      </c>
      <c r="D50">
        <v>0.3</v>
      </c>
      <c r="E50">
        <v>0.6</v>
      </c>
      <c r="H50">
        <v>0.1</v>
      </c>
      <c r="J50">
        <v>4.6</v>
      </c>
      <c r="K50">
        <v>0.5</v>
      </c>
      <c r="N50">
        <v>0.1</v>
      </c>
      <c r="P50">
        <v>0.1</v>
      </c>
      <c r="Y50">
        <v>0.1</v>
      </c>
      <c r="AA50">
        <v>0.1</v>
      </c>
      <c r="AD50">
        <v>0.6</v>
      </c>
      <c r="BE50">
        <v>0.3</v>
      </c>
      <c r="BI50">
        <v>0.2</v>
      </c>
      <c r="BQ50">
        <v>1.6</v>
      </c>
      <c r="BT50">
        <v>0.4</v>
      </c>
    </row>
    <row r="51" spans="1:72" x14ac:dyDescent="0.25">
      <c r="A51" s="28" t="s">
        <v>266</v>
      </c>
      <c r="B51" s="27" t="s">
        <v>316</v>
      </c>
      <c r="C51" s="28" t="s">
        <v>407</v>
      </c>
      <c r="D51">
        <v>3.6</v>
      </c>
      <c r="E51">
        <v>28.8</v>
      </c>
      <c r="G51">
        <v>0.4</v>
      </c>
      <c r="H51">
        <v>9.3</v>
      </c>
      <c r="I51">
        <v>0.1</v>
      </c>
      <c r="J51">
        <v>170.2</v>
      </c>
      <c r="K51">
        <v>40.6</v>
      </c>
      <c r="L51">
        <v>0.1</v>
      </c>
      <c r="M51">
        <v>0.1</v>
      </c>
      <c r="N51">
        <v>6.2</v>
      </c>
      <c r="O51">
        <v>0.7</v>
      </c>
      <c r="P51">
        <v>2.4</v>
      </c>
      <c r="Q51">
        <v>0.2</v>
      </c>
      <c r="R51">
        <v>0.3</v>
      </c>
      <c r="S51">
        <v>0.4</v>
      </c>
      <c r="T51">
        <v>0.1</v>
      </c>
      <c r="U51">
        <v>0.1</v>
      </c>
      <c r="V51">
        <v>0.1</v>
      </c>
      <c r="W51">
        <v>0.3</v>
      </c>
      <c r="X51">
        <v>0.1</v>
      </c>
      <c r="Y51">
        <v>8.5</v>
      </c>
      <c r="AA51">
        <v>4.2</v>
      </c>
      <c r="AB51">
        <v>0.1</v>
      </c>
      <c r="AC51">
        <v>0.1</v>
      </c>
      <c r="AD51">
        <v>8.2</v>
      </c>
      <c r="AF51">
        <v>1.4</v>
      </c>
      <c r="AG51">
        <v>0.6</v>
      </c>
      <c r="AH51">
        <v>0.4</v>
      </c>
      <c r="AI51">
        <v>0.1</v>
      </c>
      <c r="AJ51">
        <v>1.9</v>
      </c>
      <c r="AK51">
        <v>0.1</v>
      </c>
      <c r="AM51">
        <v>1.5</v>
      </c>
      <c r="AO51">
        <v>0.1</v>
      </c>
      <c r="AQ51">
        <v>0.2</v>
      </c>
      <c r="AR51">
        <v>0.1</v>
      </c>
      <c r="AU51">
        <v>0.1</v>
      </c>
      <c r="AV51">
        <v>0.2</v>
      </c>
      <c r="AW51">
        <v>0.5</v>
      </c>
      <c r="AX51">
        <v>0.1</v>
      </c>
      <c r="BD51">
        <v>1.5</v>
      </c>
      <c r="BE51">
        <v>8</v>
      </c>
      <c r="BF51">
        <v>0.2</v>
      </c>
      <c r="BG51">
        <v>1</v>
      </c>
      <c r="BH51">
        <v>0.4</v>
      </c>
      <c r="BI51">
        <v>3.3</v>
      </c>
      <c r="BJ51">
        <v>0.2</v>
      </c>
      <c r="BK51">
        <v>0.5</v>
      </c>
      <c r="BM51">
        <v>0.5</v>
      </c>
      <c r="BQ51">
        <v>131.7</v>
      </c>
      <c r="BS51">
        <v>0.4</v>
      </c>
      <c r="BT51">
        <v>30.4</v>
      </c>
    </row>
    <row r="52" spans="1:72" x14ac:dyDescent="0.25">
      <c r="A52" s="26" t="s">
        <v>267</v>
      </c>
      <c r="B52" s="27" t="s">
        <v>317</v>
      </c>
      <c r="C52" s="26" t="s">
        <v>384</v>
      </c>
      <c r="D52">
        <v>40</v>
      </c>
      <c r="E52">
        <v>2.2</v>
      </c>
      <c r="F52">
        <v>427.2</v>
      </c>
      <c r="G52">
        <v>0.8</v>
      </c>
      <c r="H52">
        <v>2985.3</v>
      </c>
      <c r="I52">
        <v>5.8</v>
      </c>
      <c r="J52">
        <v>1.8</v>
      </c>
      <c r="K52">
        <v>1.4</v>
      </c>
      <c r="L52">
        <v>0.5</v>
      </c>
      <c r="M52">
        <v>2</v>
      </c>
      <c r="N52">
        <v>19.4</v>
      </c>
      <c r="O52">
        <v>9</v>
      </c>
      <c r="P52">
        <v>1.6</v>
      </c>
      <c r="Q52">
        <v>1.5</v>
      </c>
      <c r="R52">
        <v>1</v>
      </c>
      <c r="S52">
        <v>2.5</v>
      </c>
      <c r="T52">
        <v>1</v>
      </c>
      <c r="U52">
        <v>1.4</v>
      </c>
      <c r="V52">
        <v>1.9</v>
      </c>
      <c r="W52">
        <v>1.8</v>
      </c>
      <c r="X52">
        <v>0.7</v>
      </c>
      <c r="Y52">
        <v>5.4</v>
      </c>
      <c r="Z52">
        <v>1.3</v>
      </c>
      <c r="AA52">
        <v>28.9</v>
      </c>
      <c r="AB52">
        <v>0.3</v>
      </c>
      <c r="AC52">
        <v>2.7</v>
      </c>
      <c r="AD52">
        <v>38.5</v>
      </c>
      <c r="AE52">
        <v>1</v>
      </c>
      <c r="AF52">
        <v>33.5</v>
      </c>
      <c r="AG52">
        <v>8.2</v>
      </c>
      <c r="AH52">
        <v>3.3</v>
      </c>
      <c r="AI52">
        <v>7.3</v>
      </c>
      <c r="AJ52">
        <v>0.9</v>
      </c>
      <c r="AK52">
        <v>5</v>
      </c>
      <c r="AL52">
        <v>0.2</v>
      </c>
      <c r="AM52">
        <v>1596.4</v>
      </c>
      <c r="AN52">
        <v>0.5</v>
      </c>
      <c r="AO52">
        <v>2.8</v>
      </c>
      <c r="AP52">
        <v>1.8</v>
      </c>
      <c r="AQ52">
        <v>4.9</v>
      </c>
      <c r="AR52">
        <v>1.8</v>
      </c>
      <c r="AS52">
        <v>0.8</v>
      </c>
      <c r="AT52">
        <v>0.5</v>
      </c>
      <c r="AU52">
        <v>3.4</v>
      </c>
      <c r="AV52">
        <v>3.9</v>
      </c>
      <c r="AW52">
        <v>1.9</v>
      </c>
      <c r="AX52">
        <v>1.7</v>
      </c>
      <c r="AY52">
        <v>0.9</v>
      </c>
      <c r="AZ52">
        <v>2.1</v>
      </c>
      <c r="BA52">
        <v>3.1</v>
      </c>
      <c r="BB52">
        <v>0.3</v>
      </c>
      <c r="BC52">
        <v>0.5</v>
      </c>
      <c r="BD52">
        <v>5.4</v>
      </c>
      <c r="BE52">
        <v>17.2</v>
      </c>
      <c r="BF52">
        <v>8.4</v>
      </c>
      <c r="BG52">
        <v>40.9</v>
      </c>
      <c r="BH52">
        <v>34.8</v>
      </c>
      <c r="BI52">
        <v>6.8</v>
      </c>
      <c r="BJ52">
        <v>9.2</v>
      </c>
      <c r="BK52">
        <v>32.2</v>
      </c>
      <c r="BL52">
        <v>0.1</v>
      </c>
      <c r="BM52">
        <v>1.2</v>
      </c>
      <c r="BP52">
        <v>18</v>
      </c>
      <c r="BQ52">
        <v>7586.4</v>
      </c>
      <c r="BR52">
        <v>2.3</v>
      </c>
      <c r="BS52">
        <v>75.6</v>
      </c>
      <c r="BT52">
        <v>176.6</v>
      </c>
    </row>
    <row r="53" spans="1:72" x14ac:dyDescent="0.25">
      <c r="A53" s="28" t="s">
        <v>267</v>
      </c>
      <c r="B53" s="27" t="s">
        <v>317</v>
      </c>
      <c r="C53" s="28" t="s">
        <v>385</v>
      </c>
      <c r="D53">
        <v>8.8</v>
      </c>
      <c r="E53">
        <v>0.8</v>
      </c>
      <c r="F53">
        <v>19.1</v>
      </c>
      <c r="G53">
        <v>0.2</v>
      </c>
      <c r="H53">
        <v>2722.8</v>
      </c>
      <c r="I53">
        <v>0.1</v>
      </c>
      <c r="J53">
        <v>0.2</v>
      </c>
      <c r="N53">
        <v>21.3</v>
      </c>
      <c r="O53">
        <v>57.5</v>
      </c>
      <c r="T53">
        <v>0.2</v>
      </c>
      <c r="V53">
        <v>0.1</v>
      </c>
      <c r="W53">
        <v>0.1</v>
      </c>
      <c r="Y53">
        <v>0.5</v>
      </c>
      <c r="AA53">
        <v>0.1</v>
      </c>
      <c r="AB53">
        <v>0.1</v>
      </c>
      <c r="AC53">
        <v>0.3</v>
      </c>
      <c r="AD53">
        <v>4.9</v>
      </c>
      <c r="AE53">
        <v>0.5</v>
      </c>
      <c r="AF53">
        <v>5.9</v>
      </c>
      <c r="AG53">
        <v>19.3</v>
      </c>
      <c r="AH53">
        <v>1.2</v>
      </c>
      <c r="AI53">
        <v>1.9</v>
      </c>
      <c r="AK53">
        <v>9.5</v>
      </c>
      <c r="AM53">
        <v>686.2</v>
      </c>
      <c r="AO53">
        <v>0.1</v>
      </c>
      <c r="AP53">
        <v>1.2</v>
      </c>
      <c r="AQ53">
        <v>6.8</v>
      </c>
      <c r="AR53">
        <v>0.6</v>
      </c>
      <c r="AS53">
        <v>0.8</v>
      </c>
      <c r="AT53">
        <v>0.3</v>
      </c>
      <c r="AU53">
        <v>2.2</v>
      </c>
      <c r="AV53">
        <v>8.9</v>
      </c>
      <c r="AW53">
        <v>2.3</v>
      </c>
      <c r="AX53">
        <v>1.9</v>
      </c>
      <c r="AY53">
        <v>0.8</v>
      </c>
      <c r="AZ53">
        <v>0.9</v>
      </c>
      <c r="BA53">
        <v>6.4</v>
      </c>
      <c r="BB53">
        <v>0.1</v>
      </c>
      <c r="BC53">
        <v>0.1</v>
      </c>
      <c r="BD53">
        <v>13.4</v>
      </c>
      <c r="BE53">
        <v>4.3</v>
      </c>
      <c r="BF53">
        <v>7.3</v>
      </c>
      <c r="BG53">
        <v>22</v>
      </c>
      <c r="BH53">
        <v>28.1</v>
      </c>
      <c r="BI53">
        <v>14.6</v>
      </c>
      <c r="BJ53">
        <v>12.5</v>
      </c>
      <c r="BK53">
        <v>1.8</v>
      </c>
      <c r="BM53">
        <v>0.2</v>
      </c>
      <c r="BQ53">
        <v>1820.4</v>
      </c>
      <c r="BS53">
        <v>3.6</v>
      </c>
      <c r="BT53">
        <v>-32.5</v>
      </c>
    </row>
    <row r="54" spans="1:72" x14ac:dyDescent="0.25">
      <c r="A54" s="28" t="s">
        <v>267</v>
      </c>
      <c r="B54" s="27" t="s">
        <v>317</v>
      </c>
      <c r="C54" s="28" t="s">
        <v>386</v>
      </c>
      <c r="F54">
        <v>0.3</v>
      </c>
      <c r="H54">
        <v>7.2</v>
      </c>
      <c r="AM54">
        <v>2.5</v>
      </c>
      <c r="BG54">
        <v>0.2</v>
      </c>
      <c r="BH54">
        <v>0.2</v>
      </c>
      <c r="BQ54">
        <v>7.6</v>
      </c>
      <c r="BS54">
        <v>0.1</v>
      </c>
      <c r="BT54">
        <v>-4.6</v>
      </c>
    </row>
    <row r="55" spans="1:72" x14ac:dyDescent="0.25">
      <c r="A55" s="28" t="s">
        <v>267</v>
      </c>
      <c r="B55" s="27" t="s">
        <v>317</v>
      </c>
      <c r="C55" s="28" t="s">
        <v>387</v>
      </c>
      <c r="D55">
        <v>0.3</v>
      </c>
      <c r="E55">
        <v>0.1</v>
      </c>
      <c r="F55">
        <v>6.1</v>
      </c>
      <c r="H55">
        <v>236.2</v>
      </c>
      <c r="I55">
        <v>0.6</v>
      </c>
      <c r="M55">
        <v>0.2</v>
      </c>
      <c r="N55">
        <v>1</v>
      </c>
      <c r="O55">
        <v>0.2</v>
      </c>
      <c r="R55">
        <v>0.1</v>
      </c>
      <c r="S55">
        <v>0.1</v>
      </c>
      <c r="T55">
        <v>0.1</v>
      </c>
      <c r="U55">
        <v>0.1</v>
      </c>
      <c r="V55">
        <v>0.1</v>
      </c>
      <c r="W55">
        <v>0.1</v>
      </c>
      <c r="Y55">
        <v>0.1</v>
      </c>
      <c r="AA55">
        <v>2.3</v>
      </c>
      <c r="AC55">
        <v>0.1</v>
      </c>
      <c r="AD55">
        <v>5</v>
      </c>
      <c r="AF55">
        <v>0.6</v>
      </c>
      <c r="AG55">
        <v>0.1</v>
      </c>
      <c r="AH55">
        <v>0.1</v>
      </c>
      <c r="AI55">
        <v>1.2</v>
      </c>
      <c r="AK55">
        <v>0.2</v>
      </c>
      <c r="AM55">
        <v>105.7</v>
      </c>
      <c r="AN55">
        <v>0.1</v>
      </c>
      <c r="AO55">
        <v>0.3</v>
      </c>
      <c r="AP55">
        <v>0.1</v>
      </c>
      <c r="AQ55">
        <v>0.2</v>
      </c>
      <c r="AV55">
        <v>0.1</v>
      </c>
      <c r="AX55">
        <v>0.1</v>
      </c>
      <c r="BC55">
        <v>0.1</v>
      </c>
      <c r="BD55">
        <v>0.2</v>
      </c>
      <c r="BE55">
        <v>0.1</v>
      </c>
      <c r="BG55">
        <v>1.1</v>
      </c>
      <c r="BH55">
        <v>0.9</v>
      </c>
      <c r="BI55">
        <v>0.2</v>
      </c>
      <c r="BJ55">
        <v>0.8</v>
      </c>
      <c r="BK55">
        <v>3</v>
      </c>
      <c r="BQ55">
        <v>204.1</v>
      </c>
      <c r="BS55">
        <v>1.2</v>
      </c>
      <c r="BT55">
        <v>3.3</v>
      </c>
    </row>
    <row r="56" spans="1:3" x14ac:dyDescent="0.25">
      <c r="A56" s="28" t="s">
        <v>267</v>
      </c>
      <c r="B56" s="27" t="s">
        <v>317</v>
      </c>
      <c r="C56" s="28" t="s">
        <v>388</v>
      </c>
    </row>
    <row r="57" spans="1:69" x14ac:dyDescent="0.25">
      <c r="A57" s="28" t="s">
        <v>267</v>
      </c>
      <c r="B57" s="27" t="s">
        <v>317</v>
      </c>
      <c r="C57" s="28" t="s">
        <v>389</v>
      </c>
      <c r="H57">
        <v>0.1</v>
      </c>
      <c r="AM57">
        <v>0.1</v>
      </c>
      <c r="BQ57">
        <v>0.2</v>
      </c>
    </row>
    <row r="58" spans="1:72" x14ac:dyDescent="0.25">
      <c r="A58" s="28" t="s">
        <v>267</v>
      </c>
      <c r="B58" s="27" t="s">
        <v>317</v>
      </c>
      <c r="C58" s="28" t="s">
        <v>390</v>
      </c>
      <c r="H58">
        <v>2.6</v>
      </c>
      <c r="AF58">
        <v>0.1</v>
      </c>
      <c r="AM58">
        <v>0.2</v>
      </c>
      <c r="BQ58">
        <v>6.4</v>
      </c>
      <c r="BS58">
        <v>0.3</v>
      </c>
      <c r="BT58">
        <v>-0.1</v>
      </c>
    </row>
    <row r="59" spans="1:72" x14ac:dyDescent="0.25">
      <c r="A59" s="28" t="s">
        <v>267</v>
      </c>
      <c r="B59" s="27" t="s">
        <v>317</v>
      </c>
      <c r="C59" s="28" t="s">
        <v>391</v>
      </c>
      <c r="H59">
        <v>0.4</v>
      </c>
      <c r="AM59">
        <v>0.2</v>
      </c>
      <c r="BQ59">
        <v>0.6</v>
      </c>
      <c r="BT59">
        <v>-0.5</v>
      </c>
    </row>
    <row r="60" spans="1:72" x14ac:dyDescent="0.25">
      <c r="A60" s="28" t="s">
        <v>267</v>
      </c>
      <c r="B60" s="27" t="s">
        <v>317</v>
      </c>
      <c r="C60" s="28" t="s">
        <v>392</v>
      </c>
      <c r="F60">
        <v>1.7</v>
      </c>
      <c r="H60">
        <v>21.6</v>
      </c>
      <c r="Y60">
        <v>0.1</v>
      </c>
      <c r="AF60">
        <v>0.2</v>
      </c>
      <c r="AM60">
        <v>6.9</v>
      </c>
      <c r="BG60">
        <v>0.3</v>
      </c>
      <c r="BH60">
        <v>0.3</v>
      </c>
      <c r="BK60">
        <v>0.1</v>
      </c>
      <c r="BQ60">
        <v>78.8</v>
      </c>
      <c r="BS60">
        <v>1</v>
      </c>
      <c r="BT60">
        <v>-2</v>
      </c>
    </row>
    <row r="61" spans="1:72" x14ac:dyDescent="0.25">
      <c r="A61" s="28" t="s">
        <v>267</v>
      </c>
      <c r="B61" s="27" t="s">
        <v>317</v>
      </c>
      <c r="C61" s="28" t="s">
        <v>393</v>
      </c>
      <c r="D61">
        <v>0.7</v>
      </c>
      <c r="F61">
        <v>0.4</v>
      </c>
      <c r="H61">
        <v>14.7</v>
      </c>
      <c r="I61">
        <v>0.1</v>
      </c>
      <c r="J61">
        <v>0.1</v>
      </c>
      <c r="K61">
        <v>0.1</v>
      </c>
      <c r="M61">
        <v>3.9</v>
      </c>
      <c r="N61">
        <v>1.5</v>
      </c>
      <c r="O61">
        <v>0.3</v>
      </c>
      <c r="P61">
        <v>0.1</v>
      </c>
      <c r="Q61">
        <v>0.1</v>
      </c>
      <c r="R61">
        <v>1</v>
      </c>
      <c r="S61">
        <v>0.2</v>
      </c>
      <c r="T61">
        <v>0.1</v>
      </c>
      <c r="U61">
        <v>0.1</v>
      </c>
      <c r="V61">
        <v>0.2</v>
      </c>
      <c r="W61">
        <v>0.1</v>
      </c>
      <c r="Y61">
        <v>0.1</v>
      </c>
      <c r="AA61">
        <v>0.6</v>
      </c>
      <c r="AC61">
        <v>0.1</v>
      </c>
      <c r="AD61">
        <v>0.3</v>
      </c>
      <c r="AF61">
        <v>0.8</v>
      </c>
      <c r="AG61">
        <v>0.3</v>
      </c>
      <c r="AH61">
        <v>0.4</v>
      </c>
      <c r="AI61">
        <v>2.6</v>
      </c>
      <c r="AJ61">
        <v>0.1</v>
      </c>
      <c r="AK61">
        <v>0.6</v>
      </c>
      <c r="AM61">
        <v>4.8</v>
      </c>
      <c r="AN61">
        <v>0.1</v>
      </c>
      <c r="AQ61">
        <v>0.2</v>
      </c>
      <c r="AV61">
        <v>0.1</v>
      </c>
      <c r="BA61">
        <v>0.1</v>
      </c>
      <c r="BD61">
        <v>0.1</v>
      </c>
      <c r="BE61">
        <v>0.1</v>
      </c>
      <c r="BF61">
        <v>0.1</v>
      </c>
      <c r="BG61">
        <v>0.5</v>
      </c>
      <c r="BH61">
        <v>0.3</v>
      </c>
      <c r="BI61">
        <v>0.1</v>
      </c>
      <c r="BK61">
        <v>0.1</v>
      </c>
      <c r="BQ61">
        <v>25.3</v>
      </c>
      <c r="BS61">
        <v>0.1</v>
      </c>
      <c r="BT61">
        <v>0.6</v>
      </c>
    </row>
    <row r="62" spans="1:72" x14ac:dyDescent="0.25">
      <c r="A62" s="28" t="s">
        <v>267</v>
      </c>
      <c r="B62" s="27" t="s">
        <v>317</v>
      </c>
      <c r="C62" s="28" t="s">
        <v>394</v>
      </c>
      <c r="D62">
        <v>0.2</v>
      </c>
      <c r="H62">
        <v>3.4</v>
      </c>
      <c r="N62">
        <v>0.2</v>
      </c>
      <c r="O62">
        <v>0.1</v>
      </c>
      <c r="AF62">
        <v>0.1</v>
      </c>
      <c r="AM62">
        <v>0.9</v>
      </c>
      <c r="BG62">
        <v>0.1</v>
      </c>
      <c r="BH62">
        <v>0.1</v>
      </c>
      <c r="BQ62">
        <v>8.3</v>
      </c>
      <c r="BT62">
        <v>-2</v>
      </c>
    </row>
    <row r="63" spans="1:72" x14ac:dyDescent="0.25">
      <c r="A63" s="28" t="s">
        <v>267</v>
      </c>
      <c r="B63" s="27" t="s">
        <v>317</v>
      </c>
      <c r="C63" s="28" t="s">
        <v>395</v>
      </c>
      <c r="F63">
        <v>0.3</v>
      </c>
      <c r="H63">
        <v>10.7</v>
      </c>
      <c r="AD63">
        <v>0.1</v>
      </c>
      <c r="AF63">
        <v>0.1</v>
      </c>
      <c r="AM63">
        <v>4.4</v>
      </c>
      <c r="BG63">
        <v>0.2</v>
      </c>
      <c r="BH63">
        <v>0.1</v>
      </c>
      <c r="BK63">
        <v>0.1</v>
      </c>
      <c r="BQ63">
        <v>29.1</v>
      </c>
      <c r="BS63">
        <v>0.4</v>
      </c>
      <c r="BT63">
        <v>-0.7</v>
      </c>
    </row>
    <row r="64" spans="1:72" x14ac:dyDescent="0.25">
      <c r="A64" s="28" t="s">
        <v>267</v>
      </c>
      <c r="B64" s="27" t="s">
        <v>317</v>
      </c>
      <c r="C64" s="28" t="s">
        <v>396</v>
      </c>
      <c r="D64">
        <v>0.4</v>
      </c>
      <c r="F64">
        <v>9.5</v>
      </c>
      <c r="H64">
        <v>177.3</v>
      </c>
      <c r="I64">
        <v>0.1</v>
      </c>
      <c r="N64">
        <v>0.4</v>
      </c>
      <c r="O64">
        <v>0.3</v>
      </c>
      <c r="Y64">
        <v>0.2</v>
      </c>
      <c r="AA64">
        <v>0.2</v>
      </c>
      <c r="AD64">
        <v>0.6</v>
      </c>
      <c r="AF64">
        <v>0.7</v>
      </c>
      <c r="AG64">
        <v>0.1</v>
      </c>
      <c r="AI64">
        <v>0.4</v>
      </c>
      <c r="AK64">
        <v>0.1</v>
      </c>
      <c r="AM64">
        <v>35.9</v>
      </c>
      <c r="AR64">
        <v>0.1</v>
      </c>
      <c r="AV64">
        <v>0.1</v>
      </c>
      <c r="BD64">
        <v>0.1</v>
      </c>
      <c r="BE64">
        <v>0.1</v>
      </c>
      <c r="BF64">
        <v>0.1</v>
      </c>
      <c r="BG64">
        <v>2.6</v>
      </c>
      <c r="BH64">
        <v>2.2</v>
      </c>
      <c r="BI64">
        <v>0.4</v>
      </c>
      <c r="BJ64">
        <v>0.1</v>
      </c>
      <c r="BK64">
        <v>0.3</v>
      </c>
      <c r="BQ64">
        <v>164.2</v>
      </c>
      <c r="BS64">
        <v>3.3</v>
      </c>
      <c r="BT64">
        <v>2.4</v>
      </c>
    </row>
    <row r="65" spans="1:72" x14ac:dyDescent="0.25">
      <c r="A65" s="28" t="s">
        <v>267</v>
      </c>
      <c r="B65" s="27" t="s">
        <v>317</v>
      </c>
      <c r="C65" s="28" t="s">
        <v>397</v>
      </c>
      <c r="H65">
        <v>0.6</v>
      </c>
      <c r="AM65">
        <v>0.2</v>
      </c>
      <c r="BQ65">
        <v>0.6</v>
      </c>
      <c r="BS65">
        <v>0.1</v>
      </c>
      <c r="BT65">
        <v>-0.8</v>
      </c>
    </row>
    <row r="66" spans="1:72" x14ac:dyDescent="0.25">
      <c r="A66" s="28" t="s">
        <v>267</v>
      </c>
      <c r="B66" s="27" t="s">
        <v>317</v>
      </c>
      <c r="C66" s="28" t="s">
        <v>398</v>
      </c>
      <c r="D66">
        <v>0.1</v>
      </c>
      <c r="F66">
        <v>2.1</v>
      </c>
      <c r="H66">
        <v>47.8</v>
      </c>
      <c r="N66">
        <v>0.1</v>
      </c>
      <c r="AA66">
        <v>0.1</v>
      </c>
      <c r="AD66">
        <v>0.2</v>
      </c>
      <c r="AF66">
        <v>0.4</v>
      </c>
      <c r="AI66">
        <v>0.1</v>
      </c>
      <c r="AM66">
        <v>15.1</v>
      </c>
      <c r="BF66">
        <v>0.1</v>
      </c>
      <c r="BG66">
        <v>0.9</v>
      </c>
      <c r="BH66">
        <v>0.8</v>
      </c>
      <c r="BI66">
        <v>0.2</v>
      </c>
      <c r="BK66">
        <v>0.1</v>
      </c>
      <c r="BQ66">
        <v>60.6</v>
      </c>
      <c r="BS66">
        <v>0.1</v>
      </c>
      <c r="BT66">
        <v>1.8</v>
      </c>
    </row>
    <row r="67" spans="1:69" x14ac:dyDescent="0.25">
      <c r="A67" s="28" t="s">
        <v>267</v>
      </c>
      <c r="B67" s="27" t="s">
        <v>317</v>
      </c>
      <c r="C67" s="28" t="s">
        <v>399</v>
      </c>
      <c r="F67">
        <v>0.2</v>
      </c>
      <c r="H67">
        <v>5</v>
      </c>
      <c r="AM67">
        <v>1.6</v>
      </c>
      <c r="BG67">
        <v>0.1</v>
      </c>
      <c r="BH67">
        <v>0.1</v>
      </c>
      <c r="BQ67">
        <v>5.1</v>
      </c>
    </row>
    <row r="68" spans="1:72" x14ac:dyDescent="0.25">
      <c r="A68" s="28" t="s">
        <v>267</v>
      </c>
      <c r="B68" s="27" t="s">
        <v>317</v>
      </c>
      <c r="C68" s="28" t="s">
        <v>400</v>
      </c>
      <c r="F68">
        <v>0.8</v>
      </c>
      <c r="H68">
        <v>21.9</v>
      </c>
      <c r="N68">
        <v>0.1</v>
      </c>
      <c r="AD68">
        <v>0.1</v>
      </c>
      <c r="AF68">
        <v>0.1</v>
      </c>
      <c r="AM68">
        <v>6.4</v>
      </c>
      <c r="BG68">
        <v>0.4</v>
      </c>
      <c r="BH68">
        <v>0.3</v>
      </c>
      <c r="BI68">
        <v>0.1</v>
      </c>
      <c r="BK68">
        <v>0.1</v>
      </c>
      <c r="BQ68">
        <v>21.9</v>
      </c>
      <c r="BS68">
        <v>0.2</v>
      </c>
      <c r="BT68">
        <v>-3</v>
      </c>
    </row>
    <row r="69" spans="1:72" x14ac:dyDescent="0.25">
      <c r="A69" s="28" t="s">
        <v>267</v>
      </c>
      <c r="B69" s="27" t="s">
        <v>317</v>
      </c>
      <c r="C69" s="28" t="s">
        <v>401</v>
      </c>
      <c r="F69">
        <v>0.1</v>
      </c>
      <c r="H69">
        <v>3.2</v>
      </c>
      <c r="AM69">
        <v>1</v>
      </c>
      <c r="BG69">
        <v>0.1</v>
      </c>
      <c r="BH69">
        <v>0.1</v>
      </c>
      <c r="BQ69">
        <v>3.1</v>
      </c>
      <c r="BT69">
        <v>-6.4</v>
      </c>
    </row>
    <row r="70" spans="1:72" x14ac:dyDescent="0.25">
      <c r="A70" s="28" t="s">
        <v>267</v>
      </c>
      <c r="B70" s="27" t="s">
        <v>317</v>
      </c>
      <c r="C70" s="28" t="s">
        <v>402</v>
      </c>
      <c r="F70">
        <v>0.1</v>
      </c>
      <c r="H70">
        <v>3.5</v>
      </c>
      <c r="AM70">
        <v>0.9</v>
      </c>
      <c r="BG70">
        <v>0.1</v>
      </c>
      <c r="BH70">
        <v>0.1</v>
      </c>
      <c r="BQ70">
        <v>3.2</v>
      </c>
      <c r="BT70">
        <v>-1.3</v>
      </c>
    </row>
    <row r="71" spans="1:72" x14ac:dyDescent="0.25">
      <c r="A71" s="28" t="s">
        <v>267</v>
      </c>
      <c r="B71" s="27" t="s">
        <v>317</v>
      </c>
      <c r="C71" s="28" t="s">
        <v>403</v>
      </c>
      <c r="F71">
        <v>1</v>
      </c>
      <c r="H71">
        <v>22.4</v>
      </c>
      <c r="N71">
        <v>0.1</v>
      </c>
      <c r="O71">
        <v>0.1</v>
      </c>
      <c r="AD71">
        <v>0.1</v>
      </c>
      <c r="AF71">
        <v>0.1</v>
      </c>
      <c r="AI71">
        <v>0.1</v>
      </c>
      <c r="AM71">
        <v>6.7</v>
      </c>
      <c r="BG71">
        <v>0.6</v>
      </c>
      <c r="BH71">
        <v>0.5</v>
      </c>
      <c r="BI71">
        <v>0.1</v>
      </c>
      <c r="BK71">
        <v>0.1</v>
      </c>
      <c r="BQ71">
        <v>20.1</v>
      </c>
      <c r="BS71">
        <v>0.1</v>
      </c>
      <c r="BT71">
        <v>-0.1</v>
      </c>
    </row>
    <row r="72" spans="1:72" x14ac:dyDescent="0.25">
      <c r="A72" s="28" t="s">
        <v>267</v>
      </c>
      <c r="B72" s="27" t="s">
        <v>317</v>
      </c>
      <c r="C72" s="28" t="s">
        <v>404</v>
      </c>
      <c r="F72">
        <v>0.3</v>
      </c>
      <c r="H72">
        <v>9.6</v>
      </c>
      <c r="AA72">
        <v>0.1</v>
      </c>
      <c r="AD72">
        <v>0.1</v>
      </c>
      <c r="AM72">
        <v>3.8</v>
      </c>
      <c r="BG72">
        <v>0.2</v>
      </c>
      <c r="BH72">
        <v>0.1</v>
      </c>
      <c r="BK72">
        <v>0.1</v>
      </c>
      <c r="BQ72">
        <v>12.7</v>
      </c>
      <c r="BS72">
        <v>0.1</v>
      </c>
      <c r="BT72">
        <v>-0.4</v>
      </c>
    </row>
    <row r="73" spans="1:69" x14ac:dyDescent="0.25">
      <c r="A73" s="28" t="s">
        <v>267</v>
      </c>
      <c r="B73" s="27" t="s">
        <v>317</v>
      </c>
      <c r="C73" s="28" t="s">
        <v>405</v>
      </c>
      <c r="F73">
        <v>0.1</v>
      </c>
      <c r="H73">
        <v>1</v>
      </c>
      <c r="AM73">
        <v>0.2</v>
      </c>
      <c r="BQ73">
        <v>0.9</v>
      </c>
    </row>
    <row r="74" spans="1:72" x14ac:dyDescent="0.25">
      <c r="A74" s="28" t="s">
        <v>267</v>
      </c>
      <c r="B74" s="27" t="s">
        <v>317</v>
      </c>
      <c r="C74" s="28" t="s">
        <v>406</v>
      </c>
      <c r="F74">
        <v>0.1</v>
      </c>
      <c r="H74">
        <v>2.9</v>
      </c>
      <c r="AM74">
        <v>0.7</v>
      </c>
      <c r="BG74">
        <v>0.1</v>
      </c>
      <c r="BH74">
        <v>0.1</v>
      </c>
      <c r="BQ74">
        <v>3</v>
      </c>
      <c r="BS74">
        <v>0.1</v>
      </c>
      <c r="BT74">
        <v>-0.8</v>
      </c>
    </row>
    <row r="75" spans="1:72" x14ac:dyDescent="0.25">
      <c r="A75" s="28" t="s">
        <v>267</v>
      </c>
      <c r="B75" s="27" t="s">
        <v>317</v>
      </c>
      <c r="C75" s="28" t="s">
        <v>407</v>
      </c>
      <c r="D75">
        <v>1.4</v>
      </c>
      <c r="F75">
        <v>19.9</v>
      </c>
      <c r="H75">
        <v>230</v>
      </c>
      <c r="I75">
        <v>0.3</v>
      </c>
      <c r="M75">
        <v>0.3</v>
      </c>
      <c r="N75">
        <v>1.2</v>
      </c>
      <c r="O75">
        <v>0.4</v>
      </c>
      <c r="R75">
        <v>0.1</v>
      </c>
      <c r="T75">
        <v>0.1</v>
      </c>
      <c r="V75">
        <v>0.1</v>
      </c>
      <c r="W75">
        <v>0.1</v>
      </c>
      <c r="Y75">
        <v>0.2</v>
      </c>
      <c r="AA75">
        <v>0.5</v>
      </c>
      <c r="AC75">
        <v>0.1</v>
      </c>
      <c r="AD75">
        <v>1</v>
      </c>
      <c r="AF75">
        <v>1</v>
      </c>
      <c r="AG75">
        <v>0.2</v>
      </c>
      <c r="AH75">
        <v>0.1</v>
      </c>
      <c r="AI75">
        <v>0.4</v>
      </c>
      <c r="AJ75">
        <v>0.1</v>
      </c>
      <c r="AK75">
        <v>0.1</v>
      </c>
      <c r="AM75">
        <v>53.5</v>
      </c>
      <c r="AO75">
        <v>0.1</v>
      </c>
      <c r="AP75">
        <v>0.1</v>
      </c>
      <c r="AQ75">
        <v>0.3</v>
      </c>
      <c r="AR75">
        <v>0.1</v>
      </c>
      <c r="AV75">
        <v>0.3</v>
      </c>
      <c r="AW75">
        <v>0.1</v>
      </c>
      <c r="AX75">
        <v>0.1</v>
      </c>
      <c r="BA75">
        <v>0.2</v>
      </c>
      <c r="BD75">
        <v>0.1</v>
      </c>
      <c r="BE75">
        <v>0.3</v>
      </c>
      <c r="BF75">
        <v>0.2</v>
      </c>
      <c r="BG75">
        <v>2.7</v>
      </c>
      <c r="BH75">
        <v>2.7</v>
      </c>
      <c r="BI75">
        <v>0.4</v>
      </c>
      <c r="BJ75">
        <v>0.2</v>
      </c>
      <c r="BK75">
        <v>0.7</v>
      </c>
      <c r="BM75">
        <v>0.1</v>
      </c>
      <c r="BQ75">
        <v>390.9</v>
      </c>
      <c r="BS75">
        <v>1.2</v>
      </c>
      <c r="BT75">
        <v>-2.9</v>
      </c>
    </row>
    <row r="76" spans="1:72" x14ac:dyDescent="0.25">
      <c r="A76" s="26" t="s">
        <v>268</v>
      </c>
      <c r="B76" s="27" t="s">
        <v>318</v>
      </c>
      <c r="C76" s="26" t="s">
        <v>384</v>
      </c>
      <c r="D76">
        <v>983.2</v>
      </c>
      <c r="E76">
        <v>79.5</v>
      </c>
      <c r="F76">
        <v>46.3</v>
      </c>
      <c r="G76">
        <v>6092.1</v>
      </c>
      <c r="H76">
        <v>1375.6</v>
      </c>
      <c r="I76">
        <v>138.4</v>
      </c>
      <c r="J76">
        <v>116.5</v>
      </c>
      <c r="K76">
        <v>654.2</v>
      </c>
      <c r="L76">
        <v>51.5</v>
      </c>
      <c r="M76">
        <v>22698.5</v>
      </c>
      <c r="N76">
        <v>5494.9</v>
      </c>
      <c r="O76">
        <v>202.8</v>
      </c>
      <c r="P76">
        <v>446.1</v>
      </c>
      <c r="Q76">
        <v>10229.4</v>
      </c>
      <c r="R76">
        <v>10020.4</v>
      </c>
      <c r="S76">
        <v>2024.5</v>
      </c>
      <c r="T76">
        <v>172.5</v>
      </c>
      <c r="U76">
        <v>805.4</v>
      </c>
      <c r="V76">
        <v>810.1</v>
      </c>
      <c r="W76">
        <v>846.2</v>
      </c>
      <c r="X76">
        <v>194.2</v>
      </c>
      <c r="Y76">
        <v>531.2</v>
      </c>
      <c r="Z76">
        <v>182.5</v>
      </c>
      <c r="AA76">
        <v>15926.1</v>
      </c>
      <c r="AB76">
        <v>127.7</v>
      </c>
      <c r="AC76">
        <v>543.1</v>
      </c>
      <c r="AD76">
        <v>14358.9</v>
      </c>
      <c r="AE76">
        <v>90.3</v>
      </c>
      <c r="AF76">
        <v>911.6</v>
      </c>
      <c r="AG76">
        <v>295.6</v>
      </c>
      <c r="AH76">
        <v>437.5</v>
      </c>
      <c r="AI76">
        <v>55.3</v>
      </c>
      <c r="AJ76">
        <v>36.7</v>
      </c>
      <c r="AK76">
        <v>508.6</v>
      </c>
      <c r="AL76">
        <v>21.3</v>
      </c>
      <c r="AM76">
        <v>265.8</v>
      </c>
      <c r="AN76">
        <v>20.4</v>
      </c>
      <c r="AO76">
        <v>22.1</v>
      </c>
      <c r="AP76">
        <v>55.8</v>
      </c>
      <c r="AQ76">
        <v>165</v>
      </c>
      <c r="AR76">
        <v>58.1</v>
      </c>
      <c r="AS76">
        <v>15.4</v>
      </c>
      <c r="AT76">
        <v>35.8</v>
      </c>
      <c r="AU76">
        <v>509.2</v>
      </c>
      <c r="AV76">
        <v>355.5</v>
      </c>
      <c r="AW76">
        <v>244</v>
      </c>
      <c r="AX76">
        <v>82.1</v>
      </c>
      <c r="AY76">
        <v>34</v>
      </c>
      <c r="AZ76">
        <v>63.4</v>
      </c>
      <c r="BA76">
        <v>41.2</v>
      </c>
      <c r="BB76">
        <v>50.4</v>
      </c>
      <c r="BC76">
        <v>12.6</v>
      </c>
      <c r="BD76">
        <v>540.8</v>
      </c>
      <c r="BE76">
        <v>856.1</v>
      </c>
      <c r="BF76">
        <v>161.3</v>
      </c>
      <c r="BG76">
        <v>367.7</v>
      </c>
      <c r="BH76">
        <v>149.4</v>
      </c>
      <c r="BI76">
        <v>48</v>
      </c>
      <c r="BJ76">
        <v>71.7</v>
      </c>
      <c r="BK76">
        <v>78.9</v>
      </c>
      <c r="BL76">
        <v>6.9</v>
      </c>
      <c r="BM76">
        <v>70.2</v>
      </c>
      <c r="BP76">
        <v>353</v>
      </c>
      <c r="BQ76">
        <v>5107.9</v>
      </c>
      <c r="BR76">
        <v>4.8</v>
      </c>
      <c r="BS76">
        <v>2202.9</v>
      </c>
      <c r="BT76">
        <v>27.9</v>
      </c>
    </row>
    <row r="77" spans="1:72" x14ac:dyDescent="0.25">
      <c r="A77" s="28" t="s">
        <v>268</v>
      </c>
      <c r="B77" s="27" t="s">
        <v>318</v>
      </c>
      <c r="C77" s="28" t="s">
        <v>385</v>
      </c>
      <c r="D77">
        <v>338.3</v>
      </c>
      <c r="E77">
        <v>3.7</v>
      </c>
      <c r="F77">
        <v>1.6</v>
      </c>
      <c r="G77">
        <v>545.6</v>
      </c>
      <c r="H77">
        <v>885.1</v>
      </c>
      <c r="I77">
        <v>122.2</v>
      </c>
      <c r="J77">
        <v>19.6</v>
      </c>
      <c r="K77">
        <v>1039.8</v>
      </c>
      <c r="L77">
        <v>26.2</v>
      </c>
      <c r="M77">
        <v>68338.3</v>
      </c>
      <c r="N77">
        <v>6570.5</v>
      </c>
      <c r="O77">
        <v>102.8</v>
      </c>
      <c r="P77">
        <v>194.9</v>
      </c>
      <c r="Q77">
        <v>1797.6</v>
      </c>
      <c r="R77">
        <v>15209.8</v>
      </c>
      <c r="S77">
        <v>302</v>
      </c>
      <c r="T77">
        <v>38.6</v>
      </c>
      <c r="U77">
        <v>110.4</v>
      </c>
      <c r="V77">
        <v>390.5</v>
      </c>
      <c r="W77">
        <v>126.4</v>
      </c>
      <c r="X77">
        <v>66.9</v>
      </c>
      <c r="Y77">
        <v>362.8</v>
      </c>
      <c r="Z77">
        <v>38</v>
      </c>
      <c r="AA77">
        <v>17956</v>
      </c>
      <c r="AB77">
        <v>14.6</v>
      </c>
      <c r="AC77">
        <v>70.5</v>
      </c>
      <c r="AD77">
        <v>1716.9</v>
      </c>
      <c r="AE77">
        <v>15.3</v>
      </c>
      <c r="AF77">
        <v>550.4</v>
      </c>
      <c r="AG77">
        <v>131.9</v>
      </c>
      <c r="AH77">
        <v>185.9</v>
      </c>
      <c r="AI77">
        <v>97.9</v>
      </c>
      <c r="AJ77">
        <v>69.3</v>
      </c>
      <c r="AK77">
        <v>155.5</v>
      </c>
      <c r="AL77">
        <v>9.2</v>
      </c>
      <c r="AM77">
        <v>143.2</v>
      </c>
      <c r="AN77">
        <v>4.5</v>
      </c>
      <c r="AO77">
        <v>5</v>
      </c>
      <c r="AP77">
        <v>13.3</v>
      </c>
      <c r="AQ77">
        <v>26.8</v>
      </c>
      <c r="AR77">
        <v>6.3</v>
      </c>
      <c r="AS77">
        <v>1.5</v>
      </c>
      <c r="AT77">
        <v>3.8</v>
      </c>
      <c r="AU77">
        <v>68.6</v>
      </c>
      <c r="AV77">
        <v>231.1</v>
      </c>
      <c r="AW77">
        <v>50.6</v>
      </c>
      <c r="AX77">
        <v>12.5</v>
      </c>
      <c r="AY77">
        <v>2.3</v>
      </c>
      <c r="AZ77">
        <v>3.7</v>
      </c>
      <c r="BA77">
        <v>20.2</v>
      </c>
      <c r="BB77">
        <v>4.1</v>
      </c>
      <c r="BC77">
        <v>1.2</v>
      </c>
      <c r="BD77">
        <v>121.9</v>
      </c>
      <c r="BE77">
        <v>218</v>
      </c>
      <c r="BF77">
        <v>43.4</v>
      </c>
      <c r="BG77">
        <v>194.5</v>
      </c>
      <c r="BH77">
        <v>96.2</v>
      </c>
      <c r="BI77">
        <v>12</v>
      </c>
      <c r="BJ77">
        <v>15.3</v>
      </c>
      <c r="BK77">
        <v>13.3</v>
      </c>
      <c r="BL77">
        <v>0.9</v>
      </c>
      <c r="BM77">
        <v>35.7</v>
      </c>
      <c r="BP77">
        <v>61.3</v>
      </c>
      <c r="BQ77">
        <v>6424.8</v>
      </c>
      <c r="BS77">
        <v>133.2</v>
      </c>
      <c r="BT77">
        <v>4486.4</v>
      </c>
    </row>
    <row r="78" spans="1:72" x14ac:dyDescent="0.25">
      <c r="A78" s="28" t="s">
        <v>268</v>
      </c>
      <c r="B78" s="27" t="s">
        <v>318</v>
      </c>
      <c r="C78" s="28" t="s">
        <v>386</v>
      </c>
      <c r="M78">
        <v>5</v>
      </c>
      <c r="N78">
        <v>0.2</v>
      </c>
      <c r="Q78">
        <v>0.1</v>
      </c>
      <c r="R78">
        <v>0.9</v>
      </c>
      <c r="AA78">
        <v>3.1</v>
      </c>
      <c r="AD78">
        <v>0.1</v>
      </c>
      <c r="BQ78">
        <v>0.4</v>
      </c>
      <c r="BS78">
        <v>0.2</v>
      </c>
      <c r="BT78">
        <v>-0.2</v>
      </c>
    </row>
    <row r="79" spans="1:72" x14ac:dyDescent="0.25">
      <c r="A79" s="28" t="s">
        <v>268</v>
      </c>
      <c r="B79" s="27" t="s">
        <v>318</v>
      </c>
      <c r="C79" s="28" t="s">
        <v>387</v>
      </c>
      <c r="D79">
        <v>125.2</v>
      </c>
      <c r="E79">
        <v>0.8</v>
      </c>
      <c r="F79">
        <v>0.3</v>
      </c>
      <c r="G79">
        <v>126.5</v>
      </c>
      <c r="H79">
        <v>293</v>
      </c>
      <c r="I79">
        <v>16</v>
      </c>
      <c r="J79">
        <v>7</v>
      </c>
      <c r="K79">
        <v>105.1</v>
      </c>
      <c r="L79">
        <v>2.2</v>
      </c>
      <c r="M79">
        <v>15927.2</v>
      </c>
      <c r="N79">
        <v>1330</v>
      </c>
      <c r="O79">
        <v>101.6</v>
      </c>
      <c r="P79">
        <v>27.7</v>
      </c>
      <c r="Q79">
        <v>416</v>
      </c>
      <c r="R79">
        <v>3487.7</v>
      </c>
      <c r="S79">
        <v>46.1</v>
      </c>
      <c r="T79">
        <v>17</v>
      </c>
      <c r="U79">
        <v>25.8</v>
      </c>
      <c r="V79">
        <v>102.6</v>
      </c>
      <c r="W79">
        <v>35.2</v>
      </c>
      <c r="X79">
        <v>21.9</v>
      </c>
      <c r="Y79">
        <v>162.2</v>
      </c>
      <c r="Z79">
        <v>8.3</v>
      </c>
      <c r="AA79">
        <v>5018.4</v>
      </c>
      <c r="AB79">
        <v>2.4</v>
      </c>
      <c r="AC79">
        <v>21.2</v>
      </c>
      <c r="AD79">
        <v>504.3</v>
      </c>
      <c r="AE79">
        <v>7.8</v>
      </c>
      <c r="AF79">
        <v>86.3</v>
      </c>
      <c r="AG79">
        <v>50.5</v>
      </c>
      <c r="AH79">
        <v>23.5</v>
      </c>
      <c r="AI79">
        <v>1.8</v>
      </c>
      <c r="AJ79">
        <v>2.9</v>
      </c>
      <c r="AK79">
        <v>23.2</v>
      </c>
      <c r="AL79">
        <v>3.7</v>
      </c>
      <c r="AM79">
        <v>37.3</v>
      </c>
      <c r="AN79">
        <v>6.4</v>
      </c>
      <c r="AO79">
        <v>2.7</v>
      </c>
      <c r="AP79">
        <v>11.1</v>
      </c>
      <c r="AQ79">
        <v>25.9</v>
      </c>
      <c r="AR79">
        <v>4.8</v>
      </c>
      <c r="AS79">
        <v>3.9</v>
      </c>
      <c r="AT79">
        <v>5.3</v>
      </c>
      <c r="AU79">
        <v>28.4</v>
      </c>
      <c r="AV79">
        <v>106.8</v>
      </c>
      <c r="AW79">
        <v>24.9</v>
      </c>
      <c r="AX79">
        <v>6</v>
      </c>
      <c r="AY79">
        <v>2.3</v>
      </c>
      <c r="AZ79">
        <v>2.1</v>
      </c>
      <c r="BA79">
        <v>6.9</v>
      </c>
      <c r="BB79">
        <v>2.2</v>
      </c>
      <c r="BC79">
        <v>1.7</v>
      </c>
      <c r="BD79">
        <v>44.2</v>
      </c>
      <c r="BE79">
        <v>80.1</v>
      </c>
      <c r="BF79">
        <v>15.7</v>
      </c>
      <c r="BG79">
        <v>52.1</v>
      </c>
      <c r="BH79">
        <v>33.2</v>
      </c>
      <c r="BI79">
        <v>5.5</v>
      </c>
      <c r="BJ79">
        <v>5.3</v>
      </c>
      <c r="BK79">
        <v>6</v>
      </c>
      <c r="BL79">
        <v>0.8</v>
      </c>
      <c r="BM79">
        <v>15.6</v>
      </c>
      <c r="BP79">
        <v>26.4</v>
      </c>
      <c r="BQ79">
        <v>1200.2</v>
      </c>
      <c r="BS79">
        <v>109.2</v>
      </c>
      <c r="BT79">
        <v>970</v>
      </c>
    </row>
    <row r="80" spans="1:72" x14ac:dyDescent="0.25">
      <c r="A80" s="28" t="s">
        <v>268</v>
      </c>
      <c r="B80" s="27" t="s">
        <v>318</v>
      </c>
      <c r="C80" s="28" t="s">
        <v>388</v>
      </c>
      <c r="G80">
        <v>0.1</v>
      </c>
      <c r="H80">
        <v>0.1</v>
      </c>
      <c r="K80">
        <v>0.2</v>
      </c>
      <c r="M80">
        <v>13.3</v>
      </c>
      <c r="N80">
        <v>0.5</v>
      </c>
      <c r="Q80">
        <v>0.7</v>
      </c>
      <c r="R80">
        <v>3.1</v>
      </c>
      <c r="AA80">
        <v>4.3</v>
      </c>
      <c r="AD80">
        <v>0.3</v>
      </c>
      <c r="BQ80">
        <v>0.1</v>
      </c>
      <c r="BS80">
        <v>0.1</v>
      </c>
      <c r="BT80">
        <v>0.3</v>
      </c>
    </row>
    <row r="81" spans="1:72" x14ac:dyDescent="0.25">
      <c r="A81" s="28" t="s">
        <v>268</v>
      </c>
      <c r="B81" s="27" t="s">
        <v>318</v>
      </c>
      <c r="C81" s="28" t="s">
        <v>389</v>
      </c>
      <c r="D81">
        <v>0.6</v>
      </c>
      <c r="G81">
        <v>0.2</v>
      </c>
      <c r="H81">
        <v>2.3</v>
      </c>
      <c r="I81">
        <v>0.4</v>
      </c>
      <c r="J81">
        <v>0.3</v>
      </c>
      <c r="K81">
        <v>1.4</v>
      </c>
      <c r="M81">
        <v>33.7</v>
      </c>
      <c r="N81">
        <v>7.1</v>
      </c>
      <c r="O81">
        <v>2.4</v>
      </c>
      <c r="P81">
        <v>0.3</v>
      </c>
      <c r="Q81">
        <v>6</v>
      </c>
      <c r="R81">
        <v>41.6</v>
      </c>
      <c r="S81">
        <v>0.9</v>
      </c>
      <c r="T81">
        <v>0.1</v>
      </c>
      <c r="U81">
        <v>0.6</v>
      </c>
      <c r="V81">
        <v>0.6</v>
      </c>
      <c r="W81">
        <v>0.5</v>
      </c>
      <c r="X81">
        <v>0.1</v>
      </c>
      <c r="Y81">
        <v>0.1</v>
      </c>
      <c r="AA81">
        <v>64.8</v>
      </c>
      <c r="AC81">
        <v>0.1</v>
      </c>
      <c r="AD81">
        <v>3</v>
      </c>
      <c r="AF81">
        <v>0.3</v>
      </c>
      <c r="AG81">
        <v>0.1</v>
      </c>
      <c r="AH81">
        <v>0.3</v>
      </c>
      <c r="AK81">
        <v>0.1</v>
      </c>
      <c r="AM81">
        <v>0.1</v>
      </c>
      <c r="AU81">
        <v>0.1</v>
      </c>
      <c r="AX81">
        <v>0.1</v>
      </c>
      <c r="BG81">
        <v>0.5</v>
      </c>
      <c r="BP81">
        <v>0.1</v>
      </c>
      <c r="BQ81">
        <v>2.1</v>
      </c>
      <c r="BS81">
        <v>0.5</v>
      </c>
      <c r="BT81">
        <v>29</v>
      </c>
    </row>
    <row r="82" spans="1:72" x14ac:dyDescent="0.25">
      <c r="A82" s="28" t="s">
        <v>268</v>
      </c>
      <c r="B82" s="27" t="s">
        <v>318</v>
      </c>
      <c r="C82" s="28" t="s">
        <v>390</v>
      </c>
      <c r="G82">
        <v>0.1</v>
      </c>
      <c r="H82">
        <v>0.3</v>
      </c>
      <c r="I82">
        <v>0.1</v>
      </c>
      <c r="K82">
        <v>0.2</v>
      </c>
      <c r="M82">
        <v>47.3</v>
      </c>
      <c r="N82">
        <v>0.8</v>
      </c>
      <c r="O82">
        <v>0.1</v>
      </c>
      <c r="P82">
        <v>0.1</v>
      </c>
      <c r="Q82">
        <v>2.7</v>
      </c>
      <c r="R82">
        <v>10.1</v>
      </c>
      <c r="S82">
        <v>0.1</v>
      </c>
      <c r="U82">
        <v>0.1</v>
      </c>
      <c r="V82">
        <v>0.1</v>
      </c>
      <c r="W82">
        <v>0.1</v>
      </c>
      <c r="X82">
        <v>0.1</v>
      </c>
      <c r="AA82">
        <v>15.6</v>
      </c>
      <c r="AD82">
        <v>0.7</v>
      </c>
      <c r="AF82">
        <v>0.2</v>
      </c>
      <c r="AH82">
        <v>0.1</v>
      </c>
      <c r="BE82">
        <v>0.1</v>
      </c>
      <c r="BG82">
        <v>0.1</v>
      </c>
      <c r="BQ82">
        <v>1.8</v>
      </c>
      <c r="BT82">
        <v>1.2</v>
      </c>
    </row>
    <row r="83" spans="1:72" x14ac:dyDescent="0.25">
      <c r="A83" s="28" t="s">
        <v>268</v>
      </c>
      <c r="B83" s="27" t="s">
        <v>318</v>
      </c>
      <c r="C83" s="28" t="s">
        <v>391</v>
      </c>
      <c r="D83">
        <v>0.3</v>
      </c>
      <c r="G83">
        <v>0.4</v>
      </c>
      <c r="H83">
        <v>1.1</v>
      </c>
      <c r="I83">
        <v>0.2</v>
      </c>
      <c r="J83">
        <v>0.1</v>
      </c>
      <c r="K83">
        <v>1.5</v>
      </c>
      <c r="M83">
        <v>78.5</v>
      </c>
      <c r="N83">
        <v>4.7</v>
      </c>
      <c r="O83">
        <v>1.3</v>
      </c>
      <c r="P83">
        <v>0.2</v>
      </c>
      <c r="Q83">
        <v>5.3</v>
      </c>
      <c r="R83">
        <v>28.7</v>
      </c>
      <c r="S83">
        <v>0.3</v>
      </c>
      <c r="T83">
        <v>0.2</v>
      </c>
      <c r="U83">
        <v>0.3</v>
      </c>
      <c r="V83">
        <v>0.3</v>
      </c>
      <c r="W83">
        <v>0.6</v>
      </c>
      <c r="Y83">
        <v>0.1</v>
      </c>
      <c r="AA83">
        <v>43.9</v>
      </c>
      <c r="AC83">
        <v>0.1</v>
      </c>
      <c r="AD83">
        <v>1.7</v>
      </c>
      <c r="AF83">
        <v>0.4</v>
      </c>
      <c r="AG83">
        <v>0.2</v>
      </c>
      <c r="AH83">
        <v>0.2</v>
      </c>
      <c r="AK83">
        <v>0.1</v>
      </c>
      <c r="AM83">
        <v>0.1</v>
      </c>
      <c r="AQ83">
        <v>0.3</v>
      </c>
      <c r="AV83">
        <v>0.2</v>
      </c>
      <c r="AW83">
        <v>0.1</v>
      </c>
      <c r="AX83">
        <v>0.9</v>
      </c>
      <c r="BE83">
        <v>0.1</v>
      </c>
      <c r="BF83">
        <v>0.1</v>
      </c>
      <c r="BG83">
        <v>0.2</v>
      </c>
      <c r="BP83">
        <v>0.3</v>
      </c>
      <c r="BQ83">
        <v>1.2</v>
      </c>
      <c r="BS83">
        <v>9.2</v>
      </c>
      <c r="BT83">
        <v>13.9</v>
      </c>
    </row>
    <row r="84" spans="1:72" x14ac:dyDescent="0.25">
      <c r="A84" s="28" t="s">
        <v>268</v>
      </c>
      <c r="B84" s="27" t="s">
        <v>318</v>
      </c>
      <c r="C84" s="28" t="s">
        <v>392</v>
      </c>
      <c r="D84">
        <v>1.8</v>
      </c>
      <c r="F84">
        <v>0.3</v>
      </c>
      <c r="G84">
        <v>3.7</v>
      </c>
      <c r="H84">
        <v>23.6</v>
      </c>
      <c r="I84">
        <v>1.2</v>
      </c>
      <c r="J84">
        <v>0.6</v>
      </c>
      <c r="K84">
        <v>3.9</v>
      </c>
      <c r="L84">
        <v>0.2</v>
      </c>
      <c r="M84">
        <v>1356</v>
      </c>
      <c r="N84">
        <v>24.6</v>
      </c>
      <c r="O84">
        <v>3.4</v>
      </c>
      <c r="P84">
        <v>1.6</v>
      </c>
      <c r="Q84">
        <v>40.2</v>
      </c>
      <c r="R84">
        <v>182.4</v>
      </c>
      <c r="S84">
        <v>2.7</v>
      </c>
      <c r="T84">
        <v>0.7</v>
      </c>
      <c r="U84">
        <v>1.7</v>
      </c>
      <c r="V84">
        <v>5.4</v>
      </c>
      <c r="W84">
        <v>2.7</v>
      </c>
      <c r="X84">
        <v>0.7</v>
      </c>
      <c r="Y84">
        <v>0.8</v>
      </c>
      <c r="Z84">
        <v>0.5</v>
      </c>
      <c r="AA84">
        <v>429.6</v>
      </c>
      <c r="AB84">
        <v>0.2</v>
      </c>
      <c r="AC84">
        <v>1</v>
      </c>
      <c r="AD84">
        <v>21.7</v>
      </c>
      <c r="AE84">
        <v>0.3</v>
      </c>
      <c r="AF84">
        <v>3.4</v>
      </c>
      <c r="AG84">
        <v>1.6</v>
      </c>
      <c r="AH84">
        <v>1.8</v>
      </c>
      <c r="AI84">
        <v>2.2</v>
      </c>
      <c r="AJ84">
        <v>0.2</v>
      </c>
      <c r="AK84">
        <v>4.2</v>
      </c>
      <c r="AL84">
        <v>0.1</v>
      </c>
      <c r="AM84">
        <v>1.3</v>
      </c>
      <c r="AN84">
        <v>0.1</v>
      </c>
      <c r="AO84">
        <v>0.1</v>
      </c>
      <c r="AP84">
        <v>0.2</v>
      </c>
      <c r="AQ84">
        <v>0.6</v>
      </c>
      <c r="AR84">
        <v>0.1</v>
      </c>
      <c r="AS84">
        <v>0.1</v>
      </c>
      <c r="AT84">
        <v>0.1</v>
      </c>
      <c r="AU84">
        <v>0.8</v>
      </c>
      <c r="AV84">
        <v>1.5</v>
      </c>
      <c r="AW84">
        <v>4.2</v>
      </c>
      <c r="AX84">
        <v>0.1</v>
      </c>
      <c r="AY84">
        <v>0.1</v>
      </c>
      <c r="AZ84">
        <v>0.1</v>
      </c>
      <c r="BA84">
        <v>0.2</v>
      </c>
      <c r="BC84">
        <v>0.1</v>
      </c>
      <c r="BD84">
        <v>0.8</v>
      </c>
      <c r="BE84">
        <v>1.9</v>
      </c>
      <c r="BF84">
        <v>0.3</v>
      </c>
      <c r="BG84">
        <v>2.3</v>
      </c>
      <c r="BH84">
        <v>0.8</v>
      </c>
      <c r="BI84">
        <v>0.1</v>
      </c>
      <c r="BJ84">
        <v>0.1</v>
      </c>
      <c r="BK84">
        <v>0.1</v>
      </c>
      <c r="BM84">
        <v>0.2</v>
      </c>
      <c r="BP84">
        <v>0.7</v>
      </c>
      <c r="BQ84">
        <v>44.4</v>
      </c>
      <c r="BS84">
        <v>4.1</v>
      </c>
      <c r="BT84">
        <v>100</v>
      </c>
    </row>
    <row r="85" spans="1:72" x14ac:dyDescent="0.25">
      <c r="A85" s="28" t="s">
        <v>268</v>
      </c>
      <c r="B85" s="27" t="s">
        <v>318</v>
      </c>
      <c r="C85" s="28" t="s">
        <v>393</v>
      </c>
      <c r="D85">
        <v>260.5</v>
      </c>
      <c r="E85">
        <v>8.2</v>
      </c>
      <c r="F85">
        <v>2.4</v>
      </c>
      <c r="G85">
        <v>154.7</v>
      </c>
      <c r="H85">
        <v>392.4</v>
      </c>
      <c r="I85">
        <v>66.1</v>
      </c>
      <c r="J85">
        <v>19.3</v>
      </c>
      <c r="K85">
        <v>253.2</v>
      </c>
      <c r="L85">
        <v>15.5</v>
      </c>
      <c r="M85">
        <v>20252.7</v>
      </c>
      <c r="N85">
        <v>2568.3</v>
      </c>
      <c r="O85">
        <v>84.2</v>
      </c>
      <c r="P85">
        <v>129</v>
      </c>
      <c r="Q85">
        <v>801.3</v>
      </c>
      <c r="R85">
        <v>4471.3</v>
      </c>
      <c r="S85">
        <v>172.1</v>
      </c>
      <c r="T85">
        <v>29.3</v>
      </c>
      <c r="U85">
        <v>83.2</v>
      </c>
      <c r="V85">
        <v>154.6</v>
      </c>
      <c r="W85">
        <v>81.8</v>
      </c>
      <c r="X85">
        <v>34.1</v>
      </c>
      <c r="Y85">
        <v>40.3</v>
      </c>
      <c r="Z85">
        <v>13.4</v>
      </c>
      <c r="AA85">
        <v>12196.6</v>
      </c>
      <c r="AB85">
        <v>11.2</v>
      </c>
      <c r="AC85">
        <v>38.6</v>
      </c>
      <c r="AD85">
        <v>557.7</v>
      </c>
      <c r="AE85">
        <v>24.5</v>
      </c>
      <c r="AF85">
        <v>262.3</v>
      </c>
      <c r="AG85">
        <v>91.2</v>
      </c>
      <c r="AH85">
        <v>331.1</v>
      </c>
      <c r="AI85">
        <v>300.8</v>
      </c>
      <c r="AJ85">
        <v>136.4</v>
      </c>
      <c r="AK85">
        <v>98.9</v>
      </c>
      <c r="AL85">
        <v>9.4</v>
      </c>
      <c r="AM85">
        <v>79.9</v>
      </c>
      <c r="AN85">
        <v>1.7</v>
      </c>
      <c r="AO85">
        <v>9.3</v>
      </c>
      <c r="AP85">
        <v>8.2</v>
      </c>
      <c r="AQ85">
        <v>13.9</v>
      </c>
      <c r="AR85">
        <v>5.1</v>
      </c>
      <c r="AS85">
        <v>3.7</v>
      </c>
      <c r="AT85">
        <v>2.4</v>
      </c>
      <c r="AU85">
        <v>22.8</v>
      </c>
      <c r="AV85">
        <v>120.1</v>
      </c>
      <c r="AW85">
        <v>32.2</v>
      </c>
      <c r="AX85">
        <v>8.2</v>
      </c>
      <c r="AY85">
        <v>3.2</v>
      </c>
      <c r="AZ85">
        <v>4.7</v>
      </c>
      <c r="BA85">
        <v>19.5</v>
      </c>
      <c r="BB85">
        <v>2.8</v>
      </c>
      <c r="BC85">
        <v>1.2</v>
      </c>
      <c r="BD85">
        <v>39.8</v>
      </c>
      <c r="BE85">
        <v>106.5</v>
      </c>
      <c r="BF85">
        <v>43.9</v>
      </c>
      <c r="BG85">
        <v>92.4</v>
      </c>
      <c r="BH85">
        <v>33.3</v>
      </c>
      <c r="BI85">
        <v>8.2</v>
      </c>
      <c r="BJ85">
        <v>10.6</v>
      </c>
      <c r="BK85">
        <v>9.7</v>
      </c>
      <c r="BL85">
        <v>1</v>
      </c>
      <c r="BM85">
        <v>11.5</v>
      </c>
      <c r="BP85">
        <v>17</v>
      </c>
      <c r="BQ85">
        <v>3839.6</v>
      </c>
      <c r="BS85">
        <v>22.1</v>
      </c>
      <c r="BT85">
        <v>3840.8</v>
      </c>
    </row>
    <row r="86" spans="1:72" x14ac:dyDescent="0.25">
      <c r="A86" s="28" t="s">
        <v>268</v>
      </c>
      <c r="B86" s="27" t="s">
        <v>318</v>
      </c>
      <c r="C86" s="28" t="s">
        <v>394</v>
      </c>
      <c r="D86">
        <v>6.9</v>
      </c>
      <c r="E86">
        <v>0.1</v>
      </c>
      <c r="G86">
        <v>14.1</v>
      </c>
      <c r="H86">
        <v>39.6</v>
      </c>
      <c r="I86">
        <v>4.1</v>
      </c>
      <c r="J86">
        <v>1.6</v>
      </c>
      <c r="K86">
        <v>18.8</v>
      </c>
      <c r="L86">
        <v>0.9</v>
      </c>
      <c r="M86">
        <v>2412.6</v>
      </c>
      <c r="N86">
        <v>155.5</v>
      </c>
      <c r="O86">
        <v>9</v>
      </c>
      <c r="P86">
        <v>18.5</v>
      </c>
      <c r="Q86">
        <v>67.2</v>
      </c>
      <c r="R86">
        <v>1346.2</v>
      </c>
      <c r="S86">
        <v>320.4</v>
      </c>
      <c r="T86">
        <v>19.8</v>
      </c>
      <c r="U86">
        <v>104.2</v>
      </c>
      <c r="V86">
        <v>192.5</v>
      </c>
      <c r="W86">
        <v>151.5</v>
      </c>
      <c r="X86">
        <v>19.8</v>
      </c>
      <c r="Y86">
        <v>48.4</v>
      </c>
      <c r="Z86">
        <v>18.4</v>
      </c>
      <c r="AA86">
        <v>832.4</v>
      </c>
      <c r="AB86">
        <v>0.8</v>
      </c>
      <c r="AC86">
        <v>7.6</v>
      </c>
      <c r="AD86">
        <v>98</v>
      </c>
      <c r="AE86">
        <v>1.2</v>
      </c>
      <c r="AF86">
        <v>15.3</v>
      </c>
      <c r="AG86">
        <v>10.7</v>
      </c>
      <c r="AH86">
        <v>5.8</v>
      </c>
      <c r="AI86">
        <v>0.1</v>
      </c>
      <c r="AJ86">
        <v>0.2</v>
      </c>
      <c r="AK86">
        <v>5.1</v>
      </c>
      <c r="AL86">
        <v>0.5</v>
      </c>
      <c r="AM86">
        <v>3.2</v>
      </c>
      <c r="AN86">
        <v>0.1</v>
      </c>
      <c r="AO86">
        <v>0.3</v>
      </c>
      <c r="AP86">
        <v>0.7</v>
      </c>
      <c r="AQ86">
        <v>0.6</v>
      </c>
      <c r="AR86">
        <v>0.2</v>
      </c>
      <c r="AT86">
        <v>0.2</v>
      </c>
      <c r="AU86">
        <v>1.2</v>
      </c>
      <c r="AV86">
        <v>1.1</v>
      </c>
      <c r="AW86">
        <v>3.5</v>
      </c>
      <c r="AX86">
        <v>0.5</v>
      </c>
      <c r="AY86">
        <v>0.3</v>
      </c>
      <c r="AZ86">
        <v>0.2</v>
      </c>
      <c r="BA86">
        <v>0.4</v>
      </c>
      <c r="BB86">
        <v>0.1</v>
      </c>
      <c r="BD86">
        <v>4.4</v>
      </c>
      <c r="BE86">
        <v>13.5</v>
      </c>
      <c r="BF86">
        <v>1</v>
      </c>
      <c r="BG86">
        <v>12.1</v>
      </c>
      <c r="BH86">
        <v>6.4</v>
      </c>
      <c r="BI86">
        <v>0.6</v>
      </c>
      <c r="BJ86">
        <v>0.3</v>
      </c>
      <c r="BK86">
        <v>0.2</v>
      </c>
      <c r="BL86">
        <v>0.2</v>
      </c>
      <c r="BM86">
        <v>0.7</v>
      </c>
      <c r="BP86">
        <v>5.8</v>
      </c>
      <c r="BQ86">
        <v>323.4</v>
      </c>
      <c r="BS86">
        <v>19.1</v>
      </c>
      <c r="BT86">
        <v>205.4</v>
      </c>
    </row>
    <row r="87" spans="1:72" x14ac:dyDescent="0.25">
      <c r="A87" s="28" t="s">
        <v>268</v>
      </c>
      <c r="B87" s="27" t="s">
        <v>318</v>
      </c>
      <c r="C87" s="28" t="s">
        <v>395</v>
      </c>
      <c r="D87">
        <v>13.4</v>
      </c>
      <c r="E87">
        <v>0.2</v>
      </c>
      <c r="F87">
        <v>0.1</v>
      </c>
      <c r="G87">
        <v>11.4</v>
      </c>
      <c r="H87">
        <v>28.6</v>
      </c>
      <c r="I87">
        <v>3.6</v>
      </c>
      <c r="J87">
        <v>1.3</v>
      </c>
      <c r="K87">
        <v>20.4</v>
      </c>
      <c r="L87">
        <v>0.7</v>
      </c>
      <c r="M87">
        <v>2394.8</v>
      </c>
      <c r="N87">
        <v>193.3</v>
      </c>
      <c r="O87">
        <v>10.1</v>
      </c>
      <c r="P87">
        <v>19.1</v>
      </c>
      <c r="Q87">
        <v>71.3</v>
      </c>
      <c r="R87">
        <v>603.7</v>
      </c>
      <c r="S87">
        <v>34.2</v>
      </c>
      <c r="T87">
        <v>4.6</v>
      </c>
      <c r="U87">
        <v>11</v>
      </c>
      <c r="V87">
        <v>29.9</v>
      </c>
      <c r="W87">
        <v>16.3</v>
      </c>
      <c r="X87">
        <v>4.4</v>
      </c>
      <c r="Y87">
        <v>14</v>
      </c>
      <c r="Z87">
        <v>3.1</v>
      </c>
      <c r="AA87">
        <v>797.6</v>
      </c>
      <c r="AB87">
        <v>0.3</v>
      </c>
      <c r="AC87">
        <v>3</v>
      </c>
      <c r="AD87">
        <v>47.3</v>
      </c>
      <c r="AE87">
        <v>1.4</v>
      </c>
      <c r="AF87">
        <v>16</v>
      </c>
      <c r="AG87">
        <v>7.5</v>
      </c>
      <c r="AH87">
        <v>5.4</v>
      </c>
      <c r="AI87">
        <v>3</v>
      </c>
      <c r="AJ87">
        <v>3.5</v>
      </c>
      <c r="AK87">
        <v>3.5</v>
      </c>
      <c r="AL87">
        <v>0.7</v>
      </c>
      <c r="AM87">
        <v>4</v>
      </c>
      <c r="AN87">
        <v>1.5</v>
      </c>
      <c r="AO87">
        <v>0.8</v>
      </c>
      <c r="AP87">
        <v>1</v>
      </c>
      <c r="AQ87">
        <v>7.1</v>
      </c>
      <c r="AR87">
        <v>1.2</v>
      </c>
      <c r="AS87">
        <v>1</v>
      </c>
      <c r="AT87">
        <v>0.9</v>
      </c>
      <c r="AU87">
        <v>2.9</v>
      </c>
      <c r="AV87">
        <v>14.7</v>
      </c>
      <c r="AW87">
        <v>3.5</v>
      </c>
      <c r="AX87">
        <v>1.8</v>
      </c>
      <c r="AY87">
        <v>0.6</v>
      </c>
      <c r="AZ87">
        <v>0.6</v>
      </c>
      <c r="BA87">
        <v>2.4</v>
      </c>
      <c r="BB87">
        <v>0.5</v>
      </c>
      <c r="BC87">
        <v>0.6</v>
      </c>
      <c r="BD87">
        <v>7.2</v>
      </c>
      <c r="BE87">
        <v>10.7</v>
      </c>
      <c r="BF87">
        <v>1.6</v>
      </c>
      <c r="BG87">
        <v>10.4</v>
      </c>
      <c r="BH87">
        <v>5</v>
      </c>
      <c r="BI87">
        <v>1.1</v>
      </c>
      <c r="BJ87">
        <v>0.5</v>
      </c>
      <c r="BK87">
        <v>0.8</v>
      </c>
      <c r="BL87">
        <v>0.1</v>
      </c>
      <c r="BM87">
        <v>1.7</v>
      </c>
      <c r="BP87">
        <v>3.7</v>
      </c>
      <c r="BQ87">
        <v>185.9</v>
      </c>
      <c r="BS87">
        <v>11.2</v>
      </c>
      <c r="BT87">
        <v>186.8</v>
      </c>
    </row>
    <row r="88" spans="1:72" x14ac:dyDescent="0.25">
      <c r="A88" s="28" t="s">
        <v>268</v>
      </c>
      <c r="B88" s="27" t="s">
        <v>318</v>
      </c>
      <c r="C88" s="28" t="s">
        <v>396</v>
      </c>
      <c r="D88">
        <v>184.8</v>
      </c>
      <c r="E88">
        <v>1.7</v>
      </c>
      <c r="F88">
        <v>3.1</v>
      </c>
      <c r="G88">
        <v>182.3</v>
      </c>
      <c r="H88">
        <v>311.7</v>
      </c>
      <c r="I88">
        <v>28.2</v>
      </c>
      <c r="J88">
        <v>5.7</v>
      </c>
      <c r="K88">
        <v>111.3</v>
      </c>
      <c r="L88">
        <v>6.1</v>
      </c>
      <c r="M88">
        <v>22867.6</v>
      </c>
      <c r="N88">
        <v>1326.1</v>
      </c>
      <c r="O88">
        <v>48.7</v>
      </c>
      <c r="P88">
        <v>41.4</v>
      </c>
      <c r="Q88">
        <v>596.2</v>
      </c>
      <c r="R88">
        <v>3324.7</v>
      </c>
      <c r="S88">
        <v>73.5</v>
      </c>
      <c r="T88">
        <v>15.1</v>
      </c>
      <c r="U88">
        <v>25.2</v>
      </c>
      <c r="V88">
        <v>90.9</v>
      </c>
      <c r="W88">
        <v>31.9</v>
      </c>
      <c r="X88">
        <v>33.5</v>
      </c>
      <c r="Y88">
        <v>26</v>
      </c>
      <c r="Z88">
        <v>9.2</v>
      </c>
      <c r="AA88">
        <v>9305.4</v>
      </c>
      <c r="AB88">
        <v>4</v>
      </c>
      <c r="AC88">
        <v>19.6</v>
      </c>
      <c r="AD88">
        <v>459.7</v>
      </c>
      <c r="AE88">
        <v>9.3</v>
      </c>
      <c r="AF88">
        <v>116.5</v>
      </c>
      <c r="AG88">
        <v>38.6</v>
      </c>
      <c r="AH88">
        <v>83.8</v>
      </c>
      <c r="AI88">
        <v>86.9</v>
      </c>
      <c r="AJ88">
        <v>52.9</v>
      </c>
      <c r="AK88">
        <v>48.7</v>
      </c>
      <c r="AL88">
        <v>5.3</v>
      </c>
      <c r="AM88">
        <v>61.5</v>
      </c>
      <c r="AN88">
        <v>8.7</v>
      </c>
      <c r="AO88">
        <v>1.7</v>
      </c>
      <c r="AP88">
        <v>5.2</v>
      </c>
      <c r="AQ88">
        <v>25.6</v>
      </c>
      <c r="AR88">
        <v>2.4</v>
      </c>
      <c r="AS88">
        <v>1.4</v>
      </c>
      <c r="AT88">
        <v>2.2</v>
      </c>
      <c r="AU88">
        <v>12.7</v>
      </c>
      <c r="AV88">
        <v>188.5</v>
      </c>
      <c r="AW88">
        <v>57.7</v>
      </c>
      <c r="AX88">
        <v>6.1</v>
      </c>
      <c r="AY88">
        <v>1.2</v>
      </c>
      <c r="AZ88">
        <v>1.5</v>
      </c>
      <c r="BA88">
        <v>8.2</v>
      </c>
      <c r="BB88">
        <v>2.5</v>
      </c>
      <c r="BC88">
        <v>0.4</v>
      </c>
      <c r="BD88">
        <v>33.1</v>
      </c>
      <c r="BE88">
        <v>75.2</v>
      </c>
      <c r="BF88">
        <v>20</v>
      </c>
      <c r="BG88">
        <v>54.4</v>
      </c>
      <c r="BH88">
        <v>32.4</v>
      </c>
      <c r="BI88">
        <v>4.9</v>
      </c>
      <c r="BJ88">
        <v>6.6</v>
      </c>
      <c r="BK88">
        <v>10.6</v>
      </c>
      <c r="BL88">
        <v>0.4</v>
      </c>
      <c r="BM88">
        <v>7</v>
      </c>
      <c r="BP88">
        <v>20.4</v>
      </c>
      <c r="BQ88">
        <v>1781.3</v>
      </c>
      <c r="BR88">
        <v>0.1</v>
      </c>
      <c r="BS88">
        <v>65.4</v>
      </c>
      <c r="BT88">
        <v>1115.3</v>
      </c>
    </row>
    <row r="89" spans="1:72" x14ac:dyDescent="0.25">
      <c r="A89" s="28" t="s">
        <v>268</v>
      </c>
      <c r="B89" s="27" t="s">
        <v>318</v>
      </c>
      <c r="C89" s="28" t="s">
        <v>397</v>
      </c>
      <c r="D89">
        <v>0.7</v>
      </c>
      <c r="G89">
        <v>3.4</v>
      </c>
      <c r="H89">
        <v>3.9</v>
      </c>
      <c r="I89">
        <v>0.8</v>
      </c>
      <c r="J89">
        <v>0.2</v>
      </c>
      <c r="K89">
        <v>2.8</v>
      </c>
      <c r="L89">
        <v>0.2</v>
      </c>
      <c r="M89">
        <v>1074.8</v>
      </c>
      <c r="N89">
        <v>17.8</v>
      </c>
      <c r="O89">
        <v>0.9</v>
      </c>
      <c r="P89">
        <v>0.5</v>
      </c>
      <c r="Q89">
        <v>52.7</v>
      </c>
      <c r="R89">
        <v>225.2</v>
      </c>
      <c r="S89">
        <v>1.2</v>
      </c>
      <c r="T89">
        <v>0.2</v>
      </c>
      <c r="U89">
        <v>0.4</v>
      </c>
      <c r="V89">
        <v>1.9</v>
      </c>
      <c r="W89">
        <v>0.7</v>
      </c>
      <c r="X89">
        <v>0.2</v>
      </c>
      <c r="Y89">
        <v>0.8</v>
      </c>
      <c r="Z89">
        <v>0.1</v>
      </c>
      <c r="AA89">
        <v>331</v>
      </c>
      <c r="AB89">
        <v>0.1</v>
      </c>
      <c r="AC89">
        <v>0.5</v>
      </c>
      <c r="AD89">
        <v>7.6</v>
      </c>
      <c r="AE89">
        <v>0.1</v>
      </c>
      <c r="AF89">
        <v>2.9</v>
      </c>
      <c r="AG89">
        <v>0.6</v>
      </c>
      <c r="AH89">
        <v>1</v>
      </c>
      <c r="AK89">
        <v>0.5</v>
      </c>
      <c r="AM89">
        <v>0.6</v>
      </c>
      <c r="AQ89">
        <v>0.1</v>
      </c>
      <c r="AU89">
        <v>0.2</v>
      </c>
      <c r="AV89">
        <v>0.2</v>
      </c>
      <c r="AW89">
        <v>0.1</v>
      </c>
      <c r="BD89">
        <v>0.2</v>
      </c>
      <c r="BE89">
        <v>1.6</v>
      </c>
      <c r="BF89">
        <v>0.2</v>
      </c>
      <c r="BG89">
        <v>1.1</v>
      </c>
      <c r="BH89">
        <v>0.4</v>
      </c>
      <c r="BJ89">
        <v>0.1</v>
      </c>
      <c r="BM89">
        <v>0.1</v>
      </c>
      <c r="BP89">
        <v>0.3</v>
      </c>
      <c r="BQ89">
        <v>36.3</v>
      </c>
      <c r="BS89">
        <v>0.3</v>
      </c>
      <c r="BT89">
        <v>24.6</v>
      </c>
    </row>
    <row r="90" spans="1:72" x14ac:dyDescent="0.25">
      <c r="A90" s="28" t="s">
        <v>268</v>
      </c>
      <c r="B90" s="27" t="s">
        <v>318</v>
      </c>
      <c r="C90" s="28" t="s">
        <v>398</v>
      </c>
      <c r="D90">
        <v>2.3</v>
      </c>
      <c r="G90">
        <v>1.7</v>
      </c>
      <c r="H90">
        <v>2.1</v>
      </c>
      <c r="I90">
        <v>0.3</v>
      </c>
      <c r="K90">
        <v>1</v>
      </c>
      <c r="L90">
        <v>0.1</v>
      </c>
      <c r="M90">
        <v>116.9</v>
      </c>
      <c r="N90">
        <v>11</v>
      </c>
      <c r="O90">
        <v>0.2</v>
      </c>
      <c r="P90">
        <v>0.1</v>
      </c>
      <c r="Q90">
        <v>2</v>
      </c>
      <c r="R90">
        <v>14.4</v>
      </c>
      <c r="S90">
        <v>0.5</v>
      </c>
      <c r="T90">
        <v>0.1</v>
      </c>
      <c r="U90">
        <v>0.1</v>
      </c>
      <c r="V90">
        <v>0.4</v>
      </c>
      <c r="W90">
        <v>0.2</v>
      </c>
      <c r="X90">
        <v>0.5</v>
      </c>
      <c r="Y90">
        <v>0.3</v>
      </c>
      <c r="AA90">
        <v>15.8</v>
      </c>
      <c r="AC90">
        <v>0.1</v>
      </c>
      <c r="AD90">
        <v>3.1</v>
      </c>
      <c r="AE90">
        <v>0.1</v>
      </c>
      <c r="AF90">
        <v>1.1</v>
      </c>
      <c r="AG90">
        <v>0.2</v>
      </c>
      <c r="AH90">
        <v>0.3</v>
      </c>
      <c r="AK90">
        <v>0.2</v>
      </c>
      <c r="AL90">
        <v>0.1</v>
      </c>
      <c r="AM90">
        <v>0.8</v>
      </c>
      <c r="AQ90">
        <v>0.1</v>
      </c>
      <c r="AU90">
        <v>0.2</v>
      </c>
      <c r="AV90">
        <v>3.3</v>
      </c>
      <c r="AW90">
        <v>0.6</v>
      </c>
      <c r="BD90">
        <v>0.2</v>
      </c>
      <c r="BE90">
        <v>0.5</v>
      </c>
      <c r="BF90">
        <v>0.3</v>
      </c>
      <c r="BG90">
        <v>0.4</v>
      </c>
      <c r="BH90">
        <v>0.3</v>
      </c>
      <c r="BI90">
        <v>0.1</v>
      </c>
      <c r="BJ90">
        <v>0.1</v>
      </c>
      <c r="BK90">
        <v>0.2</v>
      </c>
      <c r="BM90">
        <v>0.1</v>
      </c>
      <c r="BP90">
        <v>0.1</v>
      </c>
      <c r="BQ90">
        <v>15.9</v>
      </c>
      <c r="BS90">
        <v>0.7</v>
      </c>
      <c r="BT90">
        <v>2.8</v>
      </c>
    </row>
    <row r="91" spans="1:72" x14ac:dyDescent="0.25">
      <c r="A91" s="28" t="s">
        <v>268</v>
      </c>
      <c r="B91" s="27" t="s">
        <v>318</v>
      </c>
      <c r="C91" s="28" t="s">
        <v>399</v>
      </c>
      <c r="D91">
        <v>20.7</v>
      </c>
      <c r="E91">
        <v>0.1</v>
      </c>
      <c r="F91">
        <v>0.1</v>
      </c>
      <c r="G91">
        <v>28.7</v>
      </c>
      <c r="H91">
        <v>33.7</v>
      </c>
      <c r="I91">
        <v>3.8</v>
      </c>
      <c r="J91">
        <v>0.8</v>
      </c>
      <c r="K91">
        <v>22.5</v>
      </c>
      <c r="L91">
        <v>0.8</v>
      </c>
      <c r="M91">
        <v>4936.5</v>
      </c>
      <c r="N91">
        <v>175.3</v>
      </c>
      <c r="O91">
        <v>5.2</v>
      </c>
      <c r="P91">
        <v>3.9</v>
      </c>
      <c r="Q91">
        <v>147.4</v>
      </c>
      <c r="R91">
        <v>713.7</v>
      </c>
      <c r="S91">
        <v>12.2</v>
      </c>
      <c r="T91">
        <v>1.2</v>
      </c>
      <c r="U91">
        <v>4.4</v>
      </c>
      <c r="V91">
        <v>14.4</v>
      </c>
      <c r="W91">
        <v>4.5</v>
      </c>
      <c r="X91">
        <v>4.5</v>
      </c>
      <c r="Y91">
        <v>4.1</v>
      </c>
      <c r="Z91">
        <v>0.9</v>
      </c>
      <c r="AA91">
        <v>1577.8</v>
      </c>
      <c r="AB91">
        <v>0.6</v>
      </c>
      <c r="AC91">
        <v>2.2</v>
      </c>
      <c r="AD91">
        <v>63.5</v>
      </c>
      <c r="AE91">
        <v>0.8</v>
      </c>
      <c r="AF91">
        <v>13.6</v>
      </c>
      <c r="AG91">
        <v>4.9</v>
      </c>
      <c r="AH91">
        <v>4.6</v>
      </c>
      <c r="AI91">
        <v>0.2</v>
      </c>
      <c r="AJ91">
        <v>0.2</v>
      </c>
      <c r="AK91">
        <v>3.6</v>
      </c>
      <c r="AL91">
        <v>0.6</v>
      </c>
      <c r="AM91">
        <v>7.6</v>
      </c>
      <c r="AN91">
        <v>0.1</v>
      </c>
      <c r="AO91">
        <v>0.1</v>
      </c>
      <c r="AP91">
        <v>0.5</v>
      </c>
      <c r="AQ91">
        <v>0.3</v>
      </c>
      <c r="AR91">
        <v>0.3</v>
      </c>
      <c r="AS91">
        <v>0.2</v>
      </c>
      <c r="AT91">
        <v>0.2</v>
      </c>
      <c r="AU91">
        <v>2</v>
      </c>
      <c r="AV91">
        <v>24.6</v>
      </c>
      <c r="AW91">
        <v>4.8</v>
      </c>
      <c r="AX91">
        <v>0.6</v>
      </c>
      <c r="AY91">
        <v>0.1</v>
      </c>
      <c r="AZ91">
        <v>0.1</v>
      </c>
      <c r="BA91">
        <v>0.4</v>
      </c>
      <c r="BB91">
        <v>0.2</v>
      </c>
      <c r="BD91">
        <v>2.8</v>
      </c>
      <c r="BE91">
        <v>9.8</v>
      </c>
      <c r="BF91">
        <v>2.6</v>
      </c>
      <c r="BG91">
        <v>7.2</v>
      </c>
      <c r="BH91">
        <v>4.4</v>
      </c>
      <c r="BI91">
        <v>0.6</v>
      </c>
      <c r="BJ91">
        <v>0.8</v>
      </c>
      <c r="BK91">
        <v>1.3</v>
      </c>
      <c r="BM91">
        <v>0.9</v>
      </c>
      <c r="BP91">
        <v>2.6</v>
      </c>
      <c r="BQ91">
        <v>233</v>
      </c>
      <c r="BS91">
        <v>11.4</v>
      </c>
      <c r="BT91">
        <v>156.6</v>
      </c>
    </row>
    <row r="92" spans="1:72" x14ac:dyDescent="0.25">
      <c r="A92" s="28" t="s">
        <v>268</v>
      </c>
      <c r="B92" s="27" t="s">
        <v>318</v>
      </c>
      <c r="C92" s="28" t="s">
        <v>400</v>
      </c>
      <c r="D92">
        <v>1.1</v>
      </c>
      <c r="G92">
        <v>1.9</v>
      </c>
      <c r="H92">
        <v>3.8</v>
      </c>
      <c r="I92">
        <v>0.6</v>
      </c>
      <c r="J92">
        <v>0.1</v>
      </c>
      <c r="K92">
        <v>2.7</v>
      </c>
      <c r="L92">
        <v>0.2</v>
      </c>
      <c r="M92">
        <v>241.4</v>
      </c>
      <c r="N92">
        <v>13.8</v>
      </c>
      <c r="O92">
        <v>0.5</v>
      </c>
      <c r="P92">
        <v>0.6</v>
      </c>
      <c r="Q92">
        <v>10.8</v>
      </c>
      <c r="R92">
        <v>50</v>
      </c>
      <c r="S92">
        <v>1.2</v>
      </c>
      <c r="T92">
        <v>0.2</v>
      </c>
      <c r="U92">
        <v>0.5</v>
      </c>
      <c r="V92">
        <v>1.6</v>
      </c>
      <c r="W92">
        <v>0.5</v>
      </c>
      <c r="X92">
        <v>0.2</v>
      </c>
      <c r="Y92">
        <v>0.4</v>
      </c>
      <c r="Z92">
        <v>0.1</v>
      </c>
      <c r="AA92">
        <v>100.8</v>
      </c>
      <c r="AB92">
        <v>0.1</v>
      </c>
      <c r="AC92">
        <v>0.3</v>
      </c>
      <c r="AD92">
        <v>13.6</v>
      </c>
      <c r="AE92">
        <v>0.1</v>
      </c>
      <c r="AF92">
        <v>2.2</v>
      </c>
      <c r="AG92">
        <v>0.6</v>
      </c>
      <c r="AH92">
        <v>0.8</v>
      </c>
      <c r="AJ92">
        <v>0.3</v>
      </c>
      <c r="AK92">
        <v>0.6</v>
      </c>
      <c r="AM92">
        <v>0.7</v>
      </c>
      <c r="AP92">
        <v>0.1</v>
      </c>
      <c r="AQ92">
        <v>0.1</v>
      </c>
      <c r="AU92">
        <v>0.2</v>
      </c>
      <c r="AV92">
        <v>0.9</v>
      </c>
      <c r="AW92">
        <v>0.4</v>
      </c>
      <c r="AX92">
        <v>0.1</v>
      </c>
      <c r="BD92">
        <v>0.4</v>
      </c>
      <c r="BE92">
        <v>0.9</v>
      </c>
      <c r="BF92">
        <v>0.3</v>
      </c>
      <c r="BG92">
        <v>0.9</v>
      </c>
      <c r="BH92">
        <v>0.4</v>
      </c>
      <c r="BI92">
        <v>0.1</v>
      </c>
      <c r="BJ92">
        <v>0.1</v>
      </c>
      <c r="BK92">
        <v>0.1</v>
      </c>
      <c r="BM92">
        <v>0.1</v>
      </c>
      <c r="BP92">
        <v>0.3</v>
      </c>
      <c r="BQ92">
        <v>32.9</v>
      </c>
      <c r="BS92">
        <v>0.5</v>
      </c>
      <c r="BT92">
        <v>12.6</v>
      </c>
    </row>
    <row r="93" spans="1:72" x14ac:dyDescent="0.25">
      <c r="A93" s="28" t="s">
        <v>268</v>
      </c>
      <c r="B93" s="27" t="s">
        <v>318</v>
      </c>
      <c r="C93" s="28" t="s">
        <v>401</v>
      </c>
      <c r="D93">
        <v>0.2</v>
      </c>
      <c r="G93">
        <v>0.4</v>
      </c>
      <c r="H93">
        <v>0.3</v>
      </c>
      <c r="K93">
        <v>0.1</v>
      </c>
      <c r="M93">
        <v>45.4</v>
      </c>
      <c r="N93">
        <v>1.6</v>
      </c>
      <c r="O93">
        <v>0.1</v>
      </c>
      <c r="P93">
        <v>0.1</v>
      </c>
      <c r="Q93">
        <v>1.7</v>
      </c>
      <c r="R93">
        <v>7.5</v>
      </c>
      <c r="S93">
        <v>0.1</v>
      </c>
      <c r="U93">
        <v>0.1</v>
      </c>
      <c r="V93">
        <v>0.1</v>
      </c>
      <c r="W93">
        <v>0.1</v>
      </c>
      <c r="AA93">
        <v>17.1</v>
      </c>
      <c r="AD93">
        <v>0.6</v>
      </c>
      <c r="AF93">
        <v>0.1</v>
      </c>
      <c r="AG93">
        <v>0.1</v>
      </c>
      <c r="AH93">
        <v>0.1</v>
      </c>
      <c r="AV93">
        <v>0.1</v>
      </c>
      <c r="BE93">
        <v>0.1</v>
      </c>
      <c r="BG93">
        <v>0.1</v>
      </c>
      <c r="BQ93">
        <v>2.2</v>
      </c>
      <c r="BS93">
        <v>0.2</v>
      </c>
      <c r="BT93">
        <v>3.8</v>
      </c>
    </row>
    <row r="94" spans="1:72" x14ac:dyDescent="0.25">
      <c r="A94" s="28" t="s">
        <v>268</v>
      </c>
      <c r="B94" s="27" t="s">
        <v>318</v>
      </c>
      <c r="C94" s="28" t="s">
        <v>402</v>
      </c>
      <c r="H94">
        <v>0.1</v>
      </c>
      <c r="M94">
        <v>3.7</v>
      </c>
      <c r="N94">
        <v>0.3</v>
      </c>
      <c r="P94">
        <v>0.1</v>
      </c>
      <c r="Q94">
        <v>0.3</v>
      </c>
      <c r="R94">
        <v>0.6</v>
      </c>
      <c r="U94">
        <v>0.1</v>
      </c>
      <c r="V94">
        <v>0.1</v>
      </c>
      <c r="W94">
        <v>0.1</v>
      </c>
      <c r="AA94">
        <v>1.3</v>
      </c>
      <c r="AD94">
        <v>0.3</v>
      </c>
      <c r="AF94">
        <v>0.1</v>
      </c>
      <c r="AI94">
        <v>0.1</v>
      </c>
      <c r="AJ94">
        <v>0.1</v>
      </c>
      <c r="BQ94">
        <v>0.2</v>
      </c>
      <c r="BS94">
        <v>0.1</v>
      </c>
      <c r="BT94">
        <v>-0.3</v>
      </c>
    </row>
    <row r="95" spans="1:72" x14ac:dyDescent="0.25">
      <c r="A95" s="28" t="s">
        <v>268</v>
      </c>
      <c r="B95" s="27" t="s">
        <v>318</v>
      </c>
      <c r="C95" s="28" t="s">
        <v>403</v>
      </c>
      <c r="D95">
        <v>0.3</v>
      </c>
      <c r="G95">
        <v>0.7</v>
      </c>
      <c r="H95">
        <v>2</v>
      </c>
      <c r="I95">
        <v>0.2</v>
      </c>
      <c r="K95">
        <v>0.9</v>
      </c>
      <c r="M95">
        <v>69</v>
      </c>
      <c r="N95">
        <v>5.7</v>
      </c>
      <c r="O95">
        <v>0.2</v>
      </c>
      <c r="P95">
        <v>0.2</v>
      </c>
      <c r="Q95">
        <v>2.5</v>
      </c>
      <c r="R95">
        <v>14.3</v>
      </c>
      <c r="S95">
        <v>0.3</v>
      </c>
      <c r="U95">
        <v>0.1</v>
      </c>
      <c r="V95">
        <v>0.3</v>
      </c>
      <c r="W95">
        <v>0.1</v>
      </c>
      <c r="X95">
        <v>0.1</v>
      </c>
      <c r="Y95">
        <v>0.3</v>
      </c>
      <c r="AA95">
        <v>32.3</v>
      </c>
      <c r="AC95">
        <v>0.1</v>
      </c>
      <c r="AD95">
        <v>1.7</v>
      </c>
      <c r="AF95">
        <v>0.6</v>
      </c>
      <c r="AG95">
        <v>0.1</v>
      </c>
      <c r="AH95">
        <v>0.3</v>
      </c>
      <c r="AK95">
        <v>0.3</v>
      </c>
      <c r="AM95">
        <v>0.2</v>
      </c>
      <c r="AU95">
        <v>0.1</v>
      </c>
      <c r="AV95">
        <v>0.3</v>
      </c>
      <c r="AW95">
        <v>0.3</v>
      </c>
      <c r="BD95">
        <v>0.1</v>
      </c>
      <c r="BE95">
        <v>0.2</v>
      </c>
      <c r="BF95">
        <v>0.1</v>
      </c>
      <c r="BG95">
        <v>0.2</v>
      </c>
      <c r="BH95">
        <v>0.1</v>
      </c>
      <c r="BQ95">
        <v>8.3</v>
      </c>
      <c r="BS95">
        <v>0.1</v>
      </c>
      <c r="BT95">
        <v>2.7</v>
      </c>
    </row>
    <row r="96" spans="1:72" x14ac:dyDescent="0.25">
      <c r="A96" s="28" t="s">
        <v>268</v>
      </c>
      <c r="B96" s="27" t="s">
        <v>318</v>
      </c>
      <c r="C96" s="28" t="s">
        <v>404</v>
      </c>
      <c r="D96">
        <v>3.8</v>
      </c>
      <c r="E96">
        <v>0.1</v>
      </c>
      <c r="F96">
        <v>0.1</v>
      </c>
      <c r="G96">
        <v>8.5</v>
      </c>
      <c r="H96">
        <v>14.9</v>
      </c>
      <c r="I96">
        <v>2.4</v>
      </c>
      <c r="J96">
        <v>0.7</v>
      </c>
      <c r="K96">
        <v>10</v>
      </c>
      <c r="L96">
        <v>0.5</v>
      </c>
      <c r="M96">
        <v>822</v>
      </c>
      <c r="N96">
        <v>45.5</v>
      </c>
      <c r="O96">
        <v>4.3</v>
      </c>
      <c r="P96">
        <v>2.3</v>
      </c>
      <c r="Q96">
        <v>42.7</v>
      </c>
      <c r="R96">
        <v>188.8</v>
      </c>
      <c r="S96">
        <v>5</v>
      </c>
      <c r="T96">
        <v>0.6</v>
      </c>
      <c r="U96">
        <v>2.5</v>
      </c>
      <c r="V96">
        <v>4.7</v>
      </c>
      <c r="W96">
        <v>1.8</v>
      </c>
      <c r="X96">
        <v>0.6</v>
      </c>
      <c r="Y96">
        <v>0.9</v>
      </c>
      <c r="Z96">
        <v>0.2</v>
      </c>
      <c r="AA96">
        <v>354.1</v>
      </c>
      <c r="AB96">
        <v>0.4</v>
      </c>
      <c r="AC96">
        <v>1.1</v>
      </c>
      <c r="AD96">
        <v>18.6</v>
      </c>
      <c r="AE96">
        <v>0.4</v>
      </c>
      <c r="AF96">
        <v>7.5</v>
      </c>
      <c r="AG96">
        <v>2.1</v>
      </c>
      <c r="AH96">
        <v>3.4</v>
      </c>
      <c r="AI96">
        <v>0.1</v>
      </c>
      <c r="AJ96">
        <v>0.1</v>
      </c>
      <c r="AK96">
        <v>2.1</v>
      </c>
      <c r="AL96">
        <v>0.1</v>
      </c>
      <c r="AM96">
        <v>2.5</v>
      </c>
      <c r="AP96">
        <v>0.2</v>
      </c>
      <c r="AQ96">
        <v>0.1</v>
      </c>
      <c r="AR96">
        <v>0.1</v>
      </c>
      <c r="AU96">
        <v>0.6</v>
      </c>
      <c r="AV96">
        <v>2.2</v>
      </c>
      <c r="AW96">
        <v>1.6</v>
      </c>
      <c r="AX96">
        <v>0.3</v>
      </c>
      <c r="BD96">
        <v>0.6</v>
      </c>
      <c r="BE96">
        <v>2.3</v>
      </c>
      <c r="BF96">
        <v>1.1</v>
      </c>
      <c r="BG96">
        <v>3</v>
      </c>
      <c r="BH96">
        <v>0.9</v>
      </c>
      <c r="BI96">
        <v>0.2</v>
      </c>
      <c r="BJ96">
        <v>0.3</v>
      </c>
      <c r="BK96">
        <v>0.2</v>
      </c>
      <c r="BM96">
        <v>0.4</v>
      </c>
      <c r="BP96">
        <v>0.6</v>
      </c>
      <c r="BQ96">
        <v>96.2</v>
      </c>
      <c r="BS96">
        <v>0.3</v>
      </c>
      <c r="BT96">
        <v>60</v>
      </c>
    </row>
    <row r="97" spans="1:72" x14ac:dyDescent="0.25">
      <c r="A97" s="28" t="s">
        <v>268</v>
      </c>
      <c r="B97" s="27" t="s">
        <v>318</v>
      </c>
      <c r="C97" s="28" t="s">
        <v>405</v>
      </c>
      <c r="D97">
        <v>104.1</v>
      </c>
      <c r="E97">
        <v>1.3</v>
      </c>
      <c r="F97">
        <v>0.3</v>
      </c>
      <c r="G97">
        <v>158.2</v>
      </c>
      <c r="H97">
        <v>115.5</v>
      </c>
      <c r="I97">
        <v>21.9</v>
      </c>
      <c r="J97">
        <v>2.7</v>
      </c>
      <c r="K97">
        <v>68.1</v>
      </c>
      <c r="L97">
        <v>5</v>
      </c>
      <c r="M97">
        <v>13344.7</v>
      </c>
      <c r="N97">
        <v>766.1</v>
      </c>
      <c r="O97">
        <v>12.6</v>
      </c>
      <c r="P97">
        <v>19.1</v>
      </c>
      <c r="Q97">
        <v>368.1</v>
      </c>
      <c r="R97">
        <v>1526.8</v>
      </c>
      <c r="S97">
        <v>51.2</v>
      </c>
      <c r="T97">
        <v>4</v>
      </c>
      <c r="U97">
        <v>25.5</v>
      </c>
      <c r="V97">
        <v>33</v>
      </c>
      <c r="W97">
        <v>14.5</v>
      </c>
      <c r="X97">
        <v>16.9</v>
      </c>
      <c r="Y97">
        <v>8.3</v>
      </c>
      <c r="Z97">
        <v>3.7</v>
      </c>
      <c r="AA97">
        <v>4056.3</v>
      </c>
      <c r="AB97">
        <v>3</v>
      </c>
      <c r="AC97">
        <v>10.4</v>
      </c>
      <c r="AD97">
        <v>241.2</v>
      </c>
      <c r="AE97">
        <v>3.5</v>
      </c>
      <c r="AF97">
        <v>75.7</v>
      </c>
      <c r="AG97">
        <v>12.5</v>
      </c>
      <c r="AH97">
        <v>37.2</v>
      </c>
      <c r="AI97">
        <v>0.1</v>
      </c>
      <c r="AJ97">
        <v>0.7</v>
      </c>
      <c r="AK97">
        <v>14.9</v>
      </c>
      <c r="AL97">
        <v>1.8</v>
      </c>
      <c r="AM97">
        <v>35.8</v>
      </c>
      <c r="AN97">
        <v>0.1</v>
      </c>
      <c r="AO97">
        <v>0.3</v>
      </c>
      <c r="AP97">
        <v>1.8</v>
      </c>
      <c r="AQ97">
        <v>1.3</v>
      </c>
      <c r="AR97">
        <v>1.4</v>
      </c>
      <c r="AS97">
        <v>0.4</v>
      </c>
      <c r="AT97">
        <v>0.6</v>
      </c>
      <c r="AU97">
        <v>5.6</v>
      </c>
      <c r="AV97">
        <v>95</v>
      </c>
      <c r="AW97">
        <v>16.7</v>
      </c>
      <c r="AX97">
        <v>3.1</v>
      </c>
      <c r="AY97">
        <v>0.3</v>
      </c>
      <c r="AZ97">
        <v>0.6</v>
      </c>
      <c r="BA97">
        <v>2.3</v>
      </c>
      <c r="BB97">
        <v>1</v>
      </c>
      <c r="BC97">
        <v>0.1</v>
      </c>
      <c r="BD97">
        <v>20.6</v>
      </c>
      <c r="BE97">
        <v>29.8</v>
      </c>
      <c r="BF97">
        <v>11.2</v>
      </c>
      <c r="BG97">
        <v>23.8</v>
      </c>
      <c r="BH97">
        <v>12.3</v>
      </c>
      <c r="BI97">
        <v>2.3</v>
      </c>
      <c r="BJ97">
        <v>3.4</v>
      </c>
      <c r="BK97">
        <v>5.3</v>
      </c>
      <c r="BL97">
        <v>0.1</v>
      </c>
      <c r="BM97">
        <v>3.2</v>
      </c>
      <c r="BP97">
        <v>4.7</v>
      </c>
      <c r="BQ97">
        <v>1124.6</v>
      </c>
      <c r="BS97">
        <v>12.4</v>
      </c>
      <c r="BT97">
        <v>409.3</v>
      </c>
    </row>
    <row r="98" spans="1:72" x14ac:dyDescent="0.25">
      <c r="A98" s="28" t="s">
        <v>268</v>
      </c>
      <c r="B98" s="27" t="s">
        <v>318</v>
      </c>
      <c r="C98" s="28" t="s">
        <v>406</v>
      </c>
      <c r="D98">
        <v>8.4</v>
      </c>
      <c r="E98">
        <v>0.3</v>
      </c>
      <c r="F98">
        <v>0.1</v>
      </c>
      <c r="G98">
        <v>23.9</v>
      </c>
      <c r="H98">
        <v>27.4</v>
      </c>
      <c r="I98">
        <v>3.1</v>
      </c>
      <c r="J98">
        <v>0.5</v>
      </c>
      <c r="K98">
        <v>26.4</v>
      </c>
      <c r="L98">
        <v>0.7</v>
      </c>
      <c r="M98">
        <v>2879.8</v>
      </c>
      <c r="N98">
        <v>165.2</v>
      </c>
      <c r="O98">
        <v>3</v>
      </c>
      <c r="P98">
        <v>6.6</v>
      </c>
      <c r="Q98">
        <v>83.1</v>
      </c>
      <c r="R98">
        <v>598</v>
      </c>
      <c r="S98">
        <v>11.6</v>
      </c>
      <c r="T98">
        <v>1.6</v>
      </c>
      <c r="U98">
        <v>6.2</v>
      </c>
      <c r="V98">
        <v>21.7</v>
      </c>
      <c r="W98">
        <v>4.8</v>
      </c>
      <c r="X98">
        <v>1.7</v>
      </c>
      <c r="Y98">
        <v>4.5</v>
      </c>
      <c r="Z98">
        <v>1.1</v>
      </c>
      <c r="AA98">
        <v>1132.6</v>
      </c>
      <c r="AB98">
        <v>0.7</v>
      </c>
      <c r="AC98">
        <v>2.1</v>
      </c>
      <c r="AD98">
        <v>45.6</v>
      </c>
      <c r="AE98">
        <v>0.6</v>
      </c>
      <c r="AF98">
        <v>11.9</v>
      </c>
      <c r="AG98">
        <v>8.6</v>
      </c>
      <c r="AH98">
        <v>4.2</v>
      </c>
      <c r="AI98">
        <v>2.6</v>
      </c>
      <c r="AJ98">
        <v>0.3</v>
      </c>
      <c r="AK98">
        <v>4.2</v>
      </c>
      <c r="AL98">
        <v>0.5</v>
      </c>
      <c r="AM98">
        <v>3.9</v>
      </c>
      <c r="AN98">
        <v>0.3</v>
      </c>
      <c r="AO98">
        <v>0.2</v>
      </c>
      <c r="AP98">
        <v>0.3</v>
      </c>
      <c r="AQ98">
        <v>1</v>
      </c>
      <c r="AR98">
        <v>0.2</v>
      </c>
      <c r="AS98">
        <v>0.1</v>
      </c>
      <c r="AT98">
        <v>0.1</v>
      </c>
      <c r="AU98">
        <v>1.2</v>
      </c>
      <c r="AV98">
        <v>4</v>
      </c>
      <c r="AW98">
        <v>2</v>
      </c>
      <c r="AX98">
        <v>0.5</v>
      </c>
      <c r="AY98">
        <v>0.1</v>
      </c>
      <c r="AZ98">
        <v>0.1</v>
      </c>
      <c r="BA98">
        <v>0.1</v>
      </c>
      <c r="BB98">
        <v>0.1</v>
      </c>
      <c r="BD98">
        <v>2.9</v>
      </c>
      <c r="BE98">
        <v>10.6</v>
      </c>
      <c r="BF98">
        <v>1.8</v>
      </c>
      <c r="BG98">
        <v>8.7</v>
      </c>
      <c r="BH98">
        <v>4.9</v>
      </c>
      <c r="BI98">
        <v>0.5</v>
      </c>
      <c r="BJ98">
        <v>0.5</v>
      </c>
      <c r="BK98">
        <v>0.4</v>
      </c>
      <c r="BM98">
        <v>0.9</v>
      </c>
      <c r="BP98">
        <v>4</v>
      </c>
      <c r="BQ98">
        <v>248.4</v>
      </c>
      <c r="BS98">
        <v>1.9</v>
      </c>
      <c r="BT98">
        <v>204.2</v>
      </c>
    </row>
    <row r="99" spans="1:72" x14ac:dyDescent="0.25">
      <c r="A99" s="28" t="s">
        <v>268</v>
      </c>
      <c r="B99" s="27" t="s">
        <v>318</v>
      </c>
      <c r="C99" s="28" t="s">
        <v>407</v>
      </c>
      <c r="D99">
        <v>744.9</v>
      </c>
      <c r="E99">
        <v>3.2</v>
      </c>
      <c r="F99">
        <v>7</v>
      </c>
      <c r="G99">
        <v>755</v>
      </c>
      <c r="H99">
        <v>2112.1</v>
      </c>
      <c r="I99">
        <v>449.2</v>
      </c>
      <c r="J99">
        <v>63</v>
      </c>
      <c r="K99">
        <v>1437.6</v>
      </c>
      <c r="L99">
        <v>114.4</v>
      </c>
      <c r="M99">
        <v>139180.8</v>
      </c>
      <c r="N99">
        <v>7377.2</v>
      </c>
      <c r="O99">
        <v>351.2</v>
      </c>
      <c r="P99">
        <v>300.2</v>
      </c>
      <c r="Q99">
        <v>4919.1</v>
      </c>
      <c r="R99">
        <v>22424.4</v>
      </c>
      <c r="S99">
        <v>744.2</v>
      </c>
      <c r="T99">
        <v>85.8</v>
      </c>
      <c r="U99">
        <v>212.7</v>
      </c>
      <c r="V99">
        <v>645.9</v>
      </c>
      <c r="W99">
        <v>303.7</v>
      </c>
      <c r="X99">
        <v>143.8</v>
      </c>
      <c r="Y99">
        <v>210.8</v>
      </c>
      <c r="Z99">
        <v>42.6</v>
      </c>
      <c r="AA99">
        <v>51623.9</v>
      </c>
      <c r="AB99">
        <v>58.5</v>
      </c>
      <c r="AC99">
        <v>149.5</v>
      </c>
      <c r="AD99">
        <v>2249.7</v>
      </c>
      <c r="AE99">
        <v>44.2</v>
      </c>
      <c r="AF99">
        <v>1694</v>
      </c>
      <c r="AG99">
        <v>226</v>
      </c>
      <c r="AH99">
        <v>599.4</v>
      </c>
      <c r="AI99">
        <v>7.8</v>
      </c>
      <c r="AJ99">
        <v>22.8</v>
      </c>
      <c r="AK99">
        <v>339.1</v>
      </c>
      <c r="AL99">
        <v>16.8</v>
      </c>
      <c r="AM99">
        <v>459.6</v>
      </c>
      <c r="AN99">
        <v>2.5</v>
      </c>
      <c r="AO99">
        <v>5.7</v>
      </c>
      <c r="AP99">
        <v>32.5</v>
      </c>
      <c r="AQ99">
        <v>29.7</v>
      </c>
      <c r="AR99">
        <v>25</v>
      </c>
      <c r="AS99">
        <v>3.6</v>
      </c>
      <c r="AT99">
        <v>7.5</v>
      </c>
      <c r="AU99">
        <v>89.5</v>
      </c>
      <c r="AV99">
        <v>607.1</v>
      </c>
      <c r="AW99">
        <v>164.4</v>
      </c>
      <c r="AX99">
        <v>36.1</v>
      </c>
      <c r="AY99">
        <v>2.9</v>
      </c>
      <c r="AZ99">
        <v>10</v>
      </c>
      <c r="BA99">
        <v>11.3</v>
      </c>
      <c r="BB99">
        <v>8.3</v>
      </c>
      <c r="BC99">
        <v>2.5</v>
      </c>
      <c r="BD99">
        <v>132.7</v>
      </c>
      <c r="BE99">
        <v>375.7</v>
      </c>
      <c r="BF99">
        <v>160.6</v>
      </c>
      <c r="BG99">
        <v>492.9</v>
      </c>
      <c r="BH99">
        <v>153.4</v>
      </c>
      <c r="BI99">
        <v>23.3</v>
      </c>
      <c r="BJ99">
        <v>47</v>
      </c>
      <c r="BK99">
        <v>34.8</v>
      </c>
      <c r="BL99">
        <v>2.5</v>
      </c>
      <c r="BM99">
        <v>53.7</v>
      </c>
      <c r="BP99">
        <v>68.9</v>
      </c>
      <c r="BQ99">
        <v>19945.4</v>
      </c>
      <c r="BS99">
        <v>399.2</v>
      </c>
      <c r="BT99">
        <v>6436.6</v>
      </c>
    </row>
    <row r="100" spans="1:72" x14ac:dyDescent="0.25">
      <c r="A100" s="26" t="s">
        <v>269</v>
      </c>
      <c r="B100" s="27" t="s">
        <v>319</v>
      </c>
      <c r="C100" s="26" t="s">
        <v>384</v>
      </c>
      <c r="D100">
        <v>56635.5</v>
      </c>
      <c r="E100">
        <v>169.1</v>
      </c>
      <c r="F100">
        <v>618.4</v>
      </c>
      <c r="G100">
        <v>278.8</v>
      </c>
      <c r="H100">
        <v>222061.1</v>
      </c>
      <c r="I100">
        <v>1992.5</v>
      </c>
      <c r="J100">
        <v>395.3</v>
      </c>
      <c r="K100">
        <v>991.5</v>
      </c>
      <c r="L100">
        <v>155.4</v>
      </c>
      <c r="M100">
        <v>1167.4</v>
      </c>
      <c r="N100">
        <v>11852.3</v>
      </c>
      <c r="O100">
        <v>3460.5</v>
      </c>
      <c r="P100">
        <v>1431.4</v>
      </c>
      <c r="Q100">
        <v>780.5</v>
      </c>
      <c r="R100">
        <v>1190</v>
      </c>
      <c r="S100">
        <v>851.7</v>
      </c>
      <c r="T100">
        <v>654.6</v>
      </c>
      <c r="U100">
        <v>647</v>
      </c>
      <c r="V100">
        <v>1065.1</v>
      </c>
      <c r="W100">
        <v>1283</v>
      </c>
      <c r="X100">
        <v>328.4</v>
      </c>
      <c r="Y100">
        <v>1031.4</v>
      </c>
      <c r="Z100">
        <v>374.5</v>
      </c>
      <c r="AA100">
        <v>2066.7</v>
      </c>
      <c r="AB100">
        <v>128</v>
      </c>
      <c r="AC100">
        <v>1026.4</v>
      </c>
      <c r="AD100">
        <v>3539.1</v>
      </c>
      <c r="AE100">
        <v>754.4</v>
      </c>
      <c r="AF100">
        <v>14268</v>
      </c>
      <c r="AG100">
        <v>7131.7</v>
      </c>
      <c r="AH100">
        <v>1785.9</v>
      </c>
      <c r="AI100">
        <v>772.7</v>
      </c>
      <c r="AJ100">
        <v>479.5</v>
      </c>
      <c r="AK100">
        <v>1374.8</v>
      </c>
      <c r="AL100">
        <v>157.1</v>
      </c>
      <c r="AM100">
        <v>105908.1</v>
      </c>
      <c r="AN100">
        <v>445.2</v>
      </c>
      <c r="AO100">
        <v>584.3</v>
      </c>
      <c r="AP100">
        <v>655.5</v>
      </c>
      <c r="AQ100">
        <v>2007.1</v>
      </c>
      <c r="AR100">
        <v>516.8</v>
      </c>
      <c r="AS100">
        <v>229.6</v>
      </c>
      <c r="AT100">
        <v>334.8</v>
      </c>
      <c r="AU100">
        <v>1169.6</v>
      </c>
      <c r="AV100">
        <v>2498.9</v>
      </c>
      <c r="AW100">
        <v>754.8</v>
      </c>
      <c r="AX100">
        <v>915.2</v>
      </c>
      <c r="AY100">
        <v>549.8</v>
      </c>
      <c r="AZ100">
        <v>656.7</v>
      </c>
      <c r="BA100">
        <v>846.4</v>
      </c>
      <c r="BB100">
        <v>253.5</v>
      </c>
      <c r="BC100">
        <v>373.8</v>
      </c>
      <c r="BD100">
        <v>2085.2</v>
      </c>
      <c r="BE100">
        <v>6521</v>
      </c>
      <c r="BF100">
        <v>5787</v>
      </c>
      <c r="BG100">
        <v>12764.3</v>
      </c>
      <c r="BH100">
        <v>8145.5</v>
      </c>
      <c r="BI100">
        <v>959</v>
      </c>
      <c r="BJ100">
        <v>2495</v>
      </c>
      <c r="BK100">
        <v>1331.6</v>
      </c>
      <c r="BL100">
        <v>97</v>
      </c>
      <c r="BM100">
        <v>478.9</v>
      </c>
      <c r="BP100">
        <v>1968.2</v>
      </c>
      <c r="BQ100">
        <v>590479.6</v>
      </c>
      <c r="BR100">
        <v>237.5</v>
      </c>
      <c r="BS100">
        <v>4054.8</v>
      </c>
      <c r="BT100">
        <v>31041.5</v>
      </c>
    </row>
    <row r="101" spans="1:72" x14ac:dyDescent="0.25">
      <c r="A101" s="28" t="s">
        <v>269</v>
      </c>
      <c r="B101" s="27" t="s">
        <v>319</v>
      </c>
      <c r="C101" s="28" t="s">
        <v>385</v>
      </c>
      <c r="D101">
        <v>62.7</v>
      </c>
      <c r="E101">
        <v>0.7</v>
      </c>
      <c r="F101">
        <v>0.9</v>
      </c>
      <c r="G101">
        <v>2.3</v>
      </c>
      <c r="H101">
        <v>499.2</v>
      </c>
      <c r="I101">
        <v>3</v>
      </c>
      <c r="J101">
        <v>1.5</v>
      </c>
      <c r="K101">
        <v>8.2</v>
      </c>
      <c r="L101">
        <v>0.5</v>
      </c>
      <c r="M101">
        <v>8.1</v>
      </c>
      <c r="N101">
        <v>53.8</v>
      </c>
      <c r="O101">
        <v>14.1</v>
      </c>
      <c r="P101">
        <v>3.5</v>
      </c>
      <c r="Q101">
        <v>2.5</v>
      </c>
      <c r="R101">
        <v>3.1</v>
      </c>
      <c r="S101">
        <v>4.4</v>
      </c>
      <c r="T101">
        <v>3.2</v>
      </c>
      <c r="U101">
        <v>3.7</v>
      </c>
      <c r="V101">
        <v>14.9</v>
      </c>
      <c r="W101">
        <v>6.7</v>
      </c>
      <c r="X101">
        <v>3.1</v>
      </c>
      <c r="Y101">
        <v>5</v>
      </c>
      <c r="Z101">
        <v>5.8</v>
      </c>
      <c r="AA101">
        <v>7.5</v>
      </c>
      <c r="AB101">
        <v>0.4</v>
      </c>
      <c r="AC101">
        <v>2.7</v>
      </c>
      <c r="AD101">
        <v>10.7</v>
      </c>
      <c r="AE101">
        <v>1.8</v>
      </c>
      <c r="AF101">
        <v>13.3</v>
      </c>
      <c r="AG101">
        <v>11.6</v>
      </c>
      <c r="AH101">
        <v>6.9</v>
      </c>
      <c r="AI101">
        <v>32</v>
      </c>
      <c r="AJ101">
        <v>20.4</v>
      </c>
      <c r="AK101">
        <v>6.7</v>
      </c>
      <c r="AL101">
        <v>0.5</v>
      </c>
      <c r="AM101">
        <v>133.9</v>
      </c>
      <c r="AN101">
        <v>1.4</v>
      </c>
      <c r="AO101">
        <v>1.1</v>
      </c>
      <c r="AP101">
        <v>2.4</v>
      </c>
      <c r="AQ101">
        <v>7.2</v>
      </c>
      <c r="AR101">
        <v>0.8</v>
      </c>
      <c r="AS101">
        <v>0.8</v>
      </c>
      <c r="AT101">
        <v>0.8</v>
      </c>
      <c r="AU101">
        <v>1.6</v>
      </c>
      <c r="AV101">
        <v>5.2</v>
      </c>
      <c r="AW101">
        <v>2.7</v>
      </c>
      <c r="AX101">
        <v>2.7</v>
      </c>
      <c r="AY101">
        <v>1.3</v>
      </c>
      <c r="AZ101">
        <v>1.6</v>
      </c>
      <c r="BA101">
        <v>5.5</v>
      </c>
      <c r="BB101">
        <v>0.9</v>
      </c>
      <c r="BC101">
        <v>0.8</v>
      </c>
      <c r="BD101">
        <v>3.5</v>
      </c>
      <c r="BE101">
        <v>13.4</v>
      </c>
      <c r="BF101">
        <v>5.5</v>
      </c>
      <c r="BG101">
        <v>14.7</v>
      </c>
      <c r="BH101">
        <v>11.4</v>
      </c>
      <c r="BI101">
        <v>1.9</v>
      </c>
      <c r="BJ101">
        <v>2.7</v>
      </c>
      <c r="BK101">
        <v>1.8</v>
      </c>
      <c r="BL101">
        <v>0.3</v>
      </c>
      <c r="BM101">
        <v>1</v>
      </c>
      <c r="BP101">
        <v>1.5</v>
      </c>
      <c r="BQ101">
        <v>1384.5</v>
      </c>
      <c r="BR101">
        <v>0.2</v>
      </c>
      <c r="BS101">
        <v>37.9</v>
      </c>
      <c r="BT101">
        <v>64.2</v>
      </c>
    </row>
    <row r="102" spans="1:72" x14ac:dyDescent="0.25">
      <c r="A102" s="28" t="s">
        <v>269</v>
      </c>
      <c r="B102" s="27" t="s">
        <v>319</v>
      </c>
      <c r="C102" s="28" t="s">
        <v>386</v>
      </c>
      <c r="D102">
        <v>107.3</v>
      </c>
      <c r="E102">
        <v>3.7</v>
      </c>
      <c r="F102">
        <v>5.7</v>
      </c>
      <c r="G102">
        <v>6.6</v>
      </c>
      <c r="H102">
        <v>1183.5</v>
      </c>
      <c r="I102">
        <v>30.2</v>
      </c>
      <c r="J102">
        <v>9.5</v>
      </c>
      <c r="K102">
        <v>15.4</v>
      </c>
      <c r="L102">
        <v>7.3</v>
      </c>
      <c r="M102">
        <v>12.6</v>
      </c>
      <c r="N102">
        <v>129.8</v>
      </c>
      <c r="O102">
        <v>41.5</v>
      </c>
      <c r="P102">
        <v>17.8</v>
      </c>
      <c r="Q102">
        <v>11.7</v>
      </c>
      <c r="R102">
        <v>14.3</v>
      </c>
      <c r="S102">
        <v>18.7</v>
      </c>
      <c r="T102">
        <v>20.9</v>
      </c>
      <c r="U102">
        <v>17.7</v>
      </c>
      <c r="V102">
        <v>43.2</v>
      </c>
      <c r="W102">
        <v>32.7</v>
      </c>
      <c r="X102">
        <v>29.3</v>
      </c>
      <c r="Y102">
        <v>18.6</v>
      </c>
      <c r="Z102">
        <v>16.6</v>
      </c>
      <c r="AA102">
        <v>17.8</v>
      </c>
      <c r="AB102">
        <v>4.6</v>
      </c>
      <c r="AC102">
        <v>14.3</v>
      </c>
      <c r="AD102">
        <v>26.7</v>
      </c>
      <c r="AE102">
        <v>12.9</v>
      </c>
      <c r="AF102">
        <v>109.6</v>
      </c>
      <c r="AG102">
        <v>58.4</v>
      </c>
      <c r="AH102">
        <v>15.7</v>
      </c>
      <c r="AI102">
        <v>21.5</v>
      </c>
      <c r="AJ102">
        <v>13.7</v>
      </c>
      <c r="AK102">
        <v>18.2</v>
      </c>
      <c r="AL102">
        <v>6.9</v>
      </c>
      <c r="AM102">
        <v>462.4</v>
      </c>
      <c r="AN102">
        <v>13.8</v>
      </c>
      <c r="AO102">
        <v>13.2</v>
      </c>
      <c r="AP102">
        <v>13.6</v>
      </c>
      <c r="AQ102">
        <v>30.8</v>
      </c>
      <c r="AR102">
        <v>5.9</v>
      </c>
      <c r="AS102">
        <v>9.1</v>
      </c>
      <c r="AT102">
        <v>9.7</v>
      </c>
      <c r="AU102">
        <v>9.5</v>
      </c>
      <c r="AV102">
        <v>18.3</v>
      </c>
      <c r="AW102">
        <v>12.2</v>
      </c>
      <c r="AX102">
        <v>15.9</v>
      </c>
      <c r="AY102">
        <v>10.6</v>
      </c>
      <c r="AZ102">
        <v>9.2</v>
      </c>
      <c r="BA102">
        <v>13.3</v>
      </c>
      <c r="BB102">
        <v>6.4</v>
      </c>
      <c r="BC102">
        <v>10.6</v>
      </c>
      <c r="BD102">
        <v>16.1</v>
      </c>
      <c r="BE102">
        <v>40.2</v>
      </c>
      <c r="BF102">
        <v>40.6</v>
      </c>
      <c r="BG102">
        <v>96.6</v>
      </c>
      <c r="BH102">
        <v>53.3</v>
      </c>
      <c r="BI102">
        <v>10.7</v>
      </c>
      <c r="BJ102">
        <v>20.1</v>
      </c>
      <c r="BK102">
        <v>11.1</v>
      </c>
      <c r="BL102">
        <v>5.3</v>
      </c>
      <c r="BM102">
        <v>8.2</v>
      </c>
      <c r="BP102">
        <v>19.1</v>
      </c>
      <c r="BQ102">
        <v>3729.7</v>
      </c>
      <c r="BR102">
        <v>1.9</v>
      </c>
      <c r="BS102">
        <v>81.5</v>
      </c>
      <c r="BT102">
        <v>259.8</v>
      </c>
    </row>
    <row r="103" spans="1:72" x14ac:dyDescent="0.25">
      <c r="A103" s="28" t="s">
        <v>269</v>
      </c>
      <c r="B103" s="27" t="s">
        <v>319</v>
      </c>
      <c r="C103" s="28" t="s">
        <v>387</v>
      </c>
      <c r="D103">
        <v>348.2</v>
      </c>
      <c r="E103">
        <v>1</v>
      </c>
      <c r="F103">
        <v>6.9</v>
      </c>
      <c r="G103">
        <v>1.5</v>
      </c>
      <c r="H103">
        <v>2376.1</v>
      </c>
      <c r="I103">
        <v>25.7</v>
      </c>
      <c r="J103">
        <v>5.9</v>
      </c>
      <c r="K103">
        <v>15.6</v>
      </c>
      <c r="L103">
        <v>2.1</v>
      </c>
      <c r="M103">
        <v>17.9</v>
      </c>
      <c r="N103">
        <v>302.7</v>
      </c>
      <c r="O103">
        <v>187.4</v>
      </c>
      <c r="P103">
        <v>49.5</v>
      </c>
      <c r="Q103">
        <v>10.5</v>
      </c>
      <c r="R103">
        <v>10</v>
      </c>
      <c r="S103">
        <v>14.9</v>
      </c>
      <c r="T103">
        <v>34.9</v>
      </c>
      <c r="U103">
        <v>14.3</v>
      </c>
      <c r="V103">
        <v>22.4</v>
      </c>
      <c r="W103">
        <v>24.1</v>
      </c>
      <c r="X103">
        <v>6.9</v>
      </c>
      <c r="Y103">
        <v>22.4</v>
      </c>
      <c r="Z103">
        <v>7.1</v>
      </c>
      <c r="AA103">
        <v>23.4</v>
      </c>
      <c r="AB103">
        <v>0.6</v>
      </c>
      <c r="AC103">
        <v>12.7</v>
      </c>
      <c r="AD103">
        <v>42.3</v>
      </c>
      <c r="AE103">
        <v>8.8</v>
      </c>
      <c r="AF103">
        <v>212.2</v>
      </c>
      <c r="AG103">
        <v>128.2</v>
      </c>
      <c r="AH103">
        <v>9.2</v>
      </c>
      <c r="AI103">
        <v>8</v>
      </c>
      <c r="AJ103">
        <v>11.3</v>
      </c>
      <c r="AK103">
        <v>11.6</v>
      </c>
      <c r="AL103">
        <v>2.3</v>
      </c>
      <c r="AM103">
        <v>680</v>
      </c>
      <c r="AN103">
        <v>26.1</v>
      </c>
      <c r="AO103">
        <v>6.3</v>
      </c>
      <c r="AP103">
        <v>8.3</v>
      </c>
      <c r="AQ103">
        <v>60.7</v>
      </c>
      <c r="AR103">
        <v>1.6</v>
      </c>
      <c r="AS103">
        <v>1.2</v>
      </c>
      <c r="AT103">
        <v>5</v>
      </c>
      <c r="AU103">
        <v>7.5</v>
      </c>
      <c r="AV103">
        <v>26.8</v>
      </c>
      <c r="AW103">
        <v>7.8</v>
      </c>
      <c r="AX103">
        <v>14.5</v>
      </c>
      <c r="AY103">
        <v>5.4</v>
      </c>
      <c r="AZ103">
        <v>5</v>
      </c>
      <c r="BA103">
        <v>10.2</v>
      </c>
      <c r="BB103">
        <v>4.2</v>
      </c>
      <c r="BC103">
        <v>2.8</v>
      </c>
      <c r="BD103">
        <v>23.1</v>
      </c>
      <c r="BE103">
        <v>32.2</v>
      </c>
      <c r="BF103">
        <v>45.2</v>
      </c>
      <c r="BG103">
        <v>111.9</v>
      </c>
      <c r="BH103">
        <v>61.6</v>
      </c>
      <c r="BI103">
        <v>5.9</v>
      </c>
      <c r="BJ103">
        <v>23.7</v>
      </c>
      <c r="BK103">
        <v>9.6</v>
      </c>
      <c r="BL103">
        <v>0.6</v>
      </c>
      <c r="BM103">
        <v>8.7</v>
      </c>
      <c r="BP103">
        <v>11.3</v>
      </c>
      <c r="BQ103">
        <v>5028.1</v>
      </c>
      <c r="BR103">
        <v>37.9</v>
      </c>
      <c r="BS103">
        <v>29.2</v>
      </c>
      <c r="BT103">
        <v>346.1</v>
      </c>
    </row>
    <row r="104" spans="1:72" x14ac:dyDescent="0.25">
      <c r="A104" s="28" t="s">
        <v>269</v>
      </c>
      <c r="B104" s="27" t="s">
        <v>319</v>
      </c>
      <c r="C104" s="28" t="s">
        <v>388</v>
      </c>
      <c r="D104">
        <v>0.4</v>
      </c>
      <c r="H104">
        <v>3.2</v>
      </c>
      <c r="I104">
        <v>0.1</v>
      </c>
      <c r="J104">
        <v>0.3</v>
      </c>
      <c r="N104">
        <v>0.3</v>
      </c>
      <c r="O104">
        <v>0.1</v>
      </c>
      <c r="Y104">
        <v>0.1</v>
      </c>
      <c r="AD104">
        <v>0.3</v>
      </c>
      <c r="AF104">
        <v>0.3</v>
      </c>
      <c r="AG104">
        <v>0.1</v>
      </c>
      <c r="AM104">
        <v>1.5</v>
      </c>
      <c r="BE104">
        <v>0.1</v>
      </c>
      <c r="BF104">
        <v>0.1</v>
      </c>
      <c r="BG104">
        <v>0.2</v>
      </c>
      <c r="BH104">
        <v>0.1</v>
      </c>
      <c r="BQ104">
        <v>9.7</v>
      </c>
      <c r="BS104">
        <v>0.1</v>
      </c>
      <c r="BT104">
        <v>0.7</v>
      </c>
    </row>
    <row r="105" spans="1:72" x14ac:dyDescent="0.25">
      <c r="A105" s="28" t="s">
        <v>269</v>
      </c>
      <c r="B105" s="27" t="s">
        <v>319</v>
      </c>
      <c r="C105" s="28" t="s">
        <v>389</v>
      </c>
      <c r="D105">
        <v>6.2</v>
      </c>
      <c r="F105">
        <v>0.1</v>
      </c>
      <c r="H105">
        <v>37.7</v>
      </c>
      <c r="I105">
        <v>0.9</v>
      </c>
      <c r="K105">
        <v>0.2</v>
      </c>
      <c r="M105">
        <v>0.2</v>
      </c>
      <c r="N105">
        <v>2.7</v>
      </c>
      <c r="O105">
        <v>0.8</v>
      </c>
      <c r="P105">
        <v>0.6</v>
      </c>
      <c r="Q105">
        <v>0.1</v>
      </c>
      <c r="R105">
        <v>0.1</v>
      </c>
      <c r="S105">
        <v>0.1</v>
      </c>
      <c r="U105">
        <v>0.1</v>
      </c>
      <c r="V105">
        <v>0.1</v>
      </c>
      <c r="W105">
        <v>0.2</v>
      </c>
      <c r="Y105">
        <v>0.1</v>
      </c>
      <c r="AA105">
        <v>0.2</v>
      </c>
      <c r="AC105">
        <v>0.1</v>
      </c>
      <c r="AD105">
        <v>0.4</v>
      </c>
      <c r="AE105">
        <v>0.1</v>
      </c>
      <c r="AF105">
        <v>3.4</v>
      </c>
      <c r="AG105">
        <v>0.5</v>
      </c>
      <c r="AH105">
        <v>0.2</v>
      </c>
      <c r="AI105">
        <v>0.3</v>
      </c>
      <c r="AK105">
        <v>0.1</v>
      </c>
      <c r="AM105">
        <v>18</v>
      </c>
      <c r="AQ105">
        <v>0.3</v>
      </c>
      <c r="AU105">
        <v>0.1</v>
      </c>
      <c r="AV105">
        <v>0.3</v>
      </c>
      <c r="AW105">
        <v>0.1</v>
      </c>
      <c r="AZ105">
        <v>0.1</v>
      </c>
      <c r="BA105">
        <v>0.4</v>
      </c>
      <c r="BD105">
        <v>0.2</v>
      </c>
      <c r="BE105">
        <v>0.7</v>
      </c>
      <c r="BF105">
        <v>0.7</v>
      </c>
      <c r="BG105">
        <v>2.3</v>
      </c>
      <c r="BH105">
        <v>0.8</v>
      </c>
      <c r="BI105">
        <v>0.2</v>
      </c>
      <c r="BJ105">
        <v>0.1</v>
      </c>
      <c r="BK105">
        <v>0.1</v>
      </c>
      <c r="BP105">
        <v>0.1</v>
      </c>
      <c r="BQ105">
        <v>147.9</v>
      </c>
      <c r="BS105">
        <v>0.2</v>
      </c>
      <c r="BT105">
        <v>7.1</v>
      </c>
    </row>
    <row r="106" spans="1:69" x14ac:dyDescent="0.25">
      <c r="A106" s="28" t="s">
        <v>269</v>
      </c>
      <c r="B106" s="27" t="s">
        <v>319</v>
      </c>
      <c r="C106" s="28" t="s">
        <v>390</v>
      </c>
      <c r="D106">
        <v>0.6</v>
      </c>
      <c r="H106">
        <v>11.4</v>
      </c>
      <c r="I106">
        <v>0.3</v>
      </c>
      <c r="K106">
        <v>0.1</v>
      </c>
      <c r="N106">
        <v>0.5</v>
      </c>
      <c r="O106">
        <v>0.2</v>
      </c>
      <c r="AA106">
        <v>0.1</v>
      </c>
      <c r="AF106">
        <v>0.3</v>
      </c>
      <c r="AG106">
        <v>0.1</v>
      </c>
      <c r="AH106">
        <v>0.1</v>
      </c>
      <c r="AI106">
        <v>0.1</v>
      </c>
      <c r="AM106">
        <v>1.8</v>
      </c>
      <c r="BG106">
        <v>0.1</v>
      </c>
      <c r="BQ106">
        <v>22.6</v>
      </c>
    </row>
    <row r="107" spans="1:72" x14ac:dyDescent="0.25">
      <c r="A107" s="28" t="s">
        <v>269</v>
      </c>
      <c r="B107" s="27" t="s">
        <v>319</v>
      </c>
      <c r="C107" s="28" t="s">
        <v>391</v>
      </c>
      <c r="D107">
        <v>32.3</v>
      </c>
      <c r="E107">
        <v>0.1</v>
      </c>
      <c r="F107">
        <v>0.4</v>
      </c>
      <c r="G107">
        <v>0.1</v>
      </c>
      <c r="H107">
        <v>251.8</v>
      </c>
      <c r="I107">
        <v>4.3</v>
      </c>
      <c r="J107">
        <v>0.3</v>
      </c>
      <c r="K107">
        <v>1</v>
      </c>
      <c r="L107">
        <v>0.1</v>
      </c>
      <c r="M107">
        <v>1.3</v>
      </c>
      <c r="N107">
        <v>15.8</v>
      </c>
      <c r="O107">
        <v>4.3</v>
      </c>
      <c r="P107">
        <v>0.9</v>
      </c>
      <c r="Q107">
        <v>0.3</v>
      </c>
      <c r="R107">
        <v>0.3</v>
      </c>
      <c r="S107">
        <v>0.6</v>
      </c>
      <c r="T107">
        <v>0.5</v>
      </c>
      <c r="U107">
        <v>0.6</v>
      </c>
      <c r="V107">
        <v>0.9</v>
      </c>
      <c r="W107">
        <v>0.6</v>
      </c>
      <c r="X107">
        <v>0.1</v>
      </c>
      <c r="Y107">
        <v>1</v>
      </c>
      <c r="Z107">
        <v>0.2</v>
      </c>
      <c r="AA107">
        <v>1.1</v>
      </c>
      <c r="AC107">
        <v>0.6</v>
      </c>
      <c r="AD107">
        <v>1.3</v>
      </c>
      <c r="AE107">
        <v>0.4</v>
      </c>
      <c r="AF107">
        <v>19.1</v>
      </c>
      <c r="AG107">
        <v>3.8</v>
      </c>
      <c r="AH107">
        <v>0.9</v>
      </c>
      <c r="AI107">
        <v>1.7</v>
      </c>
      <c r="AJ107">
        <v>0.2</v>
      </c>
      <c r="AK107">
        <v>0.6</v>
      </c>
      <c r="AM107">
        <v>106.3</v>
      </c>
      <c r="AN107">
        <v>0.3</v>
      </c>
      <c r="AO107">
        <v>0.3</v>
      </c>
      <c r="AP107">
        <v>0.2</v>
      </c>
      <c r="AQ107">
        <v>1.4</v>
      </c>
      <c r="AR107">
        <v>0.1</v>
      </c>
      <c r="AS107">
        <v>0.2</v>
      </c>
      <c r="AT107">
        <v>0.1</v>
      </c>
      <c r="AU107">
        <v>0.4</v>
      </c>
      <c r="AV107">
        <v>1.2</v>
      </c>
      <c r="AW107">
        <v>0.3</v>
      </c>
      <c r="AX107">
        <v>0.3</v>
      </c>
      <c r="AY107">
        <v>0.3</v>
      </c>
      <c r="AZ107">
        <v>0.5</v>
      </c>
      <c r="BA107">
        <v>1.6</v>
      </c>
      <c r="BB107">
        <v>0.1</v>
      </c>
      <c r="BC107">
        <v>0.2</v>
      </c>
      <c r="BD107">
        <v>1.5</v>
      </c>
      <c r="BE107">
        <v>5.6</v>
      </c>
      <c r="BF107">
        <v>4.8</v>
      </c>
      <c r="BG107">
        <v>15.1</v>
      </c>
      <c r="BH107">
        <v>7.7</v>
      </c>
      <c r="BI107">
        <v>1.2</v>
      </c>
      <c r="BJ107">
        <v>1</v>
      </c>
      <c r="BK107">
        <v>0.6</v>
      </c>
      <c r="BM107">
        <v>0.2</v>
      </c>
      <c r="BP107">
        <v>0.7</v>
      </c>
      <c r="BQ107">
        <v>880.5</v>
      </c>
      <c r="BS107">
        <v>0.5</v>
      </c>
      <c r="BT107">
        <v>52.4</v>
      </c>
    </row>
    <row r="108" spans="1:72" x14ac:dyDescent="0.25">
      <c r="A108" s="28" t="s">
        <v>269</v>
      </c>
      <c r="B108" s="27" t="s">
        <v>319</v>
      </c>
      <c r="C108" s="28" t="s">
        <v>392</v>
      </c>
      <c r="D108">
        <v>41.9</v>
      </c>
      <c r="E108">
        <v>0.2</v>
      </c>
      <c r="F108">
        <v>1.4</v>
      </c>
      <c r="G108">
        <v>0.2</v>
      </c>
      <c r="H108">
        <v>596.1</v>
      </c>
      <c r="I108">
        <v>11.7</v>
      </c>
      <c r="J108">
        <v>0.6</v>
      </c>
      <c r="K108">
        <v>3</v>
      </c>
      <c r="L108">
        <v>0.3</v>
      </c>
      <c r="M108">
        <v>3.8</v>
      </c>
      <c r="N108">
        <v>43.6</v>
      </c>
      <c r="O108">
        <v>12</v>
      </c>
      <c r="P108">
        <v>5.8</v>
      </c>
      <c r="Q108">
        <v>1.2</v>
      </c>
      <c r="R108">
        <v>1.2</v>
      </c>
      <c r="S108">
        <v>1.7</v>
      </c>
      <c r="T108">
        <v>1.5</v>
      </c>
      <c r="U108">
        <v>1.6</v>
      </c>
      <c r="V108">
        <v>3.1</v>
      </c>
      <c r="W108">
        <v>2.7</v>
      </c>
      <c r="X108">
        <v>0.6</v>
      </c>
      <c r="Y108">
        <v>2.7</v>
      </c>
      <c r="Z108">
        <v>0.8</v>
      </c>
      <c r="AA108">
        <v>3.8</v>
      </c>
      <c r="AB108">
        <v>0.1</v>
      </c>
      <c r="AC108">
        <v>2</v>
      </c>
      <c r="AD108">
        <v>3.8</v>
      </c>
      <c r="AE108">
        <v>0.8</v>
      </c>
      <c r="AF108">
        <v>22</v>
      </c>
      <c r="AG108">
        <v>7</v>
      </c>
      <c r="AH108">
        <v>2.3</v>
      </c>
      <c r="AI108">
        <v>3.5</v>
      </c>
      <c r="AJ108">
        <v>0.7</v>
      </c>
      <c r="AK108">
        <v>1.5</v>
      </c>
      <c r="AL108">
        <v>0.1</v>
      </c>
      <c r="AM108">
        <v>150.9</v>
      </c>
      <c r="AN108">
        <v>0.8</v>
      </c>
      <c r="AO108">
        <v>0.6</v>
      </c>
      <c r="AP108">
        <v>0.7</v>
      </c>
      <c r="AQ108">
        <v>2.5</v>
      </c>
      <c r="AR108">
        <v>0.2</v>
      </c>
      <c r="AS108">
        <v>0.1</v>
      </c>
      <c r="AT108">
        <v>0.4</v>
      </c>
      <c r="AU108">
        <v>0.8</v>
      </c>
      <c r="AV108">
        <v>1.7</v>
      </c>
      <c r="AW108">
        <v>0.6</v>
      </c>
      <c r="AX108">
        <v>1</v>
      </c>
      <c r="AY108">
        <v>0.6</v>
      </c>
      <c r="AZ108">
        <v>0.5</v>
      </c>
      <c r="BA108">
        <v>0.9</v>
      </c>
      <c r="BB108">
        <v>0.2</v>
      </c>
      <c r="BC108">
        <v>0.4</v>
      </c>
      <c r="BD108">
        <v>2</v>
      </c>
      <c r="BE108">
        <v>10.4</v>
      </c>
      <c r="BF108">
        <v>6.2</v>
      </c>
      <c r="BG108">
        <v>26.1</v>
      </c>
      <c r="BH108">
        <v>14</v>
      </c>
      <c r="BI108">
        <v>0.9</v>
      </c>
      <c r="BJ108">
        <v>2.1</v>
      </c>
      <c r="BK108">
        <v>1.3</v>
      </c>
      <c r="BL108">
        <v>0.1</v>
      </c>
      <c r="BM108">
        <v>0.6</v>
      </c>
      <c r="BP108">
        <v>1.7</v>
      </c>
      <c r="BQ108">
        <v>1535.7</v>
      </c>
      <c r="BR108">
        <v>0.3</v>
      </c>
      <c r="BS108">
        <v>3.2</v>
      </c>
      <c r="BT108">
        <v>86.7</v>
      </c>
    </row>
    <row r="109" spans="1:72" x14ac:dyDescent="0.25">
      <c r="A109" s="28" t="s">
        <v>269</v>
      </c>
      <c r="B109" s="27" t="s">
        <v>319</v>
      </c>
      <c r="C109" s="28" t="s">
        <v>393</v>
      </c>
      <c r="D109">
        <v>25.1</v>
      </c>
      <c r="E109">
        <v>0.2</v>
      </c>
      <c r="F109">
        <v>0.5</v>
      </c>
      <c r="G109">
        <v>0.2</v>
      </c>
      <c r="H109">
        <v>232.3</v>
      </c>
      <c r="I109">
        <v>3.7</v>
      </c>
      <c r="J109">
        <v>1.3</v>
      </c>
      <c r="K109">
        <v>2.3</v>
      </c>
      <c r="L109">
        <v>0.3</v>
      </c>
      <c r="M109">
        <v>3.7</v>
      </c>
      <c r="N109">
        <v>19.8</v>
      </c>
      <c r="O109">
        <v>6.5</v>
      </c>
      <c r="P109">
        <v>3.1</v>
      </c>
      <c r="Q109">
        <v>1.2</v>
      </c>
      <c r="R109">
        <v>2.3</v>
      </c>
      <c r="S109">
        <v>2.2</v>
      </c>
      <c r="T109">
        <v>3.1</v>
      </c>
      <c r="U109">
        <v>2.3</v>
      </c>
      <c r="V109">
        <v>4</v>
      </c>
      <c r="W109">
        <v>3.6</v>
      </c>
      <c r="X109">
        <v>0.6</v>
      </c>
      <c r="Y109">
        <v>3.3</v>
      </c>
      <c r="Z109">
        <v>0.9</v>
      </c>
      <c r="AA109">
        <v>3.5</v>
      </c>
      <c r="AB109">
        <v>0.1</v>
      </c>
      <c r="AC109">
        <v>1.4</v>
      </c>
      <c r="AD109">
        <v>3.4</v>
      </c>
      <c r="AE109">
        <v>1.1</v>
      </c>
      <c r="AF109">
        <v>22.1</v>
      </c>
      <c r="AG109">
        <v>7.9</v>
      </c>
      <c r="AH109">
        <v>1.8</v>
      </c>
      <c r="AI109">
        <v>3.8</v>
      </c>
      <c r="AJ109">
        <v>1</v>
      </c>
      <c r="AK109">
        <v>6.5</v>
      </c>
      <c r="AL109">
        <v>0.1</v>
      </c>
      <c r="AM109">
        <v>58.9</v>
      </c>
      <c r="AN109">
        <v>2</v>
      </c>
      <c r="AO109">
        <v>0.4</v>
      </c>
      <c r="AP109">
        <v>0.8</v>
      </c>
      <c r="AQ109">
        <v>5.6</v>
      </c>
      <c r="AR109">
        <v>0.3</v>
      </c>
      <c r="AS109">
        <v>0.2</v>
      </c>
      <c r="AT109">
        <v>0.5</v>
      </c>
      <c r="AU109">
        <v>0.7</v>
      </c>
      <c r="AV109">
        <v>2.5</v>
      </c>
      <c r="AW109">
        <v>0.8</v>
      </c>
      <c r="AX109">
        <v>0.7</v>
      </c>
      <c r="AY109">
        <v>0.7</v>
      </c>
      <c r="AZ109">
        <v>0.3</v>
      </c>
      <c r="BA109">
        <v>0.9</v>
      </c>
      <c r="BB109">
        <v>0.2</v>
      </c>
      <c r="BC109">
        <v>0.4</v>
      </c>
      <c r="BD109">
        <v>1.5</v>
      </c>
      <c r="BE109">
        <v>3.7</v>
      </c>
      <c r="BF109">
        <v>2.7</v>
      </c>
      <c r="BG109">
        <v>8.5</v>
      </c>
      <c r="BH109">
        <v>5.4</v>
      </c>
      <c r="BI109">
        <v>0.6</v>
      </c>
      <c r="BJ109">
        <v>1</v>
      </c>
      <c r="BK109">
        <v>0.8</v>
      </c>
      <c r="BL109">
        <v>0.1</v>
      </c>
      <c r="BM109">
        <v>0.3</v>
      </c>
      <c r="BP109">
        <v>1.1</v>
      </c>
      <c r="BQ109">
        <v>585.2</v>
      </c>
      <c r="BR109">
        <v>0.3</v>
      </c>
      <c r="BS109">
        <v>1.1</v>
      </c>
      <c r="BT109">
        <v>36.2</v>
      </c>
    </row>
    <row r="110" spans="1:72" x14ac:dyDescent="0.25">
      <c r="A110" s="28" t="s">
        <v>269</v>
      </c>
      <c r="B110" s="27" t="s">
        <v>319</v>
      </c>
      <c r="C110" s="28" t="s">
        <v>394</v>
      </c>
      <c r="D110">
        <v>10.6</v>
      </c>
      <c r="F110">
        <v>0.3</v>
      </c>
      <c r="H110">
        <v>131.7</v>
      </c>
      <c r="I110">
        <v>1.5</v>
      </c>
      <c r="J110">
        <v>0.1</v>
      </c>
      <c r="K110">
        <v>0.7</v>
      </c>
      <c r="M110">
        <v>1</v>
      </c>
      <c r="N110">
        <v>10.6</v>
      </c>
      <c r="O110">
        <v>2.6</v>
      </c>
      <c r="P110">
        <v>1.7</v>
      </c>
      <c r="Q110">
        <v>0.1</v>
      </c>
      <c r="R110">
        <v>8.8</v>
      </c>
      <c r="S110">
        <v>1.2</v>
      </c>
      <c r="T110">
        <v>0.1</v>
      </c>
      <c r="U110">
        <v>0.1</v>
      </c>
      <c r="V110">
        <v>0.2</v>
      </c>
      <c r="W110">
        <v>0.2</v>
      </c>
      <c r="Y110">
        <v>0.4</v>
      </c>
      <c r="Z110">
        <v>0.1</v>
      </c>
      <c r="AA110">
        <v>0.7</v>
      </c>
      <c r="AC110">
        <v>13.9</v>
      </c>
      <c r="AD110">
        <v>0.4</v>
      </c>
      <c r="AE110">
        <v>0.1</v>
      </c>
      <c r="AF110">
        <v>3.5</v>
      </c>
      <c r="AG110">
        <v>1.2</v>
      </c>
      <c r="AH110">
        <v>0.3</v>
      </c>
      <c r="AI110">
        <v>0.5</v>
      </c>
      <c r="AJ110">
        <v>0.1</v>
      </c>
      <c r="AK110">
        <v>0.2</v>
      </c>
      <c r="AM110">
        <v>33.5</v>
      </c>
      <c r="AO110">
        <v>0.1</v>
      </c>
      <c r="AP110">
        <v>0.1</v>
      </c>
      <c r="AQ110">
        <v>0.2</v>
      </c>
      <c r="AU110">
        <v>0.2</v>
      </c>
      <c r="AV110">
        <v>0.3</v>
      </c>
      <c r="AW110">
        <v>0.2</v>
      </c>
      <c r="AX110">
        <v>0.3</v>
      </c>
      <c r="AY110">
        <v>0.1</v>
      </c>
      <c r="AZ110">
        <v>0.2</v>
      </c>
      <c r="BA110">
        <v>0.1</v>
      </c>
      <c r="BD110">
        <v>0.6</v>
      </c>
      <c r="BE110">
        <v>1.6</v>
      </c>
      <c r="BF110">
        <v>1.1</v>
      </c>
      <c r="BG110">
        <v>4</v>
      </c>
      <c r="BH110">
        <v>2.8</v>
      </c>
      <c r="BI110">
        <v>0.2</v>
      </c>
      <c r="BJ110">
        <v>0.5</v>
      </c>
      <c r="BK110">
        <v>0.4</v>
      </c>
      <c r="BM110">
        <v>0.1</v>
      </c>
      <c r="BP110">
        <v>0.5</v>
      </c>
      <c r="BQ110">
        <v>305</v>
      </c>
      <c r="BR110">
        <v>0.1</v>
      </c>
      <c r="BS110">
        <v>0.5</v>
      </c>
      <c r="BT110">
        <v>14.9</v>
      </c>
    </row>
    <row r="111" spans="1:72" x14ac:dyDescent="0.25">
      <c r="A111" s="28" t="s">
        <v>269</v>
      </c>
      <c r="B111" s="27" t="s">
        <v>319</v>
      </c>
      <c r="C111" s="28" t="s">
        <v>395</v>
      </c>
      <c r="D111">
        <v>25.7</v>
      </c>
      <c r="E111">
        <v>0.2</v>
      </c>
      <c r="F111">
        <v>0.7</v>
      </c>
      <c r="G111">
        <v>0.8</v>
      </c>
      <c r="H111">
        <v>207.9</v>
      </c>
      <c r="I111">
        <v>3.5</v>
      </c>
      <c r="J111">
        <v>1</v>
      </c>
      <c r="K111">
        <v>2</v>
      </c>
      <c r="L111">
        <v>0.3</v>
      </c>
      <c r="M111">
        <v>1.9</v>
      </c>
      <c r="N111">
        <v>17.2</v>
      </c>
      <c r="O111">
        <v>10.5</v>
      </c>
      <c r="P111">
        <v>2.5</v>
      </c>
      <c r="Q111">
        <v>1.5</v>
      </c>
      <c r="R111">
        <v>2.1</v>
      </c>
      <c r="S111">
        <v>3</v>
      </c>
      <c r="T111">
        <v>4.7</v>
      </c>
      <c r="U111">
        <v>2.8</v>
      </c>
      <c r="V111">
        <v>5.3</v>
      </c>
      <c r="W111">
        <v>5.1</v>
      </c>
      <c r="X111">
        <v>2</v>
      </c>
      <c r="Y111">
        <v>3.5</v>
      </c>
      <c r="Z111">
        <v>2.9</v>
      </c>
      <c r="AA111">
        <v>5</v>
      </c>
      <c r="AB111">
        <v>0.2</v>
      </c>
      <c r="AC111">
        <v>2.2</v>
      </c>
      <c r="AD111">
        <v>7.4</v>
      </c>
      <c r="AE111">
        <v>1.8</v>
      </c>
      <c r="AF111">
        <v>23.1</v>
      </c>
      <c r="AG111">
        <v>8.4</v>
      </c>
      <c r="AH111">
        <v>3.2</v>
      </c>
      <c r="AI111">
        <v>8.2</v>
      </c>
      <c r="AJ111">
        <v>7.9</v>
      </c>
      <c r="AK111">
        <v>3.5</v>
      </c>
      <c r="AL111">
        <v>0.4</v>
      </c>
      <c r="AM111">
        <v>60.5</v>
      </c>
      <c r="AN111">
        <v>3.7</v>
      </c>
      <c r="AO111">
        <v>1.3</v>
      </c>
      <c r="AP111">
        <v>2.1</v>
      </c>
      <c r="AQ111">
        <v>15.1</v>
      </c>
      <c r="AR111">
        <v>1.4</v>
      </c>
      <c r="AS111">
        <v>1.2</v>
      </c>
      <c r="AT111">
        <v>1.3</v>
      </c>
      <c r="AU111">
        <v>1.4</v>
      </c>
      <c r="AV111">
        <v>8.4</v>
      </c>
      <c r="AW111">
        <v>2.3</v>
      </c>
      <c r="AX111">
        <v>2</v>
      </c>
      <c r="AY111">
        <v>1.1</v>
      </c>
      <c r="AZ111">
        <v>0.9</v>
      </c>
      <c r="BA111">
        <v>4.5</v>
      </c>
      <c r="BB111">
        <v>0.7</v>
      </c>
      <c r="BC111">
        <v>0.8</v>
      </c>
      <c r="BD111">
        <v>6.7</v>
      </c>
      <c r="BE111">
        <v>6.5</v>
      </c>
      <c r="BF111">
        <v>3.7</v>
      </c>
      <c r="BG111">
        <v>9.2</v>
      </c>
      <c r="BH111">
        <v>5.7</v>
      </c>
      <c r="BI111">
        <v>1.2</v>
      </c>
      <c r="BJ111">
        <v>1.7</v>
      </c>
      <c r="BK111">
        <v>1.1</v>
      </c>
      <c r="BL111">
        <v>0.2</v>
      </c>
      <c r="BM111">
        <v>0.6</v>
      </c>
      <c r="BP111">
        <v>1.2</v>
      </c>
      <c r="BQ111">
        <v>450.9</v>
      </c>
      <c r="BR111">
        <v>0.5</v>
      </c>
      <c r="BS111">
        <v>8.3</v>
      </c>
      <c r="BT111">
        <v>19.3</v>
      </c>
    </row>
    <row r="112" spans="1:72" x14ac:dyDescent="0.25">
      <c r="A112" s="28" t="s">
        <v>269</v>
      </c>
      <c r="B112" s="27" t="s">
        <v>319</v>
      </c>
      <c r="C112" s="28" t="s">
        <v>396</v>
      </c>
      <c r="D112">
        <v>115.6</v>
      </c>
      <c r="E112">
        <v>0.5</v>
      </c>
      <c r="F112">
        <v>2.9</v>
      </c>
      <c r="G112">
        <v>0.5</v>
      </c>
      <c r="H112">
        <v>1192.7</v>
      </c>
      <c r="I112">
        <v>18.4</v>
      </c>
      <c r="J112">
        <v>2.4</v>
      </c>
      <c r="K112">
        <v>6.2</v>
      </c>
      <c r="L112">
        <v>0.7</v>
      </c>
      <c r="M112">
        <v>7.3</v>
      </c>
      <c r="N112">
        <v>90.5</v>
      </c>
      <c r="O112">
        <v>110.7</v>
      </c>
      <c r="P112">
        <v>13.9</v>
      </c>
      <c r="Q112">
        <v>3.5</v>
      </c>
      <c r="R112">
        <v>4.2</v>
      </c>
      <c r="S112">
        <v>6.5</v>
      </c>
      <c r="T112">
        <v>26.2</v>
      </c>
      <c r="U112">
        <v>6.4</v>
      </c>
      <c r="V112">
        <v>12</v>
      </c>
      <c r="W112">
        <v>11.6</v>
      </c>
      <c r="X112">
        <v>2.4</v>
      </c>
      <c r="Y112">
        <v>14.7</v>
      </c>
      <c r="Z112">
        <v>2.9</v>
      </c>
      <c r="AA112">
        <v>11.3</v>
      </c>
      <c r="AB112">
        <v>0.2</v>
      </c>
      <c r="AC112">
        <v>6.6</v>
      </c>
      <c r="AD112">
        <v>18.4</v>
      </c>
      <c r="AE112">
        <v>3.6</v>
      </c>
      <c r="AF112">
        <v>89.5</v>
      </c>
      <c r="AG112">
        <v>37.2</v>
      </c>
      <c r="AH112">
        <v>4.4</v>
      </c>
      <c r="AI112">
        <v>4.1</v>
      </c>
      <c r="AJ112">
        <v>5.4</v>
      </c>
      <c r="AK112">
        <v>4.4</v>
      </c>
      <c r="AL112">
        <v>0.6</v>
      </c>
      <c r="AM112">
        <v>254.9</v>
      </c>
      <c r="AN112">
        <v>30</v>
      </c>
      <c r="AO112">
        <v>1.7</v>
      </c>
      <c r="AP112">
        <v>2.5</v>
      </c>
      <c r="AQ112">
        <v>86.7</v>
      </c>
      <c r="AR112">
        <v>0.4</v>
      </c>
      <c r="AS112">
        <v>0.3</v>
      </c>
      <c r="AT112">
        <v>1.8</v>
      </c>
      <c r="AU112">
        <v>1.8</v>
      </c>
      <c r="AV112">
        <v>9.1</v>
      </c>
      <c r="AW112">
        <v>2.4</v>
      </c>
      <c r="AX112">
        <v>5</v>
      </c>
      <c r="AY112">
        <v>1.5</v>
      </c>
      <c r="AZ112">
        <v>1.9</v>
      </c>
      <c r="BA112">
        <v>2.9</v>
      </c>
      <c r="BB112">
        <v>1.1</v>
      </c>
      <c r="BC112">
        <v>1.1</v>
      </c>
      <c r="BD112">
        <v>6.5</v>
      </c>
      <c r="BE112">
        <v>17.1</v>
      </c>
      <c r="BF112">
        <v>10.9</v>
      </c>
      <c r="BG112">
        <v>74.6</v>
      </c>
      <c r="BH112">
        <v>28.2</v>
      </c>
      <c r="BI112">
        <v>2</v>
      </c>
      <c r="BJ112">
        <v>4.9</v>
      </c>
      <c r="BK112">
        <v>3</v>
      </c>
      <c r="BL112">
        <v>0.2</v>
      </c>
      <c r="BM112">
        <v>2.4</v>
      </c>
      <c r="BP112">
        <v>52.9</v>
      </c>
      <c r="BQ112">
        <v>2281.1</v>
      </c>
      <c r="BR112">
        <v>9</v>
      </c>
      <c r="BS112">
        <v>38</v>
      </c>
      <c r="BT112">
        <v>191.2</v>
      </c>
    </row>
    <row r="113" spans="1:72" x14ac:dyDescent="0.25">
      <c r="A113" s="28" t="s">
        <v>269</v>
      </c>
      <c r="B113" s="27" t="s">
        <v>319</v>
      </c>
      <c r="C113" s="28" t="s">
        <v>397</v>
      </c>
      <c r="D113">
        <v>8.8</v>
      </c>
      <c r="E113">
        <v>0.2</v>
      </c>
      <c r="F113">
        <v>0.5</v>
      </c>
      <c r="G113">
        <v>0.3</v>
      </c>
      <c r="H113">
        <v>122.3</v>
      </c>
      <c r="I113">
        <v>2.4</v>
      </c>
      <c r="J113">
        <v>0.5</v>
      </c>
      <c r="K113">
        <v>0.9</v>
      </c>
      <c r="L113">
        <v>0.4</v>
      </c>
      <c r="M113">
        <v>0.8</v>
      </c>
      <c r="N113">
        <v>8.3</v>
      </c>
      <c r="O113">
        <v>2.9</v>
      </c>
      <c r="P113">
        <v>1.5</v>
      </c>
      <c r="Q113">
        <v>0.6</v>
      </c>
      <c r="R113">
        <v>1.6</v>
      </c>
      <c r="S113">
        <v>1.2</v>
      </c>
      <c r="T113">
        <v>1.1</v>
      </c>
      <c r="U113">
        <v>1</v>
      </c>
      <c r="V113">
        <v>1.7</v>
      </c>
      <c r="W113">
        <v>2.1</v>
      </c>
      <c r="X113">
        <v>0.8</v>
      </c>
      <c r="Y113">
        <v>1</v>
      </c>
      <c r="Z113">
        <v>0.7</v>
      </c>
      <c r="AA113">
        <v>1.2</v>
      </c>
      <c r="AB113">
        <v>0.2</v>
      </c>
      <c r="AC113">
        <v>0.9</v>
      </c>
      <c r="AD113">
        <v>1.6</v>
      </c>
      <c r="AE113">
        <v>0.7</v>
      </c>
      <c r="AF113">
        <v>4.6</v>
      </c>
      <c r="AG113">
        <v>1.9</v>
      </c>
      <c r="AH113">
        <v>0.9</v>
      </c>
      <c r="AI113">
        <v>0.9</v>
      </c>
      <c r="AJ113">
        <v>0.5</v>
      </c>
      <c r="AK113">
        <v>0.7</v>
      </c>
      <c r="AL113">
        <v>0.4</v>
      </c>
      <c r="AM113">
        <v>25.5</v>
      </c>
      <c r="AN113">
        <v>0.6</v>
      </c>
      <c r="AO113">
        <v>0.7</v>
      </c>
      <c r="AP113">
        <v>0.6</v>
      </c>
      <c r="AQ113">
        <v>1.3</v>
      </c>
      <c r="AR113">
        <v>0.3</v>
      </c>
      <c r="AS113">
        <v>0.4</v>
      </c>
      <c r="AT113">
        <v>0.4</v>
      </c>
      <c r="AU113">
        <v>0.4</v>
      </c>
      <c r="AV113">
        <v>0.8</v>
      </c>
      <c r="AW113">
        <v>0.5</v>
      </c>
      <c r="AX113">
        <v>0.7</v>
      </c>
      <c r="AY113">
        <v>0.4</v>
      </c>
      <c r="AZ113">
        <v>0.4</v>
      </c>
      <c r="BA113">
        <v>0.6</v>
      </c>
      <c r="BB113">
        <v>0.3</v>
      </c>
      <c r="BC113">
        <v>0.5</v>
      </c>
      <c r="BD113">
        <v>0.7</v>
      </c>
      <c r="BE113">
        <v>1.5</v>
      </c>
      <c r="BF113">
        <v>1.3</v>
      </c>
      <c r="BG113">
        <v>3.7</v>
      </c>
      <c r="BH113">
        <v>2.1</v>
      </c>
      <c r="BI113">
        <v>0.5</v>
      </c>
      <c r="BJ113">
        <v>0.7</v>
      </c>
      <c r="BK113">
        <v>0.5</v>
      </c>
      <c r="BL113">
        <v>0.2</v>
      </c>
      <c r="BM113">
        <v>0.4</v>
      </c>
      <c r="BP113">
        <v>1.1</v>
      </c>
      <c r="BQ113">
        <v>271.8</v>
      </c>
      <c r="BR113">
        <v>0.1</v>
      </c>
      <c r="BS113">
        <v>2.4</v>
      </c>
      <c r="BT113">
        <v>11.5</v>
      </c>
    </row>
    <row r="114" spans="1:72" x14ac:dyDescent="0.25">
      <c r="A114" s="28" t="s">
        <v>269</v>
      </c>
      <c r="B114" s="27" t="s">
        <v>319</v>
      </c>
      <c r="C114" s="28" t="s">
        <v>398</v>
      </c>
      <c r="D114">
        <v>52.3</v>
      </c>
      <c r="E114">
        <v>0.3</v>
      </c>
      <c r="F114">
        <v>1.8</v>
      </c>
      <c r="G114">
        <v>0.2</v>
      </c>
      <c r="H114">
        <v>757.4</v>
      </c>
      <c r="I114">
        <v>9.2</v>
      </c>
      <c r="J114">
        <v>0.3</v>
      </c>
      <c r="K114">
        <v>2.1</v>
      </c>
      <c r="L114">
        <v>0.1</v>
      </c>
      <c r="M114">
        <v>3.5</v>
      </c>
      <c r="N114">
        <v>32.8</v>
      </c>
      <c r="O114">
        <v>13.7</v>
      </c>
      <c r="P114">
        <v>3.5</v>
      </c>
      <c r="Q114">
        <v>0.5</v>
      </c>
      <c r="R114">
        <v>16.3</v>
      </c>
      <c r="S114">
        <v>2.2</v>
      </c>
      <c r="T114">
        <v>1.8</v>
      </c>
      <c r="U114">
        <v>0.9</v>
      </c>
      <c r="V114">
        <v>1.4</v>
      </c>
      <c r="W114">
        <v>1</v>
      </c>
      <c r="X114">
        <v>0.3</v>
      </c>
      <c r="Y114">
        <v>3.9</v>
      </c>
      <c r="Z114">
        <v>0.4</v>
      </c>
      <c r="AA114">
        <v>4.6</v>
      </c>
      <c r="AB114">
        <v>0.1</v>
      </c>
      <c r="AC114">
        <v>25.8</v>
      </c>
      <c r="AD114">
        <v>2.7</v>
      </c>
      <c r="AE114">
        <v>0.6</v>
      </c>
      <c r="AF114">
        <v>20.1</v>
      </c>
      <c r="AG114">
        <v>11.3</v>
      </c>
      <c r="AH114">
        <v>1.9</v>
      </c>
      <c r="AI114">
        <v>2</v>
      </c>
      <c r="AJ114">
        <v>0.7</v>
      </c>
      <c r="AK114">
        <v>0.9</v>
      </c>
      <c r="AL114">
        <v>0.1</v>
      </c>
      <c r="AM114">
        <v>137.8</v>
      </c>
      <c r="AN114">
        <v>1.3</v>
      </c>
      <c r="AO114">
        <v>0.5</v>
      </c>
      <c r="AP114">
        <v>0.5</v>
      </c>
      <c r="AQ114">
        <v>3.9</v>
      </c>
      <c r="AR114">
        <v>0.2</v>
      </c>
      <c r="AS114">
        <v>0.2</v>
      </c>
      <c r="AT114">
        <v>0.3</v>
      </c>
      <c r="AU114">
        <v>0.6</v>
      </c>
      <c r="AV114">
        <v>2.3</v>
      </c>
      <c r="AW114">
        <v>0.6</v>
      </c>
      <c r="AX114">
        <v>1</v>
      </c>
      <c r="AY114">
        <v>0.3</v>
      </c>
      <c r="AZ114">
        <v>0.3</v>
      </c>
      <c r="BA114">
        <v>0.6</v>
      </c>
      <c r="BB114">
        <v>0.3</v>
      </c>
      <c r="BC114">
        <v>0.3</v>
      </c>
      <c r="BD114">
        <v>1.8</v>
      </c>
      <c r="BE114">
        <v>5</v>
      </c>
      <c r="BF114">
        <v>4.5</v>
      </c>
      <c r="BG114">
        <v>13.8</v>
      </c>
      <c r="BH114">
        <v>9.4</v>
      </c>
      <c r="BI114">
        <v>0.7</v>
      </c>
      <c r="BJ114">
        <v>2</v>
      </c>
      <c r="BK114">
        <v>2</v>
      </c>
      <c r="BM114">
        <v>0.6</v>
      </c>
      <c r="BP114">
        <v>1</v>
      </c>
      <c r="BQ114">
        <v>1466.5</v>
      </c>
      <c r="BR114">
        <v>1.8</v>
      </c>
      <c r="BS114">
        <v>0.8</v>
      </c>
      <c r="BT114">
        <v>60.5</v>
      </c>
    </row>
    <row r="115" spans="1:72" x14ac:dyDescent="0.25">
      <c r="A115" s="28" t="s">
        <v>269</v>
      </c>
      <c r="B115" s="27" t="s">
        <v>319</v>
      </c>
      <c r="C115" s="28" t="s">
        <v>399</v>
      </c>
      <c r="D115">
        <v>70</v>
      </c>
      <c r="E115">
        <v>0.6</v>
      </c>
      <c r="F115">
        <v>2</v>
      </c>
      <c r="G115">
        <v>0.8</v>
      </c>
      <c r="H115">
        <v>944.2</v>
      </c>
      <c r="I115">
        <v>9.4</v>
      </c>
      <c r="J115">
        <v>4</v>
      </c>
      <c r="K115">
        <v>4</v>
      </c>
      <c r="L115">
        <v>0.9</v>
      </c>
      <c r="M115">
        <v>6.3</v>
      </c>
      <c r="N115">
        <v>75.6</v>
      </c>
      <c r="O115">
        <v>16.5</v>
      </c>
      <c r="P115">
        <v>9.9</v>
      </c>
      <c r="Q115">
        <v>1.9</v>
      </c>
      <c r="R115">
        <v>2.1</v>
      </c>
      <c r="S115">
        <v>2.7</v>
      </c>
      <c r="T115">
        <v>2.4</v>
      </c>
      <c r="U115">
        <v>2.3</v>
      </c>
      <c r="V115">
        <v>3.5</v>
      </c>
      <c r="W115">
        <v>3.3</v>
      </c>
      <c r="X115">
        <v>1.5</v>
      </c>
      <c r="Y115">
        <v>6.4</v>
      </c>
      <c r="Z115">
        <v>1.7</v>
      </c>
      <c r="AA115">
        <v>6.2</v>
      </c>
      <c r="AB115">
        <v>0.5</v>
      </c>
      <c r="AC115">
        <v>5.7</v>
      </c>
      <c r="AD115">
        <v>8.3</v>
      </c>
      <c r="AE115">
        <v>1.9</v>
      </c>
      <c r="AF115">
        <v>28.7</v>
      </c>
      <c r="AG115">
        <v>15.1</v>
      </c>
      <c r="AH115">
        <v>2.5</v>
      </c>
      <c r="AI115">
        <v>3.8</v>
      </c>
      <c r="AJ115">
        <v>1.5</v>
      </c>
      <c r="AK115">
        <v>2.4</v>
      </c>
      <c r="AL115">
        <v>0.7</v>
      </c>
      <c r="AM115">
        <v>251.5</v>
      </c>
      <c r="AN115">
        <v>1.4</v>
      </c>
      <c r="AO115">
        <v>2</v>
      </c>
      <c r="AP115">
        <v>1.9</v>
      </c>
      <c r="AQ115">
        <v>4</v>
      </c>
      <c r="AR115">
        <v>0.7</v>
      </c>
      <c r="AS115">
        <v>0.9</v>
      </c>
      <c r="AT115">
        <v>1</v>
      </c>
      <c r="AU115">
        <v>1.7</v>
      </c>
      <c r="AV115">
        <v>4.1</v>
      </c>
      <c r="AW115">
        <v>2.1</v>
      </c>
      <c r="AX115">
        <v>3.5</v>
      </c>
      <c r="AY115">
        <v>1.5</v>
      </c>
      <c r="AZ115">
        <v>1.4</v>
      </c>
      <c r="BA115">
        <v>2.3</v>
      </c>
      <c r="BB115">
        <v>0.9</v>
      </c>
      <c r="BC115">
        <v>1.3</v>
      </c>
      <c r="BD115">
        <v>3.6</v>
      </c>
      <c r="BE115">
        <v>13.1</v>
      </c>
      <c r="BF115">
        <v>12</v>
      </c>
      <c r="BG115">
        <v>36.4</v>
      </c>
      <c r="BH115">
        <v>22.4</v>
      </c>
      <c r="BI115">
        <v>2.1</v>
      </c>
      <c r="BJ115">
        <v>5.7</v>
      </c>
      <c r="BK115">
        <v>3</v>
      </c>
      <c r="BL115">
        <v>0.5</v>
      </c>
      <c r="BM115">
        <v>1.7</v>
      </c>
      <c r="BP115">
        <v>4.1</v>
      </c>
      <c r="BQ115">
        <v>2199.2</v>
      </c>
      <c r="BR115">
        <v>0.7</v>
      </c>
      <c r="BS115">
        <v>2.2</v>
      </c>
      <c r="BT115">
        <v>108.4</v>
      </c>
    </row>
    <row r="116" spans="1:72" x14ac:dyDescent="0.25">
      <c r="A116" s="28" t="s">
        <v>269</v>
      </c>
      <c r="B116" s="27" t="s">
        <v>319</v>
      </c>
      <c r="C116" s="28" t="s">
        <v>400</v>
      </c>
      <c r="D116">
        <v>115.2</v>
      </c>
      <c r="E116">
        <v>0.6</v>
      </c>
      <c r="F116">
        <v>3.2</v>
      </c>
      <c r="G116">
        <v>0.2</v>
      </c>
      <c r="H116">
        <v>1673.4</v>
      </c>
      <c r="I116">
        <v>17.3</v>
      </c>
      <c r="J116">
        <v>0.1</v>
      </c>
      <c r="K116">
        <v>4.4</v>
      </c>
      <c r="M116">
        <v>6.1</v>
      </c>
      <c r="N116">
        <v>87.4</v>
      </c>
      <c r="O116">
        <v>25.4</v>
      </c>
      <c r="P116">
        <v>2.4</v>
      </c>
      <c r="Q116">
        <v>0.4</v>
      </c>
      <c r="R116">
        <v>0.4</v>
      </c>
      <c r="S116">
        <v>0.5</v>
      </c>
      <c r="T116">
        <v>0.7</v>
      </c>
      <c r="U116">
        <v>0.4</v>
      </c>
      <c r="V116">
        <v>1.3</v>
      </c>
      <c r="W116">
        <v>0.3</v>
      </c>
      <c r="X116">
        <v>0.2</v>
      </c>
      <c r="Y116">
        <v>5.3</v>
      </c>
      <c r="Z116">
        <v>0.5</v>
      </c>
      <c r="AA116">
        <v>6.4</v>
      </c>
      <c r="AC116">
        <v>6.4</v>
      </c>
      <c r="AD116">
        <v>2.5</v>
      </c>
      <c r="AE116">
        <v>0.6</v>
      </c>
      <c r="AF116">
        <v>34.5</v>
      </c>
      <c r="AG116">
        <v>17.1</v>
      </c>
      <c r="AH116">
        <v>3.2</v>
      </c>
      <c r="AI116">
        <v>6</v>
      </c>
      <c r="AJ116">
        <v>1.2</v>
      </c>
      <c r="AK116">
        <v>1.8</v>
      </c>
      <c r="AL116">
        <v>0.1</v>
      </c>
      <c r="AM116">
        <v>412.2</v>
      </c>
      <c r="AN116">
        <v>0.4</v>
      </c>
      <c r="AO116">
        <v>1.1</v>
      </c>
      <c r="AP116">
        <v>0.9</v>
      </c>
      <c r="AQ116">
        <v>2.6</v>
      </c>
      <c r="AR116">
        <v>0.3</v>
      </c>
      <c r="AS116">
        <v>0.3</v>
      </c>
      <c r="AT116">
        <v>0.2</v>
      </c>
      <c r="AU116">
        <v>1.2</v>
      </c>
      <c r="AV116">
        <v>4</v>
      </c>
      <c r="AW116">
        <v>1.3</v>
      </c>
      <c r="AX116">
        <v>2.7</v>
      </c>
      <c r="AY116">
        <v>0.7</v>
      </c>
      <c r="AZ116">
        <v>0.9</v>
      </c>
      <c r="BA116">
        <v>1.6</v>
      </c>
      <c r="BB116">
        <v>0.5</v>
      </c>
      <c r="BC116">
        <v>0.6</v>
      </c>
      <c r="BD116">
        <v>3.7</v>
      </c>
      <c r="BE116">
        <v>24.2</v>
      </c>
      <c r="BF116">
        <v>16.2</v>
      </c>
      <c r="BG116">
        <v>58</v>
      </c>
      <c r="BH116">
        <v>38.5</v>
      </c>
      <c r="BI116">
        <v>2</v>
      </c>
      <c r="BJ116">
        <v>6.3</v>
      </c>
      <c r="BK116">
        <v>3.4</v>
      </c>
      <c r="BL116">
        <v>0.1</v>
      </c>
      <c r="BM116">
        <v>1.3</v>
      </c>
      <c r="BP116">
        <v>4.5</v>
      </c>
      <c r="BQ116">
        <v>3788.5</v>
      </c>
      <c r="BR116">
        <v>1.6</v>
      </c>
      <c r="BT116">
        <v>228.1</v>
      </c>
    </row>
    <row r="117" spans="1:72" x14ac:dyDescent="0.25">
      <c r="A117" s="28" t="s">
        <v>269</v>
      </c>
      <c r="B117" s="27" t="s">
        <v>319</v>
      </c>
      <c r="C117" s="28" t="s">
        <v>401</v>
      </c>
      <c r="D117">
        <v>4.4</v>
      </c>
      <c r="E117">
        <v>0.1</v>
      </c>
      <c r="F117">
        <v>0.2</v>
      </c>
      <c r="G117">
        <v>0.3</v>
      </c>
      <c r="H117">
        <v>40.9</v>
      </c>
      <c r="I117">
        <v>1.3</v>
      </c>
      <c r="J117">
        <v>0.7</v>
      </c>
      <c r="K117">
        <v>1.1</v>
      </c>
      <c r="L117">
        <v>0.4</v>
      </c>
      <c r="M117">
        <v>1.2</v>
      </c>
      <c r="N117">
        <v>13.3</v>
      </c>
      <c r="O117">
        <v>3.7</v>
      </c>
      <c r="P117">
        <v>6.4</v>
      </c>
      <c r="Q117">
        <v>1</v>
      </c>
      <c r="R117">
        <v>1</v>
      </c>
      <c r="S117">
        <v>1.6</v>
      </c>
      <c r="T117">
        <v>1.8</v>
      </c>
      <c r="U117">
        <v>1.6</v>
      </c>
      <c r="V117">
        <v>3.2</v>
      </c>
      <c r="W117">
        <v>4.3</v>
      </c>
      <c r="X117">
        <v>0.8</v>
      </c>
      <c r="Y117">
        <v>1.5</v>
      </c>
      <c r="Z117">
        <v>0.8</v>
      </c>
      <c r="AA117">
        <v>1.3</v>
      </c>
      <c r="AB117">
        <v>0.2</v>
      </c>
      <c r="AC117">
        <v>0.9</v>
      </c>
      <c r="AD117">
        <v>4.4</v>
      </c>
      <c r="AE117">
        <v>1.5</v>
      </c>
      <c r="AF117">
        <v>6.5</v>
      </c>
      <c r="AG117">
        <v>2.6</v>
      </c>
      <c r="AH117">
        <v>1.2</v>
      </c>
      <c r="AI117">
        <v>0.5</v>
      </c>
      <c r="AJ117">
        <v>0.4</v>
      </c>
      <c r="AK117">
        <v>1</v>
      </c>
      <c r="AL117">
        <v>0.5</v>
      </c>
      <c r="AM117">
        <v>11.7</v>
      </c>
      <c r="AN117">
        <v>1</v>
      </c>
      <c r="AO117">
        <v>0.4</v>
      </c>
      <c r="AP117">
        <v>0.5</v>
      </c>
      <c r="AQ117">
        <v>2.5</v>
      </c>
      <c r="AR117">
        <v>0.2</v>
      </c>
      <c r="AS117">
        <v>0.3</v>
      </c>
      <c r="AT117">
        <v>0.3</v>
      </c>
      <c r="AU117">
        <v>0.5</v>
      </c>
      <c r="AV117">
        <v>0.8</v>
      </c>
      <c r="AW117">
        <v>0.6</v>
      </c>
      <c r="AX117">
        <v>0.5</v>
      </c>
      <c r="AY117">
        <v>0.3</v>
      </c>
      <c r="AZ117">
        <v>0.3</v>
      </c>
      <c r="BA117">
        <v>0.7</v>
      </c>
      <c r="BB117">
        <v>0.2</v>
      </c>
      <c r="BC117">
        <v>0.3</v>
      </c>
      <c r="BD117">
        <v>0.8</v>
      </c>
      <c r="BE117">
        <v>1</v>
      </c>
      <c r="BF117">
        <v>0.9</v>
      </c>
      <c r="BG117">
        <v>3.2</v>
      </c>
      <c r="BH117">
        <v>1.3</v>
      </c>
      <c r="BI117">
        <v>0.4</v>
      </c>
      <c r="BJ117">
        <v>0.5</v>
      </c>
      <c r="BK117">
        <v>0.3</v>
      </c>
      <c r="BL117">
        <v>0.2</v>
      </c>
      <c r="BM117">
        <v>0.4</v>
      </c>
      <c r="BP117">
        <v>1.1</v>
      </c>
      <c r="BQ117">
        <v>84</v>
      </c>
      <c r="BR117">
        <v>0.1</v>
      </c>
      <c r="BS117">
        <v>4</v>
      </c>
      <c r="BT117">
        <v>4.1</v>
      </c>
    </row>
    <row r="118" spans="1:72" x14ac:dyDescent="0.25">
      <c r="A118" s="28" t="s">
        <v>269</v>
      </c>
      <c r="B118" s="27" t="s">
        <v>319</v>
      </c>
      <c r="C118" s="28" t="s">
        <v>402</v>
      </c>
      <c r="D118">
        <v>8.6</v>
      </c>
      <c r="E118">
        <v>0.1</v>
      </c>
      <c r="F118">
        <v>0.2</v>
      </c>
      <c r="G118">
        <v>0.4</v>
      </c>
      <c r="H118">
        <v>96.7</v>
      </c>
      <c r="I118">
        <v>1.3</v>
      </c>
      <c r="J118">
        <v>0.2</v>
      </c>
      <c r="K118">
        <v>0.7</v>
      </c>
      <c r="L118">
        <v>0.1</v>
      </c>
      <c r="M118">
        <v>0.7</v>
      </c>
      <c r="N118">
        <v>7.8</v>
      </c>
      <c r="O118">
        <v>3.2</v>
      </c>
      <c r="P118">
        <v>1.2</v>
      </c>
      <c r="Q118">
        <v>0.4</v>
      </c>
      <c r="R118">
        <v>0.5</v>
      </c>
      <c r="S118">
        <v>0.7</v>
      </c>
      <c r="T118">
        <v>0.3</v>
      </c>
      <c r="U118">
        <v>0.8</v>
      </c>
      <c r="V118">
        <v>0.9</v>
      </c>
      <c r="W118">
        <v>0.7</v>
      </c>
      <c r="X118">
        <v>0.5</v>
      </c>
      <c r="Y118">
        <v>0.7</v>
      </c>
      <c r="Z118">
        <v>1.2</v>
      </c>
      <c r="AA118">
        <v>1.8</v>
      </c>
      <c r="AB118">
        <v>0.1</v>
      </c>
      <c r="AC118">
        <v>0.6</v>
      </c>
      <c r="AD118">
        <v>1.5</v>
      </c>
      <c r="AE118">
        <v>0.2</v>
      </c>
      <c r="AF118">
        <v>3.8</v>
      </c>
      <c r="AG118">
        <v>1.8</v>
      </c>
      <c r="AH118">
        <v>1.4</v>
      </c>
      <c r="AI118">
        <v>2.4</v>
      </c>
      <c r="AJ118">
        <v>4.2</v>
      </c>
      <c r="AK118">
        <v>0.6</v>
      </c>
      <c r="AM118">
        <v>27.5</v>
      </c>
      <c r="AN118">
        <v>0.1</v>
      </c>
      <c r="AO118">
        <v>0.1</v>
      </c>
      <c r="AP118">
        <v>0.3</v>
      </c>
      <c r="AQ118">
        <v>0.7</v>
      </c>
      <c r="AU118">
        <v>0.2</v>
      </c>
      <c r="AV118">
        <v>0.5</v>
      </c>
      <c r="AW118">
        <v>0.2</v>
      </c>
      <c r="AX118">
        <v>0.4</v>
      </c>
      <c r="AY118">
        <v>0.1</v>
      </c>
      <c r="AZ118">
        <v>0.1</v>
      </c>
      <c r="BA118">
        <v>0.5</v>
      </c>
      <c r="BB118">
        <v>0.1</v>
      </c>
      <c r="BC118">
        <v>0.1</v>
      </c>
      <c r="BD118">
        <v>0.5</v>
      </c>
      <c r="BE118">
        <v>2.4</v>
      </c>
      <c r="BF118">
        <v>1.5</v>
      </c>
      <c r="BG118">
        <v>6.1</v>
      </c>
      <c r="BH118">
        <v>2.5</v>
      </c>
      <c r="BI118">
        <v>0.2</v>
      </c>
      <c r="BJ118">
        <v>0.7</v>
      </c>
      <c r="BK118">
        <v>0.3</v>
      </c>
      <c r="BM118">
        <v>0.2</v>
      </c>
      <c r="BP118">
        <v>2.3</v>
      </c>
      <c r="BQ118">
        <v>229.6</v>
      </c>
      <c r="BR118">
        <v>0.1</v>
      </c>
      <c r="BS118">
        <v>2.5</v>
      </c>
      <c r="BT118">
        <v>12.2</v>
      </c>
    </row>
    <row r="119" spans="1:72" x14ac:dyDescent="0.25">
      <c r="A119" s="28" t="s">
        <v>269</v>
      </c>
      <c r="B119" s="27" t="s">
        <v>319</v>
      </c>
      <c r="C119" s="28" t="s">
        <v>403</v>
      </c>
      <c r="D119">
        <v>25.7</v>
      </c>
      <c r="E119">
        <v>0.1</v>
      </c>
      <c r="F119">
        <v>0.7</v>
      </c>
      <c r="G119">
        <v>0.2</v>
      </c>
      <c r="H119">
        <v>333.7</v>
      </c>
      <c r="I119">
        <v>6.2</v>
      </c>
      <c r="J119">
        <v>0.7</v>
      </c>
      <c r="K119">
        <v>2.8</v>
      </c>
      <c r="L119">
        <v>0.5</v>
      </c>
      <c r="M119">
        <v>3.4</v>
      </c>
      <c r="N119">
        <v>60.2</v>
      </c>
      <c r="O119">
        <v>11.9</v>
      </c>
      <c r="P119">
        <v>16.8</v>
      </c>
      <c r="Q119">
        <v>1.5</v>
      </c>
      <c r="R119">
        <v>1.4</v>
      </c>
      <c r="S119">
        <v>2.3</v>
      </c>
      <c r="T119">
        <v>1.2</v>
      </c>
      <c r="U119">
        <v>2.4</v>
      </c>
      <c r="V119">
        <v>2.1</v>
      </c>
      <c r="W119">
        <v>2.8</v>
      </c>
      <c r="X119">
        <v>0.9</v>
      </c>
      <c r="Y119">
        <v>2.1</v>
      </c>
      <c r="Z119">
        <v>1.1</v>
      </c>
      <c r="AA119">
        <v>3.2</v>
      </c>
      <c r="AB119">
        <v>0.1</v>
      </c>
      <c r="AC119">
        <v>1.6</v>
      </c>
      <c r="AD119">
        <v>5.2</v>
      </c>
      <c r="AE119">
        <v>0.8</v>
      </c>
      <c r="AF119">
        <v>10.5</v>
      </c>
      <c r="AG119">
        <v>4.3</v>
      </c>
      <c r="AH119">
        <v>1</v>
      </c>
      <c r="AI119">
        <v>1.2</v>
      </c>
      <c r="AJ119">
        <v>0.3</v>
      </c>
      <c r="AK119">
        <v>0.6</v>
      </c>
      <c r="AM119">
        <v>85.5</v>
      </c>
      <c r="AN119">
        <v>0.3</v>
      </c>
      <c r="AO119">
        <v>0.4</v>
      </c>
      <c r="AP119">
        <v>0.3</v>
      </c>
      <c r="AQ119">
        <v>0.7</v>
      </c>
      <c r="AR119">
        <v>0.1</v>
      </c>
      <c r="AS119">
        <v>0.1</v>
      </c>
      <c r="AT119">
        <v>0.1</v>
      </c>
      <c r="AU119">
        <v>0.7</v>
      </c>
      <c r="AV119">
        <v>1</v>
      </c>
      <c r="AW119">
        <v>0.6</v>
      </c>
      <c r="AX119">
        <v>1.2</v>
      </c>
      <c r="AY119">
        <v>0.2</v>
      </c>
      <c r="AZ119">
        <v>0.4</v>
      </c>
      <c r="BA119">
        <v>0.6</v>
      </c>
      <c r="BB119">
        <v>0.1</v>
      </c>
      <c r="BC119">
        <v>0.1</v>
      </c>
      <c r="BD119">
        <v>1.5</v>
      </c>
      <c r="BE119">
        <v>4.5</v>
      </c>
      <c r="BF119">
        <v>4</v>
      </c>
      <c r="BG119">
        <v>17.1</v>
      </c>
      <c r="BH119">
        <v>7.5</v>
      </c>
      <c r="BI119">
        <v>0.5</v>
      </c>
      <c r="BJ119">
        <v>1.8</v>
      </c>
      <c r="BK119">
        <v>0.8</v>
      </c>
      <c r="BM119">
        <v>0.7</v>
      </c>
      <c r="BP119">
        <v>5.3</v>
      </c>
      <c r="BQ119">
        <v>738.9</v>
      </c>
      <c r="BR119">
        <v>0.3</v>
      </c>
      <c r="BS119">
        <v>1.3</v>
      </c>
      <c r="BT119">
        <v>38.3</v>
      </c>
    </row>
    <row r="120" spans="1:72" x14ac:dyDescent="0.25">
      <c r="A120" s="28" t="s">
        <v>269</v>
      </c>
      <c r="B120" s="27" t="s">
        <v>319</v>
      </c>
      <c r="C120" s="28" t="s">
        <v>404</v>
      </c>
      <c r="D120">
        <v>36</v>
      </c>
      <c r="E120">
        <v>0.1</v>
      </c>
      <c r="F120">
        <v>2.3</v>
      </c>
      <c r="G120">
        <v>0.1</v>
      </c>
      <c r="H120">
        <v>767.8</v>
      </c>
      <c r="I120">
        <v>13.5</v>
      </c>
      <c r="K120">
        <v>2.1</v>
      </c>
      <c r="M120">
        <v>2</v>
      </c>
      <c r="N120">
        <v>34.2</v>
      </c>
      <c r="O120">
        <v>11.8</v>
      </c>
      <c r="P120">
        <v>1.6</v>
      </c>
      <c r="Q120">
        <v>0.1</v>
      </c>
      <c r="R120">
        <v>0.2</v>
      </c>
      <c r="S120">
        <v>0.1</v>
      </c>
      <c r="T120">
        <v>0.1</v>
      </c>
      <c r="U120">
        <v>0.1</v>
      </c>
      <c r="V120">
        <v>0.5</v>
      </c>
      <c r="W120">
        <v>0.1</v>
      </c>
      <c r="Y120">
        <v>1.5</v>
      </c>
      <c r="Z120">
        <v>0.1</v>
      </c>
      <c r="AA120">
        <v>3.5</v>
      </c>
      <c r="AC120">
        <v>2.2</v>
      </c>
      <c r="AD120">
        <v>0.6</v>
      </c>
      <c r="AE120">
        <v>0.1</v>
      </c>
      <c r="AF120">
        <v>11.8</v>
      </c>
      <c r="AG120">
        <v>3.7</v>
      </c>
      <c r="AH120">
        <v>2.4</v>
      </c>
      <c r="AI120">
        <v>2.2</v>
      </c>
      <c r="AJ120">
        <v>0.2</v>
      </c>
      <c r="AK120">
        <v>0.5</v>
      </c>
      <c r="AM120">
        <v>137.4</v>
      </c>
      <c r="AN120">
        <v>0.1</v>
      </c>
      <c r="AO120">
        <v>0.4</v>
      </c>
      <c r="AP120">
        <v>0.2</v>
      </c>
      <c r="AQ120">
        <v>0.5</v>
      </c>
      <c r="AR120">
        <v>0.1</v>
      </c>
      <c r="AT120">
        <v>0.1</v>
      </c>
      <c r="AU120">
        <v>0.3</v>
      </c>
      <c r="AV120">
        <v>1.6</v>
      </c>
      <c r="AW120">
        <v>0.3</v>
      </c>
      <c r="AX120">
        <v>0.7</v>
      </c>
      <c r="AY120">
        <v>0.2</v>
      </c>
      <c r="AZ120">
        <v>0.3</v>
      </c>
      <c r="BA120">
        <v>0.4</v>
      </c>
      <c r="BB120">
        <v>0.1</v>
      </c>
      <c r="BC120">
        <v>0.2</v>
      </c>
      <c r="BD120">
        <v>1</v>
      </c>
      <c r="BE120">
        <v>5.2</v>
      </c>
      <c r="BF120">
        <v>4.2</v>
      </c>
      <c r="BG120">
        <v>12.9</v>
      </c>
      <c r="BH120">
        <v>8.6</v>
      </c>
      <c r="BI120">
        <v>0.7</v>
      </c>
      <c r="BJ120">
        <v>1.7</v>
      </c>
      <c r="BK120">
        <v>1</v>
      </c>
      <c r="BM120">
        <v>0.3</v>
      </c>
      <c r="BP120">
        <v>0.8</v>
      </c>
      <c r="BQ120">
        <v>1403.7</v>
      </c>
      <c r="BR120">
        <v>0.2</v>
      </c>
      <c r="BT120">
        <v>46.6</v>
      </c>
    </row>
    <row r="121" spans="1:72" x14ac:dyDescent="0.25">
      <c r="A121" s="28" t="s">
        <v>269</v>
      </c>
      <c r="B121" s="27" t="s">
        <v>319</v>
      </c>
      <c r="C121" s="28" t="s">
        <v>405</v>
      </c>
      <c r="D121">
        <v>2.3</v>
      </c>
      <c r="F121">
        <v>0.1</v>
      </c>
      <c r="H121">
        <v>23.5</v>
      </c>
      <c r="I121">
        <v>0.3</v>
      </c>
      <c r="K121">
        <v>0.1</v>
      </c>
      <c r="M121">
        <v>0.1</v>
      </c>
      <c r="N121">
        <v>1.5</v>
      </c>
      <c r="O121">
        <v>0.6</v>
      </c>
      <c r="Y121">
        <v>0.1</v>
      </c>
      <c r="AA121">
        <v>0.1</v>
      </c>
      <c r="AC121">
        <v>0.1</v>
      </c>
      <c r="AD121">
        <v>0.1</v>
      </c>
      <c r="AF121">
        <v>0.7</v>
      </c>
      <c r="AG121">
        <v>0.4</v>
      </c>
      <c r="AH121">
        <v>0.1</v>
      </c>
      <c r="AI121">
        <v>0.1</v>
      </c>
      <c r="AM121">
        <v>6.2</v>
      </c>
      <c r="AQ121">
        <v>0.1</v>
      </c>
      <c r="AV121">
        <v>0.1</v>
      </c>
      <c r="AX121">
        <v>0.1</v>
      </c>
      <c r="BD121">
        <v>0.1</v>
      </c>
      <c r="BE121">
        <v>0.3</v>
      </c>
      <c r="BF121">
        <v>0.3</v>
      </c>
      <c r="BG121">
        <v>0.8</v>
      </c>
      <c r="BH121">
        <v>0.5</v>
      </c>
      <c r="BJ121">
        <v>0.1</v>
      </c>
      <c r="BK121">
        <v>0.1</v>
      </c>
      <c r="BP121">
        <v>0.1</v>
      </c>
      <c r="BQ121">
        <v>53.2</v>
      </c>
      <c r="BR121">
        <v>0.1</v>
      </c>
      <c r="BT121">
        <v>2.7</v>
      </c>
    </row>
    <row r="122" spans="1:72" x14ac:dyDescent="0.25">
      <c r="A122" s="28" t="s">
        <v>269</v>
      </c>
      <c r="B122" s="27" t="s">
        <v>319</v>
      </c>
      <c r="C122" s="28" t="s">
        <v>406</v>
      </c>
      <c r="D122">
        <v>7.8</v>
      </c>
      <c r="E122">
        <v>0.1</v>
      </c>
      <c r="F122">
        <v>0.2</v>
      </c>
      <c r="G122">
        <v>0.1</v>
      </c>
      <c r="H122">
        <v>79</v>
      </c>
      <c r="I122">
        <v>1.7</v>
      </c>
      <c r="J122">
        <v>0.3</v>
      </c>
      <c r="K122">
        <v>0.7</v>
      </c>
      <c r="L122">
        <v>0.1</v>
      </c>
      <c r="M122">
        <v>0.8</v>
      </c>
      <c r="N122">
        <v>6.1</v>
      </c>
      <c r="O122">
        <v>4</v>
      </c>
      <c r="P122">
        <v>0.7</v>
      </c>
      <c r="Q122">
        <v>0.3</v>
      </c>
      <c r="R122">
        <v>0.6</v>
      </c>
      <c r="S122">
        <v>0.7</v>
      </c>
      <c r="T122">
        <v>2.3</v>
      </c>
      <c r="U122">
        <v>0.7</v>
      </c>
      <c r="V122">
        <v>1.4</v>
      </c>
      <c r="W122">
        <v>1.4</v>
      </c>
      <c r="X122">
        <v>0.3</v>
      </c>
      <c r="Y122">
        <v>1.3</v>
      </c>
      <c r="Z122">
        <v>0.3</v>
      </c>
      <c r="AA122">
        <v>1.2</v>
      </c>
      <c r="AC122">
        <v>0.6</v>
      </c>
      <c r="AD122">
        <v>1.6</v>
      </c>
      <c r="AE122">
        <v>0.3</v>
      </c>
      <c r="AF122">
        <v>7.8</v>
      </c>
      <c r="AG122">
        <v>2.5</v>
      </c>
      <c r="AH122">
        <v>0.4</v>
      </c>
      <c r="AI122">
        <v>0.4</v>
      </c>
      <c r="AJ122">
        <v>0.4</v>
      </c>
      <c r="AK122">
        <v>0.5</v>
      </c>
      <c r="AM122">
        <v>20.6</v>
      </c>
      <c r="AN122">
        <v>2.3</v>
      </c>
      <c r="AO122">
        <v>0.2</v>
      </c>
      <c r="AP122">
        <v>0.3</v>
      </c>
      <c r="AQ122">
        <v>6.7</v>
      </c>
      <c r="AT122">
        <v>0.1</v>
      </c>
      <c r="AU122">
        <v>0.2</v>
      </c>
      <c r="AV122">
        <v>0.7</v>
      </c>
      <c r="AW122">
        <v>0.3</v>
      </c>
      <c r="AX122">
        <v>0.3</v>
      </c>
      <c r="AY122">
        <v>0.2</v>
      </c>
      <c r="AZ122">
        <v>0.1</v>
      </c>
      <c r="BA122">
        <v>0.3</v>
      </c>
      <c r="BB122">
        <v>0.1</v>
      </c>
      <c r="BC122">
        <v>0.1</v>
      </c>
      <c r="BD122">
        <v>0.5</v>
      </c>
      <c r="BE122">
        <v>1.3</v>
      </c>
      <c r="BF122">
        <v>0.8</v>
      </c>
      <c r="BG122">
        <v>3.2</v>
      </c>
      <c r="BH122">
        <v>2</v>
      </c>
      <c r="BI122">
        <v>0.2</v>
      </c>
      <c r="BJ122">
        <v>0.4</v>
      </c>
      <c r="BK122">
        <v>0.2</v>
      </c>
      <c r="BM122">
        <v>0.1</v>
      </c>
      <c r="BP122">
        <v>0.6</v>
      </c>
      <c r="BQ122">
        <v>157</v>
      </c>
      <c r="BR122">
        <v>0.2</v>
      </c>
      <c r="BS122">
        <v>1.5</v>
      </c>
      <c r="BT122">
        <v>10.5</v>
      </c>
    </row>
    <row r="123" spans="1:72" x14ac:dyDescent="0.25">
      <c r="A123" s="28" t="s">
        <v>269</v>
      </c>
      <c r="B123" s="27" t="s">
        <v>319</v>
      </c>
      <c r="C123" s="28" t="s">
        <v>407</v>
      </c>
      <c r="D123">
        <v>786.1</v>
      </c>
      <c r="E123">
        <v>3.7</v>
      </c>
      <c r="F123">
        <v>24.5</v>
      </c>
      <c r="G123">
        <v>2.1</v>
      </c>
      <c r="H123">
        <v>11346.3</v>
      </c>
      <c r="I123">
        <v>134</v>
      </c>
      <c r="J123">
        <v>2.6</v>
      </c>
      <c r="K123">
        <v>29.9</v>
      </c>
      <c r="L123">
        <v>1</v>
      </c>
      <c r="M123">
        <v>54</v>
      </c>
      <c r="N123">
        <v>571.5</v>
      </c>
      <c r="O123">
        <v>176.2</v>
      </c>
      <c r="P123">
        <v>30.6</v>
      </c>
      <c r="Q123">
        <v>5.8</v>
      </c>
      <c r="R123">
        <v>7</v>
      </c>
      <c r="S123">
        <v>8</v>
      </c>
      <c r="T123">
        <v>8.8</v>
      </c>
      <c r="U123">
        <v>6.5</v>
      </c>
      <c r="V123">
        <v>16.1</v>
      </c>
      <c r="W123">
        <v>9.4</v>
      </c>
      <c r="X123">
        <v>3.2</v>
      </c>
      <c r="Y123">
        <v>44.6</v>
      </c>
      <c r="Z123">
        <v>5.4</v>
      </c>
      <c r="AA123">
        <v>53.8</v>
      </c>
      <c r="AB123">
        <v>0.4</v>
      </c>
      <c r="AC123">
        <v>44.8</v>
      </c>
      <c r="AD123">
        <v>29.4</v>
      </c>
      <c r="AE123">
        <v>6.8</v>
      </c>
      <c r="AF123">
        <v>298.5</v>
      </c>
      <c r="AG123">
        <v>130.2</v>
      </c>
      <c r="AH123">
        <v>26.4</v>
      </c>
      <c r="AI123">
        <v>32.6</v>
      </c>
      <c r="AJ123">
        <v>8</v>
      </c>
      <c r="AK123">
        <v>15.5</v>
      </c>
      <c r="AL123">
        <v>1.4</v>
      </c>
      <c r="AM123">
        <v>2527.7</v>
      </c>
      <c r="AN123">
        <v>6.1</v>
      </c>
      <c r="AO123">
        <v>8.9</v>
      </c>
      <c r="AP123">
        <v>8</v>
      </c>
      <c r="AQ123">
        <v>26.7</v>
      </c>
      <c r="AR123">
        <v>3.1</v>
      </c>
      <c r="AS123">
        <v>2.9</v>
      </c>
      <c r="AT123">
        <v>3</v>
      </c>
      <c r="AU123">
        <v>9.7</v>
      </c>
      <c r="AV123">
        <v>31.5</v>
      </c>
      <c r="AW123">
        <v>11.3</v>
      </c>
      <c r="AX123">
        <v>22</v>
      </c>
      <c r="AY123">
        <v>6.3</v>
      </c>
      <c r="AZ123">
        <v>8.2</v>
      </c>
      <c r="BA123">
        <v>13.4</v>
      </c>
      <c r="BB123">
        <v>4</v>
      </c>
      <c r="BC123">
        <v>5.2</v>
      </c>
      <c r="BD123">
        <v>29.8</v>
      </c>
      <c r="BE123">
        <v>109.6</v>
      </c>
      <c r="BF123">
        <v>100.5</v>
      </c>
      <c r="BG123">
        <v>297.4</v>
      </c>
      <c r="BH123">
        <v>195.1</v>
      </c>
      <c r="BI123">
        <v>13.4</v>
      </c>
      <c r="BJ123">
        <v>45.1</v>
      </c>
      <c r="BK123">
        <v>24.4</v>
      </c>
      <c r="BL123">
        <v>0.7</v>
      </c>
      <c r="BM123">
        <v>7.9</v>
      </c>
      <c r="BP123">
        <v>32.7</v>
      </c>
      <c r="BQ123">
        <v>23744.4</v>
      </c>
      <c r="BR123">
        <v>8.8</v>
      </c>
      <c r="BS123">
        <v>7.4</v>
      </c>
      <c r="BT123">
        <v>1046.5</v>
      </c>
    </row>
    <row r="124" spans="1:72" x14ac:dyDescent="0.25">
      <c r="A124" s="26" t="s">
        <v>147</v>
      </c>
      <c r="B124" s="27" t="s">
        <v>320</v>
      </c>
      <c r="C124" s="26" t="s">
        <v>384</v>
      </c>
      <c r="D124">
        <v>621.1</v>
      </c>
      <c r="E124">
        <v>44.3</v>
      </c>
      <c r="F124">
        <v>86.7</v>
      </c>
      <c r="G124">
        <v>70.9</v>
      </c>
      <c r="H124">
        <v>994.9</v>
      </c>
      <c r="I124">
        <v>39650</v>
      </c>
      <c r="J124">
        <v>884.7</v>
      </c>
      <c r="K124">
        <v>1173.1</v>
      </c>
      <c r="L124">
        <v>321.8</v>
      </c>
      <c r="M124">
        <v>164.8</v>
      </c>
      <c r="N124">
        <v>806.2</v>
      </c>
      <c r="O124">
        <v>353</v>
      </c>
      <c r="P124">
        <v>1843.6</v>
      </c>
      <c r="Q124">
        <v>484.8</v>
      </c>
      <c r="R124">
        <v>343.4</v>
      </c>
      <c r="S124">
        <v>705.6</v>
      </c>
      <c r="T124">
        <v>287.6</v>
      </c>
      <c r="U124">
        <v>421.6</v>
      </c>
      <c r="V124">
        <v>703.4</v>
      </c>
      <c r="W124">
        <v>3429.9</v>
      </c>
      <c r="X124">
        <v>511.4</v>
      </c>
      <c r="Y124">
        <v>3379</v>
      </c>
      <c r="Z124">
        <v>383.8</v>
      </c>
      <c r="AA124">
        <v>551.1</v>
      </c>
      <c r="AB124">
        <v>47.4</v>
      </c>
      <c r="AC124">
        <v>395.1</v>
      </c>
      <c r="AD124">
        <v>2527</v>
      </c>
      <c r="AE124">
        <v>450.4</v>
      </c>
      <c r="AF124">
        <v>3766.2</v>
      </c>
      <c r="AG124">
        <v>1673.2</v>
      </c>
      <c r="AH124">
        <v>498.7</v>
      </c>
      <c r="AI124">
        <v>98.5</v>
      </c>
      <c r="AJ124">
        <v>49.2</v>
      </c>
      <c r="AK124">
        <v>392.9</v>
      </c>
      <c r="AL124">
        <v>87.9</v>
      </c>
      <c r="AM124">
        <v>1196.2</v>
      </c>
      <c r="AN124">
        <v>104.6</v>
      </c>
      <c r="AO124">
        <v>454.2</v>
      </c>
      <c r="AP124">
        <v>225.3</v>
      </c>
      <c r="AQ124">
        <v>347.9</v>
      </c>
      <c r="AR124">
        <v>141.5</v>
      </c>
      <c r="AS124">
        <v>50.9</v>
      </c>
      <c r="AT124">
        <v>51.3</v>
      </c>
      <c r="AU124">
        <v>496.3</v>
      </c>
      <c r="AV124">
        <v>624</v>
      </c>
      <c r="AW124">
        <v>323.5</v>
      </c>
      <c r="AX124">
        <v>166.3</v>
      </c>
      <c r="AY124">
        <v>101.1</v>
      </c>
      <c r="AZ124">
        <v>409.4</v>
      </c>
      <c r="BA124">
        <v>260</v>
      </c>
      <c r="BB124">
        <v>120</v>
      </c>
      <c r="BC124">
        <v>67</v>
      </c>
      <c r="BD124">
        <v>1203.5</v>
      </c>
      <c r="BE124">
        <v>1147.1</v>
      </c>
      <c r="BF124">
        <v>357.2</v>
      </c>
      <c r="BG124">
        <v>2509.9</v>
      </c>
      <c r="BH124">
        <v>770</v>
      </c>
      <c r="BI124">
        <v>710.4</v>
      </c>
      <c r="BJ124">
        <v>462</v>
      </c>
      <c r="BK124">
        <v>142.7</v>
      </c>
      <c r="BL124">
        <v>208.5</v>
      </c>
      <c r="BM124">
        <v>587.6</v>
      </c>
      <c r="BP124">
        <v>671.9</v>
      </c>
      <c r="BQ124">
        <v>72672.4</v>
      </c>
      <c r="BR124">
        <v>22.2</v>
      </c>
      <c r="BS124">
        <v>2715.8</v>
      </c>
      <c r="BT124">
        <v>5681.3</v>
      </c>
    </row>
    <row r="125" spans="1:72" x14ac:dyDescent="0.25">
      <c r="A125" s="28" t="s">
        <v>147</v>
      </c>
      <c r="B125" s="27" t="s">
        <v>320</v>
      </c>
      <c r="C125" s="28" t="s">
        <v>385</v>
      </c>
      <c r="D125">
        <v>0.8</v>
      </c>
      <c r="E125">
        <v>0.1</v>
      </c>
      <c r="G125">
        <v>0.3</v>
      </c>
      <c r="H125">
        <v>3.5</v>
      </c>
      <c r="I125">
        <v>20.9</v>
      </c>
      <c r="J125">
        <v>0.8</v>
      </c>
      <c r="K125">
        <v>3.5</v>
      </c>
      <c r="L125">
        <v>0.3</v>
      </c>
      <c r="M125">
        <v>0.3</v>
      </c>
      <c r="N125">
        <v>3.7</v>
      </c>
      <c r="O125">
        <v>2.3</v>
      </c>
      <c r="P125">
        <v>5.6</v>
      </c>
      <c r="Q125">
        <v>1.2</v>
      </c>
      <c r="R125">
        <v>0.8</v>
      </c>
      <c r="S125">
        <v>3.4</v>
      </c>
      <c r="T125">
        <v>1.2</v>
      </c>
      <c r="U125">
        <v>1.2</v>
      </c>
      <c r="V125">
        <v>2.7</v>
      </c>
      <c r="W125">
        <v>8.1</v>
      </c>
      <c r="X125">
        <v>1</v>
      </c>
      <c r="Y125">
        <v>5.2</v>
      </c>
      <c r="Z125">
        <v>0.9</v>
      </c>
      <c r="AA125">
        <v>0.8</v>
      </c>
      <c r="AC125">
        <v>0.9</v>
      </c>
      <c r="AD125">
        <v>7.1</v>
      </c>
      <c r="AE125">
        <v>1.8</v>
      </c>
      <c r="AF125">
        <v>4</v>
      </c>
      <c r="AG125">
        <v>2.2</v>
      </c>
      <c r="AH125">
        <v>1.6</v>
      </c>
      <c r="AI125">
        <v>1</v>
      </c>
      <c r="AJ125">
        <v>0.4</v>
      </c>
      <c r="AK125">
        <v>1.4</v>
      </c>
      <c r="AL125">
        <v>0.3</v>
      </c>
      <c r="AM125">
        <v>2.9</v>
      </c>
      <c r="AN125">
        <v>0.3</v>
      </c>
      <c r="AO125">
        <v>0.5</v>
      </c>
      <c r="AP125">
        <v>0.4</v>
      </c>
      <c r="AQ125">
        <v>1.5</v>
      </c>
      <c r="AR125">
        <v>0.1</v>
      </c>
      <c r="AS125">
        <v>0.1</v>
      </c>
      <c r="AT125">
        <v>0.1</v>
      </c>
      <c r="AU125">
        <v>0.8</v>
      </c>
      <c r="AV125">
        <v>1.3</v>
      </c>
      <c r="AW125">
        <v>1</v>
      </c>
      <c r="AX125">
        <v>1.1</v>
      </c>
      <c r="AY125">
        <v>0.4</v>
      </c>
      <c r="AZ125">
        <v>0.7</v>
      </c>
      <c r="BA125">
        <v>0.9</v>
      </c>
      <c r="BB125">
        <v>0.3</v>
      </c>
      <c r="BC125">
        <v>0.1</v>
      </c>
      <c r="BD125">
        <v>1.9</v>
      </c>
      <c r="BE125">
        <v>2.8</v>
      </c>
      <c r="BF125">
        <v>0.8</v>
      </c>
      <c r="BG125">
        <v>9.2</v>
      </c>
      <c r="BH125">
        <v>1.8</v>
      </c>
      <c r="BI125">
        <v>0.5</v>
      </c>
      <c r="BJ125">
        <v>0.6</v>
      </c>
      <c r="BK125">
        <v>0.2</v>
      </c>
      <c r="BL125">
        <v>0.1</v>
      </c>
      <c r="BM125">
        <v>0.9</v>
      </c>
      <c r="BP125">
        <v>0.3</v>
      </c>
      <c r="BQ125">
        <v>178.1</v>
      </c>
      <c r="BR125">
        <v>0.1</v>
      </c>
      <c r="BS125">
        <v>2.7</v>
      </c>
      <c r="BT125">
        <v>34</v>
      </c>
    </row>
    <row r="126" spans="1:72" x14ac:dyDescent="0.25">
      <c r="A126" s="28" t="s">
        <v>147</v>
      </c>
      <c r="B126" s="27" t="s">
        <v>320</v>
      </c>
      <c r="C126" s="28" t="s">
        <v>386</v>
      </c>
      <c r="D126">
        <v>4.3</v>
      </c>
      <c r="E126">
        <v>0.1</v>
      </c>
      <c r="F126">
        <v>0.2</v>
      </c>
      <c r="G126">
        <v>0.2</v>
      </c>
      <c r="H126">
        <v>10.7</v>
      </c>
      <c r="I126">
        <v>281.9</v>
      </c>
      <c r="J126">
        <v>1.3</v>
      </c>
      <c r="K126">
        <v>13.2</v>
      </c>
      <c r="L126">
        <v>5.5</v>
      </c>
      <c r="M126">
        <v>2</v>
      </c>
      <c r="N126">
        <v>10.6</v>
      </c>
      <c r="O126">
        <v>4.5</v>
      </c>
      <c r="P126">
        <v>16.6</v>
      </c>
      <c r="Q126">
        <v>3.1</v>
      </c>
      <c r="R126">
        <v>1.6</v>
      </c>
      <c r="S126">
        <v>5.5</v>
      </c>
      <c r="T126">
        <v>2.9</v>
      </c>
      <c r="U126">
        <v>3</v>
      </c>
      <c r="V126">
        <v>5.3</v>
      </c>
      <c r="W126">
        <v>22.4</v>
      </c>
      <c r="X126">
        <v>11.4</v>
      </c>
      <c r="Y126">
        <v>25.1</v>
      </c>
      <c r="Z126">
        <v>8.6</v>
      </c>
      <c r="AA126">
        <v>10.3</v>
      </c>
      <c r="AB126">
        <v>0.2</v>
      </c>
      <c r="AC126">
        <v>2.8</v>
      </c>
      <c r="AD126">
        <v>27</v>
      </c>
      <c r="AE126">
        <v>6.1</v>
      </c>
      <c r="AF126">
        <v>41.5</v>
      </c>
      <c r="AG126">
        <v>23.4</v>
      </c>
      <c r="AH126">
        <v>3.4</v>
      </c>
      <c r="AI126">
        <v>2.4</v>
      </c>
      <c r="AJ126">
        <v>0.8</v>
      </c>
      <c r="AK126">
        <v>3.5</v>
      </c>
      <c r="AL126">
        <v>1</v>
      </c>
      <c r="AM126">
        <v>12.6</v>
      </c>
      <c r="AN126">
        <v>1</v>
      </c>
      <c r="AO126">
        <v>14.2</v>
      </c>
      <c r="AP126">
        <v>5.1</v>
      </c>
      <c r="AQ126">
        <v>2.2</v>
      </c>
      <c r="AR126">
        <v>0.5</v>
      </c>
      <c r="AS126">
        <v>0.4</v>
      </c>
      <c r="AT126">
        <v>0.5</v>
      </c>
      <c r="AU126">
        <v>1.7</v>
      </c>
      <c r="AV126">
        <v>7.1</v>
      </c>
      <c r="AW126">
        <v>1.6</v>
      </c>
      <c r="AX126">
        <v>1.7</v>
      </c>
      <c r="AY126">
        <v>0.2</v>
      </c>
      <c r="AZ126">
        <v>5.7</v>
      </c>
      <c r="BA126">
        <v>4.3</v>
      </c>
      <c r="BB126">
        <v>1</v>
      </c>
      <c r="BC126">
        <v>0.7</v>
      </c>
      <c r="BD126">
        <v>9.9</v>
      </c>
      <c r="BE126">
        <v>8.6</v>
      </c>
      <c r="BF126">
        <v>6.3</v>
      </c>
      <c r="BG126">
        <v>33.8</v>
      </c>
      <c r="BH126">
        <v>8.6</v>
      </c>
      <c r="BI126">
        <v>5.4</v>
      </c>
      <c r="BJ126">
        <v>4</v>
      </c>
      <c r="BK126">
        <v>1.1</v>
      </c>
      <c r="BL126">
        <v>2.1</v>
      </c>
      <c r="BM126">
        <v>0.9</v>
      </c>
      <c r="BP126">
        <v>2.2</v>
      </c>
      <c r="BQ126">
        <v>1242.9</v>
      </c>
      <c r="BR126">
        <v>0.6</v>
      </c>
      <c r="BS126">
        <v>10.2</v>
      </c>
      <c r="BT126">
        <v>218.4</v>
      </c>
    </row>
    <row r="127" spans="1:72" x14ac:dyDescent="0.25">
      <c r="A127" s="28" t="s">
        <v>147</v>
      </c>
      <c r="B127" s="27" t="s">
        <v>320</v>
      </c>
      <c r="C127" s="28" t="s">
        <v>387</v>
      </c>
      <c r="D127">
        <v>8.5</v>
      </c>
      <c r="E127">
        <v>0.6</v>
      </c>
      <c r="F127">
        <v>0.6</v>
      </c>
      <c r="G127">
        <v>1</v>
      </c>
      <c r="H127">
        <v>29.7</v>
      </c>
      <c r="I127">
        <v>277.7</v>
      </c>
      <c r="J127">
        <v>3.6</v>
      </c>
      <c r="K127">
        <v>25.5</v>
      </c>
      <c r="L127">
        <v>6.2</v>
      </c>
      <c r="M127">
        <v>3</v>
      </c>
      <c r="N127">
        <v>30.3</v>
      </c>
      <c r="O127">
        <v>27.5</v>
      </c>
      <c r="P127">
        <v>40.8</v>
      </c>
      <c r="Q127">
        <v>7.8</v>
      </c>
      <c r="R127">
        <v>4.6</v>
      </c>
      <c r="S127">
        <v>12.9</v>
      </c>
      <c r="T127">
        <v>10.5</v>
      </c>
      <c r="U127">
        <v>9.2</v>
      </c>
      <c r="V127">
        <v>16.8</v>
      </c>
      <c r="W127">
        <v>54.7</v>
      </c>
      <c r="X127">
        <v>9.7</v>
      </c>
      <c r="Y127">
        <v>56</v>
      </c>
      <c r="Z127">
        <v>7.6</v>
      </c>
      <c r="AA127">
        <v>10</v>
      </c>
      <c r="AB127">
        <v>0.4</v>
      </c>
      <c r="AC127">
        <v>5.4</v>
      </c>
      <c r="AD127">
        <v>55.4</v>
      </c>
      <c r="AE127">
        <v>9.7</v>
      </c>
      <c r="AF127">
        <v>93.3</v>
      </c>
      <c r="AG127">
        <v>29.1</v>
      </c>
      <c r="AH127">
        <v>7.6</v>
      </c>
      <c r="AI127">
        <v>3</v>
      </c>
      <c r="AJ127">
        <v>2.7</v>
      </c>
      <c r="AK127">
        <v>6.6</v>
      </c>
      <c r="AL127">
        <v>1.4</v>
      </c>
      <c r="AM127">
        <v>17.2</v>
      </c>
      <c r="AN127">
        <v>5.8</v>
      </c>
      <c r="AO127">
        <v>9.2</v>
      </c>
      <c r="AP127">
        <v>5.4</v>
      </c>
      <c r="AQ127">
        <v>19.1</v>
      </c>
      <c r="AR127">
        <v>1</v>
      </c>
      <c r="AS127">
        <v>0.7</v>
      </c>
      <c r="AT127">
        <v>1.8</v>
      </c>
      <c r="AU127">
        <v>4.2</v>
      </c>
      <c r="AV127">
        <v>16.1</v>
      </c>
      <c r="AW127">
        <v>4</v>
      </c>
      <c r="AX127">
        <v>3.4</v>
      </c>
      <c r="AY127">
        <v>1.6</v>
      </c>
      <c r="AZ127">
        <v>5.7</v>
      </c>
      <c r="BA127">
        <v>5.2</v>
      </c>
      <c r="BB127">
        <v>1.9</v>
      </c>
      <c r="BC127">
        <v>1</v>
      </c>
      <c r="BD127">
        <v>16.5</v>
      </c>
      <c r="BE127">
        <v>28.2</v>
      </c>
      <c r="BF127">
        <v>6.2</v>
      </c>
      <c r="BG127">
        <v>68.5</v>
      </c>
      <c r="BH127">
        <v>21.5</v>
      </c>
      <c r="BI127">
        <v>5.4</v>
      </c>
      <c r="BJ127">
        <v>4.8</v>
      </c>
      <c r="BK127">
        <v>1.7</v>
      </c>
      <c r="BL127">
        <v>2.4</v>
      </c>
      <c r="BM127">
        <v>5.9</v>
      </c>
      <c r="BP127">
        <v>4.2</v>
      </c>
      <c r="BQ127">
        <v>1622.6</v>
      </c>
      <c r="BR127">
        <v>10.9</v>
      </c>
      <c r="BS127">
        <v>40.7</v>
      </c>
      <c r="BT127">
        <v>468.3</v>
      </c>
    </row>
    <row r="128" spans="1:72" x14ac:dyDescent="0.25">
      <c r="A128" s="28" t="s">
        <v>147</v>
      </c>
      <c r="B128" s="27" t="s">
        <v>320</v>
      </c>
      <c r="C128" s="28" t="s">
        <v>388</v>
      </c>
      <c r="I128">
        <v>0.3</v>
      </c>
      <c r="BQ128">
        <v>1.5</v>
      </c>
      <c r="BT128">
        <v>0.3</v>
      </c>
    </row>
    <row r="129" spans="1:72" x14ac:dyDescent="0.25">
      <c r="A129" s="28" t="s">
        <v>147</v>
      </c>
      <c r="B129" s="27" t="s">
        <v>320</v>
      </c>
      <c r="C129" s="28" t="s">
        <v>389</v>
      </c>
      <c r="D129">
        <v>0.6</v>
      </c>
      <c r="E129">
        <v>0.1</v>
      </c>
      <c r="F129">
        <v>0.1</v>
      </c>
      <c r="G129">
        <v>0.1</v>
      </c>
      <c r="H129">
        <v>1.2</v>
      </c>
      <c r="I129">
        <v>25.7</v>
      </c>
      <c r="J129">
        <v>0.1</v>
      </c>
      <c r="K129">
        <v>1.1</v>
      </c>
      <c r="L129">
        <v>0.3</v>
      </c>
      <c r="M129">
        <v>0.1</v>
      </c>
      <c r="N129">
        <v>0.8</v>
      </c>
      <c r="O129">
        <v>0.4</v>
      </c>
      <c r="P129">
        <v>3.6</v>
      </c>
      <c r="Q129">
        <v>0.8</v>
      </c>
      <c r="R129">
        <v>0.4</v>
      </c>
      <c r="S129">
        <v>1</v>
      </c>
      <c r="T129">
        <v>0.4</v>
      </c>
      <c r="U129">
        <v>0.6</v>
      </c>
      <c r="V129">
        <v>1.2</v>
      </c>
      <c r="W129">
        <v>5.6</v>
      </c>
      <c r="X129">
        <v>0.4</v>
      </c>
      <c r="Y129">
        <v>3.9</v>
      </c>
      <c r="Z129">
        <v>0.3</v>
      </c>
      <c r="AA129">
        <v>0.3</v>
      </c>
      <c r="AC129">
        <v>0.3</v>
      </c>
      <c r="AD129">
        <v>2.2</v>
      </c>
      <c r="AE129">
        <v>0.5</v>
      </c>
      <c r="AF129">
        <v>3.5</v>
      </c>
      <c r="AG129">
        <v>1.7</v>
      </c>
      <c r="AH129">
        <v>0.8</v>
      </c>
      <c r="AI129">
        <v>0.1</v>
      </c>
      <c r="AJ129">
        <v>0.1</v>
      </c>
      <c r="AK129">
        <v>0.6</v>
      </c>
      <c r="AL129">
        <v>0.3</v>
      </c>
      <c r="AM129">
        <v>2.3</v>
      </c>
      <c r="AN129">
        <v>0.1</v>
      </c>
      <c r="AO129">
        <v>0.3</v>
      </c>
      <c r="AP129">
        <v>0.2</v>
      </c>
      <c r="AQ129">
        <v>0.5</v>
      </c>
      <c r="AR129">
        <v>0.2</v>
      </c>
      <c r="AS129">
        <v>0.1</v>
      </c>
      <c r="AT129">
        <v>0.1</v>
      </c>
      <c r="AU129">
        <v>0.8</v>
      </c>
      <c r="AV129">
        <v>0.9</v>
      </c>
      <c r="AW129">
        <v>0.4</v>
      </c>
      <c r="AX129">
        <v>0.2</v>
      </c>
      <c r="AY129">
        <v>0.1</v>
      </c>
      <c r="AZ129">
        <v>0.2</v>
      </c>
      <c r="BA129">
        <v>0.2</v>
      </c>
      <c r="BB129">
        <v>0.2</v>
      </c>
      <c r="BC129">
        <v>0.1</v>
      </c>
      <c r="BD129">
        <v>1.1</v>
      </c>
      <c r="BE129">
        <v>2.3</v>
      </c>
      <c r="BF129">
        <v>1</v>
      </c>
      <c r="BG129">
        <v>5.2</v>
      </c>
      <c r="BH129">
        <v>1.9</v>
      </c>
      <c r="BI129">
        <v>0.8</v>
      </c>
      <c r="BJ129">
        <v>0.3</v>
      </c>
      <c r="BK129">
        <v>0.3</v>
      </c>
      <c r="BL129">
        <v>0.1</v>
      </c>
      <c r="BM129">
        <v>0.4</v>
      </c>
      <c r="BP129">
        <v>0.2</v>
      </c>
      <c r="BQ129">
        <v>196</v>
      </c>
      <c r="BS129">
        <v>2</v>
      </c>
      <c r="BT129">
        <v>82.7</v>
      </c>
    </row>
    <row r="130" spans="1:72" x14ac:dyDescent="0.25">
      <c r="A130" s="28" t="s">
        <v>147</v>
      </c>
      <c r="B130" s="27" t="s">
        <v>320</v>
      </c>
      <c r="C130" s="28" t="s">
        <v>390</v>
      </c>
      <c r="D130">
        <v>0.2</v>
      </c>
      <c r="H130">
        <v>0.5</v>
      </c>
      <c r="I130">
        <v>56</v>
      </c>
      <c r="J130">
        <v>0.1</v>
      </c>
      <c r="K130">
        <v>0.7</v>
      </c>
      <c r="L130">
        <v>1.5</v>
      </c>
      <c r="N130">
        <v>1.5</v>
      </c>
      <c r="O130">
        <v>0.1</v>
      </c>
      <c r="P130">
        <v>2.7</v>
      </c>
      <c r="Q130">
        <v>0.2</v>
      </c>
      <c r="R130">
        <v>0.1</v>
      </c>
      <c r="S130">
        <v>0.5</v>
      </c>
      <c r="T130">
        <v>0.1</v>
      </c>
      <c r="U130">
        <v>0.2</v>
      </c>
      <c r="V130">
        <v>0.4</v>
      </c>
      <c r="W130">
        <v>2.7</v>
      </c>
      <c r="X130">
        <v>0.3</v>
      </c>
      <c r="Y130">
        <v>4</v>
      </c>
      <c r="Z130">
        <v>0.1</v>
      </c>
      <c r="AA130">
        <v>0.1</v>
      </c>
      <c r="AC130">
        <v>0.2</v>
      </c>
      <c r="AD130">
        <v>0.7</v>
      </c>
      <c r="AE130">
        <v>0.1</v>
      </c>
      <c r="AF130">
        <v>1.6</v>
      </c>
      <c r="AG130">
        <v>0.6</v>
      </c>
      <c r="AH130">
        <v>0.2</v>
      </c>
      <c r="AK130">
        <v>0.2</v>
      </c>
      <c r="AL130">
        <v>0.1</v>
      </c>
      <c r="AM130">
        <v>0.6</v>
      </c>
      <c r="AO130">
        <v>0.1</v>
      </c>
      <c r="AP130">
        <v>0.1</v>
      </c>
      <c r="AQ130">
        <v>0.1</v>
      </c>
      <c r="AU130">
        <v>0.2</v>
      </c>
      <c r="AV130">
        <v>0.3</v>
      </c>
      <c r="AW130">
        <v>0.1</v>
      </c>
      <c r="AZ130">
        <v>0.1</v>
      </c>
      <c r="BA130">
        <v>0.1</v>
      </c>
      <c r="BD130">
        <v>0.2</v>
      </c>
      <c r="BE130">
        <v>0.5</v>
      </c>
      <c r="BF130">
        <v>0.2</v>
      </c>
      <c r="BG130">
        <v>1.8</v>
      </c>
      <c r="BH130">
        <v>0.3</v>
      </c>
      <c r="BI130">
        <v>0.2</v>
      </c>
      <c r="BJ130">
        <v>0.2</v>
      </c>
      <c r="BK130">
        <v>0.1</v>
      </c>
      <c r="BL130">
        <v>0.1</v>
      </c>
      <c r="BM130">
        <v>0.2</v>
      </c>
      <c r="BP130">
        <v>0.5</v>
      </c>
      <c r="BQ130">
        <v>139.6</v>
      </c>
      <c r="BS130">
        <v>2</v>
      </c>
      <c r="BT130">
        <v>13.3</v>
      </c>
    </row>
    <row r="131" spans="1:72" x14ac:dyDescent="0.25">
      <c r="A131" s="28" t="s">
        <v>147</v>
      </c>
      <c r="B131" s="27" t="s">
        <v>320</v>
      </c>
      <c r="C131" s="28" t="s">
        <v>391</v>
      </c>
      <c r="D131">
        <v>0.8</v>
      </c>
      <c r="E131">
        <v>0.1</v>
      </c>
      <c r="G131">
        <v>0.2</v>
      </c>
      <c r="H131">
        <v>2.1</v>
      </c>
      <c r="I131">
        <v>122.8</v>
      </c>
      <c r="J131">
        <v>0.4</v>
      </c>
      <c r="K131">
        <v>2.4</v>
      </c>
      <c r="L131">
        <v>2.6</v>
      </c>
      <c r="M131">
        <v>0.2</v>
      </c>
      <c r="N131">
        <v>3.4</v>
      </c>
      <c r="O131">
        <v>0.5</v>
      </c>
      <c r="P131">
        <v>9.8</v>
      </c>
      <c r="Q131">
        <v>2.2</v>
      </c>
      <c r="R131">
        <v>0.7</v>
      </c>
      <c r="S131">
        <v>1.9</v>
      </c>
      <c r="T131">
        <v>0.7</v>
      </c>
      <c r="U131">
        <v>1.2</v>
      </c>
      <c r="V131">
        <v>2</v>
      </c>
      <c r="W131">
        <v>11.1</v>
      </c>
      <c r="X131">
        <v>1.1</v>
      </c>
      <c r="Y131">
        <v>11.8</v>
      </c>
      <c r="Z131">
        <v>0.5</v>
      </c>
      <c r="AA131">
        <v>0.7</v>
      </c>
      <c r="AB131">
        <v>0.1</v>
      </c>
      <c r="AC131">
        <v>1</v>
      </c>
      <c r="AD131">
        <v>4.4</v>
      </c>
      <c r="AE131">
        <v>1</v>
      </c>
      <c r="AF131">
        <v>5.6</v>
      </c>
      <c r="AG131">
        <v>3.6</v>
      </c>
      <c r="AH131">
        <v>1.4</v>
      </c>
      <c r="AI131">
        <v>0.2</v>
      </c>
      <c r="AJ131">
        <v>0.1</v>
      </c>
      <c r="AK131">
        <v>1.2</v>
      </c>
      <c r="AL131">
        <v>0.3</v>
      </c>
      <c r="AM131">
        <v>2.8</v>
      </c>
      <c r="AN131">
        <v>0.1</v>
      </c>
      <c r="AO131">
        <v>0.8</v>
      </c>
      <c r="AP131">
        <v>0.4</v>
      </c>
      <c r="AQ131">
        <v>0.8</v>
      </c>
      <c r="AR131">
        <v>0.2</v>
      </c>
      <c r="AS131">
        <v>0.1</v>
      </c>
      <c r="AT131">
        <v>0.1</v>
      </c>
      <c r="AU131">
        <v>1.2</v>
      </c>
      <c r="AV131">
        <v>1.4</v>
      </c>
      <c r="AW131">
        <v>0.7</v>
      </c>
      <c r="AX131">
        <v>0.3</v>
      </c>
      <c r="AY131">
        <v>0.2</v>
      </c>
      <c r="AZ131">
        <v>0.5</v>
      </c>
      <c r="BA131">
        <v>0.4</v>
      </c>
      <c r="BB131">
        <v>0.2</v>
      </c>
      <c r="BC131">
        <v>0.1</v>
      </c>
      <c r="BD131">
        <v>1.5</v>
      </c>
      <c r="BE131">
        <v>5.5</v>
      </c>
      <c r="BF131">
        <v>1.2</v>
      </c>
      <c r="BG131">
        <v>9.1</v>
      </c>
      <c r="BH131">
        <v>1.7</v>
      </c>
      <c r="BI131">
        <v>0.9</v>
      </c>
      <c r="BJ131">
        <v>1</v>
      </c>
      <c r="BK131">
        <v>0.3</v>
      </c>
      <c r="BL131">
        <v>0.2</v>
      </c>
      <c r="BM131">
        <v>0.9</v>
      </c>
      <c r="BP131">
        <v>1</v>
      </c>
      <c r="BQ131">
        <v>435.3</v>
      </c>
      <c r="BS131">
        <v>4.4</v>
      </c>
      <c r="BT131">
        <v>76.7</v>
      </c>
    </row>
    <row r="132" spans="1:72" x14ac:dyDescent="0.25">
      <c r="A132" s="28" t="s">
        <v>147</v>
      </c>
      <c r="B132" s="27" t="s">
        <v>320</v>
      </c>
      <c r="C132" s="28" t="s">
        <v>392</v>
      </c>
      <c r="D132">
        <v>23.4</v>
      </c>
      <c r="E132">
        <v>2.7</v>
      </c>
      <c r="F132">
        <v>2.9</v>
      </c>
      <c r="G132">
        <v>4</v>
      </c>
      <c r="H132">
        <v>54.9</v>
      </c>
      <c r="I132">
        <v>1731.9</v>
      </c>
      <c r="J132">
        <v>8.2</v>
      </c>
      <c r="K132">
        <v>59.7</v>
      </c>
      <c r="L132">
        <v>25.1</v>
      </c>
      <c r="M132">
        <v>4.8</v>
      </c>
      <c r="N132">
        <v>52.5</v>
      </c>
      <c r="O132">
        <v>21.8</v>
      </c>
      <c r="P132">
        <v>182.4</v>
      </c>
      <c r="Q132">
        <v>26.8</v>
      </c>
      <c r="R132">
        <v>14.4</v>
      </c>
      <c r="S132">
        <v>43</v>
      </c>
      <c r="T132">
        <v>16.2</v>
      </c>
      <c r="U132">
        <v>24.1</v>
      </c>
      <c r="V132">
        <v>47.9</v>
      </c>
      <c r="W132">
        <v>242.9</v>
      </c>
      <c r="X132">
        <v>28.2</v>
      </c>
      <c r="Y132">
        <v>221.5</v>
      </c>
      <c r="Z132">
        <v>20.2</v>
      </c>
      <c r="AA132">
        <v>22.1</v>
      </c>
      <c r="AB132">
        <v>1.4</v>
      </c>
      <c r="AC132">
        <v>17.7</v>
      </c>
      <c r="AD132">
        <v>115.1</v>
      </c>
      <c r="AE132">
        <v>24.8</v>
      </c>
      <c r="AF132">
        <v>157.1</v>
      </c>
      <c r="AG132">
        <v>87.6</v>
      </c>
      <c r="AH132">
        <v>32.7</v>
      </c>
      <c r="AI132">
        <v>7.8</v>
      </c>
      <c r="AJ132">
        <v>3.2</v>
      </c>
      <c r="AK132">
        <v>28.9</v>
      </c>
      <c r="AL132">
        <v>9.8</v>
      </c>
      <c r="AM132">
        <v>80.3</v>
      </c>
      <c r="AN132">
        <v>3.3</v>
      </c>
      <c r="AO132">
        <v>27.3</v>
      </c>
      <c r="AP132">
        <v>12.6</v>
      </c>
      <c r="AQ132">
        <v>18.7</v>
      </c>
      <c r="AR132">
        <v>4.5</v>
      </c>
      <c r="AS132">
        <v>2.4</v>
      </c>
      <c r="AT132">
        <v>3.2</v>
      </c>
      <c r="AU132">
        <v>21.3</v>
      </c>
      <c r="AV132">
        <v>37.2</v>
      </c>
      <c r="AW132">
        <v>15</v>
      </c>
      <c r="AX132">
        <v>9</v>
      </c>
      <c r="AY132">
        <v>4</v>
      </c>
      <c r="AZ132">
        <v>16.5</v>
      </c>
      <c r="BA132">
        <v>13.2</v>
      </c>
      <c r="BB132">
        <v>5.9</v>
      </c>
      <c r="BC132">
        <v>4.4</v>
      </c>
      <c r="BD132">
        <v>52.2</v>
      </c>
      <c r="BE132">
        <v>84.4</v>
      </c>
      <c r="BF132">
        <v>37</v>
      </c>
      <c r="BG132">
        <v>223.8</v>
      </c>
      <c r="BH132">
        <v>66.6</v>
      </c>
      <c r="BI132">
        <v>39.6</v>
      </c>
      <c r="BJ132">
        <v>20.1</v>
      </c>
      <c r="BK132">
        <v>11.1</v>
      </c>
      <c r="BL132">
        <v>12.9</v>
      </c>
      <c r="BM132">
        <v>21.1</v>
      </c>
      <c r="BP132">
        <v>12.4</v>
      </c>
      <c r="BQ132">
        <v>10069.5</v>
      </c>
      <c r="BR132">
        <v>5.7</v>
      </c>
      <c r="BS132">
        <v>78.1</v>
      </c>
      <c r="BT132">
        <v>2591.6</v>
      </c>
    </row>
    <row r="133" spans="1:72" x14ac:dyDescent="0.25">
      <c r="A133" s="28" t="s">
        <v>147</v>
      </c>
      <c r="B133" s="27" t="s">
        <v>320</v>
      </c>
      <c r="C133" s="28" t="s">
        <v>393</v>
      </c>
      <c r="D133">
        <v>0.7</v>
      </c>
      <c r="E133">
        <v>0.2</v>
      </c>
      <c r="F133">
        <v>0.1</v>
      </c>
      <c r="G133">
        <v>0.1</v>
      </c>
      <c r="H133">
        <v>1.8</v>
      </c>
      <c r="I133">
        <v>39.9</v>
      </c>
      <c r="J133">
        <v>0.4</v>
      </c>
      <c r="K133">
        <v>1.7</v>
      </c>
      <c r="L133">
        <v>0.7</v>
      </c>
      <c r="M133">
        <v>0.3</v>
      </c>
      <c r="N133">
        <v>1.9</v>
      </c>
      <c r="O133">
        <v>0.8</v>
      </c>
      <c r="P133">
        <v>3.4</v>
      </c>
      <c r="Q133">
        <v>0.8</v>
      </c>
      <c r="R133">
        <v>0.5</v>
      </c>
      <c r="S133">
        <v>1</v>
      </c>
      <c r="T133">
        <v>0.7</v>
      </c>
      <c r="U133">
        <v>0.8</v>
      </c>
      <c r="V133">
        <v>1.4</v>
      </c>
      <c r="W133">
        <v>5.4</v>
      </c>
      <c r="X133">
        <v>0.9</v>
      </c>
      <c r="Y133">
        <v>5.9</v>
      </c>
      <c r="Z133">
        <v>0.7</v>
      </c>
      <c r="AA133">
        <v>0.9</v>
      </c>
      <c r="AB133">
        <v>0.1</v>
      </c>
      <c r="AC133">
        <v>0.7</v>
      </c>
      <c r="AD133">
        <v>3</v>
      </c>
      <c r="AE133">
        <v>0.6</v>
      </c>
      <c r="AF133">
        <v>5.2</v>
      </c>
      <c r="AG133">
        <v>2.4</v>
      </c>
      <c r="AH133">
        <v>0.7</v>
      </c>
      <c r="AI133">
        <v>0.4</v>
      </c>
      <c r="AJ133">
        <v>0.1</v>
      </c>
      <c r="AK133">
        <v>1.4</v>
      </c>
      <c r="AL133">
        <v>0.1</v>
      </c>
      <c r="AM133">
        <v>1.6</v>
      </c>
      <c r="AN133">
        <v>0.4</v>
      </c>
      <c r="AO133">
        <v>0.9</v>
      </c>
      <c r="AP133">
        <v>0.4</v>
      </c>
      <c r="AQ133">
        <v>1.2</v>
      </c>
      <c r="AR133">
        <v>0.1</v>
      </c>
      <c r="AT133">
        <v>0.1</v>
      </c>
      <c r="AU133">
        <v>0.5</v>
      </c>
      <c r="AV133">
        <v>1.1</v>
      </c>
      <c r="AW133">
        <v>0.4</v>
      </c>
      <c r="AX133">
        <v>0.2</v>
      </c>
      <c r="AY133">
        <v>0.7</v>
      </c>
      <c r="AZ133">
        <v>0.5</v>
      </c>
      <c r="BA133">
        <v>1</v>
      </c>
      <c r="BB133">
        <v>0.2</v>
      </c>
      <c r="BC133">
        <v>0.1</v>
      </c>
      <c r="BD133">
        <v>1.1</v>
      </c>
      <c r="BE133">
        <v>1.8</v>
      </c>
      <c r="BF133">
        <v>0.6</v>
      </c>
      <c r="BG133">
        <v>3.7</v>
      </c>
      <c r="BH133">
        <v>0.8</v>
      </c>
      <c r="BI133">
        <v>0.7</v>
      </c>
      <c r="BJ133">
        <v>0.5</v>
      </c>
      <c r="BK133">
        <v>0.2</v>
      </c>
      <c r="BL133">
        <v>0.2</v>
      </c>
      <c r="BM133">
        <v>0.5</v>
      </c>
      <c r="BP133">
        <v>0.4</v>
      </c>
      <c r="BQ133">
        <v>186.9</v>
      </c>
      <c r="BR133">
        <v>0.1</v>
      </c>
      <c r="BS133">
        <v>1.2</v>
      </c>
      <c r="BT133">
        <v>21.3</v>
      </c>
    </row>
    <row r="134" spans="1:72" x14ac:dyDescent="0.25">
      <c r="A134" s="28" t="s">
        <v>147</v>
      </c>
      <c r="B134" s="27" t="s">
        <v>320</v>
      </c>
      <c r="C134" s="28" t="s">
        <v>394</v>
      </c>
      <c r="D134">
        <v>0.1</v>
      </c>
      <c r="H134">
        <v>0.5</v>
      </c>
      <c r="I134">
        <v>13.7</v>
      </c>
      <c r="K134">
        <v>0.4</v>
      </c>
      <c r="L134">
        <v>0.2</v>
      </c>
      <c r="N134">
        <v>0.5</v>
      </c>
      <c r="O134">
        <v>0.1</v>
      </c>
      <c r="P134">
        <v>1.4</v>
      </c>
      <c r="Q134">
        <v>0.2</v>
      </c>
      <c r="R134">
        <v>0.6</v>
      </c>
      <c r="S134">
        <v>0.3</v>
      </c>
      <c r="T134">
        <v>0.1</v>
      </c>
      <c r="U134">
        <v>0.2</v>
      </c>
      <c r="V134">
        <v>0.4</v>
      </c>
      <c r="W134">
        <v>3.4</v>
      </c>
      <c r="X134">
        <v>0.2</v>
      </c>
      <c r="Y134">
        <v>1.7</v>
      </c>
      <c r="Z134">
        <v>0.1</v>
      </c>
      <c r="AA134">
        <v>0.2</v>
      </c>
      <c r="AC134">
        <v>0.9</v>
      </c>
      <c r="AD134">
        <v>0.8</v>
      </c>
      <c r="AE134">
        <v>0.2</v>
      </c>
      <c r="AF134">
        <v>0.9</v>
      </c>
      <c r="AG134">
        <v>0.5</v>
      </c>
      <c r="AH134">
        <v>0.2</v>
      </c>
      <c r="AK134">
        <v>0.1</v>
      </c>
      <c r="AM134">
        <v>0.4</v>
      </c>
      <c r="AO134">
        <v>0.2</v>
      </c>
      <c r="AP134">
        <v>0.1</v>
      </c>
      <c r="AQ134">
        <v>0.1</v>
      </c>
      <c r="AU134">
        <v>0.1</v>
      </c>
      <c r="AV134">
        <v>0.2</v>
      </c>
      <c r="AW134">
        <v>0.1</v>
      </c>
      <c r="AX134">
        <v>0.1</v>
      </c>
      <c r="AZ134">
        <v>0.1</v>
      </c>
      <c r="BA134">
        <v>0.1</v>
      </c>
      <c r="BD134">
        <v>0.3</v>
      </c>
      <c r="BE134">
        <v>0.4</v>
      </c>
      <c r="BF134">
        <v>0.2</v>
      </c>
      <c r="BG134">
        <v>1.2</v>
      </c>
      <c r="BH134">
        <v>0.4</v>
      </c>
      <c r="BI134">
        <v>0.1</v>
      </c>
      <c r="BJ134">
        <v>0.4</v>
      </c>
      <c r="BK134">
        <v>0.1</v>
      </c>
      <c r="BL134">
        <v>0.1</v>
      </c>
      <c r="BM134">
        <v>0.2</v>
      </c>
      <c r="BP134">
        <v>0.1</v>
      </c>
      <c r="BQ134">
        <v>55.4</v>
      </c>
      <c r="BS134">
        <v>1.9</v>
      </c>
      <c r="BT134">
        <v>10.7</v>
      </c>
    </row>
    <row r="135" spans="1:72" x14ac:dyDescent="0.25">
      <c r="A135" s="28" t="s">
        <v>147</v>
      </c>
      <c r="B135" s="27" t="s">
        <v>320</v>
      </c>
      <c r="C135" s="28" t="s">
        <v>395</v>
      </c>
      <c r="D135">
        <v>1.1</v>
      </c>
      <c r="F135">
        <v>0.1</v>
      </c>
      <c r="G135">
        <v>0.3</v>
      </c>
      <c r="H135">
        <v>2.3</v>
      </c>
      <c r="I135">
        <v>16.8</v>
      </c>
      <c r="J135">
        <v>0.3</v>
      </c>
      <c r="K135">
        <v>1.3</v>
      </c>
      <c r="L135">
        <v>0.4</v>
      </c>
      <c r="M135">
        <v>0.3</v>
      </c>
      <c r="N135">
        <v>1.9</v>
      </c>
      <c r="O135">
        <v>1.2</v>
      </c>
      <c r="P135">
        <v>1.9</v>
      </c>
      <c r="Q135">
        <v>0.7</v>
      </c>
      <c r="R135">
        <v>0.6</v>
      </c>
      <c r="S135">
        <v>1.1</v>
      </c>
      <c r="T135">
        <v>0.9</v>
      </c>
      <c r="U135">
        <v>0.8</v>
      </c>
      <c r="V135">
        <v>1.5</v>
      </c>
      <c r="W135">
        <v>2.6</v>
      </c>
      <c r="X135">
        <v>0.9</v>
      </c>
      <c r="Y135">
        <v>2.9</v>
      </c>
      <c r="Z135">
        <v>1.2</v>
      </c>
      <c r="AA135">
        <v>1.6</v>
      </c>
      <c r="AC135">
        <v>0.5</v>
      </c>
      <c r="AD135">
        <v>3.3</v>
      </c>
      <c r="AE135">
        <v>0.6</v>
      </c>
      <c r="AF135">
        <v>5</v>
      </c>
      <c r="AG135">
        <v>2</v>
      </c>
      <c r="AH135">
        <v>1.1</v>
      </c>
      <c r="AI135">
        <v>3.3</v>
      </c>
      <c r="AJ135">
        <v>3.4</v>
      </c>
      <c r="AK135">
        <v>0.9</v>
      </c>
      <c r="AL135">
        <v>0.1</v>
      </c>
      <c r="AM135">
        <v>1.4</v>
      </c>
      <c r="AN135">
        <v>0.5</v>
      </c>
      <c r="AO135">
        <v>0.7</v>
      </c>
      <c r="AP135">
        <v>0.6</v>
      </c>
      <c r="AQ135">
        <v>2</v>
      </c>
      <c r="AR135">
        <v>0.1</v>
      </c>
      <c r="AS135">
        <v>0.1</v>
      </c>
      <c r="AT135">
        <v>0.1</v>
      </c>
      <c r="AU135">
        <v>0.3</v>
      </c>
      <c r="AV135">
        <v>1.3</v>
      </c>
      <c r="AW135">
        <v>0.4</v>
      </c>
      <c r="AX135">
        <v>0.3</v>
      </c>
      <c r="AY135">
        <v>0.1</v>
      </c>
      <c r="AZ135">
        <v>0.4</v>
      </c>
      <c r="BA135">
        <v>0.8</v>
      </c>
      <c r="BB135">
        <v>0.2</v>
      </c>
      <c r="BC135">
        <v>0.1</v>
      </c>
      <c r="BD135">
        <v>1.2</v>
      </c>
      <c r="BE135">
        <v>2.3</v>
      </c>
      <c r="BF135">
        <v>0.5</v>
      </c>
      <c r="BG135">
        <v>4.1</v>
      </c>
      <c r="BH135">
        <v>1.5</v>
      </c>
      <c r="BI135">
        <v>0.5</v>
      </c>
      <c r="BJ135">
        <v>0.3</v>
      </c>
      <c r="BK135">
        <v>0.1</v>
      </c>
      <c r="BL135">
        <v>0.2</v>
      </c>
      <c r="BM135">
        <v>0.3</v>
      </c>
      <c r="BP135">
        <v>0.2</v>
      </c>
      <c r="BQ135">
        <v>101.3</v>
      </c>
      <c r="BR135">
        <v>0.2</v>
      </c>
      <c r="BS135">
        <v>4.7</v>
      </c>
      <c r="BT135">
        <v>31</v>
      </c>
    </row>
    <row r="136" spans="1:72" x14ac:dyDescent="0.25">
      <c r="A136" s="28" t="s">
        <v>147</v>
      </c>
      <c r="B136" s="27" t="s">
        <v>320</v>
      </c>
      <c r="C136" s="28" t="s">
        <v>396</v>
      </c>
      <c r="D136">
        <v>5.9</v>
      </c>
      <c r="E136">
        <v>0.2</v>
      </c>
      <c r="F136">
        <v>0.3</v>
      </c>
      <c r="G136">
        <v>0.4</v>
      </c>
      <c r="H136">
        <v>12.2</v>
      </c>
      <c r="I136">
        <v>161.9</v>
      </c>
      <c r="J136">
        <v>1.5</v>
      </c>
      <c r="K136">
        <v>9.8</v>
      </c>
      <c r="L136">
        <v>3.6</v>
      </c>
      <c r="M136">
        <v>2.5</v>
      </c>
      <c r="N136">
        <v>41.8</v>
      </c>
      <c r="O136">
        <v>18.1</v>
      </c>
      <c r="P136">
        <v>24.2</v>
      </c>
      <c r="Q136">
        <v>3.9</v>
      </c>
      <c r="R136">
        <v>2.5</v>
      </c>
      <c r="S136">
        <v>6.5</v>
      </c>
      <c r="T136">
        <v>6.7</v>
      </c>
      <c r="U136">
        <v>3.8</v>
      </c>
      <c r="V136">
        <v>7.2</v>
      </c>
      <c r="W136">
        <v>20.6</v>
      </c>
      <c r="X136">
        <v>4.3</v>
      </c>
      <c r="Y136">
        <v>31.4</v>
      </c>
      <c r="Z136">
        <v>3.3</v>
      </c>
      <c r="AA136">
        <v>5.2</v>
      </c>
      <c r="AB136">
        <v>0.2</v>
      </c>
      <c r="AC136">
        <v>2.5</v>
      </c>
      <c r="AD136">
        <v>26.6</v>
      </c>
      <c r="AE136">
        <v>4.3</v>
      </c>
      <c r="AF136">
        <v>58.8</v>
      </c>
      <c r="AG136">
        <v>14.3</v>
      </c>
      <c r="AH136">
        <v>2.9</v>
      </c>
      <c r="AI136">
        <v>1.3</v>
      </c>
      <c r="AJ136">
        <v>1.6</v>
      </c>
      <c r="AK136">
        <v>3.1</v>
      </c>
      <c r="AL136">
        <v>0.9</v>
      </c>
      <c r="AM136">
        <v>8.4</v>
      </c>
      <c r="AN136">
        <v>6</v>
      </c>
      <c r="AO136">
        <v>4.1</v>
      </c>
      <c r="AP136">
        <v>2.2</v>
      </c>
      <c r="AQ136">
        <v>18.4</v>
      </c>
      <c r="AR136">
        <v>0.5</v>
      </c>
      <c r="AS136">
        <v>0.3</v>
      </c>
      <c r="AT136">
        <v>0.8</v>
      </c>
      <c r="AU136">
        <v>1.8</v>
      </c>
      <c r="AV136">
        <v>7.5</v>
      </c>
      <c r="AW136">
        <v>1.8</v>
      </c>
      <c r="AX136">
        <v>1.9</v>
      </c>
      <c r="AY136">
        <v>0.6</v>
      </c>
      <c r="AZ136">
        <v>3</v>
      </c>
      <c r="BA136">
        <v>2.3</v>
      </c>
      <c r="BB136">
        <v>0.9</v>
      </c>
      <c r="BC136">
        <v>0.4</v>
      </c>
      <c r="BD136">
        <v>8.4</v>
      </c>
      <c r="BE136">
        <v>16.9</v>
      </c>
      <c r="BF136">
        <v>3.6</v>
      </c>
      <c r="BG136">
        <v>36.5</v>
      </c>
      <c r="BH136">
        <v>11.8</v>
      </c>
      <c r="BI136">
        <v>2.8</v>
      </c>
      <c r="BJ136">
        <v>2.2</v>
      </c>
      <c r="BK136">
        <v>1</v>
      </c>
      <c r="BL136">
        <v>1.2</v>
      </c>
      <c r="BM136">
        <v>3.8</v>
      </c>
      <c r="BP136">
        <v>2</v>
      </c>
      <c r="BQ136">
        <v>935.4</v>
      </c>
      <c r="BR136">
        <v>9.2</v>
      </c>
      <c r="BS136">
        <v>26.5</v>
      </c>
      <c r="BT136">
        <v>321.2</v>
      </c>
    </row>
    <row r="137" spans="1:72" x14ac:dyDescent="0.25">
      <c r="A137" s="28" t="s">
        <v>147</v>
      </c>
      <c r="B137" s="27" t="s">
        <v>320</v>
      </c>
      <c r="C137" s="28" t="s">
        <v>397</v>
      </c>
      <c r="D137">
        <v>0.4</v>
      </c>
      <c r="E137">
        <v>0.1</v>
      </c>
      <c r="G137">
        <v>0.1</v>
      </c>
      <c r="H137">
        <v>1.1</v>
      </c>
      <c r="I137">
        <v>43.8</v>
      </c>
      <c r="J137">
        <v>0.1</v>
      </c>
      <c r="K137">
        <v>1.2</v>
      </c>
      <c r="L137">
        <v>0.7</v>
      </c>
      <c r="M137">
        <v>0.1</v>
      </c>
      <c r="N137">
        <v>1.1</v>
      </c>
      <c r="O137">
        <v>0.5</v>
      </c>
      <c r="P137">
        <v>4.1</v>
      </c>
      <c r="Q137">
        <v>0.9</v>
      </c>
      <c r="R137">
        <v>0.3</v>
      </c>
      <c r="S137">
        <v>0.8</v>
      </c>
      <c r="T137">
        <v>0.6</v>
      </c>
      <c r="U137">
        <v>0.7</v>
      </c>
      <c r="V137">
        <v>1.8</v>
      </c>
      <c r="W137">
        <v>13.9</v>
      </c>
      <c r="X137">
        <v>0.5</v>
      </c>
      <c r="Y137">
        <v>4.7</v>
      </c>
      <c r="Z137">
        <v>0.3</v>
      </c>
      <c r="AA137">
        <v>0.4</v>
      </c>
      <c r="AB137">
        <v>0.1</v>
      </c>
      <c r="AC137">
        <v>0.5</v>
      </c>
      <c r="AD137">
        <v>2.6</v>
      </c>
      <c r="AE137">
        <v>1.1</v>
      </c>
      <c r="AF137">
        <v>1.7</v>
      </c>
      <c r="AG137">
        <v>1.3</v>
      </c>
      <c r="AH137">
        <v>0.8</v>
      </c>
      <c r="AI137">
        <v>0.1</v>
      </c>
      <c r="AJ137">
        <v>0.1</v>
      </c>
      <c r="AK137">
        <v>0.5</v>
      </c>
      <c r="AL137">
        <v>0.1</v>
      </c>
      <c r="AM137">
        <v>1.1</v>
      </c>
      <c r="AN137">
        <v>0.1</v>
      </c>
      <c r="AO137">
        <v>0.3</v>
      </c>
      <c r="AP137">
        <v>0.2</v>
      </c>
      <c r="AQ137">
        <v>0.3</v>
      </c>
      <c r="AR137">
        <v>0.1</v>
      </c>
      <c r="AT137">
        <v>0.1</v>
      </c>
      <c r="AU137">
        <v>0.4</v>
      </c>
      <c r="AV137">
        <v>0.6</v>
      </c>
      <c r="AW137">
        <v>0.2</v>
      </c>
      <c r="AX137">
        <v>0.2</v>
      </c>
      <c r="AY137">
        <v>0.2</v>
      </c>
      <c r="AZ137">
        <v>0.2</v>
      </c>
      <c r="BA137">
        <v>0.3</v>
      </c>
      <c r="BB137">
        <v>0.2</v>
      </c>
      <c r="BC137">
        <v>0.1</v>
      </c>
      <c r="BD137">
        <v>0.8</v>
      </c>
      <c r="BE137">
        <v>1.8</v>
      </c>
      <c r="BF137">
        <v>0.4</v>
      </c>
      <c r="BG137">
        <v>4.1</v>
      </c>
      <c r="BH137">
        <v>1.4</v>
      </c>
      <c r="BI137">
        <v>0.5</v>
      </c>
      <c r="BJ137">
        <v>1.3</v>
      </c>
      <c r="BK137">
        <v>0.1</v>
      </c>
      <c r="BL137">
        <v>0.2</v>
      </c>
      <c r="BM137">
        <v>0.9</v>
      </c>
      <c r="BP137">
        <v>0.6</v>
      </c>
      <c r="BQ137">
        <v>166.2</v>
      </c>
      <c r="BR137">
        <v>0.1</v>
      </c>
      <c r="BS137">
        <v>10.4</v>
      </c>
      <c r="BT137">
        <v>33.4</v>
      </c>
    </row>
    <row r="138" spans="1:72" x14ac:dyDescent="0.25">
      <c r="A138" s="28" t="s">
        <v>147</v>
      </c>
      <c r="B138" s="27" t="s">
        <v>320</v>
      </c>
      <c r="C138" s="28" t="s">
        <v>398</v>
      </c>
      <c r="D138">
        <v>0.3</v>
      </c>
      <c r="H138">
        <v>1.1</v>
      </c>
      <c r="I138">
        <v>13</v>
      </c>
      <c r="J138">
        <v>0.1</v>
      </c>
      <c r="K138">
        <v>0.4</v>
      </c>
      <c r="L138">
        <v>0.2</v>
      </c>
      <c r="M138">
        <v>0.1</v>
      </c>
      <c r="N138">
        <v>0.8</v>
      </c>
      <c r="O138">
        <v>0.3</v>
      </c>
      <c r="P138">
        <v>1.2</v>
      </c>
      <c r="Q138">
        <v>0.4</v>
      </c>
      <c r="R138">
        <v>1.2</v>
      </c>
      <c r="S138">
        <v>0.4</v>
      </c>
      <c r="T138">
        <v>0.3</v>
      </c>
      <c r="U138">
        <v>0.2</v>
      </c>
      <c r="V138">
        <v>0.4</v>
      </c>
      <c r="W138">
        <v>2.5</v>
      </c>
      <c r="X138">
        <v>0.2</v>
      </c>
      <c r="Y138">
        <v>1.7</v>
      </c>
      <c r="Z138">
        <v>0.1</v>
      </c>
      <c r="AA138">
        <v>0.2</v>
      </c>
      <c r="AC138">
        <v>1.7</v>
      </c>
      <c r="AD138">
        <v>0.9</v>
      </c>
      <c r="AE138">
        <v>0.2</v>
      </c>
      <c r="AF138">
        <v>1.2</v>
      </c>
      <c r="AG138">
        <v>0.6</v>
      </c>
      <c r="AH138">
        <v>0.2</v>
      </c>
      <c r="AK138">
        <v>0.2</v>
      </c>
      <c r="AM138">
        <v>0.5</v>
      </c>
      <c r="AN138">
        <v>0.1</v>
      </c>
      <c r="AO138">
        <v>0.1</v>
      </c>
      <c r="AP138">
        <v>0.1</v>
      </c>
      <c r="AQ138">
        <v>0.4</v>
      </c>
      <c r="AU138">
        <v>0.1</v>
      </c>
      <c r="AV138">
        <v>0.2</v>
      </c>
      <c r="AW138">
        <v>0.1</v>
      </c>
      <c r="AX138">
        <v>0.1</v>
      </c>
      <c r="AZ138">
        <v>0.1</v>
      </c>
      <c r="BA138">
        <v>0.1</v>
      </c>
      <c r="BD138">
        <v>0.2</v>
      </c>
      <c r="BE138">
        <v>0.6</v>
      </c>
      <c r="BF138">
        <v>0.2</v>
      </c>
      <c r="BG138">
        <v>1.1</v>
      </c>
      <c r="BH138">
        <v>0.4</v>
      </c>
      <c r="BI138">
        <v>0.2</v>
      </c>
      <c r="BJ138">
        <v>0.1</v>
      </c>
      <c r="BK138">
        <v>0.1</v>
      </c>
      <c r="BL138">
        <v>0.1</v>
      </c>
      <c r="BM138">
        <v>0.1</v>
      </c>
      <c r="BP138">
        <v>0.1</v>
      </c>
      <c r="BQ138">
        <v>65.8</v>
      </c>
      <c r="BS138">
        <v>1</v>
      </c>
      <c r="BT138">
        <v>9.4</v>
      </c>
    </row>
    <row r="139" spans="1:72" x14ac:dyDescent="0.25">
      <c r="A139" s="28" t="s">
        <v>147</v>
      </c>
      <c r="B139" s="27" t="s">
        <v>320</v>
      </c>
      <c r="C139" s="28" t="s">
        <v>399</v>
      </c>
      <c r="D139">
        <v>0.5</v>
      </c>
      <c r="E139">
        <v>0.1</v>
      </c>
      <c r="F139">
        <v>0.1</v>
      </c>
      <c r="G139">
        <v>0.1</v>
      </c>
      <c r="H139">
        <v>1.5</v>
      </c>
      <c r="I139">
        <v>51.6</v>
      </c>
      <c r="J139">
        <v>0.3</v>
      </c>
      <c r="K139">
        <v>1.4</v>
      </c>
      <c r="L139">
        <v>1.2</v>
      </c>
      <c r="M139">
        <v>0.2</v>
      </c>
      <c r="N139">
        <v>2</v>
      </c>
      <c r="O139">
        <v>0.5</v>
      </c>
      <c r="P139">
        <v>3.5</v>
      </c>
      <c r="Q139">
        <v>0.5</v>
      </c>
      <c r="R139">
        <v>0.5</v>
      </c>
      <c r="S139">
        <v>1</v>
      </c>
      <c r="T139">
        <v>0.5</v>
      </c>
      <c r="U139">
        <v>0.6</v>
      </c>
      <c r="V139">
        <v>1.1</v>
      </c>
      <c r="W139">
        <v>4.5</v>
      </c>
      <c r="X139">
        <v>0.8</v>
      </c>
      <c r="Y139">
        <v>4.5</v>
      </c>
      <c r="Z139">
        <v>0.5</v>
      </c>
      <c r="AA139">
        <v>0.6</v>
      </c>
      <c r="AB139">
        <v>0.1</v>
      </c>
      <c r="AC139">
        <v>0.4</v>
      </c>
      <c r="AD139">
        <v>2.4</v>
      </c>
      <c r="AE139">
        <v>0.5</v>
      </c>
      <c r="AF139">
        <v>2.8</v>
      </c>
      <c r="AG139">
        <v>1.7</v>
      </c>
      <c r="AH139">
        <v>0.5</v>
      </c>
      <c r="AI139">
        <v>0.2</v>
      </c>
      <c r="AJ139">
        <v>0.2</v>
      </c>
      <c r="AK139">
        <v>0.4</v>
      </c>
      <c r="AL139">
        <v>0.2</v>
      </c>
      <c r="AM139">
        <v>1.2</v>
      </c>
      <c r="AN139">
        <v>0.2</v>
      </c>
      <c r="AO139">
        <v>0.7</v>
      </c>
      <c r="AP139">
        <v>0.3</v>
      </c>
      <c r="AQ139">
        <v>0.4</v>
      </c>
      <c r="AR139">
        <v>0.1</v>
      </c>
      <c r="AS139">
        <v>0.1</v>
      </c>
      <c r="AT139">
        <v>0.1</v>
      </c>
      <c r="AU139">
        <v>0.3</v>
      </c>
      <c r="AV139">
        <v>0.6</v>
      </c>
      <c r="AW139">
        <v>0.3</v>
      </c>
      <c r="AX139">
        <v>0.2</v>
      </c>
      <c r="AY139">
        <v>0.1</v>
      </c>
      <c r="AZ139">
        <v>0.4</v>
      </c>
      <c r="BA139">
        <v>0.3</v>
      </c>
      <c r="BB139">
        <v>0.1</v>
      </c>
      <c r="BC139">
        <v>0.1</v>
      </c>
      <c r="BD139">
        <v>0.8</v>
      </c>
      <c r="BE139">
        <v>1</v>
      </c>
      <c r="BF139">
        <v>0.5</v>
      </c>
      <c r="BG139">
        <v>3.3</v>
      </c>
      <c r="BH139">
        <v>1</v>
      </c>
      <c r="BI139">
        <v>0.5</v>
      </c>
      <c r="BJ139">
        <v>0.7</v>
      </c>
      <c r="BK139">
        <v>0.2</v>
      </c>
      <c r="BL139">
        <v>0.2</v>
      </c>
      <c r="BM139">
        <v>0.4</v>
      </c>
      <c r="BP139">
        <v>0.5</v>
      </c>
      <c r="BQ139">
        <v>159</v>
      </c>
      <c r="BR139">
        <v>0.1</v>
      </c>
      <c r="BS139">
        <v>2.2</v>
      </c>
      <c r="BT139">
        <v>27.9</v>
      </c>
    </row>
    <row r="140" spans="1:72" x14ac:dyDescent="0.25">
      <c r="A140" s="28" t="s">
        <v>147</v>
      </c>
      <c r="B140" s="27" t="s">
        <v>320</v>
      </c>
      <c r="C140" s="28" t="s">
        <v>400</v>
      </c>
      <c r="D140">
        <v>97.9</v>
      </c>
      <c r="E140">
        <v>13.1</v>
      </c>
      <c r="F140">
        <v>10.4</v>
      </c>
      <c r="G140">
        <v>14.2</v>
      </c>
      <c r="H140">
        <v>224.4</v>
      </c>
      <c r="I140">
        <v>7354.5</v>
      </c>
      <c r="J140">
        <v>38.6</v>
      </c>
      <c r="K140">
        <v>311.9</v>
      </c>
      <c r="L140">
        <v>121.3</v>
      </c>
      <c r="M140">
        <v>26.4</v>
      </c>
      <c r="N140">
        <v>247</v>
      </c>
      <c r="O140">
        <v>112.6</v>
      </c>
      <c r="P140">
        <v>701.2</v>
      </c>
      <c r="Q140">
        <v>123.8</v>
      </c>
      <c r="R140">
        <v>68.2</v>
      </c>
      <c r="S140">
        <v>207.1</v>
      </c>
      <c r="T140">
        <v>75.9</v>
      </c>
      <c r="U140">
        <v>92.6</v>
      </c>
      <c r="V140">
        <v>201.9</v>
      </c>
      <c r="W140">
        <v>1052.4</v>
      </c>
      <c r="X140">
        <v>157.7</v>
      </c>
      <c r="Y140">
        <v>942.9</v>
      </c>
      <c r="Z140">
        <v>115.6</v>
      </c>
      <c r="AA140">
        <v>122.9</v>
      </c>
      <c r="AB140">
        <v>7.4</v>
      </c>
      <c r="AC140">
        <v>84.8</v>
      </c>
      <c r="AD140">
        <v>551.9</v>
      </c>
      <c r="AE140">
        <v>117.1</v>
      </c>
      <c r="AF140">
        <v>681.9</v>
      </c>
      <c r="AG140">
        <v>407.5</v>
      </c>
      <c r="AH140">
        <v>122.8</v>
      </c>
      <c r="AI140">
        <v>44.1</v>
      </c>
      <c r="AJ140">
        <v>13.4</v>
      </c>
      <c r="AK140">
        <v>115.1</v>
      </c>
      <c r="AL140">
        <v>39.6</v>
      </c>
      <c r="AM140">
        <v>317.8</v>
      </c>
      <c r="AN140">
        <v>13.3</v>
      </c>
      <c r="AO140">
        <v>160.5</v>
      </c>
      <c r="AP140">
        <v>65.1</v>
      </c>
      <c r="AQ140">
        <v>68.9</v>
      </c>
      <c r="AR140">
        <v>18.9</v>
      </c>
      <c r="AS140">
        <v>10.3</v>
      </c>
      <c r="AT140">
        <v>12.2</v>
      </c>
      <c r="AU140">
        <v>65.5</v>
      </c>
      <c r="AV140">
        <v>160</v>
      </c>
      <c r="AW140">
        <v>65.1</v>
      </c>
      <c r="AX140">
        <v>49.8</v>
      </c>
      <c r="AY140">
        <v>16.8</v>
      </c>
      <c r="AZ140">
        <v>87.1</v>
      </c>
      <c r="BA140">
        <v>79.5</v>
      </c>
      <c r="BB140">
        <v>32.5</v>
      </c>
      <c r="BC140">
        <v>16.3</v>
      </c>
      <c r="BD140">
        <v>230.7</v>
      </c>
      <c r="BE140">
        <v>326.7</v>
      </c>
      <c r="BF140">
        <v>154</v>
      </c>
      <c r="BG140">
        <v>898.8</v>
      </c>
      <c r="BH140">
        <v>264</v>
      </c>
      <c r="BI140">
        <v>149.5</v>
      </c>
      <c r="BJ140">
        <v>95.2</v>
      </c>
      <c r="BK140">
        <v>44.4</v>
      </c>
      <c r="BL140">
        <v>50.4</v>
      </c>
      <c r="BM140">
        <v>83.3</v>
      </c>
      <c r="BP140">
        <v>75</v>
      </c>
      <c r="BQ140">
        <v>40382.2</v>
      </c>
      <c r="BR140">
        <v>30.9</v>
      </c>
      <c r="BS140">
        <v>386.6</v>
      </c>
      <c r="BT140">
        <v>9390.7</v>
      </c>
    </row>
    <row r="141" spans="1:72" x14ac:dyDescent="0.25">
      <c r="A141" s="28" t="s">
        <v>147</v>
      </c>
      <c r="B141" s="27" t="s">
        <v>320</v>
      </c>
      <c r="C141" s="28" t="s">
        <v>401</v>
      </c>
      <c r="D141">
        <v>0.8</v>
      </c>
      <c r="G141">
        <v>0.1</v>
      </c>
      <c r="H141">
        <v>1.3</v>
      </c>
      <c r="I141">
        <v>29.3</v>
      </c>
      <c r="J141">
        <v>0.2</v>
      </c>
      <c r="K141">
        <v>1.2</v>
      </c>
      <c r="L141">
        <v>0.7</v>
      </c>
      <c r="M141">
        <v>0.3</v>
      </c>
      <c r="N141">
        <v>4.8</v>
      </c>
      <c r="O141">
        <v>1.1</v>
      </c>
      <c r="P141">
        <v>3.9</v>
      </c>
      <c r="Q141">
        <v>0.5</v>
      </c>
      <c r="R141">
        <v>0.4</v>
      </c>
      <c r="S141">
        <v>1.1</v>
      </c>
      <c r="T141">
        <v>0.7</v>
      </c>
      <c r="U141">
        <v>0.9</v>
      </c>
      <c r="V141">
        <v>4.5</v>
      </c>
      <c r="W141">
        <v>4.6</v>
      </c>
      <c r="X141">
        <v>1</v>
      </c>
      <c r="Y141">
        <v>3.1</v>
      </c>
      <c r="Z141">
        <v>0.9</v>
      </c>
      <c r="AA141">
        <v>0.7</v>
      </c>
      <c r="AC141">
        <v>0.3</v>
      </c>
      <c r="AD141">
        <v>3.6</v>
      </c>
      <c r="AE141">
        <v>0.5</v>
      </c>
      <c r="AF141">
        <v>2.4</v>
      </c>
      <c r="AG141">
        <v>1.2</v>
      </c>
      <c r="AH141">
        <v>0.4</v>
      </c>
      <c r="AI141">
        <v>0.1</v>
      </c>
      <c r="AK141">
        <v>0.4</v>
      </c>
      <c r="AL141">
        <v>0.1</v>
      </c>
      <c r="AM141">
        <v>0.8</v>
      </c>
      <c r="AN141">
        <v>0.1</v>
      </c>
      <c r="AO141">
        <v>0.6</v>
      </c>
      <c r="AP141">
        <v>0.2</v>
      </c>
      <c r="AQ141">
        <v>0.2</v>
      </c>
      <c r="AU141">
        <v>0.3</v>
      </c>
      <c r="AV141">
        <v>0.5</v>
      </c>
      <c r="AW141">
        <v>0.3</v>
      </c>
      <c r="AX141">
        <v>0.2</v>
      </c>
      <c r="AY141">
        <v>0.1</v>
      </c>
      <c r="AZ141">
        <v>0.3</v>
      </c>
      <c r="BA141">
        <v>0.3</v>
      </c>
      <c r="BB141">
        <v>0.1</v>
      </c>
      <c r="BD141">
        <v>0.7</v>
      </c>
      <c r="BE141">
        <v>0.8</v>
      </c>
      <c r="BF141">
        <v>0.4</v>
      </c>
      <c r="BG141">
        <v>3.3</v>
      </c>
      <c r="BH141">
        <v>0.7</v>
      </c>
      <c r="BI141">
        <v>0.3</v>
      </c>
      <c r="BJ141">
        <v>0.3</v>
      </c>
      <c r="BK141">
        <v>0.1</v>
      </c>
      <c r="BL141">
        <v>0.1</v>
      </c>
      <c r="BM141">
        <v>0.2</v>
      </c>
      <c r="BP141">
        <v>0.6</v>
      </c>
      <c r="BQ141">
        <v>110.3</v>
      </c>
      <c r="BR141">
        <v>0.1</v>
      </c>
      <c r="BS141">
        <v>10.7</v>
      </c>
      <c r="BT141">
        <v>18.4</v>
      </c>
    </row>
    <row r="142" spans="1:72" x14ac:dyDescent="0.25">
      <c r="A142" s="28" t="s">
        <v>147</v>
      </c>
      <c r="B142" s="27" t="s">
        <v>320</v>
      </c>
      <c r="C142" s="28" t="s">
        <v>402</v>
      </c>
      <c r="D142">
        <v>4.4</v>
      </c>
      <c r="E142">
        <v>0.3</v>
      </c>
      <c r="F142">
        <v>0.3</v>
      </c>
      <c r="G142">
        <v>1.1</v>
      </c>
      <c r="H142">
        <v>7.5</v>
      </c>
      <c r="I142">
        <v>182</v>
      </c>
      <c r="J142">
        <v>1.2</v>
      </c>
      <c r="K142">
        <v>7.5</v>
      </c>
      <c r="L142">
        <v>3.1</v>
      </c>
      <c r="M142">
        <v>1.4</v>
      </c>
      <c r="N142">
        <v>11.2</v>
      </c>
      <c r="O142">
        <v>3.3</v>
      </c>
      <c r="P142">
        <v>21.3</v>
      </c>
      <c r="Q142">
        <v>3.6</v>
      </c>
      <c r="R142">
        <v>2.2</v>
      </c>
      <c r="S142">
        <v>5.1</v>
      </c>
      <c r="T142">
        <v>2.4</v>
      </c>
      <c r="U142">
        <v>4.4</v>
      </c>
      <c r="V142">
        <v>6.3</v>
      </c>
      <c r="W142">
        <v>28.8</v>
      </c>
      <c r="X142">
        <v>4.1</v>
      </c>
      <c r="Y142">
        <v>23.6</v>
      </c>
      <c r="Z142">
        <v>4.4</v>
      </c>
      <c r="AA142">
        <v>5.3</v>
      </c>
      <c r="AB142">
        <v>0.3</v>
      </c>
      <c r="AC142">
        <v>2.6</v>
      </c>
      <c r="AD142">
        <v>15.9</v>
      </c>
      <c r="AE142">
        <v>3</v>
      </c>
      <c r="AF142">
        <v>17.9</v>
      </c>
      <c r="AG142">
        <v>10.5</v>
      </c>
      <c r="AH142">
        <v>5.1</v>
      </c>
      <c r="AI142">
        <v>4.4</v>
      </c>
      <c r="AJ142">
        <v>7.4</v>
      </c>
      <c r="AK142">
        <v>3.4</v>
      </c>
      <c r="AL142">
        <v>0.8</v>
      </c>
      <c r="AM142">
        <v>6.7</v>
      </c>
      <c r="AN142">
        <v>0.5</v>
      </c>
      <c r="AO142">
        <v>3.8</v>
      </c>
      <c r="AP142">
        <v>1.9</v>
      </c>
      <c r="AQ142">
        <v>2.9</v>
      </c>
      <c r="AR142">
        <v>0.4</v>
      </c>
      <c r="AS142">
        <v>0.2</v>
      </c>
      <c r="AT142">
        <v>0.3</v>
      </c>
      <c r="AU142">
        <v>2</v>
      </c>
      <c r="AV142">
        <v>4.3</v>
      </c>
      <c r="AW142">
        <v>1.8</v>
      </c>
      <c r="AX142">
        <v>1</v>
      </c>
      <c r="AY142">
        <v>0.5</v>
      </c>
      <c r="AZ142">
        <v>2</v>
      </c>
      <c r="BA142">
        <v>2.4</v>
      </c>
      <c r="BB142">
        <v>0.8</v>
      </c>
      <c r="BC142">
        <v>0.4</v>
      </c>
      <c r="BD142">
        <v>5.3</v>
      </c>
      <c r="BE142">
        <v>9.6</v>
      </c>
      <c r="BF142">
        <v>2.9</v>
      </c>
      <c r="BG142">
        <v>23.5</v>
      </c>
      <c r="BH142">
        <v>5.9</v>
      </c>
      <c r="BI142">
        <v>3</v>
      </c>
      <c r="BJ142">
        <v>2.3</v>
      </c>
      <c r="BK142">
        <v>0.8</v>
      </c>
      <c r="BL142">
        <v>1.1</v>
      </c>
      <c r="BM142">
        <v>2.1</v>
      </c>
      <c r="BP142">
        <v>1.8</v>
      </c>
      <c r="BQ142">
        <v>882.7</v>
      </c>
      <c r="BR142">
        <v>0.7</v>
      </c>
      <c r="BS142">
        <v>12.4</v>
      </c>
      <c r="BT142">
        <v>171.7</v>
      </c>
    </row>
    <row r="143" spans="1:72" x14ac:dyDescent="0.25">
      <c r="A143" s="28" t="s">
        <v>147</v>
      </c>
      <c r="B143" s="27" t="s">
        <v>320</v>
      </c>
      <c r="C143" s="28" t="s">
        <v>403</v>
      </c>
      <c r="D143">
        <v>15.4</v>
      </c>
      <c r="E143">
        <v>1.1</v>
      </c>
      <c r="F143">
        <v>1</v>
      </c>
      <c r="G143">
        <v>1.4</v>
      </c>
      <c r="H143">
        <v>27.6</v>
      </c>
      <c r="I143">
        <v>814.2</v>
      </c>
      <c r="J143">
        <v>4.5</v>
      </c>
      <c r="K143">
        <v>34.6</v>
      </c>
      <c r="L143">
        <v>12.4</v>
      </c>
      <c r="M143">
        <v>6</v>
      </c>
      <c r="N143">
        <v>82.2</v>
      </c>
      <c r="O143">
        <v>19</v>
      </c>
      <c r="P143">
        <v>92</v>
      </c>
      <c r="Q143">
        <v>13.9</v>
      </c>
      <c r="R143">
        <v>6.9</v>
      </c>
      <c r="S143">
        <v>23.3</v>
      </c>
      <c r="T143">
        <v>8.6</v>
      </c>
      <c r="U143">
        <v>11.3</v>
      </c>
      <c r="V143">
        <v>22.5</v>
      </c>
      <c r="W143">
        <v>109.7</v>
      </c>
      <c r="X143">
        <v>18.2</v>
      </c>
      <c r="Y143">
        <v>95.6</v>
      </c>
      <c r="Z143">
        <v>13.9</v>
      </c>
      <c r="AA143">
        <v>16.2</v>
      </c>
      <c r="AB143">
        <v>0.7</v>
      </c>
      <c r="AC143">
        <v>8.9</v>
      </c>
      <c r="AD143">
        <v>64.6</v>
      </c>
      <c r="AE143">
        <v>13.5</v>
      </c>
      <c r="AF143">
        <v>75.2</v>
      </c>
      <c r="AG143">
        <v>43.7</v>
      </c>
      <c r="AH143">
        <v>12.7</v>
      </c>
      <c r="AI143">
        <v>5.1</v>
      </c>
      <c r="AJ143">
        <v>1.6</v>
      </c>
      <c r="AK143">
        <v>12.4</v>
      </c>
      <c r="AL143">
        <v>4.4</v>
      </c>
      <c r="AM143">
        <v>35.5</v>
      </c>
      <c r="AN143">
        <v>1.9</v>
      </c>
      <c r="AO143">
        <v>18.1</v>
      </c>
      <c r="AP143">
        <v>6.9</v>
      </c>
      <c r="AQ143">
        <v>7.4</v>
      </c>
      <c r="AR143">
        <v>1.8</v>
      </c>
      <c r="AS143">
        <v>1.2</v>
      </c>
      <c r="AT143">
        <v>1.4</v>
      </c>
      <c r="AU143">
        <v>6.5</v>
      </c>
      <c r="AV143">
        <v>16.6</v>
      </c>
      <c r="AW143">
        <v>6.9</v>
      </c>
      <c r="AX143">
        <v>5.8</v>
      </c>
      <c r="AY143">
        <v>1.6</v>
      </c>
      <c r="AZ143">
        <v>9.8</v>
      </c>
      <c r="BA143">
        <v>8.3</v>
      </c>
      <c r="BB143">
        <v>3.1</v>
      </c>
      <c r="BC143">
        <v>1.7</v>
      </c>
      <c r="BD143">
        <v>25.8</v>
      </c>
      <c r="BE143">
        <v>34.8</v>
      </c>
      <c r="BF143">
        <v>17.3</v>
      </c>
      <c r="BG143">
        <v>107.5</v>
      </c>
      <c r="BH143">
        <v>29.8</v>
      </c>
      <c r="BI143">
        <v>16.1</v>
      </c>
      <c r="BJ143">
        <v>10.3</v>
      </c>
      <c r="BK143">
        <v>4.7</v>
      </c>
      <c r="BL143">
        <v>5.3</v>
      </c>
      <c r="BM143">
        <v>9.2</v>
      </c>
      <c r="BP143">
        <v>7</v>
      </c>
      <c r="BQ143">
        <v>4256</v>
      </c>
      <c r="BR143">
        <v>4</v>
      </c>
      <c r="BS143">
        <v>38.4</v>
      </c>
      <c r="BT143">
        <v>1024.5</v>
      </c>
    </row>
    <row r="144" spans="1:72" x14ac:dyDescent="0.25">
      <c r="A144" s="28" t="s">
        <v>147</v>
      </c>
      <c r="B144" s="27" t="s">
        <v>320</v>
      </c>
      <c r="C144" s="28" t="s">
        <v>404</v>
      </c>
      <c r="D144">
        <v>2.6</v>
      </c>
      <c r="E144">
        <v>0.4</v>
      </c>
      <c r="F144">
        <v>0.3</v>
      </c>
      <c r="G144">
        <v>0.4</v>
      </c>
      <c r="H144">
        <v>5.4</v>
      </c>
      <c r="I144">
        <v>197.8</v>
      </c>
      <c r="J144">
        <v>0.9</v>
      </c>
      <c r="K144">
        <v>7.6</v>
      </c>
      <c r="L144">
        <v>3</v>
      </c>
      <c r="M144">
        <v>0.4</v>
      </c>
      <c r="N144">
        <v>5.5</v>
      </c>
      <c r="O144">
        <v>3</v>
      </c>
      <c r="P144">
        <v>22.5</v>
      </c>
      <c r="Q144">
        <v>3.8</v>
      </c>
      <c r="R144">
        <v>1.5</v>
      </c>
      <c r="S144">
        <v>6.2</v>
      </c>
      <c r="T144">
        <v>2.1</v>
      </c>
      <c r="U144">
        <v>2.5</v>
      </c>
      <c r="V144">
        <v>6.3</v>
      </c>
      <c r="W144">
        <v>34.5</v>
      </c>
      <c r="X144">
        <v>3.2</v>
      </c>
      <c r="Y144">
        <v>26.8</v>
      </c>
      <c r="Z144">
        <v>2.2</v>
      </c>
      <c r="AA144">
        <v>2</v>
      </c>
      <c r="AB144">
        <v>0.2</v>
      </c>
      <c r="AC144">
        <v>2.2</v>
      </c>
      <c r="AD144">
        <v>13.8</v>
      </c>
      <c r="AE144">
        <v>2.8</v>
      </c>
      <c r="AF144">
        <v>13.6</v>
      </c>
      <c r="AG144">
        <v>10.1</v>
      </c>
      <c r="AH144">
        <v>4</v>
      </c>
      <c r="AI144">
        <v>1</v>
      </c>
      <c r="AJ144">
        <v>0.4</v>
      </c>
      <c r="AK144">
        <v>3.6</v>
      </c>
      <c r="AL144">
        <v>1.6</v>
      </c>
      <c r="AM144">
        <v>9.3</v>
      </c>
      <c r="AN144">
        <v>0.3</v>
      </c>
      <c r="AO144">
        <v>2.5</v>
      </c>
      <c r="AP144">
        <v>1</v>
      </c>
      <c r="AQ144">
        <v>2.1</v>
      </c>
      <c r="AR144">
        <v>0.6</v>
      </c>
      <c r="AS144">
        <v>0.4</v>
      </c>
      <c r="AT144">
        <v>0.5</v>
      </c>
      <c r="AU144">
        <v>1.8</v>
      </c>
      <c r="AV144">
        <v>4.1</v>
      </c>
      <c r="AW144">
        <v>2</v>
      </c>
      <c r="AX144">
        <v>1.4</v>
      </c>
      <c r="AY144">
        <v>0.5</v>
      </c>
      <c r="AZ144">
        <v>1.8</v>
      </c>
      <c r="BA144">
        <v>1.8</v>
      </c>
      <c r="BB144">
        <v>0.9</v>
      </c>
      <c r="BC144">
        <v>0.5</v>
      </c>
      <c r="BD144">
        <v>6.6</v>
      </c>
      <c r="BE144">
        <v>10.2</v>
      </c>
      <c r="BF144">
        <v>5.7</v>
      </c>
      <c r="BG144">
        <v>24.2</v>
      </c>
      <c r="BH144">
        <v>9.1</v>
      </c>
      <c r="BI144">
        <v>4.8</v>
      </c>
      <c r="BJ144">
        <v>2.4</v>
      </c>
      <c r="BK144">
        <v>1.7</v>
      </c>
      <c r="BL144">
        <v>1.2</v>
      </c>
      <c r="BM144">
        <v>2.8</v>
      </c>
      <c r="BP144">
        <v>1.8</v>
      </c>
      <c r="BQ144">
        <v>1245.6</v>
      </c>
      <c r="BR144">
        <v>1.1</v>
      </c>
      <c r="BS144">
        <v>11.5</v>
      </c>
      <c r="BT144">
        <v>417.4</v>
      </c>
    </row>
    <row r="145" spans="1:72" x14ac:dyDescent="0.25">
      <c r="A145" s="28" t="s">
        <v>147</v>
      </c>
      <c r="B145" s="27" t="s">
        <v>320</v>
      </c>
      <c r="C145" s="28" t="s">
        <v>405</v>
      </c>
      <c r="D145">
        <v>0.3</v>
      </c>
      <c r="H145">
        <v>0.7</v>
      </c>
      <c r="I145">
        <v>24.4</v>
      </c>
      <c r="J145">
        <v>0.1</v>
      </c>
      <c r="K145">
        <v>1</v>
      </c>
      <c r="L145">
        <v>0.3</v>
      </c>
      <c r="M145">
        <v>0.1</v>
      </c>
      <c r="N145">
        <v>0.8</v>
      </c>
      <c r="O145">
        <v>0.4</v>
      </c>
      <c r="P145">
        <v>2.1</v>
      </c>
      <c r="Q145">
        <v>0.4</v>
      </c>
      <c r="R145">
        <v>0.2</v>
      </c>
      <c r="S145">
        <v>0.6</v>
      </c>
      <c r="T145">
        <v>0.2</v>
      </c>
      <c r="U145">
        <v>0.3</v>
      </c>
      <c r="V145">
        <v>0.6</v>
      </c>
      <c r="W145">
        <v>2.9</v>
      </c>
      <c r="X145">
        <v>0.5</v>
      </c>
      <c r="Y145">
        <v>3.3</v>
      </c>
      <c r="Z145">
        <v>0.4</v>
      </c>
      <c r="AA145">
        <v>0.4</v>
      </c>
      <c r="AC145">
        <v>0.3</v>
      </c>
      <c r="AD145">
        <v>2</v>
      </c>
      <c r="AE145">
        <v>0.4</v>
      </c>
      <c r="AF145">
        <v>3.1</v>
      </c>
      <c r="AG145">
        <v>1.3</v>
      </c>
      <c r="AH145">
        <v>0.4</v>
      </c>
      <c r="AI145">
        <v>0.2</v>
      </c>
      <c r="AJ145">
        <v>0.1</v>
      </c>
      <c r="AK145">
        <v>0.4</v>
      </c>
      <c r="AL145">
        <v>0.1</v>
      </c>
      <c r="AM145">
        <v>1.1</v>
      </c>
      <c r="AO145">
        <v>0.5</v>
      </c>
      <c r="AP145">
        <v>0.2</v>
      </c>
      <c r="AQ145">
        <v>0.3</v>
      </c>
      <c r="AR145">
        <v>0.1</v>
      </c>
      <c r="AU145">
        <v>0.2</v>
      </c>
      <c r="AV145">
        <v>0.6</v>
      </c>
      <c r="AW145">
        <v>0.2</v>
      </c>
      <c r="AX145">
        <v>0.2</v>
      </c>
      <c r="AY145">
        <v>0.1</v>
      </c>
      <c r="AZ145">
        <v>0.3</v>
      </c>
      <c r="BA145">
        <v>0.2</v>
      </c>
      <c r="BB145">
        <v>0.1</v>
      </c>
      <c r="BD145">
        <v>0.8</v>
      </c>
      <c r="BE145">
        <v>1.4</v>
      </c>
      <c r="BF145">
        <v>0.5</v>
      </c>
      <c r="BG145">
        <v>3.7</v>
      </c>
      <c r="BH145">
        <v>1.1</v>
      </c>
      <c r="BI145">
        <v>0.4</v>
      </c>
      <c r="BJ145">
        <v>0.3</v>
      </c>
      <c r="BK145">
        <v>0.1</v>
      </c>
      <c r="BL145">
        <v>0.1</v>
      </c>
      <c r="BM145">
        <v>0.3</v>
      </c>
      <c r="BP145">
        <v>0.2</v>
      </c>
      <c r="BQ145">
        <v>143.9</v>
      </c>
      <c r="BR145">
        <v>0.4</v>
      </c>
      <c r="BS145">
        <v>1.4</v>
      </c>
      <c r="BT145">
        <v>35</v>
      </c>
    </row>
    <row r="146" spans="1:72" x14ac:dyDescent="0.25">
      <c r="A146" s="28" t="s">
        <v>147</v>
      </c>
      <c r="B146" s="27" t="s">
        <v>320</v>
      </c>
      <c r="C146" s="28" t="s">
        <v>406</v>
      </c>
      <c r="D146">
        <v>0.2</v>
      </c>
      <c r="H146">
        <v>1.1</v>
      </c>
      <c r="I146">
        <v>14.2</v>
      </c>
      <c r="J146">
        <v>0.1</v>
      </c>
      <c r="K146">
        <v>0.5</v>
      </c>
      <c r="L146">
        <v>0.4</v>
      </c>
      <c r="M146">
        <v>0.1</v>
      </c>
      <c r="N146">
        <v>1</v>
      </c>
      <c r="O146">
        <v>0.6</v>
      </c>
      <c r="P146">
        <v>1.1</v>
      </c>
      <c r="Q146">
        <v>0.2</v>
      </c>
      <c r="R146">
        <v>0.2</v>
      </c>
      <c r="S146">
        <v>0.5</v>
      </c>
      <c r="T146">
        <v>0.6</v>
      </c>
      <c r="U146">
        <v>0.3</v>
      </c>
      <c r="V146">
        <v>0.6</v>
      </c>
      <c r="W146">
        <v>1.5</v>
      </c>
      <c r="X146">
        <v>0.3</v>
      </c>
      <c r="Y146">
        <v>1.7</v>
      </c>
      <c r="Z146">
        <v>0.2</v>
      </c>
      <c r="AA146">
        <v>0.3</v>
      </c>
      <c r="AC146">
        <v>0.2</v>
      </c>
      <c r="AD146">
        <v>1</v>
      </c>
      <c r="AE146">
        <v>0.2</v>
      </c>
      <c r="AF146">
        <v>2.3</v>
      </c>
      <c r="AG146">
        <v>0.7</v>
      </c>
      <c r="AH146">
        <v>0.2</v>
      </c>
      <c r="AI146">
        <v>0.1</v>
      </c>
      <c r="AJ146">
        <v>0.1</v>
      </c>
      <c r="AK146">
        <v>0.2</v>
      </c>
      <c r="AM146">
        <v>0.4</v>
      </c>
      <c r="AN146">
        <v>0.6</v>
      </c>
      <c r="AO146">
        <v>0.2</v>
      </c>
      <c r="AP146">
        <v>0.1</v>
      </c>
      <c r="AQ146">
        <v>1.7</v>
      </c>
      <c r="AU146">
        <v>0.1</v>
      </c>
      <c r="AV146">
        <v>0.3</v>
      </c>
      <c r="AW146">
        <v>0.1</v>
      </c>
      <c r="AX146">
        <v>0.1</v>
      </c>
      <c r="AZ146">
        <v>0.1</v>
      </c>
      <c r="BA146">
        <v>0.1</v>
      </c>
      <c r="BD146">
        <v>0.3</v>
      </c>
      <c r="BE146">
        <v>0.5</v>
      </c>
      <c r="BF146">
        <v>0.1</v>
      </c>
      <c r="BG146">
        <v>1.3</v>
      </c>
      <c r="BH146">
        <v>0.4</v>
      </c>
      <c r="BI146">
        <v>0.1</v>
      </c>
      <c r="BJ146">
        <v>0.1</v>
      </c>
      <c r="BM146">
        <v>0.1</v>
      </c>
      <c r="BP146">
        <v>0.2</v>
      </c>
      <c r="BQ146">
        <v>49.5</v>
      </c>
      <c r="BR146">
        <v>0.1</v>
      </c>
      <c r="BS146">
        <v>1.1</v>
      </c>
      <c r="BT146">
        <v>8.8</v>
      </c>
    </row>
    <row r="147" spans="1:72" x14ac:dyDescent="0.25">
      <c r="A147" s="28" t="s">
        <v>147</v>
      </c>
      <c r="B147" s="27" t="s">
        <v>320</v>
      </c>
      <c r="C147" s="28" t="s">
        <v>407</v>
      </c>
      <c r="D147">
        <v>61.6</v>
      </c>
      <c r="E147">
        <v>8</v>
      </c>
      <c r="F147">
        <v>6.7</v>
      </c>
      <c r="G147">
        <v>8.4</v>
      </c>
      <c r="H147">
        <v>144</v>
      </c>
      <c r="I147">
        <v>4614.7</v>
      </c>
      <c r="J147">
        <v>23.2</v>
      </c>
      <c r="K147">
        <v>193.9</v>
      </c>
      <c r="L147">
        <v>74.1</v>
      </c>
      <c r="M147">
        <v>17.5</v>
      </c>
      <c r="N147">
        <v>139.6</v>
      </c>
      <c r="O147">
        <v>71.2</v>
      </c>
      <c r="P147">
        <v>443.1</v>
      </c>
      <c r="Q147">
        <v>78.6</v>
      </c>
      <c r="R147">
        <v>32.9</v>
      </c>
      <c r="S147">
        <v>125.4</v>
      </c>
      <c r="T147">
        <v>48.9</v>
      </c>
      <c r="U147">
        <v>55.7</v>
      </c>
      <c r="V147">
        <v>125.5</v>
      </c>
      <c r="W147">
        <v>680.2</v>
      </c>
      <c r="X147">
        <v>100.3</v>
      </c>
      <c r="Y147">
        <v>581.9</v>
      </c>
      <c r="Z147">
        <v>75</v>
      </c>
      <c r="AA147">
        <v>80.8</v>
      </c>
      <c r="AB147">
        <v>4.9</v>
      </c>
      <c r="AC147">
        <v>50.2</v>
      </c>
      <c r="AD147">
        <v>340.3</v>
      </c>
      <c r="AE147">
        <v>75</v>
      </c>
      <c r="AF147">
        <v>426.2</v>
      </c>
      <c r="AG147">
        <v>265.3</v>
      </c>
      <c r="AH147">
        <v>81.3</v>
      </c>
      <c r="AI147">
        <v>30.3</v>
      </c>
      <c r="AJ147">
        <v>10.8</v>
      </c>
      <c r="AK147">
        <v>79.5</v>
      </c>
      <c r="AL147">
        <v>27.6</v>
      </c>
      <c r="AM147">
        <v>199.6</v>
      </c>
      <c r="AN147">
        <v>13.3</v>
      </c>
      <c r="AO147">
        <v>104.8</v>
      </c>
      <c r="AP147">
        <v>40.1</v>
      </c>
      <c r="AQ147">
        <v>52.8</v>
      </c>
      <c r="AR147">
        <v>11.7</v>
      </c>
      <c r="AS147">
        <v>7.8</v>
      </c>
      <c r="AT147">
        <v>9.9</v>
      </c>
      <c r="AU147">
        <v>39.1</v>
      </c>
      <c r="AV147">
        <v>99.5</v>
      </c>
      <c r="AW147">
        <v>38.8</v>
      </c>
      <c r="AX147">
        <v>30.2</v>
      </c>
      <c r="AY147">
        <v>10.1</v>
      </c>
      <c r="AZ147">
        <v>56.8</v>
      </c>
      <c r="BA147">
        <v>49.4</v>
      </c>
      <c r="BB147">
        <v>20.6</v>
      </c>
      <c r="BC147">
        <v>13</v>
      </c>
      <c r="BD147">
        <v>152.4</v>
      </c>
      <c r="BE147">
        <v>215.2</v>
      </c>
      <c r="BF147">
        <v>107.2</v>
      </c>
      <c r="BG147">
        <v>531</v>
      </c>
      <c r="BH147">
        <v>173.7</v>
      </c>
      <c r="BI147">
        <v>109.2</v>
      </c>
      <c r="BJ147">
        <v>59.1</v>
      </c>
      <c r="BK147">
        <v>30.6</v>
      </c>
      <c r="BL147">
        <v>37.5</v>
      </c>
      <c r="BM147">
        <v>55.2</v>
      </c>
      <c r="BP147">
        <v>41.2</v>
      </c>
      <c r="BQ147">
        <v>27079.8</v>
      </c>
      <c r="BR147">
        <v>20.3</v>
      </c>
      <c r="BS147">
        <v>220.1</v>
      </c>
      <c r="BT147">
        <v>6594.8</v>
      </c>
    </row>
    <row r="148" spans="1:72" x14ac:dyDescent="0.25">
      <c r="A148" s="26" t="s">
        <v>87</v>
      </c>
      <c r="B148" s="27" t="s">
        <v>321</v>
      </c>
      <c r="C148" s="26" t="s">
        <v>384</v>
      </c>
      <c r="D148">
        <v>1488.7</v>
      </c>
      <c r="E148">
        <v>512.2</v>
      </c>
      <c r="F148">
        <v>72.5</v>
      </c>
      <c r="G148">
        <v>196.3</v>
      </c>
      <c r="H148">
        <v>3749.3</v>
      </c>
      <c r="I148">
        <v>280.6</v>
      </c>
      <c r="J148">
        <v>32506.2</v>
      </c>
      <c r="K148">
        <v>4761.8</v>
      </c>
      <c r="L148">
        <v>194.6</v>
      </c>
      <c r="M148">
        <v>133.9</v>
      </c>
      <c r="N148">
        <v>1182.7</v>
      </c>
      <c r="O148">
        <v>286.9</v>
      </c>
      <c r="P148">
        <v>915.7</v>
      </c>
      <c r="Q148">
        <v>1476.7</v>
      </c>
      <c r="R148">
        <v>880</v>
      </c>
      <c r="S148">
        <v>1933.6</v>
      </c>
      <c r="T148">
        <v>332.2</v>
      </c>
      <c r="U148">
        <v>664.4</v>
      </c>
      <c r="V148">
        <v>1228.7</v>
      </c>
      <c r="W148">
        <v>1455</v>
      </c>
      <c r="X148">
        <v>995.2</v>
      </c>
      <c r="Y148">
        <v>14276.3</v>
      </c>
      <c r="Z148">
        <v>454</v>
      </c>
      <c r="AA148">
        <v>3029.3</v>
      </c>
      <c r="AB148">
        <v>52.9</v>
      </c>
      <c r="AC148">
        <v>448.6</v>
      </c>
      <c r="AD148">
        <v>37263.4</v>
      </c>
      <c r="AE148">
        <v>282.8</v>
      </c>
      <c r="AF148">
        <v>2628.6</v>
      </c>
      <c r="AG148">
        <v>990.2</v>
      </c>
      <c r="AH148">
        <v>748.3</v>
      </c>
      <c r="AI148">
        <v>27.6</v>
      </c>
      <c r="AJ148">
        <v>24.5</v>
      </c>
      <c r="AK148">
        <v>736.9</v>
      </c>
      <c r="AL148">
        <v>41.9</v>
      </c>
      <c r="AM148">
        <v>658.7</v>
      </c>
      <c r="AN148">
        <v>111.5</v>
      </c>
      <c r="AO148">
        <v>440</v>
      </c>
      <c r="AP148">
        <v>185.4</v>
      </c>
      <c r="AQ148">
        <v>277.2</v>
      </c>
      <c r="AR148">
        <v>71.7</v>
      </c>
      <c r="AS148">
        <v>41.6</v>
      </c>
      <c r="AT148">
        <v>51.4</v>
      </c>
      <c r="AU148">
        <v>2251.5</v>
      </c>
      <c r="AV148">
        <v>399.4</v>
      </c>
      <c r="AW148">
        <v>264.6</v>
      </c>
      <c r="AX148">
        <v>78.6</v>
      </c>
      <c r="AY148">
        <v>165.5</v>
      </c>
      <c r="AZ148">
        <v>219.1</v>
      </c>
      <c r="BA148">
        <v>206.9</v>
      </c>
      <c r="BB148">
        <v>34.6</v>
      </c>
      <c r="BC148">
        <v>22.3</v>
      </c>
      <c r="BD148">
        <v>1434.2</v>
      </c>
      <c r="BE148">
        <v>400.9</v>
      </c>
      <c r="BF148">
        <v>329.5</v>
      </c>
      <c r="BG148">
        <v>688.5</v>
      </c>
      <c r="BH148">
        <v>210.8</v>
      </c>
      <c r="BI148">
        <v>438.8</v>
      </c>
      <c r="BJ148">
        <v>227.5</v>
      </c>
      <c r="BK148">
        <v>171.3</v>
      </c>
      <c r="BL148">
        <v>94.9</v>
      </c>
      <c r="BM148">
        <v>1056</v>
      </c>
      <c r="BP148">
        <v>212.6</v>
      </c>
      <c r="BQ148">
        <v>11563.2</v>
      </c>
      <c r="BR148">
        <v>15.2</v>
      </c>
      <c r="BS148">
        <v>10618</v>
      </c>
      <c r="BT148">
        <v>7042.9</v>
      </c>
    </row>
    <row r="149" spans="1:72" x14ac:dyDescent="0.25">
      <c r="A149" s="28" t="s">
        <v>87</v>
      </c>
      <c r="B149" s="27" t="s">
        <v>321</v>
      </c>
      <c r="C149" s="28" t="s">
        <v>385</v>
      </c>
      <c r="D149">
        <v>2.7</v>
      </c>
      <c r="E149">
        <v>1</v>
      </c>
      <c r="G149">
        <v>0.3</v>
      </c>
      <c r="H149">
        <v>5.7</v>
      </c>
      <c r="I149">
        <v>0.4</v>
      </c>
      <c r="J149">
        <v>82.4</v>
      </c>
      <c r="K149">
        <v>9</v>
      </c>
      <c r="L149">
        <v>0.4</v>
      </c>
      <c r="M149">
        <v>0.2</v>
      </c>
      <c r="N149">
        <v>4.8</v>
      </c>
      <c r="O149">
        <v>1.9</v>
      </c>
      <c r="P149">
        <v>3.8</v>
      </c>
      <c r="Q149">
        <v>3.1</v>
      </c>
      <c r="R149">
        <v>2</v>
      </c>
      <c r="S149">
        <v>7.2</v>
      </c>
      <c r="T149">
        <v>1.2</v>
      </c>
      <c r="U149">
        <v>1.8</v>
      </c>
      <c r="V149">
        <v>5.5</v>
      </c>
      <c r="W149">
        <v>5.7</v>
      </c>
      <c r="X149">
        <v>1.9</v>
      </c>
      <c r="Y149">
        <v>34</v>
      </c>
      <c r="Z149">
        <v>1.3</v>
      </c>
      <c r="AA149">
        <v>8.6</v>
      </c>
      <c r="AC149">
        <v>0.7</v>
      </c>
      <c r="AD149">
        <v>180.4</v>
      </c>
      <c r="AE149">
        <v>0.6</v>
      </c>
      <c r="AF149">
        <v>2.7</v>
      </c>
      <c r="AG149">
        <v>1.1</v>
      </c>
      <c r="AH149">
        <v>0.8</v>
      </c>
      <c r="AI149">
        <v>0.4</v>
      </c>
      <c r="AJ149">
        <v>0.2</v>
      </c>
      <c r="AK149">
        <v>0.9</v>
      </c>
      <c r="AL149">
        <v>0.1</v>
      </c>
      <c r="AM149">
        <v>1</v>
      </c>
      <c r="AN149">
        <v>0.2</v>
      </c>
      <c r="AO149">
        <v>0.4</v>
      </c>
      <c r="AP149">
        <v>0.2</v>
      </c>
      <c r="AQ149">
        <v>0.6</v>
      </c>
      <c r="AR149">
        <v>0.1</v>
      </c>
      <c r="AT149">
        <v>0.1</v>
      </c>
      <c r="AU149">
        <v>5</v>
      </c>
      <c r="AV149">
        <v>0.5</v>
      </c>
      <c r="AW149">
        <v>1.2</v>
      </c>
      <c r="AX149">
        <v>0.3</v>
      </c>
      <c r="AY149">
        <v>0.2</v>
      </c>
      <c r="AZ149">
        <v>0.4</v>
      </c>
      <c r="BA149">
        <v>2.6</v>
      </c>
      <c r="BD149">
        <v>2.6</v>
      </c>
      <c r="BE149">
        <v>0.7</v>
      </c>
      <c r="BF149">
        <v>0.9</v>
      </c>
      <c r="BG149">
        <v>1</v>
      </c>
      <c r="BH149">
        <v>0.8</v>
      </c>
      <c r="BI149">
        <v>0.5</v>
      </c>
      <c r="BJ149">
        <v>0.6</v>
      </c>
      <c r="BK149">
        <v>0.1</v>
      </c>
      <c r="BL149">
        <v>0.1</v>
      </c>
      <c r="BM149">
        <v>2</v>
      </c>
      <c r="BP149">
        <v>0.1</v>
      </c>
      <c r="BQ149">
        <v>34.5</v>
      </c>
      <c r="BS149">
        <v>12.4</v>
      </c>
      <c r="BT149">
        <v>8.1</v>
      </c>
    </row>
    <row r="150" spans="1:72" x14ac:dyDescent="0.25">
      <c r="A150" s="28" t="s">
        <v>87</v>
      </c>
      <c r="B150" s="27" t="s">
        <v>321</v>
      </c>
      <c r="C150" s="28" t="s">
        <v>386</v>
      </c>
      <c r="D150">
        <v>18.9</v>
      </c>
      <c r="E150">
        <v>0.6</v>
      </c>
      <c r="F150">
        <v>0.5</v>
      </c>
      <c r="G150">
        <v>1.1</v>
      </c>
      <c r="H150">
        <v>39.2</v>
      </c>
      <c r="I150">
        <v>2.4</v>
      </c>
      <c r="J150">
        <v>295.1</v>
      </c>
      <c r="K150">
        <v>20</v>
      </c>
      <c r="L150">
        <v>1.7</v>
      </c>
      <c r="M150">
        <v>0.7</v>
      </c>
      <c r="N150">
        <v>11.5</v>
      </c>
      <c r="O150">
        <v>3</v>
      </c>
      <c r="P150">
        <v>9.2</v>
      </c>
      <c r="Q150">
        <v>9.6</v>
      </c>
      <c r="R150">
        <v>6.9</v>
      </c>
      <c r="S150">
        <v>23</v>
      </c>
      <c r="T150">
        <v>4.2</v>
      </c>
      <c r="U150">
        <v>6.9</v>
      </c>
      <c r="V150">
        <v>12.9</v>
      </c>
      <c r="W150">
        <v>28</v>
      </c>
      <c r="X150">
        <v>13.3</v>
      </c>
      <c r="Y150">
        <v>127.2</v>
      </c>
      <c r="Z150">
        <v>6.5</v>
      </c>
      <c r="AA150">
        <v>14.3</v>
      </c>
      <c r="AB150">
        <v>0.2</v>
      </c>
      <c r="AC150">
        <v>3.6</v>
      </c>
      <c r="AD150">
        <v>340.1</v>
      </c>
      <c r="AE150">
        <v>2.3</v>
      </c>
      <c r="AF150">
        <v>19.9</v>
      </c>
      <c r="AG150">
        <v>6.8</v>
      </c>
      <c r="AH150">
        <v>2.8</v>
      </c>
      <c r="AI150">
        <v>0.6</v>
      </c>
      <c r="AJ150">
        <v>0.4</v>
      </c>
      <c r="AK150">
        <v>4.7</v>
      </c>
      <c r="AL150">
        <v>0.4</v>
      </c>
      <c r="AM150">
        <v>8.5</v>
      </c>
      <c r="AN150">
        <v>1.4</v>
      </c>
      <c r="AO150">
        <v>6.1</v>
      </c>
      <c r="AP150">
        <v>2.2</v>
      </c>
      <c r="AQ150">
        <v>2.9</v>
      </c>
      <c r="AR150">
        <v>0.3</v>
      </c>
      <c r="AS150">
        <v>0.3</v>
      </c>
      <c r="AT150">
        <v>0.5</v>
      </c>
      <c r="AU150">
        <v>7</v>
      </c>
      <c r="AV150">
        <v>1.8</v>
      </c>
      <c r="AW150">
        <v>3.4</v>
      </c>
      <c r="AX150">
        <v>0.7</v>
      </c>
      <c r="AY150">
        <v>1.8</v>
      </c>
      <c r="AZ150">
        <v>1.3</v>
      </c>
      <c r="BA150">
        <v>2.4</v>
      </c>
      <c r="BB150">
        <v>0.2</v>
      </c>
      <c r="BC150">
        <v>0.3</v>
      </c>
      <c r="BD150">
        <v>14.5</v>
      </c>
      <c r="BE150">
        <v>2.8</v>
      </c>
      <c r="BF150">
        <v>4.8</v>
      </c>
      <c r="BG150">
        <v>2.6</v>
      </c>
      <c r="BH150">
        <v>1.6</v>
      </c>
      <c r="BI150">
        <v>3</v>
      </c>
      <c r="BJ150">
        <v>1.3</v>
      </c>
      <c r="BK150">
        <v>1.2</v>
      </c>
      <c r="BL150">
        <v>0.6</v>
      </c>
      <c r="BM150">
        <v>4.6</v>
      </c>
      <c r="BP150">
        <v>0.5</v>
      </c>
      <c r="BQ150">
        <v>159.3</v>
      </c>
      <c r="BS150">
        <v>78.8</v>
      </c>
      <c r="BT150">
        <v>28.6</v>
      </c>
    </row>
    <row r="151" spans="1:72" x14ac:dyDescent="0.25">
      <c r="A151" s="28" t="s">
        <v>87</v>
      </c>
      <c r="B151" s="27" t="s">
        <v>321</v>
      </c>
      <c r="C151" s="28" t="s">
        <v>387</v>
      </c>
      <c r="D151">
        <v>6.6</v>
      </c>
      <c r="E151">
        <v>0.7</v>
      </c>
      <c r="F151">
        <v>0.2</v>
      </c>
      <c r="G151">
        <v>0.4</v>
      </c>
      <c r="H151">
        <v>17.2</v>
      </c>
      <c r="I151">
        <v>1.5</v>
      </c>
      <c r="J151">
        <v>105.8</v>
      </c>
      <c r="K151">
        <v>9.3</v>
      </c>
      <c r="L151">
        <v>0.9</v>
      </c>
      <c r="M151">
        <v>0.5</v>
      </c>
      <c r="N151">
        <v>5.1</v>
      </c>
      <c r="O151">
        <v>4.4</v>
      </c>
      <c r="P151">
        <v>4</v>
      </c>
      <c r="Q151">
        <v>4.5</v>
      </c>
      <c r="R151">
        <v>3</v>
      </c>
      <c r="S151">
        <v>8</v>
      </c>
      <c r="T151">
        <v>3</v>
      </c>
      <c r="U151">
        <v>3.2</v>
      </c>
      <c r="V151">
        <v>5.2</v>
      </c>
      <c r="W151">
        <v>7.6</v>
      </c>
      <c r="X151">
        <v>4</v>
      </c>
      <c r="Y151">
        <v>56.4</v>
      </c>
      <c r="Z151">
        <v>2.3</v>
      </c>
      <c r="AA151">
        <v>11.8</v>
      </c>
      <c r="AB151">
        <v>0.1</v>
      </c>
      <c r="AC151">
        <v>1.6</v>
      </c>
      <c r="AD151">
        <v>174</v>
      </c>
      <c r="AE151">
        <v>1.3</v>
      </c>
      <c r="AF151">
        <v>13.2</v>
      </c>
      <c r="AG151">
        <v>4.4</v>
      </c>
      <c r="AH151">
        <v>2</v>
      </c>
      <c r="AI151">
        <v>0.4</v>
      </c>
      <c r="AJ151">
        <v>0.5</v>
      </c>
      <c r="AK151">
        <v>2.7</v>
      </c>
      <c r="AL151">
        <v>0.2</v>
      </c>
      <c r="AM151">
        <v>3.8</v>
      </c>
      <c r="AN151">
        <v>1.7</v>
      </c>
      <c r="AO151">
        <v>2.3</v>
      </c>
      <c r="AP151">
        <v>1.2</v>
      </c>
      <c r="AQ151">
        <v>6.4</v>
      </c>
      <c r="AR151">
        <v>0.4</v>
      </c>
      <c r="AS151">
        <v>0.3</v>
      </c>
      <c r="AT151">
        <v>0.7</v>
      </c>
      <c r="AU151">
        <v>5.4</v>
      </c>
      <c r="AV151">
        <v>2.8</v>
      </c>
      <c r="AW151">
        <v>1.3</v>
      </c>
      <c r="AX151">
        <v>0.5</v>
      </c>
      <c r="AY151">
        <v>0.8</v>
      </c>
      <c r="AZ151">
        <v>0.8</v>
      </c>
      <c r="BA151">
        <v>1.9</v>
      </c>
      <c r="BB151">
        <v>0.2</v>
      </c>
      <c r="BC151">
        <v>0.3</v>
      </c>
      <c r="BD151">
        <v>7</v>
      </c>
      <c r="BE151">
        <v>1.8</v>
      </c>
      <c r="BF151">
        <v>1.4</v>
      </c>
      <c r="BG151">
        <v>6.4</v>
      </c>
      <c r="BH151">
        <v>1.3</v>
      </c>
      <c r="BI151">
        <v>1.3</v>
      </c>
      <c r="BJ151">
        <v>0.7</v>
      </c>
      <c r="BK151">
        <v>0.5</v>
      </c>
      <c r="BL151">
        <v>0.3</v>
      </c>
      <c r="BM151">
        <v>1.4</v>
      </c>
      <c r="BP151">
        <v>2.6</v>
      </c>
      <c r="BQ151">
        <v>65.4</v>
      </c>
      <c r="BS151">
        <v>21.6</v>
      </c>
      <c r="BT151">
        <v>11.3</v>
      </c>
    </row>
    <row r="152" spans="1:72" x14ac:dyDescent="0.25">
      <c r="A152" s="28" t="s">
        <v>87</v>
      </c>
      <c r="B152" s="27" t="s">
        <v>321</v>
      </c>
      <c r="C152" s="28" t="s">
        <v>388</v>
      </c>
      <c r="D152">
        <v>0.1</v>
      </c>
      <c r="H152">
        <v>0.3</v>
      </c>
      <c r="J152">
        <v>2</v>
      </c>
      <c r="K152">
        <v>0.1</v>
      </c>
      <c r="N152">
        <v>0.1</v>
      </c>
      <c r="P152">
        <v>0.1</v>
      </c>
      <c r="Q152">
        <v>0.1</v>
      </c>
      <c r="R152">
        <v>0.1</v>
      </c>
      <c r="S152">
        <v>0.2</v>
      </c>
      <c r="U152">
        <v>0.1</v>
      </c>
      <c r="V152">
        <v>0.1</v>
      </c>
      <c r="W152">
        <v>0.2</v>
      </c>
      <c r="X152">
        <v>0.1</v>
      </c>
      <c r="Y152">
        <v>0.9</v>
      </c>
      <c r="AA152">
        <v>0.1</v>
      </c>
      <c r="AD152">
        <v>1.7</v>
      </c>
      <c r="AF152">
        <v>0.1</v>
      </c>
      <c r="AG152">
        <v>0.1</v>
      </c>
      <c r="AH152">
        <v>0.1</v>
      </c>
      <c r="AK152">
        <v>0.1</v>
      </c>
      <c r="AM152">
        <v>0.1</v>
      </c>
      <c r="AU152">
        <v>0.1</v>
      </c>
      <c r="BD152">
        <v>0.1</v>
      </c>
      <c r="BG152">
        <v>0.1</v>
      </c>
      <c r="BP152">
        <v>0.1</v>
      </c>
      <c r="BQ152">
        <v>1.4</v>
      </c>
      <c r="BS152">
        <v>0.5</v>
      </c>
      <c r="BT152">
        <v>0.7</v>
      </c>
    </row>
    <row r="153" spans="1:72" x14ac:dyDescent="0.25">
      <c r="A153" s="28" t="s">
        <v>87</v>
      </c>
      <c r="B153" s="27" t="s">
        <v>321</v>
      </c>
      <c r="C153" s="28" t="s">
        <v>389</v>
      </c>
      <c r="D153">
        <v>0.1</v>
      </c>
      <c r="H153">
        <v>0.4</v>
      </c>
      <c r="J153">
        <v>2.1</v>
      </c>
      <c r="K153">
        <v>0.1</v>
      </c>
      <c r="N153">
        <v>0.1</v>
      </c>
      <c r="P153">
        <v>0.1</v>
      </c>
      <c r="Q153">
        <v>0.1</v>
      </c>
      <c r="R153">
        <v>0.1</v>
      </c>
      <c r="S153">
        <v>0.2</v>
      </c>
      <c r="U153">
        <v>0.1</v>
      </c>
      <c r="V153">
        <v>0.1</v>
      </c>
      <c r="W153">
        <v>0.2</v>
      </c>
      <c r="X153">
        <v>0.1</v>
      </c>
      <c r="Y153">
        <v>1.2</v>
      </c>
      <c r="AA153">
        <v>0.2</v>
      </c>
      <c r="AD153">
        <v>2</v>
      </c>
      <c r="AF153">
        <v>0.1</v>
      </c>
      <c r="AG153">
        <v>0.1</v>
      </c>
      <c r="AU153">
        <v>0.1</v>
      </c>
      <c r="BD153">
        <v>0.1</v>
      </c>
      <c r="BG153">
        <v>0.1</v>
      </c>
      <c r="BQ153">
        <v>1.4</v>
      </c>
      <c r="BS153">
        <v>0.5</v>
      </c>
      <c r="BT153">
        <v>0.6</v>
      </c>
    </row>
    <row r="154" spans="1:72" x14ac:dyDescent="0.25">
      <c r="A154" s="28" t="s">
        <v>87</v>
      </c>
      <c r="B154" s="27" t="s">
        <v>321</v>
      </c>
      <c r="C154" s="28" t="s">
        <v>390</v>
      </c>
      <c r="D154">
        <v>0.2</v>
      </c>
      <c r="H154">
        <v>1</v>
      </c>
      <c r="I154">
        <v>0.1</v>
      </c>
      <c r="J154">
        <v>3.6</v>
      </c>
      <c r="K154">
        <v>0.1</v>
      </c>
      <c r="N154">
        <v>0.1</v>
      </c>
      <c r="O154">
        <v>0.1</v>
      </c>
      <c r="P154">
        <v>0.1</v>
      </c>
      <c r="Q154">
        <v>0.1</v>
      </c>
      <c r="R154">
        <v>0.1</v>
      </c>
      <c r="S154">
        <v>0.2</v>
      </c>
      <c r="U154">
        <v>0.1</v>
      </c>
      <c r="V154">
        <v>0.1</v>
      </c>
      <c r="W154">
        <v>0.2</v>
      </c>
      <c r="X154">
        <v>0.1</v>
      </c>
      <c r="Y154">
        <v>1.5</v>
      </c>
      <c r="AA154">
        <v>0.3</v>
      </c>
      <c r="AD154">
        <v>2</v>
      </c>
      <c r="AF154">
        <v>0.2</v>
      </c>
      <c r="AG154">
        <v>0.1</v>
      </c>
      <c r="AM154">
        <v>0.1</v>
      </c>
      <c r="AU154">
        <v>0.1</v>
      </c>
      <c r="BD154">
        <v>0.1</v>
      </c>
      <c r="BG154">
        <v>0.4</v>
      </c>
      <c r="BP154">
        <v>0.1</v>
      </c>
      <c r="BQ154">
        <v>3</v>
      </c>
      <c r="BS154">
        <v>1.1</v>
      </c>
      <c r="BT154">
        <v>-1.8</v>
      </c>
    </row>
    <row r="155" spans="1:72" x14ac:dyDescent="0.25">
      <c r="A155" s="28" t="s">
        <v>87</v>
      </c>
      <c r="B155" s="27" t="s">
        <v>321</v>
      </c>
      <c r="C155" s="28" t="s">
        <v>391</v>
      </c>
      <c r="D155">
        <v>2.5</v>
      </c>
      <c r="E155">
        <v>0.2</v>
      </c>
      <c r="F155">
        <v>0.1</v>
      </c>
      <c r="G155">
        <v>0.2</v>
      </c>
      <c r="H155">
        <v>7.2</v>
      </c>
      <c r="I155">
        <v>0.5</v>
      </c>
      <c r="J155">
        <v>70.9</v>
      </c>
      <c r="K155">
        <v>3.3</v>
      </c>
      <c r="L155">
        <v>0.2</v>
      </c>
      <c r="M155">
        <v>0.1</v>
      </c>
      <c r="N155">
        <v>1.6</v>
      </c>
      <c r="O155">
        <v>0.4</v>
      </c>
      <c r="P155">
        <v>1.4</v>
      </c>
      <c r="Q155">
        <v>1.8</v>
      </c>
      <c r="R155">
        <v>1.2</v>
      </c>
      <c r="S155">
        <v>4.6</v>
      </c>
      <c r="T155">
        <v>0.5</v>
      </c>
      <c r="U155">
        <v>1.5</v>
      </c>
      <c r="V155">
        <v>1.7</v>
      </c>
      <c r="W155">
        <v>3</v>
      </c>
      <c r="X155">
        <v>1.4</v>
      </c>
      <c r="Y155">
        <v>26.3</v>
      </c>
      <c r="Z155">
        <v>0.8</v>
      </c>
      <c r="AA155">
        <v>4.5</v>
      </c>
      <c r="AC155">
        <v>0.4</v>
      </c>
      <c r="AD155">
        <v>50.9</v>
      </c>
      <c r="AE155">
        <v>0.3</v>
      </c>
      <c r="AF155">
        <v>3.6</v>
      </c>
      <c r="AG155">
        <v>1.6</v>
      </c>
      <c r="AH155">
        <v>1.2</v>
      </c>
      <c r="AK155">
        <v>1.2</v>
      </c>
      <c r="AM155">
        <v>1</v>
      </c>
      <c r="AN155">
        <v>0.1</v>
      </c>
      <c r="AO155">
        <v>0.6</v>
      </c>
      <c r="AP155">
        <v>0.2</v>
      </c>
      <c r="AQ155">
        <v>0.3</v>
      </c>
      <c r="AU155">
        <v>2.2</v>
      </c>
      <c r="AV155">
        <v>0.5</v>
      </c>
      <c r="AW155">
        <v>0.4</v>
      </c>
      <c r="AY155">
        <v>0.2</v>
      </c>
      <c r="AZ155">
        <v>0.3</v>
      </c>
      <c r="BA155">
        <v>0.4</v>
      </c>
      <c r="BD155">
        <v>1.8</v>
      </c>
      <c r="BE155">
        <v>0.4</v>
      </c>
      <c r="BF155">
        <v>0.5</v>
      </c>
      <c r="BG155">
        <v>0.2</v>
      </c>
      <c r="BH155">
        <v>0.2</v>
      </c>
      <c r="BI155">
        <v>0.4</v>
      </c>
      <c r="BJ155">
        <v>0.3</v>
      </c>
      <c r="BK155">
        <v>0.1</v>
      </c>
      <c r="BL155">
        <v>0.1</v>
      </c>
      <c r="BM155">
        <v>0.6</v>
      </c>
      <c r="BQ155">
        <v>25.5</v>
      </c>
      <c r="BS155">
        <v>7.4</v>
      </c>
      <c r="BT155">
        <v>19.7</v>
      </c>
    </row>
    <row r="156" spans="1:72" x14ac:dyDescent="0.25">
      <c r="A156" s="28" t="s">
        <v>87</v>
      </c>
      <c r="B156" s="27" t="s">
        <v>321</v>
      </c>
      <c r="C156" s="28" t="s">
        <v>392</v>
      </c>
      <c r="D156">
        <v>3.2</v>
      </c>
      <c r="E156">
        <v>0.3</v>
      </c>
      <c r="F156">
        <v>0.1</v>
      </c>
      <c r="G156">
        <v>0.2</v>
      </c>
      <c r="H156">
        <v>8.6</v>
      </c>
      <c r="I156">
        <v>0.8</v>
      </c>
      <c r="J156">
        <v>58.5</v>
      </c>
      <c r="K156">
        <v>4</v>
      </c>
      <c r="L156">
        <v>0.3</v>
      </c>
      <c r="M156">
        <v>0.3</v>
      </c>
      <c r="N156">
        <v>4.3</v>
      </c>
      <c r="O156">
        <v>0.9</v>
      </c>
      <c r="P156">
        <v>2.5</v>
      </c>
      <c r="Q156">
        <v>2.2</v>
      </c>
      <c r="R156">
        <v>1.8</v>
      </c>
      <c r="S156">
        <v>4</v>
      </c>
      <c r="T156">
        <v>1</v>
      </c>
      <c r="U156">
        <v>1.7</v>
      </c>
      <c r="V156">
        <v>2.2</v>
      </c>
      <c r="W156">
        <v>5</v>
      </c>
      <c r="X156">
        <v>1.8</v>
      </c>
      <c r="Y156">
        <v>36.7</v>
      </c>
      <c r="Z156">
        <v>1</v>
      </c>
      <c r="AA156">
        <v>3.7</v>
      </c>
      <c r="AC156">
        <v>0.5</v>
      </c>
      <c r="AD156">
        <v>63.4</v>
      </c>
      <c r="AE156">
        <v>0.8</v>
      </c>
      <c r="AF156">
        <v>5.1</v>
      </c>
      <c r="AG156">
        <v>3</v>
      </c>
      <c r="AH156">
        <v>1.3</v>
      </c>
      <c r="AI156">
        <v>0.1</v>
      </c>
      <c r="AJ156">
        <v>0.1</v>
      </c>
      <c r="AK156">
        <v>1.7</v>
      </c>
      <c r="AL156">
        <v>0.1</v>
      </c>
      <c r="AM156">
        <v>2.3</v>
      </c>
      <c r="AN156">
        <v>0.2</v>
      </c>
      <c r="AO156">
        <v>0.6</v>
      </c>
      <c r="AP156">
        <v>0.3</v>
      </c>
      <c r="AQ156">
        <v>0.7</v>
      </c>
      <c r="AR156">
        <v>0.1</v>
      </c>
      <c r="AT156">
        <v>0.1</v>
      </c>
      <c r="AU156">
        <v>2.4</v>
      </c>
      <c r="AV156">
        <v>0.5</v>
      </c>
      <c r="AW156">
        <v>0.6</v>
      </c>
      <c r="AX156">
        <v>0.1</v>
      </c>
      <c r="AY156">
        <v>0.3</v>
      </c>
      <c r="AZ156">
        <v>0.3</v>
      </c>
      <c r="BA156">
        <v>0.5</v>
      </c>
      <c r="BC156">
        <v>0.1</v>
      </c>
      <c r="BD156">
        <v>2.1</v>
      </c>
      <c r="BE156">
        <v>0.5</v>
      </c>
      <c r="BF156">
        <v>0.6</v>
      </c>
      <c r="BG156">
        <v>2.6</v>
      </c>
      <c r="BH156">
        <v>0.3</v>
      </c>
      <c r="BI156">
        <v>0.5</v>
      </c>
      <c r="BJ156">
        <v>0.2</v>
      </c>
      <c r="BK156">
        <v>0.1</v>
      </c>
      <c r="BL156">
        <v>0.1</v>
      </c>
      <c r="BM156">
        <v>0.7</v>
      </c>
      <c r="BP156">
        <v>0.8</v>
      </c>
      <c r="BQ156">
        <v>46.1</v>
      </c>
      <c r="BS156">
        <v>11.8</v>
      </c>
      <c r="BT156">
        <v>9</v>
      </c>
    </row>
    <row r="157" spans="1:72" x14ac:dyDescent="0.25">
      <c r="A157" s="28" t="s">
        <v>87</v>
      </c>
      <c r="B157" s="27" t="s">
        <v>321</v>
      </c>
      <c r="C157" s="28" t="s">
        <v>393</v>
      </c>
      <c r="D157">
        <v>11.1</v>
      </c>
      <c r="E157">
        <v>6.1</v>
      </c>
      <c r="F157">
        <v>0.1</v>
      </c>
      <c r="G157">
        <v>1.6</v>
      </c>
      <c r="H157">
        <v>19.1</v>
      </c>
      <c r="I157">
        <v>1.8</v>
      </c>
      <c r="J157">
        <v>386.4</v>
      </c>
      <c r="K157">
        <v>31.2</v>
      </c>
      <c r="L157">
        <v>0.6</v>
      </c>
      <c r="M157">
        <v>0.8</v>
      </c>
      <c r="N157">
        <v>6.9</v>
      </c>
      <c r="O157">
        <v>1.4</v>
      </c>
      <c r="P157">
        <v>6.1</v>
      </c>
      <c r="Q157">
        <v>8.7</v>
      </c>
      <c r="R157">
        <v>5</v>
      </c>
      <c r="S157">
        <v>14.3</v>
      </c>
      <c r="T157">
        <v>2.1</v>
      </c>
      <c r="U157">
        <v>4.6</v>
      </c>
      <c r="V157">
        <v>7.3</v>
      </c>
      <c r="W157">
        <v>11.4</v>
      </c>
      <c r="X157">
        <v>7</v>
      </c>
      <c r="Y157">
        <v>152.2</v>
      </c>
      <c r="Z157">
        <v>2.7</v>
      </c>
      <c r="AA157">
        <v>22.3</v>
      </c>
      <c r="AB157">
        <v>0.1</v>
      </c>
      <c r="AC157">
        <v>1.7</v>
      </c>
      <c r="AD157">
        <v>244.4</v>
      </c>
      <c r="AE157">
        <v>1.2</v>
      </c>
      <c r="AF157">
        <v>10</v>
      </c>
      <c r="AG157">
        <v>4.7</v>
      </c>
      <c r="AH157">
        <v>4.1</v>
      </c>
      <c r="AI157">
        <v>0.3</v>
      </c>
      <c r="AJ157">
        <v>0.1</v>
      </c>
      <c r="AK157">
        <v>4.5</v>
      </c>
      <c r="AL157">
        <v>0.2</v>
      </c>
      <c r="AM157">
        <v>4.4</v>
      </c>
      <c r="AN157">
        <v>0.4</v>
      </c>
      <c r="AO157">
        <v>1.6</v>
      </c>
      <c r="AP157">
        <v>0.7</v>
      </c>
      <c r="AQ157">
        <v>1.6</v>
      </c>
      <c r="AR157">
        <v>0.2</v>
      </c>
      <c r="AS157">
        <v>0.1</v>
      </c>
      <c r="AT157">
        <v>0.1</v>
      </c>
      <c r="AU157">
        <v>11.3</v>
      </c>
      <c r="AV157">
        <v>3</v>
      </c>
      <c r="AW157">
        <v>2</v>
      </c>
      <c r="AX157">
        <v>0.4</v>
      </c>
      <c r="AY157">
        <v>1.1</v>
      </c>
      <c r="AZ157">
        <v>1.6</v>
      </c>
      <c r="BA157">
        <v>1.7</v>
      </c>
      <c r="BB157">
        <v>0.1</v>
      </c>
      <c r="BD157">
        <v>8.8</v>
      </c>
      <c r="BE157">
        <v>2</v>
      </c>
      <c r="BF157">
        <v>2.5</v>
      </c>
      <c r="BG157">
        <v>1.2</v>
      </c>
      <c r="BH157">
        <v>0.8</v>
      </c>
      <c r="BI157">
        <v>1.2</v>
      </c>
      <c r="BJ157">
        <v>0.5</v>
      </c>
      <c r="BK157">
        <v>0.5</v>
      </c>
      <c r="BL157">
        <v>0.5</v>
      </c>
      <c r="BM157">
        <v>3.3</v>
      </c>
      <c r="BP157">
        <v>0.1</v>
      </c>
      <c r="BQ157">
        <v>87.7</v>
      </c>
      <c r="BS157">
        <v>35.8</v>
      </c>
      <c r="BT157">
        <v>50.2</v>
      </c>
    </row>
    <row r="158" spans="1:72" x14ac:dyDescent="0.25">
      <c r="A158" s="28" t="s">
        <v>87</v>
      </c>
      <c r="B158" s="27" t="s">
        <v>321</v>
      </c>
      <c r="C158" s="28" t="s">
        <v>394</v>
      </c>
      <c r="D158">
        <v>0.4</v>
      </c>
      <c r="H158">
        <v>0.8</v>
      </c>
      <c r="I158">
        <v>0.1</v>
      </c>
      <c r="J158">
        <v>6.3</v>
      </c>
      <c r="K158">
        <v>0.8</v>
      </c>
      <c r="M158">
        <v>0.1</v>
      </c>
      <c r="N158">
        <v>1.6</v>
      </c>
      <c r="O158">
        <v>0.2</v>
      </c>
      <c r="P158">
        <v>0.7</v>
      </c>
      <c r="Q158">
        <v>0.3</v>
      </c>
      <c r="R158">
        <v>0.2</v>
      </c>
      <c r="S158">
        <v>0.6</v>
      </c>
      <c r="T158">
        <v>0.1</v>
      </c>
      <c r="U158">
        <v>0.2</v>
      </c>
      <c r="V158">
        <v>0.3</v>
      </c>
      <c r="W158">
        <v>0.5</v>
      </c>
      <c r="X158">
        <v>0.2</v>
      </c>
      <c r="Y158">
        <v>2.1</v>
      </c>
      <c r="Z158">
        <v>0.1</v>
      </c>
      <c r="AA158">
        <v>0.4</v>
      </c>
      <c r="AC158">
        <v>0.1</v>
      </c>
      <c r="AD158">
        <v>7.3</v>
      </c>
      <c r="AF158">
        <v>0.4</v>
      </c>
      <c r="AG158">
        <v>0.1</v>
      </c>
      <c r="AH158">
        <v>0.1</v>
      </c>
      <c r="AK158">
        <v>0.1</v>
      </c>
      <c r="AM158">
        <v>0.1</v>
      </c>
      <c r="AO158">
        <v>0.1</v>
      </c>
      <c r="AU158">
        <v>0.2</v>
      </c>
      <c r="AW158">
        <v>0.1</v>
      </c>
      <c r="BA158">
        <v>0.1</v>
      </c>
      <c r="BD158">
        <v>0.3</v>
      </c>
      <c r="BF158">
        <v>0.1</v>
      </c>
      <c r="BG158">
        <v>0.1</v>
      </c>
      <c r="BI158">
        <v>0.1</v>
      </c>
      <c r="BM158">
        <v>0.1</v>
      </c>
      <c r="BQ158">
        <v>3.1</v>
      </c>
      <c r="BS158">
        <v>0.9</v>
      </c>
      <c r="BT158">
        <v>0.5</v>
      </c>
    </row>
    <row r="159" spans="1:72" x14ac:dyDescent="0.25">
      <c r="A159" s="28" t="s">
        <v>87</v>
      </c>
      <c r="B159" s="27" t="s">
        <v>321</v>
      </c>
      <c r="C159" s="28" t="s">
        <v>395</v>
      </c>
      <c r="D159">
        <v>5.4</v>
      </c>
      <c r="E159">
        <v>0.2</v>
      </c>
      <c r="F159">
        <v>0.1</v>
      </c>
      <c r="G159">
        <v>0.8</v>
      </c>
      <c r="H159">
        <v>9.5</v>
      </c>
      <c r="I159">
        <v>0.6</v>
      </c>
      <c r="J159">
        <v>59.4</v>
      </c>
      <c r="K159">
        <v>4.2</v>
      </c>
      <c r="L159">
        <v>0.4</v>
      </c>
      <c r="M159">
        <v>0.7</v>
      </c>
      <c r="N159">
        <v>3.3</v>
      </c>
      <c r="O159">
        <v>2.1</v>
      </c>
      <c r="P159">
        <v>1.8</v>
      </c>
      <c r="Q159">
        <v>2.6</v>
      </c>
      <c r="R159">
        <v>2.2</v>
      </c>
      <c r="S159">
        <v>4.6</v>
      </c>
      <c r="T159">
        <v>1.5</v>
      </c>
      <c r="U159">
        <v>1.9</v>
      </c>
      <c r="V159">
        <v>3.6</v>
      </c>
      <c r="W159">
        <v>4.4</v>
      </c>
      <c r="X159">
        <v>3</v>
      </c>
      <c r="Y159">
        <v>25.7</v>
      </c>
      <c r="Z159">
        <v>2.8</v>
      </c>
      <c r="AA159">
        <v>8.8</v>
      </c>
      <c r="AB159">
        <v>0.1</v>
      </c>
      <c r="AC159">
        <v>1.3</v>
      </c>
      <c r="AD159">
        <v>83.3</v>
      </c>
      <c r="AE159">
        <v>0.8</v>
      </c>
      <c r="AF159">
        <v>6.9</v>
      </c>
      <c r="AG159">
        <v>2.3</v>
      </c>
      <c r="AH159">
        <v>2.7</v>
      </c>
      <c r="AI159">
        <v>7.2</v>
      </c>
      <c r="AJ159">
        <v>7.5</v>
      </c>
      <c r="AK159">
        <v>2.7</v>
      </c>
      <c r="AL159">
        <v>0.2</v>
      </c>
      <c r="AM159">
        <v>2.3</v>
      </c>
      <c r="AN159">
        <v>0.8</v>
      </c>
      <c r="AO159">
        <v>1.6</v>
      </c>
      <c r="AP159">
        <v>1.2</v>
      </c>
      <c r="AQ159">
        <v>4.3</v>
      </c>
      <c r="AR159">
        <v>0.5</v>
      </c>
      <c r="AS159">
        <v>0.4</v>
      </c>
      <c r="AT159">
        <v>0.4</v>
      </c>
      <c r="AU159">
        <v>3.2</v>
      </c>
      <c r="AV159">
        <v>2.6</v>
      </c>
      <c r="AW159">
        <v>0.9</v>
      </c>
      <c r="AX159">
        <v>0.5</v>
      </c>
      <c r="AY159">
        <v>0.5</v>
      </c>
      <c r="AZ159">
        <v>0.5</v>
      </c>
      <c r="BA159">
        <v>2.3</v>
      </c>
      <c r="BB159">
        <v>0.3</v>
      </c>
      <c r="BC159">
        <v>0.2</v>
      </c>
      <c r="BD159">
        <v>5.1</v>
      </c>
      <c r="BE159">
        <v>3.1</v>
      </c>
      <c r="BF159">
        <v>0.9</v>
      </c>
      <c r="BG159">
        <v>1.8</v>
      </c>
      <c r="BH159">
        <v>0.9</v>
      </c>
      <c r="BI159">
        <v>0.8</v>
      </c>
      <c r="BJ159">
        <v>0.5</v>
      </c>
      <c r="BK159">
        <v>0.3</v>
      </c>
      <c r="BL159">
        <v>0.2</v>
      </c>
      <c r="BM159">
        <v>0.7</v>
      </c>
      <c r="BP159">
        <v>0.3</v>
      </c>
      <c r="BQ159">
        <v>29.1</v>
      </c>
      <c r="BS159">
        <v>15.4</v>
      </c>
      <c r="BT159">
        <v>9.7</v>
      </c>
    </row>
    <row r="160" spans="1:72" x14ac:dyDescent="0.25">
      <c r="A160" s="28" t="s">
        <v>87</v>
      </c>
      <c r="B160" s="27" t="s">
        <v>321</v>
      </c>
      <c r="C160" s="28" t="s">
        <v>396</v>
      </c>
      <c r="D160">
        <v>11</v>
      </c>
      <c r="E160">
        <v>0.6</v>
      </c>
      <c r="F160">
        <v>0.2</v>
      </c>
      <c r="G160">
        <v>0.8</v>
      </c>
      <c r="H160">
        <v>33.8</v>
      </c>
      <c r="I160">
        <v>2</v>
      </c>
      <c r="J160">
        <v>262.7</v>
      </c>
      <c r="K160">
        <v>12.8</v>
      </c>
      <c r="L160">
        <v>0.8</v>
      </c>
      <c r="M160">
        <v>0.7</v>
      </c>
      <c r="N160">
        <v>9.3</v>
      </c>
      <c r="O160">
        <v>10.3</v>
      </c>
      <c r="P160">
        <v>6.2</v>
      </c>
      <c r="Q160">
        <v>7</v>
      </c>
      <c r="R160">
        <v>5.6</v>
      </c>
      <c r="S160">
        <v>15.3</v>
      </c>
      <c r="T160">
        <v>7.5</v>
      </c>
      <c r="U160">
        <v>4.7</v>
      </c>
      <c r="V160">
        <v>10</v>
      </c>
      <c r="W160">
        <v>13.1</v>
      </c>
      <c r="X160">
        <v>7.9</v>
      </c>
      <c r="Y160">
        <v>132.4</v>
      </c>
      <c r="Z160">
        <v>3.9</v>
      </c>
      <c r="AA160">
        <v>29.7</v>
      </c>
      <c r="AB160">
        <v>0.2</v>
      </c>
      <c r="AC160">
        <v>3</v>
      </c>
      <c r="AD160">
        <v>415.3</v>
      </c>
      <c r="AE160">
        <v>1.5</v>
      </c>
      <c r="AF160">
        <v>21.8</v>
      </c>
      <c r="AG160">
        <v>6.2</v>
      </c>
      <c r="AH160">
        <v>2.9</v>
      </c>
      <c r="AI160">
        <v>0.3</v>
      </c>
      <c r="AJ160">
        <v>1</v>
      </c>
      <c r="AK160">
        <v>4.8</v>
      </c>
      <c r="AL160">
        <v>0.4</v>
      </c>
      <c r="AM160">
        <v>5.7</v>
      </c>
      <c r="AN160">
        <v>6.8</v>
      </c>
      <c r="AO160">
        <v>3.1</v>
      </c>
      <c r="AP160">
        <v>1.6</v>
      </c>
      <c r="AQ160">
        <v>22.6</v>
      </c>
      <c r="AR160">
        <v>0.2</v>
      </c>
      <c r="AS160">
        <v>0.2</v>
      </c>
      <c r="AT160">
        <v>0.9</v>
      </c>
      <c r="AU160">
        <v>10.8</v>
      </c>
      <c r="AV160">
        <v>2.7</v>
      </c>
      <c r="AW160">
        <v>1.6</v>
      </c>
      <c r="AX160">
        <v>0.7</v>
      </c>
      <c r="AY160">
        <v>1</v>
      </c>
      <c r="AZ160">
        <v>1.4</v>
      </c>
      <c r="BA160">
        <v>2.6</v>
      </c>
      <c r="BB160">
        <v>0.1</v>
      </c>
      <c r="BC160">
        <v>0.2</v>
      </c>
      <c r="BD160">
        <v>17</v>
      </c>
      <c r="BE160">
        <v>2.6</v>
      </c>
      <c r="BF160">
        <v>2.7</v>
      </c>
      <c r="BG160">
        <v>11.6</v>
      </c>
      <c r="BH160">
        <v>2.5</v>
      </c>
      <c r="BI160">
        <v>2.2</v>
      </c>
      <c r="BJ160">
        <v>1</v>
      </c>
      <c r="BK160">
        <v>0.7</v>
      </c>
      <c r="BL160">
        <v>0.6</v>
      </c>
      <c r="BM160">
        <v>2.8</v>
      </c>
      <c r="BP160">
        <v>4.1</v>
      </c>
      <c r="BQ160">
        <v>143.3</v>
      </c>
      <c r="BR160">
        <v>0.1</v>
      </c>
      <c r="BS160">
        <v>51.5</v>
      </c>
      <c r="BT160">
        <v>32.8</v>
      </c>
    </row>
    <row r="161" spans="1:72" x14ac:dyDescent="0.25">
      <c r="A161" s="28" t="s">
        <v>87</v>
      </c>
      <c r="B161" s="27" t="s">
        <v>321</v>
      </c>
      <c r="C161" s="28" t="s">
        <v>397</v>
      </c>
      <c r="D161">
        <v>0.3</v>
      </c>
      <c r="H161">
        <v>0.8</v>
      </c>
      <c r="I161">
        <v>0.2</v>
      </c>
      <c r="J161">
        <v>6.7</v>
      </c>
      <c r="K161">
        <v>0.5</v>
      </c>
      <c r="N161">
        <v>0.3</v>
      </c>
      <c r="O161">
        <v>0.1</v>
      </c>
      <c r="P161">
        <v>0.2</v>
      </c>
      <c r="Q161">
        <v>0.2</v>
      </c>
      <c r="R161">
        <v>0.1</v>
      </c>
      <c r="S161">
        <v>0.5</v>
      </c>
      <c r="T161">
        <v>0.1</v>
      </c>
      <c r="U161">
        <v>0.2</v>
      </c>
      <c r="V161">
        <v>0.3</v>
      </c>
      <c r="W161">
        <v>0.5</v>
      </c>
      <c r="X161">
        <v>0.2</v>
      </c>
      <c r="Y161">
        <v>2.6</v>
      </c>
      <c r="Z161">
        <v>0.1</v>
      </c>
      <c r="AA161">
        <v>0.4</v>
      </c>
      <c r="AC161">
        <v>0.1</v>
      </c>
      <c r="AD161">
        <v>6.8</v>
      </c>
      <c r="AE161">
        <v>0.1</v>
      </c>
      <c r="AF161">
        <v>0.4</v>
      </c>
      <c r="AG161">
        <v>0.1</v>
      </c>
      <c r="AH161">
        <v>0.1</v>
      </c>
      <c r="AK161">
        <v>0.1</v>
      </c>
      <c r="AM161">
        <v>0.2</v>
      </c>
      <c r="AO161">
        <v>0.1</v>
      </c>
      <c r="AQ161">
        <v>0.1</v>
      </c>
      <c r="AU161">
        <v>0.2</v>
      </c>
      <c r="AW161">
        <v>0.1</v>
      </c>
      <c r="BA161">
        <v>0.1</v>
      </c>
      <c r="BD161">
        <v>0.3</v>
      </c>
      <c r="BE161">
        <v>0.1</v>
      </c>
      <c r="BF161">
        <v>0.1</v>
      </c>
      <c r="BG161">
        <v>0.5</v>
      </c>
      <c r="BH161">
        <v>0.1</v>
      </c>
      <c r="BI161">
        <v>0.1</v>
      </c>
      <c r="BJ161">
        <v>0.1</v>
      </c>
      <c r="BM161">
        <v>0.1</v>
      </c>
      <c r="BP161">
        <v>0.2</v>
      </c>
      <c r="BQ161">
        <v>5.3</v>
      </c>
      <c r="BS161">
        <v>1.8</v>
      </c>
      <c r="BT161">
        <v>0.9</v>
      </c>
    </row>
    <row r="162" spans="1:72" x14ac:dyDescent="0.25">
      <c r="A162" s="28" t="s">
        <v>87</v>
      </c>
      <c r="B162" s="27" t="s">
        <v>321</v>
      </c>
      <c r="C162" s="28" t="s">
        <v>398</v>
      </c>
      <c r="D162">
        <v>0.2</v>
      </c>
      <c r="H162">
        <v>0.7</v>
      </c>
      <c r="I162">
        <v>0.1</v>
      </c>
      <c r="J162">
        <v>4.2</v>
      </c>
      <c r="K162">
        <v>0.4</v>
      </c>
      <c r="N162">
        <v>0.3</v>
      </c>
      <c r="O162">
        <v>0.1</v>
      </c>
      <c r="P162">
        <v>0.1</v>
      </c>
      <c r="Q162">
        <v>0.2</v>
      </c>
      <c r="R162">
        <v>0.3</v>
      </c>
      <c r="S162">
        <v>0.3</v>
      </c>
      <c r="T162">
        <v>0.1</v>
      </c>
      <c r="U162">
        <v>0.1</v>
      </c>
      <c r="V162">
        <v>0.1</v>
      </c>
      <c r="W162">
        <v>0.2</v>
      </c>
      <c r="X162">
        <v>0.1</v>
      </c>
      <c r="Y162">
        <v>1.1</v>
      </c>
      <c r="Z162">
        <v>0.1</v>
      </c>
      <c r="AA162">
        <v>0.2</v>
      </c>
      <c r="AC162">
        <v>0.3</v>
      </c>
      <c r="AD162">
        <v>2.8</v>
      </c>
      <c r="AF162">
        <v>0.4</v>
      </c>
      <c r="AG162">
        <v>0.1</v>
      </c>
      <c r="AH162">
        <v>0.1</v>
      </c>
      <c r="AK162">
        <v>0.1</v>
      </c>
      <c r="AM162">
        <v>0.1</v>
      </c>
      <c r="AN162">
        <v>0.1</v>
      </c>
      <c r="AO162">
        <v>0.1</v>
      </c>
      <c r="AQ162">
        <v>0.2</v>
      </c>
      <c r="AU162">
        <v>0.1</v>
      </c>
      <c r="BD162">
        <v>0.1</v>
      </c>
      <c r="BI162">
        <v>0.1</v>
      </c>
      <c r="BQ162">
        <v>2.1</v>
      </c>
      <c r="BS162">
        <v>0.3</v>
      </c>
      <c r="BT162">
        <v>0.2</v>
      </c>
    </row>
    <row r="163" spans="1:72" x14ac:dyDescent="0.25">
      <c r="A163" s="28" t="s">
        <v>87</v>
      </c>
      <c r="B163" s="27" t="s">
        <v>321</v>
      </c>
      <c r="C163" s="28" t="s">
        <v>399</v>
      </c>
      <c r="D163">
        <v>6.6</v>
      </c>
      <c r="E163">
        <v>0.3</v>
      </c>
      <c r="F163">
        <v>0.2</v>
      </c>
      <c r="G163">
        <v>0.3</v>
      </c>
      <c r="H163">
        <v>14</v>
      </c>
      <c r="I163">
        <v>0.7</v>
      </c>
      <c r="J163">
        <v>149.9</v>
      </c>
      <c r="K163">
        <v>9.4</v>
      </c>
      <c r="L163">
        <v>0.5</v>
      </c>
      <c r="M163">
        <v>0.1</v>
      </c>
      <c r="N163">
        <v>2.8</v>
      </c>
      <c r="O163">
        <v>0.8</v>
      </c>
      <c r="P163">
        <v>2.6</v>
      </c>
      <c r="Q163">
        <v>4.5</v>
      </c>
      <c r="R163">
        <v>1.9</v>
      </c>
      <c r="S163">
        <v>8.1</v>
      </c>
      <c r="T163">
        <v>0.6</v>
      </c>
      <c r="U163">
        <v>2</v>
      </c>
      <c r="V163">
        <v>2.7</v>
      </c>
      <c r="W163">
        <v>5.1</v>
      </c>
      <c r="X163">
        <v>3.4</v>
      </c>
      <c r="Y163">
        <v>48</v>
      </c>
      <c r="Z163">
        <v>1.9</v>
      </c>
      <c r="AA163">
        <v>10.3</v>
      </c>
      <c r="AC163">
        <v>1.1</v>
      </c>
      <c r="AD163">
        <v>142.9</v>
      </c>
      <c r="AE163">
        <v>0.5</v>
      </c>
      <c r="AF163">
        <v>6.4</v>
      </c>
      <c r="AG163">
        <v>1.4</v>
      </c>
      <c r="AH163">
        <v>1.1</v>
      </c>
      <c r="AI163">
        <v>0.1</v>
      </c>
      <c r="AJ163">
        <v>0.1</v>
      </c>
      <c r="AK163">
        <v>1.7</v>
      </c>
      <c r="AL163">
        <v>0.1</v>
      </c>
      <c r="AM163">
        <v>2.6</v>
      </c>
      <c r="AN163">
        <v>0.3</v>
      </c>
      <c r="AO163">
        <v>2.1</v>
      </c>
      <c r="AP163">
        <v>0.7</v>
      </c>
      <c r="AQ163">
        <v>0.5</v>
      </c>
      <c r="AU163">
        <v>4.2</v>
      </c>
      <c r="AV163">
        <v>0.5</v>
      </c>
      <c r="AW163">
        <v>0.5</v>
      </c>
      <c r="AX163">
        <v>0.1</v>
      </c>
      <c r="AY163">
        <v>0.4</v>
      </c>
      <c r="AZ163">
        <v>0.5</v>
      </c>
      <c r="BA163">
        <v>1.3</v>
      </c>
      <c r="BD163">
        <v>4.4</v>
      </c>
      <c r="BE163">
        <v>0.4</v>
      </c>
      <c r="BF163">
        <v>0.8</v>
      </c>
      <c r="BG163">
        <v>0.3</v>
      </c>
      <c r="BH163">
        <v>0.5</v>
      </c>
      <c r="BI163">
        <v>1</v>
      </c>
      <c r="BJ163">
        <v>0.5</v>
      </c>
      <c r="BK163">
        <v>0.4</v>
      </c>
      <c r="BL163">
        <v>0.3</v>
      </c>
      <c r="BM163">
        <v>1</v>
      </c>
      <c r="BQ163">
        <v>47.6</v>
      </c>
      <c r="BS163">
        <v>10.6</v>
      </c>
      <c r="BT163">
        <v>7.3</v>
      </c>
    </row>
    <row r="164" spans="1:72" x14ac:dyDescent="0.25">
      <c r="A164" s="28" t="s">
        <v>87</v>
      </c>
      <c r="B164" s="27" t="s">
        <v>321</v>
      </c>
      <c r="C164" s="28" t="s">
        <v>400</v>
      </c>
      <c r="D164">
        <v>59.2</v>
      </c>
      <c r="E164">
        <v>5.6</v>
      </c>
      <c r="F164">
        <v>1.6</v>
      </c>
      <c r="G164">
        <v>4.1</v>
      </c>
      <c r="H164">
        <v>149.8</v>
      </c>
      <c r="I164">
        <v>13.2</v>
      </c>
      <c r="J164">
        <v>1202.2</v>
      </c>
      <c r="K164">
        <v>85.4</v>
      </c>
      <c r="L164">
        <v>4.8</v>
      </c>
      <c r="M164">
        <v>1.7</v>
      </c>
      <c r="N164">
        <v>45.4</v>
      </c>
      <c r="O164">
        <v>14.1</v>
      </c>
      <c r="P164">
        <v>27.7</v>
      </c>
      <c r="Q164">
        <v>42</v>
      </c>
      <c r="R164">
        <v>28.4</v>
      </c>
      <c r="S164">
        <v>89.6</v>
      </c>
      <c r="T164">
        <v>22.4</v>
      </c>
      <c r="U164">
        <v>31.2</v>
      </c>
      <c r="V164">
        <v>47.3</v>
      </c>
      <c r="W164">
        <v>85</v>
      </c>
      <c r="X164">
        <v>42.7</v>
      </c>
      <c r="Y164">
        <v>541.8</v>
      </c>
      <c r="Z164">
        <v>22.2</v>
      </c>
      <c r="AA164">
        <v>77</v>
      </c>
      <c r="AB164">
        <v>0.4</v>
      </c>
      <c r="AC164">
        <v>10.6</v>
      </c>
      <c r="AD164">
        <v>1255.8</v>
      </c>
      <c r="AE164">
        <v>7.4</v>
      </c>
      <c r="AF164">
        <v>59.9</v>
      </c>
      <c r="AG164">
        <v>26.5</v>
      </c>
      <c r="AH164">
        <v>16.5</v>
      </c>
      <c r="AI164">
        <v>1</v>
      </c>
      <c r="AJ164">
        <v>0.5</v>
      </c>
      <c r="AK164">
        <v>19.7</v>
      </c>
      <c r="AL164">
        <v>1.1</v>
      </c>
      <c r="AM164">
        <v>29.2</v>
      </c>
      <c r="AN164">
        <v>3.2</v>
      </c>
      <c r="AO164">
        <v>18.5</v>
      </c>
      <c r="AP164">
        <v>7.2</v>
      </c>
      <c r="AQ164">
        <v>8.6</v>
      </c>
      <c r="AR164">
        <v>1</v>
      </c>
      <c r="AS164">
        <v>0.7</v>
      </c>
      <c r="AT164">
        <v>0.8</v>
      </c>
      <c r="AU164">
        <v>47.5</v>
      </c>
      <c r="AV164">
        <v>7.2</v>
      </c>
      <c r="AW164">
        <v>11.7</v>
      </c>
      <c r="AX164">
        <v>2.3</v>
      </c>
      <c r="AY164">
        <v>5.6</v>
      </c>
      <c r="AZ164">
        <v>6.3</v>
      </c>
      <c r="BA164">
        <v>10</v>
      </c>
      <c r="BB164">
        <v>0.6</v>
      </c>
      <c r="BC164">
        <v>0.3</v>
      </c>
      <c r="BD164">
        <v>55.4</v>
      </c>
      <c r="BE164">
        <v>11.7</v>
      </c>
      <c r="BF164">
        <v>16.2</v>
      </c>
      <c r="BG164">
        <v>63</v>
      </c>
      <c r="BH164">
        <v>8.3</v>
      </c>
      <c r="BI164">
        <v>13</v>
      </c>
      <c r="BJ164">
        <v>5.8</v>
      </c>
      <c r="BK164">
        <v>4.2</v>
      </c>
      <c r="BL164">
        <v>2.6</v>
      </c>
      <c r="BM164">
        <v>16.3</v>
      </c>
      <c r="BP164">
        <v>19.6</v>
      </c>
      <c r="BQ164">
        <v>824.9</v>
      </c>
      <c r="BR164">
        <v>0.1</v>
      </c>
      <c r="BS164">
        <v>328.4</v>
      </c>
      <c r="BT164">
        <v>206.6</v>
      </c>
    </row>
    <row r="165" spans="1:72" x14ac:dyDescent="0.25">
      <c r="A165" s="28" t="s">
        <v>87</v>
      </c>
      <c r="B165" s="27" t="s">
        <v>321</v>
      </c>
      <c r="C165" s="28" t="s">
        <v>401</v>
      </c>
      <c r="D165">
        <v>0.5</v>
      </c>
      <c r="H165">
        <v>0.9</v>
      </c>
      <c r="J165">
        <v>7.9</v>
      </c>
      <c r="K165">
        <v>0.7</v>
      </c>
      <c r="N165">
        <v>0.2</v>
      </c>
      <c r="O165">
        <v>0.1</v>
      </c>
      <c r="P165">
        <v>0.2</v>
      </c>
      <c r="Q165">
        <v>0.3</v>
      </c>
      <c r="R165">
        <v>0.2</v>
      </c>
      <c r="S165">
        <v>0.5</v>
      </c>
      <c r="T165">
        <v>0.1</v>
      </c>
      <c r="U165">
        <v>0.2</v>
      </c>
      <c r="V165">
        <v>0.3</v>
      </c>
      <c r="W165">
        <v>0.5</v>
      </c>
      <c r="X165">
        <v>0.3</v>
      </c>
      <c r="Y165">
        <v>4.1</v>
      </c>
      <c r="Z165">
        <v>0.1</v>
      </c>
      <c r="AA165">
        <v>0.8</v>
      </c>
      <c r="AC165">
        <v>0.1</v>
      </c>
      <c r="AD165">
        <v>11.9</v>
      </c>
      <c r="AF165">
        <v>0.5</v>
      </c>
      <c r="AG165">
        <v>0.2</v>
      </c>
      <c r="AH165">
        <v>0.1</v>
      </c>
      <c r="AK165">
        <v>0.1</v>
      </c>
      <c r="AM165">
        <v>0.2</v>
      </c>
      <c r="AO165">
        <v>0.2</v>
      </c>
      <c r="AP165">
        <v>0.1</v>
      </c>
      <c r="AQ165">
        <v>0.1</v>
      </c>
      <c r="AU165">
        <v>0.4</v>
      </c>
      <c r="AW165">
        <v>0.1</v>
      </c>
      <c r="BA165">
        <v>0.1</v>
      </c>
      <c r="BD165">
        <v>0.4</v>
      </c>
      <c r="BE165">
        <v>0.1</v>
      </c>
      <c r="BF165">
        <v>0.1</v>
      </c>
      <c r="BI165">
        <v>0.1</v>
      </c>
      <c r="BM165">
        <v>0.1</v>
      </c>
      <c r="BQ165">
        <v>3.3</v>
      </c>
      <c r="BS165">
        <v>1.3</v>
      </c>
      <c r="BT165">
        <v>0.4</v>
      </c>
    </row>
    <row r="166" spans="1:72" x14ac:dyDescent="0.25">
      <c r="A166" s="28" t="s">
        <v>87</v>
      </c>
      <c r="B166" s="27" t="s">
        <v>321</v>
      </c>
      <c r="C166" s="28" t="s">
        <v>402</v>
      </c>
      <c r="D166">
        <v>0.3</v>
      </c>
      <c r="H166">
        <v>0.6</v>
      </c>
      <c r="I166">
        <v>0.1</v>
      </c>
      <c r="J166">
        <v>4.7</v>
      </c>
      <c r="K166">
        <v>0.4</v>
      </c>
      <c r="N166">
        <v>0.3</v>
      </c>
      <c r="O166">
        <v>0.1</v>
      </c>
      <c r="P166">
        <v>0.4</v>
      </c>
      <c r="Q166">
        <v>0.2</v>
      </c>
      <c r="R166">
        <v>0.2</v>
      </c>
      <c r="S166">
        <v>0.5</v>
      </c>
      <c r="T166">
        <v>0.1</v>
      </c>
      <c r="U166">
        <v>0.2</v>
      </c>
      <c r="V166">
        <v>0.3</v>
      </c>
      <c r="W166">
        <v>0.6</v>
      </c>
      <c r="X166">
        <v>0.2</v>
      </c>
      <c r="Y166">
        <v>2.4</v>
      </c>
      <c r="Z166">
        <v>0.2</v>
      </c>
      <c r="AA166">
        <v>0.5</v>
      </c>
      <c r="AC166">
        <v>0.1</v>
      </c>
      <c r="AD166">
        <v>5.8</v>
      </c>
      <c r="AE166">
        <v>0.1</v>
      </c>
      <c r="AF166">
        <v>0.3</v>
      </c>
      <c r="AG166">
        <v>0.2</v>
      </c>
      <c r="AH166">
        <v>0.2</v>
      </c>
      <c r="AI166">
        <v>0.1</v>
      </c>
      <c r="AJ166">
        <v>0.3</v>
      </c>
      <c r="AK166">
        <v>0.1</v>
      </c>
      <c r="AM166">
        <v>0.1</v>
      </c>
      <c r="AO166">
        <v>0.1</v>
      </c>
      <c r="AQ166">
        <v>0.1</v>
      </c>
      <c r="AU166">
        <v>0.2</v>
      </c>
      <c r="AW166">
        <v>0.1</v>
      </c>
      <c r="BA166">
        <v>0.1</v>
      </c>
      <c r="BD166">
        <v>0.2</v>
      </c>
      <c r="BE166">
        <v>0.1</v>
      </c>
      <c r="BF166">
        <v>0.1</v>
      </c>
      <c r="BG166">
        <v>0.1</v>
      </c>
      <c r="BM166">
        <v>0.1</v>
      </c>
      <c r="BQ166">
        <v>2.7</v>
      </c>
      <c r="BS166">
        <v>1.2</v>
      </c>
      <c r="BT166">
        <v>0.6</v>
      </c>
    </row>
    <row r="167" spans="1:72" x14ac:dyDescent="0.25">
      <c r="A167" s="28" t="s">
        <v>87</v>
      </c>
      <c r="B167" s="27" t="s">
        <v>321</v>
      </c>
      <c r="C167" s="28" t="s">
        <v>403</v>
      </c>
      <c r="D167">
        <v>0.9</v>
      </c>
      <c r="E167">
        <v>0.1</v>
      </c>
      <c r="G167">
        <v>0.1</v>
      </c>
      <c r="H167">
        <v>2.3</v>
      </c>
      <c r="I167">
        <v>1.4</v>
      </c>
      <c r="J167">
        <v>16.4</v>
      </c>
      <c r="K167">
        <v>1.6</v>
      </c>
      <c r="L167">
        <v>0.2</v>
      </c>
      <c r="M167">
        <v>0.1</v>
      </c>
      <c r="N167">
        <v>0.9</v>
      </c>
      <c r="O167">
        <v>0.7</v>
      </c>
      <c r="P167">
        <v>0.7</v>
      </c>
      <c r="Q167">
        <v>0.6</v>
      </c>
      <c r="R167">
        <v>0.9</v>
      </c>
      <c r="S167">
        <v>1.5</v>
      </c>
      <c r="T167">
        <v>0.5</v>
      </c>
      <c r="U167">
        <v>0.7</v>
      </c>
      <c r="V167">
        <v>1.4</v>
      </c>
      <c r="W167">
        <v>1.9</v>
      </c>
      <c r="X167">
        <v>0.8</v>
      </c>
      <c r="Y167">
        <v>8.1</v>
      </c>
      <c r="Z167">
        <v>0.5</v>
      </c>
      <c r="AA167">
        <v>1.1</v>
      </c>
      <c r="AC167">
        <v>0.2</v>
      </c>
      <c r="AD167">
        <v>20.1</v>
      </c>
      <c r="AE167">
        <v>0.2</v>
      </c>
      <c r="AF167">
        <v>1.2</v>
      </c>
      <c r="AG167">
        <v>0.6</v>
      </c>
      <c r="AH167">
        <v>0.3</v>
      </c>
      <c r="AK167">
        <v>0.4</v>
      </c>
      <c r="AM167">
        <v>0.7</v>
      </c>
      <c r="AN167">
        <v>0.1</v>
      </c>
      <c r="AO167">
        <v>0.4</v>
      </c>
      <c r="AP167">
        <v>0.2</v>
      </c>
      <c r="AQ167">
        <v>0.2</v>
      </c>
      <c r="AU167">
        <v>0.8</v>
      </c>
      <c r="AV167">
        <v>0.2</v>
      </c>
      <c r="AW167">
        <v>0.2</v>
      </c>
      <c r="AX167">
        <v>0.2</v>
      </c>
      <c r="AY167">
        <v>0.1</v>
      </c>
      <c r="AZ167">
        <v>0.2</v>
      </c>
      <c r="BA167">
        <v>0.2</v>
      </c>
      <c r="BD167">
        <v>1.2</v>
      </c>
      <c r="BE167">
        <v>0.3</v>
      </c>
      <c r="BF167">
        <v>0.3</v>
      </c>
      <c r="BG167">
        <v>4.6</v>
      </c>
      <c r="BH167">
        <v>0.4</v>
      </c>
      <c r="BI167">
        <v>0.3</v>
      </c>
      <c r="BJ167">
        <v>0.3</v>
      </c>
      <c r="BK167">
        <v>0.1</v>
      </c>
      <c r="BL167">
        <v>0.1</v>
      </c>
      <c r="BM167">
        <v>0.3</v>
      </c>
      <c r="BP167">
        <v>1.4</v>
      </c>
      <c r="BQ167">
        <v>33.5</v>
      </c>
      <c r="BS167">
        <v>12.2</v>
      </c>
      <c r="BT167">
        <v>7</v>
      </c>
    </row>
    <row r="168" spans="1:72" x14ac:dyDescent="0.25">
      <c r="A168" s="28" t="s">
        <v>87</v>
      </c>
      <c r="B168" s="27" t="s">
        <v>321</v>
      </c>
      <c r="C168" s="28" t="s">
        <v>404</v>
      </c>
      <c r="D168">
        <v>4.6</v>
      </c>
      <c r="E168">
        <v>0.3</v>
      </c>
      <c r="F168">
        <v>0.1</v>
      </c>
      <c r="G168">
        <v>0.3</v>
      </c>
      <c r="H168">
        <v>11.4</v>
      </c>
      <c r="I168">
        <v>0.4</v>
      </c>
      <c r="J168">
        <v>107.1</v>
      </c>
      <c r="K168">
        <v>5.5</v>
      </c>
      <c r="L168">
        <v>0.3</v>
      </c>
      <c r="M168">
        <v>0.1</v>
      </c>
      <c r="N168">
        <v>3.2</v>
      </c>
      <c r="O168">
        <v>1.9</v>
      </c>
      <c r="P168">
        <v>1.8</v>
      </c>
      <c r="Q168">
        <v>2.5</v>
      </c>
      <c r="R168">
        <v>2.6</v>
      </c>
      <c r="S168">
        <v>6.1</v>
      </c>
      <c r="T168">
        <v>0.8</v>
      </c>
      <c r="U168">
        <v>1.5</v>
      </c>
      <c r="V168">
        <v>4.1</v>
      </c>
      <c r="W168">
        <v>6.3</v>
      </c>
      <c r="X168">
        <v>4.4</v>
      </c>
      <c r="Y168">
        <v>38.6</v>
      </c>
      <c r="Z168">
        <v>1.5</v>
      </c>
      <c r="AA168">
        <v>7.3</v>
      </c>
      <c r="AC168">
        <v>0.7</v>
      </c>
      <c r="AD168">
        <v>118.5</v>
      </c>
      <c r="AE168">
        <v>0.4</v>
      </c>
      <c r="AF168">
        <v>4.4</v>
      </c>
      <c r="AG168">
        <v>1.7</v>
      </c>
      <c r="AH168">
        <v>1.1</v>
      </c>
      <c r="AJ168">
        <v>0.1</v>
      </c>
      <c r="AK168">
        <v>2</v>
      </c>
      <c r="AL168">
        <v>0.2</v>
      </c>
      <c r="AM168">
        <v>2.5</v>
      </c>
      <c r="AN168">
        <v>0.4</v>
      </c>
      <c r="AO168">
        <v>1.4</v>
      </c>
      <c r="AP168">
        <v>0.6</v>
      </c>
      <c r="AQ168">
        <v>0.9</v>
      </c>
      <c r="AR168">
        <v>0.1</v>
      </c>
      <c r="AS168">
        <v>0.1</v>
      </c>
      <c r="AT168">
        <v>0.1</v>
      </c>
      <c r="AU168">
        <v>5.8</v>
      </c>
      <c r="AV168">
        <v>0.8</v>
      </c>
      <c r="AW168">
        <v>0.8</v>
      </c>
      <c r="AX168">
        <v>0.1</v>
      </c>
      <c r="AY168">
        <v>0.5</v>
      </c>
      <c r="AZ168">
        <v>0.6</v>
      </c>
      <c r="BA168">
        <v>0.7</v>
      </c>
      <c r="BD168">
        <v>9.5</v>
      </c>
      <c r="BE168">
        <v>0.6</v>
      </c>
      <c r="BF168">
        <v>1.5</v>
      </c>
      <c r="BG168">
        <v>0.3</v>
      </c>
      <c r="BH168">
        <v>0.9</v>
      </c>
      <c r="BI168">
        <v>0.7</v>
      </c>
      <c r="BJ168">
        <v>0.3</v>
      </c>
      <c r="BK168">
        <v>0.2</v>
      </c>
      <c r="BL168">
        <v>0.3</v>
      </c>
      <c r="BM168">
        <v>1.6</v>
      </c>
      <c r="BQ168">
        <v>47.5</v>
      </c>
      <c r="BS168">
        <v>20.1</v>
      </c>
      <c r="BT168">
        <v>16.8</v>
      </c>
    </row>
    <row r="169" spans="1:72" x14ac:dyDescent="0.25">
      <c r="A169" s="28" t="s">
        <v>87</v>
      </c>
      <c r="B169" s="27" t="s">
        <v>321</v>
      </c>
      <c r="C169" s="28" t="s">
        <v>405</v>
      </c>
      <c r="D169">
        <v>0.2</v>
      </c>
      <c r="H169">
        <v>0.5</v>
      </c>
      <c r="J169">
        <v>4.2</v>
      </c>
      <c r="K169">
        <v>0.3</v>
      </c>
      <c r="N169">
        <v>0.1</v>
      </c>
      <c r="P169">
        <v>0.1</v>
      </c>
      <c r="Q169">
        <v>0.1</v>
      </c>
      <c r="R169">
        <v>0.1</v>
      </c>
      <c r="S169">
        <v>0.3</v>
      </c>
      <c r="U169">
        <v>0.1</v>
      </c>
      <c r="V169">
        <v>0.1</v>
      </c>
      <c r="W169">
        <v>0.2</v>
      </c>
      <c r="X169">
        <v>0.1</v>
      </c>
      <c r="Y169">
        <v>1.9</v>
      </c>
      <c r="Z169">
        <v>0.1</v>
      </c>
      <c r="AA169">
        <v>0.3</v>
      </c>
      <c r="AD169">
        <v>5.2</v>
      </c>
      <c r="AF169">
        <v>0.2</v>
      </c>
      <c r="AG169">
        <v>0.1</v>
      </c>
      <c r="AK169">
        <v>0.1</v>
      </c>
      <c r="AM169">
        <v>0.1</v>
      </c>
      <c r="AO169">
        <v>0.1</v>
      </c>
      <c r="AU169">
        <v>0.1</v>
      </c>
      <c r="BD169">
        <v>0.2</v>
      </c>
      <c r="BQ169">
        <v>1.9</v>
      </c>
      <c r="BS169">
        <v>0.6</v>
      </c>
      <c r="BT169">
        <v>-0.7</v>
      </c>
    </row>
    <row r="170" spans="1:72" x14ac:dyDescent="0.25">
      <c r="A170" s="28" t="s">
        <v>87</v>
      </c>
      <c r="B170" s="27" t="s">
        <v>321</v>
      </c>
      <c r="C170" s="28" t="s">
        <v>406</v>
      </c>
      <c r="D170">
        <v>0.4</v>
      </c>
      <c r="H170">
        <v>1.6</v>
      </c>
      <c r="I170">
        <v>0.2</v>
      </c>
      <c r="J170">
        <v>6.7</v>
      </c>
      <c r="K170">
        <v>0.7</v>
      </c>
      <c r="M170">
        <v>0.1</v>
      </c>
      <c r="N170">
        <v>0.5</v>
      </c>
      <c r="O170">
        <v>0.6</v>
      </c>
      <c r="P170">
        <v>0.3</v>
      </c>
      <c r="Q170">
        <v>0.3</v>
      </c>
      <c r="R170">
        <v>0.3</v>
      </c>
      <c r="S170">
        <v>0.7</v>
      </c>
      <c r="T170">
        <v>0.7</v>
      </c>
      <c r="U170">
        <v>0.3</v>
      </c>
      <c r="V170">
        <v>0.6</v>
      </c>
      <c r="W170">
        <v>0.7</v>
      </c>
      <c r="X170">
        <v>0.3</v>
      </c>
      <c r="Y170">
        <v>3.4</v>
      </c>
      <c r="Z170">
        <v>0.2</v>
      </c>
      <c r="AA170">
        <v>0.6</v>
      </c>
      <c r="AC170">
        <v>0.1</v>
      </c>
      <c r="AD170">
        <v>8.1</v>
      </c>
      <c r="AE170">
        <v>0.1</v>
      </c>
      <c r="AF170">
        <v>1.9</v>
      </c>
      <c r="AG170">
        <v>0.5</v>
      </c>
      <c r="AH170">
        <v>0.1</v>
      </c>
      <c r="AJ170">
        <v>0.1</v>
      </c>
      <c r="AK170">
        <v>0.2</v>
      </c>
      <c r="AM170">
        <v>0.3</v>
      </c>
      <c r="AN170">
        <v>0.6</v>
      </c>
      <c r="AO170">
        <v>0.1</v>
      </c>
      <c r="AP170">
        <v>0.1</v>
      </c>
      <c r="AQ170">
        <v>1.7</v>
      </c>
      <c r="AU170">
        <v>0.3</v>
      </c>
      <c r="AV170">
        <v>0.1</v>
      </c>
      <c r="AW170">
        <v>0.1</v>
      </c>
      <c r="AY170">
        <v>0.1</v>
      </c>
      <c r="AZ170">
        <v>0.1</v>
      </c>
      <c r="BA170">
        <v>0.1</v>
      </c>
      <c r="BD170">
        <v>0.3</v>
      </c>
      <c r="BE170">
        <v>0.1</v>
      </c>
      <c r="BF170">
        <v>0.1</v>
      </c>
      <c r="BG170">
        <v>0.8</v>
      </c>
      <c r="BH170">
        <v>0.1</v>
      </c>
      <c r="BI170">
        <v>0.1</v>
      </c>
      <c r="BM170">
        <v>0.1</v>
      </c>
      <c r="BP170">
        <v>0.2</v>
      </c>
      <c r="BQ170">
        <v>6.5</v>
      </c>
      <c r="BS170">
        <v>3.4</v>
      </c>
      <c r="BT170">
        <v>2.6</v>
      </c>
    </row>
    <row r="171" spans="1:72" x14ac:dyDescent="0.25">
      <c r="A171" s="28" t="s">
        <v>87</v>
      </c>
      <c r="B171" s="27" t="s">
        <v>321</v>
      </c>
      <c r="C171" s="28" t="s">
        <v>407</v>
      </c>
      <c r="D171">
        <v>95.8</v>
      </c>
      <c r="E171">
        <v>21.4</v>
      </c>
      <c r="F171">
        <v>1.9</v>
      </c>
      <c r="G171">
        <v>7.9</v>
      </c>
      <c r="H171">
        <v>197.3</v>
      </c>
      <c r="I171">
        <v>15.4</v>
      </c>
      <c r="J171">
        <v>2160.9</v>
      </c>
      <c r="K171">
        <v>148.5</v>
      </c>
      <c r="L171">
        <v>6.2</v>
      </c>
      <c r="M171">
        <v>2.9</v>
      </c>
      <c r="N171">
        <v>52.7</v>
      </c>
      <c r="O171">
        <v>13.7</v>
      </c>
      <c r="P171">
        <v>49.6</v>
      </c>
      <c r="Q171">
        <v>71.4</v>
      </c>
      <c r="R171">
        <v>37</v>
      </c>
      <c r="S171">
        <v>126.6</v>
      </c>
      <c r="T171">
        <v>12.5</v>
      </c>
      <c r="U171">
        <v>39.9</v>
      </c>
      <c r="V171">
        <v>52</v>
      </c>
      <c r="W171">
        <v>81.8</v>
      </c>
      <c r="X171">
        <v>46.8</v>
      </c>
      <c r="Y171">
        <v>1022.2</v>
      </c>
      <c r="Z171">
        <v>24.8</v>
      </c>
      <c r="AA171">
        <v>157.4</v>
      </c>
      <c r="AB171">
        <v>0.7</v>
      </c>
      <c r="AC171">
        <v>13.3</v>
      </c>
      <c r="AD171">
        <v>1818.6</v>
      </c>
      <c r="AE171">
        <v>10.4</v>
      </c>
      <c r="AF171">
        <v>96.2</v>
      </c>
      <c r="AG171">
        <v>46.3</v>
      </c>
      <c r="AH171">
        <v>34.7</v>
      </c>
      <c r="AI171">
        <v>1.5</v>
      </c>
      <c r="AJ171">
        <v>0.9</v>
      </c>
      <c r="AK171">
        <v>31.7</v>
      </c>
      <c r="AL171">
        <v>1.3</v>
      </c>
      <c r="AM171">
        <v>35.5</v>
      </c>
      <c r="AN171">
        <v>4.2</v>
      </c>
      <c r="AO171">
        <v>21.3</v>
      </c>
      <c r="AP171">
        <v>7.6</v>
      </c>
      <c r="AQ171">
        <v>11.7</v>
      </c>
      <c r="AR171">
        <v>1.2</v>
      </c>
      <c r="AS171">
        <v>0.8</v>
      </c>
      <c r="AT171">
        <v>1.1</v>
      </c>
      <c r="AU171">
        <v>84.8</v>
      </c>
      <c r="AV171">
        <v>10.5</v>
      </c>
      <c r="AW171">
        <v>12.6</v>
      </c>
      <c r="AX171">
        <v>1.8</v>
      </c>
      <c r="AY171">
        <v>6.8</v>
      </c>
      <c r="AZ171">
        <v>8.2</v>
      </c>
      <c r="BA171">
        <v>13.1</v>
      </c>
      <c r="BB171">
        <v>0.6</v>
      </c>
      <c r="BC171">
        <v>0.4</v>
      </c>
      <c r="BD171">
        <v>68.2</v>
      </c>
      <c r="BE171">
        <v>14.9</v>
      </c>
      <c r="BF171">
        <v>14.2</v>
      </c>
      <c r="BG171">
        <v>7</v>
      </c>
      <c r="BH171">
        <v>6.6</v>
      </c>
      <c r="BI171">
        <v>12.9</v>
      </c>
      <c r="BJ171">
        <v>5.9</v>
      </c>
      <c r="BK171">
        <v>5.5</v>
      </c>
      <c r="BL171">
        <v>3.7</v>
      </c>
      <c r="BM171">
        <v>18.6</v>
      </c>
      <c r="BP171">
        <v>0.6</v>
      </c>
      <c r="BQ171">
        <v>783.2</v>
      </c>
      <c r="BS171">
        <v>209.7</v>
      </c>
      <c r="BT171">
        <v>304.6</v>
      </c>
    </row>
    <row r="172" spans="1:72" x14ac:dyDescent="0.25">
      <c r="A172" s="26" t="s">
        <v>89</v>
      </c>
      <c r="B172" s="27" t="s">
        <v>322</v>
      </c>
      <c r="C172" s="26" t="s">
        <v>384</v>
      </c>
      <c r="D172">
        <v>794</v>
      </c>
      <c r="E172">
        <v>283.3</v>
      </c>
      <c r="F172">
        <v>36</v>
      </c>
      <c r="G172">
        <v>176.4</v>
      </c>
      <c r="H172">
        <v>18507.2</v>
      </c>
      <c r="I172">
        <v>1147.9</v>
      </c>
      <c r="J172">
        <v>2257.1</v>
      </c>
      <c r="K172">
        <v>46399.5</v>
      </c>
      <c r="L172">
        <v>8417.4</v>
      </c>
      <c r="M172">
        <v>245.1</v>
      </c>
      <c r="N172">
        <v>4729.4</v>
      </c>
      <c r="O172">
        <v>2461</v>
      </c>
      <c r="P172">
        <v>2951.6</v>
      </c>
      <c r="Q172">
        <v>1516.7</v>
      </c>
      <c r="R172">
        <v>987.3</v>
      </c>
      <c r="S172">
        <v>1576.7</v>
      </c>
      <c r="T172">
        <v>998.2</v>
      </c>
      <c r="U172">
        <v>1837</v>
      </c>
      <c r="V172">
        <v>1705</v>
      </c>
      <c r="W172">
        <v>1155.4</v>
      </c>
      <c r="X172">
        <v>265.3</v>
      </c>
      <c r="Y172">
        <v>2417.8</v>
      </c>
      <c r="Z172">
        <v>399.6</v>
      </c>
      <c r="AA172">
        <v>1725.1</v>
      </c>
      <c r="AB172">
        <v>101.2</v>
      </c>
      <c r="AC172">
        <v>1403.2</v>
      </c>
      <c r="AD172">
        <v>2550.4</v>
      </c>
      <c r="AE172">
        <v>592.6</v>
      </c>
      <c r="AF172">
        <v>6780.9</v>
      </c>
      <c r="AG172">
        <v>3717.4</v>
      </c>
      <c r="AH172">
        <v>1001</v>
      </c>
      <c r="AI172">
        <v>103.2</v>
      </c>
      <c r="AJ172">
        <v>70.4</v>
      </c>
      <c r="AK172">
        <v>1249.6</v>
      </c>
      <c r="AL172">
        <v>205.6</v>
      </c>
      <c r="AM172">
        <v>2587.8</v>
      </c>
      <c r="AN172">
        <v>2901</v>
      </c>
      <c r="AO172">
        <v>634.4</v>
      </c>
      <c r="AP172">
        <v>270.6</v>
      </c>
      <c r="AQ172">
        <v>1022</v>
      </c>
      <c r="AR172">
        <v>979.7</v>
      </c>
      <c r="AS172">
        <v>411.2</v>
      </c>
      <c r="AT172">
        <v>839.5</v>
      </c>
      <c r="AU172">
        <v>892</v>
      </c>
      <c r="AV172">
        <v>2913.2</v>
      </c>
      <c r="AW172">
        <v>1784.8</v>
      </c>
      <c r="AX172">
        <v>366.1</v>
      </c>
      <c r="AY172">
        <v>1292.6</v>
      </c>
      <c r="AZ172">
        <v>1244.6</v>
      </c>
      <c r="BA172">
        <v>414.6</v>
      </c>
      <c r="BB172">
        <v>143.1</v>
      </c>
      <c r="BC172">
        <v>379</v>
      </c>
      <c r="BD172">
        <v>4098.2</v>
      </c>
      <c r="BE172">
        <v>2108.5</v>
      </c>
      <c r="BF172">
        <v>1213.1</v>
      </c>
      <c r="BG172">
        <v>1433</v>
      </c>
      <c r="BH172">
        <v>979.3</v>
      </c>
      <c r="BI172">
        <v>1227.2</v>
      </c>
      <c r="BJ172">
        <v>363.1</v>
      </c>
      <c r="BK172">
        <v>393.5</v>
      </c>
      <c r="BL172">
        <v>70.8</v>
      </c>
      <c r="BM172">
        <v>225.8</v>
      </c>
      <c r="BP172">
        <v>426.4</v>
      </c>
      <c r="BQ172">
        <v>31511.3</v>
      </c>
      <c r="BR172">
        <v>6.5</v>
      </c>
      <c r="BS172">
        <v>1356.5</v>
      </c>
      <c r="BT172">
        <v>1023.3</v>
      </c>
    </row>
    <row r="173" spans="1:72" x14ac:dyDescent="0.25">
      <c r="A173" s="28" t="s">
        <v>89</v>
      </c>
      <c r="B173" s="27" t="s">
        <v>322</v>
      </c>
      <c r="C173" s="28" t="s">
        <v>385</v>
      </c>
      <c r="D173">
        <v>3.3</v>
      </c>
      <c r="E173">
        <v>8.9</v>
      </c>
      <c r="G173">
        <v>0.6</v>
      </c>
      <c r="H173">
        <v>89</v>
      </c>
      <c r="I173">
        <v>2.4</v>
      </c>
      <c r="J173">
        <v>10.2</v>
      </c>
      <c r="K173">
        <v>381.8</v>
      </c>
      <c r="L173">
        <v>48.8</v>
      </c>
      <c r="M173">
        <v>0.3</v>
      </c>
      <c r="N173">
        <v>18.8</v>
      </c>
      <c r="O173">
        <v>20.8</v>
      </c>
      <c r="P173">
        <v>21.7</v>
      </c>
      <c r="Q173">
        <v>6.7</v>
      </c>
      <c r="R173">
        <v>2.8</v>
      </c>
      <c r="S173">
        <v>7.5</v>
      </c>
      <c r="T173">
        <v>4.3</v>
      </c>
      <c r="U173">
        <v>4.7</v>
      </c>
      <c r="V173">
        <v>9</v>
      </c>
      <c r="W173">
        <v>6.3</v>
      </c>
      <c r="X173">
        <v>1</v>
      </c>
      <c r="Y173">
        <v>13.9</v>
      </c>
      <c r="Z173">
        <v>1.3</v>
      </c>
      <c r="AA173">
        <v>3.4</v>
      </c>
      <c r="AB173">
        <v>0.1</v>
      </c>
      <c r="AC173">
        <v>4.4</v>
      </c>
      <c r="AD173">
        <v>11.8</v>
      </c>
      <c r="AE173">
        <v>2.8</v>
      </c>
      <c r="AF173">
        <v>12.2</v>
      </c>
      <c r="AG173">
        <v>9.4</v>
      </c>
      <c r="AH173">
        <v>2.2</v>
      </c>
      <c r="AI173">
        <v>0.8</v>
      </c>
      <c r="AJ173">
        <v>0.4</v>
      </c>
      <c r="AK173">
        <v>3.8</v>
      </c>
      <c r="AL173">
        <v>0.6</v>
      </c>
      <c r="AM173">
        <v>4.7</v>
      </c>
      <c r="AN173">
        <v>12.9</v>
      </c>
      <c r="AO173">
        <v>1</v>
      </c>
      <c r="AP173">
        <v>1.4</v>
      </c>
      <c r="AQ173">
        <v>5.8</v>
      </c>
      <c r="AR173">
        <v>2.3</v>
      </c>
      <c r="AS173">
        <v>0.8</v>
      </c>
      <c r="AT173">
        <v>0.7</v>
      </c>
      <c r="AU173">
        <v>6.4</v>
      </c>
      <c r="AV173">
        <v>7.3</v>
      </c>
      <c r="AW173">
        <v>2.5</v>
      </c>
      <c r="AX173">
        <v>2.8</v>
      </c>
      <c r="AY173">
        <v>2.1</v>
      </c>
      <c r="AZ173">
        <v>1.9</v>
      </c>
      <c r="BA173">
        <v>1.9</v>
      </c>
      <c r="BB173">
        <v>0.7</v>
      </c>
      <c r="BC173">
        <v>0.6</v>
      </c>
      <c r="BD173">
        <v>7.7</v>
      </c>
      <c r="BE173">
        <v>9.8</v>
      </c>
      <c r="BF173">
        <v>6.2</v>
      </c>
      <c r="BG173">
        <v>25</v>
      </c>
      <c r="BH173">
        <v>9.9</v>
      </c>
      <c r="BI173">
        <v>1</v>
      </c>
      <c r="BJ173">
        <v>4.7</v>
      </c>
      <c r="BK173">
        <v>3.1</v>
      </c>
      <c r="BL173">
        <v>0.1</v>
      </c>
      <c r="BM173">
        <v>0.9</v>
      </c>
      <c r="BP173">
        <v>16.9</v>
      </c>
      <c r="BQ173">
        <v>135.3</v>
      </c>
      <c r="BS173">
        <v>7.9</v>
      </c>
      <c r="BT173">
        <v>18.5</v>
      </c>
    </row>
    <row r="174" spans="1:72" x14ac:dyDescent="0.25">
      <c r="A174" s="28" t="s">
        <v>89</v>
      </c>
      <c r="B174" s="27" t="s">
        <v>322</v>
      </c>
      <c r="C174" s="28" t="s">
        <v>386</v>
      </c>
      <c r="D174">
        <v>2.9</v>
      </c>
      <c r="E174">
        <v>0.3</v>
      </c>
      <c r="F174">
        <v>0.1</v>
      </c>
      <c r="G174">
        <v>1.2</v>
      </c>
      <c r="H174">
        <v>112.9</v>
      </c>
      <c r="I174">
        <v>5.5</v>
      </c>
      <c r="J174">
        <v>15.4</v>
      </c>
      <c r="K174">
        <v>680.6</v>
      </c>
      <c r="L174">
        <v>124.6</v>
      </c>
      <c r="M174">
        <v>0.7</v>
      </c>
      <c r="N174">
        <v>40.8</v>
      </c>
      <c r="O174">
        <v>19.5</v>
      </c>
      <c r="P174">
        <v>27.4</v>
      </c>
      <c r="Q174">
        <v>9.6</v>
      </c>
      <c r="R174">
        <v>2.9</v>
      </c>
      <c r="S174">
        <v>8.6</v>
      </c>
      <c r="T174">
        <v>5.9</v>
      </c>
      <c r="U174">
        <v>9.1</v>
      </c>
      <c r="V174">
        <v>6.1</v>
      </c>
      <c r="W174">
        <v>9.8</v>
      </c>
      <c r="X174">
        <v>1.2</v>
      </c>
      <c r="Y174">
        <v>19.4</v>
      </c>
      <c r="Z174">
        <v>2.3</v>
      </c>
      <c r="AA174">
        <v>8.6</v>
      </c>
      <c r="AB174">
        <v>0.1</v>
      </c>
      <c r="AC174">
        <v>3.4</v>
      </c>
      <c r="AD174">
        <v>24.2</v>
      </c>
      <c r="AE174">
        <v>1.9</v>
      </c>
      <c r="AF174">
        <v>25.5</v>
      </c>
      <c r="AG174">
        <v>19.3</v>
      </c>
      <c r="AH174">
        <v>3.2</v>
      </c>
      <c r="AI174">
        <v>0.2</v>
      </c>
      <c r="AJ174">
        <v>0.3</v>
      </c>
      <c r="AK174">
        <v>3.1</v>
      </c>
      <c r="AL174">
        <v>0.8</v>
      </c>
      <c r="AM174">
        <v>9.1</v>
      </c>
      <c r="AN174">
        <v>26.2</v>
      </c>
      <c r="AO174">
        <v>4.5</v>
      </c>
      <c r="AP174">
        <v>0.8</v>
      </c>
      <c r="AQ174">
        <v>13.4</v>
      </c>
      <c r="AR174">
        <v>2.9</v>
      </c>
      <c r="AS174">
        <v>2.2</v>
      </c>
      <c r="AT174">
        <v>3.1</v>
      </c>
      <c r="AU174">
        <v>3</v>
      </c>
      <c r="AV174">
        <v>13</v>
      </c>
      <c r="AW174">
        <v>4.8</v>
      </c>
      <c r="AX174">
        <v>1.7</v>
      </c>
      <c r="AY174">
        <v>6.5</v>
      </c>
      <c r="AZ174">
        <v>3.6</v>
      </c>
      <c r="BA174">
        <v>3.5</v>
      </c>
      <c r="BB174">
        <v>0.5</v>
      </c>
      <c r="BC174">
        <v>1.3</v>
      </c>
      <c r="BD174">
        <v>12.5</v>
      </c>
      <c r="BE174">
        <v>10.2</v>
      </c>
      <c r="BF174">
        <v>4.1</v>
      </c>
      <c r="BG174">
        <v>16.8</v>
      </c>
      <c r="BH174">
        <v>8.4</v>
      </c>
      <c r="BI174">
        <v>1.6</v>
      </c>
      <c r="BJ174">
        <v>1</v>
      </c>
      <c r="BK174">
        <v>2.1</v>
      </c>
      <c r="BL174">
        <v>0.1</v>
      </c>
      <c r="BM174">
        <v>1.6</v>
      </c>
      <c r="BP174">
        <v>0.8</v>
      </c>
      <c r="BQ174">
        <v>232.6</v>
      </c>
      <c r="BS174">
        <v>0.1</v>
      </c>
      <c r="BT174">
        <v>14.9</v>
      </c>
    </row>
    <row r="175" spans="1:72" x14ac:dyDescent="0.25">
      <c r="A175" s="28" t="s">
        <v>89</v>
      </c>
      <c r="B175" s="27" t="s">
        <v>322</v>
      </c>
      <c r="C175" s="28" t="s">
        <v>387</v>
      </c>
      <c r="D175">
        <v>5.4</v>
      </c>
      <c r="E175">
        <v>1.2</v>
      </c>
      <c r="F175">
        <v>0.2</v>
      </c>
      <c r="G175">
        <v>0.6</v>
      </c>
      <c r="H175">
        <v>136.4</v>
      </c>
      <c r="I175">
        <v>7.7</v>
      </c>
      <c r="J175">
        <v>11.5</v>
      </c>
      <c r="K175">
        <v>395.1</v>
      </c>
      <c r="L175">
        <v>80.6</v>
      </c>
      <c r="M175">
        <v>1.3</v>
      </c>
      <c r="N175">
        <v>32.8</v>
      </c>
      <c r="O175">
        <v>61</v>
      </c>
      <c r="P175">
        <v>26.8</v>
      </c>
      <c r="Q175">
        <v>9.5</v>
      </c>
      <c r="R175">
        <v>3.5</v>
      </c>
      <c r="S175">
        <v>8.8</v>
      </c>
      <c r="T175">
        <v>11.4</v>
      </c>
      <c r="U175">
        <v>9.4</v>
      </c>
      <c r="V175">
        <v>9.7</v>
      </c>
      <c r="W175">
        <v>11.6</v>
      </c>
      <c r="X175">
        <v>2.2</v>
      </c>
      <c r="Y175">
        <v>24.3</v>
      </c>
      <c r="Z175">
        <v>3.4</v>
      </c>
      <c r="AA175">
        <v>12.9</v>
      </c>
      <c r="AB175">
        <v>0.3</v>
      </c>
      <c r="AC175">
        <v>6.4</v>
      </c>
      <c r="AD175">
        <v>27.2</v>
      </c>
      <c r="AE175">
        <v>4.6</v>
      </c>
      <c r="AF175">
        <v>50.3</v>
      </c>
      <c r="AG175">
        <v>21.1</v>
      </c>
      <c r="AH175">
        <v>5.7</v>
      </c>
      <c r="AI175">
        <v>0.6</v>
      </c>
      <c r="AJ175">
        <v>1.4</v>
      </c>
      <c r="AK175">
        <v>5.9</v>
      </c>
      <c r="AL175">
        <v>1.2</v>
      </c>
      <c r="AM175">
        <v>10.1</v>
      </c>
      <c r="AN175">
        <v>49</v>
      </c>
      <c r="AO175">
        <v>6.2</v>
      </c>
      <c r="AP175">
        <v>2.5</v>
      </c>
      <c r="AQ175">
        <v>59.9</v>
      </c>
      <c r="AR175">
        <v>6.3</v>
      </c>
      <c r="AS175">
        <v>5.4</v>
      </c>
      <c r="AT175">
        <v>7.4</v>
      </c>
      <c r="AU175">
        <v>4.2</v>
      </c>
      <c r="AV175">
        <v>34.5</v>
      </c>
      <c r="AW175">
        <v>5.4</v>
      </c>
      <c r="AX175">
        <v>2.4</v>
      </c>
      <c r="AY175">
        <v>7.5</v>
      </c>
      <c r="AZ175">
        <v>4.8</v>
      </c>
      <c r="BA175">
        <v>5.7</v>
      </c>
      <c r="BB175">
        <v>2.1</v>
      </c>
      <c r="BC175">
        <v>2</v>
      </c>
      <c r="BD175">
        <v>16.8</v>
      </c>
      <c r="BE175">
        <v>18.9</v>
      </c>
      <c r="BF175">
        <v>7.6</v>
      </c>
      <c r="BG175">
        <v>35</v>
      </c>
      <c r="BH175">
        <v>9</v>
      </c>
      <c r="BI175">
        <v>2.3</v>
      </c>
      <c r="BJ175">
        <v>2</v>
      </c>
      <c r="BK175">
        <v>2.9</v>
      </c>
      <c r="BL175">
        <v>0.2</v>
      </c>
      <c r="BM175">
        <v>5.7</v>
      </c>
      <c r="BP175">
        <v>3.3</v>
      </c>
      <c r="BQ175">
        <v>215.3</v>
      </c>
      <c r="BR175">
        <v>0.1</v>
      </c>
      <c r="BS175">
        <v>9.3</v>
      </c>
      <c r="BT175">
        <v>10.2</v>
      </c>
    </row>
    <row r="176" spans="1:72" x14ac:dyDescent="0.25">
      <c r="A176" s="28" t="s">
        <v>89</v>
      </c>
      <c r="B176" s="27" t="s">
        <v>322</v>
      </c>
      <c r="C176" s="28" t="s">
        <v>388</v>
      </c>
      <c r="H176">
        <v>0.3</v>
      </c>
      <c r="K176">
        <v>1</v>
      </c>
      <c r="L176">
        <v>0.2</v>
      </c>
      <c r="N176">
        <v>0.1</v>
      </c>
      <c r="AF176">
        <v>0.1</v>
      </c>
      <c r="AG176">
        <v>0.1</v>
      </c>
      <c r="AN176">
        <v>0.1</v>
      </c>
      <c r="BQ176">
        <v>0.6</v>
      </c>
      <c r="BT176">
        <v>0.1</v>
      </c>
    </row>
    <row r="177" spans="1:72" x14ac:dyDescent="0.25">
      <c r="A177" s="28" t="s">
        <v>89</v>
      </c>
      <c r="B177" s="27" t="s">
        <v>322</v>
      </c>
      <c r="C177" s="28" t="s">
        <v>389</v>
      </c>
      <c r="H177">
        <v>1.1</v>
      </c>
      <c r="I177">
        <v>0.1</v>
      </c>
      <c r="J177">
        <v>0.2</v>
      </c>
      <c r="K177">
        <v>5.4</v>
      </c>
      <c r="L177">
        <v>0.9</v>
      </c>
      <c r="N177">
        <v>0.3</v>
      </c>
      <c r="O177">
        <v>0.1</v>
      </c>
      <c r="P177">
        <v>0.3</v>
      </c>
      <c r="Q177">
        <v>0.1</v>
      </c>
      <c r="S177">
        <v>0.1</v>
      </c>
      <c r="T177">
        <v>0.1</v>
      </c>
      <c r="U177">
        <v>0.1</v>
      </c>
      <c r="V177">
        <v>0.1</v>
      </c>
      <c r="W177">
        <v>0.1</v>
      </c>
      <c r="Y177">
        <v>0.2</v>
      </c>
      <c r="AD177">
        <v>0.3</v>
      </c>
      <c r="AF177">
        <v>0.6</v>
      </c>
      <c r="AG177">
        <v>0.3</v>
      </c>
      <c r="AM177">
        <v>0.2</v>
      </c>
      <c r="AN177">
        <v>0.2</v>
      </c>
      <c r="AQ177">
        <v>0.2</v>
      </c>
      <c r="AR177">
        <v>0.1</v>
      </c>
      <c r="AV177">
        <v>0.1</v>
      </c>
      <c r="AW177">
        <v>0.1</v>
      </c>
      <c r="AY177">
        <v>0.1</v>
      </c>
      <c r="BD177">
        <v>0.1</v>
      </c>
      <c r="BE177">
        <v>0.1</v>
      </c>
      <c r="BG177">
        <v>0.2</v>
      </c>
      <c r="BH177">
        <v>0.1</v>
      </c>
      <c r="BQ177">
        <v>3.2</v>
      </c>
      <c r="BT177">
        <v>0.5</v>
      </c>
    </row>
    <row r="178" spans="1:72" x14ac:dyDescent="0.25">
      <c r="A178" s="28" t="s">
        <v>89</v>
      </c>
      <c r="B178" s="27" t="s">
        <v>322</v>
      </c>
      <c r="C178" s="28" t="s">
        <v>390</v>
      </c>
      <c r="H178">
        <v>0.6</v>
      </c>
      <c r="I178">
        <v>0.1</v>
      </c>
      <c r="J178">
        <v>0.2</v>
      </c>
      <c r="K178">
        <v>5.9</v>
      </c>
      <c r="L178">
        <v>0.9</v>
      </c>
      <c r="N178">
        <v>0.2</v>
      </c>
      <c r="P178">
        <v>0.5</v>
      </c>
      <c r="R178">
        <v>0.1</v>
      </c>
      <c r="W178">
        <v>0.2</v>
      </c>
      <c r="Y178">
        <v>0.3</v>
      </c>
      <c r="AF178">
        <v>0.4</v>
      </c>
      <c r="AG178">
        <v>0.1</v>
      </c>
      <c r="AM178">
        <v>0.1</v>
      </c>
      <c r="AN178">
        <v>0.2</v>
      </c>
      <c r="AQ178">
        <v>0.1</v>
      </c>
      <c r="BQ178">
        <v>1.8</v>
      </c>
      <c r="BT178">
        <v>-1.3</v>
      </c>
    </row>
    <row r="179" spans="1:72" x14ac:dyDescent="0.25">
      <c r="A179" s="28" t="s">
        <v>89</v>
      </c>
      <c r="B179" s="27" t="s">
        <v>322</v>
      </c>
      <c r="C179" s="28" t="s">
        <v>391</v>
      </c>
      <c r="D179">
        <v>1.1</v>
      </c>
      <c r="E179">
        <v>0.1</v>
      </c>
      <c r="G179">
        <v>0.1</v>
      </c>
      <c r="H179">
        <v>24</v>
      </c>
      <c r="I179">
        <v>1.6</v>
      </c>
      <c r="J179">
        <v>4.3</v>
      </c>
      <c r="K179">
        <v>99.3</v>
      </c>
      <c r="L179">
        <v>19.2</v>
      </c>
      <c r="M179">
        <v>0.2</v>
      </c>
      <c r="N179">
        <v>6.7</v>
      </c>
      <c r="O179">
        <v>2.7</v>
      </c>
      <c r="P179">
        <v>5.8</v>
      </c>
      <c r="Q179">
        <v>3.1</v>
      </c>
      <c r="R179">
        <v>0.8</v>
      </c>
      <c r="S179">
        <v>2.3</v>
      </c>
      <c r="T179">
        <v>1.3</v>
      </c>
      <c r="U179">
        <v>4</v>
      </c>
      <c r="V179">
        <v>1.7</v>
      </c>
      <c r="W179">
        <v>3</v>
      </c>
      <c r="X179">
        <v>0.2</v>
      </c>
      <c r="Y179">
        <v>5.1</v>
      </c>
      <c r="Z179">
        <v>0.4</v>
      </c>
      <c r="AA179">
        <v>1.3</v>
      </c>
      <c r="AC179">
        <v>0.9</v>
      </c>
      <c r="AD179">
        <v>4.2</v>
      </c>
      <c r="AE179">
        <v>1</v>
      </c>
      <c r="AF179">
        <v>11.8</v>
      </c>
      <c r="AG179">
        <v>8.3</v>
      </c>
      <c r="AH179">
        <v>1.1</v>
      </c>
      <c r="AI179">
        <v>0.1</v>
      </c>
      <c r="AK179">
        <v>1</v>
      </c>
      <c r="AL179">
        <v>0.2</v>
      </c>
      <c r="AM179">
        <v>5.2</v>
      </c>
      <c r="AN179">
        <v>6.2</v>
      </c>
      <c r="AO179">
        <v>0.6</v>
      </c>
      <c r="AP179">
        <v>0.5</v>
      </c>
      <c r="AQ179">
        <v>3.2</v>
      </c>
      <c r="AR179">
        <v>1.2</v>
      </c>
      <c r="AS179">
        <v>0.6</v>
      </c>
      <c r="AT179">
        <v>0.4</v>
      </c>
      <c r="AU179">
        <v>1.1</v>
      </c>
      <c r="AV179">
        <v>2.1</v>
      </c>
      <c r="AW179">
        <v>1.8</v>
      </c>
      <c r="AX179">
        <v>0.3</v>
      </c>
      <c r="AY179">
        <v>1.5</v>
      </c>
      <c r="AZ179">
        <v>1.2</v>
      </c>
      <c r="BA179">
        <v>0.4</v>
      </c>
      <c r="BB179">
        <v>0.1</v>
      </c>
      <c r="BC179">
        <v>0.3</v>
      </c>
      <c r="BD179">
        <v>3.1</v>
      </c>
      <c r="BE179">
        <v>3.1</v>
      </c>
      <c r="BF179">
        <v>1.5</v>
      </c>
      <c r="BG179">
        <v>2.9</v>
      </c>
      <c r="BH179">
        <v>0.7</v>
      </c>
      <c r="BI179">
        <v>0.8</v>
      </c>
      <c r="BJ179">
        <v>0.3</v>
      </c>
      <c r="BK179">
        <v>0.5</v>
      </c>
      <c r="BL179">
        <v>0.1</v>
      </c>
      <c r="BM179">
        <v>0.2</v>
      </c>
      <c r="BP179">
        <v>0.3</v>
      </c>
      <c r="BQ179">
        <v>78.3</v>
      </c>
      <c r="BT179">
        <v>9.7</v>
      </c>
    </row>
    <row r="180" spans="1:72" x14ac:dyDescent="0.25">
      <c r="A180" s="28" t="s">
        <v>89</v>
      </c>
      <c r="B180" s="27" t="s">
        <v>322</v>
      </c>
      <c r="C180" s="28" t="s">
        <v>392</v>
      </c>
      <c r="D180">
        <v>3.6</v>
      </c>
      <c r="E180">
        <v>0.3</v>
      </c>
      <c r="F180">
        <v>0.1</v>
      </c>
      <c r="G180">
        <v>0.3</v>
      </c>
      <c r="H180">
        <v>39.7</v>
      </c>
      <c r="I180">
        <v>3.7</v>
      </c>
      <c r="J180">
        <v>5.5</v>
      </c>
      <c r="K180">
        <v>168.4</v>
      </c>
      <c r="L180">
        <v>30.3</v>
      </c>
      <c r="M180">
        <v>1</v>
      </c>
      <c r="N180">
        <v>20.4</v>
      </c>
      <c r="O180">
        <v>8.4</v>
      </c>
      <c r="P180">
        <v>14.4</v>
      </c>
      <c r="Q180">
        <v>4.9</v>
      </c>
      <c r="R180">
        <v>1.7</v>
      </c>
      <c r="S180">
        <v>4.1</v>
      </c>
      <c r="T180">
        <v>2.7</v>
      </c>
      <c r="U180">
        <v>6.1</v>
      </c>
      <c r="V180">
        <v>3.4</v>
      </c>
      <c r="W180">
        <v>5.9</v>
      </c>
      <c r="X180">
        <v>0.7</v>
      </c>
      <c r="Y180">
        <v>8.2</v>
      </c>
      <c r="Z180">
        <v>1.1</v>
      </c>
      <c r="AA180">
        <v>3.5</v>
      </c>
      <c r="AB180">
        <v>0.1</v>
      </c>
      <c r="AC180">
        <v>1.9</v>
      </c>
      <c r="AD180">
        <v>11.6</v>
      </c>
      <c r="AE180">
        <v>1.9</v>
      </c>
      <c r="AF180">
        <v>22.8</v>
      </c>
      <c r="AG180">
        <v>13</v>
      </c>
      <c r="AH180">
        <v>2.1</v>
      </c>
      <c r="AI180">
        <v>0.2</v>
      </c>
      <c r="AJ180">
        <v>0.2</v>
      </c>
      <c r="AK180">
        <v>1.9</v>
      </c>
      <c r="AL180">
        <v>0.3</v>
      </c>
      <c r="AM180">
        <v>7.4</v>
      </c>
      <c r="AN180">
        <v>11.2</v>
      </c>
      <c r="AO180">
        <v>1.6</v>
      </c>
      <c r="AP180">
        <v>1.1</v>
      </c>
      <c r="AQ180">
        <v>7.8</v>
      </c>
      <c r="AR180">
        <v>1.9</v>
      </c>
      <c r="AS180">
        <v>0.8</v>
      </c>
      <c r="AT180">
        <v>1.1</v>
      </c>
      <c r="AU180">
        <v>1.5</v>
      </c>
      <c r="AV180">
        <v>5</v>
      </c>
      <c r="AW180">
        <v>3</v>
      </c>
      <c r="AX180">
        <v>0.6</v>
      </c>
      <c r="AY180">
        <v>2.2</v>
      </c>
      <c r="AZ180">
        <v>1.2</v>
      </c>
      <c r="BA180">
        <v>1.2</v>
      </c>
      <c r="BB180">
        <v>0.2</v>
      </c>
      <c r="BC180">
        <v>0.6</v>
      </c>
      <c r="BD180">
        <v>4.4</v>
      </c>
      <c r="BE180">
        <v>4.7</v>
      </c>
      <c r="BF180">
        <v>2.1</v>
      </c>
      <c r="BG180">
        <v>7.6</v>
      </c>
      <c r="BH180">
        <v>1.9</v>
      </c>
      <c r="BI180">
        <v>0.9</v>
      </c>
      <c r="BJ180">
        <v>0.5</v>
      </c>
      <c r="BK180">
        <v>0.7</v>
      </c>
      <c r="BL180">
        <v>0.1</v>
      </c>
      <c r="BM180">
        <v>0.7</v>
      </c>
      <c r="BP180">
        <v>1</v>
      </c>
      <c r="BQ180">
        <v>124.4</v>
      </c>
      <c r="BS180">
        <v>0.9</v>
      </c>
      <c r="BT180">
        <v>4.5</v>
      </c>
    </row>
    <row r="181" spans="1:72" x14ac:dyDescent="0.25">
      <c r="A181" s="28" t="s">
        <v>89</v>
      </c>
      <c r="B181" s="27" t="s">
        <v>322</v>
      </c>
      <c r="C181" s="28" t="s">
        <v>393</v>
      </c>
      <c r="D181">
        <v>2.1</v>
      </c>
      <c r="E181">
        <v>0.4</v>
      </c>
      <c r="G181">
        <v>0.2</v>
      </c>
      <c r="H181">
        <v>29</v>
      </c>
      <c r="I181">
        <v>2.3</v>
      </c>
      <c r="J181">
        <v>8.8</v>
      </c>
      <c r="K181">
        <v>126.4</v>
      </c>
      <c r="L181">
        <v>27.5</v>
      </c>
      <c r="M181">
        <v>1.4</v>
      </c>
      <c r="N181">
        <v>11.3</v>
      </c>
      <c r="O181">
        <v>2.9</v>
      </c>
      <c r="P181">
        <v>9.3</v>
      </c>
      <c r="Q181">
        <v>4.2</v>
      </c>
      <c r="R181">
        <v>1.7</v>
      </c>
      <c r="S181">
        <v>2.7</v>
      </c>
      <c r="T181">
        <v>1.6</v>
      </c>
      <c r="U181">
        <v>4.1</v>
      </c>
      <c r="V181">
        <v>2.3</v>
      </c>
      <c r="W181">
        <v>4</v>
      </c>
      <c r="X181">
        <v>0.4</v>
      </c>
      <c r="Y181">
        <v>8</v>
      </c>
      <c r="Z181">
        <v>0.6</v>
      </c>
      <c r="AA181">
        <v>1.4</v>
      </c>
      <c r="AC181">
        <v>1</v>
      </c>
      <c r="AD181">
        <v>5.5</v>
      </c>
      <c r="AE181">
        <v>1.3</v>
      </c>
      <c r="AF181">
        <v>10.9</v>
      </c>
      <c r="AG181">
        <v>8</v>
      </c>
      <c r="AH181">
        <v>1.9</v>
      </c>
      <c r="AI181">
        <v>0.5</v>
      </c>
      <c r="AJ181">
        <v>0.2</v>
      </c>
      <c r="AK181">
        <v>2.3</v>
      </c>
      <c r="AL181">
        <v>0.4</v>
      </c>
      <c r="AM181">
        <v>2.7</v>
      </c>
      <c r="AN181">
        <v>8</v>
      </c>
      <c r="AO181">
        <v>0.7</v>
      </c>
      <c r="AP181">
        <v>0.4</v>
      </c>
      <c r="AQ181">
        <v>4</v>
      </c>
      <c r="AR181">
        <v>1.3</v>
      </c>
      <c r="AS181">
        <v>0.7</v>
      </c>
      <c r="AT181">
        <v>0.5</v>
      </c>
      <c r="AU181">
        <v>1.1</v>
      </c>
      <c r="AV181">
        <v>2.3</v>
      </c>
      <c r="AW181">
        <v>1.3</v>
      </c>
      <c r="AX181">
        <v>0.4</v>
      </c>
      <c r="AY181">
        <v>1.7</v>
      </c>
      <c r="AZ181">
        <v>1</v>
      </c>
      <c r="BA181">
        <v>0.6</v>
      </c>
      <c r="BB181">
        <v>0.1</v>
      </c>
      <c r="BC181">
        <v>0.2</v>
      </c>
      <c r="BD181">
        <v>3.5</v>
      </c>
      <c r="BE181">
        <v>3.4</v>
      </c>
      <c r="BF181">
        <v>2.5</v>
      </c>
      <c r="BG181">
        <v>3.4</v>
      </c>
      <c r="BH181">
        <v>0.9</v>
      </c>
      <c r="BI181">
        <v>0.7</v>
      </c>
      <c r="BJ181">
        <v>0.2</v>
      </c>
      <c r="BK181">
        <v>1</v>
      </c>
      <c r="BL181">
        <v>0.1</v>
      </c>
      <c r="BM181">
        <v>0.4</v>
      </c>
      <c r="BP181">
        <v>0.2</v>
      </c>
      <c r="BQ181">
        <v>54.8</v>
      </c>
      <c r="BS181">
        <v>0.2</v>
      </c>
      <c r="BT181">
        <v>15</v>
      </c>
    </row>
    <row r="182" spans="1:72" x14ac:dyDescent="0.25">
      <c r="A182" s="28" t="s">
        <v>89</v>
      </c>
      <c r="B182" s="27" t="s">
        <v>322</v>
      </c>
      <c r="C182" s="28" t="s">
        <v>394</v>
      </c>
      <c r="D182">
        <v>0.1</v>
      </c>
      <c r="H182">
        <v>2.6</v>
      </c>
      <c r="I182">
        <v>0.1</v>
      </c>
      <c r="J182">
        <v>0.4</v>
      </c>
      <c r="K182">
        <v>11.1</v>
      </c>
      <c r="L182">
        <v>2</v>
      </c>
      <c r="N182">
        <v>0.9</v>
      </c>
      <c r="O182">
        <v>0.9</v>
      </c>
      <c r="P182">
        <v>0.8</v>
      </c>
      <c r="Q182">
        <v>0.2</v>
      </c>
      <c r="R182">
        <v>1.7</v>
      </c>
      <c r="S182">
        <v>0.8</v>
      </c>
      <c r="T182">
        <v>0.2</v>
      </c>
      <c r="U182">
        <v>0.4</v>
      </c>
      <c r="V182">
        <v>0.5</v>
      </c>
      <c r="W182">
        <v>0.6</v>
      </c>
      <c r="X182">
        <v>0.1</v>
      </c>
      <c r="Y182">
        <v>0.6</v>
      </c>
      <c r="Z182">
        <v>0.1</v>
      </c>
      <c r="AA182">
        <v>0.2</v>
      </c>
      <c r="AC182">
        <v>0.4</v>
      </c>
      <c r="AD182">
        <v>0.8</v>
      </c>
      <c r="AE182">
        <v>0.1</v>
      </c>
      <c r="AF182">
        <v>0.7</v>
      </c>
      <c r="AG182">
        <v>0.4</v>
      </c>
      <c r="AH182">
        <v>0.1</v>
      </c>
      <c r="AK182">
        <v>0.1</v>
      </c>
      <c r="AM182">
        <v>0.2</v>
      </c>
      <c r="AN182">
        <v>0.7</v>
      </c>
      <c r="AO182">
        <v>0.1</v>
      </c>
      <c r="AQ182">
        <v>0.8</v>
      </c>
      <c r="AR182">
        <v>0.1</v>
      </c>
      <c r="AS182">
        <v>0.1</v>
      </c>
      <c r="AT182">
        <v>0.1</v>
      </c>
      <c r="AU182">
        <v>0.1</v>
      </c>
      <c r="AV182">
        <v>0.5</v>
      </c>
      <c r="AW182">
        <v>0.1</v>
      </c>
      <c r="AX182">
        <v>0.1</v>
      </c>
      <c r="AY182">
        <v>0.2</v>
      </c>
      <c r="AZ182">
        <v>0.1</v>
      </c>
      <c r="BA182">
        <v>0.1</v>
      </c>
      <c r="BD182">
        <v>0.3</v>
      </c>
      <c r="BE182">
        <v>0.3</v>
      </c>
      <c r="BF182">
        <v>0.1</v>
      </c>
      <c r="BG182">
        <v>0.7</v>
      </c>
      <c r="BH182">
        <v>0.2</v>
      </c>
      <c r="BK182">
        <v>0.1</v>
      </c>
      <c r="BM182">
        <v>0.1</v>
      </c>
      <c r="BP182">
        <v>0.1</v>
      </c>
      <c r="BQ182">
        <v>5</v>
      </c>
      <c r="BS182">
        <v>0.6</v>
      </c>
      <c r="BT182">
        <v>0.5</v>
      </c>
    </row>
    <row r="183" spans="1:72" x14ac:dyDescent="0.25">
      <c r="A183" s="28" t="s">
        <v>89</v>
      </c>
      <c r="B183" s="27" t="s">
        <v>322</v>
      </c>
      <c r="C183" s="28" t="s">
        <v>395</v>
      </c>
      <c r="D183">
        <v>1.5</v>
      </c>
      <c r="E183">
        <v>0.1</v>
      </c>
      <c r="G183">
        <v>0.3</v>
      </c>
      <c r="H183">
        <v>24.5</v>
      </c>
      <c r="I183">
        <v>1.5</v>
      </c>
      <c r="J183">
        <v>2.5</v>
      </c>
      <c r="K183">
        <v>108.6</v>
      </c>
      <c r="L183">
        <v>18.7</v>
      </c>
      <c r="M183">
        <v>0.5</v>
      </c>
      <c r="N183">
        <v>8.9</v>
      </c>
      <c r="O183">
        <v>7.4</v>
      </c>
      <c r="P183">
        <v>6.5</v>
      </c>
      <c r="Q183">
        <v>1.8</v>
      </c>
      <c r="R183">
        <v>1.1</v>
      </c>
      <c r="S183">
        <v>2.1</v>
      </c>
      <c r="T183">
        <v>2.4</v>
      </c>
      <c r="U183">
        <v>2.2</v>
      </c>
      <c r="V183">
        <v>3</v>
      </c>
      <c r="W183">
        <v>3.2</v>
      </c>
      <c r="X183">
        <v>0.9</v>
      </c>
      <c r="Y183">
        <v>4.3</v>
      </c>
      <c r="Z183">
        <v>1.3</v>
      </c>
      <c r="AA183">
        <v>3.5</v>
      </c>
      <c r="AB183">
        <v>0.1</v>
      </c>
      <c r="AC183">
        <v>1.9</v>
      </c>
      <c r="AD183">
        <v>6</v>
      </c>
      <c r="AE183">
        <v>1</v>
      </c>
      <c r="AF183">
        <v>10.1</v>
      </c>
      <c r="AG183">
        <v>4.6</v>
      </c>
      <c r="AH183">
        <v>1.6</v>
      </c>
      <c r="AI183">
        <v>2.2</v>
      </c>
      <c r="AJ183">
        <v>2.3</v>
      </c>
      <c r="AK183">
        <v>1.8</v>
      </c>
      <c r="AL183">
        <v>0.3</v>
      </c>
      <c r="AM183">
        <v>2.9</v>
      </c>
      <c r="AN183">
        <v>7</v>
      </c>
      <c r="AO183">
        <v>1.5</v>
      </c>
      <c r="AP183">
        <v>0.9</v>
      </c>
      <c r="AQ183">
        <v>8.9</v>
      </c>
      <c r="AR183">
        <v>1.7</v>
      </c>
      <c r="AS183">
        <v>1</v>
      </c>
      <c r="AT183">
        <v>1.4</v>
      </c>
      <c r="AU183">
        <v>0.9</v>
      </c>
      <c r="AV183">
        <v>6.7</v>
      </c>
      <c r="AW183">
        <v>2.1</v>
      </c>
      <c r="AX183">
        <v>0.8</v>
      </c>
      <c r="AY183">
        <v>1.7</v>
      </c>
      <c r="AZ183">
        <v>1</v>
      </c>
      <c r="BA183">
        <v>2.5</v>
      </c>
      <c r="BB183">
        <v>0.4</v>
      </c>
      <c r="BC183">
        <v>0.6</v>
      </c>
      <c r="BD183">
        <v>4.9</v>
      </c>
      <c r="BE183">
        <v>3.8</v>
      </c>
      <c r="BF183">
        <v>1.3</v>
      </c>
      <c r="BG183">
        <v>5</v>
      </c>
      <c r="BH183">
        <v>1.8</v>
      </c>
      <c r="BI183">
        <v>0.8</v>
      </c>
      <c r="BJ183">
        <v>0.4</v>
      </c>
      <c r="BK183">
        <v>0.4</v>
      </c>
      <c r="BL183">
        <v>0.1</v>
      </c>
      <c r="BM183">
        <v>0.6</v>
      </c>
      <c r="BP183">
        <v>0.4</v>
      </c>
      <c r="BQ183">
        <v>51.1</v>
      </c>
      <c r="BS183">
        <v>7.8</v>
      </c>
      <c r="BT183">
        <v>5</v>
      </c>
    </row>
    <row r="184" spans="1:72" x14ac:dyDescent="0.25">
      <c r="A184" s="28" t="s">
        <v>89</v>
      </c>
      <c r="B184" s="27" t="s">
        <v>322</v>
      </c>
      <c r="C184" s="28" t="s">
        <v>396</v>
      </c>
      <c r="D184">
        <v>6.7</v>
      </c>
      <c r="E184">
        <v>1.3</v>
      </c>
      <c r="F184">
        <v>0.2</v>
      </c>
      <c r="G184">
        <v>1</v>
      </c>
      <c r="H184">
        <v>251.6</v>
      </c>
      <c r="I184">
        <v>10.5</v>
      </c>
      <c r="J184">
        <v>28.2</v>
      </c>
      <c r="K184">
        <v>897.4</v>
      </c>
      <c r="L184">
        <v>169.7</v>
      </c>
      <c r="M184">
        <v>1.7</v>
      </c>
      <c r="N184">
        <v>63</v>
      </c>
      <c r="O184">
        <v>99.1</v>
      </c>
      <c r="P184">
        <v>56.3</v>
      </c>
      <c r="Q184">
        <v>17</v>
      </c>
      <c r="R184">
        <v>6.6</v>
      </c>
      <c r="S184">
        <v>13.6</v>
      </c>
      <c r="T184">
        <v>20.6</v>
      </c>
      <c r="U184">
        <v>13.4</v>
      </c>
      <c r="V184">
        <v>13.8</v>
      </c>
      <c r="W184">
        <v>19.1</v>
      </c>
      <c r="X184">
        <v>2.1</v>
      </c>
      <c r="Y184">
        <v>48</v>
      </c>
      <c r="Z184">
        <v>3.4</v>
      </c>
      <c r="AA184">
        <v>11.5</v>
      </c>
      <c r="AB184">
        <v>0.5</v>
      </c>
      <c r="AC184">
        <v>10</v>
      </c>
      <c r="AD184">
        <v>31.4</v>
      </c>
      <c r="AE184">
        <v>5.1</v>
      </c>
      <c r="AF184">
        <v>80</v>
      </c>
      <c r="AG184">
        <v>27.1</v>
      </c>
      <c r="AH184">
        <v>6</v>
      </c>
      <c r="AI184">
        <v>0.7</v>
      </c>
      <c r="AJ184">
        <v>2.4</v>
      </c>
      <c r="AK184">
        <v>8.5</v>
      </c>
      <c r="AL184">
        <v>2.1</v>
      </c>
      <c r="AM184">
        <v>15.7</v>
      </c>
      <c r="AN184">
        <v>86.8</v>
      </c>
      <c r="AO184">
        <v>5.2</v>
      </c>
      <c r="AP184">
        <v>3.4</v>
      </c>
      <c r="AQ184">
        <v>109.8</v>
      </c>
      <c r="AR184">
        <v>9.2</v>
      </c>
      <c r="AS184">
        <v>8.2</v>
      </c>
      <c r="AT184">
        <v>9.6</v>
      </c>
      <c r="AU184">
        <v>5.5</v>
      </c>
      <c r="AV184">
        <v>49.5</v>
      </c>
      <c r="AW184">
        <v>9.4</v>
      </c>
      <c r="AX184">
        <v>3.3</v>
      </c>
      <c r="AY184">
        <v>11</v>
      </c>
      <c r="AZ184">
        <v>8.9</v>
      </c>
      <c r="BA184">
        <v>5.6</v>
      </c>
      <c r="BB184">
        <v>3.5</v>
      </c>
      <c r="BC184">
        <v>2.3</v>
      </c>
      <c r="BD184">
        <v>27.4</v>
      </c>
      <c r="BE184">
        <v>27.1</v>
      </c>
      <c r="BF184">
        <v>12.3</v>
      </c>
      <c r="BG184">
        <v>54.2</v>
      </c>
      <c r="BH184">
        <v>15.7</v>
      </c>
      <c r="BI184">
        <v>4</v>
      </c>
      <c r="BJ184">
        <v>2.4</v>
      </c>
      <c r="BK184">
        <v>4.9</v>
      </c>
      <c r="BL184">
        <v>0.3</v>
      </c>
      <c r="BM184">
        <v>9</v>
      </c>
      <c r="BP184">
        <v>4.5</v>
      </c>
      <c r="BQ184">
        <v>319</v>
      </c>
      <c r="BR184">
        <v>0.1</v>
      </c>
      <c r="BS184">
        <v>8.6</v>
      </c>
      <c r="BT184">
        <v>30.4</v>
      </c>
    </row>
    <row r="185" spans="1:72" x14ac:dyDescent="0.25">
      <c r="A185" s="28" t="s">
        <v>89</v>
      </c>
      <c r="B185" s="27" t="s">
        <v>322</v>
      </c>
      <c r="C185" s="28" t="s">
        <v>397</v>
      </c>
      <c r="D185">
        <v>0.3</v>
      </c>
      <c r="E185">
        <v>0.2</v>
      </c>
      <c r="G185">
        <v>0.1</v>
      </c>
      <c r="H185">
        <v>5.9</v>
      </c>
      <c r="I185">
        <v>0.9</v>
      </c>
      <c r="J185">
        <v>0.6</v>
      </c>
      <c r="K185">
        <v>24.2</v>
      </c>
      <c r="L185">
        <v>4</v>
      </c>
      <c r="M185">
        <v>0.1</v>
      </c>
      <c r="N185">
        <v>1.7</v>
      </c>
      <c r="O185">
        <v>1.7</v>
      </c>
      <c r="P185">
        <v>1.6</v>
      </c>
      <c r="Q185">
        <v>0.5</v>
      </c>
      <c r="R185">
        <v>0.2</v>
      </c>
      <c r="S185">
        <v>0.6</v>
      </c>
      <c r="T185">
        <v>2.1</v>
      </c>
      <c r="U185">
        <v>0.8</v>
      </c>
      <c r="V185">
        <v>0.9</v>
      </c>
      <c r="W185">
        <v>4.4</v>
      </c>
      <c r="X185">
        <v>0.3</v>
      </c>
      <c r="Y185">
        <v>1.2</v>
      </c>
      <c r="Z185">
        <v>0.3</v>
      </c>
      <c r="AA185">
        <v>0.5</v>
      </c>
      <c r="AC185">
        <v>0.4</v>
      </c>
      <c r="AD185">
        <v>1.3</v>
      </c>
      <c r="AE185">
        <v>0.6</v>
      </c>
      <c r="AF185">
        <v>1.6</v>
      </c>
      <c r="AG185">
        <v>0.9</v>
      </c>
      <c r="AH185">
        <v>0.4</v>
      </c>
      <c r="AI185">
        <v>0.1</v>
      </c>
      <c r="AJ185">
        <v>0.1</v>
      </c>
      <c r="AK185">
        <v>0.3</v>
      </c>
      <c r="AL185">
        <v>0.1</v>
      </c>
      <c r="AM185">
        <v>0.5</v>
      </c>
      <c r="AN185">
        <v>1.3</v>
      </c>
      <c r="AO185">
        <v>0.3</v>
      </c>
      <c r="AP185">
        <v>0.3</v>
      </c>
      <c r="AQ185">
        <v>1.2</v>
      </c>
      <c r="AR185">
        <v>0.2</v>
      </c>
      <c r="AS185">
        <v>0.1</v>
      </c>
      <c r="AT185">
        <v>0.2</v>
      </c>
      <c r="AU185">
        <v>0.3</v>
      </c>
      <c r="AV185">
        <v>0.7</v>
      </c>
      <c r="AW185">
        <v>0.4</v>
      </c>
      <c r="AX185">
        <v>0.2</v>
      </c>
      <c r="AY185">
        <v>0.3</v>
      </c>
      <c r="AZ185">
        <v>0.2</v>
      </c>
      <c r="BA185">
        <v>0.2</v>
      </c>
      <c r="BB185">
        <v>0.1</v>
      </c>
      <c r="BC185">
        <v>0.1</v>
      </c>
      <c r="BD185">
        <v>0.7</v>
      </c>
      <c r="BE185">
        <v>0.7</v>
      </c>
      <c r="BF185">
        <v>0.4</v>
      </c>
      <c r="BG185">
        <v>1.9</v>
      </c>
      <c r="BH185">
        <v>0.6</v>
      </c>
      <c r="BI185">
        <v>0.2</v>
      </c>
      <c r="BJ185">
        <v>0.2</v>
      </c>
      <c r="BK185">
        <v>0.2</v>
      </c>
      <c r="BL185">
        <v>0.1</v>
      </c>
      <c r="BM185">
        <v>0.1</v>
      </c>
      <c r="BP185">
        <v>0.8</v>
      </c>
      <c r="BQ185">
        <v>18.8</v>
      </c>
      <c r="BS185">
        <v>7.5</v>
      </c>
      <c r="BT185">
        <v>2.6</v>
      </c>
    </row>
    <row r="186" spans="1:71" x14ac:dyDescent="0.25">
      <c r="A186" s="28" t="s">
        <v>89</v>
      </c>
      <c r="B186" s="27" t="s">
        <v>322</v>
      </c>
      <c r="C186" s="28" t="s">
        <v>398</v>
      </c>
      <c r="H186">
        <v>0.9</v>
      </c>
      <c r="I186">
        <v>0.1</v>
      </c>
      <c r="J186">
        <v>0.1</v>
      </c>
      <c r="K186">
        <v>4.5</v>
      </c>
      <c r="L186">
        <v>0.8</v>
      </c>
      <c r="N186">
        <v>0.3</v>
      </c>
      <c r="O186">
        <v>0.2</v>
      </c>
      <c r="P186">
        <v>0.4</v>
      </c>
      <c r="Q186">
        <v>0.1</v>
      </c>
      <c r="R186">
        <v>0.5</v>
      </c>
      <c r="S186">
        <v>0.1</v>
      </c>
      <c r="T186">
        <v>0.1</v>
      </c>
      <c r="U186">
        <v>0.1</v>
      </c>
      <c r="V186">
        <v>0.1</v>
      </c>
      <c r="W186">
        <v>0.1</v>
      </c>
      <c r="Y186">
        <v>0.1</v>
      </c>
      <c r="AA186">
        <v>0.1</v>
      </c>
      <c r="AC186">
        <v>0.8</v>
      </c>
      <c r="AD186">
        <v>0.1</v>
      </c>
      <c r="AF186">
        <v>0.4</v>
      </c>
      <c r="AG186">
        <v>0.2</v>
      </c>
      <c r="AH186">
        <v>0.1</v>
      </c>
      <c r="AM186">
        <v>0.1</v>
      </c>
      <c r="AN186">
        <v>0.3</v>
      </c>
      <c r="AO186">
        <v>0.1</v>
      </c>
      <c r="AQ186">
        <v>0.2</v>
      </c>
      <c r="AT186">
        <v>0.1</v>
      </c>
      <c r="AV186">
        <v>0.1</v>
      </c>
      <c r="AW186">
        <v>0.1</v>
      </c>
      <c r="AY186">
        <v>0.1</v>
      </c>
      <c r="BD186">
        <v>0.1</v>
      </c>
      <c r="BE186">
        <v>0.1</v>
      </c>
      <c r="BF186">
        <v>0.1</v>
      </c>
      <c r="BG186">
        <v>0.1</v>
      </c>
      <c r="BQ186">
        <v>2.1</v>
      </c>
      <c r="BS186">
        <v>0.1</v>
      </c>
    </row>
    <row r="187" spans="1:72" x14ac:dyDescent="0.25">
      <c r="A187" s="28" t="s">
        <v>89</v>
      </c>
      <c r="B187" s="27" t="s">
        <v>322</v>
      </c>
      <c r="C187" s="28" t="s">
        <v>399</v>
      </c>
      <c r="D187">
        <v>1.8</v>
      </c>
      <c r="E187">
        <v>0.4</v>
      </c>
      <c r="G187">
        <v>0.5</v>
      </c>
      <c r="H187">
        <v>74.2</v>
      </c>
      <c r="I187">
        <v>4.9</v>
      </c>
      <c r="J187">
        <v>14.4</v>
      </c>
      <c r="K187">
        <v>545.4</v>
      </c>
      <c r="L187">
        <v>85.2</v>
      </c>
      <c r="M187">
        <v>0.4</v>
      </c>
      <c r="N187">
        <v>28.2</v>
      </c>
      <c r="O187">
        <v>7.7</v>
      </c>
      <c r="P187">
        <v>36</v>
      </c>
      <c r="Q187">
        <v>6</v>
      </c>
      <c r="R187">
        <v>3.6</v>
      </c>
      <c r="S187">
        <v>5</v>
      </c>
      <c r="T187">
        <v>2.2</v>
      </c>
      <c r="U187">
        <v>4.6</v>
      </c>
      <c r="V187">
        <v>3</v>
      </c>
      <c r="W187">
        <v>12.7</v>
      </c>
      <c r="X187">
        <v>0.6</v>
      </c>
      <c r="Y187">
        <v>20.4</v>
      </c>
      <c r="Z187">
        <v>1.3</v>
      </c>
      <c r="AA187">
        <v>5.3</v>
      </c>
      <c r="AB187">
        <v>0.1</v>
      </c>
      <c r="AC187">
        <v>3.4</v>
      </c>
      <c r="AD187">
        <v>10.9</v>
      </c>
      <c r="AE187">
        <v>1.5</v>
      </c>
      <c r="AF187">
        <v>18.9</v>
      </c>
      <c r="AG187">
        <v>8.4</v>
      </c>
      <c r="AH187">
        <v>2</v>
      </c>
      <c r="AI187">
        <v>0.2</v>
      </c>
      <c r="AJ187">
        <v>0.2</v>
      </c>
      <c r="AK187">
        <v>1.8</v>
      </c>
      <c r="AL187">
        <v>0.4</v>
      </c>
      <c r="AM187">
        <v>4.8</v>
      </c>
      <c r="AN187">
        <v>17.9</v>
      </c>
      <c r="AO187">
        <v>3</v>
      </c>
      <c r="AP187">
        <v>0.5</v>
      </c>
      <c r="AQ187">
        <v>8.4</v>
      </c>
      <c r="AR187">
        <v>1</v>
      </c>
      <c r="AS187">
        <v>0.9</v>
      </c>
      <c r="AT187">
        <v>1.4</v>
      </c>
      <c r="AU187">
        <v>1.6</v>
      </c>
      <c r="AV187">
        <v>5.6</v>
      </c>
      <c r="AW187">
        <v>3.1</v>
      </c>
      <c r="AX187">
        <v>0.8</v>
      </c>
      <c r="AY187">
        <v>3.1</v>
      </c>
      <c r="AZ187">
        <v>1.5</v>
      </c>
      <c r="BA187">
        <v>2.4</v>
      </c>
      <c r="BB187">
        <v>0.2</v>
      </c>
      <c r="BC187">
        <v>0.7</v>
      </c>
      <c r="BD187">
        <v>6.3</v>
      </c>
      <c r="BE187">
        <v>4.2</v>
      </c>
      <c r="BF187">
        <v>2.1</v>
      </c>
      <c r="BG187">
        <v>5.7</v>
      </c>
      <c r="BH187">
        <v>3.3</v>
      </c>
      <c r="BI187">
        <v>1.1</v>
      </c>
      <c r="BJ187">
        <v>0.7</v>
      </c>
      <c r="BK187">
        <v>1.1</v>
      </c>
      <c r="BL187">
        <v>0.1</v>
      </c>
      <c r="BM187">
        <v>0.4</v>
      </c>
      <c r="BP187">
        <v>0.7</v>
      </c>
      <c r="BQ187">
        <v>143.4</v>
      </c>
      <c r="BS187">
        <v>0.2</v>
      </c>
      <c r="BT187">
        <v>11.8</v>
      </c>
    </row>
    <row r="188" spans="1:72" x14ac:dyDescent="0.25">
      <c r="A188" s="28" t="s">
        <v>89</v>
      </c>
      <c r="B188" s="27" t="s">
        <v>322</v>
      </c>
      <c r="C188" s="28" t="s">
        <v>400</v>
      </c>
      <c r="D188">
        <v>5.5</v>
      </c>
      <c r="E188">
        <v>1.6</v>
      </c>
      <c r="F188">
        <v>0.2</v>
      </c>
      <c r="G188">
        <v>0.8</v>
      </c>
      <c r="H188">
        <v>184.3</v>
      </c>
      <c r="I188">
        <v>9.1</v>
      </c>
      <c r="J188">
        <v>24.4</v>
      </c>
      <c r="K188">
        <v>848.1</v>
      </c>
      <c r="L188">
        <v>153</v>
      </c>
      <c r="M188">
        <v>1</v>
      </c>
      <c r="N188">
        <v>48.6</v>
      </c>
      <c r="O188">
        <v>35.2</v>
      </c>
      <c r="P188">
        <v>45.3</v>
      </c>
      <c r="Q188">
        <v>14.6</v>
      </c>
      <c r="R188">
        <v>4.6</v>
      </c>
      <c r="S188">
        <v>10.6</v>
      </c>
      <c r="T188">
        <v>6.9</v>
      </c>
      <c r="U188">
        <v>14.4</v>
      </c>
      <c r="V188">
        <v>8.3</v>
      </c>
      <c r="W188">
        <v>15.1</v>
      </c>
      <c r="X188">
        <v>1.5</v>
      </c>
      <c r="Y188">
        <v>32.3</v>
      </c>
      <c r="Z188">
        <v>3</v>
      </c>
      <c r="AA188">
        <v>13.2</v>
      </c>
      <c r="AB188">
        <v>0.2</v>
      </c>
      <c r="AC188">
        <v>9.1</v>
      </c>
      <c r="AD188">
        <v>23.1</v>
      </c>
      <c r="AE188">
        <v>4.4</v>
      </c>
      <c r="AF188">
        <v>54</v>
      </c>
      <c r="AG188">
        <v>28.6</v>
      </c>
      <c r="AH188">
        <v>5.8</v>
      </c>
      <c r="AI188">
        <v>0.4</v>
      </c>
      <c r="AJ188">
        <v>0.4</v>
      </c>
      <c r="AK188">
        <v>5.9</v>
      </c>
      <c r="AL188">
        <v>1.2</v>
      </c>
      <c r="AM188">
        <v>22.5</v>
      </c>
      <c r="AN188">
        <v>47.5</v>
      </c>
      <c r="AO188">
        <v>6.4</v>
      </c>
      <c r="AP188">
        <v>2.6</v>
      </c>
      <c r="AQ188">
        <v>26.3</v>
      </c>
      <c r="AR188">
        <v>4.9</v>
      </c>
      <c r="AS188">
        <v>3.9</v>
      </c>
      <c r="AT188">
        <v>4.8</v>
      </c>
      <c r="AU188">
        <v>5.4</v>
      </c>
      <c r="AV188">
        <v>21.7</v>
      </c>
      <c r="AW188">
        <v>11.1</v>
      </c>
      <c r="AX188">
        <v>2.4</v>
      </c>
      <c r="AY188">
        <v>9.9</v>
      </c>
      <c r="AZ188">
        <v>5.6</v>
      </c>
      <c r="BA188">
        <v>5.2</v>
      </c>
      <c r="BB188">
        <v>1.4</v>
      </c>
      <c r="BC188">
        <v>2.4</v>
      </c>
      <c r="BD188">
        <v>20.4</v>
      </c>
      <c r="BE188">
        <v>17</v>
      </c>
      <c r="BF188">
        <v>8.6</v>
      </c>
      <c r="BG188">
        <v>24.2</v>
      </c>
      <c r="BH188">
        <v>9.3</v>
      </c>
      <c r="BI188">
        <v>3.6</v>
      </c>
      <c r="BJ188">
        <v>2.1</v>
      </c>
      <c r="BK188">
        <v>3.8</v>
      </c>
      <c r="BL188">
        <v>0.3</v>
      </c>
      <c r="BM188">
        <v>2.6</v>
      </c>
      <c r="BP188">
        <v>3.5</v>
      </c>
      <c r="BQ188">
        <v>409.9</v>
      </c>
      <c r="BT188">
        <v>33.8</v>
      </c>
    </row>
    <row r="189" spans="1:72" x14ac:dyDescent="0.25">
      <c r="A189" s="28" t="s">
        <v>89</v>
      </c>
      <c r="B189" s="27" t="s">
        <v>322</v>
      </c>
      <c r="C189" s="28" t="s">
        <v>401</v>
      </c>
      <c r="D189">
        <v>0.6</v>
      </c>
      <c r="E189">
        <v>0.1</v>
      </c>
      <c r="G189">
        <v>0.1</v>
      </c>
      <c r="H189">
        <v>14.3</v>
      </c>
      <c r="I189">
        <v>0.8</v>
      </c>
      <c r="J189">
        <v>1.7</v>
      </c>
      <c r="K189">
        <v>65.3</v>
      </c>
      <c r="L189">
        <v>12.6</v>
      </c>
      <c r="M189">
        <v>0.2</v>
      </c>
      <c r="N189">
        <v>5.7</v>
      </c>
      <c r="O189">
        <v>3.6</v>
      </c>
      <c r="P189">
        <v>3.9</v>
      </c>
      <c r="Q189">
        <v>1.3</v>
      </c>
      <c r="R189">
        <v>0.4</v>
      </c>
      <c r="S189">
        <v>1</v>
      </c>
      <c r="T189">
        <v>0.8</v>
      </c>
      <c r="U189">
        <v>1.2</v>
      </c>
      <c r="V189">
        <v>1</v>
      </c>
      <c r="W189">
        <v>1.5</v>
      </c>
      <c r="X189">
        <v>0.2</v>
      </c>
      <c r="Y189">
        <v>2.6</v>
      </c>
      <c r="Z189">
        <v>0.3</v>
      </c>
      <c r="AA189">
        <v>1</v>
      </c>
      <c r="AC189">
        <v>0.5</v>
      </c>
      <c r="AD189">
        <v>2.9</v>
      </c>
      <c r="AE189">
        <v>0.4</v>
      </c>
      <c r="AF189">
        <v>3.6</v>
      </c>
      <c r="AG189">
        <v>2.2</v>
      </c>
      <c r="AH189">
        <v>0.5</v>
      </c>
      <c r="AK189">
        <v>0.5</v>
      </c>
      <c r="AL189">
        <v>0.1</v>
      </c>
      <c r="AM189">
        <v>1</v>
      </c>
      <c r="AN189">
        <v>3.8</v>
      </c>
      <c r="AO189">
        <v>0.6</v>
      </c>
      <c r="AP189">
        <v>0.2</v>
      </c>
      <c r="AQ189">
        <v>2.7</v>
      </c>
      <c r="AR189">
        <v>0.4</v>
      </c>
      <c r="AS189">
        <v>0.4</v>
      </c>
      <c r="AT189">
        <v>0.5</v>
      </c>
      <c r="AU189">
        <v>0.4</v>
      </c>
      <c r="AV189">
        <v>2</v>
      </c>
      <c r="AW189">
        <v>0.5</v>
      </c>
      <c r="AX189">
        <v>0.2</v>
      </c>
      <c r="AY189">
        <v>0.8</v>
      </c>
      <c r="AZ189">
        <v>0.5</v>
      </c>
      <c r="BA189">
        <v>0.5</v>
      </c>
      <c r="BB189">
        <v>0.1</v>
      </c>
      <c r="BC189">
        <v>0.2</v>
      </c>
      <c r="BD189">
        <v>1.6</v>
      </c>
      <c r="BE189">
        <v>1.5</v>
      </c>
      <c r="BF189">
        <v>0.7</v>
      </c>
      <c r="BG189">
        <v>2.9</v>
      </c>
      <c r="BH189">
        <v>1</v>
      </c>
      <c r="BI189">
        <v>0.2</v>
      </c>
      <c r="BJ189">
        <v>0.2</v>
      </c>
      <c r="BK189">
        <v>0.3</v>
      </c>
      <c r="BM189">
        <v>0.3</v>
      </c>
      <c r="BP189">
        <v>0.4</v>
      </c>
      <c r="BQ189">
        <v>26.5</v>
      </c>
      <c r="BS189">
        <v>1.1</v>
      </c>
      <c r="BT189">
        <v>3</v>
      </c>
    </row>
    <row r="190" spans="1:72" x14ac:dyDescent="0.25">
      <c r="A190" s="28" t="s">
        <v>89</v>
      </c>
      <c r="B190" s="27" t="s">
        <v>322</v>
      </c>
      <c r="C190" s="28" t="s">
        <v>402</v>
      </c>
      <c r="D190">
        <v>0.6</v>
      </c>
      <c r="E190">
        <v>0.2</v>
      </c>
      <c r="G190">
        <v>0.1</v>
      </c>
      <c r="H190">
        <v>9.8</v>
      </c>
      <c r="I190">
        <v>0.8</v>
      </c>
      <c r="J190">
        <v>1.3</v>
      </c>
      <c r="K190">
        <v>39.7</v>
      </c>
      <c r="L190">
        <v>7.2</v>
      </c>
      <c r="M190">
        <v>0.2</v>
      </c>
      <c r="N190">
        <v>3</v>
      </c>
      <c r="O190">
        <v>2.2</v>
      </c>
      <c r="P190">
        <v>2.9</v>
      </c>
      <c r="Q190">
        <v>1</v>
      </c>
      <c r="R190">
        <v>0.4</v>
      </c>
      <c r="S190">
        <v>0.9</v>
      </c>
      <c r="T190">
        <v>0.6</v>
      </c>
      <c r="U190">
        <v>1.4</v>
      </c>
      <c r="V190">
        <v>0.9</v>
      </c>
      <c r="W190">
        <v>1.4</v>
      </c>
      <c r="X190">
        <v>0.2</v>
      </c>
      <c r="Y190">
        <v>1.8</v>
      </c>
      <c r="Z190">
        <v>0.4</v>
      </c>
      <c r="AA190">
        <v>0.8</v>
      </c>
      <c r="AC190">
        <v>0.5</v>
      </c>
      <c r="AD190">
        <v>2.1</v>
      </c>
      <c r="AE190">
        <v>0.4</v>
      </c>
      <c r="AF190">
        <v>3</v>
      </c>
      <c r="AG190">
        <v>2.3</v>
      </c>
      <c r="AH190">
        <v>0.7</v>
      </c>
      <c r="AI190">
        <v>0.5</v>
      </c>
      <c r="AJ190">
        <v>1</v>
      </c>
      <c r="AK190">
        <v>0.5</v>
      </c>
      <c r="AL190">
        <v>0.1</v>
      </c>
      <c r="AM190">
        <v>1</v>
      </c>
      <c r="AN190">
        <v>2.6</v>
      </c>
      <c r="AO190">
        <v>0.3</v>
      </c>
      <c r="AP190">
        <v>0.2</v>
      </c>
      <c r="AQ190">
        <v>1.8</v>
      </c>
      <c r="AR190">
        <v>0.3</v>
      </c>
      <c r="AS190">
        <v>0.2</v>
      </c>
      <c r="AT190">
        <v>0.2</v>
      </c>
      <c r="AU190">
        <v>0.4</v>
      </c>
      <c r="AV190">
        <v>1.2</v>
      </c>
      <c r="AW190">
        <v>0.5</v>
      </c>
      <c r="AX190">
        <v>0.2</v>
      </c>
      <c r="AY190">
        <v>0.5</v>
      </c>
      <c r="AZ190">
        <v>0.3</v>
      </c>
      <c r="BA190">
        <v>0.3</v>
      </c>
      <c r="BB190">
        <v>0.1</v>
      </c>
      <c r="BC190">
        <v>0.1</v>
      </c>
      <c r="BD190">
        <v>1.1</v>
      </c>
      <c r="BE190">
        <v>1.3</v>
      </c>
      <c r="BF190">
        <v>0.5</v>
      </c>
      <c r="BG190">
        <v>1.8</v>
      </c>
      <c r="BH190">
        <v>0.5</v>
      </c>
      <c r="BI190">
        <v>0.2</v>
      </c>
      <c r="BJ190">
        <v>0.2</v>
      </c>
      <c r="BK190">
        <v>0.2</v>
      </c>
      <c r="BM190">
        <v>0.2</v>
      </c>
      <c r="BP190">
        <v>0.3</v>
      </c>
      <c r="BQ190">
        <v>21.7</v>
      </c>
      <c r="BS190">
        <v>1.2</v>
      </c>
      <c r="BT190">
        <v>3</v>
      </c>
    </row>
    <row r="191" spans="1:72" x14ac:dyDescent="0.25">
      <c r="A191" s="28" t="s">
        <v>89</v>
      </c>
      <c r="B191" s="27" t="s">
        <v>322</v>
      </c>
      <c r="C191" s="28" t="s">
        <v>403</v>
      </c>
      <c r="D191">
        <v>0.2</v>
      </c>
      <c r="E191">
        <v>0.1</v>
      </c>
      <c r="G191">
        <v>0.1</v>
      </c>
      <c r="H191">
        <v>6.3</v>
      </c>
      <c r="I191">
        <v>0.4</v>
      </c>
      <c r="J191">
        <v>0.7</v>
      </c>
      <c r="K191">
        <v>26.6</v>
      </c>
      <c r="L191">
        <v>6.7</v>
      </c>
      <c r="M191">
        <v>0.1</v>
      </c>
      <c r="N191">
        <v>2.4</v>
      </c>
      <c r="O191">
        <v>2.3</v>
      </c>
      <c r="P191">
        <v>2.8</v>
      </c>
      <c r="Q191">
        <v>0.5</v>
      </c>
      <c r="R191">
        <v>0.3</v>
      </c>
      <c r="S191">
        <v>0.8</v>
      </c>
      <c r="T191">
        <v>0.5</v>
      </c>
      <c r="U191">
        <v>0.6</v>
      </c>
      <c r="V191">
        <v>1.1</v>
      </c>
      <c r="W191">
        <v>1.3</v>
      </c>
      <c r="X191">
        <v>0.2</v>
      </c>
      <c r="Y191">
        <v>1.3</v>
      </c>
      <c r="Z191">
        <v>0.2</v>
      </c>
      <c r="AA191">
        <v>0.8</v>
      </c>
      <c r="AC191">
        <v>0.5</v>
      </c>
      <c r="AD191">
        <v>1.7</v>
      </c>
      <c r="AE191">
        <v>0.6</v>
      </c>
      <c r="AF191">
        <v>3.8</v>
      </c>
      <c r="AG191">
        <v>2.3</v>
      </c>
      <c r="AH191">
        <v>1.1</v>
      </c>
      <c r="AI191">
        <v>0.1</v>
      </c>
      <c r="AJ191">
        <v>0.1</v>
      </c>
      <c r="AK191">
        <v>0.5</v>
      </c>
      <c r="AL191">
        <v>0.4</v>
      </c>
      <c r="AM191">
        <v>1.1</v>
      </c>
      <c r="AN191">
        <v>6.7</v>
      </c>
      <c r="AO191">
        <v>0.9</v>
      </c>
      <c r="AP191">
        <v>0.6</v>
      </c>
      <c r="AQ191">
        <v>3.2</v>
      </c>
      <c r="AR191">
        <v>1.1</v>
      </c>
      <c r="AS191">
        <v>0.7</v>
      </c>
      <c r="AT191">
        <v>0.9</v>
      </c>
      <c r="AU191">
        <v>0.3</v>
      </c>
      <c r="AV191">
        <v>2.8</v>
      </c>
      <c r="AW191">
        <v>1</v>
      </c>
      <c r="AX191">
        <v>0.6</v>
      </c>
      <c r="AY191">
        <v>1.8</v>
      </c>
      <c r="AZ191">
        <v>0.5</v>
      </c>
      <c r="BA191">
        <v>0.4</v>
      </c>
      <c r="BB191">
        <v>0.2</v>
      </c>
      <c r="BC191">
        <v>0.3</v>
      </c>
      <c r="BD191">
        <v>1.5</v>
      </c>
      <c r="BE191">
        <v>2.5</v>
      </c>
      <c r="BF191">
        <v>2.4</v>
      </c>
      <c r="BG191">
        <v>2.1</v>
      </c>
      <c r="BH191">
        <v>0.9</v>
      </c>
      <c r="BI191">
        <v>1.1</v>
      </c>
      <c r="BJ191">
        <v>0.4</v>
      </c>
      <c r="BK191">
        <v>0.7</v>
      </c>
      <c r="BM191">
        <v>0.2</v>
      </c>
      <c r="BP191">
        <v>0.2</v>
      </c>
      <c r="BQ191">
        <v>27.1</v>
      </c>
      <c r="BS191">
        <v>6.8</v>
      </c>
      <c r="BT191">
        <v>-5.3</v>
      </c>
    </row>
    <row r="192" spans="1:72" x14ac:dyDescent="0.25">
      <c r="A192" s="28" t="s">
        <v>89</v>
      </c>
      <c r="B192" s="27" t="s">
        <v>322</v>
      </c>
      <c r="C192" s="28" t="s">
        <v>404</v>
      </c>
      <c r="D192">
        <v>0.2</v>
      </c>
      <c r="H192">
        <v>10.2</v>
      </c>
      <c r="I192">
        <v>0.6</v>
      </c>
      <c r="J192">
        <v>1.6</v>
      </c>
      <c r="K192">
        <v>55.6</v>
      </c>
      <c r="L192">
        <v>9</v>
      </c>
      <c r="N192">
        <v>2.8</v>
      </c>
      <c r="O192">
        <v>1.6</v>
      </c>
      <c r="P192">
        <v>3.6</v>
      </c>
      <c r="Q192">
        <v>0.7</v>
      </c>
      <c r="R192">
        <v>0.3</v>
      </c>
      <c r="S192">
        <v>0.6</v>
      </c>
      <c r="T192">
        <v>0.3</v>
      </c>
      <c r="U192">
        <v>0.8</v>
      </c>
      <c r="V192">
        <v>0.4</v>
      </c>
      <c r="W192">
        <v>1.2</v>
      </c>
      <c r="X192">
        <v>0.1</v>
      </c>
      <c r="Y192">
        <v>2</v>
      </c>
      <c r="Z192">
        <v>0.1</v>
      </c>
      <c r="AA192">
        <v>0.5</v>
      </c>
      <c r="AC192">
        <v>0.5</v>
      </c>
      <c r="AD192">
        <v>1.1</v>
      </c>
      <c r="AE192">
        <v>0.3</v>
      </c>
      <c r="AF192">
        <v>4.6</v>
      </c>
      <c r="AG192">
        <v>1.8</v>
      </c>
      <c r="AH192">
        <v>0.3</v>
      </c>
      <c r="AK192">
        <v>0.3</v>
      </c>
      <c r="AL192">
        <v>0.1</v>
      </c>
      <c r="AM192">
        <v>2.4</v>
      </c>
      <c r="AN192">
        <v>2.5</v>
      </c>
      <c r="AO192">
        <v>0.2</v>
      </c>
      <c r="AP192">
        <v>0.2</v>
      </c>
      <c r="AQ192">
        <v>1.6</v>
      </c>
      <c r="AR192">
        <v>0.4</v>
      </c>
      <c r="AS192">
        <v>0.2</v>
      </c>
      <c r="AT192">
        <v>0.2</v>
      </c>
      <c r="AU192">
        <v>0.2</v>
      </c>
      <c r="AV192">
        <v>1</v>
      </c>
      <c r="AW192">
        <v>0.9</v>
      </c>
      <c r="AX192">
        <v>0.1</v>
      </c>
      <c r="AY192">
        <v>0.5</v>
      </c>
      <c r="AZ192">
        <v>0.3</v>
      </c>
      <c r="BA192">
        <v>0.2</v>
      </c>
      <c r="BB192">
        <v>0.1</v>
      </c>
      <c r="BC192">
        <v>0.1</v>
      </c>
      <c r="BD192">
        <v>0.9</v>
      </c>
      <c r="BE192">
        <v>0.9</v>
      </c>
      <c r="BF192">
        <v>0.4</v>
      </c>
      <c r="BG192">
        <v>1.1</v>
      </c>
      <c r="BH192">
        <v>0.3</v>
      </c>
      <c r="BI192">
        <v>0.3</v>
      </c>
      <c r="BJ192">
        <v>0.1</v>
      </c>
      <c r="BK192">
        <v>0.2</v>
      </c>
      <c r="BM192">
        <v>0.1</v>
      </c>
      <c r="BQ192">
        <v>32.2</v>
      </c>
      <c r="BT192">
        <v>2.8</v>
      </c>
    </row>
    <row r="193" spans="1:72" x14ac:dyDescent="0.25">
      <c r="A193" s="28" t="s">
        <v>89</v>
      </c>
      <c r="B193" s="27" t="s">
        <v>322</v>
      </c>
      <c r="C193" s="28" t="s">
        <v>405</v>
      </c>
      <c r="D193">
        <v>0.3</v>
      </c>
      <c r="E193">
        <v>0.1</v>
      </c>
      <c r="H193">
        <v>9.1</v>
      </c>
      <c r="I193">
        <v>0.4</v>
      </c>
      <c r="J193">
        <v>1.2</v>
      </c>
      <c r="K193">
        <v>40.8</v>
      </c>
      <c r="L193">
        <v>7.3</v>
      </c>
      <c r="N193">
        <v>2.4</v>
      </c>
      <c r="O193">
        <v>2.4</v>
      </c>
      <c r="P193">
        <v>2.2</v>
      </c>
      <c r="Q193">
        <v>0.7</v>
      </c>
      <c r="R193">
        <v>0.3</v>
      </c>
      <c r="S193">
        <v>0.6</v>
      </c>
      <c r="T193">
        <v>0.4</v>
      </c>
      <c r="U193">
        <v>0.6</v>
      </c>
      <c r="V193">
        <v>0.4</v>
      </c>
      <c r="W193">
        <v>0.7</v>
      </c>
      <c r="X193">
        <v>0.1</v>
      </c>
      <c r="Y193">
        <v>1.6</v>
      </c>
      <c r="Z193">
        <v>0.1</v>
      </c>
      <c r="AA193">
        <v>0.7</v>
      </c>
      <c r="AC193">
        <v>0.4</v>
      </c>
      <c r="AD193">
        <v>1.3</v>
      </c>
      <c r="AE193">
        <v>0.3</v>
      </c>
      <c r="AF193">
        <v>2.7</v>
      </c>
      <c r="AG193">
        <v>1.5</v>
      </c>
      <c r="AH193">
        <v>0.3</v>
      </c>
      <c r="AK193">
        <v>0.3</v>
      </c>
      <c r="AL193">
        <v>0.1</v>
      </c>
      <c r="AM193">
        <v>0.9</v>
      </c>
      <c r="AN193">
        <v>2.6</v>
      </c>
      <c r="AO193">
        <v>0.3</v>
      </c>
      <c r="AP193">
        <v>0.1</v>
      </c>
      <c r="AQ193">
        <v>2.1</v>
      </c>
      <c r="AR193">
        <v>0.4</v>
      </c>
      <c r="AS193">
        <v>0.2</v>
      </c>
      <c r="AT193">
        <v>0.3</v>
      </c>
      <c r="AU193">
        <v>0.3</v>
      </c>
      <c r="AV193">
        <v>1.4</v>
      </c>
      <c r="AW193">
        <v>0.5</v>
      </c>
      <c r="AX193">
        <v>0.2</v>
      </c>
      <c r="AY193">
        <v>0.6</v>
      </c>
      <c r="AZ193">
        <v>0.3</v>
      </c>
      <c r="BA193">
        <v>0.3</v>
      </c>
      <c r="BB193">
        <v>0.1</v>
      </c>
      <c r="BC193">
        <v>0.1</v>
      </c>
      <c r="BD193">
        <v>1</v>
      </c>
      <c r="BE193">
        <v>1.1</v>
      </c>
      <c r="BF193">
        <v>0.5</v>
      </c>
      <c r="BG193">
        <v>1.6</v>
      </c>
      <c r="BH193">
        <v>0.6</v>
      </c>
      <c r="BI193">
        <v>0.2</v>
      </c>
      <c r="BJ193">
        <v>0.1</v>
      </c>
      <c r="BK193">
        <v>0.2</v>
      </c>
      <c r="BM193">
        <v>0.2</v>
      </c>
      <c r="BP193">
        <v>0.2</v>
      </c>
      <c r="BQ193">
        <v>18.4</v>
      </c>
      <c r="BT193">
        <v>1.4</v>
      </c>
    </row>
    <row r="194" spans="1:72" x14ac:dyDescent="0.25">
      <c r="A194" s="28" t="s">
        <v>89</v>
      </c>
      <c r="B194" s="27" t="s">
        <v>322</v>
      </c>
      <c r="C194" s="28" t="s">
        <v>406</v>
      </c>
      <c r="D194">
        <v>0.2</v>
      </c>
      <c r="H194">
        <v>6.3</v>
      </c>
      <c r="I194">
        <v>0.9</v>
      </c>
      <c r="J194">
        <v>1.4</v>
      </c>
      <c r="K194">
        <v>24</v>
      </c>
      <c r="L194">
        <v>6.6</v>
      </c>
      <c r="M194">
        <v>0.1</v>
      </c>
      <c r="N194">
        <v>1.8</v>
      </c>
      <c r="O194">
        <v>1.1</v>
      </c>
      <c r="P194">
        <v>1.9</v>
      </c>
      <c r="Q194">
        <v>1</v>
      </c>
      <c r="R194">
        <v>0.3</v>
      </c>
      <c r="S194">
        <v>0.7</v>
      </c>
      <c r="T194">
        <v>0.4</v>
      </c>
      <c r="U194">
        <v>0.8</v>
      </c>
      <c r="V194">
        <v>0.8</v>
      </c>
      <c r="W194">
        <v>0.9</v>
      </c>
      <c r="X194">
        <v>0.1</v>
      </c>
      <c r="Y194">
        <v>1.8</v>
      </c>
      <c r="Z194">
        <v>0.2</v>
      </c>
      <c r="AA194">
        <v>0.3</v>
      </c>
      <c r="AC194">
        <v>0.2</v>
      </c>
      <c r="AD194">
        <v>0.9</v>
      </c>
      <c r="AE194">
        <v>0.3</v>
      </c>
      <c r="AF194">
        <v>2.4</v>
      </c>
      <c r="AG194">
        <v>1.5</v>
      </c>
      <c r="AH194">
        <v>0.7</v>
      </c>
      <c r="AK194">
        <v>0.4</v>
      </c>
      <c r="AL194">
        <v>0.2</v>
      </c>
      <c r="AM194">
        <v>0.7</v>
      </c>
      <c r="AN194">
        <v>2.7</v>
      </c>
      <c r="AO194">
        <v>0.5</v>
      </c>
      <c r="AP194">
        <v>0.2</v>
      </c>
      <c r="AQ194">
        <v>1.4</v>
      </c>
      <c r="AR194">
        <v>0.4</v>
      </c>
      <c r="AS194">
        <v>0.4</v>
      </c>
      <c r="AT194">
        <v>0.3</v>
      </c>
      <c r="AU194">
        <v>0.4</v>
      </c>
      <c r="AV194">
        <v>1.2</v>
      </c>
      <c r="AW194">
        <v>0.4</v>
      </c>
      <c r="AX194">
        <v>0.2</v>
      </c>
      <c r="AY194">
        <v>0.8</v>
      </c>
      <c r="AZ194">
        <v>0.5</v>
      </c>
      <c r="BA194">
        <v>0.2</v>
      </c>
      <c r="BB194">
        <v>0.1</v>
      </c>
      <c r="BC194">
        <v>0.1</v>
      </c>
      <c r="BD194">
        <v>1.2</v>
      </c>
      <c r="BE194">
        <v>1.2</v>
      </c>
      <c r="BF194">
        <v>0.7</v>
      </c>
      <c r="BG194">
        <v>0.7</v>
      </c>
      <c r="BH194">
        <v>0.3</v>
      </c>
      <c r="BI194">
        <v>0.3</v>
      </c>
      <c r="BJ194">
        <v>0.2</v>
      </c>
      <c r="BK194">
        <v>0.4</v>
      </c>
      <c r="BM194">
        <v>0.1</v>
      </c>
      <c r="BP194">
        <v>0.2</v>
      </c>
      <c r="BQ194">
        <v>10.3</v>
      </c>
      <c r="BS194">
        <v>0.2</v>
      </c>
      <c r="BT194">
        <v>1.8</v>
      </c>
    </row>
    <row r="195" spans="1:72" x14ac:dyDescent="0.25">
      <c r="A195" s="28" t="s">
        <v>89</v>
      </c>
      <c r="B195" s="27" t="s">
        <v>322</v>
      </c>
      <c r="C195" s="28" t="s">
        <v>407</v>
      </c>
      <c r="D195">
        <v>12.6</v>
      </c>
      <c r="E195">
        <v>2.1</v>
      </c>
      <c r="F195">
        <v>0.3</v>
      </c>
      <c r="G195">
        <v>2.1</v>
      </c>
      <c r="H195">
        <v>389.1</v>
      </c>
      <c r="I195">
        <v>20.9</v>
      </c>
      <c r="J195">
        <v>65.2</v>
      </c>
      <c r="K195">
        <v>1833.7</v>
      </c>
      <c r="L195">
        <v>331.6</v>
      </c>
      <c r="M195">
        <v>2.6</v>
      </c>
      <c r="N195">
        <v>113.2</v>
      </c>
      <c r="O195">
        <v>78.2</v>
      </c>
      <c r="P195">
        <v>107.4</v>
      </c>
      <c r="Q195">
        <v>32</v>
      </c>
      <c r="R195">
        <v>11.9</v>
      </c>
      <c r="S195">
        <v>26.6</v>
      </c>
      <c r="T195">
        <v>16.4</v>
      </c>
      <c r="U195">
        <v>29.2</v>
      </c>
      <c r="V195">
        <v>20</v>
      </c>
      <c r="W195">
        <v>35.7</v>
      </c>
      <c r="X195">
        <v>3.8</v>
      </c>
      <c r="Y195">
        <v>73.2</v>
      </c>
      <c r="Z195">
        <v>6.8</v>
      </c>
      <c r="AA195">
        <v>28.7</v>
      </c>
      <c r="AB195">
        <v>0.5</v>
      </c>
      <c r="AC195">
        <v>18.5</v>
      </c>
      <c r="AD195">
        <v>59.3</v>
      </c>
      <c r="AE195">
        <v>10.4</v>
      </c>
      <c r="AF195">
        <v>112.5</v>
      </c>
      <c r="AG195">
        <v>66.2</v>
      </c>
      <c r="AH195">
        <v>12.8</v>
      </c>
      <c r="AI195">
        <v>1.2</v>
      </c>
      <c r="AJ195">
        <v>1.3</v>
      </c>
      <c r="AK195">
        <v>13.6</v>
      </c>
      <c r="AL195">
        <v>2.8</v>
      </c>
      <c r="AM195">
        <v>39.4</v>
      </c>
      <c r="AN195">
        <v>100.3</v>
      </c>
      <c r="AO195">
        <v>14.2</v>
      </c>
      <c r="AP195">
        <v>4.5</v>
      </c>
      <c r="AQ195">
        <v>65.3</v>
      </c>
      <c r="AR195">
        <v>13.7</v>
      </c>
      <c r="AS195">
        <v>8.6</v>
      </c>
      <c r="AT195">
        <v>11.9</v>
      </c>
      <c r="AU195">
        <v>11.4</v>
      </c>
      <c r="AV195">
        <v>48.8</v>
      </c>
      <c r="AW195">
        <v>20.2</v>
      </c>
      <c r="AX195">
        <v>5.9</v>
      </c>
      <c r="AY195">
        <v>24.4</v>
      </c>
      <c r="AZ195">
        <v>12.6</v>
      </c>
      <c r="BA195">
        <v>12</v>
      </c>
      <c r="BB195">
        <v>2.7</v>
      </c>
      <c r="BC195">
        <v>4.5</v>
      </c>
      <c r="BD195">
        <v>43</v>
      </c>
      <c r="BE195">
        <v>41.2</v>
      </c>
      <c r="BF195">
        <v>18.8</v>
      </c>
      <c r="BG195">
        <v>55.8</v>
      </c>
      <c r="BH195">
        <v>19.7</v>
      </c>
      <c r="BI195">
        <v>8.7</v>
      </c>
      <c r="BJ195">
        <v>4.2</v>
      </c>
      <c r="BK195">
        <v>6.6</v>
      </c>
      <c r="BL195">
        <v>0.6</v>
      </c>
      <c r="BM195">
        <v>6.6</v>
      </c>
      <c r="BP195">
        <v>5.9</v>
      </c>
      <c r="BQ195">
        <v>809.5</v>
      </c>
      <c r="BS195">
        <v>2.6</v>
      </c>
      <c r="BT195">
        <v>93.4</v>
      </c>
    </row>
    <row r="196" spans="1:72" x14ac:dyDescent="0.25">
      <c r="A196" s="26" t="s">
        <v>91</v>
      </c>
      <c r="B196" s="27" t="s">
        <v>323</v>
      </c>
      <c r="C196" s="26" t="s">
        <v>384</v>
      </c>
      <c r="D196">
        <v>120.3</v>
      </c>
      <c r="E196">
        <v>14.3</v>
      </c>
      <c r="F196">
        <v>10.2</v>
      </c>
      <c r="G196">
        <v>34</v>
      </c>
      <c r="H196">
        <v>1749.5</v>
      </c>
      <c r="I196">
        <v>324.5</v>
      </c>
      <c r="J196">
        <v>496.9</v>
      </c>
      <c r="K196">
        <v>2591.1</v>
      </c>
      <c r="L196">
        <v>4424.3</v>
      </c>
      <c r="M196">
        <v>91.5</v>
      </c>
      <c r="N196">
        <v>628.6</v>
      </c>
      <c r="O196">
        <v>418.1</v>
      </c>
      <c r="P196">
        <v>526.2</v>
      </c>
      <c r="Q196">
        <v>193.2</v>
      </c>
      <c r="R196">
        <v>229.9</v>
      </c>
      <c r="S196">
        <v>437.3</v>
      </c>
      <c r="T196">
        <v>224.3</v>
      </c>
      <c r="U196">
        <v>328.2</v>
      </c>
      <c r="V196">
        <v>598.2</v>
      </c>
      <c r="W196">
        <v>755.1</v>
      </c>
      <c r="X196">
        <v>107.1</v>
      </c>
      <c r="Y196">
        <v>451.5</v>
      </c>
      <c r="Z196">
        <v>102.4</v>
      </c>
      <c r="AA196">
        <v>571.8</v>
      </c>
      <c r="AB196">
        <v>54.5</v>
      </c>
      <c r="AC196">
        <v>344</v>
      </c>
      <c r="AD196">
        <v>787</v>
      </c>
      <c r="AE196">
        <v>703.3</v>
      </c>
      <c r="AF196">
        <v>3005</v>
      </c>
      <c r="AG196">
        <v>3479.3</v>
      </c>
      <c r="AH196">
        <v>646.2</v>
      </c>
      <c r="AI196">
        <v>33.7</v>
      </c>
      <c r="AJ196">
        <v>58.4</v>
      </c>
      <c r="AK196">
        <v>532.5</v>
      </c>
      <c r="AL196">
        <v>469.1</v>
      </c>
      <c r="AM196">
        <v>963.6</v>
      </c>
      <c r="AN196">
        <v>6174.1</v>
      </c>
      <c r="AO196">
        <v>1511.6</v>
      </c>
      <c r="AP196">
        <v>825.3</v>
      </c>
      <c r="AQ196">
        <v>1203.1</v>
      </c>
      <c r="AR196">
        <v>1460</v>
      </c>
      <c r="AS196">
        <v>801.2</v>
      </c>
      <c r="AT196">
        <v>1257.7</v>
      </c>
      <c r="AU196">
        <v>710.9</v>
      </c>
      <c r="AV196">
        <v>2075.4</v>
      </c>
      <c r="AW196">
        <v>1333.3</v>
      </c>
      <c r="AX196">
        <v>585.9</v>
      </c>
      <c r="AY196">
        <v>1659.6</v>
      </c>
      <c r="AZ196">
        <v>1139.1</v>
      </c>
      <c r="BA196">
        <v>360.1</v>
      </c>
      <c r="BB196">
        <v>231.3</v>
      </c>
      <c r="BC196">
        <v>565.2</v>
      </c>
      <c r="BD196">
        <v>2979.1</v>
      </c>
      <c r="BE196">
        <v>1969.9</v>
      </c>
      <c r="BF196">
        <v>1493.5</v>
      </c>
      <c r="BG196">
        <v>624.2</v>
      </c>
      <c r="BH196">
        <v>902.1</v>
      </c>
      <c r="BI196">
        <v>1478.8</v>
      </c>
      <c r="BJ196">
        <v>666.4</v>
      </c>
      <c r="BK196">
        <v>830.4</v>
      </c>
      <c r="BL196">
        <v>47.6</v>
      </c>
      <c r="BM196">
        <v>198.4</v>
      </c>
      <c r="BP196">
        <v>84.8</v>
      </c>
      <c r="BQ196">
        <v>6883.8</v>
      </c>
      <c r="BR196">
        <v>30</v>
      </c>
      <c r="BS196">
        <v>1092.5</v>
      </c>
      <c r="BT196">
        <v>-1402.6</v>
      </c>
    </row>
    <row r="197" spans="1:72" x14ac:dyDescent="0.25">
      <c r="A197" s="28" t="s">
        <v>91</v>
      </c>
      <c r="B197" s="27" t="s">
        <v>323</v>
      </c>
      <c r="C197" s="28" t="s">
        <v>385</v>
      </c>
      <c r="D197">
        <v>0.1</v>
      </c>
      <c r="E197">
        <v>0.2</v>
      </c>
      <c r="H197">
        <v>1.9</v>
      </c>
      <c r="I197">
        <v>0.2</v>
      </c>
      <c r="J197">
        <v>0.2</v>
      </c>
      <c r="K197">
        <v>8.2</v>
      </c>
      <c r="L197">
        <v>3.9</v>
      </c>
      <c r="N197">
        <v>0.9</v>
      </c>
      <c r="O197">
        <v>0.5</v>
      </c>
      <c r="P197">
        <v>1.3</v>
      </c>
      <c r="Q197">
        <v>0.2</v>
      </c>
      <c r="R197">
        <v>0.2</v>
      </c>
      <c r="S197">
        <v>0.6</v>
      </c>
      <c r="T197">
        <v>0.2</v>
      </c>
      <c r="U197">
        <v>0.2</v>
      </c>
      <c r="V197">
        <v>1.1</v>
      </c>
      <c r="W197">
        <v>0.5</v>
      </c>
      <c r="X197">
        <v>0.1</v>
      </c>
      <c r="Y197">
        <v>0.4</v>
      </c>
      <c r="Z197">
        <v>0.1</v>
      </c>
      <c r="AA197">
        <v>0.2</v>
      </c>
      <c r="AC197">
        <v>0.1</v>
      </c>
      <c r="AD197">
        <v>0.8</v>
      </c>
      <c r="AE197">
        <v>0.3</v>
      </c>
      <c r="AF197">
        <v>1.4</v>
      </c>
      <c r="AG197">
        <v>1.4</v>
      </c>
      <c r="AH197">
        <v>0.8</v>
      </c>
      <c r="AI197">
        <v>0.1</v>
      </c>
      <c r="AJ197">
        <v>0.1</v>
      </c>
      <c r="AK197">
        <v>0.2</v>
      </c>
      <c r="AL197">
        <v>0.4</v>
      </c>
      <c r="AM197">
        <v>0.3</v>
      </c>
      <c r="AN197">
        <v>2.1</v>
      </c>
      <c r="AO197">
        <v>0.7</v>
      </c>
      <c r="AP197">
        <v>0.4</v>
      </c>
      <c r="AQ197">
        <v>1</v>
      </c>
      <c r="AR197">
        <v>0.6</v>
      </c>
      <c r="AS197">
        <v>0.3</v>
      </c>
      <c r="AT197">
        <v>0.3</v>
      </c>
      <c r="AU197">
        <v>0.4</v>
      </c>
      <c r="AV197">
        <v>1.3</v>
      </c>
      <c r="AW197">
        <v>0.3</v>
      </c>
      <c r="AX197">
        <v>0.3</v>
      </c>
      <c r="AY197">
        <v>1.2</v>
      </c>
      <c r="AZ197">
        <v>0.3</v>
      </c>
      <c r="BA197">
        <v>0.2</v>
      </c>
      <c r="BB197">
        <v>0.1</v>
      </c>
      <c r="BC197">
        <v>0.1</v>
      </c>
      <c r="BD197">
        <v>0.8</v>
      </c>
      <c r="BE197">
        <v>1.3</v>
      </c>
      <c r="BF197">
        <v>0.9</v>
      </c>
      <c r="BG197">
        <v>0.7</v>
      </c>
      <c r="BH197">
        <v>0.3</v>
      </c>
      <c r="BI197">
        <v>0.2</v>
      </c>
      <c r="BJ197">
        <v>0.3</v>
      </c>
      <c r="BK197">
        <v>0.3</v>
      </c>
      <c r="BP197">
        <v>0.3</v>
      </c>
      <c r="BQ197">
        <v>2.9</v>
      </c>
      <c r="BS197">
        <v>0.4</v>
      </c>
      <c r="BT197">
        <v>-28.3</v>
      </c>
    </row>
    <row r="198" spans="1:72" x14ac:dyDescent="0.25">
      <c r="A198" s="28" t="s">
        <v>91</v>
      </c>
      <c r="B198" s="27" t="s">
        <v>323</v>
      </c>
      <c r="C198" s="28" t="s">
        <v>386</v>
      </c>
      <c r="D198">
        <v>0.7</v>
      </c>
      <c r="E198">
        <v>0.1</v>
      </c>
      <c r="F198">
        <v>0.1</v>
      </c>
      <c r="G198">
        <v>0.2</v>
      </c>
      <c r="H198">
        <v>9.9</v>
      </c>
      <c r="I198">
        <v>2.1</v>
      </c>
      <c r="J198">
        <v>1.1</v>
      </c>
      <c r="K198">
        <v>40.1</v>
      </c>
      <c r="L198">
        <v>68.6</v>
      </c>
      <c r="M198">
        <v>0.3</v>
      </c>
      <c r="N198">
        <v>21.4</v>
      </c>
      <c r="O198">
        <v>4.7</v>
      </c>
      <c r="P198">
        <v>35</v>
      </c>
      <c r="Q198">
        <v>1.5</v>
      </c>
      <c r="R198">
        <v>2.6</v>
      </c>
      <c r="S198">
        <v>7.7</v>
      </c>
      <c r="T198">
        <v>3.2</v>
      </c>
      <c r="U198">
        <v>2.6</v>
      </c>
      <c r="V198">
        <v>22</v>
      </c>
      <c r="W198">
        <v>8.2</v>
      </c>
      <c r="X198">
        <v>1.1</v>
      </c>
      <c r="Y198">
        <v>3.1</v>
      </c>
      <c r="Z198">
        <v>1.4</v>
      </c>
      <c r="AA198">
        <v>4.7</v>
      </c>
      <c r="AB198">
        <v>0.1</v>
      </c>
      <c r="AC198">
        <v>1.8</v>
      </c>
      <c r="AD198">
        <v>5.8</v>
      </c>
      <c r="AE198">
        <v>6.1</v>
      </c>
      <c r="AF198">
        <v>34.6</v>
      </c>
      <c r="AG198">
        <v>28.2</v>
      </c>
      <c r="AH198">
        <v>8.6</v>
      </c>
      <c r="AI198">
        <v>0.3</v>
      </c>
      <c r="AJ198">
        <v>0.4</v>
      </c>
      <c r="AK198">
        <v>2.3</v>
      </c>
      <c r="AL198">
        <v>11.2</v>
      </c>
      <c r="AM198">
        <v>3.7</v>
      </c>
      <c r="AN198">
        <v>37</v>
      </c>
      <c r="AO198">
        <v>18.1</v>
      </c>
      <c r="AP198">
        <v>5.6</v>
      </c>
      <c r="AQ198">
        <v>16</v>
      </c>
      <c r="AR198">
        <v>11.1</v>
      </c>
      <c r="AS198">
        <v>8.3</v>
      </c>
      <c r="AT198">
        <v>9.9</v>
      </c>
      <c r="AU198">
        <v>2.6</v>
      </c>
      <c r="AV198">
        <v>30.1</v>
      </c>
      <c r="AW198">
        <v>8.5</v>
      </c>
      <c r="AX198">
        <v>5.2</v>
      </c>
      <c r="AY198">
        <v>18.6</v>
      </c>
      <c r="AZ198">
        <v>6.8</v>
      </c>
      <c r="BA198">
        <v>5.1</v>
      </c>
      <c r="BB198">
        <v>3</v>
      </c>
      <c r="BC198">
        <v>2.6</v>
      </c>
      <c r="BD198">
        <v>18.6</v>
      </c>
      <c r="BE198">
        <v>24.8</v>
      </c>
      <c r="BF198">
        <v>11.4</v>
      </c>
      <c r="BG198">
        <v>5</v>
      </c>
      <c r="BH198">
        <v>3.7</v>
      </c>
      <c r="BI198">
        <v>4.5</v>
      </c>
      <c r="BJ198">
        <v>4.3</v>
      </c>
      <c r="BK198">
        <v>4.9</v>
      </c>
      <c r="BL198">
        <v>0.2</v>
      </c>
      <c r="BM198">
        <v>0.7</v>
      </c>
      <c r="BP198">
        <v>0.3</v>
      </c>
      <c r="BQ198">
        <v>20.6</v>
      </c>
      <c r="BS198">
        <v>3.7</v>
      </c>
      <c r="BT198">
        <v>-24.3</v>
      </c>
    </row>
    <row r="199" spans="1:72" x14ac:dyDescent="0.25">
      <c r="A199" s="28" t="s">
        <v>91</v>
      </c>
      <c r="B199" s="27" t="s">
        <v>323</v>
      </c>
      <c r="C199" s="28" t="s">
        <v>387</v>
      </c>
      <c r="D199">
        <v>1.2</v>
      </c>
      <c r="E199">
        <v>0.2</v>
      </c>
      <c r="F199">
        <v>0.1</v>
      </c>
      <c r="G199">
        <v>0.2</v>
      </c>
      <c r="H199">
        <v>21.2</v>
      </c>
      <c r="I199">
        <v>3.4</v>
      </c>
      <c r="J199">
        <v>1.8</v>
      </c>
      <c r="K199">
        <v>63</v>
      </c>
      <c r="L199">
        <v>35</v>
      </c>
      <c r="M199">
        <v>0.5</v>
      </c>
      <c r="N199">
        <v>10</v>
      </c>
      <c r="O199">
        <v>12.4</v>
      </c>
      <c r="P199">
        <v>14.9</v>
      </c>
      <c r="Q199">
        <v>1.9</v>
      </c>
      <c r="R199">
        <v>1.4</v>
      </c>
      <c r="S199">
        <v>6</v>
      </c>
      <c r="T199">
        <v>4</v>
      </c>
      <c r="U199">
        <v>2.6</v>
      </c>
      <c r="V199">
        <v>9.1</v>
      </c>
      <c r="W199">
        <v>6.2</v>
      </c>
      <c r="X199">
        <v>1.1</v>
      </c>
      <c r="Y199">
        <v>8.6</v>
      </c>
      <c r="Z199">
        <v>1.5</v>
      </c>
      <c r="AA199">
        <v>3.6</v>
      </c>
      <c r="AB199">
        <v>0.1</v>
      </c>
      <c r="AC199">
        <v>1.7</v>
      </c>
      <c r="AD199">
        <v>11.5</v>
      </c>
      <c r="AE199">
        <v>3.1</v>
      </c>
      <c r="AF199">
        <v>21.6</v>
      </c>
      <c r="AG199">
        <v>12.5</v>
      </c>
      <c r="AH199">
        <v>8.9</v>
      </c>
      <c r="AI199">
        <v>0.3</v>
      </c>
      <c r="AJ199">
        <v>0.7</v>
      </c>
      <c r="AK199">
        <v>1.9</v>
      </c>
      <c r="AL199">
        <v>2.8</v>
      </c>
      <c r="AM199">
        <v>3.9</v>
      </c>
      <c r="AN199">
        <v>22.7</v>
      </c>
      <c r="AO199">
        <v>6.7</v>
      </c>
      <c r="AP199">
        <v>2.9</v>
      </c>
      <c r="AQ199">
        <v>17.6</v>
      </c>
      <c r="AR199">
        <v>7.2</v>
      </c>
      <c r="AS199">
        <v>4</v>
      </c>
      <c r="AT199">
        <v>6.7</v>
      </c>
      <c r="AU199">
        <v>2.3</v>
      </c>
      <c r="AV199">
        <v>18.8</v>
      </c>
      <c r="AW199">
        <v>3.7</v>
      </c>
      <c r="AX199">
        <v>2.6</v>
      </c>
      <c r="AY199">
        <v>13.6</v>
      </c>
      <c r="AZ199">
        <v>2.9</v>
      </c>
      <c r="BA199">
        <v>2.7</v>
      </c>
      <c r="BB199">
        <v>1.2</v>
      </c>
      <c r="BC199">
        <v>1.4</v>
      </c>
      <c r="BD199">
        <v>8</v>
      </c>
      <c r="BE199">
        <v>12.4</v>
      </c>
      <c r="BF199">
        <v>6.4</v>
      </c>
      <c r="BG199">
        <v>16.9</v>
      </c>
      <c r="BH199">
        <v>3.4</v>
      </c>
      <c r="BI199">
        <v>2.7</v>
      </c>
      <c r="BJ199">
        <v>2.1</v>
      </c>
      <c r="BK199">
        <v>2.4</v>
      </c>
      <c r="BL199">
        <v>0.2</v>
      </c>
      <c r="BM199">
        <v>1</v>
      </c>
      <c r="BP199">
        <v>5.3</v>
      </c>
      <c r="BQ199">
        <v>73.9</v>
      </c>
      <c r="BR199">
        <v>0.1</v>
      </c>
      <c r="BS199">
        <v>22</v>
      </c>
      <c r="BT199">
        <v>-217.1</v>
      </c>
    </row>
    <row r="200" spans="1:72" x14ac:dyDescent="0.25">
      <c r="A200" s="28" t="s">
        <v>91</v>
      </c>
      <c r="B200" s="27" t="s">
        <v>323</v>
      </c>
      <c r="C200" s="28" t="s">
        <v>388</v>
      </c>
      <c r="K200">
        <v>0.1</v>
      </c>
      <c r="L200">
        <v>0.1</v>
      </c>
      <c r="AF200">
        <v>0.1</v>
      </c>
      <c r="AG200">
        <v>0.1</v>
      </c>
      <c r="AN200">
        <v>0.1</v>
      </c>
      <c r="AQ200">
        <v>0.1</v>
      </c>
      <c r="AV200">
        <v>0.1</v>
      </c>
      <c r="AY200">
        <v>0.1</v>
      </c>
      <c r="BT200">
        <v>-1.2</v>
      </c>
    </row>
    <row r="201" spans="1:72" x14ac:dyDescent="0.25">
      <c r="A201" s="28" t="s">
        <v>91</v>
      </c>
      <c r="B201" s="27" t="s">
        <v>323</v>
      </c>
      <c r="C201" s="28" t="s">
        <v>389</v>
      </c>
      <c r="H201">
        <v>0.2</v>
      </c>
      <c r="K201">
        <v>0.8</v>
      </c>
      <c r="L201">
        <v>0.4</v>
      </c>
      <c r="N201">
        <v>0.1</v>
      </c>
      <c r="P201">
        <v>0.1</v>
      </c>
      <c r="V201">
        <v>0.1</v>
      </c>
      <c r="W201">
        <v>0.1</v>
      </c>
      <c r="AD201">
        <v>0.1</v>
      </c>
      <c r="AF201">
        <v>0.2</v>
      </c>
      <c r="AG201">
        <v>0.1</v>
      </c>
      <c r="AM201">
        <v>0.1</v>
      </c>
      <c r="AN201">
        <v>0.2</v>
      </c>
      <c r="AQ201">
        <v>0.1</v>
      </c>
      <c r="AV201">
        <v>0.1</v>
      </c>
      <c r="AY201">
        <v>0.1</v>
      </c>
      <c r="BD201">
        <v>0.1</v>
      </c>
      <c r="BE201">
        <v>0.1</v>
      </c>
      <c r="BQ201">
        <v>0.6</v>
      </c>
      <c r="BS201">
        <v>0.1</v>
      </c>
      <c r="BT201">
        <v>-1.5</v>
      </c>
    </row>
    <row r="202" spans="1:72" x14ac:dyDescent="0.25">
      <c r="A202" s="28" t="s">
        <v>91</v>
      </c>
      <c r="B202" s="27" t="s">
        <v>323</v>
      </c>
      <c r="C202" s="28" t="s">
        <v>390</v>
      </c>
      <c r="H202">
        <v>0.2</v>
      </c>
      <c r="K202">
        <v>0.9</v>
      </c>
      <c r="L202">
        <v>0.6</v>
      </c>
      <c r="N202">
        <v>0.4</v>
      </c>
      <c r="P202">
        <v>0.7</v>
      </c>
      <c r="V202">
        <v>0.3</v>
      </c>
      <c r="W202">
        <v>0.1</v>
      </c>
      <c r="AF202">
        <v>0.3</v>
      </c>
      <c r="AG202">
        <v>0.1</v>
      </c>
      <c r="AM202">
        <v>0.3</v>
      </c>
      <c r="AN202">
        <v>0.2</v>
      </c>
      <c r="AO202">
        <v>0.1</v>
      </c>
      <c r="AQ202">
        <v>0.1</v>
      </c>
      <c r="AV202">
        <v>0.1</v>
      </c>
      <c r="AY202">
        <v>0.1</v>
      </c>
      <c r="BD202">
        <v>0.1</v>
      </c>
      <c r="BE202">
        <v>0.1</v>
      </c>
      <c r="BQ202">
        <v>0.3</v>
      </c>
      <c r="BT202">
        <v>-4.2</v>
      </c>
    </row>
    <row r="203" spans="1:72" x14ac:dyDescent="0.25">
      <c r="A203" s="28" t="s">
        <v>91</v>
      </c>
      <c r="B203" s="27" t="s">
        <v>323</v>
      </c>
      <c r="C203" s="28" t="s">
        <v>391</v>
      </c>
      <c r="H203">
        <v>0.3</v>
      </c>
      <c r="I203">
        <v>0.1</v>
      </c>
      <c r="K203">
        <v>0.6</v>
      </c>
      <c r="L203">
        <v>1.3</v>
      </c>
      <c r="N203">
        <v>0.2</v>
      </c>
      <c r="O203">
        <v>0.1</v>
      </c>
      <c r="P203">
        <v>0.5</v>
      </c>
      <c r="R203">
        <v>0.1</v>
      </c>
      <c r="S203">
        <v>0.1</v>
      </c>
      <c r="T203">
        <v>0.1</v>
      </c>
      <c r="U203">
        <v>0.1</v>
      </c>
      <c r="V203">
        <v>0.3</v>
      </c>
      <c r="W203">
        <v>0.1</v>
      </c>
      <c r="Y203">
        <v>0.1</v>
      </c>
      <c r="AA203">
        <v>0.1</v>
      </c>
      <c r="AD203">
        <v>0.1</v>
      </c>
      <c r="AE203">
        <v>0.1</v>
      </c>
      <c r="AF203">
        <v>0.5</v>
      </c>
      <c r="AG203">
        <v>0.3</v>
      </c>
      <c r="AH203">
        <v>0.1</v>
      </c>
      <c r="AK203">
        <v>0.1</v>
      </c>
      <c r="AL203">
        <v>0.1</v>
      </c>
      <c r="AM203">
        <v>0.1</v>
      </c>
      <c r="AN203">
        <v>0.8</v>
      </c>
      <c r="AO203">
        <v>0.1</v>
      </c>
      <c r="AP203">
        <v>0.1</v>
      </c>
      <c r="AQ203">
        <v>0.3</v>
      </c>
      <c r="AR203">
        <v>0.1</v>
      </c>
      <c r="AS203">
        <v>0.1</v>
      </c>
      <c r="AT203">
        <v>0.1</v>
      </c>
      <c r="AV203">
        <v>0.3</v>
      </c>
      <c r="AW203">
        <v>0.1</v>
      </c>
      <c r="AY203">
        <v>0.3</v>
      </c>
      <c r="AZ203">
        <v>0.1</v>
      </c>
      <c r="BD203">
        <v>0.2</v>
      </c>
      <c r="BE203">
        <v>0.3</v>
      </c>
      <c r="BF203">
        <v>0.1</v>
      </c>
      <c r="BG203">
        <v>0.1</v>
      </c>
      <c r="BI203">
        <v>0.1</v>
      </c>
      <c r="BQ203">
        <v>0.6</v>
      </c>
      <c r="BS203">
        <v>0.1</v>
      </c>
      <c r="BT203">
        <v>-5.6</v>
      </c>
    </row>
    <row r="204" spans="1:72" x14ac:dyDescent="0.25">
      <c r="A204" s="28" t="s">
        <v>91</v>
      </c>
      <c r="B204" s="27" t="s">
        <v>323</v>
      </c>
      <c r="C204" s="28" t="s">
        <v>392</v>
      </c>
      <c r="D204">
        <v>0.3</v>
      </c>
      <c r="G204">
        <v>0.1</v>
      </c>
      <c r="H204">
        <v>3.5</v>
      </c>
      <c r="I204">
        <v>0.8</v>
      </c>
      <c r="J204">
        <v>0.4</v>
      </c>
      <c r="K204">
        <v>10</v>
      </c>
      <c r="L204">
        <v>8.9</v>
      </c>
      <c r="M204">
        <v>0.1</v>
      </c>
      <c r="N204">
        <v>2.8</v>
      </c>
      <c r="O204">
        <v>1</v>
      </c>
      <c r="P204">
        <v>5.8</v>
      </c>
      <c r="Q204">
        <v>0.5</v>
      </c>
      <c r="R204">
        <v>0.5</v>
      </c>
      <c r="S204">
        <v>1.6</v>
      </c>
      <c r="T204">
        <v>0.8</v>
      </c>
      <c r="U204">
        <v>1.3</v>
      </c>
      <c r="V204">
        <v>3</v>
      </c>
      <c r="W204">
        <v>2.8</v>
      </c>
      <c r="X204">
        <v>0.3</v>
      </c>
      <c r="Y204">
        <v>1.1</v>
      </c>
      <c r="Z204">
        <v>0.3</v>
      </c>
      <c r="AA204">
        <v>0.6</v>
      </c>
      <c r="AC204">
        <v>0.3</v>
      </c>
      <c r="AD204">
        <v>3.4</v>
      </c>
      <c r="AE204">
        <v>1</v>
      </c>
      <c r="AF204">
        <v>4.1</v>
      </c>
      <c r="AG204">
        <v>3.5</v>
      </c>
      <c r="AH204">
        <v>1.6</v>
      </c>
      <c r="AI204">
        <v>0.1</v>
      </c>
      <c r="AJ204">
        <v>0.1</v>
      </c>
      <c r="AK204">
        <v>0.5</v>
      </c>
      <c r="AL204">
        <v>1.3</v>
      </c>
      <c r="AM204">
        <v>1.4</v>
      </c>
      <c r="AN204">
        <v>4.1</v>
      </c>
      <c r="AO204">
        <v>1.4</v>
      </c>
      <c r="AP204">
        <v>0.7</v>
      </c>
      <c r="AQ204">
        <v>2.5</v>
      </c>
      <c r="AR204">
        <v>1.3</v>
      </c>
      <c r="AS204">
        <v>0.8</v>
      </c>
      <c r="AT204">
        <v>0.6</v>
      </c>
      <c r="AU204">
        <v>0.5</v>
      </c>
      <c r="AV204">
        <v>2.8</v>
      </c>
      <c r="AW204">
        <v>1</v>
      </c>
      <c r="AX204">
        <v>0.4</v>
      </c>
      <c r="AY204">
        <v>2.2</v>
      </c>
      <c r="AZ204">
        <v>0.8</v>
      </c>
      <c r="BA204">
        <v>0.4</v>
      </c>
      <c r="BB204">
        <v>0.3</v>
      </c>
      <c r="BC204">
        <v>0.3</v>
      </c>
      <c r="BD204">
        <v>2.1</v>
      </c>
      <c r="BE204">
        <v>2.6</v>
      </c>
      <c r="BF204">
        <v>1.2</v>
      </c>
      <c r="BG204">
        <v>1.3</v>
      </c>
      <c r="BH204">
        <v>0.4</v>
      </c>
      <c r="BI204">
        <v>0.5</v>
      </c>
      <c r="BJ204">
        <v>0.3</v>
      </c>
      <c r="BK204">
        <v>0.4</v>
      </c>
      <c r="BL204">
        <v>0.1</v>
      </c>
      <c r="BM204">
        <v>0.1</v>
      </c>
      <c r="BP204">
        <v>0.2</v>
      </c>
      <c r="BQ204">
        <v>12.9</v>
      </c>
      <c r="BS204">
        <v>2.2</v>
      </c>
      <c r="BT204">
        <v>-52.6</v>
      </c>
    </row>
    <row r="205" spans="1:72" x14ac:dyDescent="0.25">
      <c r="A205" s="28" t="s">
        <v>91</v>
      </c>
      <c r="B205" s="27" t="s">
        <v>323</v>
      </c>
      <c r="C205" s="28" t="s">
        <v>393</v>
      </c>
      <c r="D205">
        <v>0.1</v>
      </c>
      <c r="H205">
        <v>0.9</v>
      </c>
      <c r="I205">
        <v>0.4</v>
      </c>
      <c r="J205">
        <v>0.1</v>
      </c>
      <c r="K205">
        <v>2.9</v>
      </c>
      <c r="L205">
        <v>3.8</v>
      </c>
      <c r="N205">
        <v>0.8</v>
      </c>
      <c r="O205">
        <v>0.3</v>
      </c>
      <c r="P205">
        <v>1.6</v>
      </c>
      <c r="Q205">
        <v>0.1</v>
      </c>
      <c r="R205">
        <v>0.1</v>
      </c>
      <c r="S205">
        <v>0.3</v>
      </c>
      <c r="T205">
        <v>0.3</v>
      </c>
      <c r="U205">
        <v>0.2</v>
      </c>
      <c r="V205">
        <v>0.9</v>
      </c>
      <c r="W205">
        <v>0.6</v>
      </c>
      <c r="X205">
        <v>0.1</v>
      </c>
      <c r="Y205">
        <v>0.3</v>
      </c>
      <c r="Z205">
        <v>0.1</v>
      </c>
      <c r="AA205">
        <v>0.2</v>
      </c>
      <c r="AC205">
        <v>0.1</v>
      </c>
      <c r="AD205">
        <v>0.8</v>
      </c>
      <c r="AE205">
        <v>0.3</v>
      </c>
      <c r="AF205">
        <v>1.6</v>
      </c>
      <c r="AG205">
        <v>1.3</v>
      </c>
      <c r="AH205">
        <v>0.8</v>
      </c>
      <c r="AK205">
        <v>0.2</v>
      </c>
      <c r="AL205">
        <v>0.5</v>
      </c>
      <c r="AM205">
        <v>0.3</v>
      </c>
      <c r="AN205">
        <v>2.7</v>
      </c>
      <c r="AO205">
        <v>0.8</v>
      </c>
      <c r="AP205">
        <v>0.4</v>
      </c>
      <c r="AQ205">
        <v>2.2</v>
      </c>
      <c r="AR205">
        <v>0.6</v>
      </c>
      <c r="AS205">
        <v>0.4</v>
      </c>
      <c r="AT205">
        <v>0.4</v>
      </c>
      <c r="AU205">
        <v>0.2</v>
      </c>
      <c r="AV205">
        <v>1.4</v>
      </c>
      <c r="AW205">
        <v>0.3</v>
      </c>
      <c r="AX205">
        <v>0.2</v>
      </c>
      <c r="AY205">
        <v>1.6</v>
      </c>
      <c r="AZ205">
        <v>0.4</v>
      </c>
      <c r="BA205">
        <v>0.2</v>
      </c>
      <c r="BB205">
        <v>0.1</v>
      </c>
      <c r="BC205">
        <v>0.2</v>
      </c>
      <c r="BD205">
        <v>0.8</v>
      </c>
      <c r="BE205">
        <v>1.2</v>
      </c>
      <c r="BF205">
        <v>0.7</v>
      </c>
      <c r="BG205">
        <v>0.5</v>
      </c>
      <c r="BH205">
        <v>0.2</v>
      </c>
      <c r="BI205">
        <v>0.2</v>
      </c>
      <c r="BJ205">
        <v>0.2</v>
      </c>
      <c r="BK205">
        <v>0.2</v>
      </c>
      <c r="BQ205">
        <v>6</v>
      </c>
      <c r="BS205">
        <v>0.8</v>
      </c>
      <c r="BT205">
        <v>-5.5</v>
      </c>
    </row>
    <row r="206" spans="1:72" x14ac:dyDescent="0.25">
      <c r="A206" s="28" t="s">
        <v>91</v>
      </c>
      <c r="B206" s="27" t="s">
        <v>323</v>
      </c>
      <c r="C206" s="28" t="s">
        <v>394</v>
      </c>
      <c r="H206">
        <v>0.6</v>
      </c>
      <c r="I206">
        <v>0.1</v>
      </c>
      <c r="J206">
        <v>0.1</v>
      </c>
      <c r="K206">
        <v>3.2</v>
      </c>
      <c r="L206">
        <v>4.1</v>
      </c>
      <c r="N206">
        <v>0.8</v>
      </c>
      <c r="O206">
        <v>0.3</v>
      </c>
      <c r="P206">
        <v>1.5</v>
      </c>
      <c r="Q206">
        <v>0.1</v>
      </c>
      <c r="R206">
        <v>0.2</v>
      </c>
      <c r="S206">
        <v>0.5</v>
      </c>
      <c r="T206">
        <v>0.2</v>
      </c>
      <c r="U206">
        <v>0.1</v>
      </c>
      <c r="V206">
        <v>1</v>
      </c>
      <c r="W206">
        <v>0.5</v>
      </c>
      <c r="X206">
        <v>0.1</v>
      </c>
      <c r="Y206">
        <v>0.2</v>
      </c>
      <c r="Z206">
        <v>0.1</v>
      </c>
      <c r="AA206">
        <v>0.2</v>
      </c>
      <c r="AC206">
        <v>0.1</v>
      </c>
      <c r="AD206">
        <v>0.5</v>
      </c>
      <c r="AE206">
        <v>0.4</v>
      </c>
      <c r="AF206">
        <v>1.8</v>
      </c>
      <c r="AG206">
        <v>1.7</v>
      </c>
      <c r="AH206">
        <v>1</v>
      </c>
      <c r="AK206">
        <v>0.1</v>
      </c>
      <c r="AL206">
        <v>0.7</v>
      </c>
      <c r="AM206">
        <v>0.2</v>
      </c>
      <c r="AN206">
        <v>2.2</v>
      </c>
      <c r="AO206">
        <v>0.9</v>
      </c>
      <c r="AP206">
        <v>0.3</v>
      </c>
      <c r="AQ206">
        <v>1.4</v>
      </c>
      <c r="AR206">
        <v>0.8</v>
      </c>
      <c r="AS206">
        <v>0.5</v>
      </c>
      <c r="AT206">
        <v>0.5</v>
      </c>
      <c r="AU206">
        <v>0.2</v>
      </c>
      <c r="AV206">
        <v>1.8</v>
      </c>
      <c r="AW206">
        <v>0.5</v>
      </c>
      <c r="AX206">
        <v>0.2</v>
      </c>
      <c r="AY206">
        <v>1.6</v>
      </c>
      <c r="AZ206">
        <v>0.4</v>
      </c>
      <c r="BA206">
        <v>0.2</v>
      </c>
      <c r="BB206">
        <v>0.2</v>
      </c>
      <c r="BC206">
        <v>0.2</v>
      </c>
      <c r="BD206">
        <v>1</v>
      </c>
      <c r="BE206">
        <v>1.5</v>
      </c>
      <c r="BF206">
        <v>0.7</v>
      </c>
      <c r="BG206">
        <v>0.3</v>
      </c>
      <c r="BH206">
        <v>0.2</v>
      </c>
      <c r="BI206">
        <v>0.2</v>
      </c>
      <c r="BJ206">
        <v>0.2</v>
      </c>
      <c r="BK206">
        <v>0.3</v>
      </c>
      <c r="BQ206">
        <v>1.1</v>
      </c>
      <c r="BS206">
        <v>0.2</v>
      </c>
      <c r="BT206">
        <v>-1.7</v>
      </c>
    </row>
    <row r="207" spans="1:72" x14ac:dyDescent="0.25">
      <c r="A207" s="28" t="s">
        <v>91</v>
      </c>
      <c r="B207" s="27" t="s">
        <v>323</v>
      </c>
      <c r="C207" s="28" t="s">
        <v>395</v>
      </c>
      <c r="D207">
        <v>0.5</v>
      </c>
      <c r="E207">
        <v>0.1</v>
      </c>
      <c r="F207">
        <v>0.1</v>
      </c>
      <c r="G207">
        <v>0.1</v>
      </c>
      <c r="H207">
        <v>6.1</v>
      </c>
      <c r="I207">
        <v>1.6</v>
      </c>
      <c r="J207">
        <v>0.5</v>
      </c>
      <c r="K207">
        <v>27.3</v>
      </c>
      <c r="L207">
        <v>41.8</v>
      </c>
      <c r="M207">
        <v>0.2</v>
      </c>
      <c r="N207">
        <v>9.6</v>
      </c>
      <c r="O207">
        <v>3.8</v>
      </c>
      <c r="P207">
        <v>15.1</v>
      </c>
      <c r="Q207">
        <v>0.8</v>
      </c>
      <c r="R207">
        <v>1.4</v>
      </c>
      <c r="S207">
        <v>3.9</v>
      </c>
      <c r="T207">
        <v>2.1</v>
      </c>
      <c r="U207">
        <v>1.5</v>
      </c>
      <c r="V207">
        <v>10.5</v>
      </c>
      <c r="W207">
        <v>4.3</v>
      </c>
      <c r="X207">
        <v>0.7</v>
      </c>
      <c r="Y207">
        <v>2</v>
      </c>
      <c r="Z207">
        <v>0.9</v>
      </c>
      <c r="AA207">
        <v>3.8</v>
      </c>
      <c r="AB207">
        <v>0.1</v>
      </c>
      <c r="AC207">
        <v>1.4</v>
      </c>
      <c r="AD207">
        <v>5.8</v>
      </c>
      <c r="AE207">
        <v>4</v>
      </c>
      <c r="AF207">
        <v>28</v>
      </c>
      <c r="AG207">
        <v>18.3</v>
      </c>
      <c r="AH207">
        <v>10.4</v>
      </c>
      <c r="AI207">
        <v>0.2</v>
      </c>
      <c r="AJ207">
        <v>0.5</v>
      </c>
      <c r="AK207">
        <v>1.9</v>
      </c>
      <c r="AL207">
        <v>5.6</v>
      </c>
      <c r="AM207">
        <v>3.4</v>
      </c>
      <c r="AN207">
        <v>28.8</v>
      </c>
      <c r="AO207">
        <v>14.9</v>
      </c>
      <c r="AP207">
        <v>5.1</v>
      </c>
      <c r="AQ207">
        <v>16.2</v>
      </c>
      <c r="AR207">
        <v>9.1</v>
      </c>
      <c r="AS207">
        <v>6.5</v>
      </c>
      <c r="AT207">
        <v>8.8</v>
      </c>
      <c r="AU207">
        <v>2.7</v>
      </c>
      <c r="AV207">
        <v>24.9</v>
      </c>
      <c r="AW207">
        <v>5.8</v>
      </c>
      <c r="AX207">
        <v>4.6</v>
      </c>
      <c r="AY207">
        <v>18.6</v>
      </c>
      <c r="AZ207">
        <v>4.2</v>
      </c>
      <c r="BA207">
        <v>4.3</v>
      </c>
      <c r="BB207">
        <v>1.7</v>
      </c>
      <c r="BC207">
        <v>1.7</v>
      </c>
      <c r="BD207">
        <v>12.2</v>
      </c>
      <c r="BE207">
        <v>18.9</v>
      </c>
      <c r="BF207">
        <v>10</v>
      </c>
      <c r="BG207">
        <v>4.9</v>
      </c>
      <c r="BH207">
        <v>3.2</v>
      </c>
      <c r="BI207">
        <v>3.9</v>
      </c>
      <c r="BJ207">
        <v>4.3</v>
      </c>
      <c r="BK207">
        <v>4.2</v>
      </c>
      <c r="BL207">
        <v>0.2</v>
      </c>
      <c r="BM207">
        <v>0.6</v>
      </c>
      <c r="BP207">
        <v>0.2</v>
      </c>
      <c r="BQ207">
        <v>12.1</v>
      </c>
      <c r="BS207">
        <v>2.2</v>
      </c>
      <c r="BT207">
        <v>8.7</v>
      </c>
    </row>
    <row r="208" spans="1:72" x14ac:dyDescent="0.25">
      <c r="A208" s="28" t="s">
        <v>91</v>
      </c>
      <c r="B208" s="27" t="s">
        <v>323</v>
      </c>
      <c r="C208" s="28" t="s">
        <v>396</v>
      </c>
      <c r="D208">
        <v>1.6</v>
      </c>
      <c r="E208">
        <v>0.1</v>
      </c>
      <c r="F208">
        <v>0.4</v>
      </c>
      <c r="G208">
        <v>0.2</v>
      </c>
      <c r="H208">
        <v>26.2</v>
      </c>
      <c r="I208">
        <v>6.1</v>
      </c>
      <c r="J208">
        <v>1.6</v>
      </c>
      <c r="K208">
        <v>120.9</v>
      </c>
      <c r="L208">
        <v>165.7</v>
      </c>
      <c r="M208">
        <v>0.9</v>
      </c>
      <c r="N208">
        <v>40</v>
      </c>
      <c r="O208">
        <v>47.4</v>
      </c>
      <c r="P208">
        <v>51.2</v>
      </c>
      <c r="Q208">
        <v>2.9</v>
      </c>
      <c r="R208">
        <v>4.2</v>
      </c>
      <c r="S208">
        <v>17.5</v>
      </c>
      <c r="T208">
        <v>11.6</v>
      </c>
      <c r="U208">
        <v>4.4</v>
      </c>
      <c r="V208">
        <v>35.7</v>
      </c>
      <c r="W208">
        <v>15.3</v>
      </c>
      <c r="X208">
        <v>1.8</v>
      </c>
      <c r="Y208">
        <v>9.6</v>
      </c>
      <c r="Z208">
        <v>2.3</v>
      </c>
      <c r="AA208">
        <v>8.1</v>
      </c>
      <c r="AB208">
        <v>0.6</v>
      </c>
      <c r="AC208">
        <v>5.1</v>
      </c>
      <c r="AD208">
        <v>22.8</v>
      </c>
      <c r="AE208">
        <v>14.3</v>
      </c>
      <c r="AF208">
        <v>161.5</v>
      </c>
      <c r="AG208">
        <v>77.3</v>
      </c>
      <c r="AH208">
        <v>53.1</v>
      </c>
      <c r="AI208">
        <v>0.4</v>
      </c>
      <c r="AJ208">
        <v>2.1</v>
      </c>
      <c r="AK208">
        <v>5.3</v>
      </c>
      <c r="AL208">
        <v>17.5</v>
      </c>
      <c r="AM208">
        <v>7.9</v>
      </c>
      <c r="AN208">
        <v>163.3</v>
      </c>
      <c r="AO208">
        <v>27.7</v>
      </c>
      <c r="AP208">
        <v>16.1</v>
      </c>
      <c r="AQ208">
        <v>119.3</v>
      </c>
      <c r="AR208">
        <v>41.2</v>
      </c>
      <c r="AS208">
        <v>40.1</v>
      </c>
      <c r="AT208">
        <v>39.8</v>
      </c>
      <c r="AU208">
        <v>9.8</v>
      </c>
      <c r="AV208">
        <v>148.8</v>
      </c>
      <c r="AW208">
        <v>12.6</v>
      </c>
      <c r="AX208">
        <v>7.9</v>
      </c>
      <c r="AY208">
        <v>75.4</v>
      </c>
      <c r="AZ208">
        <v>12</v>
      </c>
      <c r="BA208">
        <v>7.4</v>
      </c>
      <c r="BB208">
        <v>6.1</v>
      </c>
      <c r="BC208">
        <v>11</v>
      </c>
      <c r="BD208">
        <v>29.9</v>
      </c>
      <c r="BE208">
        <v>87.7</v>
      </c>
      <c r="BF208">
        <v>34.1</v>
      </c>
      <c r="BG208">
        <v>10.9</v>
      </c>
      <c r="BH208">
        <v>12.4</v>
      </c>
      <c r="BI208">
        <v>9.8</v>
      </c>
      <c r="BJ208">
        <v>9.6</v>
      </c>
      <c r="BK208">
        <v>9.3</v>
      </c>
      <c r="BL208">
        <v>0.5</v>
      </c>
      <c r="BM208">
        <v>1.8</v>
      </c>
      <c r="BP208">
        <v>0.7</v>
      </c>
      <c r="BQ208">
        <v>37.9</v>
      </c>
      <c r="BR208">
        <v>0.1</v>
      </c>
      <c r="BS208">
        <v>25.8</v>
      </c>
      <c r="BT208">
        <v>-79</v>
      </c>
    </row>
    <row r="209" spans="1:72" x14ac:dyDescent="0.25">
      <c r="A209" s="28" t="s">
        <v>91</v>
      </c>
      <c r="B209" s="27" t="s">
        <v>323</v>
      </c>
      <c r="C209" s="28" t="s">
        <v>397</v>
      </c>
      <c r="D209">
        <v>0.1</v>
      </c>
      <c r="H209">
        <v>1.2</v>
      </c>
      <c r="I209">
        <v>0.3</v>
      </c>
      <c r="J209">
        <v>0.1</v>
      </c>
      <c r="K209">
        <v>6.2</v>
      </c>
      <c r="L209">
        <v>10.1</v>
      </c>
      <c r="N209">
        <v>1.9</v>
      </c>
      <c r="O209">
        <v>0.5</v>
      </c>
      <c r="P209">
        <v>4.4</v>
      </c>
      <c r="Q209">
        <v>0.2</v>
      </c>
      <c r="R209">
        <v>0.3</v>
      </c>
      <c r="S209">
        <v>2.8</v>
      </c>
      <c r="T209">
        <v>0.5</v>
      </c>
      <c r="U209">
        <v>0.3</v>
      </c>
      <c r="V209">
        <v>3.1</v>
      </c>
      <c r="W209">
        <v>1.1</v>
      </c>
      <c r="X209">
        <v>0.1</v>
      </c>
      <c r="Y209">
        <v>0.3</v>
      </c>
      <c r="Z209">
        <v>0.2</v>
      </c>
      <c r="AA209">
        <v>0.5</v>
      </c>
      <c r="AC209">
        <v>0.2</v>
      </c>
      <c r="AD209">
        <v>0.9</v>
      </c>
      <c r="AE209">
        <v>0.7</v>
      </c>
      <c r="AF209">
        <v>3.2</v>
      </c>
      <c r="AG209">
        <v>3</v>
      </c>
      <c r="AH209">
        <v>2.1</v>
      </c>
      <c r="AK209">
        <v>0.2</v>
      </c>
      <c r="AL209">
        <v>1.2</v>
      </c>
      <c r="AM209">
        <v>0.5</v>
      </c>
      <c r="AN209">
        <v>3.8</v>
      </c>
      <c r="AO209">
        <v>1.8</v>
      </c>
      <c r="AP209">
        <v>0.7</v>
      </c>
      <c r="AQ209">
        <v>1.5</v>
      </c>
      <c r="AR209">
        <v>1.5</v>
      </c>
      <c r="AS209">
        <v>0.8</v>
      </c>
      <c r="AT209">
        <v>0.9</v>
      </c>
      <c r="AU209">
        <v>0.4</v>
      </c>
      <c r="AV209">
        <v>2.9</v>
      </c>
      <c r="AW209">
        <v>1.1</v>
      </c>
      <c r="AX209">
        <v>0.5</v>
      </c>
      <c r="AY209">
        <v>3.1</v>
      </c>
      <c r="AZ209">
        <v>0.7</v>
      </c>
      <c r="BA209">
        <v>0.5</v>
      </c>
      <c r="BB209">
        <v>0.3</v>
      </c>
      <c r="BC209">
        <v>0.3</v>
      </c>
      <c r="BD209">
        <v>1.9</v>
      </c>
      <c r="BE209">
        <v>2.5</v>
      </c>
      <c r="BF209">
        <v>1.2</v>
      </c>
      <c r="BG209">
        <v>0.7</v>
      </c>
      <c r="BH209">
        <v>0.3</v>
      </c>
      <c r="BI209">
        <v>0.5</v>
      </c>
      <c r="BJ209">
        <v>0.4</v>
      </c>
      <c r="BK209">
        <v>0.5</v>
      </c>
      <c r="BL209">
        <v>0.1</v>
      </c>
      <c r="BM209">
        <v>0.1</v>
      </c>
      <c r="BP209">
        <v>0.1</v>
      </c>
      <c r="BQ209">
        <v>2.1</v>
      </c>
      <c r="BS209">
        <v>0.6</v>
      </c>
      <c r="BT209">
        <v>-1</v>
      </c>
    </row>
    <row r="210" spans="1:72" x14ac:dyDescent="0.25">
      <c r="A210" s="28" t="s">
        <v>91</v>
      </c>
      <c r="B210" s="27" t="s">
        <v>323</v>
      </c>
      <c r="C210" s="28" t="s">
        <v>398</v>
      </c>
      <c r="D210">
        <v>0.1</v>
      </c>
      <c r="H210">
        <v>0.9</v>
      </c>
      <c r="I210">
        <v>0.1</v>
      </c>
      <c r="J210">
        <v>0.1</v>
      </c>
      <c r="K210">
        <v>2.4</v>
      </c>
      <c r="L210">
        <v>3.3</v>
      </c>
      <c r="M210">
        <v>0.1</v>
      </c>
      <c r="N210">
        <v>1.2</v>
      </c>
      <c r="O210">
        <v>0.9</v>
      </c>
      <c r="P210">
        <v>1.8</v>
      </c>
      <c r="Q210">
        <v>0.1</v>
      </c>
      <c r="R210">
        <v>2.5</v>
      </c>
      <c r="S210">
        <v>1.4</v>
      </c>
      <c r="T210">
        <v>0.2</v>
      </c>
      <c r="U210">
        <v>0.1</v>
      </c>
      <c r="V210">
        <v>1.1</v>
      </c>
      <c r="W210">
        <v>0.4</v>
      </c>
      <c r="X210">
        <v>0.1</v>
      </c>
      <c r="Y210">
        <v>0.2</v>
      </c>
      <c r="Z210">
        <v>0.1</v>
      </c>
      <c r="AA210">
        <v>0.5</v>
      </c>
      <c r="AC210">
        <v>3.7</v>
      </c>
      <c r="AD210">
        <v>0.5</v>
      </c>
      <c r="AE210">
        <v>0.2</v>
      </c>
      <c r="AF210">
        <v>1.7</v>
      </c>
      <c r="AG210">
        <v>0.8</v>
      </c>
      <c r="AH210">
        <v>0.7</v>
      </c>
      <c r="AJ210">
        <v>0.1</v>
      </c>
      <c r="AK210">
        <v>0.2</v>
      </c>
      <c r="AL210">
        <v>0.2</v>
      </c>
      <c r="AM210">
        <v>0.3</v>
      </c>
      <c r="AN210">
        <v>3</v>
      </c>
      <c r="AO210">
        <v>0.6</v>
      </c>
      <c r="AP210">
        <v>0.3</v>
      </c>
      <c r="AQ210">
        <v>1.1</v>
      </c>
      <c r="AR210">
        <v>0.6</v>
      </c>
      <c r="AS210">
        <v>0.3</v>
      </c>
      <c r="AT210">
        <v>0.8</v>
      </c>
      <c r="AU210">
        <v>0.2</v>
      </c>
      <c r="AV210">
        <v>1.4</v>
      </c>
      <c r="AW210">
        <v>0.5</v>
      </c>
      <c r="AX210">
        <v>0.3</v>
      </c>
      <c r="AY210">
        <v>1.3</v>
      </c>
      <c r="AZ210">
        <v>0.3</v>
      </c>
      <c r="BA210">
        <v>0.2</v>
      </c>
      <c r="BB210">
        <v>0.1</v>
      </c>
      <c r="BC210">
        <v>0.2</v>
      </c>
      <c r="BD210">
        <v>0.6</v>
      </c>
      <c r="BE210">
        <v>1.2</v>
      </c>
      <c r="BF210">
        <v>1.3</v>
      </c>
      <c r="BG210">
        <v>0.6</v>
      </c>
      <c r="BH210">
        <v>0.3</v>
      </c>
      <c r="BI210">
        <v>0.5</v>
      </c>
      <c r="BJ210">
        <v>0.2</v>
      </c>
      <c r="BK210">
        <v>0.6</v>
      </c>
      <c r="BM210">
        <v>0.1</v>
      </c>
      <c r="BQ210">
        <v>6.3</v>
      </c>
      <c r="BS210">
        <v>3.7</v>
      </c>
      <c r="BT210">
        <v>-0.3</v>
      </c>
    </row>
    <row r="211" spans="1:72" x14ac:dyDescent="0.25">
      <c r="A211" s="28" t="s">
        <v>91</v>
      </c>
      <c r="B211" s="27" t="s">
        <v>323</v>
      </c>
      <c r="C211" s="28" t="s">
        <v>399</v>
      </c>
      <c r="D211">
        <v>0.1</v>
      </c>
      <c r="H211">
        <v>0.7</v>
      </c>
      <c r="I211">
        <v>0.1</v>
      </c>
      <c r="J211">
        <v>0.1</v>
      </c>
      <c r="K211">
        <v>3.6</v>
      </c>
      <c r="L211">
        <v>2.9</v>
      </c>
      <c r="N211">
        <v>1</v>
      </c>
      <c r="O211">
        <v>0.2</v>
      </c>
      <c r="P211">
        <v>1.6</v>
      </c>
      <c r="Q211">
        <v>0.1</v>
      </c>
      <c r="R211">
        <v>0.2</v>
      </c>
      <c r="S211">
        <v>0.4</v>
      </c>
      <c r="T211">
        <v>0.1</v>
      </c>
      <c r="U211">
        <v>0.1</v>
      </c>
      <c r="V211">
        <v>0.9</v>
      </c>
      <c r="W211">
        <v>0.3</v>
      </c>
      <c r="Y211">
        <v>0.2</v>
      </c>
      <c r="Z211">
        <v>0.1</v>
      </c>
      <c r="AA211">
        <v>0.2</v>
      </c>
      <c r="AC211">
        <v>0.1</v>
      </c>
      <c r="AD211">
        <v>0.3</v>
      </c>
      <c r="AE211">
        <v>0.2</v>
      </c>
      <c r="AF211">
        <v>1.1</v>
      </c>
      <c r="AG211">
        <v>0.7</v>
      </c>
      <c r="AH211">
        <v>0.5</v>
      </c>
      <c r="AK211">
        <v>0.1</v>
      </c>
      <c r="AL211">
        <v>0.2</v>
      </c>
      <c r="AM211">
        <v>0.1</v>
      </c>
      <c r="AN211">
        <v>1.1</v>
      </c>
      <c r="AO211">
        <v>0.4</v>
      </c>
      <c r="AP211">
        <v>0.1</v>
      </c>
      <c r="AQ211">
        <v>0.5</v>
      </c>
      <c r="AR211">
        <v>0.4</v>
      </c>
      <c r="AS211">
        <v>0.2</v>
      </c>
      <c r="AT211">
        <v>0.3</v>
      </c>
      <c r="AU211">
        <v>0.2</v>
      </c>
      <c r="AV211">
        <v>0.8</v>
      </c>
      <c r="AW211">
        <v>0.2</v>
      </c>
      <c r="AX211">
        <v>0.1</v>
      </c>
      <c r="AY211">
        <v>0.8</v>
      </c>
      <c r="AZ211">
        <v>0.2</v>
      </c>
      <c r="BA211">
        <v>0.1</v>
      </c>
      <c r="BB211">
        <v>0.1</v>
      </c>
      <c r="BC211">
        <v>0.1</v>
      </c>
      <c r="BD211">
        <v>0.4</v>
      </c>
      <c r="BE211">
        <v>0.6</v>
      </c>
      <c r="BF211">
        <v>0.3</v>
      </c>
      <c r="BG211">
        <v>0.3</v>
      </c>
      <c r="BH211">
        <v>0.1</v>
      </c>
      <c r="BI211">
        <v>0.1</v>
      </c>
      <c r="BJ211">
        <v>0.1</v>
      </c>
      <c r="BK211">
        <v>0.1</v>
      </c>
      <c r="BQ211">
        <v>1.5</v>
      </c>
      <c r="BS211">
        <v>0.2</v>
      </c>
      <c r="BT211">
        <v>-7.5</v>
      </c>
    </row>
    <row r="212" spans="1:72" x14ac:dyDescent="0.25">
      <c r="A212" s="28" t="s">
        <v>91</v>
      </c>
      <c r="B212" s="27" t="s">
        <v>323</v>
      </c>
      <c r="C212" s="28" t="s">
        <v>400</v>
      </c>
      <c r="D212">
        <v>0.4</v>
      </c>
      <c r="E212">
        <v>0.1</v>
      </c>
      <c r="F212">
        <v>0.1</v>
      </c>
      <c r="G212">
        <v>0.1</v>
      </c>
      <c r="H212">
        <v>6</v>
      </c>
      <c r="I212">
        <v>1.6</v>
      </c>
      <c r="J212">
        <v>0.5</v>
      </c>
      <c r="K212">
        <v>32.4</v>
      </c>
      <c r="L212">
        <v>52.1</v>
      </c>
      <c r="M212">
        <v>0.1</v>
      </c>
      <c r="N212">
        <v>10.4</v>
      </c>
      <c r="O212">
        <v>3.2</v>
      </c>
      <c r="P212">
        <v>19.1</v>
      </c>
      <c r="Q212">
        <v>0.9</v>
      </c>
      <c r="R212">
        <v>1.6</v>
      </c>
      <c r="S212">
        <v>6.6</v>
      </c>
      <c r="T212">
        <v>2.2</v>
      </c>
      <c r="U212">
        <v>1.5</v>
      </c>
      <c r="V212">
        <v>13.4</v>
      </c>
      <c r="W212">
        <v>5.3</v>
      </c>
      <c r="X212">
        <v>0.6</v>
      </c>
      <c r="Y212">
        <v>1.8</v>
      </c>
      <c r="Z212">
        <v>0.7</v>
      </c>
      <c r="AA212">
        <v>2.7</v>
      </c>
      <c r="AB212">
        <v>0.1</v>
      </c>
      <c r="AC212">
        <v>1</v>
      </c>
      <c r="AD212">
        <v>5.6</v>
      </c>
      <c r="AE212">
        <v>4.4</v>
      </c>
      <c r="AF212">
        <v>21.2</v>
      </c>
      <c r="AG212">
        <v>19.3</v>
      </c>
      <c r="AH212">
        <v>12.8</v>
      </c>
      <c r="AI212">
        <v>0.1</v>
      </c>
      <c r="AJ212">
        <v>0.3</v>
      </c>
      <c r="AK212">
        <v>1.3</v>
      </c>
      <c r="AL212">
        <v>7.4</v>
      </c>
      <c r="AM212">
        <v>5.1</v>
      </c>
      <c r="AN212">
        <v>30.6</v>
      </c>
      <c r="AO212">
        <v>11.4</v>
      </c>
      <c r="AP212">
        <v>4.5</v>
      </c>
      <c r="AQ212">
        <v>12.7</v>
      </c>
      <c r="AR212">
        <v>10.1</v>
      </c>
      <c r="AS212">
        <v>5.9</v>
      </c>
      <c r="AT212">
        <v>6.1</v>
      </c>
      <c r="AU212">
        <v>2.7</v>
      </c>
      <c r="AV212">
        <v>21.2</v>
      </c>
      <c r="AW212">
        <v>5</v>
      </c>
      <c r="AX212">
        <v>3.1</v>
      </c>
      <c r="AY212">
        <v>20.1</v>
      </c>
      <c r="AZ212">
        <v>5.5</v>
      </c>
      <c r="BA212">
        <v>2.4</v>
      </c>
      <c r="BB212">
        <v>2</v>
      </c>
      <c r="BC212">
        <v>1.8</v>
      </c>
      <c r="BD212">
        <v>11.3</v>
      </c>
      <c r="BE212">
        <v>17.6</v>
      </c>
      <c r="BF212">
        <v>9.2</v>
      </c>
      <c r="BG212">
        <v>3.8</v>
      </c>
      <c r="BH212">
        <v>2.1</v>
      </c>
      <c r="BI212">
        <v>2.8</v>
      </c>
      <c r="BJ212">
        <v>2.7</v>
      </c>
      <c r="BK212">
        <v>3</v>
      </c>
      <c r="BL212">
        <v>0.2</v>
      </c>
      <c r="BM212">
        <v>0.4</v>
      </c>
      <c r="BP212">
        <v>0.1</v>
      </c>
      <c r="BQ212">
        <v>12.8</v>
      </c>
      <c r="BS212">
        <v>1.1</v>
      </c>
      <c r="BT212">
        <v>1.6</v>
      </c>
    </row>
    <row r="213" spans="1:72" x14ac:dyDescent="0.25">
      <c r="A213" s="28" t="s">
        <v>91</v>
      </c>
      <c r="B213" s="27" t="s">
        <v>323</v>
      </c>
      <c r="C213" s="28" t="s">
        <v>401</v>
      </c>
      <c r="D213">
        <v>0.1</v>
      </c>
      <c r="H213">
        <v>0.8</v>
      </c>
      <c r="I213">
        <v>0.2</v>
      </c>
      <c r="J213">
        <v>0.1</v>
      </c>
      <c r="K213">
        <v>3.4</v>
      </c>
      <c r="L213">
        <v>5.1</v>
      </c>
      <c r="M213">
        <v>0.1</v>
      </c>
      <c r="N213">
        <v>1.5</v>
      </c>
      <c r="O213">
        <v>0.6</v>
      </c>
      <c r="P213">
        <v>1.6</v>
      </c>
      <c r="Q213">
        <v>0.1</v>
      </c>
      <c r="R213">
        <v>0.2</v>
      </c>
      <c r="S213">
        <v>0.5</v>
      </c>
      <c r="T213">
        <v>0.3</v>
      </c>
      <c r="U213">
        <v>0.2</v>
      </c>
      <c r="V213">
        <v>1</v>
      </c>
      <c r="W213">
        <v>0.7</v>
      </c>
      <c r="X213">
        <v>0.1</v>
      </c>
      <c r="Y213">
        <v>0.3</v>
      </c>
      <c r="Z213">
        <v>0.1</v>
      </c>
      <c r="AA213">
        <v>0.3</v>
      </c>
      <c r="AC213">
        <v>0.1</v>
      </c>
      <c r="AD213">
        <v>0.8</v>
      </c>
      <c r="AE213">
        <v>0.4</v>
      </c>
      <c r="AF213">
        <v>2.8</v>
      </c>
      <c r="AG213">
        <v>2</v>
      </c>
      <c r="AH213">
        <v>1.1</v>
      </c>
      <c r="AK213">
        <v>0.2</v>
      </c>
      <c r="AL213">
        <v>0.6</v>
      </c>
      <c r="AM213">
        <v>0.4</v>
      </c>
      <c r="AN213">
        <v>3.8</v>
      </c>
      <c r="AO213">
        <v>1.2</v>
      </c>
      <c r="AP213">
        <v>0.4</v>
      </c>
      <c r="AQ213">
        <v>1.6</v>
      </c>
      <c r="AR213">
        <v>0.9</v>
      </c>
      <c r="AS213">
        <v>0.7</v>
      </c>
      <c r="AT213">
        <v>0.8</v>
      </c>
      <c r="AU213">
        <v>0.3</v>
      </c>
      <c r="AV213">
        <v>2.5</v>
      </c>
      <c r="AW213">
        <v>0.5</v>
      </c>
      <c r="AX213">
        <v>0.4</v>
      </c>
      <c r="AY213">
        <v>2</v>
      </c>
      <c r="AZ213">
        <v>0.7</v>
      </c>
      <c r="BA213">
        <v>0.3</v>
      </c>
      <c r="BB213">
        <v>0.2</v>
      </c>
      <c r="BC213">
        <v>0.2</v>
      </c>
      <c r="BD213">
        <v>1.2</v>
      </c>
      <c r="BE213">
        <v>2</v>
      </c>
      <c r="BF213">
        <v>0.9</v>
      </c>
      <c r="BG213">
        <v>0.6</v>
      </c>
      <c r="BH213">
        <v>0.3</v>
      </c>
      <c r="BI213">
        <v>0.3</v>
      </c>
      <c r="BJ213">
        <v>0.3</v>
      </c>
      <c r="BK213">
        <v>0.4</v>
      </c>
      <c r="BM213">
        <v>0.1</v>
      </c>
      <c r="BP213">
        <v>0.1</v>
      </c>
      <c r="BQ213">
        <v>2.5</v>
      </c>
      <c r="BS213">
        <v>0.6</v>
      </c>
      <c r="BT213">
        <v>-11.5</v>
      </c>
    </row>
    <row r="214" spans="1:72" x14ac:dyDescent="0.25">
      <c r="A214" s="28" t="s">
        <v>91</v>
      </c>
      <c r="B214" s="27" t="s">
        <v>323</v>
      </c>
      <c r="C214" s="28" t="s">
        <v>402</v>
      </c>
      <c r="D214">
        <v>0.2</v>
      </c>
      <c r="H214">
        <v>2.8</v>
      </c>
      <c r="I214">
        <v>0.8</v>
      </c>
      <c r="J214">
        <v>0.3</v>
      </c>
      <c r="K214">
        <v>14.2</v>
      </c>
      <c r="L214">
        <v>28.8</v>
      </c>
      <c r="M214">
        <v>0.1</v>
      </c>
      <c r="N214">
        <v>5.2</v>
      </c>
      <c r="O214">
        <v>1.7</v>
      </c>
      <c r="P214">
        <v>9.2</v>
      </c>
      <c r="Q214">
        <v>0.5</v>
      </c>
      <c r="R214">
        <v>0.8</v>
      </c>
      <c r="S214">
        <v>2.6</v>
      </c>
      <c r="T214">
        <v>1.1</v>
      </c>
      <c r="U214">
        <v>0.8</v>
      </c>
      <c r="V214">
        <v>6.2</v>
      </c>
      <c r="W214">
        <v>2.7</v>
      </c>
      <c r="X214">
        <v>0.4</v>
      </c>
      <c r="Y214">
        <v>1</v>
      </c>
      <c r="Z214">
        <v>0.4</v>
      </c>
      <c r="AA214">
        <v>1.3</v>
      </c>
      <c r="AC214">
        <v>0.5</v>
      </c>
      <c r="AD214">
        <v>2.5</v>
      </c>
      <c r="AE214">
        <v>2.1</v>
      </c>
      <c r="AF214">
        <v>11.2</v>
      </c>
      <c r="AG214">
        <v>9.8</v>
      </c>
      <c r="AH214">
        <v>5.4</v>
      </c>
      <c r="AJ214">
        <v>0.2</v>
      </c>
      <c r="AK214">
        <v>0.6</v>
      </c>
      <c r="AL214">
        <v>3.6</v>
      </c>
      <c r="AM214">
        <v>1.9</v>
      </c>
      <c r="AN214">
        <v>19.4</v>
      </c>
      <c r="AO214">
        <v>5.1</v>
      </c>
      <c r="AP214">
        <v>1.9</v>
      </c>
      <c r="AQ214">
        <v>6</v>
      </c>
      <c r="AR214">
        <v>4.8</v>
      </c>
      <c r="AS214">
        <v>3.2</v>
      </c>
      <c r="AT214">
        <v>2.9</v>
      </c>
      <c r="AU214">
        <v>1.3</v>
      </c>
      <c r="AV214">
        <v>10.4</v>
      </c>
      <c r="AW214">
        <v>2.4</v>
      </c>
      <c r="AX214">
        <v>1.6</v>
      </c>
      <c r="AY214">
        <v>10.4</v>
      </c>
      <c r="AZ214">
        <v>3.8</v>
      </c>
      <c r="BA214">
        <v>1.1</v>
      </c>
      <c r="BB214">
        <v>1</v>
      </c>
      <c r="BC214">
        <v>0.8</v>
      </c>
      <c r="BD214">
        <v>5.7</v>
      </c>
      <c r="BE214">
        <v>9</v>
      </c>
      <c r="BF214">
        <v>4.6</v>
      </c>
      <c r="BG214">
        <v>1.7</v>
      </c>
      <c r="BH214">
        <v>1</v>
      </c>
      <c r="BI214">
        <v>1.6</v>
      </c>
      <c r="BJ214">
        <v>1.1</v>
      </c>
      <c r="BK214">
        <v>1.5</v>
      </c>
      <c r="BL214">
        <v>0.1</v>
      </c>
      <c r="BM214">
        <v>0.2</v>
      </c>
      <c r="BP214">
        <v>0.1</v>
      </c>
      <c r="BQ214">
        <v>11.3</v>
      </c>
      <c r="BS214">
        <v>0.8</v>
      </c>
      <c r="BT214">
        <v>6</v>
      </c>
    </row>
    <row r="215" spans="1:72" x14ac:dyDescent="0.25">
      <c r="A215" s="28" t="s">
        <v>91</v>
      </c>
      <c r="B215" s="27" t="s">
        <v>323</v>
      </c>
      <c r="C215" s="28" t="s">
        <v>403</v>
      </c>
      <c r="D215">
        <v>0.1</v>
      </c>
      <c r="H215">
        <v>1.9</v>
      </c>
      <c r="I215">
        <v>0.4</v>
      </c>
      <c r="J215">
        <v>0.2</v>
      </c>
      <c r="K215">
        <v>9</v>
      </c>
      <c r="L215">
        <v>9.7</v>
      </c>
      <c r="M215">
        <v>0.1</v>
      </c>
      <c r="N215">
        <v>2.4</v>
      </c>
      <c r="O215">
        <v>1.1</v>
      </c>
      <c r="P215">
        <v>4.4</v>
      </c>
      <c r="Q215">
        <v>0.2</v>
      </c>
      <c r="R215">
        <v>0.4</v>
      </c>
      <c r="S215">
        <v>1.3</v>
      </c>
      <c r="T215">
        <v>0.6</v>
      </c>
      <c r="U215">
        <v>0.5</v>
      </c>
      <c r="V215">
        <v>2.6</v>
      </c>
      <c r="W215">
        <v>1.6</v>
      </c>
      <c r="X215">
        <v>0.2</v>
      </c>
      <c r="Y215">
        <v>0.6</v>
      </c>
      <c r="Z215">
        <v>0.2</v>
      </c>
      <c r="AA215">
        <v>0.6</v>
      </c>
      <c r="AC215">
        <v>0.3</v>
      </c>
      <c r="AD215">
        <v>2.2</v>
      </c>
      <c r="AE215">
        <v>1</v>
      </c>
      <c r="AF215">
        <v>5</v>
      </c>
      <c r="AG215">
        <v>3.8</v>
      </c>
      <c r="AH215">
        <v>3.4</v>
      </c>
      <c r="AJ215">
        <v>0.1</v>
      </c>
      <c r="AK215">
        <v>0.3</v>
      </c>
      <c r="AL215">
        <v>1.3</v>
      </c>
      <c r="AM215">
        <v>0.8</v>
      </c>
      <c r="AN215">
        <v>6.5</v>
      </c>
      <c r="AO215">
        <v>2.2</v>
      </c>
      <c r="AP215">
        <v>0.9</v>
      </c>
      <c r="AQ215">
        <v>3</v>
      </c>
      <c r="AR215">
        <v>2.2</v>
      </c>
      <c r="AS215">
        <v>1.3</v>
      </c>
      <c r="AT215">
        <v>1.4</v>
      </c>
      <c r="AU215">
        <v>0.5</v>
      </c>
      <c r="AV215">
        <v>4.6</v>
      </c>
      <c r="AW215">
        <v>1</v>
      </c>
      <c r="AX215">
        <v>0.7</v>
      </c>
      <c r="AY215">
        <v>4.6</v>
      </c>
      <c r="AZ215">
        <v>0.9</v>
      </c>
      <c r="BA215">
        <v>0.5</v>
      </c>
      <c r="BB215">
        <v>0.4</v>
      </c>
      <c r="BC215">
        <v>0.3</v>
      </c>
      <c r="BD215">
        <v>2.2</v>
      </c>
      <c r="BE215">
        <v>3.7</v>
      </c>
      <c r="BF215">
        <v>2</v>
      </c>
      <c r="BG215">
        <v>1.2</v>
      </c>
      <c r="BH215">
        <v>0.6</v>
      </c>
      <c r="BI215">
        <v>0.7</v>
      </c>
      <c r="BJ215">
        <v>0.6</v>
      </c>
      <c r="BK215">
        <v>0.7</v>
      </c>
      <c r="BM215">
        <v>0.1</v>
      </c>
      <c r="BP215">
        <v>0.1</v>
      </c>
      <c r="BQ215">
        <v>7.2</v>
      </c>
      <c r="BS215">
        <v>1.9</v>
      </c>
      <c r="BT215">
        <v>-22.8</v>
      </c>
    </row>
    <row r="216" spans="1:72" x14ac:dyDescent="0.25">
      <c r="A216" s="28" t="s">
        <v>91</v>
      </c>
      <c r="B216" s="27" t="s">
        <v>323</v>
      </c>
      <c r="C216" s="28" t="s">
        <v>404</v>
      </c>
      <c r="H216">
        <v>0.5</v>
      </c>
      <c r="I216">
        <v>0.1</v>
      </c>
      <c r="K216">
        <v>2.9</v>
      </c>
      <c r="L216">
        <v>4.6</v>
      </c>
      <c r="N216">
        <v>1.2</v>
      </c>
      <c r="O216">
        <v>0.2</v>
      </c>
      <c r="P216">
        <v>2.4</v>
      </c>
      <c r="Q216">
        <v>0.1</v>
      </c>
      <c r="R216">
        <v>0.1</v>
      </c>
      <c r="S216">
        <v>0.9</v>
      </c>
      <c r="T216">
        <v>0.2</v>
      </c>
      <c r="U216">
        <v>0.1</v>
      </c>
      <c r="V216">
        <v>1.5</v>
      </c>
      <c r="W216">
        <v>0.4</v>
      </c>
      <c r="Y216">
        <v>0.1</v>
      </c>
      <c r="Z216">
        <v>0.1</v>
      </c>
      <c r="AA216">
        <v>0.2</v>
      </c>
      <c r="AC216">
        <v>0.1</v>
      </c>
      <c r="AD216">
        <v>0.4</v>
      </c>
      <c r="AE216">
        <v>0.3</v>
      </c>
      <c r="AF216">
        <v>1.6</v>
      </c>
      <c r="AG216">
        <v>1.4</v>
      </c>
      <c r="AH216">
        <v>1</v>
      </c>
      <c r="AK216">
        <v>0.1</v>
      </c>
      <c r="AL216">
        <v>0.6</v>
      </c>
      <c r="AM216">
        <v>0.3</v>
      </c>
      <c r="AN216">
        <v>1.8</v>
      </c>
      <c r="AO216">
        <v>0.9</v>
      </c>
      <c r="AP216">
        <v>0.3</v>
      </c>
      <c r="AQ216">
        <v>0.8</v>
      </c>
      <c r="AR216">
        <v>0.7</v>
      </c>
      <c r="AS216">
        <v>0.4</v>
      </c>
      <c r="AT216">
        <v>0.4</v>
      </c>
      <c r="AU216">
        <v>0.2</v>
      </c>
      <c r="AV216">
        <v>1.4</v>
      </c>
      <c r="AW216">
        <v>0.5</v>
      </c>
      <c r="AX216">
        <v>0.2</v>
      </c>
      <c r="AY216">
        <v>1.5</v>
      </c>
      <c r="AZ216">
        <v>0.3</v>
      </c>
      <c r="BA216">
        <v>0.2</v>
      </c>
      <c r="BB216">
        <v>0.1</v>
      </c>
      <c r="BC216">
        <v>0.1</v>
      </c>
      <c r="BD216">
        <v>0.9</v>
      </c>
      <c r="BE216">
        <v>1.2</v>
      </c>
      <c r="BF216">
        <v>0.6</v>
      </c>
      <c r="BG216">
        <v>0.3</v>
      </c>
      <c r="BH216">
        <v>0.1</v>
      </c>
      <c r="BI216">
        <v>0.2</v>
      </c>
      <c r="BJ216">
        <v>0.2</v>
      </c>
      <c r="BK216">
        <v>0.2</v>
      </c>
      <c r="BQ216">
        <v>0.9</v>
      </c>
      <c r="BT216">
        <v>-0.7</v>
      </c>
    </row>
    <row r="217" spans="1:72" x14ac:dyDescent="0.25">
      <c r="A217" s="28" t="s">
        <v>91</v>
      </c>
      <c r="B217" s="27" t="s">
        <v>323</v>
      </c>
      <c r="C217" s="28" t="s">
        <v>405</v>
      </c>
      <c r="H217">
        <v>0.4</v>
      </c>
      <c r="I217">
        <v>0.1</v>
      </c>
      <c r="K217">
        <v>1.3</v>
      </c>
      <c r="L217">
        <v>3.1</v>
      </c>
      <c r="N217">
        <v>0.7</v>
      </c>
      <c r="O217">
        <v>0.2</v>
      </c>
      <c r="P217">
        <v>1.4</v>
      </c>
      <c r="Q217">
        <v>0.1</v>
      </c>
      <c r="R217">
        <v>0.1</v>
      </c>
      <c r="S217">
        <v>0.4</v>
      </c>
      <c r="T217">
        <v>0.1</v>
      </c>
      <c r="U217">
        <v>0.1</v>
      </c>
      <c r="V217">
        <v>0.9</v>
      </c>
      <c r="W217">
        <v>0.3</v>
      </c>
      <c r="Y217">
        <v>0.1</v>
      </c>
      <c r="AA217">
        <v>0.2</v>
      </c>
      <c r="AC217">
        <v>0.1</v>
      </c>
      <c r="AD217">
        <v>0.2</v>
      </c>
      <c r="AE217">
        <v>0.2</v>
      </c>
      <c r="AF217">
        <v>1.2</v>
      </c>
      <c r="AG217">
        <v>0.9</v>
      </c>
      <c r="AH217">
        <v>0.4</v>
      </c>
      <c r="AK217">
        <v>0.1</v>
      </c>
      <c r="AL217">
        <v>0.3</v>
      </c>
      <c r="AM217">
        <v>0.3</v>
      </c>
      <c r="AN217">
        <v>1.6</v>
      </c>
      <c r="AO217">
        <v>0.6</v>
      </c>
      <c r="AP217">
        <v>0.2</v>
      </c>
      <c r="AQ217">
        <v>0.6</v>
      </c>
      <c r="AR217">
        <v>0.4</v>
      </c>
      <c r="AS217">
        <v>0.3</v>
      </c>
      <c r="AT217">
        <v>0.4</v>
      </c>
      <c r="AU217">
        <v>0.1</v>
      </c>
      <c r="AV217">
        <v>1.1</v>
      </c>
      <c r="AW217">
        <v>0.3</v>
      </c>
      <c r="AX217">
        <v>0.2</v>
      </c>
      <c r="AY217">
        <v>0.8</v>
      </c>
      <c r="AZ217">
        <v>0.2</v>
      </c>
      <c r="BA217">
        <v>0.1</v>
      </c>
      <c r="BB217">
        <v>0.1</v>
      </c>
      <c r="BC217">
        <v>0.1</v>
      </c>
      <c r="BD217">
        <v>0.6</v>
      </c>
      <c r="BE217">
        <v>0.9</v>
      </c>
      <c r="BF217">
        <v>0.4</v>
      </c>
      <c r="BG217">
        <v>0.2</v>
      </c>
      <c r="BH217">
        <v>0.1</v>
      </c>
      <c r="BI217">
        <v>0.2</v>
      </c>
      <c r="BJ217">
        <v>0.2</v>
      </c>
      <c r="BK217">
        <v>0.2</v>
      </c>
      <c r="BQ217">
        <v>0.9</v>
      </c>
      <c r="BS217">
        <v>0.1</v>
      </c>
      <c r="BT217">
        <v>-14.2</v>
      </c>
    </row>
    <row r="218" spans="1:72" x14ac:dyDescent="0.25">
      <c r="A218" s="28" t="s">
        <v>91</v>
      </c>
      <c r="B218" s="27" t="s">
        <v>323</v>
      </c>
      <c r="C218" s="28" t="s">
        <v>406</v>
      </c>
      <c r="D218">
        <v>0.2</v>
      </c>
      <c r="H218">
        <v>2.6</v>
      </c>
      <c r="I218">
        <v>0.5</v>
      </c>
      <c r="J218">
        <v>0.3</v>
      </c>
      <c r="K218">
        <v>5.6</v>
      </c>
      <c r="L218">
        <v>3.8</v>
      </c>
      <c r="M218">
        <v>0.6</v>
      </c>
      <c r="N218">
        <v>1.3</v>
      </c>
      <c r="O218">
        <v>1</v>
      </c>
      <c r="P218">
        <v>1.4</v>
      </c>
      <c r="Q218">
        <v>0.3</v>
      </c>
      <c r="R218">
        <v>0.5</v>
      </c>
      <c r="S218">
        <v>0.7</v>
      </c>
      <c r="T218">
        <v>1.6</v>
      </c>
      <c r="U218">
        <v>0.6</v>
      </c>
      <c r="V218">
        <v>1.3</v>
      </c>
      <c r="W218">
        <v>0.9</v>
      </c>
      <c r="X218">
        <v>0.2</v>
      </c>
      <c r="Y218">
        <v>0.8</v>
      </c>
      <c r="Z218">
        <v>0.2</v>
      </c>
      <c r="AA218">
        <v>0.7</v>
      </c>
      <c r="AC218">
        <v>0.2</v>
      </c>
      <c r="AD218">
        <v>1</v>
      </c>
      <c r="AE218">
        <v>0.3</v>
      </c>
      <c r="AF218">
        <v>3.9</v>
      </c>
      <c r="AG218">
        <v>1.6</v>
      </c>
      <c r="AH218">
        <v>1</v>
      </c>
      <c r="AJ218">
        <v>0.1</v>
      </c>
      <c r="AK218">
        <v>0.3</v>
      </c>
      <c r="AL218">
        <v>0.3</v>
      </c>
      <c r="AM218">
        <v>0.4</v>
      </c>
      <c r="AN218">
        <v>3</v>
      </c>
      <c r="AO218">
        <v>0.7</v>
      </c>
      <c r="AP218">
        <v>0.5</v>
      </c>
      <c r="AQ218">
        <v>3.3</v>
      </c>
      <c r="AR218">
        <v>0.6</v>
      </c>
      <c r="AS218">
        <v>0.5</v>
      </c>
      <c r="AT218">
        <v>0.5</v>
      </c>
      <c r="AU218">
        <v>0.2</v>
      </c>
      <c r="AV218">
        <v>1.7</v>
      </c>
      <c r="AW218">
        <v>0.4</v>
      </c>
      <c r="AX218">
        <v>0.2</v>
      </c>
      <c r="AY218">
        <v>1.1</v>
      </c>
      <c r="AZ218">
        <v>0.3</v>
      </c>
      <c r="BA218">
        <v>0.2</v>
      </c>
      <c r="BB218">
        <v>0.1</v>
      </c>
      <c r="BC218">
        <v>0.1</v>
      </c>
      <c r="BD218">
        <v>0.8</v>
      </c>
      <c r="BE218">
        <v>1.4</v>
      </c>
      <c r="BF218">
        <v>0.6</v>
      </c>
      <c r="BG218">
        <v>0.7</v>
      </c>
      <c r="BH218">
        <v>0.2</v>
      </c>
      <c r="BI218">
        <v>0.2</v>
      </c>
      <c r="BJ218">
        <v>0.2</v>
      </c>
      <c r="BK218">
        <v>0.2</v>
      </c>
      <c r="BM218">
        <v>0.1</v>
      </c>
      <c r="BP218">
        <v>0.2</v>
      </c>
      <c r="BQ218">
        <v>4.8</v>
      </c>
      <c r="BS218">
        <v>2.7</v>
      </c>
      <c r="BT218">
        <v>1.6</v>
      </c>
    </row>
    <row r="219" spans="1:72" x14ac:dyDescent="0.25">
      <c r="A219" s="28" t="s">
        <v>91</v>
      </c>
      <c r="B219" s="27" t="s">
        <v>323</v>
      </c>
      <c r="C219" s="28" t="s">
        <v>407</v>
      </c>
      <c r="D219">
        <v>2.1</v>
      </c>
      <c r="E219">
        <v>0.3</v>
      </c>
      <c r="F219">
        <v>0.3</v>
      </c>
      <c r="G219">
        <v>0.5</v>
      </c>
      <c r="H219">
        <v>33.3</v>
      </c>
      <c r="I219">
        <v>8.9</v>
      </c>
      <c r="J219">
        <v>2.2</v>
      </c>
      <c r="K219">
        <v>121.7</v>
      </c>
      <c r="L219">
        <v>216.4</v>
      </c>
      <c r="M219">
        <v>0.9</v>
      </c>
      <c r="N219">
        <v>45</v>
      </c>
      <c r="O219">
        <v>14.7</v>
      </c>
      <c r="P219">
        <v>87.5</v>
      </c>
      <c r="Q219">
        <v>3.8</v>
      </c>
      <c r="R219">
        <v>6</v>
      </c>
      <c r="S219">
        <v>35.9</v>
      </c>
      <c r="T219">
        <v>8.1</v>
      </c>
      <c r="U219">
        <v>5.8</v>
      </c>
      <c r="V219">
        <v>56.4</v>
      </c>
      <c r="W219">
        <v>19</v>
      </c>
      <c r="X219">
        <v>2.7</v>
      </c>
      <c r="Y219">
        <v>8.7</v>
      </c>
      <c r="Z219">
        <v>3.2</v>
      </c>
      <c r="AA219">
        <v>13.5</v>
      </c>
      <c r="AB219">
        <v>0.5</v>
      </c>
      <c r="AC219">
        <v>4.5</v>
      </c>
      <c r="AD219">
        <v>20.8</v>
      </c>
      <c r="AE219">
        <v>14.5</v>
      </c>
      <c r="AF219">
        <v>94</v>
      </c>
      <c r="AG219">
        <v>65.1</v>
      </c>
      <c r="AH219">
        <v>41.8</v>
      </c>
      <c r="AI219">
        <v>1</v>
      </c>
      <c r="AJ219">
        <v>2.9</v>
      </c>
      <c r="AK219">
        <v>6.3</v>
      </c>
      <c r="AL219">
        <v>22.3</v>
      </c>
      <c r="AM219">
        <v>31.1</v>
      </c>
      <c r="AN219">
        <v>117.6</v>
      </c>
      <c r="AO219">
        <v>42.7</v>
      </c>
      <c r="AP219">
        <v>15.7</v>
      </c>
      <c r="AQ219">
        <v>53.7</v>
      </c>
      <c r="AR219">
        <v>35.6</v>
      </c>
      <c r="AS219">
        <v>22.1</v>
      </c>
      <c r="AT219">
        <v>31.6</v>
      </c>
      <c r="AU219">
        <v>10.3</v>
      </c>
      <c r="AV219">
        <v>83.3</v>
      </c>
      <c r="AW219">
        <v>20.7</v>
      </c>
      <c r="AX219">
        <v>12</v>
      </c>
      <c r="AY219">
        <v>73.4</v>
      </c>
      <c r="AZ219">
        <v>16.7</v>
      </c>
      <c r="BA219">
        <v>11.3</v>
      </c>
      <c r="BB219">
        <v>6.3</v>
      </c>
      <c r="BC219">
        <v>7.6</v>
      </c>
      <c r="BD219">
        <v>41.2</v>
      </c>
      <c r="BE219">
        <v>68.9</v>
      </c>
      <c r="BF219">
        <v>31.7</v>
      </c>
      <c r="BG219">
        <v>14.3</v>
      </c>
      <c r="BH219">
        <v>9.1</v>
      </c>
      <c r="BI219">
        <v>13</v>
      </c>
      <c r="BJ219">
        <v>11.6</v>
      </c>
      <c r="BK219">
        <v>13.7</v>
      </c>
      <c r="BL219">
        <v>1</v>
      </c>
      <c r="BM219">
        <v>1.9</v>
      </c>
      <c r="BP219">
        <v>0.8</v>
      </c>
      <c r="BQ219">
        <v>72.5</v>
      </c>
      <c r="BS219">
        <v>9</v>
      </c>
      <c r="BT219">
        <v>-49.3</v>
      </c>
    </row>
    <row r="220" spans="1:72" x14ac:dyDescent="0.25">
      <c r="A220" s="26" t="s">
        <v>93</v>
      </c>
      <c r="B220" s="27" t="s">
        <v>324</v>
      </c>
      <c r="C220" s="26" t="s">
        <v>384</v>
      </c>
      <c r="D220">
        <v>13208.5</v>
      </c>
      <c r="E220">
        <v>1219.8</v>
      </c>
      <c r="F220">
        <v>636.6</v>
      </c>
      <c r="G220">
        <v>2087.8</v>
      </c>
      <c r="H220">
        <v>4797.2</v>
      </c>
      <c r="I220">
        <v>1004.5</v>
      </c>
      <c r="J220">
        <v>1062.5</v>
      </c>
      <c r="K220">
        <v>1268.6</v>
      </c>
      <c r="L220">
        <v>339.7</v>
      </c>
      <c r="M220">
        <v>37534.9</v>
      </c>
      <c r="N220">
        <v>38660.3</v>
      </c>
      <c r="O220">
        <v>1395.7</v>
      </c>
      <c r="P220">
        <v>3476.8</v>
      </c>
      <c r="Q220">
        <v>5346.2</v>
      </c>
      <c r="R220">
        <v>6500.5</v>
      </c>
      <c r="S220">
        <v>2081.7</v>
      </c>
      <c r="T220">
        <v>655.1</v>
      </c>
      <c r="U220">
        <v>1318.1</v>
      </c>
      <c r="V220">
        <v>1794.6</v>
      </c>
      <c r="W220">
        <v>3003.6</v>
      </c>
      <c r="X220">
        <v>540.8</v>
      </c>
      <c r="Y220">
        <v>1219.4</v>
      </c>
      <c r="Z220">
        <v>1057.9</v>
      </c>
      <c r="AA220">
        <v>12300.7</v>
      </c>
      <c r="AB220">
        <v>272.1</v>
      </c>
      <c r="AC220">
        <v>3118.3</v>
      </c>
      <c r="AD220">
        <v>22350.4</v>
      </c>
      <c r="AE220">
        <v>2771.5</v>
      </c>
      <c r="AF220">
        <v>9937.7</v>
      </c>
      <c r="AG220">
        <v>3460.8</v>
      </c>
      <c r="AH220">
        <v>40995.9</v>
      </c>
      <c r="AI220">
        <v>17153.3</v>
      </c>
      <c r="AJ220">
        <v>16419.6</v>
      </c>
      <c r="AK220">
        <v>7201.4</v>
      </c>
      <c r="AL220">
        <v>1678.2</v>
      </c>
      <c r="AM220">
        <v>2183.3</v>
      </c>
      <c r="AN220">
        <v>258.6</v>
      </c>
      <c r="AO220">
        <v>616.1</v>
      </c>
      <c r="AP220">
        <v>505.4</v>
      </c>
      <c r="AQ220">
        <v>1241.6</v>
      </c>
      <c r="AR220">
        <v>603.7</v>
      </c>
      <c r="AS220">
        <v>617.6</v>
      </c>
      <c r="AT220">
        <v>1620.9</v>
      </c>
      <c r="AU220">
        <v>1386.1</v>
      </c>
      <c r="AV220">
        <v>2815.8</v>
      </c>
      <c r="AW220">
        <v>1309.5</v>
      </c>
      <c r="AX220">
        <v>565.3</v>
      </c>
      <c r="AY220">
        <v>422.4</v>
      </c>
      <c r="AZ220">
        <v>606.8</v>
      </c>
      <c r="BA220">
        <v>2874.8</v>
      </c>
      <c r="BB220">
        <v>316.1</v>
      </c>
      <c r="BC220">
        <v>275.4</v>
      </c>
      <c r="BD220">
        <v>3113.2</v>
      </c>
      <c r="BE220">
        <v>5277.1</v>
      </c>
      <c r="BF220">
        <v>1592.9</v>
      </c>
      <c r="BG220">
        <v>2715</v>
      </c>
      <c r="BH220">
        <v>1309.2</v>
      </c>
      <c r="BI220">
        <v>708.9</v>
      </c>
      <c r="BJ220">
        <v>790.2</v>
      </c>
      <c r="BK220">
        <v>722.4</v>
      </c>
      <c r="BL220">
        <v>127.9</v>
      </c>
      <c r="BM220">
        <v>1079.6</v>
      </c>
      <c r="BP220">
        <v>920.9</v>
      </c>
      <c r="BQ220">
        <v>141739.2</v>
      </c>
      <c r="BR220">
        <v>14.8</v>
      </c>
      <c r="BS220">
        <v>1823.8</v>
      </c>
      <c r="BT220">
        <v>2417.2</v>
      </c>
    </row>
    <row r="221" spans="1:72" x14ac:dyDescent="0.25">
      <c r="A221" s="28" t="s">
        <v>93</v>
      </c>
      <c r="B221" s="27" t="s">
        <v>324</v>
      </c>
      <c r="C221" s="28" t="s">
        <v>385</v>
      </c>
      <c r="D221">
        <v>38.5</v>
      </c>
      <c r="E221">
        <v>10.6</v>
      </c>
      <c r="F221">
        <v>0.9</v>
      </c>
      <c r="G221">
        <v>15.5</v>
      </c>
      <c r="H221">
        <v>14.9</v>
      </c>
      <c r="I221">
        <v>0.9</v>
      </c>
      <c r="J221">
        <v>5.5</v>
      </c>
      <c r="K221">
        <v>7.9</v>
      </c>
      <c r="L221">
        <v>0.3</v>
      </c>
      <c r="M221">
        <v>429.5</v>
      </c>
      <c r="N221">
        <v>183.3</v>
      </c>
      <c r="O221">
        <v>1.8</v>
      </c>
      <c r="P221">
        <v>2.3</v>
      </c>
      <c r="Q221">
        <v>23.5</v>
      </c>
      <c r="R221">
        <v>92</v>
      </c>
      <c r="S221">
        <v>5.5</v>
      </c>
      <c r="T221">
        <v>0.5</v>
      </c>
      <c r="U221">
        <v>6.8</v>
      </c>
      <c r="V221">
        <v>5.2</v>
      </c>
      <c r="W221">
        <v>8.4</v>
      </c>
      <c r="X221">
        <v>1.4</v>
      </c>
      <c r="Y221">
        <v>5</v>
      </c>
      <c r="Z221">
        <v>1.8</v>
      </c>
      <c r="AA221">
        <v>102.3</v>
      </c>
      <c r="AB221">
        <v>0.2</v>
      </c>
      <c r="AC221">
        <v>20.1</v>
      </c>
      <c r="AD221">
        <v>112.9</v>
      </c>
      <c r="AE221">
        <v>5.7</v>
      </c>
      <c r="AF221">
        <v>12.5</v>
      </c>
      <c r="AG221">
        <v>3.8</v>
      </c>
      <c r="AH221">
        <v>275</v>
      </c>
      <c r="AI221">
        <v>326.2</v>
      </c>
      <c r="AJ221">
        <v>120.4</v>
      </c>
      <c r="AK221">
        <v>29.9</v>
      </c>
      <c r="AL221">
        <v>3.7</v>
      </c>
      <c r="AM221">
        <v>2.7</v>
      </c>
      <c r="AN221">
        <v>0.2</v>
      </c>
      <c r="AO221">
        <v>0.7</v>
      </c>
      <c r="AP221">
        <v>0.7</v>
      </c>
      <c r="AQ221">
        <v>1.2</v>
      </c>
      <c r="AR221">
        <v>0.5</v>
      </c>
      <c r="AS221">
        <v>0.4</v>
      </c>
      <c r="AT221">
        <v>0.5</v>
      </c>
      <c r="AU221">
        <v>2.2</v>
      </c>
      <c r="AV221">
        <v>3.6</v>
      </c>
      <c r="AW221">
        <v>3</v>
      </c>
      <c r="AX221">
        <v>1</v>
      </c>
      <c r="AY221">
        <v>0.3</v>
      </c>
      <c r="AZ221">
        <v>0.6</v>
      </c>
      <c r="BA221">
        <v>6.3</v>
      </c>
      <c r="BB221">
        <v>0.4</v>
      </c>
      <c r="BC221">
        <v>0.3</v>
      </c>
      <c r="BD221">
        <v>7.2</v>
      </c>
      <c r="BE221">
        <v>11.9</v>
      </c>
      <c r="BF221">
        <v>2.6</v>
      </c>
      <c r="BG221">
        <v>4.1</v>
      </c>
      <c r="BH221">
        <v>2.9</v>
      </c>
      <c r="BI221">
        <v>0.8</v>
      </c>
      <c r="BJ221">
        <v>1.4</v>
      </c>
      <c r="BK221">
        <v>0.7</v>
      </c>
      <c r="BL221">
        <v>0.1</v>
      </c>
      <c r="BM221">
        <v>1.2</v>
      </c>
      <c r="BP221">
        <v>0.7</v>
      </c>
      <c r="BQ221">
        <v>277.8</v>
      </c>
      <c r="BS221">
        <v>0.3</v>
      </c>
      <c r="BT221">
        <v>-22.3</v>
      </c>
    </row>
    <row r="222" spans="1:72" x14ac:dyDescent="0.25">
      <c r="A222" s="28" t="s">
        <v>93</v>
      </c>
      <c r="B222" s="27" t="s">
        <v>324</v>
      </c>
      <c r="C222" s="28" t="s">
        <v>386</v>
      </c>
      <c r="D222">
        <v>1.6</v>
      </c>
      <c r="E222">
        <v>0.1</v>
      </c>
      <c r="G222">
        <v>0.1</v>
      </c>
      <c r="H222">
        <v>0.9</v>
      </c>
      <c r="I222">
        <v>0.3</v>
      </c>
      <c r="J222">
        <v>0.2</v>
      </c>
      <c r="K222">
        <v>0.3</v>
      </c>
      <c r="L222">
        <v>0.1</v>
      </c>
      <c r="M222">
        <v>3.5</v>
      </c>
      <c r="N222">
        <v>9.5</v>
      </c>
      <c r="O222">
        <v>2.9</v>
      </c>
      <c r="P222">
        <v>2.2</v>
      </c>
      <c r="Q222">
        <v>0.7</v>
      </c>
      <c r="R222">
        <v>1.1</v>
      </c>
      <c r="S222">
        <v>0.5</v>
      </c>
      <c r="T222">
        <v>0.5</v>
      </c>
      <c r="U222">
        <v>0.4</v>
      </c>
      <c r="V222">
        <v>0.7</v>
      </c>
      <c r="W222">
        <v>0.9</v>
      </c>
      <c r="X222">
        <v>0.2</v>
      </c>
      <c r="Y222">
        <v>0.3</v>
      </c>
      <c r="Z222">
        <v>0.2</v>
      </c>
      <c r="AA222">
        <v>1.4</v>
      </c>
      <c r="AC222">
        <v>0.4</v>
      </c>
      <c r="AD222">
        <v>2.4</v>
      </c>
      <c r="AE222">
        <v>0.4</v>
      </c>
      <c r="AF222">
        <v>1.2</v>
      </c>
      <c r="AG222">
        <v>0.5</v>
      </c>
      <c r="AH222">
        <v>3.3</v>
      </c>
      <c r="AI222">
        <v>3.5</v>
      </c>
      <c r="AJ222">
        <v>4.4</v>
      </c>
      <c r="AK222">
        <v>0.9</v>
      </c>
      <c r="AL222">
        <v>0.2</v>
      </c>
      <c r="AM222">
        <v>0.3</v>
      </c>
      <c r="AN222">
        <v>0.4</v>
      </c>
      <c r="AO222">
        <v>0.1</v>
      </c>
      <c r="AP222">
        <v>0.1</v>
      </c>
      <c r="AQ222">
        <v>0.3</v>
      </c>
      <c r="AU222">
        <v>0.1</v>
      </c>
      <c r="AV222">
        <v>0.2</v>
      </c>
      <c r="AW222">
        <v>0.2</v>
      </c>
      <c r="AX222">
        <v>0.1</v>
      </c>
      <c r="AZ222">
        <v>0.1</v>
      </c>
      <c r="BA222">
        <v>0.3</v>
      </c>
      <c r="BD222">
        <v>0.4</v>
      </c>
      <c r="BE222">
        <v>0.6</v>
      </c>
      <c r="BF222">
        <v>0.2</v>
      </c>
      <c r="BG222">
        <v>0.6</v>
      </c>
      <c r="BH222">
        <v>0.2</v>
      </c>
      <c r="BI222">
        <v>0.1</v>
      </c>
      <c r="BJ222">
        <v>0.1</v>
      </c>
      <c r="BK222">
        <v>0.1</v>
      </c>
      <c r="BM222">
        <v>0.1</v>
      </c>
      <c r="BP222">
        <v>0.1</v>
      </c>
      <c r="BQ222">
        <v>12.7</v>
      </c>
      <c r="BS222">
        <v>0.8</v>
      </c>
      <c r="BT222">
        <v>-113.8</v>
      </c>
    </row>
    <row r="223" spans="1:72" x14ac:dyDescent="0.25">
      <c r="A223" s="28" t="s">
        <v>93</v>
      </c>
      <c r="B223" s="27" t="s">
        <v>324</v>
      </c>
      <c r="C223" s="28" t="s">
        <v>387</v>
      </c>
      <c r="D223">
        <v>122.5</v>
      </c>
      <c r="E223">
        <v>6.1</v>
      </c>
      <c r="F223">
        <v>3.4</v>
      </c>
      <c r="G223">
        <v>10.2</v>
      </c>
      <c r="H223">
        <v>58.5</v>
      </c>
      <c r="I223">
        <v>2.5</v>
      </c>
      <c r="J223">
        <v>6</v>
      </c>
      <c r="K223">
        <v>4.5</v>
      </c>
      <c r="L223">
        <v>1.3</v>
      </c>
      <c r="M223">
        <v>469.9</v>
      </c>
      <c r="N223">
        <v>802.2</v>
      </c>
      <c r="O223">
        <v>10.8</v>
      </c>
      <c r="P223">
        <v>6</v>
      </c>
      <c r="Q223">
        <v>72.9</v>
      </c>
      <c r="R223">
        <v>47</v>
      </c>
      <c r="S223">
        <v>21.8</v>
      </c>
      <c r="T223">
        <v>1.5</v>
      </c>
      <c r="U223">
        <v>32.2</v>
      </c>
      <c r="V223">
        <v>11.4</v>
      </c>
      <c r="W223">
        <v>9.5</v>
      </c>
      <c r="X223">
        <v>3</v>
      </c>
      <c r="Y223">
        <v>24</v>
      </c>
      <c r="Z223">
        <v>7.8</v>
      </c>
      <c r="AA223">
        <v>227.3</v>
      </c>
      <c r="AB223">
        <v>4.4</v>
      </c>
      <c r="AC223">
        <v>40.8</v>
      </c>
      <c r="AD223">
        <v>189.5</v>
      </c>
      <c r="AE223">
        <v>24.8</v>
      </c>
      <c r="AF223">
        <v>91.5</v>
      </c>
      <c r="AG223">
        <v>45.2</v>
      </c>
      <c r="AH223">
        <v>523.3</v>
      </c>
      <c r="AI223">
        <v>891.2</v>
      </c>
      <c r="AJ223">
        <v>914.5</v>
      </c>
      <c r="AK223">
        <v>102.5</v>
      </c>
      <c r="AL223">
        <v>12.7</v>
      </c>
      <c r="AM223">
        <v>20.6</v>
      </c>
      <c r="AN223">
        <v>0.9</v>
      </c>
      <c r="AO223">
        <v>3.8</v>
      </c>
      <c r="AP223">
        <v>6.5</v>
      </c>
      <c r="AQ223">
        <v>11.7</v>
      </c>
      <c r="AR223">
        <v>2.3</v>
      </c>
      <c r="AS223">
        <v>3.9</v>
      </c>
      <c r="AT223">
        <v>4.1</v>
      </c>
      <c r="AU223">
        <v>5.7</v>
      </c>
      <c r="AV223">
        <v>19.8</v>
      </c>
      <c r="AW223">
        <v>13.6</v>
      </c>
      <c r="AX223">
        <v>4.6</v>
      </c>
      <c r="AY223">
        <v>2.3</v>
      </c>
      <c r="AZ223">
        <v>3.9</v>
      </c>
      <c r="BA223">
        <v>42.4</v>
      </c>
      <c r="BB223">
        <v>4.1</v>
      </c>
      <c r="BC223">
        <v>1.5</v>
      </c>
      <c r="BD223">
        <v>24</v>
      </c>
      <c r="BE223">
        <v>64.7</v>
      </c>
      <c r="BF223">
        <v>10</v>
      </c>
      <c r="BG223">
        <v>30.1</v>
      </c>
      <c r="BH223">
        <v>15.9</v>
      </c>
      <c r="BI223">
        <v>2.9</v>
      </c>
      <c r="BJ223">
        <v>4.2</v>
      </c>
      <c r="BK223">
        <v>4.2</v>
      </c>
      <c r="BL223">
        <v>0.4</v>
      </c>
      <c r="BM223">
        <v>4.3</v>
      </c>
      <c r="BP223">
        <v>118.4</v>
      </c>
      <c r="BQ223">
        <v>975.6</v>
      </c>
      <c r="BS223">
        <v>5.6</v>
      </c>
      <c r="BT223">
        <v>452.3</v>
      </c>
    </row>
    <row r="224" spans="1:3" x14ac:dyDescent="0.25">
      <c r="A224" s="28" t="s">
        <v>93</v>
      </c>
      <c r="B224" s="27" t="s">
        <v>324</v>
      </c>
      <c r="C224" s="28" t="s">
        <v>388</v>
      </c>
    </row>
    <row r="225" spans="1:72" x14ac:dyDescent="0.25">
      <c r="A225" s="28" t="s">
        <v>93</v>
      </c>
      <c r="B225" s="27" t="s">
        <v>324</v>
      </c>
      <c r="C225" s="28" t="s">
        <v>389</v>
      </c>
      <c r="D225">
        <v>1.1</v>
      </c>
      <c r="E225">
        <v>0.1</v>
      </c>
      <c r="G225">
        <v>0.1</v>
      </c>
      <c r="H225">
        <v>0.2</v>
      </c>
      <c r="J225">
        <v>0.1</v>
      </c>
      <c r="M225">
        <v>2.3</v>
      </c>
      <c r="N225">
        <v>2.5</v>
      </c>
      <c r="P225">
        <v>0.1</v>
      </c>
      <c r="Q225">
        <v>0.3</v>
      </c>
      <c r="R225">
        <v>0.5</v>
      </c>
      <c r="S225">
        <v>0.1</v>
      </c>
      <c r="U225">
        <v>0.1</v>
      </c>
      <c r="V225">
        <v>0.1</v>
      </c>
      <c r="W225">
        <v>0.2</v>
      </c>
      <c r="Y225">
        <v>0.1</v>
      </c>
      <c r="AA225">
        <v>0.6</v>
      </c>
      <c r="AC225">
        <v>0.2</v>
      </c>
      <c r="AD225">
        <v>1.4</v>
      </c>
      <c r="AE225">
        <v>0.2</v>
      </c>
      <c r="AF225">
        <v>0.4</v>
      </c>
      <c r="AG225">
        <v>0.4</v>
      </c>
      <c r="AH225">
        <v>5</v>
      </c>
      <c r="AI225">
        <v>3</v>
      </c>
      <c r="AJ225">
        <v>7.7</v>
      </c>
      <c r="AK225">
        <v>0.7</v>
      </c>
      <c r="AL225">
        <v>0.1</v>
      </c>
      <c r="AM225">
        <v>0.1</v>
      </c>
      <c r="AU225">
        <v>0.1</v>
      </c>
      <c r="AV225">
        <v>0.1</v>
      </c>
      <c r="AW225">
        <v>0.1</v>
      </c>
      <c r="BA225">
        <v>0.1</v>
      </c>
      <c r="BD225">
        <v>0.2</v>
      </c>
      <c r="BE225">
        <v>0.3</v>
      </c>
      <c r="BF225">
        <v>0.1</v>
      </c>
      <c r="BG225">
        <v>0.1</v>
      </c>
      <c r="BH225">
        <v>0.1</v>
      </c>
      <c r="BQ225">
        <v>8.6</v>
      </c>
      <c r="BT225">
        <v>0.3</v>
      </c>
    </row>
    <row r="226" spans="1:72" x14ac:dyDescent="0.25">
      <c r="A226" s="28" t="s">
        <v>93</v>
      </c>
      <c r="B226" s="27" t="s">
        <v>324</v>
      </c>
      <c r="C226" s="28" t="s">
        <v>390</v>
      </c>
      <c r="D226">
        <v>0.4</v>
      </c>
      <c r="G226">
        <v>0.1</v>
      </c>
      <c r="H226">
        <v>0.2</v>
      </c>
      <c r="M226">
        <v>0.4</v>
      </c>
      <c r="N226">
        <v>0.4</v>
      </c>
      <c r="Q226">
        <v>0.1</v>
      </c>
      <c r="R226">
        <v>0.2</v>
      </c>
      <c r="S226">
        <v>0.1</v>
      </c>
      <c r="V226">
        <v>0.1</v>
      </c>
      <c r="AA226">
        <v>0.2</v>
      </c>
      <c r="AC226">
        <v>0.1</v>
      </c>
      <c r="AD226">
        <v>0.5</v>
      </c>
      <c r="AE226">
        <v>0.1</v>
      </c>
      <c r="AF226">
        <v>0.5</v>
      </c>
      <c r="AG226">
        <v>0.1</v>
      </c>
      <c r="AH226">
        <v>1.8</v>
      </c>
      <c r="AI226">
        <v>0.7</v>
      </c>
      <c r="AJ226">
        <v>0.5</v>
      </c>
      <c r="AK226">
        <v>0.2</v>
      </c>
      <c r="BE226">
        <v>0.1</v>
      </c>
      <c r="BQ226">
        <v>2.7</v>
      </c>
      <c r="BT226">
        <v>-29.8</v>
      </c>
    </row>
    <row r="227" spans="1:72" x14ac:dyDescent="0.25">
      <c r="A227" s="28" t="s">
        <v>93</v>
      </c>
      <c r="B227" s="27" t="s">
        <v>324</v>
      </c>
      <c r="C227" s="28" t="s">
        <v>391</v>
      </c>
      <c r="D227">
        <v>5.4</v>
      </c>
      <c r="E227">
        <v>0.2</v>
      </c>
      <c r="G227">
        <v>0.8</v>
      </c>
      <c r="H227">
        <v>1.5</v>
      </c>
      <c r="I227">
        <v>0.2</v>
      </c>
      <c r="J227">
        <v>0.3</v>
      </c>
      <c r="K227">
        <v>0.2</v>
      </c>
      <c r="M227">
        <v>5.1</v>
      </c>
      <c r="N227">
        <v>3.9</v>
      </c>
      <c r="O227">
        <v>0.1</v>
      </c>
      <c r="P227">
        <v>0.4</v>
      </c>
      <c r="Q227">
        <v>1.2</v>
      </c>
      <c r="R227">
        <v>3.2</v>
      </c>
      <c r="S227">
        <v>0.7</v>
      </c>
      <c r="T227">
        <v>0.1</v>
      </c>
      <c r="U227">
        <v>0.3</v>
      </c>
      <c r="V227">
        <v>0.4</v>
      </c>
      <c r="W227">
        <v>0.7</v>
      </c>
      <c r="X227">
        <v>0.1</v>
      </c>
      <c r="Y227">
        <v>0.2</v>
      </c>
      <c r="Z227">
        <v>0.1</v>
      </c>
      <c r="AA227">
        <v>6.4</v>
      </c>
      <c r="AB227">
        <v>0.1</v>
      </c>
      <c r="AC227">
        <v>0.8</v>
      </c>
      <c r="AD227">
        <v>7.3</v>
      </c>
      <c r="AE227">
        <v>1.1</v>
      </c>
      <c r="AF227">
        <v>5.1</v>
      </c>
      <c r="AG227">
        <v>3.8</v>
      </c>
      <c r="AH227">
        <v>22.3</v>
      </c>
      <c r="AI227">
        <v>4.8</v>
      </c>
      <c r="AJ227">
        <v>11.7</v>
      </c>
      <c r="AK227">
        <v>1.6</v>
      </c>
      <c r="AL227">
        <v>0.2</v>
      </c>
      <c r="AM227">
        <v>0.6</v>
      </c>
      <c r="AP227">
        <v>0.1</v>
      </c>
      <c r="AQ227">
        <v>0.4</v>
      </c>
      <c r="AR227">
        <v>0.1</v>
      </c>
      <c r="AU227">
        <v>0.7</v>
      </c>
      <c r="AV227">
        <v>0.4</v>
      </c>
      <c r="AW227">
        <v>0.3</v>
      </c>
      <c r="AX227">
        <v>0.1</v>
      </c>
      <c r="AY227">
        <v>0.1</v>
      </c>
      <c r="AZ227">
        <v>0.1</v>
      </c>
      <c r="BA227">
        <v>0.2</v>
      </c>
      <c r="BC227">
        <v>0.1</v>
      </c>
      <c r="BD227">
        <v>0.5</v>
      </c>
      <c r="BE227">
        <v>1.2</v>
      </c>
      <c r="BF227">
        <v>0.3</v>
      </c>
      <c r="BG227">
        <v>0.8</v>
      </c>
      <c r="BH227">
        <v>0.2</v>
      </c>
      <c r="BI227">
        <v>0.1</v>
      </c>
      <c r="BJ227">
        <v>0.1</v>
      </c>
      <c r="BK227">
        <v>0.1</v>
      </c>
      <c r="BM227">
        <v>0.1</v>
      </c>
      <c r="BP227">
        <v>0.1</v>
      </c>
      <c r="BQ227">
        <v>48.4</v>
      </c>
      <c r="BT227">
        <v>-0.3</v>
      </c>
    </row>
    <row r="228" spans="1:72" x14ac:dyDescent="0.25">
      <c r="A228" s="28" t="s">
        <v>93</v>
      </c>
      <c r="B228" s="27" t="s">
        <v>324</v>
      </c>
      <c r="C228" s="28" t="s">
        <v>392</v>
      </c>
      <c r="D228">
        <v>44.1</v>
      </c>
      <c r="E228">
        <v>1.5</v>
      </c>
      <c r="F228">
        <v>1.6</v>
      </c>
      <c r="G228">
        <v>3.3</v>
      </c>
      <c r="H228">
        <v>12.6</v>
      </c>
      <c r="I228">
        <v>2</v>
      </c>
      <c r="J228">
        <v>2.5</v>
      </c>
      <c r="K228">
        <v>1.9</v>
      </c>
      <c r="L228">
        <v>0.4</v>
      </c>
      <c r="M228">
        <v>106.3</v>
      </c>
      <c r="N228">
        <v>190.4</v>
      </c>
      <c r="O228">
        <v>2.4</v>
      </c>
      <c r="P228">
        <v>6.1</v>
      </c>
      <c r="Q228">
        <v>21.5</v>
      </c>
      <c r="R228">
        <v>34.2</v>
      </c>
      <c r="S228">
        <v>7.2</v>
      </c>
      <c r="T228">
        <v>0.8</v>
      </c>
      <c r="U228">
        <v>3.5</v>
      </c>
      <c r="V228">
        <v>7.2</v>
      </c>
      <c r="W228">
        <v>5.9</v>
      </c>
      <c r="X228">
        <v>1</v>
      </c>
      <c r="Y228">
        <v>2.6</v>
      </c>
      <c r="Z228">
        <v>2.9</v>
      </c>
      <c r="AA228">
        <v>39.3</v>
      </c>
      <c r="AB228">
        <v>0.7</v>
      </c>
      <c r="AC228">
        <v>9.7</v>
      </c>
      <c r="AD228">
        <v>50.4</v>
      </c>
      <c r="AE228">
        <v>9.4</v>
      </c>
      <c r="AF228">
        <v>34.6</v>
      </c>
      <c r="AG228">
        <v>22.8</v>
      </c>
      <c r="AH228">
        <v>142.6</v>
      </c>
      <c r="AI228">
        <v>169.9</v>
      </c>
      <c r="AJ228">
        <v>74.8</v>
      </c>
      <c r="AK228">
        <v>20.1</v>
      </c>
      <c r="AL228">
        <v>2.5</v>
      </c>
      <c r="AM228">
        <v>5</v>
      </c>
      <c r="AN228">
        <v>0.4</v>
      </c>
      <c r="AO228">
        <v>1</v>
      </c>
      <c r="AP228">
        <v>1.3</v>
      </c>
      <c r="AQ228">
        <v>2.7</v>
      </c>
      <c r="AR228">
        <v>0.6</v>
      </c>
      <c r="AS228">
        <v>0.5</v>
      </c>
      <c r="AT228">
        <v>0.5</v>
      </c>
      <c r="AU228">
        <v>1.7</v>
      </c>
      <c r="AV228">
        <v>3.4</v>
      </c>
      <c r="AW228">
        <v>3.3</v>
      </c>
      <c r="AX228">
        <v>0.9</v>
      </c>
      <c r="AY228">
        <v>0.8</v>
      </c>
      <c r="AZ228">
        <v>1.1</v>
      </c>
      <c r="BA228">
        <v>5.9</v>
      </c>
      <c r="BB228">
        <v>0.3</v>
      </c>
      <c r="BC228">
        <v>0.4</v>
      </c>
      <c r="BD228">
        <v>5.5</v>
      </c>
      <c r="BE228">
        <v>11.4</v>
      </c>
      <c r="BF228">
        <v>3.5</v>
      </c>
      <c r="BG228">
        <v>5.4</v>
      </c>
      <c r="BH228">
        <v>1.7</v>
      </c>
      <c r="BI228">
        <v>1.2</v>
      </c>
      <c r="BJ228">
        <v>1.1</v>
      </c>
      <c r="BK228">
        <v>1.2</v>
      </c>
      <c r="BL228">
        <v>0.3</v>
      </c>
      <c r="BM228">
        <v>1.4</v>
      </c>
      <c r="BP228">
        <v>0.9</v>
      </c>
      <c r="BQ228">
        <v>425.1</v>
      </c>
      <c r="BS228">
        <v>0.5</v>
      </c>
      <c r="BT228">
        <v>34</v>
      </c>
    </row>
    <row r="229" spans="1:72" x14ac:dyDescent="0.25">
      <c r="A229" s="28" t="s">
        <v>93</v>
      </c>
      <c r="B229" s="27" t="s">
        <v>324</v>
      </c>
      <c r="C229" s="28" t="s">
        <v>393</v>
      </c>
      <c r="D229">
        <v>832.8</v>
      </c>
      <c r="E229">
        <v>65.8</v>
      </c>
      <c r="F229">
        <v>20.4</v>
      </c>
      <c r="G229">
        <v>92.5</v>
      </c>
      <c r="H229">
        <v>272.4</v>
      </c>
      <c r="I229">
        <v>35.1</v>
      </c>
      <c r="J229">
        <v>43.3</v>
      </c>
      <c r="K229">
        <v>74.2</v>
      </c>
      <c r="L229">
        <v>7.5</v>
      </c>
      <c r="M229">
        <v>3923.9</v>
      </c>
      <c r="N229">
        <v>2812.1</v>
      </c>
      <c r="O229">
        <v>56.8</v>
      </c>
      <c r="P229">
        <v>121.5</v>
      </c>
      <c r="Q229">
        <v>360.8</v>
      </c>
      <c r="R229">
        <v>895.3</v>
      </c>
      <c r="S229">
        <v>121.1</v>
      </c>
      <c r="T229">
        <v>18.2</v>
      </c>
      <c r="U229">
        <v>70.5</v>
      </c>
      <c r="V229">
        <v>89.6</v>
      </c>
      <c r="W229">
        <v>83.9</v>
      </c>
      <c r="X229">
        <v>27.4</v>
      </c>
      <c r="Y229">
        <v>60.1</v>
      </c>
      <c r="Z229">
        <v>48.6</v>
      </c>
      <c r="AA229">
        <v>1975.9</v>
      </c>
      <c r="AB229">
        <v>7.9</v>
      </c>
      <c r="AC229">
        <v>158</v>
      </c>
      <c r="AD229">
        <v>994.7</v>
      </c>
      <c r="AE229">
        <v>144.3</v>
      </c>
      <c r="AF229">
        <v>507.6</v>
      </c>
      <c r="AG229">
        <v>235</v>
      </c>
      <c r="AH229">
        <v>2397.7</v>
      </c>
      <c r="AI229">
        <v>3162.4</v>
      </c>
      <c r="AJ229">
        <v>1425</v>
      </c>
      <c r="AK229">
        <v>438.3</v>
      </c>
      <c r="AL229">
        <v>55</v>
      </c>
      <c r="AM229">
        <v>91.7</v>
      </c>
      <c r="AN229">
        <v>9.5</v>
      </c>
      <c r="AO229">
        <v>27.7</v>
      </c>
      <c r="AP229">
        <v>28.3</v>
      </c>
      <c r="AQ229">
        <v>52.6</v>
      </c>
      <c r="AR229">
        <v>14.4</v>
      </c>
      <c r="AS229">
        <v>29.3</v>
      </c>
      <c r="AT229">
        <v>10</v>
      </c>
      <c r="AU229">
        <v>36.3</v>
      </c>
      <c r="AV229">
        <v>82.4</v>
      </c>
      <c r="AW229">
        <v>56.1</v>
      </c>
      <c r="AX229">
        <v>23.7</v>
      </c>
      <c r="AY229">
        <v>17.2</v>
      </c>
      <c r="AZ229">
        <v>21.5</v>
      </c>
      <c r="BA229">
        <v>164.7</v>
      </c>
      <c r="BB229">
        <v>6.8</v>
      </c>
      <c r="BC229">
        <v>7.5</v>
      </c>
      <c r="BD229">
        <v>119.7</v>
      </c>
      <c r="BE229">
        <v>258.1</v>
      </c>
      <c r="BF229">
        <v>61.3</v>
      </c>
      <c r="BG229">
        <v>103.9</v>
      </c>
      <c r="BH229">
        <v>38.1</v>
      </c>
      <c r="BI229">
        <v>20.7</v>
      </c>
      <c r="BJ229">
        <v>25</v>
      </c>
      <c r="BK229">
        <v>25.4</v>
      </c>
      <c r="BL229">
        <v>3.8</v>
      </c>
      <c r="BM229">
        <v>24.5</v>
      </c>
      <c r="BP229">
        <v>6.1</v>
      </c>
      <c r="BQ229">
        <v>7866.1</v>
      </c>
      <c r="BS229">
        <v>4.1</v>
      </c>
      <c r="BT229">
        <v>1141.8</v>
      </c>
    </row>
    <row r="230" spans="1:72" x14ac:dyDescent="0.25">
      <c r="A230" s="28" t="s">
        <v>93</v>
      </c>
      <c r="B230" s="27" t="s">
        <v>324</v>
      </c>
      <c r="C230" s="28" t="s">
        <v>394</v>
      </c>
      <c r="D230">
        <v>1.2</v>
      </c>
      <c r="E230">
        <v>0.1</v>
      </c>
      <c r="G230">
        <v>0.1</v>
      </c>
      <c r="H230">
        <v>0.6</v>
      </c>
      <c r="I230">
        <v>0.1</v>
      </c>
      <c r="J230">
        <v>0.1</v>
      </c>
      <c r="K230">
        <v>0.2</v>
      </c>
      <c r="M230">
        <v>5.3</v>
      </c>
      <c r="N230">
        <v>7.4</v>
      </c>
      <c r="O230">
        <v>0.4</v>
      </c>
      <c r="P230">
        <v>1</v>
      </c>
      <c r="Q230">
        <v>1</v>
      </c>
      <c r="R230">
        <v>1.1</v>
      </c>
      <c r="S230">
        <v>0.3</v>
      </c>
      <c r="T230">
        <v>0.1</v>
      </c>
      <c r="U230">
        <v>0.2</v>
      </c>
      <c r="V230">
        <v>0.2</v>
      </c>
      <c r="W230">
        <v>0.5</v>
      </c>
      <c r="X230">
        <v>0.1</v>
      </c>
      <c r="Y230">
        <v>0.1</v>
      </c>
      <c r="Z230">
        <v>0.1</v>
      </c>
      <c r="AA230">
        <v>1.7</v>
      </c>
      <c r="AC230">
        <v>0.4</v>
      </c>
      <c r="AD230">
        <v>2.9</v>
      </c>
      <c r="AE230">
        <v>0.5</v>
      </c>
      <c r="AF230">
        <v>0.8</v>
      </c>
      <c r="AG230">
        <v>0.2</v>
      </c>
      <c r="AH230">
        <v>3.6</v>
      </c>
      <c r="AI230">
        <v>10.6</v>
      </c>
      <c r="AJ230">
        <v>7.4</v>
      </c>
      <c r="AK230">
        <v>1.2</v>
      </c>
      <c r="AL230">
        <v>0.3</v>
      </c>
      <c r="AM230">
        <v>0.2</v>
      </c>
      <c r="AQ230">
        <v>0.1</v>
      </c>
      <c r="AU230">
        <v>0.1</v>
      </c>
      <c r="AV230">
        <v>0.1</v>
      </c>
      <c r="AW230">
        <v>0.1</v>
      </c>
      <c r="AX230">
        <v>0.1</v>
      </c>
      <c r="BA230">
        <v>0.2</v>
      </c>
      <c r="BD230">
        <v>0.4</v>
      </c>
      <c r="BE230">
        <v>0.6</v>
      </c>
      <c r="BF230">
        <v>0.2</v>
      </c>
      <c r="BG230">
        <v>0.4</v>
      </c>
      <c r="BH230">
        <v>0.2</v>
      </c>
      <c r="BK230">
        <v>0.1</v>
      </c>
      <c r="BM230">
        <v>0.1</v>
      </c>
      <c r="BQ230">
        <v>11.6</v>
      </c>
      <c r="BT230">
        <v>-16.8</v>
      </c>
    </row>
    <row r="231" spans="1:72" x14ac:dyDescent="0.25">
      <c r="A231" s="28" t="s">
        <v>93</v>
      </c>
      <c r="B231" s="27" t="s">
        <v>324</v>
      </c>
      <c r="C231" s="28" t="s">
        <v>395</v>
      </c>
      <c r="D231">
        <v>8.8</v>
      </c>
      <c r="E231">
        <v>0.4</v>
      </c>
      <c r="F231">
        <v>0.2</v>
      </c>
      <c r="G231">
        <v>0.7</v>
      </c>
      <c r="H231">
        <v>6.4</v>
      </c>
      <c r="I231">
        <v>0.9</v>
      </c>
      <c r="J231">
        <v>0.9</v>
      </c>
      <c r="K231">
        <v>0.9</v>
      </c>
      <c r="L231">
        <v>0.2</v>
      </c>
      <c r="M231">
        <v>26.5</v>
      </c>
      <c r="N231">
        <v>48.8</v>
      </c>
      <c r="O231">
        <v>3.1</v>
      </c>
      <c r="P231">
        <v>4.2</v>
      </c>
      <c r="Q231">
        <v>7.2</v>
      </c>
      <c r="R231">
        <v>4.8</v>
      </c>
      <c r="S231">
        <v>2.6</v>
      </c>
      <c r="T231">
        <v>1.7</v>
      </c>
      <c r="U231">
        <v>2.8</v>
      </c>
      <c r="V231">
        <v>2.4</v>
      </c>
      <c r="W231">
        <v>4.3</v>
      </c>
      <c r="X231">
        <v>1.1</v>
      </c>
      <c r="Y231">
        <v>2.1</v>
      </c>
      <c r="Z231">
        <v>1.3</v>
      </c>
      <c r="AA231">
        <v>9</v>
      </c>
      <c r="AB231">
        <v>0.1</v>
      </c>
      <c r="AC231">
        <v>2.4</v>
      </c>
      <c r="AD231">
        <v>26.8</v>
      </c>
      <c r="AE231">
        <v>2.3</v>
      </c>
      <c r="AF231">
        <v>9.9</v>
      </c>
      <c r="AG231">
        <v>3</v>
      </c>
      <c r="AH231">
        <v>30.5</v>
      </c>
      <c r="AI231">
        <v>25.3</v>
      </c>
      <c r="AJ231">
        <v>32.3</v>
      </c>
      <c r="AK231">
        <v>6</v>
      </c>
      <c r="AL231">
        <v>0.9</v>
      </c>
      <c r="AM231">
        <v>1.7</v>
      </c>
      <c r="AN231">
        <v>1</v>
      </c>
      <c r="AO231">
        <v>0.7</v>
      </c>
      <c r="AP231">
        <v>0.6</v>
      </c>
      <c r="AQ231">
        <v>3.3</v>
      </c>
      <c r="AR231">
        <v>0.3</v>
      </c>
      <c r="AS231">
        <v>0.2</v>
      </c>
      <c r="AT231">
        <v>0.3</v>
      </c>
      <c r="AU231">
        <v>1</v>
      </c>
      <c r="AV231">
        <v>1.7</v>
      </c>
      <c r="AW231">
        <v>1.1</v>
      </c>
      <c r="AX231">
        <v>0.7</v>
      </c>
      <c r="AY231">
        <v>0.3</v>
      </c>
      <c r="AZ231">
        <v>0.4</v>
      </c>
      <c r="BA231">
        <v>4</v>
      </c>
      <c r="BB231">
        <v>0.2</v>
      </c>
      <c r="BC231">
        <v>0.2</v>
      </c>
      <c r="BD231">
        <v>2.4</v>
      </c>
      <c r="BE231">
        <v>3.7</v>
      </c>
      <c r="BF231">
        <v>1</v>
      </c>
      <c r="BG231">
        <v>2.2</v>
      </c>
      <c r="BH231">
        <v>0.7</v>
      </c>
      <c r="BI231">
        <v>0.4</v>
      </c>
      <c r="BJ231">
        <v>0.5</v>
      </c>
      <c r="BK231">
        <v>0.4</v>
      </c>
      <c r="BL231">
        <v>0.1</v>
      </c>
      <c r="BM231">
        <v>0.5</v>
      </c>
      <c r="BP231">
        <v>0.9</v>
      </c>
      <c r="BQ231">
        <v>91.7</v>
      </c>
      <c r="BS231">
        <v>1.5</v>
      </c>
      <c r="BT231">
        <v>2.5</v>
      </c>
    </row>
    <row r="232" spans="1:72" x14ac:dyDescent="0.25">
      <c r="A232" s="28" t="s">
        <v>93</v>
      </c>
      <c r="B232" s="27" t="s">
        <v>324</v>
      </c>
      <c r="C232" s="28" t="s">
        <v>396</v>
      </c>
      <c r="D232">
        <v>237.9</v>
      </c>
      <c r="E232">
        <v>17.9</v>
      </c>
      <c r="F232">
        <v>7.8</v>
      </c>
      <c r="G232">
        <v>26.2</v>
      </c>
      <c r="H232">
        <v>108.4</v>
      </c>
      <c r="I232">
        <v>22.7</v>
      </c>
      <c r="J232">
        <v>17.6</v>
      </c>
      <c r="K232">
        <v>31.3</v>
      </c>
      <c r="L232">
        <v>5.6</v>
      </c>
      <c r="M232">
        <v>764.6</v>
      </c>
      <c r="N232">
        <v>1637</v>
      </c>
      <c r="O232">
        <v>121.6</v>
      </c>
      <c r="P232">
        <v>158.2</v>
      </c>
      <c r="Q232">
        <v>126.5</v>
      </c>
      <c r="R232">
        <v>137</v>
      </c>
      <c r="S232">
        <v>47.7</v>
      </c>
      <c r="T232">
        <v>29.9</v>
      </c>
      <c r="U232">
        <v>40.7</v>
      </c>
      <c r="V232">
        <v>36.9</v>
      </c>
      <c r="W232">
        <v>49.6</v>
      </c>
      <c r="X232">
        <v>15</v>
      </c>
      <c r="Y232">
        <v>35</v>
      </c>
      <c r="Z232">
        <v>24.6</v>
      </c>
      <c r="AA232">
        <v>251.5</v>
      </c>
      <c r="AB232">
        <v>4</v>
      </c>
      <c r="AC232">
        <v>68.9</v>
      </c>
      <c r="AD232">
        <v>367.4</v>
      </c>
      <c r="AE232">
        <v>52.2</v>
      </c>
      <c r="AF232">
        <v>176.9</v>
      </c>
      <c r="AG232">
        <v>54.2</v>
      </c>
      <c r="AH232">
        <v>747</v>
      </c>
      <c r="AI232">
        <v>1421.4</v>
      </c>
      <c r="AJ232">
        <v>867.7</v>
      </c>
      <c r="AK232">
        <v>157.7</v>
      </c>
      <c r="AL232">
        <v>23.4</v>
      </c>
      <c r="AM232">
        <v>30.5</v>
      </c>
      <c r="AN232">
        <v>30.6</v>
      </c>
      <c r="AO232">
        <v>12.3</v>
      </c>
      <c r="AP232">
        <v>10.2</v>
      </c>
      <c r="AQ232">
        <v>72</v>
      </c>
      <c r="AR232">
        <v>4.5</v>
      </c>
      <c r="AS232">
        <v>4.8</v>
      </c>
      <c r="AT232">
        <v>4.6</v>
      </c>
      <c r="AU232">
        <v>12.5</v>
      </c>
      <c r="AV232">
        <v>28.4</v>
      </c>
      <c r="AW232">
        <v>23.7</v>
      </c>
      <c r="AX232">
        <v>14.6</v>
      </c>
      <c r="AY232">
        <v>5.1</v>
      </c>
      <c r="AZ232">
        <v>9.1</v>
      </c>
      <c r="BA232">
        <v>75.5</v>
      </c>
      <c r="BB232">
        <v>3.4</v>
      </c>
      <c r="BC232">
        <v>2.6</v>
      </c>
      <c r="BD232">
        <v>55.6</v>
      </c>
      <c r="BE232">
        <v>96.1</v>
      </c>
      <c r="BF232">
        <v>24.3</v>
      </c>
      <c r="BG232">
        <v>64.3</v>
      </c>
      <c r="BH232">
        <v>21.4</v>
      </c>
      <c r="BI232">
        <v>8.9</v>
      </c>
      <c r="BJ232">
        <v>10</v>
      </c>
      <c r="BK232">
        <v>9.2</v>
      </c>
      <c r="BL232">
        <v>1.2</v>
      </c>
      <c r="BM232">
        <v>14</v>
      </c>
      <c r="BP232">
        <v>37</v>
      </c>
      <c r="BQ232">
        <v>2095.6</v>
      </c>
      <c r="BR232">
        <v>0.1</v>
      </c>
      <c r="BS232">
        <v>18.2</v>
      </c>
      <c r="BT232">
        <v>110.5</v>
      </c>
    </row>
    <row r="233" spans="1:72" x14ac:dyDescent="0.25">
      <c r="A233" s="28" t="s">
        <v>93</v>
      </c>
      <c r="B233" s="27" t="s">
        <v>324</v>
      </c>
      <c r="C233" s="28" t="s">
        <v>397</v>
      </c>
      <c r="D233">
        <v>1.1</v>
      </c>
      <c r="E233">
        <v>0.1</v>
      </c>
      <c r="F233">
        <v>0.1</v>
      </c>
      <c r="G233">
        <v>0.2</v>
      </c>
      <c r="H233">
        <v>0.7</v>
      </c>
      <c r="I233">
        <v>0.1</v>
      </c>
      <c r="J233">
        <v>0.1</v>
      </c>
      <c r="K233">
        <v>0.2</v>
      </c>
      <c r="L233">
        <v>0.1</v>
      </c>
      <c r="M233">
        <v>4.7</v>
      </c>
      <c r="N233">
        <v>6.6</v>
      </c>
      <c r="O233">
        <v>0.4</v>
      </c>
      <c r="P233">
        <v>0.3</v>
      </c>
      <c r="Q233">
        <v>0.8</v>
      </c>
      <c r="R233">
        <v>1</v>
      </c>
      <c r="S233">
        <v>0.3</v>
      </c>
      <c r="T233">
        <v>0.2</v>
      </c>
      <c r="U233">
        <v>0.3</v>
      </c>
      <c r="V233">
        <v>0.3</v>
      </c>
      <c r="W233">
        <v>0.4</v>
      </c>
      <c r="X233">
        <v>0.1</v>
      </c>
      <c r="Y233">
        <v>0.2</v>
      </c>
      <c r="Z233">
        <v>0.2</v>
      </c>
      <c r="AA233">
        <v>1.5</v>
      </c>
      <c r="AB233">
        <v>0.1</v>
      </c>
      <c r="AC233">
        <v>0.5</v>
      </c>
      <c r="AD233">
        <v>1.7</v>
      </c>
      <c r="AE233">
        <v>0.5</v>
      </c>
      <c r="AF233">
        <v>1</v>
      </c>
      <c r="AG233">
        <v>0.5</v>
      </c>
      <c r="AH233">
        <v>3.5</v>
      </c>
      <c r="AI233">
        <v>31.2</v>
      </c>
      <c r="AJ233">
        <v>6.1</v>
      </c>
      <c r="AK233">
        <v>1.1</v>
      </c>
      <c r="AL233">
        <v>0.3</v>
      </c>
      <c r="AM233">
        <v>0.3</v>
      </c>
      <c r="AN233">
        <v>0.1</v>
      </c>
      <c r="AO233">
        <v>0.2</v>
      </c>
      <c r="AP233">
        <v>0.1</v>
      </c>
      <c r="AQ233">
        <v>0.3</v>
      </c>
      <c r="AR233">
        <v>0.1</v>
      </c>
      <c r="AS233">
        <v>0.1</v>
      </c>
      <c r="AT233">
        <v>0.1</v>
      </c>
      <c r="AU233">
        <v>0.1</v>
      </c>
      <c r="AV233">
        <v>0.2</v>
      </c>
      <c r="AW233">
        <v>0.2</v>
      </c>
      <c r="AX233">
        <v>0.1</v>
      </c>
      <c r="AY233">
        <v>0.1</v>
      </c>
      <c r="AZ233">
        <v>0.1</v>
      </c>
      <c r="BA233">
        <v>0.3</v>
      </c>
      <c r="BB233">
        <v>0.1</v>
      </c>
      <c r="BC233">
        <v>0.1</v>
      </c>
      <c r="BD233">
        <v>0.4</v>
      </c>
      <c r="BE233">
        <v>0.6</v>
      </c>
      <c r="BF233">
        <v>0.2</v>
      </c>
      <c r="BG233">
        <v>0.5</v>
      </c>
      <c r="BH233">
        <v>0.2</v>
      </c>
      <c r="BI233">
        <v>0.1</v>
      </c>
      <c r="BJ233">
        <v>0.1</v>
      </c>
      <c r="BK233">
        <v>0.1</v>
      </c>
      <c r="BL233">
        <v>0.1</v>
      </c>
      <c r="BM233">
        <v>0.1</v>
      </c>
      <c r="BP233">
        <v>0.5</v>
      </c>
      <c r="BQ233">
        <v>10</v>
      </c>
      <c r="BS233">
        <v>0.2</v>
      </c>
      <c r="BT233">
        <v>-0.7</v>
      </c>
    </row>
    <row r="234" spans="1:72" x14ac:dyDescent="0.25">
      <c r="A234" s="28" t="s">
        <v>93</v>
      </c>
      <c r="B234" s="27" t="s">
        <v>324</v>
      </c>
      <c r="C234" s="28" t="s">
        <v>398</v>
      </c>
      <c r="D234">
        <v>1.2</v>
      </c>
      <c r="G234">
        <v>0.1</v>
      </c>
      <c r="H234">
        <v>0.9</v>
      </c>
      <c r="I234">
        <v>0.3</v>
      </c>
      <c r="J234">
        <v>0.1</v>
      </c>
      <c r="K234">
        <v>0.3</v>
      </c>
      <c r="L234">
        <v>0.1</v>
      </c>
      <c r="M234">
        <v>7.9</v>
      </c>
      <c r="N234">
        <v>21.7</v>
      </c>
      <c r="O234">
        <v>1.1</v>
      </c>
      <c r="P234">
        <v>1.7</v>
      </c>
      <c r="Q234">
        <v>0.8</v>
      </c>
      <c r="R234">
        <v>0.7</v>
      </c>
      <c r="S234">
        <v>0.5</v>
      </c>
      <c r="T234">
        <v>0.1</v>
      </c>
      <c r="U234">
        <v>0.8</v>
      </c>
      <c r="V234">
        <v>0.2</v>
      </c>
      <c r="W234">
        <v>0.2</v>
      </c>
      <c r="X234">
        <v>0.1</v>
      </c>
      <c r="Y234">
        <v>0.5</v>
      </c>
      <c r="Z234">
        <v>0.1</v>
      </c>
      <c r="AA234">
        <v>1.9</v>
      </c>
      <c r="AC234">
        <v>0.4</v>
      </c>
      <c r="AD234">
        <v>2.4</v>
      </c>
      <c r="AE234">
        <v>0.3</v>
      </c>
      <c r="AF234">
        <v>0.8</v>
      </c>
      <c r="AG234">
        <v>0.1</v>
      </c>
      <c r="AH234">
        <v>5.7</v>
      </c>
      <c r="AI234">
        <v>3.9</v>
      </c>
      <c r="AJ234">
        <v>4.9</v>
      </c>
      <c r="AK234">
        <v>0.6</v>
      </c>
      <c r="AL234">
        <v>0.1</v>
      </c>
      <c r="AM234">
        <v>0.2</v>
      </c>
      <c r="AN234">
        <v>0.1</v>
      </c>
      <c r="AQ234">
        <v>0.1</v>
      </c>
      <c r="AU234">
        <v>0.1</v>
      </c>
      <c r="AV234">
        <v>0.1</v>
      </c>
      <c r="AW234">
        <v>0.1</v>
      </c>
      <c r="AX234">
        <v>0.2</v>
      </c>
      <c r="BA234">
        <v>0.5</v>
      </c>
      <c r="BD234">
        <v>0.3</v>
      </c>
      <c r="BE234">
        <v>0.5</v>
      </c>
      <c r="BF234">
        <v>0.1</v>
      </c>
      <c r="BG234">
        <v>1</v>
      </c>
      <c r="BH234">
        <v>0.1</v>
      </c>
      <c r="BM234">
        <v>0.1</v>
      </c>
      <c r="BQ234">
        <v>9.2</v>
      </c>
      <c r="BT234">
        <v>0.1</v>
      </c>
    </row>
    <row r="235" spans="1:72" x14ac:dyDescent="0.25">
      <c r="A235" s="28" t="s">
        <v>93</v>
      </c>
      <c r="B235" s="27" t="s">
        <v>324</v>
      </c>
      <c r="C235" s="28" t="s">
        <v>399</v>
      </c>
      <c r="D235">
        <v>3.4</v>
      </c>
      <c r="E235">
        <v>0.1</v>
      </c>
      <c r="F235">
        <v>0.1</v>
      </c>
      <c r="G235">
        <v>0.3</v>
      </c>
      <c r="H235">
        <v>1.5</v>
      </c>
      <c r="I235">
        <v>0.1</v>
      </c>
      <c r="J235">
        <v>0.1</v>
      </c>
      <c r="K235">
        <v>0.1</v>
      </c>
      <c r="M235">
        <v>15.7</v>
      </c>
      <c r="N235">
        <v>21.1</v>
      </c>
      <c r="O235">
        <v>0.2</v>
      </c>
      <c r="P235">
        <v>0.3</v>
      </c>
      <c r="Q235">
        <v>1.6</v>
      </c>
      <c r="R235">
        <v>1.5</v>
      </c>
      <c r="S235">
        <v>0.7</v>
      </c>
      <c r="T235">
        <v>0.1</v>
      </c>
      <c r="U235">
        <v>1.1</v>
      </c>
      <c r="V235">
        <v>0.4</v>
      </c>
      <c r="W235">
        <v>0.3</v>
      </c>
      <c r="X235">
        <v>0.1</v>
      </c>
      <c r="Y235">
        <v>0.6</v>
      </c>
      <c r="Z235">
        <v>0.2</v>
      </c>
      <c r="AA235">
        <v>12.8</v>
      </c>
      <c r="AC235">
        <v>0.7</v>
      </c>
      <c r="AD235">
        <v>5.5</v>
      </c>
      <c r="AE235">
        <v>0.8</v>
      </c>
      <c r="AF235">
        <v>2</v>
      </c>
      <c r="AG235">
        <v>0.7</v>
      </c>
      <c r="AH235">
        <v>13.7</v>
      </c>
      <c r="AI235">
        <v>21.6</v>
      </c>
      <c r="AJ235">
        <v>13.2</v>
      </c>
      <c r="AK235">
        <v>2.4</v>
      </c>
      <c r="AL235">
        <v>0.4</v>
      </c>
      <c r="AM235">
        <v>0.7</v>
      </c>
      <c r="AN235">
        <v>0.1</v>
      </c>
      <c r="AO235">
        <v>0.1</v>
      </c>
      <c r="AP235">
        <v>0.1</v>
      </c>
      <c r="AQ235">
        <v>0.3</v>
      </c>
      <c r="AR235">
        <v>0.2</v>
      </c>
      <c r="AS235">
        <v>0.2</v>
      </c>
      <c r="AT235">
        <v>0.1</v>
      </c>
      <c r="AU235">
        <v>0.2</v>
      </c>
      <c r="AV235">
        <v>0.5</v>
      </c>
      <c r="AW235">
        <v>0.3</v>
      </c>
      <c r="AX235">
        <v>0.1</v>
      </c>
      <c r="AY235">
        <v>0.1</v>
      </c>
      <c r="AZ235">
        <v>0.1</v>
      </c>
      <c r="BA235">
        <v>1.3</v>
      </c>
      <c r="BB235">
        <v>0.1</v>
      </c>
      <c r="BC235">
        <v>0.1</v>
      </c>
      <c r="BD235">
        <v>0.7</v>
      </c>
      <c r="BE235">
        <v>1.8</v>
      </c>
      <c r="BF235">
        <v>0.4</v>
      </c>
      <c r="BG235">
        <v>0.6</v>
      </c>
      <c r="BH235">
        <v>0.2</v>
      </c>
      <c r="BI235">
        <v>0.1</v>
      </c>
      <c r="BJ235">
        <v>0.1</v>
      </c>
      <c r="BK235">
        <v>0.1</v>
      </c>
      <c r="BM235">
        <v>0.2</v>
      </c>
      <c r="BP235">
        <v>0.1</v>
      </c>
      <c r="BQ235">
        <v>44.6</v>
      </c>
      <c r="BT235">
        <v>0.2</v>
      </c>
    </row>
    <row r="236" spans="1:72" x14ac:dyDescent="0.25">
      <c r="A236" s="28" t="s">
        <v>93</v>
      </c>
      <c r="B236" s="27" t="s">
        <v>324</v>
      </c>
      <c r="C236" s="28" t="s">
        <v>400</v>
      </c>
      <c r="D236">
        <v>20.2</v>
      </c>
      <c r="E236">
        <v>3.2</v>
      </c>
      <c r="F236">
        <v>0.6</v>
      </c>
      <c r="G236">
        <v>3</v>
      </c>
      <c r="H236">
        <v>6.9</v>
      </c>
      <c r="I236">
        <v>0.5</v>
      </c>
      <c r="J236">
        <v>1</v>
      </c>
      <c r="K236">
        <v>1.4</v>
      </c>
      <c r="L236">
        <v>0.2</v>
      </c>
      <c r="M236">
        <v>86.7</v>
      </c>
      <c r="N236">
        <v>104.1</v>
      </c>
      <c r="O236">
        <v>0.8</v>
      </c>
      <c r="P236">
        <v>1.4</v>
      </c>
      <c r="Q236">
        <v>10.2</v>
      </c>
      <c r="R236">
        <v>10.5</v>
      </c>
      <c r="S236">
        <v>4.1</v>
      </c>
      <c r="T236">
        <v>0.2</v>
      </c>
      <c r="U236">
        <v>5.7</v>
      </c>
      <c r="V236">
        <v>2.5</v>
      </c>
      <c r="W236">
        <v>1.8</v>
      </c>
      <c r="X236">
        <v>1</v>
      </c>
      <c r="Y236">
        <v>3.8</v>
      </c>
      <c r="Z236">
        <v>1.8</v>
      </c>
      <c r="AA236">
        <v>23.9</v>
      </c>
      <c r="AB236">
        <v>0.3</v>
      </c>
      <c r="AC236">
        <v>5.1</v>
      </c>
      <c r="AD236">
        <v>36.2</v>
      </c>
      <c r="AE236">
        <v>3.8</v>
      </c>
      <c r="AF236">
        <v>9.8</v>
      </c>
      <c r="AG236">
        <v>4.8</v>
      </c>
      <c r="AH236">
        <v>100</v>
      </c>
      <c r="AI236">
        <v>61.1</v>
      </c>
      <c r="AJ236">
        <v>74.9</v>
      </c>
      <c r="AK236">
        <v>10.7</v>
      </c>
      <c r="AL236">
        <v>1.4</v>
      </c>
      <c r="AM236">
        <v>2.2</v>
      </c>
      <c r="AN236">
        <v>0.2</v>
      </c>
      <c r="AO236">
        <v>1</v>
      </c>
      <c r="AP236">
        <v>0.8</v>
      </c>
      <c r="AQ236">
        <v>1.4</v>
      </c>
      <c r="AR236">
        <v>0.5</v>
      </c>
      <c r="AS236">
        <v>1</v>
      </c>
      <c r="AT236">
        <v>0.3</v>
      </c>
      <c r="AU236">
        <v>1.1</v>
      </c>
      <c r="AV236">
        <v>2.4</v>
      </c>
      <c r="AW236">
        <v>1.8</v>
      </c>
      <c r="AX236">
        <v>0.6</v>
      </c>
      <c r="AY236">
        <v>0.5</v>
      </c>
      <c r="AZ236">
        <v>0.7</v>
      </c>
      <c r="BA236">
        <v>8.6</v>
      </c>
      <c r="BB236">
        <v>0.5</v>
      </c>
      <c r="BC236">
        <v>0.3</v>
      </c>
      <c r="BD236">
        <v>3.4</v>
      </c>
      <c r="BE236">
        <v>8.2</v>
      </c>
      <c r="BF236">
        <v>1.8</v>
      </c>
      <c r="BG236">
        <v>2.8</v>
      </c>
      <c r="BH236">
        <v>1.5</v>
      </c>
      <c r="BI236">
        <v>0.6</v>
      </c>
      <c r="BJ236">
        <v>0.8</v>
      </c>
      <c r="BK236">
        <v>0.7</v>
      </c>
      <c r="BL236">
        <v>0.1</v>
      </c>
      <c r="BM236">
        <v>0.5</v>
      </c>
      <c r="BP236">
        <v>2.2</v>
      </c>
      <c r="BQ236">
        <v>221.5</v>
      </c>
      <c r="BT236">
        <v>-25.3</v>
      </c>
    </row>
    <row r="237" spans="1:72" x14ac:dyDescent="0.25">
      <c r="A237" s="28" t="s">
        <v>93</v>
      </c>
      <c r="B237" s="27" t="s">
        <v>324</v>
      </c>
      <c r="C237" s="28" t="s">
        <v>401</v>
      </c>
      <c r="D237">
        <v>6.4</v>
      </c>
      <c r="E237">
        <v>0.2</v>
      </c>
      <c r="F237">
        <v>0.2</v>
      </c>
      <c r="G237">
        <v>0.5</v>
      </c>
      <c r="H237">
        <v>5.2</v>
      </c>
      <c r="I237">
        <v>1.2</v>
      </c>
      <c r="J237">
        <v>0.8</v>
      </c>
      <c r="K237">
        <v>1.6</v>
      </c>
      <c r="L237">
        <v>0.4</v>
      </c>
      <c r="M237">
        <v>16.4</v>
      </c>
      <c r="N237">
        <v>51.4</v>
      </c>
      <c r="O237">
        <v>5.5</v>
      </c>
      <c r="P237">
        <v>15</v>
      </c>
      <c r="Q237">
        <v>3.8</v>
      </c>
      <c r="R237">
        <v>3.6</v>
      </c>
      <c r="S237">
        <v>2.3</v>
      </c>
      <c r="T237">
        <v>1.1</v>
      </c>
      <c r="U237">
        <v>2.3</v>
      </c>
      <c r="V237">
        <v>2</v>
      </c>
      <c r="W237">
        <v>5.5</v>
      </c>
      <c r="X237">
        <v>0.7</v>
      </c>
      <c r="Y237">
        <v>1.7</v>
      </c>
      <c r="Z237">
        <v>0.9</v>
      </c>
      <c r="AA237">
        <v>5.4</v>
      </c>
      <c r="AB237">
        <v>0.1</v>
      </c>
      <c r="AC237">
        <v>1.6</v>
      </c>
      <c r="AD237">
        <v>13</v>
      </c>
      <c r="AE237">
        <v>1.8</v>
      </c>
      <c r="AF237">
        <v>3.4</v>
      </c>
      <c r="AG237">
        <v>1.4</v>
      </c>
      <c r="AH237">
        <v>15.4</v>
      </c>
      <c r="AI237">
        <v>13.2</v>
      </c>
      <c r="AJ237">
        <v>17.3</v>
      </c>
      <c r="AK237">
        <v>3.4</v>
      </c>
      <c r="AL237">
        <v>0.5</v>
      </c>
      <c r="AM237">
        <v>0.8</v>
      </c>
      <c r="AN237">
        <v>0.3</v>
      </c>
      <c r="AO237">
        <v>0.3</v>
      </c>
      <c r="AP237">
        <v>0.3</v>
      </c>
      <c r="AQ237">
        <v>0.4</v>
      </c>
      <c r="AR237">
        <v>0.1</v>
      </c>
      <c r="AS237">
        <v>0.1</v>
      </c>
      <c r="AT237">
        <v>0.1</v>
      </c>
      <c r="AU237">
        <v>0.8</v>
      </c>
      <c r="AV237">
        <v>0.6</v>
      </c>
      <c r="AW237">
        <v>0.7</v>
      </c>
      <c r="AX237">
        <v>0.5</v>
      </c>
      <c r="AY237">
        <v>0.1</v>
      </c>
      <c r="AZ237">
        <v>0.3</v>
      </c>
      <c r="BA237">
        <v>1.5</v>
      </c>
      <c r="BB237">
        <v>0.1</v>
      </c>
      <c r="BC237">
        <v>0.1</v>
      </c>
      <c r="BD237">
        <v>1.6</v>
      </c>
      <c r="BE237">
        <v>2.2</v>
      </c>
      <c r="BF237">
        <v>0.6</v>
      </c>
      <c r="BG237">
        <v>3.7</v>
      </c>
      <c r="BH237">
        <v>0.6</v>
      </c>
      <c r="BI237">
        <v>0.2</v>
      </c>
      <c r="BJ237">
        <v>0.2</v>
      </c>
      <c r="BK237">
        <v>0.2</v>
      </c>
      <c r="BM237">
        <v>0.5</v>
      </c>
      <c r="BP237">
        <v>2.2</v>
      </c>
      <c r="BQ237">
        <v>47.1</v>
      </c>
      <c r="BS237">
        <v>0.4</v>
      </c>
      <c r="BT237">
        <v>1.7</v>
      </c>
    </row>
    <row r="238" spans="1:72" x14ac:dyDescent="0.25">
      <c r="A238" s="28" t="s">
        <v>93</v>
      </c>
      <c r="B238" s="27" t="s">
        <v>324</v>
      </c>
      <c r="C238" s="28" t="s">
        <v>402</v>
      </c>
      <c r="D238">
        <v>74.2</v>
      </c>
      <c r="E238">
        <v>0.9</v>
      </c>
      <c r="F238">
        <v>1.7</v>
      </c>
      <c r="G238">
        <v>3.7</v>
      </c>
      <c r="H238">
        <v>29.2</v>
      </c>
      <c r="I238">
        <v>11.4</v>
      </c>
      <c r="J238">
        <v>7</v>
      </c>
      <c r="K238">
        <v>13.2</v>
      </c>
      <c r="L238">
        <v>2.8</v>
      </c>
      <c r="M238">
        <v>173.7</v>
      </c>
      <c r="N238">
        <v>383.6</v>
      </c>
      <c r="O238">
        <v>19.3</v>
      </c>
      <c r="P238">
        <v>95.5</v>
      </c>
      <c r="Q238">
        <v>28.6</v>
      </c>
      <c r="R238">
        <v>20.8</v>
      </c>
      <c r="S238">
        <v>17.3</v>
      </c>
      <c r="T238">
        <v>5.2</v>
      </c>
      <c r="U238">
        <v>39.7</v>
      </c>
      <c r="V238">
        <v>11.8</v>
      </c>
      <c r="W238">
        <v>16.8</v>
      </c>
      <c r="X238">
        <v>4.5</v>
      </c>
      <c r="Y238">
        <v>12.3</v>
      </c>
      <c r="Z238">
        <v>8.7</v>
      </c>
      <c r="AA238">
        <v>56.6</v>
      </c>
      <c r="AB238">
        <v>1.1</v>
      </c>
      <c r="AC238">
        <v>11.7</v>
      </c>
      <c r="AD238">
        <v>88</v>
      </c>
      <c r="AE238">
        <v>8.8</v>
      </c>
      <c r="AF238">
        <v>28.9</v>
      </c>
      <c r="AG238">
        <v>12.1</v>
      </c>
      <c r="AH238">
        <v>161.7</v>
      </c>
      <c r="AI238">
        <v>235.1</v>
      </c>
      <c r="AJ238">
        <v>132</v>
      </c>
      <c r="AK238">
        <v>18.7</v>
      </c>
      <c r="AL238">
        <v>1.8</v>
      </c>
      <c r="AM238">
        <v>6.5</v>
      </c>
      <c r="AN238">
        <v>1.4</v>
      </c>
      <c r="AO238">
        <v>3.9</v>
      </c>
      <c r="AP238">
        <v>2.2</v>
      </c>
      <c r="AQ238">
        <v>3.7</v>
      </c>
      <c r="AR238">
        <v>1.1</v>
      </c>
      <c r="AS238">
        <v>1</v>
      </c>
      <c r="AT238">
        <v>0.6</v>
      </c>
      <c r="AU238">
        <v>4.4</v>
      </c>
      <c r="AV238">
        <v>6.4</v>
      </c>
      <c r="AW238">
        <v>5.7</v>
      </c>
      <c r="AX238">
        <v>3.4</v>
      </c>
      <c r="AY238">
        <v>1.5</v>
      </c>
      <c r="AZ238">
        <v>2.6</v>
      </c>
      <c r="BA238">
        <v>24.9</v>
      </c>
      <c r="BB238">
        <v>0.8</v>
      </c>
      <c r="BC238">
        <v>0.6</v>
      </c>
      <c r="BD238">
        <v>11.2</v>
      </c>
      <c r="BE238">
        <v>16.9</v>
      </c>
      <c r="BF238">
        <v>4.9</v>
      </c>
      <c r="BG238">
        <v>22.7</v>
      </c>
      <c r="BH238">
        <v>4.4</v>
      </c>
      <c r="BI238">
        <v>2.3</v>
      </c>
      <c r="BJ238">
        <v>2.8</v>
      </c>
      <c r="BK238">
        <v>2.2</v>
      </c>
      <c r="BL238">
        <v>0.3</v>
      </c>
      <c r="BM238">
        <v>3.5</v>
      </c>
      <c r="BP238">
        <v>1</v>
      </c>
      <c r="BQ238">
        <v>610</v>
      </c>
      <c r="BS238">
        <v>0.1</v>
      </c>
      <c r="BT238">
        <v>23.2</v>
      </c>
    </row>
    <row r="239" spans="1:72" x14ac:dyDescent="0.25">
      <c r="A239" s="28" t="s">
        <v>93</v>
      </c>
      <c r="B239" s="27" t="s">
        <v>324</v>
      </c>
      <c r="C239" s="28" t="s">
        <v>403</v>
      </c>
      <c r="D239">
        <v>34.3</v>
      </c>
      <c r="E239">
        <v>1.6</v>
      </c>
      <c r="F239">
        <v>1.3</v>
      </c>
      <c r="G239">
        <v>2.5</v>
      </c>
      <c r="H239">
        <v>9.2</v>
      </c>
      <c r="I239">
        <v>1.3</v>
      </c>
      <c r="J239">
        <v>1.7</v>
      </c>
      <c r="K239">
        <v>1.9</v>
      </c>
      <c r="L239">
        <v>0.4</v>
      </c>
      <c r="M239">
        <v>105.2</v>
      </c>
      <c r="N239">
        <v>153.4</v>
      </c>
      <c r="O239">
        <v>2.1</v>
      </c>
      <c r="P239">
        <v>5.5</v>
      </c>
      <c r="Q239">
        <v>15</v>
      </c>
      <c r="R239">
        <v>18.2</v>
      </c>
      <c r="S239">
        <v>6.8</v>
      </c>
      <c r="T239">
        <v>0.5</v>
      </c>
      <c r="U239">
        <v>5.3</v>
      </c>
      <c r="V239">
        <v>7.2</v>
      </c>
      <c r="W239">
        <v>3.9</v>
      </c>
      <c r="X239">
        <v>1.4</v>
      </c>
      <c r="Y239">
        <v>3.6</v>
      </c>
      <c r="Z239">
        <v>3.9</v>
      </c>
      <c r="AA239">
        <v>32.5</v>
      </c>
      <c r="AB239">
        <v>0.5</v>
      </c>
      <c r="AC239">
        <v>8.6</v>
      </c>
      <c r="AD239">
        <v>51.9</v>
      </c>
      <c r="AE239">
        <v>5.4</v>
      </c>
      <c r="AF239">
        <v>17.6</v>
      </c>
      <c r="AG239">
        <v>10</v>
      </c>
      <c r="AH239">
        <v>148.6</v>
      </c>
      <c r="AI239">
        <v>320.1</v>
      </c>
      <c r="AJ239">
        <v>79.1</v>
      </c>
      <c r="AK239">
        <v>13.8</v>
      </c>
      <c r="AL239">
        <v>1.3</v>
      </c>
      <c r="AM239">
        <v>3.6</v>
      </c>
      <c r="AN239">
        <v>0.4</v>
      </c>
      <c r="AO239">
        <v>2.2</v>
      </c>
      <c r="AP239">
        <v>1.4</v>
      </c>
      <c r="AQ239">
        <v>2.4</v>
      </c>
      <c r="AR239">
        <v>0.7</v>
      </c>
      <c r="AS239">
        <v>0.9</v>
      </c>
      <c r="AT239">
        <v>0.4</v>
      </c>
      <c r="AU239">
        <v>1.5</v>
      </c>
      <c r="AV239">
        <v>3.7</v>
      </c>
      <c r="AW239">
        <v>3.1</v>
      </c>
      <c r="AX239">
        <v>1</v>
      </c>
      <c r="AY239">
        <v>0.9</v>
      </c>
      <c r="AZ239">
        <v>1.4</v>
      </c>
      <c r="BA239">
        <v>14.8</v>
      </c>
      <c r="BB239">
        <v>0.5</v>
      </c>
      <c r="BC239">
        <v>0.4</v>
      </c>
      <c r="BD239">
        <v>5.9</v>
      </c>
      <c r="BE239">
        <v>10.2</v>
      </c>
      <c r="BF239">
        <v>2.7</v>
      </c>
      <c r="BG239">
        <v>4</v>
      </c>
      <c r="BH239">
        <v>1.7</v>
      </c>
      <c r="BI239">
        <v>1.3</v>
      </c>
      <c r="BJ239">
        <v>1.5</v>
      </c>
      <c r="BK239">
        <v>1.2</v>
      </c>
      <c r="BL239">
        <v>0.2</v>
      </c>
      <c r="BM239">
        <v>0.8</v>
      </c>
      <c r="BP239">
        <v>0.9</v>
      </c>
      <c r="BQ239">
        <v>422.2</v>
      </c>
      <c r="BT239">
        <v>-23.9</v>
      </c>
    </row>
    <row r="240" spans="1:72" x14ac:dyDescent="0.25">
      <c r="A240" s="28" t="s">
        <v>93</v>
      </c>
      <c r="B240" s="27" t="s">
        <v>324</v>
      </c>
      <c r="C240" s="28" t="s">
        <v>404</v>
      </c>
      <c r="D240">
        <v>1.2</v>
      </c>
      <c r="E240">
        <v>0.1</v>
      </c>
      <c r="G240">
        <v>0.1</v>
      </c>
      <c r="H240">
        <v>0.3</v>
      </c>
      <c r="J240">
        <v>0.1</v>
      </c>
      <c r="M240">
        <v>4.8</v>
      </c>
      <c r="N240">
        <v>6.9</v>
      </c>
      <c r="P240">
        <v>0.1</v>
      </c>
      <c r="Q240">
        <v>0.5</v>
      </c>
      <c r="R240">
        <v>1.6</v>
      </c>
      <c r="S240">
        <v>0.3</v>
      </c>
      <c r="U240">
        <v>0.4</v>
      </c>
      <c r="V240">
        <v>0.2</v>
      </c>
      <c r="W240">
        <v>0.2</v>
      </c>
      <c r="X240">
        <v>0.1</v>
      </c>
      <c r="Y240">
        <v>0.2</v>
      </c>
      <c r="Z240">
        <v>0.1</v>
      </c>
      <c r="AA240">
        <v>1.2</v>
      </c>
      <c r="AC240">
        <v>0.3</v>
      </c>
      <c r="AD240">
        <v>2.1</v>
      </c>
      <c r="AE240">
        <v>0.3</v>
      </c>
      <c r="AF240">
        <v>0.4</v>
      </c>
      <c r="AG240">
        <v>0.2</v>
      </c>
      <c r="AH240">
        <v>7.8</v>
      </c>
      <c r="AI240">
        <v>3.8</v>
      </c>
      <c r="AJ240">
        <v>4.2</v>
      </c>
      <c r="AK240">
        <v>1.2</v>
      </c>
      <c r="AL240">
        <v>0.2</v>
      </c>
      <c r="AM240">
        <v>0.1</v>
      </c>
      <c r="AQ240">
        <v>0.1</v>
      </c>
      <c r="AU240">
        <v>0.3</v>
      </c>
      <c r="AV240">
        <v>0.1</v>
      </c>
      <c r="AW240">
        <v>0.1</v>
      </c>
      <c r="BA240">
        <v>0.3</v>
      </c>
      <c r="BD240">
        <v>0.2</v>
      </c>
      <c r="BE240">
        <v>0.5</v>
      </c>
      <c r="BF240">
        <v>0.1</v>
      </c>
      <c r="BG240">
        <v>0.1</v>
      </c>
      <c r="BH240">
        <v>0.1</v>
      </c>
      <c r="BQ240">
        <v>10.5</v>
      </c>
      <c r="BT240">
        <v>-4.1</v>
      </c>
    </row>
    <row r="241" spans="1:72" x14ac:dyDescent="0.25">
      <c r="A241" s="28" t="s">
        <v>93</v>
      </c>
      <c r="B241" s="27" t="s">
        <v>324</v>
      </c>
      <c r="C241" s="28" t="s">
        <v>405</v>
      </c>
      <c r="D241">
        <v>115.3</v>
      </c>
      <c r="E241">
        <v>3.7</v>
      </c>
      <c r="F241">
        <v>3.5</v>
      </c>
      <c r="G241">
        <v>5.7</v>
      </c>
      <c r="H241">
        <v>25</v>
      </c>
      <c r="I241">
        <v>2.8</v>
      </c>
      <c r="J241">
        <v>6.1</v>
      </c>
      <c r="K241">
        <v>4.9</v>
      </c>
      <c r="L241">
        <v>0.8</v>
      </c>
      <c r="M241">
        <v>232.3</v>
      </c>
      <c r="N241">
        <v>373.5</v>
      </c>
      <c r="O241">
        <v>3.2</v>
      </c>
      <c r="P241">
        <v>5.7</v>
      </c>
      <c r="Q241">
        <v>44.2</v>
      </c>
      <c r="R241">
        <v>63.1</v>
      </c>
      <c r="S241">
        <v>20.1</v>
      </c>
      <c r="T241">
        <v>1</v>
      </c>
      <c r="U241">
        <v>3.7</v>
      </c>
      <c r="V241">
        <v>28.6</v>
      </c>
      <c r="W241">
        <v>11.1</v>
      </c>
      <c r="X241">
        <v>4.1</v>
      </c>
      <c r="Y241">
        <v>4.6</v>
      </c>
      <c r="Z241">
        <v>13.8</v>
      </c>
      <c r="AA241">
        <v>86.2</v>
      </c>
      <c r="AB241">
        <v>2</v>
      </c>
      <c r="AC241">
        <v>28.5</v>
      </c>
      <c r="AD241">
        <v>162.5</v>
      </c>
      <c r="AE241">
        <v>16.6</v>
      </c>
      <c r="AF241">
        <v>60.4</v>
      </c>
      <c r="AG241">
        <v>34.9</v>
      </c>
      <c r="AH241">
        <v>421.9</v>
      </c>
      <c r="AI241">
        <v>312.8</v>
      </c>
      <c r="AJ241">
        <v>170.2</v>
      </c>
      <c r="AK241">
        <v>43.8</v>
      </c>
      <c r="AL241">
        <v>2.5</v>
      </c>
      <c r="AM241">
        <v>13.3</v>
      </c>
      <c r="AN241">
        <v>1.2</v>
      </c>
      <c r="AO241">
        <v>8.2</v>
      </c>
      <c r="AP241">
        <v>5.2</v>
      </c>
      <c r="AQ241">
        <v>6.7</v>
      </c>
      <c r="AR241">
        <v>2.7</v>
      </c>
      <c r="AS241">
        <v>3.6</v>
      </c>
      <c r="AT241">
        <v>1.4</v>
      </c>
      <c r="AU241">
        <v>4.9</v>
      </c>
      <c r="AV241">
        <v>11.4</v>
      </c>
      <c r="AW241">
        <v>9.9</v>
      </c>
      <c r="AX241">
        <v>3.3</v>
      </c>
      <c r="AY241">
        <v>3</v>
      </c>
      <c r="AZ241">
        <v>5</v>
      </c>
      <c r="BA241">
        <v>48.5</v>
      </c>
      <c r="BB241">
        <v>1</v>
      </c>
      <c r="BC241">
        <v>1.1</v>
      </c>
      <c r="BD241">
        <v>18.3</v>
      </c>
      <c r="BE241">
        <v>31</v>
      </c>
      <c r="BF241">
        <v>8.6</v>
      </c>
      <c r="BG241">
        <v>10.5</v>
      </c>
      <c r="BH241">
        <v>5.5</v>
      </c>
      <c r="BI241">
        <v>4.5</v>
      </c>
      <c r="BJ241">
        <v>5.5</v>
      </c>
      <c r="BK241">
        <v>4.2</v>
      </c>
      <c r="BL241">
        <v>0.9</v>
      </c>
      <c r="BM241">
        <v>2.4</v>
      </c>
      <c r="BP241">
        <v>1.1</v>
      </c>
      <c r="BQ241">
        <v>1614.5</v>
      </c>
      <c r="BT241">
        <v>-75.2</v>
      </c>
    </row>
    <row r="242" spans="1:72" x14ac:dyDescent="0.25">
      <c r="A242" s="28" t="s">
        <v>93</v>
      </c>
      <c r="B242" s="27" t="s">
        <v>324</v>
      </c>
      <c r="C242" s="28" t="s">
        <v>406</v>
      </c>
      <c r="D242">
        <v>0.6</v>
      </c>
      <c r="E242">
        <v>0.1</v>
      </c>
      <c r="G242">
        <v>0.1</v>
      </c>
      <c r="H242">
        <v>1.6</v>
      </c>
      <c r="I242">
        <v>0.2</v>
      </c>
      <c r="J242">
        <v>0.1</v>
      </c>
      <c r="K242">
        <v>0.2</v>
      </c>
      <c r="M242">
        <v>1.5</v>
      </c>
      <c r="N242">
        <v>2</v>
      </c>
      <c r="O242">
        <v>0.9</v>
      </c>
      <c r="P242">
        <v>0.3</v>
      </c>
      <c r="Q242">
        <v>0.3</v>
      </c>
      <c r="R242">
        <v>0.5</v>
      </c>
      <c r="S242">
        <v>0.3</v>
      </c>
      <c r="T242">
        <v>1</v>
      </c>
      <c r="U242">
        <v>0.3</v>
      </c>
      <c r="V242">
        <v>0.6</v>
      </c>
      <c r="W242">
        <v>0.6</v>
      </c>
      <c r="X242">
        <v>0.1</v>
      </c>
      <c r="Y242">
        <v>0.4</v>
      </c>
      <c r="Z242">
        <v>0.2</v>
      </c>
      <c r="AA242">
        <v>0.7</v>
      </c>
      <c r="AC242">
        <v>0.3</v>
      </c>
      <c r="AD242">
        <v>1.4</v>
      </c>
      <c r="AE242">
        <v>0.2</v>
      </c>
      <c r="AF242">
        <v>2.9</v>
      </c>
      <c r="AG242">
        <v>0.7</v>
      </c>
      <c r="AH242">
        <v>1.9</v>
      </c>
      <c r="AI242">
        <v>2.3</v>
      </c>
      <c r="AJ242">
        <v>1.6</v>
      </c>
      <c r="AK242">
        <v>0.4</v>
      </c>
      <c r="AL242">
        <v>0.1</v>
      </c>
      <c r="AM242">
        <v>0.2</v>
      </c>
      <c r="AN242">
        <v>1</v>
      </c>
      <c r="AO242">
        <v>0.1</v>
      </c>
      <c r="AP242">
        <v>0.1</v>
      </c>
      <c r="AQ242">
        <v>2.9</v>
      </c>
      <c r="AU242">
        <v>0.1</v>
      </c>
      <c r="AV242">
        <v>0.2</v>
      </c>
      <c r="AW242">
        <v>0.1</v>
      </c>
      <c r="AX242">
        <v>0.1</v>
      </c>
      <c r="BA242">
        <v>0.1</v>
      </c>
      <c r="BD242">
        <v>0.2</v>
      </c>
      <c r="BE242">
        <v>0.2</v>
      </c>
      <c r="BF242">
        <v>0.1</v>
      </c>
      <c r="BG242">
        <v>0.2</v>
      </c>
      <c r="BH242">
        <v>0.1</v>
      </c>
      <c r="BP242">
        <v>0.1</v>
      </c>
      <c r="BQ242">
        <v>3</v>
      </c>
      <c r="BS242">
        <v>0.6</v>
      </c>
      <c r="BT242">
        <v>-14.3</v>
      </c>
    </row>
    <row r="243" spans="1:72" x14ac:dyDescent="0.25">
      <c r="A243" s="28" t="s">
        <v>93</v>
      </c>
      <c r="B243" s="27" t="s">
        <v>324</v>
      </c>
      <c r="C243" s="28" t="s">
        <v>407</v>
      </c>
      <c r="D243">
        <v>377.9</v>
      </c>
      <c r="E243">
        <v>24.9</v>
      </c>
      <c r="F243">
        <v>14.3</v>
      </c>
      <c r="G243">
        <v>33.9</v>
      </c>
      <c r="H243">
        <v>106.2</v>
      </c>
      <c r="I243">
        <v>8.2</v>
      </c>
      <c r="J243">
        <v>15.7</v>
      </c>
      <c r="K243">
        <v>16</v>
      </c>
      <c r="L243">
        <v>3.2</v>
      </c>
      <c r="M243">
        <v>1224.8</v>
      </c>
      <c r="N243">
        <v>1745</v>
      </c>
      <c r="O243">
        <v>20.2</v>
      </c>
      <c r="P243">
        <v>24.8</v>
      </c>
      <c r="Q243">
        <v>167.8</v>
      </c>
      <c r="R243">
        <v>214.7</v>
      </c>
      <c r="S243">
        <v>65.9</v>
      </c>
      <c r="T243">
        <v>6.7</v>
      </c>
      <c r="U243">
        <v>55.9</v>
      </c>
      <c r="V243">
        <v>65</v>
      </c>
      <c r="W243">
        <v>39.9</v>
      </c>
      <c r="X243">
        <v>14.9</v>
      </c>
      <c r="Y243">
        <v>36.8</v>
      </c>
      <c r="Z243">
        <v>38.3</v>
      </c>
      <c r="AA243">
        <v>531.7</v>
      </c>
      <c r="AB243">
        <v>4.8</v>
      </c>
      <c r="AC243">
        <v>96.7</v>
      </c>
      <c r="AD243">
        <v>574.5</v>
      </c>
      <c r="AE243">
        <v>72.4</v>
      </c>
      <c r="AF243">
        <v>207.8</v>
      </c>
      <c r="AG243">
        <v>101.4</v>
      </c>
      <c r="AH243">
        <v>1399</v>
      </c>
      <c r="AI243">
        <v>1795.1</v>
      </c>
      <c r="AJ243">
        <v>1151.6</v>
      </c>
      <c r="AK243">
        <v>213.8</v>
      </c>
      <c r="AL243">
        <v>26.8</v>
      </c>
      <c r="AM243">
        <v>49.8</v>
      </c>
      <c r="AN243">
        <v>6.3</v>
      </c>
      <c r="AO243">
        <v>22.6</v>
      </c>
      <c r="AP243">
        <v>16.5</v>
      </c>
      <c r="AQ243">
        <v>30.3</v>
      </c>
      <c r="AR243">
        <v>10.6</v>
      </c>
      <c r="AS243">
        <v>10.5</v>
      </c>
      <c r="AT243">
        <v>6.6</v>
      </c>
      <c r="AU243">
        <v>18.1</v>
      </c>
      <c r="AV243">
        <v>46.9</v>
      </c>
      <c r="AW243">
        <v>35.3</v>
      </c>
      <c r="AX243">
        <v>12.8</v>
      </c>
      <c r="AY243">
        <v>9.8</v>
      </c>
      <c r="AZ243">
        <v>14.6</v>
      </c>
      <c r="BA243">
        <v>155.3</v>
      </c>
      <c r="BB243">
        <v>6</v>
      </c>
      <c r="BC243">
        <v>4.5</v>
      </c>
      <c r="BD243">
        <v>71.5</v>
      </c>
      <c r="BE243">
        <v>142.7</v>
      </c>
      <c r="BF243">
        <v>35.9</v>
      </c>
      <c r="BG243">
        <v>48.7</v>
      </c>
      <c r="BH243">
        <v>22.3</v>
      </c>
      <c r="BI243">
        <v>14.7</v>
      </c>
      <c r="BJ243">
        <v>17.2</v>
      </c>
      <c r="BK243">
        <v>14.5</v>
      </c>
      <c r="BL243">
        <v>2.3</v>
      </c>
      <c r="BM243">
        <v>11.7</v>
      </c>
      <c r="BP243">
        <v>27.5</v>
      </c>
      <c r="BQ243">
        <v>4602.9</v>
      </c>
      <c r="BS243">
        <v>1.5</v>
      </c>
      <c r="BT243">
        <v>52.8</v>
      </c>
    </row>
    <row r="244" spans="1:72" x14ac:dyDescent="0.25">
      <c r="A244" s="26" t="s">
        <v>95</v>
      </c>
      <c r="B244" s="27" t="s">
        <v>325</v>
      </c>
      <c r="C244" s="26" t="s">
        <v>384</v>
      </c>
      <c r="D244">
        <v>18919.7</v>
      </c>
      <c r="E244">
        <v>302.7</v>
      </c>
      <c r="F244">
        <v>171.7</v>
      </c>
      <c r="G244">
        <v>997.7</v>
      </c>
      <c r="H244">
        <v>11330.1</v>
      </c>
      <c r="I244">
        <v>7306.7</v>
      </c>
      <c r="J244">
        <v>4700.9</v>
      </c>
      <c r="K244">
        <v>7326.6</v>
      </c>
      <c r="L244">
        <v>1957.6</v>
      </c>
      <c r="M244">
        <v>12436.8</v>
      </c>
      <c r="N244">
        <v>117656.8</v>
      </c>
      <c r="O244">
        <v>13942.1</v>
      </c>
      <c r="P244">
        <v>43299.5</v>
      </c>
      <c r="Q244">
        <v>7061.1</v>
      </c>
      <c r="R244">
        <v>7422.3</v>
      </c>
      <c r="S244">
        <v>6927.8</v>
      </c>
      <c r="T244">
        <v>3142.8</v>
      </c>
      <c r="U244">
        <v>5523.1</v>
      </c>
      <c r="V244">
        <v>4786.1</v>
      </c>
      <c r="W244">
        <v>9665.1</v>
      </c>
      <c r="X244">
        <v>2596.1</v>
      </c>
      <c r="Y244">
        <v>5381.2</v>
      </c>
      <c r="Z244">
        <v>1813.8</v>
      </c>
      <c r="AA244">
        <v>11036.6</v>
      </c>
      <c r="AB244">
        <v>606.7</v>
      </c>
      <c r="AC244">
        <v>2265.3</v>
      </c>
      <c r="AD244">
        <v>18890</v>
      </c>
      <c r="AE244">
        <v>2168.9</v>
      </c>
      <c r="AF244">
        <v>9808.8</v>
      </c>
      <c r="AG244">
        <v>2495.1</v>
      </c>
      <c r="AH244">
        <v>3680.1</v>
      </c>
      <c r="AI244">
        <v>462.2</v>
      </c>
      <c r="AJ244">
        <v>839.9</v>
      </c>
      <c r="AK244">
        <v>1451</v>
      </c>
      <c r="AL244">
        <v>205.4</v>
      </c>
      <c r="AM244">
        <v>2652.3</v>
      </c>
      <c r="AN244">
        <v>912.1</v>
      </c>
      <c r="AO244">
        <v>430.6</v>
      </c>
      <c r="AP244">
        <v>420.5</v>
      </c>
      <c r="AQ244">
        <v>1762.9</v>
      </c>
      <c r="AR244">
        <v>454.8</v>
      </c>
      <c r="AS244">
        <v>221.5</v>
      </c>
      <c r="AT244">
        <v>256.6</v>
      </c>
      <c r="AU244">
        <v>2744.3</v>
      </c>
      <c r="AV244">
        <v>1760.7</v>
      </c>
      <c r="AW244">
        <v>1616.8</v>
      </c>
      <c r="AX244">
        <v>2270.7</v>
      </c>
      <c r="AY244">
        <v>306</v>
      </c>
      <c r="AZ244">
        <v>828.7</v>
      </c>
      <c r="BA244">
        <v>1169.7</v>
      </c>
      <c r="BB244">
        <v>144.8</v>
      </c>
      <c r="BC244">
        <v>151.2</v>
      </c>
      <c r="BD244">
        <v>5505</v>
      </c>
      <c r="BE244">
        <v>2244.5</v>
      </c>
      <c r="BF244">
        <v>1043.8</v>
      </c>
      <c r="BG244">
        <v>10593</v>
      </c>
      <c r="BH244">
        <v>1390.6</v>
      </c>
      <c r="BI244">
        <v>663.2</v>
      </c>
      <c r="BJ244">
        <v>447.2</v>
      </c>
      <c r="BK244">
        <v>413.2</v>
      </c>
      <c r="BL244">
        <v>82.1</v>
      </c>
      <c r="BM244">
        <v>2347.5</v>
      </c>
      <c r="BP244">
        <v>4779.6</v>
      </c>
      <c r="BQ244">
        <v>63499.7</v>
      </c>
      <c r="BR244">
        <v>97.1</v>
      </c>
      <c r="BS244">
        <v>9839.6</v>
      </c>
      <c r="BT244">
        <v>6263.4</v>
      </c>
    </row>
    <row r="245" spans="1:72" x14ac:dyDescent="0.25">
      <c r="A245" s="28" t="s">
        <v>95</v>
      </c>
      <c r="B245" s="27" t="s">
        <v>325</v>
      </c>
      <c r="C245" s="28" t="s">
        <v>385</v>
      </c>
      <c r="D245">
        <v>68.7</v>
      </c>
      <c r="E245">
        <v>5</v>
      </c>
      <c r="F245">
        <v>0.4</v>
      </c>
      <c r="G245">
        <v>6.6</v>
      </c>
      <c r="H245">
        <v>57.3</v>
      </c>
      <c r="I245">
        <v>19.8</v>
      </c>
      <c r="J245">
        <v>14.1</v>
      </c>
      <c r="K245">
        <v>110.3</v>
      </c>
      <c r="L245">
        <v>11.6</v>
      </c>
      <c r="M245">
        <v>34.9</v>
      </c>
      <c r="N245">
        <v>654.5</v>
      </c>
      <c r="O245">
        <v>141.1</v>
      </c>
      <c r="P245">
        <v>208.4</v>
      </c>
      <c r="Q245">
        <v>20.6</v>
      </c>
      <c r="R245">
        <v>20.9</v>
      </c>
      <c r="S245">
        <v>34.3</v>
      </c>
      <c r="T245">
        <v>14.3</v>
      </c>
      <c r="U245">
        <v>19.1</v>
      </c>
      <c r="V245">
        <v>25.9</v>
      </c>
      <c r="W245">
        <v>58.5</v>
      </c>
      <c r="X245">
        <v>6.3</v>
      </c>
      <c r="Y245">
        <v>24.4</v>
      </c>
      <c r="Z245">
        <v>7</v>
      </c>
      <c r="AA245">
        <v>32.9</v>
      </c>
      <c r="AB245">
        <v>1.6</v>
      </c>
      <c r="AC245">
        <v>7.7</v>
      </c>
      <c r="AD245">
        <v>61.3</v>
      </c>
      <c r="AE245">
        <v>8.8</v>
      </c>
      <c r="AF245">
        <v>30.2</v>
      </c>
      <c r="AG245">
        <v>5.9</v>
      </c>
      <c r="AH245">
        <v>10.6</v>
      </c>
      <c r="AI245">
        <v>15.4</v>
      </c>
      <c r="AJ245">
        <v>10.3</v>
      </c>
      <c r="AK245">
        <v>6.7</v>
      </c>
      <c r="AL245">
        <v>0.4</v>
      </c>
      <c r="AM245">
        <v>6.6</v>
      </c>
      <c r="AN245">
        <v>7.5</v>
      </c>
      <c r="AO245">
        <v>1.3</v>
      </c>
      <c r="AP245">
        <v>1.4</v>
      </c>
      <c r="AQ245">
        <v>3.7</v>
      </c>
      <c r="AR245">
        <v>0.8</v>
      </c>
      <c r="AS245">
        <v>0.4</v>
      </c>
      <c r="AT245">
        <v>0.5</v>
      </c>
      <c r="AU245">
        <v>4.8</v>
      </c>
      <c r="AV245">
        <v>3.6</v>
      </c>
      <c r="AW245">
        <v>3.1</v>
      </c>
      <c r="AX245">
        <v>8.1</v>
      </c>
      <c r="AY245">
        <v>1.1</v>
      </c>
      <c r="AZ245">
        <v>2.4</v>
      </c>
      <c r="BA245">
        <v>4</v>
      </c>
      <c r="BB245">
        <v>0.5</v>
      </c>
      <c r="BC245">
        <v>0.5</v>
      </c>
      <c r="BD245">
        <v>12.9</v>
      </c>
      <c r="BE245">
        <v>9.4</v>
      </c>
      <c r="BF245">
        <v>3.6</v>
      </c>
      <c r="BG245">
        <v>48.8</v>
      </c>
      <c r="BH245">
        <v>5.5</v>
      </c>
      <c r="BI245">
        <v>1.7</v>
      </c>
      <c r="BJ245">
        <v>2.1</v>
      </c>
      <c r="BK245">
        <v>1.7</v>
      </c>
      <c r="BL245">
        <v>0.2</v>
      </c>
      <c r="BM245">
        <v>7.8</v>
      </c>
      <c r="BP245">
        <v>3.1</v>
      </c>
      <c r="BQ245">
        <v>165.8</v>
      </c>
      <c r="BS245">
        <v>31.1</v>
      </c>
      <c r="BT245">
        <v>42.8</v>
      </c>
    </row>
    <row r="246" spans="1:72" x14ac:dyDescent="0.25">
      <c r="A246" s="28" t="s">
        <v>95</v>
      </c>
      <c r="B246" s="27" t="s">
        <v>325</v>
      </c>
      <c r="C246" s="28" t="s">
        <v>386</v>
      </c>
      <c r="D246">
        <v>431</v>
      </c>
      <c r="E246">
        <v>2.7</v>
      </c>
      <c r="F246">
        <v>5.2</v>
      </c>
      <c r="G246">
        <v>9.8</v>
      </c>
      <c r="H246">
        <v>254.8</v>
      </c>
      <c r="I246">
        <v>144</v>
      </c>
      <c r="J246">
        <v>65.7</v>
      </c>
      <c r="K246">
        <v>152.1</v>
      </c>
      <c r="L246">
        <v>39.8</v>
      </c>
      <c r="M246">
        <v>191.9</v>
      </c>
      <c r="N246">
        <v>3921.5</v>
      </c>
      <c r="O246">
        <v>1935.9</v>
      </c>
      <c r="P246">
        <v>1421.5</v>
      </c>
      <c r="Q246">
        <v>149.2</v>
      </c>
      <c r="R246">
        <v>137.9</v>
      </c>
      <c r="S246">
        <v>183.9</v>
      </c>
      <c r="T246">
        <v>197.5</v>
      </c>
      <c r="U246">
        <v>120.6</v>
      </c>
      <c r="V246">
        <v>117.9</v>
      </c>
      <c r="W246">
        <v>222.5</v>
      </c>
      <c r="X246">
        <v>65.4</v>
      </c>
      <c r="Y246">
        <v>133.3</v>
      </c>
      <c r="Z246">
        <v>54.5</v>
      </c>
      <c r="AA246">
        <v>203.3</v>
      </c>
      <c r="AB246">
        <v>4.7</v>
      </c>
      <c r="AC246">
        <v>41.5</v>
      </c>
      <c r="AD246">
        <v>385.4</v>
      </c>
      <c r="AE246">
        <v>40.3</v>
      </c>
      <c r="AF246">
        <v>158.1</v>
      </c>
      <c r="AG246">
        <v>67.7</v>
      </c>
      <c r="AH246">
        <v>34.7</v>
      </c>
      <c r="AI246">
        <v>3.4</v>
      </c>
      <c r="AJ246">
        <v>12.1</v>
      </c>
      <c r="AK246">
        <v>15.2</v>
      </c>
      <c r="AL246">
        <v>0.9</v>
      </c>
      <c r="AM246">
        <v>40.1</v>
      </c>
      <c r="AN246">
        <v>241.3</v>
      </c>
      <c r="AO246">
        <v>8.1</v>
      </c>
      <c r="AP246">
        <v>4</v>
      </c>
      <c r="AQ246">
        <v>20.2</v>
      </c>
      <c r="AR246">
        <v>0.9</v>
      </c>
      <c r="AS246">
        <v>1</v>
      </c>
      <c r="AT246">
        <v>1.8</v>
      </c>
      <c r="AU246">
        <v>40.2</v>
      </c>
      <c r="AV246">
        <v>11.6</v>
      </c>
      <c r="AW246">
        <v>40.9</v>
      </c>
      <c r="AX246">
        <v>26.9</v>
      </c>
      <c r="AY246">
        <v>2.8</v>
      </c>
      <c r="AZ246">
        <v>15.6</v>
      </c>
      <c r="BA246">
        <v>15.4</v>
      </c>
      <c r="BB246">
        <v>1.6</v>
      </c>
      <c r="BC246">
        <v>1.6</v>
      </c>
      <c r="BD246">
        <v>70.1</v>
      </c>
      <c r="BE246">
        <v>29</v>
      </c>
      <c r="BF246">
        <v>16.5</v>
      </c>
      <c r="BG246">
        <v>254.2</v>
      </c>
      <c r="BH246">
        <v>28.4</v>
      </c>
      <c r="BI246">
        <v>10.6</v>
      </c>
      <c r="BJ246">
        <v>5.5</v>
      </c>
      <c r="BK246">
        <v>9</v>
      </c>
      <c r="BL246">
        <v>1</v>
      </c>
      <c r="BM246">
        <v>58.8</v>
      </c>
      <c r="BP246">
        <v>1.8</v>
      </c>
      <c r="BQ246">
        <v>875</v>
      </c>
      <c r="BS246">
        <v>13.3</v>
      </c>
      <c r="BT246">
        <v>290.1</v>
      </c>
    </row>
    <row r="247" spans="1:72" x14ac:dyDescent="0.25">
      <c r="A247" s="28" t="s">
        <v>95</v>
      </c>
      <c r="B247" s="27" t="s">
        <v>325</v>
      </c>
      <c r="C247" s="28" t="s">
        <v>387</v>
      </c>
      <c r="D247">
        <v>361.4</v>
      </c>
      <c r="E247">
        <v>3.9</v>
      </c>
      <c r="F247">
        <v>4.3</v>
      </c>
      <c r="G247">
        <v>10.6</v>
      </c>
      <c r="H247">
        <v>228.6</v>
      </c>
      <c r="I247">
        <v>104.6</v>
      </c>
      <c r="J247">
        <v>57.2</v>
      </c>
      <c r="K247">
        <v>123.5</v>
      </c>
      <c r="L247">
        <v>27.4</v>
      </c>
      <c r="M247">
        <v>145.6</v>
      </c>
      <c r="N247">
        <v>3130.1</v>
      </c>
      <c r="O247">
        <v>1391.2</v>
      </c>
      <c r="P247">
        <v>908.8</v>
      </c>
      <c r="Q247">
        <v>116.5</v>
      </c>
      <c r="R247">
        <v>89.5</v>
      </c>
      <c r="S247">
        <v>122.7</v>
      </c>
      <c r="T247">
        <v>133.6</v>
      </c>
      <c r="U247">
        <v>98.8</v>
      </c>
      <c r="V247">
        <v>85.5</v>
      </c>
      <c r="W247">
        <v>158</v>
      </c>
      <c r="X247">
        <v>51.5</v>
      </c>
      <c r="Y247">
        <v>120.8</v>
      </c>
      <c r="Z247">
        <v>31.7</v>
      </c>
      <c r="AA247">
        <v>173.9</v>
      </c>
      <c r="AB247">
        <v>4.8</v>
      </c>
      <c r="AC247">
        <v>29.7</v>
      </c>
      <c r="AD247">
        <v>355.1</v>
      </c>
      <c r="AE247">
        <v>36.5</v>
      </c>
      <c r="AF247">
        <v>248.2</v>
      </c>
      <c r="AG247">
        <v>42.5</v>
      </c>
      <c r="AH247">
        <v>23.5</v>
      </c>
      <c r="AI247">
        <v>4.2</v>
      </c>
      <c r="AJ247">
        <v>10.4</v>
      </c>
      <c r="AK247">
        <v>20</v>
      </c>
      <c r="AL247">
        <v>1.5</v>
      </c>
      <c r="AM247">
        <v>35.8</v>
      </c>
      <c r="AN247">
        <v>175</v>
      </c>
      <c r="AO247">
        <v>8.8</v>
      </c>
      <c r="AP247">
        <v>6.7</v>
      </c>
      <c r="AQ247">
        <v>45.3</v>
      </c>
      <c r="AR247">
        <v>2.9</v>
      </c>
      <c r="AS247">
        <v>1.9</v>
      </c>
      <c r="AT247">
        <v>4.3</v>
      </c>
      <c r="AU247">
        <v>29.5</v>
      </c>
      <c r="AV247">
        <v>24.2</v>
      </c>
      <c r="AW247">
        <v>33.9</v>
      </c>
      <c r="AX247">
        <v>48.5</v>
      </c>
      <c r="AY247">
        <v>4.6</v>
      </c>
      <c r="AZ247">
        <v>11.2</v>
      </c>
      <c r="BA247">
        <v>18</v>
      </c>
      <c r="BB247">
        <v>2.1</v>
      </c>
      <c r="BC247">
        <v>2.9</v>
      </c>
      <c r="BD247">
        <v>65.3</v>
      </c>
      <c r="BE247">
        <v>29</v>
      </c>
      <c r="BF247">
        <v>12.6</v>
      </c>
      <c r="BG247">
        <v>231.4</v>
      </c>
      <c r="BH247">
        <v>20.7</v>
      </c>
      <c r="BI247">
        <v>9.2</v>
      </c>
      <c r="BJ247">
        <v>5.4</v>
      </c>
      <c r="BK247">
        <v>7.5</v>
      </c>
      <c r="BL247">
        <v>1</v>
      </c>
      <c r="BM247">
        <v>49.1</v>
      </c>
      <c r="BP247">
        <v>33.6</v>
      </c>
      <c r="BQ247">
        <v>789.9</v>
      </c>
      <c r="BR247">
        <v>0.3</v>
      </c>
      <c r="BS247">
        <v>80.1</v>
      </c>
      <c r="BT247">
        <v>151.1</v>
      </c>
    </row>
    <row r="248" spans="1:72" x14ac:dyDescent="0.25">
      <c r="A248" s="28" t="s">
        <v>95</v>
      </c>
      <c r="B248" s="27" t="s">
        <v>325</v>
      </c>
      <c r="C248" s="28" t="s">
        <v>388</v>
      </c>
      <c r="D248">
        <v>0.4</v>
      </c>
      <c r="H248">
        <v>0.1</v>
      </c>
      <c r="I248">
        <v>0.1</v>
      </c>
      <c r="J248">
        <v>0.1</v>
      </c>
      <c r="K248">
        <v>0.1</v>
      </c>
      <c r="M248">
        <v>0.2</v>
      </c>
      <c r="N248">
        <v>1.3</v>
      </c>
      <c r="O248">
        <v>0.1</v>
      </c>
      <c r="P248">
        <v>0.5</v>
      </c>
      <c r="Q248">
        <v>0.1</v>
      </c>
      <c r="R248">
        <v>0.1</v>
      </c>
      <c r="S248">
        <v>0.1</v>
      </c>
      <c r="U248">
        <v>0.1</v>
      </c>
      <c r="V248">
        <v>0.1</v>
      </c>
      <c r="W248">
        <v>0.1</v>
      </c>
      <c r="AA248">
        <v>0.1</v>
      </c>
      <c r="AC248">
        <v>0.1</v>
      </c>
      <c r="AD248">
        <v>0.5</v>
      </c>
      <c r="AF248">
        <v>0.1</v>
      </c>
      <c r="AG248">
        <v>0.1</v>
      </c>
      <c r="AH248">
        <v>1.6</v>
      </c>
      <c r="AI248">
        <v>0.3</v>
      </c>
      <c r="AJ248">
        <v>0.2</v>
      </c>
      <c r="AK248">
        <v>0.1</v>
      </c>
      <c r="AM248">
        <v>0.1</v>
      </c>
      <c r="BE248">
        <v>0.1</v>
      </c>
      <c r="BG248">
        <v>0.1</v>
      </c>
      <c r="BQ248">
        <v>3</v>
      </c>
      <c r="BT248">
        <v>-4.5</v>
      </c>
    </row>
    <row r="249" spans="1:72" x14ac:dyDescent="0.25">
      <c r="A249" s="28" t="s">
        <v>95</v>
      </c>
      <c r="B249" s="27" t="s">
        <v>325</v>
      </c>
      <c r="C249" s="28" t="s">
        <v>389</v>
      </c>
      <c r="D249">
        <v>1.1</v>
      </c>
      <c r="H249">
        <v>1</v>
      </c>
      <c r="I249">
        <v>0.6</v>
      </c>
      <c r="J249">
        <v>0.2</v>
      </c>
      <c r="K249">
        <v>0.7</v>
      </c>
      <c r="L249">
        <v>0.2</v>
      </c>
      <c r="M249">
        <v>1.3</v>
      </c>
      <c r="N249">
        <v>22.5</v>
      </c>
      <c r="O249">
        <v>1.9</v>
      </c>
      <c r="P249">
        <v>9.6</v>
      </c>
      <c r="Q249">
        <v>0.7</v>
      </c>
      <c r="R249">
        <v>0.9</v>
      </c>
      <c r="S249">
        <v>0.8</v>
      </c>
      <c r="T249">
        <v>0.3</v>
      </c>
      <c r="U249">
        <v>0.5</v>
      </c>
      <c r="V249">
        <v>0.8</v>
      </c>
      <c r="W249">
        <v>1.6</v>
      </c>
      <c r="X249">
        <v>0.1</v>
      </c>
      <c r="Y249">
        <v>0.3</v>
      </c>
      <c r="Z249">
        <v>0.1</v>
      </c>
      <c r="AA249">
        <v>0.1</v>
      </c>
      <c r="AC249">
        <v>0.2</v>
      </c>
      <c r="AD249">
        <v>2</v>
      </c>
      <c r="AE249">
        <v>0.2</v>
      </c>
      <c r="AF249">
        <v>0.2</v>
      </c>
      <c r="AG249">
        <v>0.1</v>
      </c>
      <c r="AH249">
        <v>0.1</v>
      </c>
      <c r="AK249">
        <v>0.1</v>
      </c>
      <c r="AM249">
        <v>0.2</v>
      </c>
      <c r="AU249">
        <v>0.1</v>
      </c>
      <c r="AW249">
        <v>0.1</v>
      </c>
      <c r="AX249">
        <v>0.1</v>
      </c>
      <c r="AZ249">
        <v>0.1</v>
      </c>
      <c r="BD249">
        <v>0.4</v>
      </c>
      <c r="BE249">
        <v>0.1</v>
      </c>
      <c r="BF249">
        <v>0.1</v>
      </c>
      <c r="BG249">
        <v>1.6</v>
      </c>
      <c r="BH249">
        <v>0.2</v>
      </c>
      <c r="BM249">
        <v>0.2</v>
      </c>
      <c r="BP249">
        <v>0.2</v>
      </c>
      <c r="BQ249">
        <v>4.3</v>
      </c>
      <c r="BT249">
        <v>2.1</v>
      </c>
    </row>
    <row r="250" spans="1:72" x14ac:dyDescent="0.25">
      <c r="A250" s="28" t="s">
        <v>95</v>
      </c>
      <c r="B250" s="27" t="s">
        <v>325</v>
      </c>
      <c r="C250" s="28" t="s">
        <v>390</v>
      </c>
      <c r="D250">
        <v>0.1</v>
      </c>
      <c r="H250">
        <v>0.2</v>
      </c>
      <c r="I250">
        <v>0.1</v>
      </c>
      <c r="K250">
        <v>0.1</v>
      </c>
      <c r="N250">
        <v>1</v>
      </c>
      <c r="O250">
        <v>0.2</v>
      </c>
      <c r="P250">
        <v>0.6</v>
      </c>
      <c r="Q250">
        <v>0.1</v>
      </c>
      <c r="S250">
        <v>0.1</v>
      </c>
      <c r="U250">
        <v>0.2</v>
      </c>
      <c r="V250">
        <v>0.1</v>
      </c>
      <c r="W250">
        <v>0.2</v>
      </c>
      <c r="Y250">
        <v>0.1</v>
      </c>
      <c r="AA250">
        <v>0.1</v>
      </c>
      <c r="AD250">
        <v>0.2</v>
      </c>
      <c r="AF250">
        <v>0.1</v>
      </c>
      <c r="BG250">
        <v>0.1</v>
      </c>
      <c r="BQ250">
        <v>0.5</v>
      </c>
      <c r="BT250">
        <v>-1.7</v>
      </c>
    </row>
    <row r="251" spans="1:72" x14ac:dyDescent="0.25">
      <c r="A251" s="28" t="s">
        <v>95</v>
      </c>
      <c r="B251" s="27" t="s">
        <v>325</v>
      </c>
      <c r="C251" s="28" t="s">
        <v>391</v>
      </c>
      <c r="D251">
        <v>69.3</v>
      </c>
      <c r="E251">
        <v>0.5</v>
      </c>
      <c r="F251">
        <v>0.2</v>
      </c>
      <c r="G251">
        <v>1.7</v>
      </c>
      <c r="H251">
        <v>31.1</v>
      </c>
      <c r="I251">
        <v>20.5</v>
      </c>
      <c r="J251">
        <v>8.5</v>
      </c>
      <c r="K251">
        <v>16.9</v>
      </c>
      <c r="L251">
        <v>3.7</v>
      </c>
      <c r="M251">
        <v>32.3</v>
      </c>
      <c r="N251">
        <v>314.3</v>
      </c>
      <c r="O251">
        <v>25.2</v>
      </c>
      <c r="P251">
        <v>159.8</v>
      </c>
      <c r="Q251">
        <v>19.6</v>
      </c>
      <c r="R251">
        <v>12.9</v>
      </c>
      <c r="S251">
        <v>18.9</v>
      </c>
      <c r="T251">
        <v>11.4</v>
      </c>
      <c r="U251">
        <v>44.5</v>
      </c>
      <c r="V251">
        <v>11.7</v>
      </c>
      <c r="W251">
        <v>27.5</v>
      </c>
      <c r="X251">
        <v>4.4</v>
      </c>
      <c r="Y251">
        <v>11.3</v>
      </c>
      <c r="Z251">
        <v>4.4</v>
      </c>
      <c r="AA251">
        <v>9.9</v>
      </c>
      <c r="AB251">
        <v>0.5</v>
      </c>
      <c r="AC251">
        <v>4.9</v>
      </c>
      <c r="AD251">
        <v>43.1</v>
      </c>
      <c r="AE251">
        <v>3.9</v>
      </c>
      <c r="AF251">
        <v>20.5</v>
      </c>
      <c r="AG251">
        <v>13.6</v>
      </c>
      <c r="AH251">
        <v>7.9</v>
      </c>
      <c r="AI251">
        <v>0.3</v>
      </c>
      <c r="AJ251">
        <v>0.1</v>
      </c>
      <c r="AK251">
        <v>1.5</v>
      </c>
      <c r="AL251">
        <v>0.1</v>
      </c>
      <c r="AM251">
        <v>5.4</v>
      </c>
      <c r="AN251">
        <v>1.2</v>
      </c>
      <c r="AO251">
        <v>0.8</v>
      </c>
      <c r="AP251">
        <v>0.2</v>
      </c>
      <c r="AQ251">
        <v>0.8</v>
      </c>
      <c r="AR251">
        <v>0.2</v>
      </c>
      <c r="AS251">
        <v>0.1</v>
      </c>
      <c r="AT251">
        <v>0.1</v>
      </c>
      <c r="AU251">
        <v>12.2</v>
      </c>
      <c r="AV251">
        <v>1.5</v>
      </c>
      <c r="AW251">
        <v>3.6</v>
      </c>
      <c r="AX251">
        <v>2.8</v>
      </c>
      <c r="AY251">
        <v>0.3</v>
      </c>
      <c r="AZ251">
        <v>1.3</v>
      </c>
      <c r="BA251">
        <v>1</v>
      </c>
      <c r="BB251">
        <v>0.1</v>
      </c>
      <c r="BC251">
        <v>0.2</v>
      </c>
      <c r="BD251">
        <v>5.2</v>
      </c>
      <c r="BE251">
        <v>2.9</v>
      </c>
      <c r="BF251">
        <v>2.6</v>
      </c>
      <c r="BG251">
        <v>26.7</v>
      </c>
      <c r="BH251">
        <v>1.6</v>
      </c>
      <c r="BI251">
        <v>1.2</v>
      </c>
      <c r="BJ251">
        <v>0.7</v>
      </c>
      <c r="BK251">
        <v>0.6</v>
      </c>
      <c r="BL251">
        <v>0.1</v>
      </c>
      <c r="BM251">
        <v>5.5</v>
      </c>
      <c r="BP251">
        <v>0.2</v>
      </c>
      <c r="BQ251">
        <v>129.8</v>
      </c>
      <c r="BS251">
        <v>0.5</v>
      </c>
      <c r="BT251">
        <v>43.3</v>
      </c>
    </row>
    <row r="252" spans="1:72" x14ac:dyDescent="0.25">
      <c r="A252" s="28" t="s">
        <v>95</v>
      </c>
      <c r="B252" s="27" t="s">
        <v>325</v>
      </c>
      <c r="C252" s="28" t="s">
        <v>392</v>
      </c>
      <c r="D252">
        <v>69.7</v>
      </c>
      <c r="E252">
        <v>1.1</v>
      </c>
      <c r="F252">
        <v>0.4</v>
      </c>
      <c r="G252">
        <v>2.1</v>
      </c>
      <c r="H252">
        <v>51.8</v>
      </c>
      <c r="I252">
        <v>29.7</v>
      </c>
      <c r="J252">
        <v>11.5</v>
      </c>
      <c r="K252">
        <v>21.7</v>
      </c>
      <c r="L252">
        <v>5.5</v>
      </c>
      <c r="M252">
        <v>34.4</v>
      </c>
      <c r="N252">
        <v>381.5</v>
      </c>
      <c r="O252">
        <v>45.7</v>
      </c>
      <c r="P252">
        <v>177.4</v>
      </c>
      <c r="Q252">
        <v>22.1</v>
      </c>
      <c r="R252">
        <v>19.5</v>
      </c>
      <c r="S252">
        <v>27.2</v>
      </c>
      <c r="T252">
        <v>10.8</v>
      </c>
      <c r="U252">
        <v>24.2</v>
      </c>
      <c r="V252">
        <v>15.9</v>
      </c>
      <c r="W252">
        <v>33.3</v>
      </c>
      <c r="X252">
        <v>7.3</v>
      </c>
      <c r="Y252">
        <v>15.1</v>
      </c>
      <c r="Z252">
        <v>9.4</v>
      </c>
      <c r="AA252">
        <v>20</v>
      </c>
      <c r="AB252">
        <v>0.8</v>
      </c>
      <c r="AC252">
        <v>6.4</v>
      </c>
      <c r="AD252">
        <v>61.3</v>
      </c>
      <c r="AE252">
        <v>7.7</v>
      </c>
      <c r="AF252">
        <v>37.4</v>
      </c>
      <c r="AG252">
        <v>16.3</v>
      </c>
      <c r="AH252">
        <v>14</v>
      </c>
      <c r="AI252">
        <v>4.7</v>
      </c>
      <c r="AJ252">
        <v>2.1</v>
      </c>
      <c r="AK252">
        <v>3.9</v>
      </c>
      <c r="AL252">
        <v>0.2</v>
      </c>
      <c r="AM252">
        <v>10.6</v>
      </c>
      <c r="AN252">
        <v>3.5</v>
      </c>
      <c r="AO252">
        <v>1.1</v>
      </c>
      <c r="AP252">
        <v>0.6</v>
      </c>
      <c r="AQ252">
        <v>2.1</v>
      </c>
      <c r="AR252">
        <v>0.5</v>
      </c>
      <c r="AS252">
        <v>0.2</v>
      </c>
      <c r="AT252">
        <v>0.6</v>
      </c>
      <c r="AU252">
        <v>11.1</v>
      </c>
      <c r="AV252">
        <v>1.6</v>
      </c>
      <c r="AW252">
        <v>3.8</v>
      </c>
      <c r="AX252">
        <v>4.1</v>
      </c>
      <c r="AY252">
        <v>1.2</v>
      </c>
      <c r="AZ252">
        <v>1.6</v>
      </c>
      <c r="BA252">
        <v>1.5</v>
      </c>
      <c r="BB252">
        <v>0.1</v>
      </c>
      <c r="BC252">
        <v>0.4</v>
      </c>
      <c r="BD252">
        <v>6.9</v>
      </c>
      <c r="BE252">
        <v>4.8</v>
      </c>
      <c r="BF252">
        <v>2.5</v>
      </c>
      <c r="BG252">
        <v>45</v>
      </c>
      <c r="BH252">
        <v>2.3</v>
      </c>
      <c r="BI252">
        <v>1.5</v>
      </c>
      <c r="BJ252">
        <v>0.6</v>
      </c>
      <c r="BK252">
        <v>0.7</v>
      </c>
      <c r="BL252">
        <v>0.1</v>
      </c>
      <c r="BM252">
        <v>5.5</v>
      </c>
      <c r="BP252">
        <v>0.5</v>
      </c>
      <c r="BQ252">
        <v>186.8</v>
      </c>
      <c r="BS252">
        <v>3</v>
      </c>
      <c r="BT252">
        <v>-9.4</v>
      </c>
    </row>
    <row r="253" spans="1:72" x14ac:dyDescent="0.25">
      <c r="A253" s="28" t="s">
        <v>95</v>
      </c>
      <c r="B253" s="27" t="s">
        <v>325</v>
      </c>
      <c r="C253" s="28" t="s">
        <v>393</v>
      </c>
      <c r="D253">
        <v>305.9</v>
      </c>
      <c r="E253">
        <v>12.5</v>
      </c>
      <c r="F253">
        <v>1.6</v>
      </c>
      <c r="G253">
        <v>10.8</v>
      </c>
      <c r="H253">
        <v>132.3</v>
      </c>
      <c r="I253">
        <v>91.4</v>
      </c>
      <c r="J253">
        <v>64.7</v>
      </c>
      <c r="K253">
        <v>112.6</v>
      </c>
      <c r="L253">
        <v>21.6</v>
      </c>
      <c r="M253">
        <v>176.1</v>
      </c>
      <c r="N253">
        <v>1771.2</v>
      </c>
      <c r="O253">
        <v>147.7</v>
      </c>
      <c r="P253">
        <v>730.8</v>
      </c>
      <c r="Q253">
        <v>86.5</v>
      </c>
      <c r="R253">
        <v>68.5</v>
      </c>
      <c r="S253">
        <v>89.1</v>
      </c>
      <c r="T253">
        <v>30.5</v>
      </c>
      <c r="U253">
        <v>102.1</v>
      </c>
      <c r="V253">
        <v>47.6</v>
      </c>
      <c r="W253">
        <v>117.8</v>
      </c>
      <c r="X253">
        <v>25.3</v>
      </c>
      <c r="Y253">
        <v>69</v>
      </c>
      <c r="Z253">
        <v>19.1</v>
      </c>
      <c r="AA253">
        <v>91.1</v>
      </c>
      <c r="AB253">
        <v>3.5</v>
      </c>
      <c r="AC253">
        <v>26.6</v>
      </c>
      <c r="AD253">
        <v>206.2</v>
      </c>
      <c r="AE253">
        <v>20.3</v>
      </c>
      <c r="AF253">
        <v>119.5</v>
      </c>
      <c r="AG253">
        <v>38.7</v>
      </c>
      <c r="AH253">
        <v>51.1</v>
      </c>
      <c r="AI253">
        <v>9.1</v>
      </c>
      <c r="AJ253">
        <v>4.4</v>
      </c>
      <c r="AK253">
        <v>16.9</v>
      </c>
      <c r="AL253">
        <v>0.5</v>
      </c>
      <c r="AM253">
        <v>20.7</v>
      </c>
      <c r="AN253">
        <v>12.6</v>
      </c>
      <c r="AO253">
        <v>4.1</v>
      </c>
      <c r="AP253">
        <v>1.6</v>
      </c>
      <c r="AQ253">
        <v>8.3</v>
      </c>
      <c r="AR253">
        <v>1.8</v>
      </c>
      <c r="AS253">
        <v>0.6</v>
      </c>
      <c r="AT253">
        <v>1.3</v>
      </c>
      <c r="AU253">
        <v>38</v>
      </c>
      <c r="AV253">
        <v>6.8</v>
      </c>
      <c r="AW253">
        <v>17.7</v>
      </c>
      <c r="AX253">
        <v>15.8</v>
      </c>
      <c r="AY253">
        <v>4.2</v>
      </c>
      <c r="AZ253">
        <v>6.9</v>
      </c>
      <c r="BA253">
        <v>10.3</v>
      </c>
      <c r="BB253">
        <v>0.5</v>
      </c>
      <c r="BC253">
        <v>0.8</v>
      </c>
      <c r="BD253">
        <v>27.6</v>
      </c>
      <c r="BE253">
        <v>13.6</v>
      </c>
      <c r="BF253">
        <v>9.6</v>
      </c>
      <c r="BG253">
        <v>130.1</v>
      </c>
      <c r="BH253">
        <v>7.4</v>
      </c>
      <c r="BI253">
        <v>4.7</v>
      </c>
      <c r="BJ253">
        <v>3.6</v>
      </c>
      <c r="BK253">
        <v>4.5</v>
      </c>
      <c r="BL253">
        <v>0.4</v>
      </c>
      <c r="BM253">
        <v>26.8</v>
      </c>
      <c r="BP253">
        <v>3.7</v>
      </c>
      <c r="BQ253">
        <v>548.3</v>
      </c>
      <c r="BS253">
        <v>2.2</v>
      </c>
      <c r="BT253">
        <v>161.1</v>
      </c>
    </row>
    <row r="254" spans="1:72" x14ac:dyDescent="0.25">
      <c r="A254" s="28" t="s">
        <v>95</v>
      </c>
      <c r="B254" s="27" t="s">
        <v>325</v>
      </c>
      <c r="C254" s="28" t="s">
        <v>394</v>
      </c>
      <c r="D254">
        <v>8.3</v>
      </c>
      <c r="E254">
        <v>0.1</v>
      </c>
      <c r="F254">
        <v>0.1</v>
      </c>
      <c r="G254">
        <v>0.3</v>
      </c>
      <c r="H254">
        <v>6.3</v>
      </c>
      <c r="I254">
        <v>4.5</v>
      </c>
      <c r="J254">
        <v>1.7</v>
      </c>
      <c r="K254">
        <v>3.8</v>
      </c>
      <c r="L254">
        <v>0.9</v>
      </c>
      <c r="M254">
        <v>6.1</v>
      </c>
      <c r="N254">
        <v>108.9</v>
      </c>
      <c r="O254">
        <v>11.3</v>
      </c>
      <c r="P254">
        <v>41.5</v>
      </c>
      <c r="Q254">
        <v>3.3</v>
      </c>
      <c r="R254">
        <v>3.8</v>
      </c>
      <c r="S254">
        <v>3.9</v>
      </c>
      <c r="T254">
        <v>1.8</v>
      </c>
      <c r="U254">
        <v>3.2</v>
      </c>
      <c r="V254">
        <v>2.9</v>
      </c>
      <c r="W254">
        <v>7.9</v>
      </c>
      <c r="X254">
        <v>0.9</v>
      </c>
      <c r="Y254">
        <v>2.2</v>
      </c>
      <c r="Z254">
        <v>0.7</v>
      </c>
      <c r="AA254">
        <v>2.5</v>
      </c>
      <c r="AB254">
        <v>0.1</v>
      </c>
      <c r="AC254">
        <v>0.9</v>
      </c>
      <c r="AD254">
        <v>7.5</v>
      </c>
      <c r="AE254">
        <v>1</v>
      </c>
      <c r="AF254">
        <v>13.3</v>
      </c>
      <c r="AG254">
        <v>0.5</v>
      </c>
      <c r="AH254">
        <v>0.5</v>
      </c>
      <c r="AI254">
        <v>0.3</v>
      </c>
      <c r="AJ254">
        <v>0.3</v>
      </c>
      <c r="AK254">
        <v>0.5</v>
      </c>
      <c r="AM254">
        <v>0.9</v>
      </c>
      <c r="AN254">
        <v>0.6</v>
      </c>
      <c r="AO254">
        <v>0.1</v>
      </c>
      <c r="AQ254">
        <v>0.1</v>
      </c>
      <c r="AU254">
        <v>1.4</v>
      </c>
      <c r="AV254">
        <v>0.2</v>
      </c>
      <c r="AW254">
        <v>1</v>
      </c>
      <c r="AX254">
        <v>1</v>
      </c>
      <c r="AY254">
        <v>0.1</v>
      </c>
      <c r="AZ254">
        <v>0.4</v>
      </c>
      <c r="BA254">
        <v>0.2</v>
      </c>
      <c r="BD254">
        <v>1.9</v>
      </c>
      <c r="BE254">
        <v>0.6</v>
      </c>
      <c r="BF254">
        <v>0.3</v>
      </c>
      <c r="BG254">
        <v>7.8</v>
      </c>
      <c r="BH254">
        <v>0.8</v>
      </c>
      <c r="BI254">
        <v>0.2</v>
      </c>
      <c r="BJ254">
        <v>0.1</v>
      </c>
      <c r="BK254">
        <v>0.2</v>
      </c>
      <c r="BM254">
        <v>1.2</v>
      </c>
      <c r="BP254">
        <v>0.3</v>
      </c>
      <c r="BQ254">
        <v>27.4</v>
      </c>
      <c r="BS254">
        <v>1.8</v>
      </c>
      <c r="BT254">
        <v>8</v>
      </c>
    </row>
    <row r="255" spans="1:72" x14ac:dyDescent="0.25">
      <c r="A255" s="28" t="s">
        <v>95</v>
      </c>
      <c r="B255" s="27" t="s">
        <v>325</v>
      </c>
      <c r="C255" s="28" t="s">
        <v>395</v>
      </c>
      <c r="D255">
        <v>27.6</v>
      </c>
      <c r="E255">
        <v>0.5</v>
      </c>
      <c r="F255">
        <v>0.4</v>
      </c>
      <c r="G255">
        <v>1.1</v>
      </c>
      <c r="H255">
        <v>22.5</v>
      </c>
      <c r="I255">
        <v>11.7</v>
      </c>
      <c r="J255">
        <v>5.2</v>
      </c>
      <c r="K255">
        <v>12.2</v>
      </c>
      <c r="L255">
        <v>2.7</v>
      </c>
      <c r="M255">
        <v>15.6</v>
      </c>
      <c r="N255">
        <v>279.1</v>
      </c>
      <c r="O255">
        <v>38.3</v>
      </c>
      <c r="P255">
        <v>90.5</v>
      </c>
      <c r="Q255">
        <v>9</v>
      </c>
      <c r="R255">
        <v>8.7</v>
      </c>
      <c r="S255">
        <v>11.6</v>
      </c>
      <c r="T255">
        <v>6.6</v>
      </c>
      <c r="U255">
        <v>8.3</v>
      </c>
      <c r="V255">
        <v>7.7</v>
      </c>
      <c r="W255">
        <v>13.6</v>
      </c>
      <c r="X255">
        <v>5</v>
      </c>
      <c r="Y255">
        <v>7.1</v>
      </c>
      <c r="Z255">
        <v>4.6</v>
      </c>
      <c r="AA255">
        <v>11.9</v>
      </c>
      <c r="AB255">
        <v>0.4</v>
      </c>
      <c r="AC255">
        <v>2.7</v>
      </c>
      <c r="AD255">
        <v>25.9</v>
      </c>
      <c r="AE255">
        <v>3</v>
      </c>
      <c r="AF255">
        <v>47.2</v>
      </c>
      <c r="AG255">
        <v>3.1</v>
      </c>
      <c r="AH255">
        <v>3.6</v>
      </c>
      <c r="AI255">
        <v>4.8</v>
      </c>
      <c r="AJ255">
        <v>5.1</v>
      </c>
      <c r="AK255">
        <v>2.6</v>
      </c>
      <c r="AL255">
        <v>0.2</v>
      </c>
      <c r="AM255">
        <v>3.6</v>
      </c>
      <c r="AN255">
        <v>3.8</v>
      </c>
      <c r="AO255">
        <v>0.9</v>
      </c>
      <c r="AP255">
        <v>1</v>
      </c>
      <c r="AQ255">
        <v>5.8</v>
      </c>
      <c r="AR255">
        <v>0.6</v>
      </c>
      <c r="AS255">
        <v>0.5</v>
      </c>
      <c r="AT255">
        <v>0.5</v>
      </c>
      <c r="AU255">
        <v>2.3</v>
      </c>
      <c r="AV255">
        <v>4</v>
      </c>
      <c r="AW255">
        <v>3</v>
      </c>
      <c r="AX255">
        <v>3.9</v>
      </c>
      <c r="AY255">
        <v>0.5</v>
      </c>
      <c r="AZ255">
        <v>1.1</v>
      </c>
      <c r="BA255">
        <v>3</v>
      </c>
      <c r="BB255">
        <v>0.3</v>
      </c>
      <c r="BC255">
        <v>0.4</v>
      </c>
      <c r="BD255">
        <v>7.3</v>
      </c>
      <c r="BE255">
        <v>3.7</v>
      </c>
      <c r="BF255">
        <v>1.2</v>
      </c>
      <c r="BG255">
        <v>19.1</v>
      </c>
      <c r="BH255">
        <v>2</v>
      </c>
      <c r="BI255">
        <v>0.9</v>
      </c>
      <c r="BJ255">
        <v>0.6</v>
      </c>
      <c r="BK255">
        <v>0.8</v>
      </c>
      <c r="BL255">
        <v>0.1</v>
      </c>
      <c r="BM255">
        <v>3.6</v>
      </c>
      <c r="BP255">
        <v>0.8</v>
      </c>
      <c r="BQ255">
        <v>67</v>
      </c>
      <c r="BS255">
        <v>5.3</v>
      </c>
      <c r="BT255">
        <v>15.3</v>
      </c>
    </row>
    <row r="256" spans="1:72" x14ac:dyDescent="0.25">
      <c r="A256" s="28" t="s">
        <v>95</v>
      </c>
      <c r="B256" s="27" t="s">
        <v>325</v>
      </c>
      <c r="C256" s="28" t="s">
        <v>396</v>
      </c>
      <c r="D256">
        <v>435.2</v>
      </c>
      <c r="E256">
        <v>8</v>
      </c>
      <c r="F256">
        <v>5.4</v>
      </c>
      <c r="G256">
        <v>13.3</v>
      </c>
      <c r="H256">
        <v>335.7</v>
      </c>
      <c r="I256">
        <v>170.2</v>
      </c>
      <c r="J256">
        <v>70.9</v>
      </c>
      <c r="K256">
        <v>204.9</v>
      </c>
      <c r="L256">
        <v>41</v>
      </c>
      <c r="M256">
        <v>247.1</v>
      </c>
      <c r="N256">
        <v>4977.5</v>
      </c>
      <c r="O256">
        <v>1012.3</v>
      </c>
      <c r="P256">
        <v>1545</v>
      </c>
      <c r="Q256">
        <v>141.6</v>
      </c>
      <c r="R256">
        <v>142.4</v>
      </c>
      <c r="S256">
        <v>183.9</v>
      </c>
      <c r="T256">
        <v>143.8</v>
      </c>
      <c r="U256">
        <v>126</v>
      </c>
      <c r="V256">
        <v>120</v>
      </c>
      <c r="W256">
        <v>231.4</v>
      </c>
      <c r="X256">
        <v>67.1</v>
      </c>
      <c r="Y256">
        <v>121.6</v>
      </c>
      <c r="Z256">
        <v>51.6</v>
      </c>
      <c r="AA256">
        <v>194.2</v>
      </c>
      <c r="AB256">
        <v>5.8</v>
      </c>
      <c r="AC256">
        <v>41.6</v>
      </c>
      <c r="AD256">
        <v>423.8</v>
      </c>
      <c r="AE256">
        <v>51.5</v>
      </c>
      <c r="AF256">
        <v>426.3</v>
      </c>
      <c r="AG256">
        <v>38.8</v>
      </c>
      <c r="AH256">
        <v>44.5</v>
      </c>
      <c r="AI256">
        <v>25.3</v>
      </c>
      <c r="AJ256">
        <v>22.6</v>
      </c>
      <c r="AK256">
        <v>25.6</v>
      </c>
      <c r="AL256">
        <v>1.3</v>
      </c>
      <c r="AM256">
        <v>47.7</v>
      </c>
      <c r="AN256">
        <v>123.8</v>
      </c>
      <c r="AO256">
        <v>9.2</v>
      </c>
      <c r="AP256">
        <v>5.4</v>
      </c>
      <c r="AQ256">
        <v>105.5</v>
      </c>
      <c r="AR256">
        <v>1.2</v>
      </c>
      <c r="AS256">
        <v>1</v>
      </c>
      <c r="AT256">
        <v>2.7</v>
      </c>
      <c r="AU256">
        <v>30.9</v>
      </c>
      <c r="AV256">
        <v>18.6</v>
      </c>
      <c r="AW256">
        <v>37.7</v>
      </c>
      <c r="AX256">
        <v>55.3</v>
      </c>
      <c r="AY256">
        <v>4</v>
      </c>
      <c r="AZ256">
        <v>15.8</v>
      </c>
      <c r="BA256">
        <v>20.8</v>
      </c>
      <c r="BB256">
        <v>1.4</v>
      </c>
      <c r="BC256">
        <v>2.1</v>
      </c>
      <c r="BD256">
        <v>87.1</v>
      </c>
      <c r="BE256">
        <v>33.4</v>
      </c>
      <c r="BF256">
        <v>15.1</v>
      </c>
      <c r="BG256">
        <v>341.3</v>
      </c>
      <c r="BH256">
        <v>30.8</v>
      </c>
      <c r="BI256">
        <v>11.4</v>
      </c>
      <c r="BJ256">
        <v>6.5</v>
      </c>
      <c r="BK256">
        <v>9.6</v>
      </c>
      <c r="BL256">
        <v>0.9</v>
      </c>
      <c r="BM256">
        <v>61.4</v>
      </c>
      <c r="BP256">
        <v>23.4</v>
      </c>
      <c r="BQ256">
        <v>1130.5</v>
      </c>
      <c r="BR256">
        <v>0.3</v>
      </c>
      <c r="BS256">
        <v>76.8</v>
      </c>
      <c r="BT256">
        <v>256.9</v>
      </c>
    </row>
    <row r="257" spans="1:72" x14ac:dyDescent="0.25">
      <c r="A257" s="28" t="s">
        <v>95</v>
      </c>
      <c r="B257" s="27" t="s">
        <v>325</v>
      </c>
      <c r="C257" s="28" t="s">
        <v>397</v>
      </c>
      <c r="D257">
        <v>23</v>
      </c>
      <c r="E257">
        <v>0.2</v>
      </c>
      <c r="F257">
        <v>0.4</v>
      </c>
      <c r="G257">
        <v>0.9</v>
      </c>
      <c r="H257">
        <v>24.8</v>
      </c>
      <c r="I257">
        <v>14.8</v>
      </c>
      <c r="J257">
        <v>3.8</v>
      </c>
      <c r="K257">
        <v>12.9</v>
      </c>
      <c r="L257">
        <v>3.2</v>
      </c>
      <c r="M257">
        <v>13.4</v>
      </c>
      <c r="N257">
        <v>284.7</v>
      </c>
      <c r="O257">
        <v>36.4</v>
      </c>
      <c r="P257">
        <v>102.9</v>
      </c>
      <c r="Q257">
        <v>8.9</v>
      </c>
      <c r="R257">
        <v>9.1</v>
      </c>
      <c r="S257">
        <v>12.5</v>
      </c>
      <c r="T257">
        <v>5.9</v>
      </c>
      <c r="U257">
        <v>12.5</v>
      </c>
      <c r="V257">
        <v>8.8</v>
      </c>
      <c r="W257">
        <v>15.1</v>
      </c>
      <c r="X257">
        <v>4.7</v>
      </c>
      <c r="Y257">
        <v>6.8</v>
      </c>
      <c r="Z257">
        <v>5.5</v>
      </c>
      <c r="AA257">
        <v>20.5</v>
      </c>
      <c r="AB257">
        <v>0.7</v>
      </c>
      <c r="AC257">
        <v>2.6</v>
      </c>
      <c r="AD257">
        <v>41</v>
      </c>
      <c r="AE257">
        <v>7.6</v>
      </c>
      <c r="AF257">
        <v>21.1</v>
      </c>
      <c r="AG257">
        <v>1.3</v>
      </c>
      <c r="AH257">
        <v>2</v>
      </c>
      <c r="AI257">
        <v>0.5</v>
      </c>
      <c r="AJ257">
        <v>0.5</v>
      </c>
      <c r="AK257">
        <v>3.9</v>
      </c>
      <c r="AL257">
        <v>0.2</v>
      </c>
      <c r="AM257">
        <v>2.8</v>
      </c>
      <c r="AN257">
        <v>1.6</v>
      </c>
      <c r="AO257">
        <v>0.9</v>
      </c>
      <c r="AP257">
        <v>0.3</v>
      </c>
      <c r="AQ257">
        <v>0.7</v>
      </c>
      <c r="AR257">
        <v>0.2</v>
      </c>
      <c r="AS257">
        <v>0.2</v>
      </c>
      <c r="AT257">
        <v>0.2</v>
      </c>
      <c r="AU257">
        <v>2</v>
      </c>
      <c r="AV257">
        <v>0.7</v>
      </c>
      <c r="AW257">
        <v>1.6</v>
      </c>
      <c r="AX257">
        <v>2.7</v>
      </c>
      <c r="AY257">
        <v>0.3</v>
      </c>
      <c r="AZ257">
        <v>0.9</v>
      </c>
      <c r="BA257">
        <v>1.2</v>
      </c>
      <c r="BB257">
        <v>0.2</v>
      </c>
      <c r="BC257">
        <v>0.2</v>
      </c>
      <c r="BD257">
        <v>5.3</v>
      </c>
      <c r="BE257">
        <v>3.4</v>
      </c>
      <c r="BF257">
        <v>0.9</v>
      </c>
      <c r="BG257">
        <v>40.4</v>
      </c>
      <c r="BH257">
        <v>2.1</v>
      </c>
      <c r="BI257">
        <v>1.2</v>
      </c>
      <c r="BJ257">
        <v>0.4</v>
      </c>
      <c r="BK257">
        <v>0.5</v>
      </c>
      <c r="BL257">
        <v>0.1</v>
      </c>
      <c r="BM257">
        <v>2.7</v>
      </c>
      <c r="BP257">
        <v>1.5</v>
      </c>
      <c r="BQ257">
        <v>84.4</v>
      </c>
      <c r="BS257">
        <v>1.6</v>
      </c>
      <c r="BT257">
        <v>9.4</v>
      </c>
    </row>
    <row r="258" spans="1:72" x14ac:dyDescent="0.25">
      <c r="A258" s="28" t="s">
        <v>95</v>
      </c>
      <c r="B258" s="27" t="s">
        <v>325</v>
      </c>
      <c r="C258" s="28" t="s">
        <v>398</v>
      </c>
      <c r="D258">
        <v>13.2</v>
      </c>
      <c r="F258">
        <v>0.2</v>
      </c>
      <c r="G258">
        <v>0.4</v>
      </c>
      <c r="H258">
        <v>16.7</v>
      </c>
      <c r="I258">
        <v>8.4</v>
      </c>
      <c r="J258">
        <v>2.1</v>
      </c>
      <c r="K258">
        <v>8.4</v>
      </c>
      <c r="L258">
        <v>1.5</v>
      </c>
      <c r="M258">
        <v>7</v>
      </c>
      <c r="N258">
        <v>325.1</v>
      </c>
      <c r="O258">
        <v>37.7</v>
      </c>
      <c r="P258">
        <v>48.8</v>
      </c>
      <c r="Q258">
        <v>4.5</v>
      </c>
      <c r="R258">
        <v>5.5</v>
      </c>
      <c r="S258">
        <v>5.3</v>
      </c>
      <c r="T258">
        <v>3.9</v>
      </c>
      <c r="U258">
        <v>5.1</v>
      </c>
      <c r="V258">
        <v>2.4</v>
      </c>
      <c r="W258">
        <v>4.1</v>
      </c>
      <c r="X258">
        <v>2.1</v>
      </c>
      <c r="Y258">
        <v>4.1</v>
      </c>
      <c r="Z258">
        <v>1.7</v>
      </c>
      <c r="AA258">
        <v>11.5</v>
      </c>
      <c r="AB258">
        <v>0.4</v>
      </c>
      <c r="AC258">
        <v>4</v>
      </c>
      <c r="AD258">
        <v>26.2</v>
      </c>
      <c r="AE258">
        <v>4.1</v>
      </c>
      <c r="AF258">
        <v>12.8</v>
      </c>
      <c r="AG258">
        <v>1</v>
      </c>
      <c r="AH258">
        <v>1.1</v>
      </c>
      <c r="AI258">
        <v>0.3</v>
      </c>
      <c r="AJ258">
        <v>0.5</v>
      </c>
      <c r="AK258">
        <v>1.9</v>
      </c>
      <c r="AL258">
        <v>0.1</v>
      </c>
      <c r="AM258">
        <v>1.3</v>
      </c>
      <c r="AN258">
        <v>3.5</v>
      </c>
      <c r="AO258">
        <v>0.3</v>
      </c>
      <c r="AP258">
        <v>0.1</v>
      </c>
      <c r="AQ258">
        <v>1.3</v>
      </c>
      <c r="AT258">
        <v>0.1</v>
      </c>
      <c r="AU258">
        <v>0.6</v>
      </c>
      <c r="AV258">
        <v>1</v>
      </c>
      <c r="AW258">
        <v>0.5</v>
      </c>
      <c r="AX258">
        <v>6.8</v>
      </c>
      <c r="AY258">
        <v>0.1</v>
      </c>
      <c r="AZ258">
        <v>0.4</v>
      </c>
      <c r="BA258">
        <v>0.5</v>
      </c>
      <c r="BD258">
        <v>4.9</v>
      </c>
      <c r="BE258">
        <v>2.5</v>
      </c>
      <c r="BF258">
        <v>0.6</v>
      </c>
      <c r="BG258">
        <v>30.5</v>
      </c>
      <c r="BH258">
        <v>1.6</v>
      </c>
      <c r="BI258">
        <v>0.5</v>
      </c>
      <c r="BJ258">
        <v>0.2</v>
      </c>
      <c r="BK258">
        <v>0.2</v>
      </c>
      <c r="BM258">
        <v>2.9</v>
      </c>
      <c r="BP258">
        <v>9.3</v>
      </c>
      <c r="BQ258">
        <v>60.5</v>
      </c>
      <c r="BS258">
        <v>3.7</v>
      </c>
      <c r="BT258">
        <v>6.7</v>
      </c>
    </row>
    <row r="259" spans="1:72" x14ac:dyDescent="0.25">
      <c r="A259" s="28" t="s">
        <v>95</v>
      </c>
      <c r="B259" s="27" t="s">
        <v>325</v>
      </c>
      <c r="C259" s="28" t="s">
        <v>399</v>
      </c>
      <c r="D259">
        <v>20.6</v>
      </c>
      <c r="E259">
        <v>0.4</v>
      </c>
      <c r="F259">
        <v>0.4</v>
      </c>
      <c r="G259">
        <v>0.8</v>
      </c>
      <c r="H259">
        <v>33</v>
      </c>
      <c r="I259">
        <v>11.4</v>
      </c>
      <c r="J259">
        <v>3.3</v>
      </c>
      <c r="K259">
        <v>12.1</v>
      </c>
      <c r="L259">
        <v>2.8</v>
      </c>
      <c r="M259">
        <v>16.3</v>
      </c>
      <c r="N259">
        <v>308.5</v>
      </c>
      <c r="O259">
        <v>23.1</v>
      </c>
      <c r="P259">
        <v>88</v>
      </c>
      <c r="Q259">
        <v>7.2</v>
      </c>
      <c r="R259">
        <v>14.3</v>
      </c>
      <c r="S259">
        <v>13.1</v>
      </c>
      <c r="T259">
        <v>4.6</v>
      </c>
      <c r="U259">
        <v>8.5</v>
      </c>
      <c r="V259">
        <v>8.4</v>
      </c>
      <c r="W259">
        <v>14.3</v>
      </c>
      <c r="X259">
        <v>3.9</v>
      </c>
      <c r="Y259">
        <v>5.7</v>
      </c>
      <c r="Z259">
        <v>3.3</v>
      </c>
      <c r="AA259">
        <v>11.2</v>
      </c>
      <c r="AB259">
        <v>0.5</v>
      </c>
      <c r="AC259">
        <v>2.7</v>
      </c>
      <c r="AD259">
        <v>26.6</v>
      </c>
      <c r="AE259">
        <v>4.3</v>
      </c>
      <c r="AF259">
        <v>13.1</v>
      </c>
      <c r="AG259">
        <v>2.3</v>
      </c>
      <c r="AH259">
        <v>1.7</v>
      </c>
      <c r="AI259">
        <v>0.7</v>
      </c>
      <c r="AJ259">
        <v>0.6</v>
      </c>
      <c r="AK259">
        <v>2</v>
      </c>
      <c r="AL259">
        <v>0.3</v>
      </c>
      <c r="AM259">
        <v>7</v>
      </c>
      <c r="AN259">
        <v>1.1</v>
      </c>
      <c r="AO259">
        <v>0.9</v>
      </c>
      <c r="AP259">
        <v>0.6</v>
      </c>
      <c r="AQ259">
        <v>1.2</v>
      </c>
      <c r="AR259">
        <v>0.3</v>
      </c>
      <c r="AS259">
        <v>0.4</v>
      </c>
      <c r="AT259">
        <v>0.4</v>
      </c>
      <c r="AU259">
        <v>1.5</v>
      </c>
      <c r="AV259">
        <v>1.3</v>
      </c>
      <c r="AW259">
        <v>1.8</v>
      </c>
      <c r="AX259">
        <v>4.3</v>
      </c>
      <c r="AY259">
        <v>0.5</v>
      </c>
      <c r="AZ259">
        <v>1.1</v>
      </c>
      <c r="BA259">
        <v>1.2</v>
      </c>
      <c r="BB259">
        <v>0.3</v>
      </c>
      <c r="BC259">
        <v>0.5</v>
      </c>
      <c r="BD259">
        <v>5.6</v>
      </c>
      <c r="BE259">
        <v>2.5</v>
      </c>
      <c r="BF259">
        <v>1.3</v>
      </c>
      <c r="BG259">
        <v>26.7</v>
      </c>
      <c r="BH259">
        <v>2.4</v>
      </c>
      <c r="BI259">
        <v>1</v>
      </c>
      <c r="BJ259">
        <v>0.6</v>
      </c>
      <c r="BK259">
        <v>0.7</v>
      </c>
      <c r="BL259">
        <v>0.2</v>
      </c>
      <c r="BM259">
        <v>3.7</v>
      </c>
      <c r="BP259">
        <v>0.8</v>
      </c>
      <c r="BQ259">
        <v>99.4</v>
      </c>
      <c r="BS259">
        <v>1.3</v>
      </c>
      <c r="BT259">
        <v>12</v>
      </c>
    </row>
    <row r="260" spans="1:72" x14ac:dyDescent="0.25">
      <c r="A260" s="28" t="s">
        <v>95</v>
      </c>
      <c r="B260" s="27" t="s">
        <v>325</v>
      </c>
      <c r="C260" s="28" t="s">
        <v>400</v>
      </c>
      <c r="D260">
        <v>535.6</v>
      </c>
      <c r="E260">
        <v>5.9</v>
      </c>
      <c r="F260">
        <v>4.1</v>
      </c>
      <c r="G260">
        <v>21.4</v>
      </c>
      <c r="H260">
        <v>515.7</v>
      </c>
      <c r="I260">
        <v>361.3</v>
      </c>
      <c r="J260">
        <v>112.2</v>
      </c>
      <c r="K260">
        <v>315.6</v>
      </c>
      <c r="L260">
        <v>77</v>
      </c>
      <c r="M260">
        <v>377.7</v>
      </c>
      <c r="N260">
        <v>7436.1</v>
      </c>
      <c r="O260">
        <v>1380.3</v>
      </c>
      <c r="P260">
        <v>2849</v>
      </c>
      <c r="Q260">
        <v>232.4</v>
      </c>
      <c r="R260">
        <v>257.1</v>
      </c>
      <c r="S260">
        <v>356.7</v>
      </c>
      <c r="T260">
        <v>223.5</v>
      </c>
      <c r="U260">
        <v>363.4</v>
      </c>
      <c r="V260">
        <v>316.5</v>
      </c>
      <c r="W260">
        <v>487.7</v>
      </c>
      <c r="X260">
        <v>102.7</v>
      </c>
      <c r="Y260">
        <v>184.7</v>
      </c>
      <c r="Z260">
        <v>131.3</v>
      </c>
      <c r="AA260">
        <v>248.1</v>
      </c>
      <c r="AB260">
        <v>9.4</v>
      </c>
      <c r="AC260">
        <v>59.2</v>
      </c>
      <c r="AD260">
        <v>669.3</v>
      </c>
      <c r="AE260">
        <v>93.5</v>
      </c>
      <c r="AF260">
        <v>224.2</v>
      </c>
      <c r="AG260">
        <v>49.6</v>
      </c>
      <c r="AH260">
        <v>54.5</v>
      </c>
      <c r="AI260">
        <v>2.5</v>
      </c>
      <c r="AJ260">
        <v>6.4</v>
      </c>
      <c r="AK260">
        <v>37.9</v>
      </c>
      <c r="AL260">
        <v>1.5</v>
      </c>
      <c r="AM260">
        <v>66.8</v>
      </c>
      <c r="AN260">
        <v>111</v>
      </c>
      <c r="AO260">
        <v>10.2</v>
      </c>
      <c r="AP260">
        <v>7.1</v>
      </c>
      <c r="AQ260">
        <v>15.1</v>
      </c>
      <c r="AR260">
        <v>2</v>
      </c>
      <c r="AS260">
        <v>1.6</v>
      </c>
      <c r="AT260">
        <v>1.4</v>
      </c>
      <c r="AU260">
        <v>46.8</v>
      </c>
      <c r="AV260">
        <v>20.3</v>
      </c>
      <c r="AW260">
        <v>38.8</v>
      </c>
      <c r="AX260">
        <v>58</v>
      </c>
      <c r="AY260">
        <v>4.6</v>
      </c>
      <c r="AZ260">
        <v>27.1</v>
      </c>
      <c r="BA260">
        <v>15.9</v>
      </c>
      <c r="BB260">
        <v>1.5</v>
      </c>
      <c r="BC260">
        <v>1.6</v>
      </c>
      <c r="BD260">
        <v>129.1</v>
      </c>
      <c r="BE260">
        <v>51.2</v>
      </c>
      <c r="BF260">
        <v>31.1</v>
      </c>
      <c r="BG260">
        <v>598.8</v>
      </c>
      <c r="BH260">
        <v>55.6</v>
      </c>
      <c r="BI260">
        <v>20.1</v>
      </c>
      <c r="BJ260">
        <v>8.3</v>
      </c>
      <c r="BK260">
        <v>11.8</v>
      </c>
      <c r="BL260">
        <v>2.1</v>
      </c>
      <c r="BM260">
        <v>75.3</v>
      </c>
      <c r="BP260">
        <v>31.4</v>
      </c>
      <c r="BQ260">
        <v>2021.9</v>
      </c>
      <c r="BR260">
        <v>0.3</v>
      </c>
      <c r="BS260">
        <v>214.7</v>
      </c>
      <c r="BT260">
        <v>827.9</v>
      </c>
    </row>
    <row r="261" spans="1:72" x14ac:dyDescent="0.25">
      <c r="A261" s="28" t="s">
        <v>95</v>
      </c>
      <c r="B261" s="27" t="s">
        <v>325</v>
      </c>
      <c r="C261" s="28" t="s">
        <v>401</v>
      </c>
      <c r="D261">
        <v>165.5</v>
      </c>
      <c r="E261">
        <v>2.1</v>
      </c>
      <c r="F261">
        <v>1.6</v>
      </c>
      <c r="G261">
        <v>5.7</v>
      </c>
      <c r="H261">
        <v>98.5</v>
      </c>
      <c r="I261">
        <v>64.6</v>
      </c>
      <c r="J261">
        <v>30</v>
      </c>
      <c r="K261">
        <v>71.6</v>
      </c>
      <c r="L261">
        <v>17.1</v>
      </c>
      <c r="M261">
        <v>97.4</v>
      </c>
      <c r="N261">
        <v>1670.4</v>
      </c>
      <c r="O261">
        <v>211.8</v>
      </c>
      <c r="P261">
        <v>653.4</v>
      </c>
      <c r="Q261">
        <v>59.8</v>
      </c>
      <c r="R261">
        <v>54.5</v>
      </c>
      <c r="S261">
        <v>72.2</v>
      </c>
      <c r="T261">
        <v>43.5</v>
      </c>
      <c r="U261">
        <v>62</v>
      </c>
      <c r="V261">
        <v>58</v>
      </c>
      <c r="W261">
        <v>106.4</v>
      </c>
      <c r="X261">
        <v>23.9</v>
      </c>
      <c r="Y261">
        <v>43.5</v>
      </c>
      <c r="Z261">
        <v>19.5</v>
      </c>
      <c r="AA261">
        <v>49</v>
      </c>
      <c r="AB261">
        <v>2.1</v>
      </c>
      <c r="AC261">
        <v>13.6</v>
      </c>
      <c r="AD261">
        <v>150.6</v>
      </c>
      <c r="AE261">
        <v>15.3</v>
      </c>
      <c r="AF261">
        <v>53.9</v>
      </c>
      <c r="AG261">
        <v>9.6</v>
      </c>
      <c r="AH261">
        <v>12.7</v>
      </c>
      <c r="AI261">
        <v>1.2</v>
      </c>
      <c r="AJ261">
        <v>1.9</v>
      </c>
      <c r="AK261">
        <v>6.3</v>
      </c>
      <c r="AL261">
        <v>0.3</v>
      </c>
      <c r="AM261">
        <v>13.7</v>
      </c>
      <c r="AN261">
        <v>15.1</v>
      </c>
      <c r="AO261">
        <v>2.9</v>
      </c>
      <c r="AP261">
        <v>1.4</v>
      </c>
      <c r="AQ261">
        <v>3.1</v>
      </c>
      <c r="AR261">
        <v>0.5</v>
      </c>
      <c r="AS261">
        <v>0.4</v>
      </c>
      <c r="AT261">
        <v>0.3</v>
      </c>
      <c r="AU261">
        <v>16</v>
      </c>
      <c r="AV261">
        <v>3.7</v>
      </c>
      <c r="AW261">
        <v>14.9</v>
      </c>
      <c r="AX261">
        <v>15.6</v>
      </c>
      <c r="AY261">
        <v>1.3</v>
      </c>
      <c r="AZ261">
        <v>6.2</v>
      </c>
      <c r="BA261">
        <v>5.5</v>
      </c>
      <c r="BB261">
        <v>0.4</v>
      </c>
      <c r="BC261">
        <v>0.4</v>
      </c>
      <c r="BD261">
        <v>29.2</v>
      </c>
      <c r="BE261">
        <v>10.1</v>
      </c>
      <c r="BF261">
        <v>5.1</v>
      </c>
      <c r="BG261">
        <v>114.3</v>
      </c>
      <c r="BH261">
        <v>10.3</v>
      </c>
      <c r="BI261">
        <v>3.8</v>
      </c>
      <c r="BJ261">
        <v>2.1</v>
      </c>
      <c r="BK261">
        <v>3.9</v>
      </c>
      <c r="BL261">
        <v>0.3</v>
      </c>
      <c r="BM261">
        <v>20</v>
      </c>
      <c r="BP261">
        <v>1.9</v>
      </c>
      <c r="BQ261">
        <v>394.8</v>
      </c>
      <c r="BS261">
        <v>33.5</v>
      </c>
      <c r="BT261">
        <v>112.6</v>
      </c>
    </row>
    <row r="262" spans="1:72" x14ac:dyDescent="0.25">
      <c r="A262" s="28" t="s">
        <v>95</v>
      </c>
      <c r="B262" s="27" t="s">
        <v>325</v>
      </c>
      <c r="C262" s="28" t="s">
        <v>402</v>
      </c>
      <c r="D262">
        <v>334.1</v>
      </c>
      <c r="E262">
        <v>3.4</v>
      </c>
      <c r="F262">
        <v>1.1</v>
      </c>
      <c r="G262">
        <v>11.2</v>
      </c>
      <c r="H262">
        <v>187.5</v>
      </c>
      <c r="I262">
        <v>101.5</v>
      </c>
      <c r="J262">
        <v>56.1</v>
      </c>
      <c r="K262">
        <v>112.4</v>
      </c>
      <c r="L262">
        <v>24.7</v>
      </c>
      <c r="M262">
        <v>219</v>
      </c>
      <c r="N262">
        <v>1856.7</v>
      </c>
      <c r="O262">
        <v>177.2</v>
      </c>
      <c r="P262">
        <v>935.4</v>
      </c>
      <c r="Q262">
        <v>104.4</v>
      </c>
      <c r="R262">
        <v>55.2</v>
      </c>
      <c r="S262">
        <v>100</v>
      </c>
      <c r="T262">
        <v>46.7</v>
      </c>
      <c r="U262">
        <v>323.9</v>
      </c>
      <c r="V262">
        <v>59.2</v>
      </c>
      <c r="W262">
        <v>130.7</v>
      </c>
      <c r="X262">
        <v>26.2</v>
      </c>
      <c r="Y262">
        <v>74.4</v>
      </c>
      <c r="Z262">
        <v>32.6</v>
      </c>
      <c r="AA262">
        <v>74.3</v>
      </c>
      <c r="AB262">
        <v>4.1</v>
      </c>
      <c r="AC262">
        <v>18.5</v>
      </c>
      <c r="AD262">
        <v>212.9</v>
      </c>
      <c r="AE262">
        <v>22.2</v>
      </c>
      <c r="AF262">
        <v>70.7</v>
      </c>
      <c r="AG262">
        <v>18.4</v>
      </c>
      <c r="AH262">
        <v>32.5</v>
      </c>
      <c r="AI262">
        <v>11.4</v>
      </c>
      <c r="AJ262">
        <v>8.6</v>
      </c>
      <c r="AK262">
        <v>12.2</v>
      </c>
      <c r="AL262">
        <v>0.6</v>
      </c>
      <c r="AM262">
        <v>20.4</v>
      </c>
      <c r="AN262">
        <v>7.6</v>
      </c>
      <c r="AO262">
        <v>3.4</v>
      </c>
      <c r="AP262">
        <v>0.9</v>
      </c>
      <c r="AQ262">
        <v>2.8</v>
      </c>
      <c r="AR262">
        <v>1.2</v>
      </c>
      <c r="AS262">
        <v>0.4</v>
      </c>
      <c r="AT262">
        <v>0.5</v>
      </c>
      <c r="AU262">
        <v>25.2</v>
      </c>
      <c r="AV262">
        <v>8.1</v>
      </c>
      <c r="AW262">
        <v>11.9</v>
      </c>
      <c r="AX262">
        <v>19.6</v>
      </c>
      <c r="AY262">
        <v>2.4</v>
      </c>
      <c r="AZ262">
        <v>6.2</v>
      </c>
      <c r="BA262">
        <v>6.2</v>
      </c>
      <c r="BB262">
        <v>0.6</v>
      </c>
      <c r="BC262">
        <v>0.6</v>
      </c>
      <c r="BD262">
        <v>30.7</v>
      </c>
      <c r="BE262">
        <v>14.3</v>
      </c>
      <c r="BF262">
        <v>10.6</v>
      </c>
      <c r="BG262">
        <v>183.5</v>
      </c>
      <c r="BH262">
        <v>9.5</v>
      </c>
      <c r="BI262">
        <v>4.5</v>
      </c>
      <c r="BJ262">
        <v>4.5</v>
      </c>
      <c r="BK262">
        <v>5</v>
      </c>
      <c r="BL262">
        <v>0.4</v>
      </c>
      <c r="BM262">
        <v>26</v>
      </c>
      <c r="BP262">
        <v>3.9</v>
      </c>
      <c r="BQ262">
        <v>561.6</v>
      </c>
      <c r="BS262">
        <v>2.5</v>
      </c>
      <c r="BT262">
        <v>228</v>
      </c>
    </row>
    <row r="263" spans="1:72" x14ac:dyDescent="0.25">
      <c r="A263" s="28" t="s">
        <v>95</v>
      </c>
      <c r="B263" s="27" t="s">
        <v>325</v>
      </c>
      <c r="C263" s="28" t="s">
        <v>403</v>
      </c>
      <c r="D263">
        <v>92.9</v>
      </c>
      <c r="E263">
        <v>0.9</v>
      </c>
      <c r="F263">
        <v>1.1</v>
      </c>
      <c r="G263">
        <v>3</v>
      </c>
      <c r="H263">
        <v>98.6</v>
      </c>
      <c r="I263">
        <v>86.2</v>
      </c>
      <c r="J263">
        <v>15.4</v>
      </c>
      <c r="K263">
        <v>48.9</v>
      </c>
      <c r="L263">
        <v>11.8</v>
      </c>
      <c r="M263">
        <v>54.5</v>
      </c>
      <c r="N263">
        <v>974.7</v>
      </c>
      <c r="O263">
        <v>154.3</v>
      </c>
      <c r="P263">
        <v>398</v>
      </c>
      <c r="Q263">
        <v>33.6</v>
      </c>
      <c r="R263">
        <v>30.1</v>
      </c>
      <c r="S263">
        <v>51.4</v>
      </c>
      <c r="T263">
        <v>23.4</v>
      </c>
      <c r="U263">
        <v>48</v>
      </c>
      <c r="V263">
        <v>34.6</v>
      </c>
      <c r="W263">
        <v>70.4</v>
      </c>
      <c r="X263">
        <v>18.4</v>
      </c>
      <c r="Y263">
        <v>29.4</v>
      </c>
      <c r="Z263">
        <v>21.7</v>
      </c>
      <c r="AA263">
        <v>44.4</v>
      </c>
      <c r="AB263">
        <v>1.5</v>
      </c>
      <c r="AC263">
        <v>9.1</v>
      </c>
      <c r="AD263">
        <v>116.9</v>
      </c>
      <c r="AE263">
        <v>17.2</v>
      </c>
      <c r="AF263">
        <v>54.4</v>
      </c>
      <c r="AG263">
        <v>9.5</v>
      </c>
      <c r="AH263">
        <v>11.7</v>
      </c>
      <c r="AI263">
        <v>3.7</v>
      </c>
      <c r="AJ263">
        <v>1.4</v>
      </c>
      <c r="AK263">
        <v>7.5</v>
      </c>
      <c r="AL263">
        <v>0.4</v>
      </c>
      <c r="AM263">
        <v>14.9</v>
      </c>
      <c r="AN263">
        <v>4.7</v>
      </c>
      <c r="AO263">
        <v>2.6</v>
      </c>
      <c r="AP263">
        <v>1.2</v>
      </c>
      <c r="AQ263">
        <v>2</v>
      </c>
      <c r="AR263">
        <v>0.4</v>
      </c>
      <c r="AS263">
        <v>0.3</v>
      </c>
      <c r="AT263">
        <v>0.3</v>
      </c>
      <c r="AU263">
        <v>8.7</v>
      </c>
      <c r="AV263">
        <v>3.7</v>
      </c>
      <c r="AW263">
        <v>7.3</v>
      </c>
      <c r="AX263">
        <v>10.2</v>
      </c>
      <c r="AY263">
        <v>1</v>
      </c>
      <c r="AZ263">
        <v>5</v>
      </c>
      <c r="BA263">
        <v>3.9</v>
      </c>
      <c r="BB263">
        <v>0.3</v>
      </c>
      <c r="BC263">
        <v>0.4</v>
      </c>
      <c r="BD263">
        <v>18.3</v>
      </c>
      <c r="BE263">
        <v>10.6</v>
      </c>
      <c r="BF263">
        <v>4.7</v>
      </c>
      <c r="BG263">
        <v>139.8</v>
      </c>
      <c r="BH263">
        <v>11.7</v>
      </c>
      <c r="BI263">
        <v>3.5</v>
      </c>
      <c r="BJ263">
        <v>1.9</v>
      </c>
      <c r="BK263">
        <v>2.1</v>
      </c>
      <c r="BL263">
        <v>0.4</v>
      </c>
      <c r="BM263">
        <v>11.7</v>
      </c>
      <c r="BP263">
        <v>82.3</v>
      </c>
      <c r="BQ263">
        <v>508</v>
      </c>
      <c r="BR263">
        <v>0.2</v>
      </c>
      <c r="BS263">
        <v>8</v>
      </c>
      <c r="BT263">
        <v>144.2</v>
      </c>
    </row>
    <row r="264" spans="1:72" x14ac:dyDescent="0.25">
      <c r="A264" s="28" t="s">
        <v>95</v>
      </c>
      <c r="B264" s="27" t="s">
        <v>325</v>
      </c>
      <c r="C264" s="28" t="s">
        <v>404</v>
      </c>
      <c r="D264">
        <v>26.3</v>
      </c>
      <c r="E264">
        <v>0.5</v>
      </c>
      <c r="F264">
        <v>0.2</v>
      </c>
      <c r="G264">
        <v>1</v>
      </c>
      <c r="H264">
        <v>30.8</v>
      </c>
      <c r="I264">
        <v>19.6</v>
      </c>
      <c r="J264">
        <v>4.8</v>
      </c>
      <c r="K264">
        <v>18.3</v>
      </c>
      <c r="L264">
        <v>3.4</v>
      </c>
      <c r="M264">
        <v>16.1</v>
      </c>
      <c r="N264">
        <v>468</v>
      </c>
      <c r="O264">
        <v>33.5</v>
      </c>
      <c r="P264">
        <v>120.5</v>
      </c>
      <c r="Q264">
        <v>9.5</v>
      </c>
      <c r="R264">
        <v>8.3</v>
      </c>
      <c r="S264">
        <v>14.8</v>
      </c>
      <c r="T264">
        <v>7.1</v>
      </c>
      <c r="U264">
        <v>14.7</v>
      </c>
      <c r="V264">
        <v>9</v>
      </c>
      <c r="W264">
        <v>15.9</v>
      </c>
      <c r="X264">
        <v>4.8</v>
      </c>
      <c r="Y264">
        <v>7.4</v>
      </c>
      <c r="Z264">
        <v>7</v>
      </c>
      <c r="AA264">
        <v>13.8</v>
      </c>
      <c r="AB264">
        <v>0.6</v>
      </c>
      <c r="AC264">
        <v>2.7</v>
      </c>
      <c r="AD264">
        <v>35</v>
      </c>
      <c r="AE264">
        <v>5.1</v>
      </c>
      <c r="AF264">
        <v>12.5</v>
      </c>
      <c r="AG264">
        <v>1.1</v>
      </c>
      <c r="AH264">
        <v>2.2</v>
      </c>
      <c r="AI264">
        <v>0.1</v>
      </c>
      <c r="AJ264">
        <v>0.2</v>
      </c>
      <c r="AK264">
        <v>2.4</v>
      </c>
      <c r="AL264">
        <v>0.1</v>
      </c>
      <c r="AM264">
        <v>2.5</v>
      </c>
      <c r="AN264">
        <v>1.2</v>
      </c>
      <c r="AO264">
        <v>0.5</v>
      </c>
      <c r="AP264">
        <v>0.1</v>
      </c>
      <c r="AQ264">
        <v>0.2</v>
      </c>
      <c r="AR264">
        <v>0.1</v>
      </c>
      <c r="AU264">
        <v>2.6</v>
      </c>
      <c r="AV264">
        <v>0.7</v>
      </c>
      <c r="AW264">
        <v>1.5</v>
      </c>
      <c r="AX264">
        <v>7</v>
      </c>
      <c r="AY264">
        <v>0.2</v>
      </c>
      <c r="AZ264">
        <v>0.9</v>
      </c>
      <c r="BA264">
        <v>0.8</v>
      </c>
      <c r="BC264">
        <v>0.1</v>
      </c>
      <c r="BD264">
        <v>6.2</v>
      </c>
      <c r="BE264">
        <v>2.7</v>
      </c>
      <c r="BF264">
        <v>1</v>
      </c>
      <c r="BG264">
        <v>36</v>
      </c>
      <c r="BH264">
        <v>1.7</v>
      </c>
      <c r="BI264">
        <v>0.7</v>
      </c>
      <c r="BJ264">
        <v>0.3</v>
      </c>
      <c r="BK264">
        <v>0.4</v>
      </c>
      <c r="BM264">
        <v>4</v>
      </c>
      <c r="BP264">
        <v>0.1</v>
      </c>
      <c r="BQ264">
        <v>91.3</v>
      </c>
      <c r="BT264">
        <v>5.9</v>
      </c>
    </row>
    <row r="265" spans="1:72" x14ac:dyDescent="0.25">
      <c r="A265" s="28" t="s">
        <v>95</v>
      </c>
      <c r="B265" s="27" t="s">
        <v>325</v>
      </c>
      <c r="C265" s="28" t="s">
        <v>405</v>
      </c>
      <c r="D265">
        <v>67.4</v>
      </c>
      <c r="E265">
        <v>1</v>
      </c>
      <c r="F265">
        <v>0.4</v>
      </c>
      <c r="G265">
        <v>2.2</v>
      </c>
      <c r="H265">
        <v>65.7</v>
      </c>
      <c r="I265">
        <v>43.2</v>
      </c>
      <c r="J265">
        <v>12.9</v>
      </c>
      <c r="K265">
        <v>32.2</v>
      </c>
      <c r="L265">
        <v>7.4</v>
      </c>
      <c r="M265">
        <v>43.3</v>
      </c>
      <c r="N265">
        <v>727</v>
      </c>
      <c r="O265">
        <v>67.3</v>
      </c>
      <c r="P265">
        <v>279.4</v>
      </c>
      <c r="Q265">
        <v>23.4</v>
      </c>
      <c r="R265">
        <v>23.9</v>
      </c>
      <c r="S265">
        <v>34.3</v>
      </c>
      <c r="T265">
        <v>11.8</v>
      </c>
      <c r="U265">
        <v>25.8</v>
      </c>
      <c r="V265">
        <v>19</v>
      </c>
      <c r="W265">
        <v>44.9</v>
      </c>
      <c r="X265">
        <v>8.6</v>
      </c>
      <c r="Y265">
        <v>15.3</v>
      </c>
      <c r="Z265">
        <v>11.1</v>
      </c>
      <c r="AA265">
        <v>27.8</v>
      </c>
      <c r="AB265">
        <v>1.3</v>
      </c>
      <c r="AC265">
        <v>5.7</v>
      </c>
      <c r="AD265">
        <v>69.3</v>
      </c>
      <c r="AE265">
        <v>11.9</v>
      </c>
      <c r="AF265">
        <v>87.1</v>
      </c>
      <c r="AG265">
        <v>4.6</v>
      </c>
      <c r="AH265">
        <v>5.3</v>
      </c>
      <c r="AI265">
        <v>0.5</v>
      </c>
      <c r="AJ265">
        <v>0.3</v>
      </c>
      <c r="AK265">
        <v>5.4</v>
      </c>
      <c r="AL265">
        <v>0.1</v>
      </c>
      <c r="AM265">
        <v>13.4</v>
      </c>
      <c r="AN265">
        <v>1.5</v>
      </c>
      <c r="AO265">
        <v>1.1</v>
      </c>
      <c r="AP265">
        <v>0.2</v>
      </c>
      <c r="AQ265">
        <v>0.9</v>
      </c>
      <c r="AR265">
        <v>0.2</v>
      </c>
      <c r="AS265">
        <v>0.1</v>
      </c>
      <c r="AT265">
        <v>0.1</v>
      </c>
      <c r="AU265">
        <v>6.8</v>
      </c>
      <c r="AV265">
        <v>1.7</v>
      </c>
      <c r="AW265">
        <v>3.1</v>
      </c>
      <c r="AX265">
        <v>7.4</v>
      </c>
      <c r="AY265">
        <v>0.5</v>
      </c>
      <c r="AZ265">
        <v>2.1</v>
      </c>
      <c r="BA265">
        <v>1.4</v>
      </c>
      <c r="BB265">
        <v>0.1</v>
      </c>
      <c r="BC265">
        <v>0.4</v>
      </c>
      <c r="BD265">
        <v>12.3</v>
      </c>
      <c r="BE265">
        <v>5.9</v>
      </c>
      <c r="BF265">
        <v>2.4</v>
      </c>
      <c r="BG265">
        <v>77.1</v>
      </c>
      <c r="BH265">
        <v>4.3</v>
      </c>
      <c r="BI265">
        <v>2</v>
      </c>
      <c r="BJ265">
        <v>0.7</v>
      </c>
      <c r="BK265">
        <v>0.8</v>
      </c>
      <c r="BL265">
        <v>0.1</v>
      </c>
      <c r="BM265">
        <v>8.4</v>
      </c>
      <c r="BP265">
        <v>0.9</v>
      </c>
      <c r="BQ265">
        <v>215</v>
      </c>
      <c r="BT265">
        <v>46.1</v>
      </c>
    </row>
    <row r="266" spans="1:72" x14ac:dyDescent="0.25">
      <c r="A266" s="28" t="s">
        <v>95</v>
      </c>
      <c r="B266" s="27" t="s">
        <v>325</v>
      </c>
      <c r="C266" s="28" t="s">
        <v>406</v>
      </c>
      <c r="D266">
        <v>6.9</v>
      </c>
      <c r="E266">
        <v>0.5</v>
      </c>
      <c r="F266">
        <v>0.1</v>
      </c>
      <c r="G266">
        <v>0.2</v>
      </c>
      <c r="H266">
        <v>5.6</v>
      </c>
      <c r="I266">
        <v>2.6</v>
      </c>
      <c r="J266">
        <v>1.1</v>
      </c>
      <c r="K266">
        <v>5</v>
      </c>
      <c r="L266">
        <v>0.5</v>
      </c>
      <c r="M266">
        <v>3.9</v>
      </c>
      <c r="N266">
        <v>99.4</v>
      </c>
      <c r="O266">
        <v>9.1</v>
      </c>
      <c r="P266">
        <v>20.9</v>
      </c>
      <c r="Q266">
        <v>1.9</v>
      </c>
      <c r="R266">
        <v>2.2</v>
      </c>
      <c r="S266">
        <v>2.6</v>
      </c>
      <c r="T266">
        <v>2.4</v>
      </c>
      <c r="U266">
        <v>2.1</v>
      </c>
      <c r="V266">
        <v>2.5</v>
      </c>
      <c r="W266">
        <v>3.3</v>
      </c>
      <c r="X266">
        <v>1</v>
      </c>
      <c r="Y266">
        <v>1.9</v>
      </c>
      <c r="Z266">
        <v>0.8</v>
      </c>
      <c r="AA266">
        <v>2.3</v>
      </c>
      <c r="AB266">
        <v>0.1</v>
      </c>
      <c r="AC266">
        <v>1</v>
      </c>
      <c r="AD266">
        <v>6.1</v>
      </c>
      <c r="AE266">
        <v>0.7</v>
      </c>
      <c r="AF266">
        <v>4.9</v>
      </c>
      <c r="AG266">
        <v>1</v>
      </c>
      <c r="AH266">
        <v>0.5</v>
      </c>
      <c r="AI266">
        <v>0.1</v>
      </c>
      <c r="AJ266">
        <v>0.2</v>
      </c>
      <c r="AK266">
        <v>0.5</v>
      </c>
      <c r="AM266">
        <v>0.7</v>
      </c>
      <c r="AN266">
        <v>1.7</v>
      </c>
      <c r="AO266">
        <v>0.1</v>
      </c>
      <c r="AP266">
        <v>0.1</v>
      </c>
      <c r="AQ266">
        <v>3.3</v>
      </c>
      <c r="AT266">
        <v>0.1</v>
      </c>
      <c r="AU266">
        <v>0.4</v>
      </c>
      <c r="AV266">
        <v>0.4</v>
      </c>
      <c r="AW266">
        <v>0.5</v>
      </c>
      <c r="AX266">
        <v>0.9</v>
      </c>
      <c r="AY266">
        <v>0.1</v>
      </c>
      <c r="AZ266">
        <v>0.2</v>
      </c>
      <c r="BA266">
        <v>0.5</v>
      </c>
      <c r="BD266">
        <v>1.2</v>
      </c>
      <c r="BE266">
        <v>0.5</v>
      </c>
      <c r="BF266">
        <v>0.2</v>
      </c>
      <c r="BG266">
        <v>4.6</v>
      </c>
      <c r="BH266">
        <v>0.4</v>
      </c>
      <c r="BI266">
        <v>0.2</v>
      </c>
      <c r="BJ266">
        <v>0.1</v>
      </c>
      <c r="BK266">
        <v>0.1</v>
      </c>
      <c r="BM266">
        <v>0.9</v>
      </c>
      <c r="BP266">
        <v>0.9</v>
      </c>
      <c r="BQ266">
        <v>14.9</v>
      </c>
      <c r="BS266">
        <v>1.4</v>
      </c>
      <c r="BT266">
        <v>3.2</v>
      </c>
    </row>
    <row r="267" spans="1:72" x14ac:dyDescent="0.25">
      <c r="A267" s="28" t="s">
        <v>95</v>
      </c>
      <c r="B267" s="27" t="s">
        <v>325</v>
      </c>
      <c r="C267" s="28" t="s">
        <v>407</v>
      </c>
      <c r="D267">
        <v>1522.7</v>
      </c>
      <c r="E267">
        <v>21.6</v>
      </c>
      <c r="F267">
        <v>14.4</v>
      </c>
      <c r="G267">
        <v>42.8</v>
      </c>
      <c r="H267">
        <v>1095.6</v>
      </c>
      <c r="I267">
        <v>700</v>
      </c>
      <c r="J267">
        <v>241.6</v>
      </c>
      <c r="K267">
        <v>629.6</v>
      </c>
      <c r="L267">
        <v>141.8</v>
      </c>
      <c r="M267">
        <v>744.7</v>
      </c>
      <c r="N267">
        <v>14025.8</v>
      </c>
      <c r="O267">
        <v>1515.9</v>
      </c>
      <c r="P267">
        <v>5039.5</v>
      </c>
      <c r="Q267">
        <v>467.6</v>
      </c>
      <c r="R267">
        <v>401.8</v>
      </c>
      <c r="S267">
        <v>634.3</v>
      </c>
      <c r="T267">
        <v>283.2</v>
      </c>
      <c r="U267">
        <v>538.7</v>
      </c>
      <c r="V267">
        <v>378</v>
      </c>
      <c r="W267">
        <v>741.4</v>
      </c>
      <c r="X267">
        <v>224.1</v>
      </c>
      <c r="Y267">
        <v>356.4</v>
      </c>
      <c r="Z267">
        <v>226.7</v>
      </c>
      <c r="AA267">
        <v>562.6</v>
      </c>
      <c r="AB267">
        <v>20.2</v>
      </c>
      <c r="AC267">
        <v>137.7</v>
      </c>
      <c r="AD267">
        <v>1480.1</v>
      </c>
      <c r="AE267">
        <v>187.4</v>
      </c>
      <c r="AF267">
        <v>942.9</v>
      </c>
      <c r="AG267">
        <v>184.3</v>
      </c>
      <c r="AH267">
        <v>180.2</v>
      </c>
      <c r="AI267">
        <v>13.8</v>
      </c>
      <c r="AJ267">
        <v>11.3</v>
      </c>
      <c r="AK267">
        <v>84.3</v>
      </c>
      <c r="AL267">
        <v>3.1</v>
      </c>
      <c r="AM267">
        <v>171.4</v>
      </c>
      <c r="AN267">
        <v>90.5</v>
      </c>
      <c r="AO267">
        <v>28.4</v>
      </c>
      <c r="AP267">
        <v>9.6</v>
      </c>
      <c r="AQ267">
        <v>34.1</v>
      </c>
      <c r="AR267">
        <v>5.7</v>
      </c>
      <c r="AS267">
        <v>3</v>
      </c>
      <c r="AT267">
        <v>5.2</v>
      </c>
      <c r="AU267">
        <v>173.9</v>
      </c>
      <c r="AV267">
        <v>39.3</v>
      </c>
      <c r="AW267">
        <v>106.2</v>
      </c>
      <c r="AX267">
        <v>164.7</v>
      </c>
      <c r="AY267">
        <v>13.5</v>
      </c>
      <c r="AZ267">
        <v>45.6</v>
      </c>
      <c r="BA267">
        <v>51.3</v>
      </c>
      <c r="BB267">
        <v>3</v>
      </c>
      <c r="BC267">
        <v>6.1</v>
      </c>
      <c r="BD267">
        <v>233.7</v>
      </c>
      <c r="BE267">
        <v>106.6</v>
      </c>
      <c r="BF267">
        <v>51.1</v>
      </c>
      <c r="BG267">
        <v>1217</v>
      </c>
      <c r="BH267">
        <v>73.6</v>
      </c>
      <c r="BI267">
        <v>38.5</v>
      </c>
      <c r="BJ267">
        <v>17.4</v>
      </c>
      <c r="BK267">
        <v>25.6</v>
      </c>
      <c r="BL267">
        <v>2.7</v>
      </c>
      <c r="BM267">
        <v>176.5</v>
      </c>
      <c r="BP267">
        <v>24.9</v>
      </c>
      <c r="BQ267">
        <v>3741.4</v>
      </c>
      <c r="BR267">
        <v>0.1</v>
      </c>
      <c r="BS267">
        <v>19.1</v>
      </c>
      <c r="BT267">
        <v>804.3</v>
      </c>
    </row>
    <row r="268" spans="1:72" x14ac:dyDescent="0.25">
      <c r="A268" s="26" t="s">
        <v>97</v>
      </c>
      <c r="B268" s="27" t="s">
        <v>326</v>
      </c>
      <c r="C268" s="26" t="s">
        <v>384</v>
      </c>
      <c r="D268">
        <v>1886.4</v>
      </c>
      <c r="E268">
        <v>26.4</v>
      </c>
      <c r="F268">
        <v>23.7</v>
      </c>
      <c r="G268">
        <v>89.5</v>
      </c>
      <c r="H268">
        <v>3510.4</v>
      </c>
      <c r="I268">
        <v>398.5</v>
      </c>
      <c r="J268">
        <v>311</v>
      </c>
      <c r="K268">
        <v>391.2</v>
      </c>
      <c r="L268">
        <v>134.3</v>
      </c>
      <c r="M268">
        <v>485.3</v>
      </c>
      <c r="N268">
        <v>5569.9</v>
      </c>
      <c r="O268">
        <v>21924.8</v>
      </c>
      <c r="P268">
        <v>2706.4</v>
      </c>
      <c r="Q268">
        <v>568.8</v>
      </c>
      <c r="R268">
        <v>475.7</v>
      </c>
      <c r="S268">
        <v>605.1</v>
      </c>
      <c r="T268">
        <v>827.8</v>
      </c>
      <c r="U268">
        <v>535</v>
      </c>
      <c r="V268">
        <v>1026.9</v>
      </c>
      <c r="W268">
        <v>1178.8</v>
      </c>
      <c r="X268">
        <v>255.7</v>
      </c>
      <c r="Y268">
        <v>635.3</v>
      </c>
      <c r="Z268">
        <v>212.6</v>
      </c>
      <c r="AA268">
        <v>865.6</v>
      </c>
      <c r="AB268">
        <v>55.7</v>
      </c>
      <c r="AC268">
        <v>399</v>
      </c>
      <c r="AD268">
        <v>2306.1</v>
      </c>
      <c r="AE268">
        <v>346.6</v>
      </c>
      <c r="AF268">
        <v>7939</v>
      </c>
      <c r="AG268">
        <v>1447.3</v>
      </c>
      <c r="AH268">
        <v>532.7</v>
      </c>
      <c r="AI268">
        <v>172.6</v>
      </c>
      <c r="AJ268">
        <v>267.6</v>
      </c>
      <c r="AK268">
        <v>516.8</v>
      </c>
      <c r="AL268">
        <v>86.3</v>
      </c>
      <c r="AM268">
        <v>761.7</v>
      </c>
      <c r="AN268">
        <v>857.4</v>
      </c>
      <c r="AO268">
        <v>259.1</v>
      </c>
      <c r="AP268">
        <v>303.2</v>
      </c>
      <c r="AQ268">
        <v>1866.3</v>
      </c>
      <c r="AR268">
        <v>311.1</v>
      </c>
      <c r="AS268">
        <v>144.6</v>
      </c>
      <c r="AT268">
        <v>189.8</v>
      </c>
      <c r="AU268">
        <v>545.4</v>
      </c>
      <c r="AV268">
        <v>1482.4</v>
      </c>
      <c r="AW268">
        <v>551.6</v>
      </c>
      <c r="AX268">
        <v>1399.5</v>
      </c>
      <c r="AY268">
        <v>200.8</v>
      </c>
      <c r="AZ268">
        <v>882.9</v>
      </c>
      <c r="BA268">
        <v>1078.3</v>
      </c>
      <c r="BB268">
        <v>95.8</v>
      </c>
      <c r="BC268">
        <v>90.2</v>
      </c>
      <c r="BD268">
        <v>919.3</v>
      </c>
      <c r="BE268">
        <v>1262.6</v>
      </c>
      <c r="BF268">
        <v>636.8</v>
      </c>
      <c r="BG268">
        <v>25124.1</v>
      </c>
      <c r="BH268">
        <v>2084.1</v>
      </c>
      <c r="BI268">
        <v>199.4</v>
      </c>
      <c r="BJ268">
        <v>179.1</v>
      </c>
      <c r="BK268">
        <v>142.4</v>
      </c>
      <c r="BL268">
        <v>18.2</v>
      </c>
      <c r="BM268">
        <v>215.2</v>
      </c>
      <c r="BP268">
        <v>44356.7</v>
      </c>
      <c r="BQ268">
        <v>48155.5</v>
      </c>
      <c r="BR268">
        <v>127.8</v>
      </c>
      <c r="BS268">
        <v>17597.1</v>
      </c>
      <c r="BT268">
        <v>-23379.7</v>
      </c>
    </row>
    <row r="269" spans="1:72" x14ac:dyDescent="0.25">
      <c r="A269" s="28" t="s">
        <v>97</v>
      </c>
      <c r="B269" s="27" t="s">
        <v>326</v>
      </c>
      <c r="C269" s="28" t="s">
        <v>385</v>
      </c>
      <c r="D269">
        <v>3</v>
      </c>
      <c r="H269">
        <v>3.1</v>
      </c>
      <c r="I269">
        <v>0.1</v>
      </c>
      <c r="J269">
        <v>0.1</v>
      </c>
      <c r="K269">
        <v>0.2</v>
      </c>
      <c r="M269">
        <v>0.1</v>
      </c>
      <c r="N269">
        <v>3.9</v>
      </c>
      <c r="O269">
        <v>231.3</v>
      </c>
      <c r="P269">
        <v>0.8</v>
      </c>
      <c r="Q269">
        <v>0.1</v>
      </c>
      <c r="R269">
        <v>0.1</v>
      </c>
      <c r="S269">
        <v>0.3</v>
      </c>
      <c r="T269">
        <v>0.3</v>
      </c>
      <c r="U269">
        <v>0.2</v>
      </c>
      <c r="V269">
        <v>2.5</v>
      </c>
      <c r="W269">
        <v>1</v>
      </c>
      <c r="X269">
        <v>0.2</v>
      </c>
      <c r="Y269">
        <v>1.1</v>
      </c>
      <c r="Z269">
        <v>0.3</v>
      </c>
      <c r="AA269">
        <v>0.2</v>
      </c>
      <c r="AC269">
        <v>0.1</v>
      </c>
      <c r="AD269">
        <v>0.8</v>
      </c>
      <c r="AE269">
        <v>0.1</v>
      </c>
      <c r="AF269">
        <v>14.5</v>
      </c>
      <c r="AG269">
        <v>0.6</v>
      </c>
      <c r="AH269">
        <v>0.1</v>
      </c>
      <c r="AI269">
        <v>0.2</v>
      </c>
      <c r="AJ269">
        <v>0.1</v>
      </c>
      <c r="AK269">
        <v>0.1</v>
      </c>
      <c r="AM269">
        <v>0.1</v>
      </c>
      <c r="AP269">
        <v>0.1</v>
      </c>
      <c r="AQ269">
        <v>0.1</v>
      </c>
      <c r="AV269">
        <v>0.4</v>
      </c>
      <c r="AW269">
        <v>0.2</v>
      </c>
      <c r="AX269">
        <v>4.4</v>
      </c>
      <c r="AY269">
        <v>0.1</v>
      </c>
      <c r="AZ269">
        <v>1.4</v>
      </c>
      <c r="BA269">
        <v>0.1</v>
      </c>
      <c r="BD269">
        <v>1.5</v>
      </c>
      <c r="BE269">
        <v>2.6</v>
      </c>
      <c r="BF269">
        <v>1.1</v>
      </c>
      <c r="BG269">
        <v>65.9</v>
      </c>
      <c r="BH269">
        <v>6.9</v>
      </c>
      <c r="BI269">
        <v>0.1</v>
      </c>
      <c r="BJ269">
        <v>0.1</v>
      </c>
      <c r="BK269">
        <v>0.1</v>
      </c>
      <c r="BP269">
        <v>103.3</v>
      </c>
      <c r="BQ269">
        <v>52.6</v>
      </c>
      <c r="BR269">
        <v>0.3</v>
      </c>
      <c r="BS269">
        <v>7.9</v>
      </c>
      <c r="BT269">
        <v>56.9</v>
      </c>
    </row>
    <row r="270" spans="1:72" x14ac:dyDescent="0.25">
      <c r="A270" s="28" t="s">
        <v>97</v>
      </c>
      <c r="B270" s="27" t="s">
        <v>326</v>
      </c>
      <c r="C270" s="28" t="s">
        <v>386</v>
      </c>
      <c r="D270">
        <v>192.6</v>
      </c>
      <c r="E270">
        <v>0.2</v>
      </c>
      <c r="F270">
        <v>3.3</v>
      </c>
      <c r="G270">
        <v>0.4</v>
      </c>
      <c r="H270">
        <v>350.6</v>
      </c>
      <c r="I270">
        <v>1.5</v>
      </c>
      <c r="J270">
        <v>1.8</v>
      </c>
      <c r="K270">
        <v>5.1</v>
      </c>
      <c r="L270">
        <v>0.5</v>
      </c>
      <c r="M270">
        <v>1.4</v>
      </c>
      <c r="N270">
        <v>304.6</v>
      </c>
      <c r="O270">
        <v>5423.8</v>
      </c>
      <c r="P270">
        <v>29.8</v>
      </c>
      <c r="Q270">
        <v>7.3</v>
      </c>
      <c r="R270">
        <v>2.7</v>
      </c>
      <c r="S270">
        <v>3.6</v>
      </c>
      <c r="T270">
        <v>7</v>
      </c>
      <c r="U270">
        <v>3.8</v>
      </c>
      <c r="V270">
        <v>12.5</v>
      </c>
      <c r="W270">
        <v>14.5</v>
      </c>
      <c r="X270">
        <v>4</v>
      </c>
      <c r="Y270">
        <v>21.8</v>
      </c>
      <c r="Z270">
        <v>2.7</v>
      </c>
      <c r="AA270">
        <v>1.9</v>
      </c>
      <c r="AB270">
        <v>0.2</v>
      </c>
      <c r="AC270">
        <v>6.8</v>
      </c>
      <c r="AD270">
        <v>17.1</v>
      </c>
      <c r="AE270">
        <v>1.8</v>
      </c>
      <c r="AF270">
        <v>1333.7</v>
      </c>
      <c r="AG270">
        <v>68.7</v>
      </c>
      <c r="AH270">
        <v>1.7</v>
      </c>
      <c r="AI270">
        <v>0.9</v>
      </c>
      <c r="AJ270">
        <v>0.6</v>
      </c>
      <c r="AK270">
        <v>4</v>
      </c>
      <c r="AL270">
        <v>0.4</v>
      </c>
      <c r="AM270">
        <v>10.4</v>
      </c>
      <c r="AN270">
        <v>1</v>
      </c>
      <c r="AO270">
        <v>1.1</v>
      </c>
      <c r="AP270">
        <v>6</v>
      </c>
      <c r="AQ270">
        <v>4</v>
      </c>
      <c r="AR270">
        <v>1.3</v>
      </c>
      <c r="AS270">
        <v>0.9</v>
      </c>
      <c r="AT270">
        <v>0.5</v>
      </c>
      <c r="AU270">
        <v>1.3</v>
      </c>
      <c r="AV270">
        <v>20.7</v>
      </c>
      <c r="AW270">
        <v>12.4</v>
      </c>
      <c r="AX270">
        <v>103.5</v>
      </c>
      <c r="AY270">
        <v>4.1</v>
      </c>
      <c r="AZ270">
        <v>182.9</v>
      </c>
      <c r="BA270">
        <v>2.8</v>
      </c>
      <c r="BB270">
        <v>0.4</v>
      </c>
      <c r="BC270">
        <v>1.6</v>
      </c>
      <c r="BD270">
        <v>41.2</v>
      </c>
      <c r="BE270">
        <v>405.5</v>
      </c>
      <c r="BF270">
        <v>67.5</v>
      </c>
      <c r="BG270">
        <v>6876.7</v>
      </c>
      <c r="BH270">
        <v>516.7</v>
      </c>
      <c r="BI270">
        <v>13.6</v>
      </c>
      <c r="BJ270">
        <v>15.9</v>
      </c>
      <c r="BK270">
        <v>8.7</v>
      </c>
      <c r="BL270">
        <v>0.3</v>
      </c>
      <c r="BM270">
        <v>1.6</v>
      </c>
      <c r="BP270">
        <v>10603.4</v>
      </c>
      <c r="BQ270">
        <v>7789.2</v>
      </c>
      <c r="BR270">
        <v>1.2</v>
      </c>
      <c r="BS270">
        <v>34.1</v>
      </c>
      <c r="BT270">
        <v>2351.6</v>
      </c>
    </row>
    <row r="271" spans="1:72" x14ac:dyDescent="0.25">
      <c r="A271" s="28" t="s">
        <v>97</v>
      </c>
      <c r="B271" s="27" t="s">
        <v>326</v>
      </c>
      <c r="C271" s="28" t="s">
        <v>387</v>
      </c>
      <c r="D271">
        <v>38.2</v>
      </c>
      <c r="E271">
        <v>0.3</v>
      </c>
      <c r="F271">
        <v>0.8</v>
      </c>
      <c r="G271">
        <v>0.6</v>
      </c>
      <c r="H271">
        <v>46.7</v>
      </c>
      <c r="I271">
        <v>7.1</v>
      </c>
      <c r="J271">
        <v>2.9</v>
      </c>
      <c r="K271">
        <v>5.6</v>
      </c>
      <c r="L271">
        <v>1.3</v>
      </c>
      <c r="M271">
        <v>5.8</v>
      </c>
      <c r="N271">
        <v>128.6</v>
      </c>
      <c r="O271">
        <v>1250.1</v>
      </c>
      <c r="P271">
        <v>33.3</v>
      </c>
      <c r="Q271">
        <v>5.3</v>
      </c>
      <c r="R271">
        <v>4.7</v>
      </c>
      <c r="S271">
        <v>6.7</v>
      </c>
      <c r="T271">
        <v>12.3</v>
      </c>
      <c r="U271">
        <v>6.1</v>
      </c>
      <c r="V271">
        <v>7.7</v>
      </c>
      <c r="W271">
        <v>11.3</v>
      </c>
      <c r="X271">
        <v>3.5</v>
      </c>
      <c r="Y271">
        <v>14.2</v>
      </c>
      <c r="Z271">
        <v>2.7</v>
      </c>
      <c r="AA271">
        <v>9.5</v>
      </c>
      <c r="AB271">
        <v>0.3</v>
      </c>
      <c r="AC271">
        <v>2.7</v>
      </c>
      <c r="AD271">
        <v>17.8</v>
      </c>
      <c r="AE271">
        <v>3.1</v>
      </c>
      <c r="AF271">
        <v>92.3</v>
      </c>
      <c r="AG271">
        <v>18.6</v>
      </c>
      <c r="AH271">
        <v>2.6</v>
      </c>
      <c r="AI271">
        <v>1.3</v>
      </c>
      <c r="AJ271">
        <v>1.6</v>
      </c>
      <c r="AK271">
        <v>3.4</v>
      </c>
      <c r="AL271">
        <v>0.6</v>
      </c>
      <c r="AM271">
        <v>6.5</v>
      </c>
      <c r="AN271">
        <v>9.5</v>
      </c>
      <c r="AO271">
        <v>1.8</v>
      </c>
      <c r="AP271">
        <v>2.9</v>
      </c>
      <c r="AQ271">
        <v>18.3</v>
      </c>
      <c r="AR271">
        <v>2</v>
      </c>
      <c r="AS271">
        <v>1.3</v>
      </c>
      <c r="AT271">
        <v>2.1</v>
      </c>
      <c r="AU271">
        <v>2.6</v>
      </c>
      <c r="AV271">
        <v>20.9</v>
      </c>
      <c r="AW271">
        <v>3.8</v>
      </c>
      <c r="AX271">
        <v>21.2</v>
      </c>
      <c r="AY271">
        <v>2.4</v>
      </c>
      <c r="AZ271">
        <v>19.2</v>
      </c>
      <c r="BA271">
        <v>4.2</v>
      </c>
      <c r="BB271">
        <v>0.8</v>
      </c>
      <c r="BC271">
        <v>1.3</v>
      </c>
      <c r="BD271">
        <v>15.5</v>
      </c>
      <c r="BE271">
        <v>34.2</v>
      </c>
      <c r="BF271">
        <v>5.8</v>
      </c>
      <c r="BG271">
        <v>590.6</v>
      </c>
      <c r="BH271">
        <v>68.7</v>
      </c>
      <c r="BI271">
        <v>2.7</v>
      </c>
      <c r="BJ271">
        <v>2</v>
      </c>
      <c r="BK271">
        <v>1.9</v>
      </c>
      <c r="BL271">
        <v>0.3</v>
      </c>
      <c r="BM271">
        <v>2.2</v>
      </c>
      <c r="BP271">
        <v>1253.4</v>
      </c>
      <c r="BQ271">
        <v>593.1</v>
      </c>
      <c r="BR271">
        <v>1.7</v>
      </c>
      <c r="BS271">
        <v>59.7</v>
      </c>
      <c r="BT271">
        <v>660.1</v>
      </c>
    </row>
    <row r="272" spans="1:72" x14ac:dyDescent="0.25">
      <c r="A272" s="28" t="s">
        <v>97</v>
      </c>
      <c r="B272" s="27" t="s">
        <v>326</v>
      </c>
      <c r="C272" s="28" t="s">
        <v>388</v>
      </c>
      <c r="D272">
        <v>0.1</v>
      </c>
      <c r="H272">
        <v>0.1</v>
      </c>
      <c r="N272">
        <v>0.1</v>
      </c>
      <c r="O272">
        <v>1.6</v>
      </c>
      <c r="AF272">
        <v>0.1</v>
      </c>
      <c r="AZ272">
        <v>0.1</v>
      </c>
      <c r="BE272">
        <v>0.1</v>
      </c>
      <c r="BG272">
        <v>1.7</v>
      </c>
      <c r="BH272">
        <v>0.2</v>
      </c>
      <c r="BP272">
        <v>4.5</v>
      </c>
      <c r="BQ272">
        <v>2.3</v>
      </c>
      <c r="BT272">
        <v>2.4</v>
      </c>
    </row>
    <row r="273" spans="1:72" x14ac:dyDescent="0.25">
      <c r="A273" s="28" t="s">
        <v>97</v>
      </c>
      <c r="B273" s="27" t="s">
        <v>326</v>
      </c>
      <c r="C273" s="28" t="s">
        <v>389</v>
      </c>
      <c r="D273">
        <v>0.2</v>
      </c>
      <c r="H273">
        <v>0.6</v>
      </c>
      <c r="N273">
        <v>0.8</v>
      </c>
      <c r="O273">
        <v>5.5</v>
      </c>
      <c r="P273">
        <v>0.2</v>
      </c>
      <c r="W273">
        <v>0.1</v>
      </c>
      <c r="Y273">
        <v>0.1</v>
      </c>
      <c r="AF273">
        <v>0.9</v>
      </c>
      <c r="AM273">
        <v>0.1</v>
      </c>
      <c r="AX273">
        <v>0.3</v>
      </c>
      <c r="AZ273">
        <v>0.2</v>
      </c>
      <c r="BE273">
        <v>0.3</v>
      </c>
      <c r="BF273">
        <v>0.2</v>
      </c>
      <c r="BG273">
        <v>6.8</v>
      </c>
      <c r="BH273">
        <v>0.5</v>
      </c>
      <c r="BP273">
        <v>11.7</v>
      </c>
      <c r="BQ273">
        <v>13.3</v>
      </c>
      <c r="BS273">
        <v>1.5</v>
      </c>
      <c r="BT273">
        <v>0.6</v>
      </c>
    </row>
    <row r="274" spans="1:72" x14ac:dyDescent="0.25">
      <c r="A274" s="28" t="s">
        <v>97</v>
      </c>
      <c r="B274" s="27" t="s">
        <v>326</v>
      </c>
      <c r="C274" s="28" t="s">
        <v>390</v>
      </c>
      <c r="H274">
        <v>0.1</v>
      </c>
      <c r="N274">
        <v>0.1</v>
      </c>
      <c r="O274">
        <v>0.3</v>
      </c>
      <c r="BG274">
        <v>1.3</v>
      </c>
      <c r="BP274">
        <v>0.9</v>
      </c>
      <c r="BQ274">
        <v>0.7</v>
      </c>
      <c r="BT274">
        <v>-2.9</v>
      </c>
    </row>
    <row r="275" spans="1:72" x14ac:dyDescent="0.25">
      <c r="A275" s="28" t="s">
        <v>97</v>
      </c>
      <c r="B275" s="27" t="s">
        <v>326</v>
      </c>
      <c r="C275" s="28" t="s">
        <v>391</v>
      </c>
      <c r="D275">
        <v>0.6</v>
      </c>
      <c r="H275">
        <v>1.2</v>
      </c>
      <c r="N275">
        <v>0.9</v>
      </c>
      <c r="O275">
        <v>19.3</v>
      </c>
      <c r="P275">
        <v>0.1</v>
      </c>
      <c r="Y275">
        <v>0.1</v>
      </c>
      <c r="AF275">
        <v>3.1</v>
      </c>
      <c r="AG275">
        <v>0.3</v>
      </c>
      <c r="AQ275">
        <v>0.6</v>
      </c>
      <c r="AV275">
        <v>0.3</v>
      </c>
      <c r="AX275">
        <v>0.5</v>
      </c>
      <c r="AZ275">
        <v>0.5</v>
      </c>
      <c r="BD275">
        <v>0.1</v>
      </c>
      <c r="BE275">
        <v>0.7</v>
      </c>
      <c r="BF275">
        <v>0.3</v>
      </c>
      <c r="BG275">
        <v>22.9</v>
      </c>
      <c r="BH275">
        <v>1.9</v>
      </c>
      <c r="BI275">
        <v>0.1</v>
      </c>
      <c r="BP275">
        <v>38.2</v>
      </c>
      <c r="BQ275">
        <v>29.1</v>
      </c>
      <c r="BS275">
        <v>0.5</v>
      </c>
      <c r="BT275">
        <v>16.2</v>
      </c>
    </row>
    <row r="276" spans="1:72" x14ac:dyDescent="0.25">
      <c r="A276" s="28" t="s">
        <v>97</v>
      </c>
      <c r="B276" s="27" t="s">
        <v>326</v>
      </c>
      <c r="C276" s="28" t="s">
        <v>392</v>
      </c>
      <c r="D276">
        <v>1.6</v>
      </c>
      <c r="H276">
        <v>3.4</v>
      </c>
      <c r="I276">
        <v>0.7</v>
      </c>
      <c r="J276">
        <v>0.2</v>
      </c>
      <c r="K276">
        <v>0.4</v>
      </c>
      <c r="L276">
        <v>0.1</v>
      </c>
      <c r="M276">
        <v>0.2</v>
      </c>
      <c r="N276">
        <v>4.1</v>
      </c>
      <c r="O276">
        <v>34.8</v>
      </c>
      <c r="P276">
        <v>1.2</v>
      </c>
      <c r="Q276">
        <v>0.3</v>
      </c>
      <c r="R276">
        <v>0.3</v>
      </c>
      <c r="S276">
        <v>0.4</v>
      </c>
      <c r="T276">
        <v>0.5</v>
      </c>
      <c r="U276">
        <v>0.4</v>
      </c>
      <c r="V276">
        <v>0.6</v>
      </c>
      <c r="W276">
        <v>0.7</v>
      </c>
      <c r="X276">
        <v>0.2</v>
      </c>
      <c r="Y276">
        <v>0.6</v>
      </c>
      <c r="Z276">
        <v>0.2</v>
      </c>
      <c r="AA276">
        <v>0.4</v>
      </c>
      <c r="AC276">
        <v>0.2</v>
      </c>
      <c r="AD276">
        <v>0.8</v>
      </c>
      <c r="AE276">
        <v>0.2</v>
      </c>
      <c r="AF276">
        <v>4.7</v>
      </c>
      <c r="AG276">
        <v>1.1</v>
      </c>
      <c r="AH276">
        <v>0.2</v>
      </c>
      <c r="AI276">
        <v>0.2</v>
      </c>
      <c r="AJ276">
        <v>0.1</v>
      </c>
      <c r="AK276">
        <v>0.3</v>
      </c>
      <c r="AM276">
        <v>0.4</v>
      </c>
      <c r="AN276">
        <v>0.2</v>
      </c>
      <c r="AO276">
        <v>0.1</v>
      </c>
      <c r="AP276">
        <v>0.2</v>
      </c>
      <c r="AQ276">
        <v>1.1</v>
      </c>
      <c r="AR276">
        <v>0.1</v>
      </c>
      <c r="AS276">
        <v>0.1</v>
      </c>
      <c r="AT276">
        <v>0.2</v>
      </c>
      <c r="AU276">
        <v>0.2</v>
      </c>
      <c r="AV276">
        <v>0.8</v>
      </c>
      <c r="AW276">
        <v>0.2</v>
      </c>
      <c r="AX276">
        <v>1</v>
      </c>
      <c r="AY276">
        <v>0.2</v>
      </c>
      <c r="AZ276">
        <v>1.1</v>
      </c>
      <c r="BA276">
        <v>0.2</v>
      </c>
      <c r="BC276">
        <v>0.1</v>
      </c>
      <c r="BD276">
        <v>0.5</v>
      </c>
      <c r="BE276">
        <v>1.8</v>
      </c>
      <c r="BF276">
        <v>0.5</v>
      </c>
      <c r="BG276">
        <v>48.4</v>
      </c>
      <c r="BH276">
        <v>2.9</v>
      </c>
      <c r="BI276">
        <v>0.2</v>
      </c>
      <c r="BJ276">
        <v>0.1</v>
      </c>
      <c r="BK276">
        <v>0.1</v>
      </c>
      <c r="BM276">
        <v>0.1</v>
      </c>
      <c r="BP276">
        <v>77.9</v>
      </c>
      <c r="BQ276">
        <v>64.7</v>
      </c>
      <c r="BS276">
        <v>1.8</v>
      </c>
      <c r="BT276">
        <v>20</v>
      </c>
    </row>
    <row r="277" spans="1:72" x14ac:dyDescent="0.25">
      <c r="A277" s="28" t="s">
        <v>97</v>
      </c>
      <c r="B277" s="27" t="s">
        <v>326</v>
      </c>
      <c r="C277" s="28" t="s">
        <v>393</v>
      </c>
      <c r="D277">
        <v>1</v>
      </c>
      <c r="H277">
        <v>3.1</v>
      </c>
      <c r="I277">
        <v>0.4</v>
      </c>
      <c r="J277">
        <v>0.3</v>
      </c>
      <c r="K277">
        <v>0.6</v>
      </c>
      <c r="L277">
        <v>0.1</v>
      </c>
      <c r="M277">
        <v>0.2</v>
      </c>
      <c r="N277">
        <v>2.3</v>
      </c>
      <c r="O277">
        <v>15.9</v>
      </c>
      <c r="P277">
        <v>0.6</v>
      </c>
      <c r="Q277">
        <v>0.3</v>
      </c>
      <c r="R277">
        <v>0.4</v>
      </c>
      <c r="S277">
        <v>0.6</v>
      </c>
      <c r="T277">
        <v>0.9</v>
      </c>
      <c r="U277">
        <v>0.6</v>
      </c>
      <c r="V277">
        <v>1</v>
      </c>
      <c r="W277">
        <v>1</v>
      </c>
      <c r="X277">
        <v>0.2</v>
      </c>
      <c r="Y277">
        <v>0.7</v>
      </c>
      <c r="Z277">
        <v>0.2</v>
      </c>
      <c r="AA277">
        <v>0.5</v>
      </c>
      <c r="AC277">
        <v>0.2</v>
      </c>
      <c r="AD277">
        <v>0.7</v>
      </c>
      <c r="AE277">
        <v>0.3</v>
      </c>
      <c r="AF277">
        <v>6</v>
      </c>
      <c r="AG277">
        <v>1.4</v>
      </c>
      <c r="AH277">
        <v>0.2</v>
      </c>
      <c r="AI277">
        <v>0.4</v>
      </c>
      <c r="AJ277">
        <v>0.2</v>
      </c>
      <c r="AK277">
        <v>1.4</v>
      </c>
      <c r="AM277">
        <v>0.4</v>
      </c>
      <c r="AN277">
        <v>0.6</v>
      </c>
      <c r="AO277">
        <v>0.1</v>
      </c>
      <c r="AP277">
        <v>0.2</v>
      </c>
      <c r="AQ277">
        <v>1.5</v>
      </c>
      <c r="AR277">
        <v>0.1</v>
      </c>
      <c r="AT277">
        <v>0.2</v>
      </c>
      <c r="AU277">
        <v>0.1</v>
      </c>
      <c r="AV277">
        <v>0.7</v>
      </c>
      <c r="AW277">
        <v>0.1</v>
      </c>
      <c r="AX277">
        <v>0.5</v>
      </c>
      <c r="AY277">
        <v>0.7</v>
      </c>
      <c r="AZ277">
        <v>0.6</v>
      </c>
      <c r="BA277">
        <v>0.2</v>
      </c>
      <c r="BC277">
        <v>0.1</v>
      </c>
      <c r="BD277">
        <v>0.4</v>
      </c>
      <c r="BE277">
        <v>1.2</v>
      </c>
      <c r="BF277">
        <v>0.4</v>
      </c>
      <c r="BG277">
        <v>28.7</v>
      </c>
      <c r="BH277">
        <v>1.6</v>
      </c>
      <c r="BI277">
        <v>0.1</v>
      </c>
      <c r="BJ277">
        <v>0.1</v>
      </c>
      <c r="BK277">
        <v>0.1</v>
      </c>
      <c r="BM277">
        <v>0.1</v>
      </c>
      <c r="BP277">
        <v>44.5</v>
      </c>
      <c r="BQ277">
        <v>25.6</v>
      </c>
      <c r="BS277">
        <v>0.3</v>
      </c>
      <c r="BT277">
        <v>13.1</v>
      </c>
    </row>
    <row r="278" spans="1:72" x14ac:dyDescent="0.25">
      <c r="A278" s="28" t="s">
        <v>97</v>
      </c>
      <c r="B278" s="27" t="s">
        <v>326</v>
      </c>
      <c r="C278" s="28" t="s">
        <v>394</v>
      </c>
      <c r="D278">
        <v>0.3</v>
      </c>
      <c r="H278">
        <v>0.9</v>
      </c>
      <c r="N278">
        <v>0.8</v>
      </c>
      <c r="O278">
        <v>5.2</v>
      </c>
      <c r="P278">
        <v>0.2</v>
      </c>
      <c r="W278">
        <v>0.1</v>
      </c>
      <c r="AF278">
        <v>8.9</v>
      </c>
      <c r="AM278">
        <v>0.1</v>
      </c>
      <c r="AW278">
        <v>0.1</v>
      </c>
      <c r="AX278">
        <v>0.4</v>
      </c>
      <c r="AZ278">
        <v>0.2</v>
      </c>
      <c r="BD278">
        <v>0.1</v>
      </c>
      <c r="BE278">
        <v>0.1</v>
      </c>
      <c r="BF278">
        <v>0.3</v>
      </c>
      <c r="BG278">
        <v>4.6</v>
      </c>
      <c r="BH278">
        <v>0.3</v>
      </c>
      <c r="BP278">
        <v>4.9</v>
      </c>
      <c r="BQ278">
        <v>4.9</v>
      </c>
      <c r="BS278">
        <v>0.1</v>
      </c>
      <c r="BT278">
        <v>2.1</v>
      </c>
    </row>
    <row r="279" spans="1:72" x14ac:dyDescent="0.25">
      <c r="A279" s="28" t="s">
        <v>97</v>
      </c>
      <c r="B279" s="27" t="s">
        <v>326</v>
      </c>
      <c r="C279" s="28" t="s">
        <v>395</v>
      </c>
      <c r="D279">
        <v>6.7</v>
      </c>
      <c r="F279">
        <v>0.1</v>
      </c>
      <c r="G279">
        <v>0.4</v>
      </c>
      <c r="H279">
        <v>13.6</v>
      </c>
      <c r="I279">
        <v>0.5</v>
      </c>
      <c r="J279">
        <v>0.4</v>
      </c>
      <c r="K279">
        <v>0.5</v>
      </c>
      <c r="L279">
        <v>0.1</v>
      </c>
      <c r="M279">
        <v>0.5</v>
      </c>
      <c r="N279">
        <v>10.9</v>
      </c>
      <c r="O279">
        <v>228.2</v>
      </c>
      <c r="P279">
        <v>1.6</v>
      </c>
      <c r="Q279">
        <v>0.7</v>
      </c>
      <c r="R279">
        <v>0.7</v>
      </c>
      <c r="S279">
        <v>0.9</v>
      </c>
      <c r="T279">
        <v>1.3</v>
      </c>
      <c r="U279">
        <v>0.9</v>
      </c>
      <c r="V279">
        <v>1.5</v>
      </c>
      <c r="W279">
        <v>1.3</v>
      </c>
      <c r="X279">
        <v>0.7</v>
      </c>
      <c r="Y279">
        <v>1.7</v>
      </c>
      <c r="Z279">
        <v>1.3</v>
      </c>
      <c r="AA279">
        <v>1.7</v>
      </c>
      <c r="AC279">
        <v>0.5</v>
      </c>
      <c r="AD279">
        <v>2.1</v>
      </c>
      <c r="AE279">
        <v>0.3</v>
      </c>
      <c r="AF279">
        <v>95.4</v>
      </c>
      <c r="AG279">
        <v>2.8</v>
      </c>
      <c r="AH279">
        <v>1.3</v>
      </c>
      <c r="AI279">
        <v>4.5</v>
      </c>
      <c r="AJ279">
        <v>4.7</v>
      </c>
      <c r="AK279">
        <v>1</v>
      </c>
      <c r="AL279">
        <v>0.1</v>
      </c>
      <c r="AM279">
        <v>0.8</v>
      </c>
      <c r="AN279">
        <v>0.7</v>
      </c>
      <c r="AO279">
        <v>0.1</v>
      </c>
      <c r="AP279">
        <v>0.7</v>
      </c>
      <c r="AQ279">
        <v>2.9</v>
      </c>
      <c r="AR279">
        <v>0.1</v>
      </c>
      <c r="AS279">
        <v>0.1</v>
      </c>
      <c r="AT279">
        <v>0.2</v>
      </c>
      <c r="AU279">
        <v>0.2</v>
      </c>
      <c r="AV279">
        <v>2.7</v>
      </c>
      <c r="AW279">
        <v>1.2</v>
      </c>
      <c r="AX279">
        <v>6.2</v>
      </c>
      <c r="AY279">
        <v>0.2</v>
      </c>
      <c r="AZ279">
        <v>6</v>
      </c>
      <c r="BA279">
        <v>1</v>
      </c>
      <c r="BB279">
        <v>0.1</v>
      </c>
      <c r="BC279">
        <v>0.1</v>
      </c>
      <c r="BD279">
        <v>2.7</v>
      </c>
      <c r="BE279">
        <v>12.8</v>
      </c>
      <c r="BF279">
        <v>3.3</v>
      </c>
      <c r="BG279">
        <v>217.9</v>
      </c>
      <c r="BH279">
        <v>14.9</v>
      </c>
      <c r="BI279">
        <v>0.6</v>
      </c>
      <c r="BJ279">
        <v>0.6</v>
      </c>
      <c r="BK279">
        <v>0.4</v>
      </c>
      <c r="BM279">
        <v>0.2</v>
      </c>
      <c r="BP279">
        <v>309.3</v>
      </c>
      <c r="BQ279">
        <v>179.7</v>
      </c>
      <c r="BR279">
        <v>0.2</v>
      </c>
      <c r="BS279">
        <v>6.5</v>
      </c>
      <c r="BT279">
        <v>143.8</v>
      </c>
    </row>
    <row r="280" spans="1:72" x14ac:dyDescent="0.25">
      <c r="A280" s="28" t="s">
        <v>97</v>
      </c>
      <c r="B280" s="27" t="s">
        <v>326</v>
      </c>
      <c r="C280" s="28" t="s">
        <v>396</v>
      </c>
      <c r="D280">
        <v>76.4</v>
      </c>
      <c r="E280">
        <v>0.2</v>
      </c>
      <c r="F280">
        <v>1.2</v>
      </c>
      <c r="G280">
        <v>0.3</v>
      </c>
      <c r="H280">
        <v>185.9</v>
      </c>
      <c r="I280">
        <v>3.9</v>
      </c>
      <c r="J280">
        <v>2.1</v>
      </c>
      <c r="K280">
        <v>3.1</v>
      </c>
      <c r="L280">
        <v>0.5</v>
      </c>
      <c r="M280">
        <v>2.9</v>
      </c>
      <c r="N280">
        <v>174.6</v>
      </c>
      <c r="O280">
        <v>5066.6</v>
      </c>
      <c r="P280">
        <v>24.5</v>
      </c>
      <c r="Q280">
        <v>6.1</v>
      </c>
      <c r="R280">
        <v>3.1</v>
      </c>
      <c r="S280">
        <v>4.8</v>
      </c>
      <c r="T280">
        <v>26.3</v>
      </c>
      <c r="U280">
        <v>5.2</v>
      </c>
      <c r="V280">
        <v>8.8</v>
      </c>
      <c r="W280">
        <v>12</v>
      </c>
      <c r="X280">
        <v>2.5</v>
      </c>
      <c r="Y280">
        <v>29.4</v>
      </c>
      <c r="Z280">
        <v>2.3</v>
      </c>
      <c r="AA280">
        <v>6</v>
      </c>
      <c r="AB280">
        <v>0.2</v>
      </c>
      <c r="AC280">
        <v>4.5</v>
      </c>
      <c r="AD280">
        <v>12.1</v>
      </c>
      <c r="AE280">
        <v>2.2</v>
      </c>
      <c r="AF280">
        <v>626.3</v>
      </c>
      <c r="AG280">
        <v>27.9</v>
      </c>
      <c r="AH280">
        <v>1.6</v>
      </c>
      <c r="AI280">
        <v>0.7</v>
      </c>
      <c r="AJ280">
        <v>2.4</v>
      </c>
      <c r="AK280">
        <v>3.4</v>
      </c>
      <c r="AL280">
        <v>0.2</v>
      </c>
      <c r="AM280">
        <v>3.5</v>
      </c>
      <c r="AN280">
        <v>20.9</v>
      </c>
      <c r="AO280">
        <v>0.9</v>
      </c>
      <c r="AP280">
        <v>4.6</v>
      </c>
      <c r="AQ280">
        <v>58.5</v>
      </c>
      <c r="AR280">
        <v>0.4</v>
      </c>
      <c r="AS280">
        <v>0.3</v>
      </c>
      <c r="AT280">
        <v>1</v>
      </c>
      <c r="AU280">
        <v>0.8</v>
      </c>
      <c r="AV280">
        <v>32.2</v>
      </c>
      <c r="AW280">
        <v>6.7</v>
      </c>
      <c r="AX280">
        <v>89.5</v>
      </c>
      <c r="AY280">
        <v>2</v>
      </c>
      <c r="AZ280">
        <v>68.6</v>
      </c>
      <c r="BA280">
        <v>2</v>
      </c>
      <c r="BB280">
        <v>0.3</v>
      </c>
      <c r="BC280">
        <v>0.5</v>
      </c>
      <c r="BD280">
        <v>35.3</v>
      </c>
      <c r="BE280">
        <v>206.7</v>
      </c>
      <c r="BF280">
        <v>26.3</v>
      </c>
      <c r="BG280">
        <v>3656.8</v>
      </c>
      <c r="BH280">
        <v>253.3</v>
      </c>
      <c r="BI280">
        <v>8.4</v>
      </c>
      <c r="BJ280">
        <v>8.7</v>
      </c>
      <c r="BK280">
        <v>5.4</v>
      </c>
      <c r="BL280">
        <v>0.2</v>
      </c>
      <c r="BM280">
        <v>1.3</v>
      </c>
      <c r="BP280">
        <v>5177.2</v>
      </c>
      <c r="BQ280">
        <v>2719.1</v>
      </c>
      <c r="BR280">
        <v>5.4</v>
      </c>
      <c r="BS280">
        <v>516.2</v>
      </c>
      <c r="BT280">
        <v>2212.8</v>
      </c>
    </row>
    <row r="281" spans="1:72" x14ac:dyDescent="0.25">
      <c r="A281" s="28" t="s">
        <v>97</v>
      </c>
      <c r="B281" s="27" t="s">
        <v>326</v>
      </c>
      <c r="C281" s="28" t="s">
        <v>397</v>
      </c>
      <c r="D281">
        <v>2.2</v>
      </c>
      <c r="F281">
        <v>0.1</v>
      </c>
      <c r="G281">
        <v>0.1</v>
      </c>
      <c r="H281">
        <v>2.4</v>
      </c>
      <c r="I281">
        <v>0.2</v>
      </c>
      <c r="J281">
        <v>0.1</v>
      </c>
      <c r="K281">
        <v>0.2</v>
      </c>
      <c r="L281">
        <v>0.1</v>
      </c>
      <c r="M281">
        <v>0.2</v>
      </c>
      <c r="N281">
        <v>3.8</v>
      </c>
      <c r="O281">
        <v>34.3</v>
      </c>
      <c r="P281">
        <v>0.9</v>
      </c>
      <c r="Q281">
        <v>0.2</v>
      </c>
      <c r="R281">
        <v>0.2</v>
      </c>
      <c r="S281">
        <v>0.3</v>
      </c>
      <c r="T281">
        <v>1.8</v>
      </c>
      <c r="U281">
        <v>0.5</v>
      </c>
      <c r="V281">
        <v>0.5</v>
      </c>
      <c r="W281">
        <v>0.6</v>
      </c>
      <c r="X281">
        <v>0.3</v>
      </c>
      <c r="Y281">
        <v>0.4</v>
      </c>
      <c r="Z281">
        <v>0.3</v>
      </c>
      <c r="AA281">
        <v>0.3</v>
      </c>
      <c r="AC281">
        <v>0.2</v>
      </c>
      <c r="AD281">
        <v>0.7</v>
      </c>
      <c r="AE281">
        <v>0.2</v>
      </c>
      <c r="AF281">
        <v>3.2</v>
      </c>
      <c r="AG281">
        <v>1.4</v>
      </c>
      <c r="AH281">
        <v>0.1</v>
      </c>
      <c r="AI281">
        <v>0.2</v>
      </c>
      <c r="AJ281">
        <v>0.1</v>
      </c>
      <c r="AK281">
        <v>0.2</v>
      </c>
      <c r="AL281">
        <v>0.1</v>
      </c>
      <c r="AM281">
        <v>0.2</v>
      </c>
      <c r="AN281">
        <v>0.2</v>
      </c>
      <c r="AO281">
        <v>0.2</v>
      </c>
      <c r="AP281">
        <v>0.3</v>
      </c>
      <c r="AQ281">
        <v>0.6</v>
      </c>
      <c r="AR281">
        <v>0.1</v>
      </c>
      <c r="AS281">
        <v>0.1</v>
      </c>
      <c r="AT281">
        <v>0.1</v>
      </c>
      <c r="AU281">
        <v>0.1</v>
      </c>
      <c r="AV281">
        <v>0.6</v>
      </c>
      <c r="AW281">
        <v>0.2</v>
      </c>
      <c r="AX281">
        <v>1.4</v>
      </c>
      <c r="AY281">
        <v>0.1</v>
      </c>
      <c r="AZ281">
        <v>1.3</v>
      </c>
      <c r="BA281">
        <v>0.2</v>
      </c>
      <c r="BB281">
        <v>0.1</v>
      </c>
      <c r="BC281">
        <v>0.1</v>
      </c>
      <c r="BD281">
        <v>0.4</v>
      </c>
      <c r="BE281">
        <v>1.6</v>
      </c>
      <c r="BF281">
        <v>0.3</v>
      </c>
      <c r="BG281">
        <v>37.6</v>
      </c>
      <c r="BH281">
        <v>3.3</v>
      </c>
      <c r="BI281">
        <v>0.2</v>
      </c>
      <c r="BJ281">
        <v>0.1</v>
      </c>
      <c r="BK281">
        <v>0.1</v>
      </c>
      <c r="BL281">
        <v>0.1</v>
      </c>
      <c r="BM281">
        <v>0.1</v>
      </c>
      <c r="BP281">
        <v>66.4</v>
      </c>
      <c r="BQ281">
        <v>32</v>
      </c>
      <c r="BS281">
        <v>3</v>
      </c>
      <c r="BT281">
        <v>7.4</v>
      </c>
    </row>
    <row r="282" spans="1:72" x14ac:dyDescent="0.25">
      <c r="A282" s="28" t="s">
        <v>97</v>
      </c>
      <c r="B282" s="27" t="s">
        <v>326</v>
      </c>
      <c r="C282" s="28" t="s">
        <v>398</v>
      </c>
      <c r="D282">
        <v>2.2</v>
      </c>
      <c r="G282">
        <v>0.1</v>
      </c>
      <c r="H282">
        <v>2.9</v>
      </c>
      <c r="I282">
        <v>1.4</v>
      </c>
      <c r="J282">
        <v>0.4</v>
      </c>
      <c r="K282">
        <v>1.4</v>
      </c>
      <c r="L282">
        <v>0.2</v>
      </c>
      <c r="M282">
        <v>1.1</v>
      </c>
      <c r="N282">
        <v>52.1</v>
      </c>
      <c r="O282">
        <v>8</v>
      </c>
      <c r="P282">
        <v>7.8</v>
      </c>
      <c r="Q282">
        <v>0.7</v>
      </c>
      <c r="R282">
        <v>0.8</v>
      </c>
      <c r="S282">
        <v>0.9</v>
      </c>
      <c r="T282">
        <v>0.7</v>
      </c>
      <c r="U282">
        <v>0.8</v>
      </c>
      <c r="V282">
        <v>0.4</v>
      </c>
      <c r="W282">
        <v>0.7</v>
      </c>
      <c r="X282">
        <v>0.3</v>
      </c>
      <c r="Y282">
        <v>0.7</v>
      </c>
      <c r="Z282">
        <v>0.3</v>
      </c>
      <c r="AA282">
        <v>1.9</v>
      </c>
      <c r="AB282">
        <v>0.1</v>
      </c>
      <c r="AC282">
        <v>0.5</v>
      </c>
      <c r="AD282">
        <v>4.2</v>
      </c>
      <c r="AE282">
        <v>0.7</v>
      </c>
      <c r="AF282">
        <v>2.3</v>
      </c>
      <c r="AG282">
        <v>0.2</v>
      </c>
      <c r="AH282">
        <v>0.1</v>
      </c>
      <c r="AJ282">
        <v>0.1</v>
      </c>
      <c r="AK282">
        <v>0.3</v>
      </c>
      <c r="AM282">
        <v>0.2</v>
      </c>
      <c r="AN282">
        <v>0.6</v>
      </c>
      <c r="AO282">
        <v>0.1</v>
      </c>
      <c r="AQ282">
        <v>0.3</v>
      </c>
      <c r="AU282">
        <v>0.1</v>
      </c>
      <c r="AV282">
        <v>0.3</v>
      </c>
      <c r="AW282">
        <v>0.1</v>
      </c>
      <c r="AX282">
        <v>1.3</v>
      </c>
      <c r="AZ282">
        <v>0.1</v>
      </c>
      <c r="BA282">
        <v>0.1</v>
      </c>
      <c r="BD282">
        <v>0.8</v>
      </c>
      <c r="BE282">
        <v>0.5</v>
      </c>
      <c r="BF282">
        <v>0.1</v>
      </c>
      <c r="BG282">
        <v>6.3</v>
      </c>
      <c r="BH282">
        <v>0.5</v>
      </c>
      <c r="BI282">
        <v>0.1</v>
      </c>
      <c r="BM282">
        <v>0.5</v>
      </c>
      <c r="BP282">
        <v>5</v>
      </c>
      <c r="BQ282">
        <v>11</v>
      </c>
      <c r="BS282">
        <v>1.9</v>
      </c>
      <c r="BT282">
        <v>3.5</v>
      </c>
    </row>
    <row r="283" spans="1:72" x14ac:dyDescent="0.25">
      <c r="A283" s="28" t="s">
        <v>97</v>
      </c>
      <c r="B283" s="27" t="s">
        <v>326</v>
      </c>
      <c r="C283" s="28" t="s">
        <v>399</v>
      </c>
      <c r="D283">
        <v>0.8</v>
      </c>
      <c r="H283">
        <v>2</v>
      </c>
      <c r="I283">
        <v>0.1</v>
      </c>
      <c r="J283">
        <v>0.1</v>
      </c>
      <c r="K283">
        <v>0.2</v>
      </c>
      <c r="L283">
        <v>0.1</v>
      </c>
      <c r="M283">
        <v>0.1</v>
      </c>
      <c r="N283">
        <v>2.8</v>
      </c>
      <c r="O283">
        <v>11.3</v>
      </c>
      <c r="P283">
        <v>0.7</v>
      </c>
      <c r="Q283">
        <v>0.1</v>
      </c>
      <c r="R283">
        <v>0.1</v>
      </c>
      <c r="S283">
        <v>0.1</v>
      </c>
      <c r="T283">
        <v>0.1</v>
      </c>
      <c r="U283">
        <v>0.1</v>
      </c>
      <c r="V283">
        <v>0.1</v>
      </c>
      <c r="W283">
        <v>0.2</v>
      </c>
      <c r="X283">
        <v>0.1</v>
      </c>
      <c r="Y283">
        <v>0.2</v>
      </c>
      <c r="Z283">
        <v>0.1</v>
      </c>
      <c r="AA283">
        <v>0.1</v>
      </c>
      <c r="AC283">
        <v>0.1</v>
      </c>
      <c r="AD283">
        <v>0.3</v>
      </c>
      <c r="AE283">
        <v>0.1</v>
      </c>
      <c r="AF283">
        <v>1</v>
      </c>
      <c r="AG283">
        <v>0.5</v>
      </c>
      <c r="AH283">
        <v>0.1</v>
      </c>
      <c r="AK283">
        <v>0.1</v>
      </c>
      <c r="AM283">
        <v>0.3</v>
      </c>
      <c r="AN283">
        <v>0.1</v>
      </c>
      <c r="AO283">
        <v>0.1</v>
      </c>
      <c r="AP283">
        <v>0.1</v>
      </c>
      <c r="AQ283">
        <v>0.1</v>
      </c>
      <c r="AV283">
        <v>0.2</v>
      </c>
      <c r="AW283">
        <v>0.1</v>
      </c>
      <c r="AX283">
        <v>0.3</v>
      </c>
      <c r="AY283">
        <v>0.1</v>
      </c>
      <c r="AZ283">
        <v>0.6</v>
      </c>
      <c r="BA283">
        <v>0.1</v>
      </c>
      <c r="BD283">
        <v>0.2</v>
      </c>
      <c r="BE283">
        <v>0.9</v>
      </c>
      <c r="BF283">
        <v>0.1</v>
      </c>
      <c r="BG283">
        <v>20</v>
      </c>
      <c r="BH283">
        <v>1</v>
      </c>
      <c r="BI283">
        <v>0.1</v>
      </c>
      <c r="BJ283">
        <v>0.1</v>
      </c>
      <c r="BK283">
        <v>0.1</v>
      </c>
      <c r="BM283">
        <v>0.1</v>
      </c>
      <c r="BP283">
        <v>26.3</v>
      </c>
      <c r="BQ283">
        <v>22.2</v>
      </c>
      <c r="BS283">
        <v>0.3</v>
      </c>
      <c r="BT283">
        <v>4.8</v>
      </c>
    </row>
    <row r="284" spans="1:72" x14ac:dyDescent="0.25">
      <c r="A284" s="28" t="s">
        <v>97</v>
      </c>
      <c r="B284" s="27" t="s">
        <v>326</v>
      </c>
      <c r="C284" s="28" t="s">
        <v>400</v>
      </c>
      <c r="D284">
        <v>15.4</v>
      </c>
      <c r="E284">
        <v>0.1</v>
      </c>
      <c r="F284">
        <v>0.3</v>
      </c>
      <c r="G284">
        <v>0.4</v>
      </c>
      <c r="H284">
        <v>23.3</v>
      </c>
      <c r="I284">
        <v>11.3</v>
      </c>
      <c r="J284">
        <v>2.8</v>
      </c>
      <c r="K284">
        <v>4.3</v>
      </c>
      <c r="L284">
        <v>1.1</v>
      </c>
      <c r="M284">
        <v>4.5</v>
      </c>
      <c r="N284">
        <v>97.4</v>
      </c>
      <c r="O284">
        <v>302.9</v>
      </c>
      <c r="P284">
        <v>36.4</v>
      </c>
      <c r="Q284">
        <v>5</v>
      </c>
      <c r="R284">
        <v>5.9</v>
      </c>
      <c r="S284">
        <v>7.7</v>
      </c>
      <c r="T284">
        <v>6.8</v>
      </c>
      <c r="U284">
        <v>16.9</v>
      </c>
      <c r="V284">
        <v>15.4</v>
      </c>
      <c r="W284">
        <v>17.4</v>
      </c>
      <c r="X284">
        <v>3.9</v>
      </c>
      <c r="Y284">
        <v>6.7</v>
      </c>
      <c r="Z284">
        <v>3.9</v>
      </c>
      <c r="AA284">
        <v>4.7</v>
      </c>
      <c r="AB284">
        <v>0.2</v>
      </c>
      <c r="AC284">
        <v>1.5</v>
      </c>
      <c r="AD284">
        <v>24.2</v>
      </c>
      <c r="AE284">
        <v>2</v>
      </c>
      <c r="AF284">
        <v>17.4</v>
      </c>
      <c r="AG284">
        <v>5.9</v>
      </c>
      <c r="AH284">
        <v>1.5</v>
      </c>
      <c r="AI284">
        <v>0.1</v>
      </c>
      <c r="AJ284">
        <v>0.1</v>
      </c>
      <c r="AK284">
        <v>1.3</v>
      </c>
      <c r="AL284">
        <v>0.1</v>
      </c>
      <c r="AM284">
        <v>1.7</v>
      </c>
      <c r="AN284">
        <v>1.3</v>
      </c>
      <c r="AO284">
        <v>0.4</v>
      </c>
      <c r="AP284">
        <v>0.9</v>
      </c>
      <c r="AQ284">
        <v>1</v>
      </c>
      <c r="AR284">
        <v>0.1</v>
      </c>
      <c r="AS284">
        <v>0.1</v>
      </c>
      <c r="AU284">
        <v>1.2</v>
      </c>
      <c r="AV284">
        <v>3.2</v>
      </c>
      <c r="AW284">
        <v>1.3</v>
      </c>
      <c r="AX284">
        <v>6</v>
      </c>
      <c r="AY284">
        <v>0.5</v>
      </c>
      <c r="AZ284">
        <v>7.5</v>
      </c>
      <c r="BA284">
        <v>0.7</v>
      </c>
      <c r="BB284">
        <v>0.1</v>
      </c>
      <c r="BC284">
        <v>0.1</v>
      </c>
      <c r="BD284">
        <v>3.9</v>
      </c>
      <c r="BE284">
        <v>13.1</v>
      </c>
      <c r="BF284">
        <v>2.2</v>
      </c>
      <c r="BG284">
        <v>316.4</v>
      </c>
      <c r="BH284">
        <v>18.1</v>
      </c>
      <c r="BI284">
        <v>1</v>
      </c>
      <c r="BJ284">
        <v>0.8</v>
      </c>
      <c r="BK284">
        <v>0.6</v>
      </c>
      <c r="BL284">
        <v>0.2</v>
      </c>
      <c r="BM284">
        <v>1.2</v>
      </c>
      <c r="BP284">
        <v>422.8</v>
      </c>
      <c r="BQ284">
        <v>344.7</v>
      </c>
      <c r="BR284">
        <v>0.3</v>
      </c>
      <c r="BS284">
        <v>32.3</v>
      </c>
      <c r="BT284">
        <v>-217.4</v>
      </c>
    </row>
    <row r="285" spans="1:72" x14ac:dyDescent="0.25">
      <c r="A285" s="28" t="s">
        <v>97</v>
      </c>
      <c r="B285" s="27" t="s">
        <v>326</v>
      </c>
      <c r="C285" s="28" t="s">
        <v>401</v>
      </c>
      <c r="D285">
        <v>2.1</v>
      </c>
      <c r="F285">
        <v>0.1</v>
      </c>
      <c r="G285">
        <v>0.1</v>
      </c>
      <c r="H285">
        <v>4.4</v>
      </c>
      <c r="I285">
        <v>1.1</v>
      </c>
      <c r="J285">
        <v>0.1</v>
      </c>
      <c r="K285">
        <v>0.4</v>
      </c>
      <c r="L285">
        <v>0.1</v>
      </c>
      <c r="M285">
        <v>0.4</v>
      </c>
      <c r="N285">
        <v>4.9</v>
      </c>
      <c r="O285">
        <v>63.5</v>
      </c>
      <c r="P285">
        <v>0.7</v>
      </c>
      <c r="Q285">
        <v>1.1</v>
      </c>
      <c r="R285">
        <v>1.3</v>
      </c>
      <c r="S285">
        <v>1.1</v>
      </c>
      <c r="T285">
        <v>1.7</v>
      </c>
      <c r="U285">
        <v>1.2</v>
      </c>
      <c r="V285">
        <v>4.7</v>
      </c>
      <c r="W285">
        <v>2.8</v>
      </c>
      <c r="X285">
        <v>0.6</v>
      </c>
      <c r="Y285">
        <v>1</v>
      </c>
      <c r="Z285">
        <v>0.7</v>
      </c>
      <c r="AA285">
        <v>0.4</v>
      </c>
      <c r="AC285">
        <v>0.3</v>
      </c>
      <c r="AD285">
        <v>4</v>
      </c>
      <c r="AE285">
        <v>0.2</v>
      </c>
      <c r="AF285">
        <v>4</v>
      </c>
      <c r="AG285">
        <v>1.3</v>
      </c>
      <c r="AH285">
        <v>0.4</v>
      </c>
      <c r="AI285">
        <v>0.3</v>
      </c>
      <c r="AJ285">
        <v>0.4</v>
      </c>
      <c r="AK285">
        <v>0.2</v>
      </c>
      <c r="AM285">
        <v>0.2</v>
      </c>
      <c r="AN285">
        <v>0.1</v>
      </c>
      <c r="AO285">
        <v>0.1</v>
      </c>
      <c r="AP285">
        <v>0.2</v>
      </c>
      <c r="AQ285">
        <v>0.3</v>
      </c>
      <c r="AU285">
        <v>0.1</v>
      </c>
      <c r="AV285">
        <v>0.5</v>
      </c>
      <c r="AW285">
        <v>0.2</v>
      </c>
      <c r="AX285">
        <v>0.8</v>
      </c>
      <c r="AY285">
        <v>0.1</v>
      </c>
      <c r="AZ285">
        <v>1.3</v>
      </c>
      <c r="BA285">
        <v>0.2</v>
      </c>
      <c r="BD285">
        <v>0.6</v>
      </c>
      <c r="BE285">
        <v>1.6</v>
      </c>
      <c r="BF285">
        <v>0.3</v>
      </c>
      <c r="BG285">
        <v>69.3</v>
      </c>
      <c r="BH285">
        <v>4.3</v>
      </c>
      <c r="BI285">
        <v>0.1</v>
      </c>
      <c r="BJ285">
        <v>0.1</v>
      </c>
      <c r="BK285">
        <v>0.1</v>
      </c>
      <c r="BM285">
        <v>0.1</v>
      </c>
      <c r="BP285">
        <v>95.3</v>
      </c>
      <c r="BQ285">
        <v>53.8</v>
      </c>
      <c r="BR285">
        <v>0.1</v>
      </c>
      <c r="BS285">
        <v>12.3</v>
      </c>
      <c r="BT285">
        <v>22.1</v>
      </c>
    </row>
    <row r="286" spans="1:72" x14ac:dyDescent="0.25">
      <c r="A286" s="28" t="s">
        <v>97</v>
      </c>
      <c r="B286" s="27" t="s">
        <v>326</v>
      </c>
      <c r="C286" s="28" t="s">
        <v>402</v>
      </c>
      <c r="D286">
        <v>4.1</v>
      </c>
      <c r="F286">
        <v>0.1</v>
      </c>
      <c r="G286">
        <v>0.2</v>
      </c>
      <c r="H286">
        <v>17.1</v>
      </c>
      <c r="I286">
        <v>0.1</v>
      </c>
      <c r="J286">
        <v>0.1</v>
      </c>
      <c r="K286">
        <v>0.2</v>
      </c>
      <c r="M286">
        <v>0.2</v>
      </c>
      <c r="N286">
        <v>14.6</v>
      </c>
      <c r="O286">
        <v>124.4</v>
      </c>
      <c r="P286">
        <v>1.9</v>
      </c>
      <c r="Q286">
        <v>0.6</v>
      </c>
      <c r="R286">
        <v>0.2</v>
      </c>
      <c r="S286">
        <v>0.3</v>
      </c>
      <c r="T286">
        <v>0.3</v>
      </c>
      <c r="U286">
        <v>0.4</v>
      </c>
      <c r="V286">
        <v>0.4</v>
      </c>
      <c r="W286">
        <v>0.4</v>
      </c>
      <c r="X286">
        <v>0.2</v>
      </c>
      <c r="Y286">
        <v>1.9</v>
      </c>
      <c r="Z286">
        <v>0.5</v>
      </c>
      <c r="AA286">
        <v>0.7</v>
      </c>
      <c r="AC286">
        <v>0.4</v>
      </c>
      <c r="AD286">
        <v>0.5</v>
      </c>
      <c r="AE286">
        <v>0.1</v>
      </c>
      <c r="AF286">
        <v>19.2</v>
      </c>
      <c r="AG286">
        <v>1.6</v>
      </c>
      <c r="AH286">
        <v>0.5</v>
      </c>
      <c r="AI286">
        <v>0.9</v>
      </c>
      <c r="AJ286">
        <v>1.9</v>
      </c>
      <c r="AK286">
        <v>0.3</v>
      </c>
      <c r="AM286">
        <v>0.2</v>
      </c>
      <c r="AP286">
        <v>0.1</v>
      </c>
      <c r="AQ286">
        <v>0.3</v>
      </c>
      <c r="AU286">
        <v>0.1</v>
      </c>
      <c r="AV286">
        <v>0.7</v>
      </c>
      <c r="AW286">
        <v>0.3</v>
      </c>
      <c r="AX286">
        <v>2.2</v>
      </c>
      <c r="AY286">
        <v>0.1</v>
      </c>
      <c r="AZ286">
        <v>2.6</v>
      </c>
      <c r="BA286">
        <v>0.2</v>
      </c>
      <c r="BD286">
        <v>0.7</v>
      </c>
      <c r="BE286">
        <v>4.1</v>
      </c>
      <c r="BF286">
        <v>3.3</v>
      </c>
      <c r="BG286">
        <v>232.5</v>
      </c>
      <c r="BH286">
        <v>7.5</v>
      </c>
      <c r="BI286">
        <v>0.1</v>
      </c>
      <c r="BJ286">
        <v>0.3</v>
      </c>
      <c r="BK286">
        <v>0.2</v>
      </c>
      <c r="BM286">
        <v>0.1</v>
      </c>
      <c r="BP286">
        <v>202.9</v>
      </c>
      <c r="BQ286">
        <v>144.7</v>
      </c>
      <c r="BR286">
        <v>0.1</v>
      </c>
      <c r="BS286">
        <v>1.4</v>
      </c>
      <c r="BT286">
        <v>61.2</v>
      </c>
    </row>
    <row r="287" spans="1:72" x14ac:dyDescent="0.25">
      <c r="A287" s="28" t="s">
        <v>97</v>
      </c>
      <c r="B287" s="27" t="s">
        <v>326</v>
      </c>
      <c r="C287" s="28" t="s">
        <v>403</v>
      </c>
      <c r="D287">
        <v>14.8</v>
      </c>
      <c r="E287">
        <v>0.1</v>
      </c>
      <c r="F287">
        <v>0.2</v>
      </c>
      <c r="G287">
        <v>0.3</v>
      </c>
      <c r="H287">
        <v>17.9</v>
      </c>
      <c r="I287">
        <v>6.3</v>
      </c>
      <c r="J287">
        <v>1.5</v>
      </c>
      <c r="K287">
        <v>4.7</v>
      </c>
      <c r="L287">
        <v>1.1</v>
      </c>
      <c r="M287">
        <v>5.3</v>
      </c>
      <c r="N287">
        <v>102.3</v>
      </c>
      <c r="O287">
        <v>214.6</v>
      </c>
      <c r="P287">
        <v>37.8</v>
      </c>
      <c r="Q287">
        <v>3.3</v>
      </c>
      <c r="R287">
        <v>2.9</v>
      </c>
      <c r="S287">
        <v>4.8</v>
      </c>
      <c r="T287">
        <v>2.4</v>
      </c>
      <c r="U287">
        <v>4.5</v>
      </c>
      <c r="V287">
        <v>3.2</v>
      </c>
      <c r="W287">
        <v>6</v>
      </c>
      <c r="X287">
        <v>1.8</v>
      </c>
      <c r="Y287">
        <v>3.4</v>
      </c>
      <c r="Z287">
        <v>2</v>
      </c>
      <c r="AA287">
        <v>4.3</v>
      </c>
      <c r="AB287">
        <v>0.2</v>
      </c>
      <c r="AC287">
        <v>1</v>
      </c>
      <c r="AD287">
        <v>10.3</v>
      </c>
      <c r="AE287">
        <v>1.5</v>
      </c>
      <c r="AF287">
        <v>25.1</v>
      </c>
      <c r="AG287">
        <v>3.5</v>
      </c>
      <c r="AH287">
        <v>1.1</v>
      </c>
      <c r="AI287">
        <v>0.4</v>
      </c>
      <c r="AJ287">
        <v>0.2</v>
      </c>
      <c r="AK287">
        <v>0.8</v>
      </c>
      <c r="AM287">
        <v>1.5</v>
      </c>
      <c r="AN287">
        <v>0.4</v>
      </c>
      <c r="AO287">
        <v>0.2</v>
      </c>
      <c r="AP287">
        <v>0.2</v>
      </c>
      <c r="AQ287">
        <v>0.3</v>
      </c>
      <c r="AU287">
        <v>0.8</v>
      </c>
      <c r="AV287">
        <v>2</v>
      </c>
      <c r="AW287">
        <v>0.9</v>
      </c>
      <c r="AX287">
        <v>4.5</v>
      </c>
      <c r="AY287">
        <v>0.3</v>
      </c>
      <c r="AZ287">
        <v>5.9</v>
      </c>
      <c r="BA287">
        <v>0.4</v>
      </c>
      <c r="BD287">
        <v>2.7</v>
      </c>
      <c r="BE287">
        <v>8.9</v>
      </c>
      <c r="BF287">
        <v>2.2</v>
      </c>
      <c r="BG287">
        <v>223.9</v>
      </c>
      <c r="BH287">
        <v>22.7</v>
      </c>
      <c r="BI287">
        <v>0.6</v>
      </c>
      <c r="BJ287">
        <v>0.5</v>
      </c>
      <c r="BK287">
        <v>0.5</v>
      </c>
      <c r="BM287">
        <v>1.2</v>
      </c>
      <c r="BP287">
        <v>422</v>
      </c>
      <c r="BQ287">
        <v>264.6</v>
      </c>
      <c r="BR287">
        <v>0.1</v>
      </c>
      <c r="BS287">
        <v>0.5</v>
      </c>
      <c r="BT287">
        <v>214.8</v>
      </c>
    </row>
    <row r="288" spans="1:72" x14ac:dyDescent="0.25">
      <c r="A288" s="28" t="s">
        <v>97</v>
      </c>
      <c r="B288" s="27" t="s">
        <v>326</v>
      </c>
      <c r="C288" s="28" t="s">
        <v>404</v>
      </c>
      <c r="D288">
        <v>0.4</v>
      </c>
      <c r="H288">
        <v>0.7</v>
      </c>
      <c r="N288">
        <v>0.5</v>
      </c>
      <c r="O288">
        <v>15.6</v>
      </c>
      <c r="Y288">
        <v>0.1</v>
      </c>
      <c r="AF288">
        <v>0.5</v>
      </c>
      <c r="AG288">
        <v>0.1</v>
      </c>
      <c r="AV288">
        <v>0.2</v>
      </c>
      <c r="AX288">
        <v>0.3</v>
      </c>
      <c r="AZ288">
        <v>0.5</v>
      </c>
      <c r="BD288">
        <v>0.1</v>
      </c>
      <c r="BE288">
        <v>1.7</v>
      </c>
      <c r="BF288">
        <v>0.1</v>
      </c>
      <c r="BG288">
        <v>22.6</v>
      </c>
      <c r="BH288">
        <v>1.2</v>
      </c>
      <c r="BI288">
        <v>0.1</v>
      </c>
      <c r="BJ288">
        <v>0.1</v>
      </c>
      <c r="BP288">
        <v>30</v>
      </c>
      <c r="BQ288">
        <v>20.9</v>
      </c>
      <c r="BT288">
        <v>8.2</v>
      </c>
    </row>
    <row r="289" spans="1:72" x14ac:dyDescent="0.25">
      <c r="A289" s="28" t="s">
        <v>97</v>
      </c>
      <c r="B289" s="27" t="s">
        <v>326</v>
      </c>
      <c r="C289" s="28" t="s">
        <v>405</v>
      </c>
      <c r="D289">
        <v>1.7</v>
      </c>
      <c r="H289">
        <v>1.8</v>
      </c>
      <c r="I289">
        <v>0.8</v>
      </c>
      <c r="J289">
        <v>0.2</v>
      </c>
      <c r="K289">
        <v>0.6</v>
      </c>
      <c r="L289">
        <v>0.1</v>
      </c>
      <c r="M289">
        <v>0.8</v>
      </c>
      <c r="N289">
        <v>14.4</v>
      </c>
      <c r="O289">
        <v>14.6</v>
      </c>
      <c r="P289">
        <v>5.4</v>
      </c>
      <c r="Q289">
        <v>0.5</v>
      </c>
      <c r="R289">
        <v>0.5</v>
      </c>
      <c r="S289">
        <v>0.7</v>
      </c>
      <c r="T289">
        <v>0.2</v>
      </c>
      <c r="U289">
        <v>0.5</v>
      </c>
      <c r="V289">
        <v>0.4</v>
      </c>
      <c r="W289">
        <v>0.9</v>
      </c>
      <c r="X289">
        <v>0.2</v>
      </c>
      <c r="Y289">
        <v>0.4</v>
      </c>
      <c r="Z289">
        <v>0.2</v>
      </c>
      <c r="AA289">
        <v>0.5</v>
      </c>
      <c r="AC289">
        <v>0.1</v>
      </c>
      <c r="AD289">
        <v>1.3</v>
      </c>
      <c r="AE289">
        <v>0.2</v>
      </c>
      <c r="AF289">
        <v>2.5</v>
      </c>
      <c r="AG289">
        <v>0.3</v>
      </c>
      <c r="AH289">
        <v>0.1</v>
      </c>
      <c r="AK289">
        <v>0.1</v>
      </c>
      <c r="AM289">
        <v>0.3</v>
      </c>
      <c r="AU289">
        <v>0.1</v>
      </c>
      <c r="AV289">
        <v>0.1</v>
      </c>
      <c r="AW289">
        <v>0.1</v>
      </c>
      <c r="AX289">
        <v>0.4</v>
      </c>
      <c r="AZ289">
        <v>0.3</v>
      </c>
      <c r="BD289">
        <v>0.3</v>
      </c>
      <c r="BE289">
        <v>0.6</v>
      </c>
      <c r="BF289">
        <v>0.1</v>
      </c>
      <c r="BG289">
        <v>16.6</v>
      </c>
      <c r="BH289">
        <v>0.9</v>
      </c>
      <c r="BI289">
        <v>0.1</v>
      </c>
      <c r="BM289">
        <v>0.2</v>
      </c>
      <c r="BP289">
        <v>25.1</v>
      </c>
      <c r="BQ289">
        <v>18.1</v>
      </c>
      <c r="BT289">
        <v>8.5</v>
      </c>
    </row>
    <row r="290" spans="1:72" x14ac:dyDescent="0.25">
      <c r="A290" s="28" t="s">
        <v>97</v>
      </c>
      <c r="B290" s="27" t="s">
        <v>326</v>
      </c>
      <c r="C290" s="28" t="s">
        <v>406</v>
      </c>
      <c r="D290">
        <v>0.7</v>
      </c>
      <c r="H290">
        <v>1.4</v>
      </c>
      <c r="I290">
        <v>0.1</v>
      </c>
      <c r="J290">
        <v>0.1</v>
      </c>
      <c r="K290">
        <v>0.1</v>
      </c>
      <c r="M290">
        <v>0.1</v>
      </c>
      <c r="N290">
        <v>1.7</v>
      </c>
      <c r="O290">
        <v>10.8</v>
      </c>
      <c r="P290">
        <v>0.4</v>
      </c>
      <c r="Q290">
        <v>0.1</v>
      </c>
      <c r="R290">
        <v>0.1</v>
      </c>
      <c r="S290">
        <v>0.2</v>
      </c>
      <c r="T290">
        <v>0.6</v>
      </c>
      <c r="U290">
        <v>0.2</v>
      </c>
      <c r="V290">
        <v>0.3</v>
      </c>
      <c r="W290">
        <v>0.4</v>
      </c>
      <c r="X290">
        <v>0.1</v>
      </c>
      <c r="Y290">
        <v>0.4</v>
      </c>
      <c r="Z290">
        <v>0.1</v>
      </c>
      <c r="AA290">
        <v>0.2</v>
      </c>
      <c r="AC290">
        <v>0.1</v>
      </c>
      <c r="AD290">
        <v>0.4</v>
      </c>
      <c r="AE290">
        <v>0.1</v>
      </c>
      <c r="AF290">
        <v>3.2</v>
      </c>
      <c r="AG290">
        <v>0.6</v>
      </c>
      <c r="AH290">
        <v>0.1</v>
      </c>
      <c r="AJ290">
        <v>0.1</v>
      </c>
      <c r="AK290">
        <v>0.1</v>
      </c>
      <c r="AM290">
        <v>0.1</v>
      </c>
      <c r="AN290">
        <v>0.6</v>
      </c>
      <c r="AP290">
        <v>0.1</v>
      </c>
      <c r="AQ290">
        <v>1.7</v>
      </c>
      <c r="AV290">
        <v>0.2</v>
      </c>
      <c r="AW290">
        <v>0.1</v>
      </c>
      <c r="AX290">
        <v>0.3</v>
      </c>
      <c r="AZ290">
        <v>0.3</v>
      </c>
      <c r="BA290">
        <v>0.1</v>
      </c>
      <c r="BD290">
        <v>0.1</v>
      </c>
      <c r="BE290">
        <v>0.3</v>
      </c>
      <c r="BF290">
        <v>0.2</v>
      </c>
      <c r="BG290">
        <v>9</v>
      </c>
      <c r="BH290">
        <v>0.9</v>
      </c>
      <c r="BP290">
        <v>17.4</v>
      </c>
      <c r="BQ290">
        <v>9.3</v>
      </c>
      <c r="BS290">
        <v>0.4</v>
      </c>
      <c r="BT290">
        <v>5.7</v>
      </c>
    </row>
    <row r="291" spans="1:72" x14ac:dyDescent="0.25">
      <c r="A291" s="28" t="s">
        <v>97</v>
      </c>
      <c r="B291" s="27" t="s">
        <v>326</v>
      </c>
      <c r="C291" s="28" t="s">
        <v>407</v>
      </c>
      <c r="D291">
        <v>41.6</v>
      </c>
      <c r="E291">
        <v>0.1</v>
      </c>
      <c r="F291">
        <v>1</v>
      </c>
      <c r="G291">
        <v>0.2</v>
      </c>
      <c r="H291">
        <v>57.9</v>
      </c>
      <c r="I291">
        <v>1.8</v>
      </c>
      <c r="J291">
        <v>0.9</v>
      </c>
      <c r="K291">
        <v>1.5</v>
      </c>
      <c r="L291">
        <v>0.3</v>
      </c>
      <c r="M291">
        <v>1.5</v>
      </c>
      <c r="N291">
        <v>54.7</v>
      </c>
      <c r="O291">
        <v>1077.9</v>
      </c>
      <c r="P291">
        <v>8.2</v>
      </c>
      <c r="Q291">
        <v>1.8</v>
      </c>
      <c r="R291">
        <v>1.1</v>
      </c>
      <c r="S291">
        <v>1.7</v>
      </c>
      <c r="T291">
        <v>2.7</v>
      </c>
      <c r="U291">
        <v>1.6</v>
      </c>
      <c r="V291">
        <v>2.5</v>
      </c>
      <c r="W291">
        <v>3.1</v>
      </c>
      <c r="X291">
        <v>1.2</v>
      </c>
      <c r="Y291">
        <v>9.3</v>
      </c>
      <c r="Z291">
        <v>0.9</v>
      </c>
      <c r="AA291">
        <v>1.8</v>
      </c>
      <c r="AB291">
        <v>0.1</v>
      </c>
      <c r="AC291">
        <v>1.3</v>
      </c>
      <c r="AD291">
        <v>4.5</v>
      </c>
      <c r="AE291">
        <v>0.8</v>
      </c>
      <c r="AF291">
        <v>158.8</v>
      </c>
      <c r="AG291">
        <v>21.7</v>
      </c>
      <c r="AH291">
        <v>0.9</v>
      </c>
      <c r="AI291">
        <v>0.7</v>
      </c>
      <c r="AJ291">
        <v>0.4</v>
      </c>
      <c r="AK291">
        <v>1.2</v>
      </c>
      <c r="AL291">
        <v>0.1</v>
      </c>
      <c r="AM291">
        <v>1.8</v>
      </c>
      <c r="AN291">
        <v>1.4</v>
      </c>
      <c r="AO291">
        <v>0.5</v>
      </c>
      <c r="AP291">
        <v>0.9</v>
      </c>
      <c r="AQ291">
        <v>4.1</v>
      </c>
      <c r="AR291">
        <v>0.3</v>
      </c>
      <c r="AS291">
        <v>0.3</v>
      </c>
      <c r="AT291">
        <v>0.3</v>
      </c>
      <c r="AU291">
        <v>0.6</v>
      </c>
      <c r="AV291">
        <v>10.3</v>
      </c>
      <c r="AW291">
        <v>1.9</v>
      </c>
      <c r="AX291">
        <v>23.7</v>
      </c>
      <c r="AY291">
        <v>1.3</v>
      </c>
      <c r="AZ291">
        <v>28.6</v>
      </c>
      <c r="BA291">
        <v>1.1</v>
      </c>
      <c r="BB291">
        <v>0.1</v>
      </c>
      <c r="BC291">
        <v>0.3</v>
      </c>
      <c r="BD291">
        <v>7.9</v>
      </c>
      <c r="BE291">
        <v>44.2</v>
      </c>
      <c r="BF291">
        <v>12.5</v>
      </c>
      <c r="BG291">
        <v>1055.5</v>
      </c>
      <c r="BH291">
        <v>84</v>
      </c>
      <c r="BI291">
        <v>1.6</v>
      </c>
      <c r="BJ291">
        <v>1.8</v>
      </c>
      <c r="BK291">
        <v>1.5</v>
      </c>
      <c r="BL291">
        <v>0.1</v>
      </c>
      <c r="BM291">
        <v>0.6</v>
      </c>
      <c r="BP291">
        <v>1913.1</v>
      </c>
      <c r="BQ291">
        <v>1021.6</v>
      </c>
      <c r="BR291">
        <v>0.8</v>
      </c>
      <c r="BS291">
        <v>7.7</v>
      </c>
      <c r="BT291">
        <v>700.2</v>
      </c>
    </row>
    <row r="292" spans="1:72" x14ac:dyDescent="0.25">
      <c r="A292" s="26" t="s">
        <v>99</v>
      </c>
      <c r="B292" s="27" t="s">
        <v>327</v>
      </c>
      <c r="C292" s="26" t="s">
        <v>384</v>
      </c>
      <c r="D292">
        <v>2289.4</v>
      </c>
      <c r="E292">
        <v>92.9</v>
      </c>
      <c r="F292">
        <v>65.8</v>
      </c>
      <c r="G292">
        <v>319.6</v>
      </c>
      <c r="H292">
        <v>16828.6</v>
      </c>
      <c r="I292">
        <v>2452.2</v>
      </c>
      <c r="J292">
        <v>1522.1</v>
      </c>
      <c r="K292">
        <v>2646.5</v>
      </c>
      <c r="L292">
        <v>912.1</v>
      </c>
      <c r="M292">
        <v>1494.6</v>
      </c>
      <c r="N292">
        <v>8567.8</v>
      </c>
      <c r="O292">
        <v>4078.7</v>
      </c>
      <c r="P292">
        <v>38909.6</v>
      </c>
      <c r="Q292">
        <v>3333.5</v>
      </c>
      <c r="R292">
        <v>2567.2</v>
      </c>
      <c r="S292">
        <v>8099.7</v>
      </c>
      <c r="T292">
        <v>3374.7</v>
      </c>
      <c r="U292">
        <v>8671.2</v>
      </c>
      <c r="V292">
        <v>11992.9</v>
      </c>
      <c r="W292">
        <v>29480.6</v>
      </c>
      <c r="X292">
        <v>2308.6</v>
      </c>
      <c r="Y292">
        <v>5826.2</v>
      </c>
      <c r="Z292">
        <v>2193.8</v>
      </c>
      <c r="AA292">
        <v>1391.6</v>
      </c>
      <c r="AB292">
        <v>185.1</v>
      </c>
      <c r="AC292">
        <v>1516.4</v>
      </c>
      <c r="AD292">
        <v>46193.7</v>
      </c>
      <c r="AE292">
        <v>4172.1</v>
      </c>
      <c r="AF292">
        <v>6825.3</v>
      </c>
      <c r="AG292">
        <v>3919.2</v>
      </c>
      <c r="AH292">
        <v>4005.2</v>
      </c>
      <c r="AI292">
        <v>105.2</v>
      </c>
      <c r="AJ292">
        <v>159</v>
      </c>
      <c r="AK292">
        <v>1474.7</v>
      </c>
      <c r="AL292">
        <v>191</v>
      </c>
      <c r="AM292">
        <v>1218</v>
      </c>
      <c r="AN292">
        <v>383.4</v>
      </c>
      <c r="AO292">
        <v>290.2</v>
      </c>
      <c r="AP292">
        <v>827.5</v>
      </c>
      <c r="AQ292">
        <v>831.9</v>
      </c>
      <c r="AR292">
        <v>417.5</v>
      </c>
      <c r="AS292">
        <v>222.8</v>
      </c>
      <c r="AT292">
        <v>196</v>
      </c>
      <c r="AU292">
        <v>2534.6</v>
      </c>
      <c r="AV292">
        <v>1395</v>
      </c>
      <c r="AW292">
        <v>1615.1</v>
      </c>
      <c r="AX292">
        <v>517.9</v>
      </c>
      <c r="AY292">
        <v>477.3</v>
      </c>
      <c r="AZ292">
        <v>642.8</v>
      </c>
      <c r="BA292">
        <v>664.7</v>
      </c>
      <c r="BB292">
        <v>83.7</v>
      </c>
      <c r="BC292">
        <v>72</v>
      </c>
      <c r="BD292">
        <v>3474.4</v>
      </c>
      <c r="BE292">
        <v>1040.8</v>
      </c>
      <c r="BF292">
        <v>393.1</v>
      </c>
      <c r="BG292">
        <v>2472.9</v>
      </c>
      <c r="BH292">
        <v>958.3</v>
      </c>
      <c r="BI292">
        <v>604.1</v>
      </c>
      <c r="BJ292">
        <v>263.3</v>
      </c>
      <c r="BK292">
        <v>226.5</v>
      </c>
      <c r="BL292">
        <v>192</v>
      </c>
      <c r="BM292">
        <v>453.1</v>
      </c>
      <c r="BP292">
        <v>726</v>
      </c>
      <c r="BQ292">
        <v>27528.8</v>
      </c>
      <c r="BR292">
        <v>32.2</v>
      </c>
      <c r="BS292">
        <v>8914.2</v>
      </c>
      <c r="BT292">
        <v>3211.4</v>
      </c>
    </row>
    <row r="293" spans="1:72" x14ac:dyDescent="0.25">
      <c r="A293" s="28" t="s">
        <v>99</v>
      </c>
      <c r="B293" s="27" t="s">
        <v>327</v>
      </c>
      <c r="C293" s="28" t="s">
        <v>385</v>
      </c>
      <c r="D293">
        <v>3.7</v>
      </c>
      <c r="E293">
        <v>0.2</v>
      </c>
      <c r="G293">
        <v>1.1</v>
      </c>
      <c r="H293">
        <v>21</v>
      </c>
      <c r="I293">
        <v>2.2</v>
      </c>
      <c r="J293">
        <v>3.6</v>
      </c>
      <c r="K293">
        <v>6.9</v>
      </c>
      <c r="L293">
        <v>1.1</v>
      </c>
      <c r="M293">
        <v>1.4</v>
      </c>
      <c r="N293">
        <v>26.8</v>
      </c>
      <c r="O293">
        <v>16.7</v>
      </c>
      <c r="P293">
        <v>36.2</v>
      </c>
      <c r="Q293">
        <v>3.7</v>
      </c>
      <c r="R293">
        <v>2.1</v>
      </c>
      <c r="S293">
        <v>7.5</v>
      </c>
      <c r="T293">
        <v>5.1</v>
      </c>
      <c r="U293">
        <v>5.2</v>
      </c>
      <c r="V293">
        <v>13.2</v>
      </c>
      <c r="W293">
        <v>46.7</v>
      </c>
      <c r="X293">
        <v>3.3</v>
      </c>
      <c r="Y293">
        <v>7</v>
      </c>
      <c r="Z293">
        <v>2.3</v>
      </c>
      <c r="AA293">
        <v>1.5</v>
      </c>
      <c r="AB293">
        <v>0.2</v>
      </c>
      <c r="AC293">
        <v>2.4</v>
      </c>
      <c r="AD293">
        <v>49.9</v>
      </c>
      <c r="AE293">
        <v>6.1</v>
      </c>
      <c r="AF293">
        <v>4.1</v>
      </c>
      <c r="AG293">
        <v>2.7</v>
      </c>
      <c r="AH293">
        <v>8</v>
      </c>
      <c r="AI293">
        <v>1.1</v>
      </c>
      <c r="AJ293">
        <v>0.9</v>
      </c>
      <c r="AK293">
        <v>1.5</v>
      </c>
      <c r="AL293">
        <v>0.1</v>
      </c>
      <c r="AM293">
        <v>1.3</v>
      </c>
      <c r="AN293">
        <v>0.4</v>
      </c>
      <c r="AO293">
        <v>0.2</v>
      </c>
      <c r="AP293">
        <v>0.5</v>
      </c>
      <c r="AQ293">
        <v>1.4</v>
      </c>
      <c r="AR293">
        <v>0.3</v>
      </c>
      <c r="AS293">
        <v>0.1</v>
      </c>
      <c r="AT293">
        <v>0.1</v>
      </c>
      <c r="AU293">
        <v>2.2</v>
      </c>
      <c r="AV293">
        <v>1.6</v>
      </c>
      <c r="AW293">
        <v>1.1</v>
      </c>
      <c r="AX293">
        <v>0.9</v>
      </c>
      <c r="AY293">
        <v>0.3</v>
      </c>
      <c r="AZ293">
        <v>0.4</v>
      </c>
      <c r="BA293">
        <v>1.4</v>
      </c>
      <c r="BB293">
        <v>0.1</v>
      </c>
      <c r="BC293">
        <v>0.1</v>
      </c>
      <c r="BD293">
        <v>2.1</v>
      </c>
      <c r="BE293">
        <v>3</v>
      </c>
      <c r="BF293">
        <v>0.8</v>
      </c>
      <c r="BG293">
        <v>6.1</v>
      </c>
      <c r="BH293">
        <v>1.3</v>
      </c>
      <c r="BI293">
        <v>0.3</v>
      </c>
      <c r="BJ293">
        <v>0.4</v>
      </c>
      <c r="BK293">
        <v>0.3</v>
      </c>
      <c r="BL293">
        <v>0.1</v>
      </c>
      <c r="BM293">
        <v>0.5</v>
      </c>
      <c r="BP293">
        <v>0.8</v>
      </c>
      <c r="BQ293">
        <v>39.6</v>
      </c>
      <c r="BS293">
        <v>9.3</v>
      </c>
      <c r="BT293">
        <v>4</v>
      </c>
    </row>
    <row r="294" spans="1:72" x14ac:dyDescent="0.25">
      <c r="A294" s="28" t="s">
        <v>99</v>
      </c>
      <c r="B294" s="27" t="s">
        <v>327</v>
      </c>
      <c r="C294" s="28" t="s">
        <v>386</v>
      </c>
      <c r="D294">
        <v>30.5</v>
      </c>
      <c r="E294">
        <v>0.9</v>
      </c>
      <c r="F294">
        <v>0.4</v>
      </c>
      <c r="G294">
        <v>3.4</v>
      </c>
      <c r="H294">
        <v>367.1</v>
      </c>
      <c r="I294">
        <v>24</v>
      </c>
      <c r="J294">
        <v>18</v>
      </c>
      <c r="K294">
        <v>71.8</v>
      </c>
      <c r="L294">
        <v>10.2</v>
      </c>
      <c r="M294">
        <v>22.5</v>
      </c>
      <c r="N294">
        <v>174</v>
      </c>
      <c r="O294">
        <v>133.7</v>
      </c>
      <c r="P294">
        <v>640.9</v>
      </c>
      <c r="Q294">
        <v>38.9</v>
      </c>
      <c r="R294">
        <v>30.9</v>
      </c>
      <c r="S294">
        <v>95</v>
      </c>
      <c r="T294">
        <v>52.6</v>
      </c>
      <c r="U294">
        <v>107.7</v>
      </c>
      <c r="V294">
        <v>192.1</v>
      </c>
      <c r="W294">
        <v>574.3</v>
      </c>
      <c r="X294">
        <v>41.3</v>
      </c>
      <c r="Y294">
        <v>81.4</v>
      </c>
      <c r="Z294">
        <v>32.7</v>
      </c>
      <c r="AA294">
        <v>21.7</v>
      </c>
      <c r="AB294">
        <v>1</v>
      </c>
      <c r="AC294">
        <v>31.1</v>
      </c>
      <c r="AD294">
        <v>789.6</v>
      </c>
      <c r="AE294">
        <v>73.6</v>
      </c>
      <c r="AF294">
        <v>67.3</v>
      </c>
      <c r="AG294">
        <v>81.4</v>
      </c>
      <c r="AH294">
        <v>66.8</v>
      </c>
      <c r="AI294">
        <v>1.3</v>
      </c>
      <c r="AJ294">
        <v>2.5</v>
      </c>
      <c r="AK294">
        <v>21.3</v>
      </c>
      <c r="AL294">
        <v>3.9</v>
      </c>
      <c r="AM294">
        <v>11.1</v>
      </c>
      <c r="AN294">
        <v>3.6</v>
      </c>
      <c r="AO294">
        <v>2.2</v>
      </c>
      <c r="AP294">
        <v>12.6</v>
      </c>
      <c r="AQ294">
        <v>10</v>
      </c>
      <c r="AR294">
        <v>1.7</v>
      </c>
      <c r="AS294">
        <v>2.5</v>
      </c>
      <c r="AT294">
        <v>1.8</v>
      </c>
      <c r="AU294">
        <v>16.3</v>
      </c>
      <c r="AV294">
        <v>7.4</v>
      </c>
      <c r="AW294">
        <v>21.9</v>
      </c>
      <c r="AX294">
        <v>10.7</v>
      </c>
      <c r="AY294">
        <v>5.4</v>
      </c>
      <c r="AZ294">
        <v>7</v>
      </c>
      <c r="BA294">
        <v>8.1</v>
      </c>
      <c r="BB294">
        <v>1.2</v>
      </c>
      <c r="BC294">
        <v>0.5</v>
      </c>
      <c r="BD294">
        <v>39.5</v>
      </c>
      <c r="BE294">
        <v>27.4</v>
      </c>
      <c r="BF294">
        <v>9.2</v>
      </c>
      <c r="BG294">
        <v>69.4</v>
      </c>
      <c r="BH294">
        <v>22.5</v>
      </c>
      <c r="BI294">
        <v>2.9</v>
      </c>
      <c r="BJ294">
        <v>2.7</v>
      </c>
      <c r="BK294">
        <v>1.5</v>
      </c>
      <c r="BL294">
        <v>1.8</v>
      </c>
      <c r="BM294">
        <v>4.5</v>
      </c>
      <c r="BP294">
        <v>5.8</v>
      </c>
      <c r="BQ294">
        <v>953</v>
      </c>
      <c r="BS294">
        <v>96.4</v>
      </c>
      <c r="BT294">
        <v>40</v>
      </c>
    </row>
    <row r="295" spans="1:72" x14ac:dyDescent="0.25">
      <c r="A295" s="28" t="s">
        <v>99</v>
      </c>
      <c r="B295" s="27" t="s">
        <v>327</v>
      </c>
      <c r="C295" s="28" t="s">
        <v>387</v>
      </c>
      <c r="D295">
        <v>45.9</v>
      </c>
      <c r="E295">
        <v>1.3</v>
      </c>
      <c r="F295">
        <v>0.9</v>
      </c>
      <c r="G295">
        <v>4.8</v>
      </c>
      <c r="H295">
        <v>371.6</v>
      </c>
      <c r="I295">
        <v>40.4</v>
      </c>
      <c r="J295">
        <v>22.9</v>
      </c>
      <c r="K295">
        <v>67.7</v>
      </c>
      <c r="L295">
        <v>17.9</v>
      </c>
      <c r="M295">
        <v>26.4</v>
      </c>
      <c r="N295">
        <v>228.6</v>
      </c>
      <c r="O295">
        <v>415.8</v>
      </c>
      <c r="P295">
        <v>632.6</v>
      </c>
      <c r="Q295">
        <v>48.4</v>
      </c>
      <c r="R295">
        <v>30</v>
      </c>
      <c r="S295">
        <v>92.6</v>
      </c>
      <c r="T295">
        <v>86.3</v>
      </c>
      <c r="U295">
        <v>118.3</v>
      </c>
      <c r="V295">
        <v>139.7</v>
      </c>
      <c r="W295">
        <v>437.5</v>
      </c>
      <c r="X295">
        <v>55.4</v>
      </c>
      <c r="Y295">
        <v>137.4</v>
      </c>
      <c r="Z295">
        <v>41.2</v>
      </c>
      <c r="AA295">
        <v>23.5</v>
      </c>
      <c r="AB295">
        <v>1.3</v>
      </c>
      <c r="AC295">
        <v>24.5</v>
      </c>
      <c r="AD295">
        <v>725.1</v>
      </c>
      <c r="AE295">
        <v>90.3</v>
      </c>
      <c r="AF295">
        <v>137</v>
      </c>
      <c r="AG295">
        <v>70.5</v>
      </c>
      <c r="AH295">
        <v>84</v>
      </c>
      <c r="AI295">
        <v>3.4</v>
      </c>
      <c r="AJ295">
        <v>4.8</v>
      </c>
      <c r="AK295">
        <v>29.9</v>
      </c>
      <c r="AL295">
        <v>3.8</v>
      </c>
      <c r="AM295">
        <v>14.7</v>
      </c>
      <c r="AN295">
        <v>13.4</v>
      </c>
      <c r="AO295">
        <v>5.5</v>
      </c>
      <c r="AP295">
        <v>21.5</v>
      </c>
      <c r="AQ295">
        <v>51.8</v>
      </c>
      <c r="AR295">
        <v>2.8</v>
      </c>
      <c r="AS295">
        <v>2.8</v>
      </c>
      <c r="AT295">
        <v>4.7</v>
      </c>
      <c r="AU295">
        <v>29.3</v>
      </c>
      <c r="AV295">
        <v>20.5</v>
      </c>
      <c r="AW295">
        <v>19.4</v>
      </c>
      <c r="AX295">
        <v>13.1</v>
      </c>
      <c r="AY295">
        <v>6.3</v>
      </c>
      <c r="AZ295">
        <v>8.8</v>
      </c>
      <c r="BA295">
        <v>13.8</v>
      </c>
      <c r="BB295">
        <v>1.6</v>
      </c>
      <c r="BC295">
        <v>1.5</v>
      </c>
      <c r="BD295">
        <v>48.6</v>
      </c>
      <c r="BE295">
        <v>28</v>
      </c>
      <c r="BF295">
        <v>7.2</v>
      </c>
      <c r="BG295">
        <v>132.8</v>
      </c>
      <c r="BH295">
        <v>15.7</v>
      </c>
      <c r="BI295">
        <v>5.9</v>
      </c>
      <c r="BJ295">
        <v>3.7</v>
      </c>
      <c r="BK295">
        <v>3.3</v>
      </c>
      <c r="BL295">
        <v>2.7</v>
      </c>
      <c r="BM295">
        <v>6.8</v>
      </c>
      <c r="BP295">
        <v>7.4</v>
      </c>
      <c r="BQ295">
        <v>696.6</v>
      </c>
      <c r="BR295">
        <v>0.6</v>
      </c>
      <c r="BS295">
        <v>135.5</v>
      </c>
      <c r="BT295">
        <v>33.2</v>
      </c>
    </row>
    <row r="296" spans="1:72" x14ac:dyDescent="0.25">
      <c r="A296" s="28" t="s">
        <v>99</v>
      </c>
      <c r="B296" s="27" t="s">
        <v>327</v>
      </c>
      <c r="C296" s="28" t="s">
        <v>388</v>
      </c>
      <c r="H296">
        <v>0.2</v>
      </c>
      <c r="N296">
        <v>0.1</v>
      </c>
      <c r="O296">
        <v>0.1</v>
      </c>
      <c r="P296">
        <v>0.5</v>
      </c>
      <c r="S296">
        <v>0.1</v>
      </c>
      <c r="U296">
        <v>0.1</v>
      </c>
      <c r="V296">
        <v>0.1</v>
      </c>
      <c r="W296">
        <v>0.3</v>
      </c>
      <c r="Y296">
        <v>0.1</v>
      </c>
      <c r="AD296">
        <v>0.6</v>
      </c>
      <c r="AF296">
        <v>0.1</v>
      </c>
      <c r="AG296">
        <v>0.1</v>
      </c>
      <c r="AH296">
        <v>0.1</v>
      </c>
      <c r="BQ296">
        <v>0.5</v>
      </c>
      <c r="BT296">
        <v>0.1</v>
      </c>
    </row>
    <row r="297" spans="1:72" x14ac:dyDescent="0.25">
      <c r="A297" s="28" t="s">
        <v>99</v>
      </c>
      <c r="B297" s="27" t="s">
        <v>327</v>
      </c>
      <c r="C297" s="28" t="s">
        <v>389</v>
      </c>
      <c r="D297">
        <v>0.8</v>
      </c>
      <c r="F297">
        <v>0.1</v>
      </c>
      <c r="G297">
        <v>0.3</v>
      </c>
      <c r="H297">
        <v>7</v>
      </c>
      <c r="I297">
        <v>0.8</v>
      </c>
      <c r="J297">
        <v>0.5</v>
      </c>
      <c r="K297">
        <v>1.4</v>
      </c>
      <c r="L297">
        <v>0.3</v>
      </c>
      <c r="M297">
        <v>0.3</v>
      </c>
      <c r="N297">
        <v>5.8</v>
      </c>
      <c r="O297">
        <v>2.1</v>
      </c>
      <c r="P297">
        <v>15.2</v>
      </c>
      <c r="Q297">
        <v>1.4</v>
      </c>
      <c r="R297">
        <v>1.6</v>
      </c>
      <c r="S297">
        <v>2.3</v>
      </c>
      <c r="T297">
        <v>1.1</v>
      </c>
      <c r="U297">
        <v>2.5</v>
      </c>
      <c r="V297">
        <v>3.2</v>
      </c>
      <c r="W297">
        <v>6.5</v>
      </c>
      <c r="X297">
        <v>0.9</v>
      </c>
      <c r="Y297">
        <v>1.4</v>
      </c>
      <c r="Z297">
        <v>0.4</v>
      </c>
      <c r="AA297">
        <v>0.4</v>
      </c>
      <c r="AB297">
        <v>0.1</v>
      </c>
      <c r="AC297">
        <v>0.5</v>
      </c>
      <c r="AD297">
        <v>12.3</v>
      </c>
      <c r="AE297">
        <v>1</v>
      </c>
      <c r="AF297">
        <v>6.3</v>
      </c>
      <c r="AG297">
        <v>3</v>
      </c>
      <c r="AH297">
        <v>2.3</v>
      </c>
      <c r="AJ297">
        <v>0.1</v>
      </c>
      <c r="AK297">
        <v>0.8</v>
      </c>
      <c r="AM297">
        <v>0.7</v>
      </c>
      <c r="AP297">
        <v>0.4</v>
      </c>
      <c r="AQ297">
        <v>0.2</v>
      </c>
      <c r="AR297">
        <v>0.4</v>
      </c>
      <c r="AS297">
        <v>0.2</v>
      </c>
      <c r="AU297">
        <v>0.6</v>
      </c>
      <c r="AV297">
        <v>0.4</v>
      </c>
      <c r="AW297">
        <v>0.3</v>
      </c>
      <c r="AX297">
        <v>0.1</v>
      </c>
      <c r="AY297">
        <v>0.1</v>
      </c>
      <c r="AZ297">
        <v>0.1</v>
      </c>
      <c r="BA297">
        <v>0.1</v>
      </c>
      <c r="BC297">
        <v>0.1</v>
      </c>
      <c r="BD297">
        <v>0.6</v>
      </c>
      <c r="BE297">
        <v>0.4</v>
      </c>
      <c r="BF297">
        <v>0.1</v>
      </c>
      <c r="BG297">
        <v>1.1</v>
      </c>
      <c r="BH297">
        <v>0.2</v>
      </c>
      <c r="BI297">
        <v>0.1</v>
      </c>
      <c r="BM297">
        <v>0.1</v>
      </c>
      <c r="BQ297">
        <v>14.2</v>
      </c>
      <c r="BS297">
        <v>0.6</v>
      </c>
      <c r="BT297">
        <v>5.9</v>
      </c>
    </row>
    <row r="298" spans="1:72" x14ac:dyDescent="0.25">
      <c r="A298" s="28" t="s">
        <v>99</v>
      </c>
      <c r="B298" s="27" t="s">
        <v>327</v>
      </c>
      <c r="C298" s="28" t="s">
        <v>390</v>
      </c>
      <c r="H298">
        <v>1</v>
      </c>
      <c r="I298">
        <v>0.1</v>
      </c>
      <c r="K298">
        <v>0.2</v>
      </c>
      <c r="N298">
        <v>0.3</v>
      </c>
      <c r="O298">
        <v>0.4</v>
      </c>
      <c r="P298">
        <v>1.8</v>
      </c>
      <c r="Q298">
        <v>0.1</v>
      </c>
      <c r="R298">
        <v>0.1</v>
      </c>
      <c r="S298">
        <v>0.2</v>
      </c>
      <c r="T298">
        <v>0.2</v>
      </c>
      <c r="U298">
        <v>0.1</v>
      </c>
      <c r="V298">
        <v>0.4</v>
      </c>
      <c r="W298">
        <v>0.8</v>
      </c>
      <c r="X298">
        <v>0.1</v>
      </c>
      <c r="Y298">
        <v>0.2</v>
      </c>
      <c r="AD298">
        <v>0.6</v>
      </c>
      <c r="AE298">
        <v>0.1</v>
      </c>
      <c r="AF298">
        <v>0.5</v>
      </c>
      <c r="AG298">
        <v>0.1</v>
      </c>
      <c r="AH298">
        <v>0.2</v>
      </c>
      <c r="BG298">
        <v>0.1</v>
      </c>
      <c r="BQ298">
        <v>1.5</v>
      </c>
      <c r="BT298">
        <v>-4.6</v>
      </c>
    </row>
    <row r="299" spans="1:72" x14ac:dyDescent="0.25">
      <c r="A299" s="28" t="s">
        <v>99</v>
      </c>
      <c r="B299" s="27" t="s">
        <v>327</v>
      </c>
      <c r="C299" s="28" t="s">
        <v>391</v>
      </c>
      <c r="D299">
        <v>9</v>
      </c>
      <c r="E299">
        <v>0.3</v>
      </c>
      <c r="F299">
        <v>0.8</v>
      </c>
      <c r="G299">
        <v>1.6</v>
      </c>
      <c r="H299">
        <v>100.2</v>
      </c>
      <c r="I299">
        <v>11.1</v>
      </c>
      <c r="J299">
        <v>6.7</v>
      </c>
      <c r="K299">
        <v>15.8</v>
      </c>
      <c r="L299">
        <v>4.9</v>
      </c>
      <c r="M299">
        <v>4.2</v>
      </c>
      <c r="N299">
        <v>42.3</v>
      </c>
      <c r="O299">
        <v>25.6</v>
      </c>
      <c r="P299">
        <v>231.9</v>
      </c>
      <c r="Q299">
        <v>14.8</v>
      </c>
      <c r="R299">
        <v>9.7</v>
      </c>
      <c r="S299">
        <v>27.5</v>
      </c>
      <c r="T299">
        <v>18.8</v>
      </c>
      <c r="U299">
        <v>46.7</v>
      </c>
      <c r="V299">
        <v>39.6</v>
      </c>
      <c r="W299">
        <v>144.2</v>
      </c>
      <c r="X299">
        <v>11.2</v>
      </c>
      <c r="Y299">
        <v>26.3</v>
      </c>
      <c r="Z299">
        <v>8.1</v>
      </c>
      <c r="AA299">
        <v>4.9</v>
      </c>
      <c r="AB299">
        <v>0.8</v>
      </c>
      <c r="AC299">
        <v>6.9</v>
      </c>
      <c r="AD299">
        <v>177.6</v>
      </c>
      <c r="AE299">
        <v>24.3</v>
      </c>
      <c r="AF299">
        <v>31</v>
      </c>
      <c r="AG299">
        <v>21.5</v>
      </c>
      <c r="AH299">
        <v>37.4</v>
      </c>
      <c r="AI299">
        <v>0.4</v>
      </c>
      <c r="AJ299">
        <v>0.6</v>
      </c>
      <c r="AK299">
        <v>6.5</v>
      </c>
      <c r="AL299">
        <v>0.7</v>
      </c>
      <c r="AM299">
        <v>4.3</v>
      </c>
      <c r="AN299">
        <v>0.9</v>
      </c>
      <c r="AO299">
        <v>0.7</v>
      </c>
      <c r="AP299">
        <v>4.1</v>
      </c>
      <c r="AQ299">
        <v>2.3</v>
      </c>
      <c r="AR299">
        <v>3.2</v>
      </c>
      <c r="AS299">
        <v>1.8</v>
      </c>
      <c r="AT299">
        <v>0.5</v>
      </c>
      <c r="AU299">
        <v>12</v>
      </c>
      <c r="AV299">
        <v>3.8</v>
      </c>
      <c r="AW299">
        <v>5.6</v>
      </c>
      <c r="AX299">
        <v>1.8</v>
      </c>
      <c r="AY299">
        <v>1.5</v>
      </c>
      <c r="AZ299">
        <v>1.9</v>
      </c>
      <c r="BA299">
        <v>2.3</v>
      </c>
      <c r="BB299">
        <v>0.2</v>
      </c>
      <c r="BC299">
        <v>0.3</v>
      </c>
      <c r="BD299">
        <v>8.9</v>
      </c>
      <c r="BE299">
        <v>4.3</v>
      </c>
      <c r="BF299">
        <v>1.6</v>
      </c>
      <c r="BG299">
        <v>11.2</v>
      </c>
      <c r="BH299">
        <v>2.3</v>
      </c>
      <c r="BI299">
        <v>1.5</v>
      </c>
      <c r="BJ299">
        <v>0.6</v>
      </c>
      <c r="BK299">
        <v>0.4</v>
      </c>
      <c r="BL299">
        <v>0.4</v>
      </c>
      <c r="BM299">
        <v>1</v>
      </c>
      <c r="BP299">
        <v>0.2</v>
      </c>
      <c r="BQ299">
        <v>161.4</v>
      </c>
      <c r="BS299">
        <v>8.5</v>
      </c>
      <c r="BT299">
        <v>65.1</v>
      </c>
    </row>
    <row r="300" spans="1:72" x14ac:dyDescent="0.25">
      <c r="A300" s="28" t="s">
        <v>99</v>
      </c>
      <c r="B300" s="27" t="s">
        <v>327</v>
      </c>
      <c r="C300" s="28" t="s">
        <v>392</v>
      </c>
      <c r="D300">
        <v>21.1</v>
      </c>
      <c r="E300">
        <v>0.8</v>
      </c>
      <c r="F300">
        <v>0.5</v>
      </c>
      <c r="G300">
        <v>3.9</v>
      </c>
      <c r="H300">
        <v>205.4</v>
      </c>
      <c r="I300">
        <v>24.6</v>
      </c>
      <c r="J300">
        <v>13.3</v>
      </c>
      <c r="K300">
        <v>36.2</v>
      </c>
      <c r="L300">
        <v>9</v>
      </c>
      <c r="M300">
        <v>8.6</v>
      </c>
      <c r="N300">
        <v>96.2</v>
      </c>
      <c r="O300">
        <v>68.1</v>
      </c>
      <c r="P300">
        <v>438.1</v>
      </c>
      <c r="Q300">
        <v>31.1</v>
      </c>
      <c r="R300">
        <v>28.3</v>
      </c>
      <c r="S300">
        <v>66.7</v>
      </c>
      <c r="T300">
        <v>35.4</v>
      </c>
      <c r="U300">
        <v>84</v>
      </c>
      <c r="V300">
        <v>93.9</v>
      </c>
      <c r="W300">
        <v>304.8</v>
      </c>
      <c r="X300">
        <v>23.6</v>
      </c>
      <c r="Y300">
        <v>55.4</v>
      </c>
      <c r="Z300">
        <v>18</v>
      </c>
      <c r="AA300">
        <v>11.7</v>
      </c>
      <c r="AB300">
        <v>1</v>
      </c>
      <c r="AC300">
        <v>15.4</v>
      </c>
      <c r="AD300">
        <v>419.5</v>
      </c>
      <c r="AE300">
        <v>53.4</v>
      </c>
      <c r="AF300">
        <v>88.3</v>
      </c>
      <c r="AG300">
        <v>48.8</v>
      </c>
      <c r="AH300">
        <v>85.7</v>
      </c>
      <c r="AI300">
        <v>1.1</v>
      </c>
      <c r="AJ300">
        <v>1.8</v>
      </c>
      <c r="AK300">
        <v>15.6</v>
      </c>
      <c r="AL300">
        <v>1.7</v>
      </c>
      <c r="AM300">
        <v>9.6</v>
      </c>
      <c r="AN300">
        <v>2.3</v>
      </c>
      <c r="AO300">
        <v>1.6</v>
      </c>
      <c r="AP300">
        <v>10.8</v>
      </c>
      <c r="AQ300">
        <v>6.5</v>
      </c>
      <c r="AR300">
        <v>1.7</v>
      </c>
      <c r="AS300">
        <v>1.8</v>
      </c>
      <c r="AT300">
        <v>0.9</v>
      </c>
      <c r="AU300">
        <v>21.1</v>
      </c>
      <c r="AV300">
        <v>8.8</v>
      </c>
      <c r="AW300">
        <v>12.3</v>
      </c>
      <c r="AX300">
        <v>4.8</v>
      </c>
      <c r="AY300">
        <v>3.4</v>
      </c>
      <c r="AZ300">
        <v>4.2</v>
      </c>
      <c r="BA300">
        <v>5.3</v>
      </c>
      <c r="BB300">
        <v>0.4</v>
      </c>
      <c r="BC300">
        <v>0.7</v>
      </c>
      <c r="BD300">
        <v>20.9</v>
      </c>
      <c r="BE300">
        <v>11.1</v>
      </c>
      <c r="BF300">
        <v>3.5</v>
      </c>
      <c r="BG300">
        <v>29.2</v>
      </c>
      <c r="BH300">
        <v>6.4</v>
      </c>
      <c r="BI300">
        <v>3.3</v>
      </c>
      <c r="BJ300">
        <v>1.5</v>
      </c>
      <c r="BK300">
        <v>1.2</v>
      </c>
      <c r="BL300">
        <v>1</v>
      </c>
      <c r="BM300">
        <v>2.4</v>
      </c>
      <c r="BP300">
        <v>0.9</v>
      </c>
      <c r="BQ300">
        <v>417.3</v>
      </c>
      <c r="BS300">
        <v>47.9</v>
      </c>
      <c r="BT300">
        <v>43.3</v>
      </c>
    </row>
    <row r="301" spans="1:72" x14ac:dyDescent="0.25">
      <c r="A301" s="28" t="s">
        <v>99</v>
      </c>
      <c r="B301" s="27" t="s">
        <v>327</v>
      </c>
      <c r="C301" s="28" t="s">
        <v>393</v>
      </c>
      <c r="D301">
        <v>4.9</v>
      </c>
      <c r="E301">
        <v>0.5</v>
      </c>
      <c r="F301">
        <v>0.1</v>
      </c>
      <c r="G301">
        <v>1.5</v>
      </c>
      <c r="H301">
        <v>47.9</v>
      </c>
      <c r="I301">
        <v>4.9</v>
      </c>
      <c r="J301">
        <v>5.7</v>
      </c>
      <c r="K301">
        <v>9</v>
      </c>
      <c r="L301">
        <v>1.8</v>
      </c>
      <c r="M301">
        <v>1.3</v>
      </c>
      <c r="N301">
        <v>21</v>
      </c>
      <c r="O301">
        <v>11.9</v>
      </c>
      <c r="P301">
        <v>112</v>
      </c>
      <c r="Q301">
        <v>7.4</v>
      </c>
      <c r="R301">
        <v>3.9</v>
      </c>
      <c r="S301">
        <v>14.1</v>
      </c>
      <c r="T301">
        <v>9.6</v>
      </c>
      <c r="U301">
        <v>21.6</v>
      </c>
      <c r="V301">
        <v>20.4</v>
      </c>
      <c r="W301">
        <v>62.7</v>
      </c>
      <c r="X301">
        <v>4.4</v>
      </c>
      <c r="Y301">
        <v>15.5</v>
      </c>
      <c r="Z301">
        <v>3.9</v>
      </c>
      <c r="AA301">
        <v>2</v>
      </c>
      <c r="AB301">
        <v>0.2</v>
      </c>
      <c r="AC301">
        <v>4.6</v>
      </c>
      <c r="AD301">
        <v>127.3</v>
      </c>
      <c r="AE301">
        <v>7.1</v>
      </c>
      <c r="AF301">
        <v>11.1</v>
      </c>
      <c r="AG301">
        <v>8.2</v>
      </c>
      <c r="AH301">
        <v>18.3</v>
      </c>
      <c r="AI301">
        <v>0.4</v>
      </c>
      <c r="AJ301">
        <v>0.3</v>
      </c>
      <c r="AK301">
        <v>4.6</v>
      </c>
      <c r="AL301">
        <v>0.3</v>
      </c>
      <c r="AM301">
        <v>1.7</v>
      </c>
      <c r="AN301">
        <v>0.7</v>
      </c>
      <c r="AO301">
        <v>0.3</v>
      </c>
      <c r="AP301">
        <v>1.1</v>
      </c>
      <c r="AQ301">
        <v>1.8</v>
      </c>
      <c r="AR301">
        <v>0.3</v>
      </c>
      <c r="AS301">
        <v>0.6</v>
      </c>
      <c r="AT301">
        <v>0.2</v>
      </c>
      <c r="AU301">
        <v>7.9</v>
      </c>
      <c r="AV301">
        <v>1.4</v>
      </c>
      <c r="AW301">
        <v>1.7</v>
      </c>
      <c r="AX301">
        <v>0.8</v>
      </c>
      <c r="AY301">
        <v>1.1</v>
      </c>
      <c r="AZ301">
        <v>0.6</v>
      </c>
      <c r="BA301">
        <v>5.7</v>
      </c>
      <c r="BB301">
        <v>0.1</v>
      </c>
      <c r="BC301">
        <v>0.1</v>
      </c>
      <c r="BD301">
        <v>3.4</v>
      </c>
      <c r="BE301">
        <v>3.3</v>
      </c>
      <c r="BF301">
        <v>1</v>
      </c>
      <c r="BG301">
        <v>5.7</v>
      </c>
      <c r="BH301">
        <v>1.3</v>
      </c>
      <c r="BI301">
        <v>0.4</v>
      </c>
      <c r="BJ301">
        <v>0.3</v>
      </c>
      <c r="BK301">
        <v>0.3</v>
      </c>
      <c r="BL301">
        <v>0.5</v>
      </c>
      <c r="BM301">
        <v>1.1</v>
      </c>
      <c r="BP301">
        <v>0.1</v>
      </c>
      <c r="BQ301">
        <v>89.7</v>
      </c>
      <c r="BS301">
        <v>5.2</v>
      </c>
      <c r="BT301">
        <v>17</v>
      </c>
    </row>
    <row r="302" spans="1:72" x14ac:dyDescent="0.25">
      <c r="A302" s="28" t="s">
        <v>99</v>
      </c>
      <c r="B302" s="27" t="s">
        <v>327</v>
      </c>
      <c r="C302" s="28" t="s">
        <v>394</v>
      </c>
      <c r="D302">
        <v>0.3</v>
      </c>
      <c r="H302">
        <v>3.3</v>
      </c>
      <c r="I302">
        <v>0.3</v>
      </c>
      <c r="J302">
        <v>0.2</v>
      </c>
      <c r="K302">
        <v>1.1</v>
      </c>
      <c r="L302">
        <v>0.2</v>
      </c>
      <c r="M302">
        <v>0.1</v>
      </c>
      <c r="N302">
        <v>1.6</v>
      </c>
      <c r="O302">
        <v>1</v>
      </c>
      <c r="P302">
        <v>4.8</v>
      </c>
      <c r="Q302">
        <v>0.6</v>
      </c>
      <c r="R302">
        <v>0.3</v>
      </c>
      <c r="S302">
        <v>1</v>
      </c>
      <c r="T302">
        <v>0.4</v>
      </c>
      <c r="U302">
        <v>0.8</v>
      </c>
      <c r="V302">
        <v>1.3</v>
      </c>
      <c r="W302">
        <v>3.8</v>
      </c>
      <c r="X302">
        <v>0.3</v>
      </c>
      <c r="Y302">
        <v>0.8</v>
      </c>
      <c r="Z302">
        <v>0.3</v>
      </c>
      <c r="AA302">
        <v>0.1</v>
      </c>
      <c r="AC302">
        <v>0.2</v>
      </c>
      <c r="AD302">
        <v>6.7</v>
      </c>
      <c r="AE302">
        <v>0.9</v>
      </c>
      <c r="AF302">
        <v>0.7</v>
      </c>
      <c r="AG302">
        <v>0.5</v>
      </c>
      <c r="AH302">
        <v>0.6</v>
      </c>
      <c r="AK302">
        <v>0.2</v>
      </c>
      <c r="AM302">
        <v>0.1</v>
      </c>
      <c r="AN302">
        <v>0.1</v>
      </c>
      <c r="AP302">
        <v>0.1</v>
      </c>
      <c r="AQ302">
        <v>0.1</v>
      </c>
      <c r="AU302">
        <v>0.2</v>
      </c>
      <c r="AV302">
        <v>0.1</v>
      </c>
      <c r="AW302">
        <v>0.2</v>
      </c>
      <c r="AX302">
        <v>0.1</v>
      </c>
      <c r="AZ302">
        <v>0.1</v>
      </c>
      <c r="BA302">
        <v>0.1</v>
      </c>
      <c r="BD302">
        <v>0.5</v>
      </c>
      <c r="BE302">
        <v>0.2</v>
      </c>
      <c r="BF302">
        <v>0.1</v>
      </c>
      <c r="BG302">
        <v>0.7</v>
      </c>
      <c r="BH302">
        <v>0.2</v>
      </c>
      <c r="BQ302">
        <v>7.2</v>
      </c>
      <c r="BS302">
        <v>1.3</v>
      </c>
      <c r="BT302">
        <v>-1.4</v>
      </c>
    </row>
    <row r="303" spans="1:72" x14ac:dyDescent="0.25">
      <c r="A303" s="28" t="s">
        <v>99</v>
      </c>
      <c r="B303" s="27" t="s">
        <v>327</v>
      </c>
      <c r="C303" s="28" t="s">
        <v>395</v>
      </c>
      <c r="D303">
        <v>2.9</v>
      </c>
      <c r="E303">
        <v>0.1</v>
      </c>
      <c r="F303">
        <v>0.1</v>
      </c>
      <c r="G303">
        <v>0.4</v>
      </c>
      <c r="H303">
        <v>19.6</v>
      </c>
      <c r="I303">
        <v>1.7</v>
      </c>
      <c r="J303">
        <v>1.4</v>
      </c>
      <c r="K303">
        <v>3.3</v>
      </c>
      <c r="L303">
        <v>0.8</v>
      </c>
      <c r="M303">
        <v>2.1</v>
      </c>
      <c r="N303">
        <v>13.4</v>
      </c>
      <c r="O303">
        <v>10.4</v>
      </c>
      <c r="P303">
        <v>30.8</v>
      </c>
      <c r="Q303">
        <v>2.5</v>
      </c>
      <c r="R303">
        <v>2</v>
      </c>
      <c r="S303">
        <v>5.2</v>
      </c>
      <c r="T303">
        <v>3.9</v>
      </c>
      <c r="U303">
        <v>5.9</v>
      </c>
      <c r="V303">
        <v>8.2</v>
      </c>
      <c r="W303">
        <v>28.5</v>
      </c>
      <c r="X303">
        <v>3.3</v>
      </c>
      <c r="Y303">
        <v>6</v>
      </c>
      <c r="Z303">
        <v>3.2</v>
      </c>
      <c r="AA303">
        <v>2.4</v>
      </c>
      <c r="AB303">
        <v>0.1</v>
      </c>
      <c r="AC303">
        <v>1.6</v>
      </c>
      <c r="AD303">
        <v>36.9</v>
      </c>
      <c r="AE303">
        <v>5</v>
      </c>
      <c r="AF303">
        <v>9.5</v>
      </c>
      <c r="AG303">
        <v>4.7</v>
      </c>
      <c r="AH303">
        <v>4.9</v>
      </c>
      <c r="AI303">
        <v>2.6</v>
      </c>
      <c r="AJ303">
        <v>2.7</v>
      </c>
      <c r="AK303">
        <v>2.3</v>
      </c>
      <c r="AL303">
        <v>0.3</v>
      </c>
      <c r="AM303">
        <v>1.5</v>
      </c>
      <c r="AN303">
        <v>1.2</v>
      </c>
      <c r="AO303">
        <v>0.6</v>
      </c>
      <c r="AP303">
        <v>1.6</v>
      </c>
      <c r="AQ303">
        <v>5</v>
      </c>
      <c r="AR303">
        <v>0.6</v>
      </c>
      <c r="AS303">
        <v>0.5</v>
      </c>
      <c r="AT303">
        <v>0.5</v>
      </c>
      <c r="AU303">
        <v>1.4</v>
      </c>
      <c r="AV303">
        <v>2.9</v>
      </c>
      <c r="AW303">
        <v>1.7</v>
      </c>
      <c r="AX303">
        <v>1</v>
      </c>
      <c r="AY303">
        <v>0.6</v>
      </c>
      <c r="AZ303">
        <v>0.7</v>
      </c>
      <c r="BA303">
        <v>2.2</v>
      </c>
      <c r="BB303">
        <v>0.2</v>
      </c>
      <c r="BC303">
        <v>0.3</v>
      </c>
      <c r="BD303">
        <v>4.1</v>
      </c>
      <c r="BE303">
        <v>2.5</v>
      </c>
      <c r="BF303">
        <v>0.7</v>
      </c>
      <c r="BG303">
        <v>6.7</v>
      </c>
      <c r="BH303">
        <v>1.3</v>
      </c>
      <c r="BI303">
        <v>0.5</v>
      </c>
      <c r="BJ303">
        <v>0.4</v>
      </c>
      <c r="BK303">
        <v>0.3</v>
      </c>
      <c r="BL303">
        <v>0.2</v>
      </c>
      <c r="BM303">
        <v>0.4</v>
      </c>
      <c r="BP303">
        <v>0.9</v>
      </c>
      <c r="BQ303">
        <v>49.5</v>
      </c>
      <c r="BS303">
        <v>20.9</v>
      </c>
      <c r="BT303">
        <v>6.1</v>
      </c>
    </row>
    <row r="304" spans="1:72" x14ac:dyDescent="0.25">
      <c r="A304" s="28" t="s">
        <v>99</v>
      </c>
      <c r="B304" s="27" t="s">
        <v>327</v>
      </c>
      <c r="C304" s="28" t="s">
        <v>396</v>
      </c>
      <c r="D304">
        <v>24.4</v>
      </c>
      <c r="E304">
        <v>0.6</v>
      </c>
      <c r="F304">
        <v>0.5</v>
      </c>
      <c r="G304">
        <v>2.2</v>
      </c>
      <c r="H304">
        <v>224.8</v>
      </c>
      <c r="I304">
        <v>17.3</v>
      </c>
      <c r="J304">
        <v>12.4</v>
      </c>
      <c r="K304">
        <v>36.7</v>
      </c>
      <c r="L304">
        <v>8.9</v>
      </c>
      <c r="M304">
        <v>11.8</v>
      </c>
      <c r="N304">
        <v>118</v>
      </c>
      <c r="O304">
        <v>313.5</v>
      </c>
      <c r="P304">
        <v>354.3</v>
      </c>
      <c r="Q304">
        <v>25.8</v>
      </c>
      <c r="R304">
        <v>13.9</v>
      </c>
      <c r="S304">
        <v>48.1</v>
      </c>
      <c r="T304">
        <v>58.5</v>
      </c>
      <c r="U304">
        <v>58.8</v>
      </c>
      <c r="V304">
        <v>80.1</v>
      </c>
      <c r="W304">
        <v>230.4</v>
      </c>
      <c r="X304">
        <v>22.6</v>
      </c>
      <c r="Y304">
        <v>91.3</v>
      </c>
      <c r="Z304">
        <v>18.5</v>
      </c>
      <c r="AA304">
        <v>11.6</v>
      </c>
      <c r="AB304">
        <v>0.6</v>
      </c>
      <c r="AC304">
        <v>14.6</v>
      </c>
      <c r="AD304">
        <v>413</v>
      </c>
      <c r="AE304">
        <v>50.1</v>
      </c>
      <c r="AF304">
        <v>79.6</v>
      </c>
      <c r="AG304">
        <v>41.6</v>
      </c>
      <c r="AH304">
        <v>39.4</v>
      </c>
      <c r="AI304">
        <v>1.3</v>
      </c>
      <c r="AJ304">
        <v>3.1</v>
      </c>
      <c r="AK304">
        <v>18.6</v>
      </c>
      <c r="AL304">
        <v>2.1</v>
      </c>
      <c r="AM304">
        <v>7.4</v>
      </c>
      <c r="AN304">
        <v>15.4</v>
      </c>
      <c r="AO304">
        <v>2.3</v>
      </c>
      <c r="AP304">
        <v>10.8</v>
      </c>
      <c r="AQ304">
        <v>61.6</v>
      </c>
      <c r="AR304">
        <v>1.3</v>
      </c>
      <c r="AS304">
        <v>1.3</v>
      </c>
      <c r="AT304">
        <v>2.5</v>
      </c>
      <c r="AU304">
        <v>15.5</v>
      </c>
      <c r="AV304">
        <v>9.8</v>
      </c>
      <c r="AW304">
        <v>9.7</v>
      </c>
      <c r="AX304">
        <v>8.1</v>
      </c>
      <c r="AY304">
        <v>3</v>
      </c>
      <c r="AZ304">
        <v>4.7</v>
      </c>
      <c r="BA304">
        <v>6.9</v>
      </c>
      <c r="BB304">
        <v>0.9</v>
      </c>
      <c r="BC304">
        <v>0.7</v>
      </c>
      <c r="BD304">
        <v>28.4</v>
      </c>
      <c r="BE304">
        <v>17.8</v>
      </c>
      <c r="BF304">
        <v>4.3</v>
      </c>
      <c r="BG304">
        <v>100</v>
      </c>
      <c r="BH304">
        <v>10.4</v>
      </c>
      <c r="BI304">
        <v>3.1</v>
      </c>
      <c r="BJ304">
        <v>2</v>
      </c>
      <c r="BK304">
        <v>1.9</v>
      </c>
      <c r="BL304">
        <v>1.3</v>
      </c>
      <c r="BM304">
        <v>4</v>
      </c>
      <c r="BP304">
        <v>6.8</v>
      </c>
      <c r="BQ304">
        <v>424.2</v>
      </c>
      <c r="BR304">
        <v>0.3</v>
      </c>
      <c r="BS304">
        <v>86.1</v>
      </c>
      <c r="BT304">
        <v>-164.4</v>
      </c>
    </row>
    <row r="305" spans="1:72" x14ac:dyDescent="0.25">
      <c r="A305" s="28" t="s">
        <v>99</v>
      </c>
      <c r="B305" s="27" t="s">
        <v>327</v>
      </c>
      <c r="C305" s="28" t="s">
        <v>397</v>
      </c>
      <c r="D305">
        <v>2.5</v>
      </c>
      <c r="E305">
        <v>0.2</v>
      </c>
      <c r="F305">
        <v>0.1</v>
      </c>
      <c r="G305">
        <v>0.5</v>
      </c>
      <c r="H305">
        <v>22.7</v>
      </c>
      <c r="I305">
        <v>3.2</v>
      </c>
      <c r="J305">
        <v>1.7</v>
      </c>
      <c r="K305">
        <v>4.3</v>
      </c>
      <c r="L305">
        <v>1.3</v>
      </c>
      <c r="M305">
        <v>1.1</v>
      </c>
      <c r="N305">
        <v>12.4</v>
      </c>
      <c r="O305">
        <v>10.7</v>
      </c>
      <c r="P305">
        <v>49.2</v>
      </c>
      <c r="Q305">
        <v>3.8</v>
      </c>
      <c r="R305">
        <v>2.6</v>
      </c>
      <c r="S305">
        <v>7.8</v>
      </c>
      <c r="T305">
        <v>11.8</v>
      </c>
      <c r="U305">
        <v>12.6</v>
      </c>
      <c r="V305">
        <v>14.9</v>
      </c>
      <c r="W305">
        <v>55.1</v>
      </c>
      <c r="X305">
        <v>3.5</v>
      </c>
      <c r="Y305">
        <v>9.9</v>
      </c>
      <c r="Z305">
        <v>3.6</v>
      </c>
      <c r="AA305">
        <v>1.8</v>
      </c>
      <c r="AB305">
        <v>0.2</v>
      </c>
      <c r="AC305">
        <v>1.9</v>
      </c>
      <c r="AD305">
        <v>49.6</v>
      </c>
      <c r="AE305">
        <v>7.9</v>
      </c>
      <c r="AF305">
        <v>6.1</v>
      </c>
      <c r="AG305">
        <v>4.1</v>
      </c>
      <c r="AH305">
        <v>6.3</v>
      </c>
      <c r="AI305">
        <v>0.4</v>
      </c>
      <c r="AJ305">
        <v>0.3</v>
      </c>
      <c r="AK305">
        <v>2</v>
      </c>
      <c r="AL305">
        <v>0.3</v>
      </c>
      <c r="AM305">
        <v>1.3</v>
      </c>
      <c r="AN305">
        <v>0.6</v>
      </c>
      <c r="AO305">
        <v>0.7</v>
      </c>
      <c r="AP305">
        <v>1.5</v>
      </c>
      <c r="AQ305">
        <v>2.4</v>
      </c>
      <c r="AR305">
        <v>0.3</v>
      </c>
      <c r="AS305">
        <v>0.4</v>
      </c>
      <c r="AT305">
        <v>0.3</v>
      </c>
      <c r="AU305">
        <v>4.3</v>
      </c>
      <c r="AV305">
        <v>1</v>
      </c>
      <c r="AW305">
        <v>1.8</v>
      </c>
      <c r="AX305">
        <v>1.1</v>
      </c>
      <c r="AY305">
        <v>0.6</v>
      </c>
      <c r="AZ305">
        <v>0.7</v>
      </c>
      <c r="BA305">
        <v>1.2</v>
      </c>
      <c r="BB305">
        <v>0.2</v>
      </c>
      <c r="BC305">
        <v>0.2</v>
      </c>
      <c r="BD305">
        <v>2.9</v>
      </c>
      <c r="BE305">
        <v>2</v>
      </c>
      <c r="BF305">
        <v>0.9</v>
      </c>
      <c r="BG305">
        <v>11.4</v>
      </c>
      <c r="BH305">
        <v>1.5</v>
      </c>
      <c r="BI305">
        <v>0.8</v>
      </c>
      <c r="BJ305">
        <v>0.6</v>
      </c>
      <c r="BK305">
        <v>0.3</v>
      </c>
      <c r="BL305">
        <v>0.4</v>
      </c>
      <c r="BM305">
        <v>0.5</v>
      </c>
      <c r="BP305">
        <v>3.2</v>
      </c>
      <c r="BQ305">
        <v>89.2</v>
      </c>
      <c r="BS305">
        <v>52</v>
      </c>
      <c r="BT305">
        <v>10.4</v>
      </c>
    </row>
    <row r="306" spans="1:72" x14ac:dyDescent="0.25">
      <c r="A306" s="28" t="s">
        <v>99</v>
      </c>
      <c r="B306" s="27" t="s">
        <v>327</v>
      </c>
      <c r="C306" s="28" t="s">
        <v>398</v>
      </c>
      <c r="D306">
        <v>0.3</v>
      </c>
      <c r="H306">
        <v>2.1</v>
      </c>
      <c r="I306">
        <v>0.6</v>
      </c>
      <c r="J306">
        <v>0.1</v>
      </c>
      <c r="K306">
        <v>0.3</v>
      </c>
      <c r="L306">
        <v>0.1</v>
      </c>
      <c r="M306">
        <v>0.2</v>
      </c>
      <c r="N306">
        <v>3</v>
      </c>
      <c r="O306">
        <v>0.9</v>
      </c>
      <c r="P306">
        <v>3.4</v>
      </c>
      <c r="Q306">
        <v>0.3</v>
      </c>
      <c r="R306">
        <v>1.2</v>
      </c>
      <c r="S306">
        <v>0.6</v>
      </c>
      <c r="T306">
        <v>0.5</v>
      </c>
      <c r="U306">
        <v>0.5</v>
      </c>
      <c r="V306">
        <v>0.6</v>
      </c>
      <c r="W306">
        <v>1.6</v>
      </c>
      <c r="X306">
        <v>0.2</v>
      </c>
      <c r="Y306">
        <v>0.5</v>
      </c>
      <c r="Z306">
        <v>0.2</v>
      </c>
      <c r="AA306">
        <v>0.3</v>
      </c>
      <c r="AC306">
        <v>1.6</v>
      </c>
      <c r="AD306">
        <v>2</v>
      </c>
      <c r="AE306">
        <v>0.6</v>
      </c>
      <c r="AF306">
        <v>1.5</v>
      </c>
      <c r="AG306">
        <v>0.4</v>
      </c>
      <c r="AH306">
        <v>0.2</v>
      </c>
      <c r="AK306">
        <v>0.2</v>
      </c>
      <c r="AM306">
        <v>0.1</v>
      </c>
      <c r="AN306">
        <v>0.2</v>
      </c>
      <c r="AP306">
        <v>0.1</v>
      </c>
      <c r="AQ306">
        <v>0.6</v>
      </c>
      <c r="AU306">
        <v>0.1</v>
      </c>
      <c r="AV306">
        <v>0.2</v>
      </c>
      <c r="AW306">
        <v>0.1</v>
      </c>
      <c r="AX306">
        <v>0.1</v>
      </c>
      <c r="BA306">
        <v>0.1</v>
      </c>
      <c r="BD306">
        <v>0.2</v>
      </c>
      <c r="BE306">
        <v>0.1</v>
      </c>
      <c r="BG306">
        <v>0.5</v>
      </c>
      <c r="BH306">
        <v>0.1</v>
      </c>
      <c r="BI306">
        <v>0.1</v>
      </c>
      <c r="BP306">
        <v>0.1</v>
      </c>
      <c r="BQ306">
        <v>4.4</v>
      </c>
      <c r="BS306">
        <v>0.4</v>
      </c>
      <c r="BT306">
        <v>0.1</v>
      </c>
    </row>
    <row r="307" spans="1:72" x14ac:dyDescent="0.25">
      <c r="A307" s="28" t="s">
        <v>99</v>
      </c>
      <c r="B307" s="27" t="s">
        <v>327</v>
      </c>
      <c r="C307" s="28" t="s">
        <v>399</v>
      </c>
      <c r="D307">
        <v>0.9</v>
      </c>
      <c r="G307">
        <v>0.2</v>
      </c>
      <c r="H307">
        <v>9.6</v>
      </c>
      <c r="I307">
        <v>1.5</v>
      </c>
      <c r="J307">
        <v>1</v>
      </c>
      <c r="K307">
        <v>5</v>
      </c>
      <c r="L307">
        <v>1.1</v>
      </c>
      <c r="M307">
        <v>0.4</v>
      </c>
      <c r="N307">
        <v>5.9</v>
      </c>
      <c r="O307">
        <v>3</v>
      </c>
      <c r="P307">
        <v>19.6</v>
      </c>
      <c r="Q307">
        <v>1.3</v>
      </c>
      <c r="R307">
        <v>2.2</v>
      </c>
      <c r="S307">
        <v>3.2</v>
      </c>
      <c r="T307">
        <v>1.3</v>
      </c>
      <c r="U307">
        <v>3.2</v>
      </c>
      <c r="V307">
        <v>4.3</v>
      </c>
      <c r="W307">
        <v>11.2</v>
      </c>
      <c r="X307">
        <v>1.1</v>
      </c>
      <c r="Y307">
        <v>2.6</v>
      </c>
      <c r="Z307">
        <v>0.8</v>
      </c>
      <c r="AA307">
        <v>0.5</v>
      </c>
      <c r="AB307">
        <v>0.1</v>
      </c>
      <c r="AC307">
        <v>0.7</v>
      </c>
      <c r="AD307">
        <v>14.2</v>
      </c>
      <c r="AE307">
        <v>3.6</v>
      </c>
      <c r="AF307">
        <v>1.8</v>
      </c>
      <c r="AG307">
        <v>1.4</v>
      </c>
      <c r="AH307">
        <v>1.7</v>
      </c>
      <c r="AI307">
        <v>0.1</v>
      </c>
      <c r="AJ307">
        <v>0.1</v>
      </c>
      <c r="AK307">
        <v>0.7</v>
      </c>
      <c r="AL307">
        <v>0.1</v>
      </c>
      <c r="AM307">
        <v>0.4</v>
      </c>
      <c r="AN307">
        <v>0.2</v>
      </c>
      <c r="AO307">
        <v>0.2</v>
      </c>
      <c r="AP307">
        <v>0.3</v>
      </c>
      <c r="AQ307">
        <v>0.3</v>
      </c>
      <c r="AR307">
        <v>0.1</v>
      </c>
      <c r="AS307">
        <v>0.1</v>
      </c>
      <c r="AT307">
        <v>0.1</v>
      </c>
      <c r="AU307">
        <v>0.4</v>
      </c>
      <c r="AV307">
        <v>0.3</v>
      </c>
      <c r="AW307">
        <v>0.6</v>
      </c>
      <c r="AX307">
        <v>0.2</v>
      </c>
      <c r="AY307">
        <v>0.2</v>
      </c>
      <c r="AZ307">
        <v>0.2</v>
      </c>
      <c r="BA307">
        <v>0.3</v>
      </c>
      <c r="BC307">
        <v>0.1</v>
      </c>
      <c r="BD307">
        <v>1</v>
      </c>
      <c r="BE307">
        <v>0.5</v>
      </c>
      <c r="BF307">
        <v>0.2</v>
      </c>
      <c r="BG307">
        <v>1.5</v>
      </c>
      <c r="BH307">
        <v>0.3</v>
      </c>
      <c r="BI307">
        <v>0.3</v>
      </c>
      <c r="BJ307">
        <v>0.1</v>
      </c>
      <c r="BK307">
        <v>0.1</v>
      </c>
      <c r="BL307">
        <v>0.1</v>
      </c>
      <c r="BM307">
        <v>0.1</v>
      </c>
      <c r="BP307">
        <v>0.2</v>
      </c>
      <c r="BQ307">
        <v>18.4</v>
      </c>
      <c r="BS307">
        <v>2.9</v>
      </c>
      <c r="BT307">
        <v>1.7</v>
      </c>
    </row>
    <row r="308" spans="1:72" x14ac:dyDescent="0.25">
      <c r="A308" s="28" t="s">
        <v>99</v>
      </c>
      <c r="B308" s="27" t="s">
        <v>327</v>
      </c>
      <c r="C308" s="28" t="s">
        <v>400</v>
      </c>
      <c r="D308">
        <v>76.7</v>
      </c>
      <c r="E308">
        <v>2.8</v>
      </c>
      <c r="F308">
        <v>1.4</v>
      </c>
      <c r="G308">
        <v>11</v>
      </c>
      <c r="H308">
        <v>737.8</v>
      </c>
      <c r="I308">
        <v>90.4</v>
      </c>
      <c r="J308">
        <v>55</v>
      </c>
      <c r="K308">
        <v>121.7</v>
      </c>
      <c r="L308">
        <v>31.6</v>
      </c>
      <c r="M308">
        <v>43.6</v>
      </c>
      <c r="N308">
        <v>411.3</v>
      </c>
      <c r="O308">
        <v>280.3</v>
      </c>
      <c r="P308">
        <v>1516</v>
      </c>
      <c r="Q308">
        <v>100.8</v>
      </c>
      <c r="R308">
        <v>64.5</v>
      </c>
      <c r="S308">
        <v>210.6</v>
      </c>
      <c r="T308">
        <v>140</v>
      </c>
      <c r="U308">
        <v>308.7</v>
      </c>
      <c r="V308">
        <v>323.2</v>
      </c>
      <c r="W308">
        <v>965.1</v>
      </c>
      <c r="X308">
        <v>98</v>
      </c>
      <c r="Y308">
        <v>208.9</v>
      </c>
      <c r="Z308">
        <v>77.6</v>
      </c>
      <c r="AA308">
        <v>42.3</v>
      </c>
      <c r="AB308">
        <v>2.7</v>
      </c>
      <c r="AC308">
        <v>50.5</v>
      </c>
      <c r="AD308">
        <v>1464.4</v>
      </c>
      <c r="AE308">
        <v>196.8</v>
      </c>
      <c r="AF308">
        <v>208</v>
      </c>
      <c r="AG308">
        <v>122.1</v>
      </c>
      <c r="AH308">
        <v>183.4</v>
      </c>
      <c r="AI308">
        <v>4.1</v>
      </c>
      <c r="AJ308">
        <v>5.4</v>
      </c>
      <c r="AK308">
        <v>48.7</v>
      </c>
      <c r="AL308">
        <v>6.3</v>
      </c>
      <c r="AM308">
        <v>25.2</v>
      </c>
      <c r="AN308">
        <v>8.5</v>
      </c>
      <c r="AO308">
        <v>8</v>
      </c>
      <c r="AP308">
        <v>34.9</v>
      </c>
      <c r="AQ308">
        <v>24.2</v>
      </c>
      <c r="AR308">
        <v>3.9</v>
      </c>
      <c r="AS308">
        <v>5.5</v>
      </c>
      <c r="AT308">
        <v>3.4</v>
      </c>
      <c r="AU308">
        <v>64.8</v>
      </c>
      <c r="AV308">
        <v>24.6</v>
      </c>
      <c r="AW308">
        <v>42.4</v>
      </c>
      <c r="AX308">
        <v>19</v>
      </c>
      <c r="AY308">
        <v>11.5</v>
      </c>
      <c r="AZ308">
        <v>15.5</v>
      </c>
      <c r="BA308">
        <v>26</v>
      </c>
      <c r="BB308">
        <v>1.7</v>
      </c>
      <c r="BC308">
        <v>1.3</v>
      </c>
      <c r="BD308">
        <v>77.2</v>
      </c>
      <c r="BE308">
        <v>39</v>
      </c>
      <c r="BF308">
        <v>13.3</v>
      </c>
      <c r="BG308">
        <v>131.4</v>
      </c>
      <c r="BH308">
        <v>25.6</v>
      </c>
      <c r="BI308">
        <v>13</v>
      </c>
      <c r="BJ308">
        <v>6.8</v>
      </c>
      <c r="BK308">
        <v>4.9</v>
      </c>
      <c r="BL308">
        <v>5</v>
      </c>
      <c r="BM308">
        <v>9.8</v>
      </c>
      <c r="BP308">
        <v>11.8</v>
      </c>
      <c r="BQ308">
        <v>1545.1</v>
      </c>
      <c r="BR308">
        <v>0.1</v>
      </c>
      <c r="BS308">
        <v>226.6</v>
      </c>
      <c r="BT308">
        <v>139.3</v>
      </c>
    </row>
    <row r="309" spans="1:72" x14ac:dyDescent="0.25">
      <c r="A309" s="28" t="s">
        <v>99</v>
      </c>
      <c r="B309" s="27" t="s">
        <v>327</v>
      </c>
      <c r="C309" s="28" t="s">
        <v>401</v>
      </c>
      <c r="D309">
        <v>5.8</v>
      </c>
      <c r="E309">
        <v>0.3</v>
      </c>
      <c r="F309">
        <v>0.1</v>
      </c>
      <c r="G309">
        <v>1.2</v>
      </c>
      <c r="H309">
        <v>73.7</v>
      </c>
      <c r="I309">
        <v>7.1</v>
      </c>
      <c r="J309">
        <v>4.9</v>
      </c>
      <c r="K309">
        <v>12.3</v>
      </c>
      <c r="L309">
        <v>3.2</v>
      </c>
      <c r="M309">
        <v>3.5</v>
      </c>
      <c r="N309">
        <v>37.1</v>
      </c>
      <c r="O309">
        <v>31.6</v>
      </c>
      <c r="P309">
        <v>142.6</v>
      </c>
      <c r="Q309">
        <v>10.8</v>
      </c>
      <c r="R309">
        <v>6.5</v>
      </c>
      <c r="S309">
        <v>19.8</v>
      </c>
      <c r="T309">
        <v>13.3</v>
      </c>
      <c r="U309">
        <v>25</v>
      </c>
      <c r="V309">
        <v>32.3</v>
      </c>
      <c r="W309">
        <v>103.3</v>
      </c>
      <c r="X309">
        <v>7.4</v>
      </c>
      <c r="Y309">
        <v>20.6</v>
      </c>
      <c r="Z309">
        <v>6.7</v>
      </c>
      <c r="AA309">
        <v>2.9</v>
      </c>
      <c r="AB309">
        <v>0.3</v>
      </c>
      <c r="AC309">
        <v>5.2</v>
      </c>
      <c r="AD309">
        <v>146.5</v>
      </c>
      <c r="AE309">
        <v>18.1</v>
      </c>
      <c r="AF309">
        <v>17.8</v>
      </c>
      <c r="AG309">
        <v>10.8</v>
      </c>
      <c r="AH309">
        <v>16.4</v>
      </c>
      <c r="AI309">
        <v>0.4</v>
      </c>
      <c r="AJ309">
        <v>0.6</v>
      </c>
      <c r="AK309">
        <v>4.8</v>
      </c>
      <c r="AL309">
        <v>0.5</v>
      </c>
      <c r="AM309">
        <v>2.5</v>
      </c>
      <c r="AN309">
        <v>0.6</v>
      </c>
      <c r="AO309">
        <v>0.5</v>
      </c>
      <c r="AP309">
        <v>2.3</v>
      </c>
      <c r="AQ309">
        <v>2.3</v>
      </c>
      <c r="AR309">
        <v>0.4</v>
      </c>
      <c r="AS309">
        <v>0.5</v>
      </c>
      <c r="AT309">
        <v>0.3</v>
      </c>
      <c r="AU309">
        <v>8.6</v>
      </c>
      <c r="AV309">
        <v>2</v>
      </c>
      <c r="AW309">
        <v>3.6</v>
      </c>
      <c r="AX309">
        <v>1.8</v>
      </c>
      <c r="AY309">
        <v>0.9</v>
      </c>
      <c r="AZ309">
        <v>1.2</v>
      </c>
      <c r="BA309">
        <v>2.4</v>
      </c>
      <c r="BB309">
        <v>0.2</v>
      </c>
      <c r="BC309">
        <v>0.1</v>
      </c>
      <c r="BD309">
        <v>7.1</v>
      </c>
      <c r="BE309">
        <v>4.4</v>
      </c>
      <c r="BF309">
        <v>1.3</v>
      </c>
      <c r="BG309">
        <v>11.1</v>
      </c>
      <c r="BH309">
        <v>2.7</v>
      </c>
      <c r="BI309">
        <v>0.8</v>
      </c>
      <c r="BJ309">
        <v>0.5</v>
      </c>
      <c r="BK309">
        <v>0.4</v>
      </c>
      <c r="BL309">
        <v>0.4</v>
      </c>
      <c r="BM309">
        <v>0.9</v>
      </c>
      <c r="BP309">
        <v>0.3</v>
      </c>
      <c r="BQ309">
        <v>140.4</v>
      </c>
      <c r="BS309">
        <v>17</v>
      </c>
      <c r="BT309">
        <v>1.3</v>
      </c>
    </row>
    <row r="310" spans="1:72" x14ac:dyDescent="0.25">
      <c r="A310" s="28" t="s">
        <v>99</v>
      </c>
      <c r="B310" s="27" t="s">
        <v>327</v>
      </c>
      <c r="C310" s="28" t="s">
        <v>402</v>
      </c>
      <c r="D310">
        <v>16.1</v>
      </c>
      <c r="E310">
        <v>0.8</v>
      </c>
      <c r="F310">
        <v>0.2</v>
      </c>
      <c r="G310">
        <v>2.6</v>
      </c>
      <c r="H310">
        <v>135.1</v>
      </c>
      <c r="I310">
        <v>16.2</v>
      </c>
      <c r="J310">
        <v>9.9</v>
      </c>
      <c r="K310">
        <v>26.3</v>
      </c>
      <c r="L310">
        <v>6.7</v>
      </c>
      <c r="M310">
        <v>6.3</v>
      </c>
      <c r="N310">
        <v>68.3</v>
      </c>
      <c r="O310">
        <v>38.1</v>
      </c>
      <c r="P310">
        <v>349</v>
      </c>
      <c r="Q310">
        <v>22.2</v>
      </c>
      <c r="R310">
        <v>10.4</v>
      </c>
      <c r="S310">
        <v>39.8</v>
      </c>
      <c r="T310">
        <v>33.8</v>
      </c>
      <c r="U310">
        <v>74.8</v>
      </c>
      <c r="V310">
        <v>56.7</v>
      </c>
      <c r="W310">
        <v>244.7</v>
      </c>
      <c r="X310">
        <v>15.6</v>
      </c>
      <c r="Y310">
        <v>47.7</v>
      </c>
      <c r="Z310">
        <v>13.6</v>
      </c>
      <c r="AA310">
        <v>7.4</v>
      </c>
      <c r="AB310">
        <v>1.1</v>
      </c>
      <c r="AC310">
        <v>11.3</v>
      </c>
      <c r="AD310">
        <v>295.2</v>
      </c>
      <c r="AE310">
        <v>30.9</v>
      </c>
      <c r="AF310">
        <v>28.2</v>
      </c>
      <c r="AG310">
        <v>20.6</v>
      </c>
      <c r="AH310">
        <v>38.7</v>
      </c>
      <c r="AI310">
        <v>1.8</v>
      </c>
      <c r="AJ310">
        <v>3.6</v>
      </c>
      <c r="AK310">
        <v>8</v>
      </c>
      <c r="AL310">
        <v>1</v>
      </c>
      <c r="AM310">
        <v>5.3</v>
      </c>
      <c r="AN310">
        <v>1.3</v>
      </c>
      <c r="AO310">
        <v>1</v>
      </c>
      <c r="AP310">
        <v>4.2</v>
      </c>
      <c r="AQ310">
        <v>3.4</v>
      </c>
      <c r="AR310">
        <v>1</v>
      </c>
      <c r="AS310">
        <v>1.7</v>
      </c>
      <c r="AT310">
        <v>0.5</v>
      </c>
      <c r="AU310">
        <v>24.1</v>
      </c>
      <c r="AV310">
        <v>5.8</v>
      </c>
      <c r="AW310">
        <v>7.3</v>
      </c>
      <c r="AX310">
        <v>3.2</v>
      </c>
      <c r="AY310">
        <v>2.3</v>
      </c>
      <c r="AZ310">
        <v>2.5</v>
      </c>
      <c r="BA310">
        <v>4</v>
      </c>
      <c r="BB310">
        <v>0.4</v>
      </c>
      <c r="BC310">
        <v>0.2</v>
      </c>
      <c r="BD310">
        <v>14.3</v>
      </c>
      <c r="BE310">
        <v>7</v>
      </c>
      <c r="BF310">
        <v>2.9</v>
      </c>
      <c r="BG310">
        <v>17.5</v>
      </c>
      <c r="BH310">
        <v>3.6</v>
      </c>
      <c r="BI310">
        <v>1.5</v>
      </c>
      <c r="BJ310">
        <v>0.9</v>
      </c>
      <c r="BK310">
        <v>0.8</v>
      </c>
      <c r="BL310">
        <v>0.7</v>
      </c>
      <c r="BM310">
        <v>1.4</v>
      </c>
      <c r="BP310">
        <v>0.6</v>
      </c>
      <c r="BQ310">
        <v>234.8</v>
      </c>
      <c r="BS310">
        <v>26.3</v>
      </c>
      <c r="BT310">
        <v>42.7</v>
      </c>
    </row>
    <row r="311" spans="1:72" x14ac:dyDescent="0.25">
      <c r="A311" s="28" t="s">
        <v>99</v>
      </c>
      <c r="B311" s="27" t="s">
        <v>327</v>
      </c>
      <c r="C311" s="28" t="s">
        <v>403</v>
      </c>
      <c r="D311">
        <v>11.6</v>
      </c>
      <c r="E311">
        <v>0.3</v>
      </c>
      <c r="F311">
        <v>0.2</v>
      </c>
      <c r="G311">
        <v>1.6</v>
      </c>
      <c r="H311">
        <v>89.2</v>
      </c>
      <c r="I311">
        <v>19.1</v>
      </c>
      <c r="J311">
        <v>5.9</v>
      </c>
      <c r="K311">
        <v>15.3</v>
      </c>
      <c r="L311">
        <v>4.2</v>
      </c>
      <c r="M311">
        <v>6</v>
      </c>
      <c r="N311">
        <v>69.2</v>
      </c>
      <c r="O311">
        <v>41.3</v>
      </c>
      <c r="P311">
        <v>173.7</v>
      </c>
      <c r="Q311">
        <v>11.7</v>
      </c>
      <c r="R311">
        <v>8.2</v>
      </c>
      <c r="S311">
        <v>24.7</v>
      </c>
      <c r="T311">
        <v>13.9</v>
      </c>
      <c r="U311">
        <v>29.7</v>
      </c>
      <c r="V311">
        <v>48.1</v>
      </c>
      <c r="W311">
        <v>111.6</v>
      </c>
      <c r="X311">
        <v>12.8</v>
      </c>
      <c r="Y311">
        <v>23.9</v>
      </c>
      <c r="Z311">
        <v>9.9</v>
      </c>
      <c r="AA311">
        <v>5.7</v>
      </c>
      <c r="AB311">
        <v>0.4</v>
      </c>
      <c r="AC311">
        <v>6.7</v>
      </c>
      <c r="AD311">
        <v>161.6</v>
      </c>
      <c r="AE311">
        <v>24.5</v>
      </c>
      <c r="AF311">
        <v>24.6</v>
      </c>
      <c r="AG311">
        <v>14.2</v>
      </c>
      <c r="AH311">
        <v>22</v>
      </c>
      <c r="AI311">
        <v>0.5</v>
      </c>
      <c r="AJ311">
        <v>0.6</v>
      </c>
      <c r="AK311">
        <v>6.2</v>
      </c>
      <c r="AL311">
        <v>0.8</v>
      </c>
      <c r="AM311">
        <v>3.5</v>
      </c>
      <c r="AN311">
        <v>1</v>
      </c>
      <c r="AO311">
        <v>1.1</v>
      </c>
      <c r="AP311">
        <v>3.7</v>
      </c>
      <c r="AQ311">
        <v>3</v>
      </c>
      <c r="AR311">
        <v>0.5</v>
      </c>
      <c r="AS311">
        <v>0.6</v>
      </c>
      <c r="AT311">
        <v>0.4</v>
      </c>
      <c r="AU311">
        <v>5.6</v>
      </c>
      <c r="AV311">
        <v>2.9</v>
      </c>
      <c r="AW311">
        <v>4.9</v>
      </c>
      <c r="AX311">
        <v>2.8</v>
      </c>
      <c r="AY311">
        <v>1.5</v>
      </c>
      <c r="AZ311">
        <v>2.1</v>
      </c>
      <c r="BA311">
        <v>3.5</v>
      </c>
      <c r="BB311">
        <v>0.2</v>
      </c>
      <c r="BC311">
        <v>0.2</v>
      </c>
      <c r="BD311">
        <v>10.1</v>
      </c>
      <c r="BE311">
        <v>5</v>
      </c>
      <c r="BF311">
        <v>1.9</v>
      </c>
      <c r="BG311">
        <v>23.2</v>
      </c>
      <c r="BH311">
        <v>3.7</v>
      </c>
      <c r="BI311">
        <v>1.6</v>
      </c>
      <c r="BJ311">
        <v>0.9</v>
      </c>
      <c r="BK311">
        <v>0.7</v>
      </c>
      <c r="BL311">
        <v>0.6</v>
      </c>
      <c r="BM311">
        <v>1.5</v>
      </c>
      <c r="BP311">
        <v>8.3</v>
      </c>
      <c r="BQ311">
        <v>223.7</v>
      </c>
      <c r="BR311">
        <v>0.1</v>
      </c>
      <c r="BS311">
        <v>48.4</v>
      </c>
      <c r="BT311">
        <v>24.4</v>
      </c>
    </row>
    <row r="312" spans="1:72" x14ac:dyDescent="0.25">
      <c r="A312" s="28" t="s">
        <v>99</v>
      </c>
      <c r="B312" s="27" t="s">
        <v>327</v>
      </c>
      <c r="C312" s="28" t="s">
        <v>404</v>
      </c>
      <c r="D312">
        <v>3.7</v>
      </c>
      <c r="E312">
        <v>0.1</v>
      </c>
      <c r="F312">
        <v>0.1</v>
      </c>
      <c r="G312">
        <v>0.7</v>
      </c>
      <c r="H312">
        <v>42.4</v>
      </c>
      <c r="I312">
        <v>3.7</v>
      </c>
      <c r="J312">
        <v>2.8</v>
      </c>
      <c r="K312">
        <v>7.3</v>
      </c>
      <c r="L312">
        <v>1.5</v>
      </c>
      <c r="M312">
        <v>1.9</v>
      </c>
      <c r="N312">
        <v>19.3</v>
      </c>
      <c r="O312">
        <v>13.6</v>
      </c>
      <c r="P312">
        <v>88.3</v>
      </c>
      <c r="Q312">
        <v>5.2</v>
      </c>
      <c r="R312">
        <v>3.8</v>
      </c>
      <c r="S312">
        <v>11.2</v>
      </c>
      <c r="T312">
        <v>5.9</v>
      </c>
      <c r="U312">
        <v>15</v>
      </c>
      <c r="V312">
        <v>17.7</v>
      </c>
      <c r="W312">
        <v>58.3</v>
      </c>
      <c r="X312">
        <v>4.8</v>
      </c>
      <c r="Y312">
        <v>10.3</v>
      </c>
      <c r="Z312">
        <v>3.4</v>
      </c>
      <c r="AA312">
        <v>2</v>
      </c>
      <c r="AB312">
        <v>0.1</v>
      </c>
      <c r="AC312">
        <v>2.9</v>
      </c>
      <c r="AD312">
        <v>85.4</v>
      </c>
      <c r="AE312">
        <v>9.6</v>
      </c>
      <c r="AF312">
        <v>12.3</v>
      </c>
      <c r="AG312">
        <v>7.8</v>
      </c>
      <c r="AH312">
        <v>17.7</v>
      </c>
      <c r="AI312">
        <v>0.2</v>
      </c>
      <c r="AJ312">
        <v>0.3</v>
      </c>
      <c r="AK312">
        <v>2.6</v>
      </c>
      <c r="AL312">
        <v>0.4</v>
      </c>
      <c r="AM312">
        <v>1.2</v>
      </c>
      <c r="AN312">
        <v>0.4</v>
      </c>
      <c r="AO312">
        <v>0.3</v>
      </c>
      <c r="AP312">
        <v>2</v>
      </c>
      <c r="AQ312">
        <v>1.1</v>
      </c>
      <c r="AR312">
        <v>0.3</v>
      </c>
      <c r="AS312">
        <v>0.3</v>
      </c>
      <c r="AT312">
        <v>0.2</v>
      </c>
      <c r="AU312">
        <v>3.2</v>
      </c>
      <c r="AV312">
        <v>1.4</v>
      </c>
      <c r="AW312">
        <v>2.2</v>
      </c>
      <c r="AX312">
        <v>1.1</v>
      </c>
      <c r="AY312">
        <v>0.6</v>
      </c>
      <c r="AZ312">
        <v>0.9</v>
      </c>
      <c r="BA312">
        <v>1.4</v>
      </c>
      <c r="BB312">
        <v>0.1</v>
      </c>
      <c r="BC312">
        <v>0.1</v>
      </c>
      <c r="BD312">
        <v>4.1</v>
      </c>
      <c r="BE312">
        <v>2</v>
      </c>
      <c r="BF312">
        <v>0.7</v>
      </c>
      <c r="BG312">
        <v>5.7</v>
      </c>
      <c r="BH312">
        <v>1.3</v>
      </c>
      <c r="BI312">
        <v>0.5</v>
      </c>
      <c r="BJ312">
        <v>0.3</v>
      </c>
      <c r="BK312">
        <v>0.2</v>
      </c>
      <c r="BL312">
        <v>0.2</v>
      </c>
      <c r="BM312">
        <v>0.5</v>
      </c>
      <c r="BP312">
        <v>0.1</v>
      </c>
      <c r="BQ312">
        <v>78.1</v>
      </c>
      <c r="BS312">
        <v>4.9</v>
      </c>
      <c r="BT312">
        <v>8.1</v>
      </c>
    </row>
    <row r="313" spans="1:72" x14ac:dyDescent="0.25">
      <c r="A313" s="28" t="s">
        <v>99</v>
      </c>
      <c r="B313" s="27" t="s">
        <v>327</v>
      </c>
      <c r="C313" s="28" t="s">
        <v>405</v>
      </c>
      <c r="D313">
        <v>2.7</v>
      </c>
      <c r="E313">
        <v>0.1</v>
      </c>
      <c r="F313">
        <v>0.3</v>
      </c>
      <c r="G313">
        <v>0.4</v>
      </c>
      <c r="H313">
        <v>33.5</v>
      </c>
      <c r="I313">
        <v>3.5</v>
      </c>
      <c r="J313">
        <v>1.7</v>
      </c>
      <c r="K313">
        <v>3.7</v>
      </c>
      <c r="L313">
        <v>2.2</v>
      </c>
      <c r="M313">
        <v>1.1</v>
      </c>
      <c r="N313">
        <v>15</v>
      </c>
      <c r="O313">
        <v>14.7</v>
      </c>
      <c r="P313">
        <v>69.9</v>
      </c>
      <c r="Q313">
        <v>4.1</v>
      </c>
      <c r="R313">
        <v>1.9</v>
      </c>
      <c r="S313">
        <v>7.2</v>
      </c>
      <c r="T313">
        <v>4</v>
      </c>
      <c r="U313">
        <v>9.1</v>
      </c>
      <c r="V313">
        <v>8.9</v>
      </c>
      <c r="W313">
        <v>27.6</v>
      </c>
      <c r="X313">
        <v>2.6</v>
      </c>
      <c r="Y313">
        <v>7.5</v>
      </c>
      <c r="Z313">
        <v>1.9</v>
      </c>
      <c r="AA313">
        <v>0.9</v>
      </c>
      <c r="AB313">
        <v>0.1</v>
      </c>
      <c r="AC313">
        <v>1.8</v>
      </c>
      <c r="AD313">
        <v>40.5</v>
      </c>
      <c r="AE313">
        <v>12.8</v>
      </c>
      <c r="AF313">
        <v>8.4</v>
      </c>
      <c r="AG313">
        <v>3.7</v>
      </c>
      <c r="AH313">
        <v>5.4</v>
      </c>
      <c r="AI313">
        <v>0.1</v>
      </c>
      <c r="AJ313">
        <v>0.3</v>
      </c>
      <c r="AK313">
        <v>2.5</v>
      </c>
      <c r="AL313">
        <v>0.2</v>
      </c>
      <c r="AM313">
        <v>1</v>
      </c>
      <c r="AN313">
        <v>0.2</v>
      </c>
      <c r="AO313">
        <v>0.2</v>
      </c>
      <c r="AP313">
        <v>1</v>
      </c>
      <c r="AQ313">
        <v>0.9</v>
      </c>
      <c r="AR313">
        <v>1</v>
      </c>
      <c r="AS313">
        <v>0.5</v>
      </c>
      <c r="AT313">
        <v>0.2</v>
      </c>
      <c r="AU313">
        <v>1.3</v>
      </c>
      <c r="AV313">
        <v>0.8</v>
      </c>
      <c r="AW313">
        <v>1.7</v>
      </c>
      <c r="AX313">
        <v>0.4</v>
      </c>
      <c r="AY313">
        <v>0.5</v>
      </c>
      <c r="AZ313">
        <v>0.5</v>
      </c>
      <c r="BA313">
        <v>1.2</v>
      </c>
      <c r="BD313">
        <v>2.8</v>
      </c>
      <c r="BE313">
        <v>1.2</v>
      </c>
      <c r="BF313">
        <v>0.3</v>
      </c>
      <c r="BG313">
        <v>4.4</v>
      </c>
      <c r="BH313">
        <v>0.6</v>
      </c>
      <c r="BI313">
        <v>1</v>
      </c>
      <c r="BJ313">
        <v>0.3</v>
      </c>
      <c r="BK313">
        <v>0.2</v>
      </c>
      <c r="BL313">
        <v>0.1</v>
      </c>
      <c r="BM313">
        <v>0.4</v>
      </c>
      <c r="BP313">
        <v>0.2</v>
      </c>
      <c r="BQ313">
        <v>40.4</v>
      </c>
      <c r="BS313">
        <v>1.7</v>
      </c>
      <c r="BT313">
        <v>4.8</v>
      </c>
    </row>
    <row r="314" spans="1:72" x14ac:dyDescent="0.25">
      <c r="A314" s="28" t="s">
        <v>99</v>
      </c>
      <c r="B314" s="27" t="s">
        <v>327</v>
      </c>
      <c r="C314" s="28" t="s">
        <v>406</v>
      </c>
      <c r="D314">
        <v>0.6</v>
      </c>
      <c r="G314">
        <v>0.1</v>
      </c>
      <c r="H314">
        <v>4</v>
      </c>
      <c r="I314">
        <v>0.5</v>
      </c>
      <c r="J314">
        <v>0.3</v>
      </c>
      <c r="K314">
        <v>0.7</v>
      </c>
      <c r="L314">
        <v>0.2</v>
      </c>
      <c r="M314">
        <v>0.4</v>
      </c>
      <c r="N314">
        <v>4.3</v>
      </c>
      <c r="O314">
        <v>2.5</v>
      </c>
      <c r="P314">
        <v>5.7</v>
      </c>
      <c r="Q314">
        <v>0.6</v>
      </c>
      <c r="R314">
        <v>0.6</v>
      </c>
      <c r="S314">
        <v>1.1</v>
      </c>
      <c r="T314">
        <v>1.2</v>
      </c>
      <c r="U314">
        <v>1.2</v>
      </c>
      <c r="V314">
        <v>2.5</v>
      </c>
      <c r="W314">
        <v>4.3</v>
      </c>
      <c r="X314">
        <v>0.6</v>
      </c>
      <c r="Y314">
        <v>1.2</v>
      </c>
      <c r="Z314">
        <v>0.5</v>
      </c>
      <c r="AA314">
        <v>0.5</v>
      </c>
      <c r="AC314">
        <v>0.3</v>
      </c>
      <c r="AD314">
        <v>6.7</v>
      </c>
      <c r="AE314">
        <v>1</v>
      </c>
      <c r="AF314">
        <v>2.7</v>
      </c>
      <c r="AG314">
        <v>0.9</v>
      </c>
      <c r="AH314">
        <v>0.8</v>
      </c>
      <c r="AI314">
        <v>0.1</v>
      </c>
      <c r="AJ314">
        <v>0.1</v>
      </c>
      <c r="AK314">
        <v>0.3</v>
      </c>
      <c r="AM314">
        <v>0.3</v>
      </c>
      <c r="AN314">
        <v>0.8</v>
      </c>
      <c r="AO314">
        <v>0.1</v>
      </c>
      <c r="AP314">
        <v>0.2</v>
      </c>
      <c r="AQ314">
        <v>2.2</v>
      </c>
      <c r="AU314">
        <v>0.2</v>
      </c>
      <c r="AV314">
        <v>0.2</v>
      </c>
      <c r="AW314">
        <v>0.2</v>
      </c>
      <c r="AX314">
        <v>0.1</v>
      </c>
      <c r="AY314">
        <v>0.1</v>
      </c>
      <c r="AZ314">
        <v>0.1</v>
      </c>
      <c r="BA314">
        <v>0.3</v>
      </c>
      <c r="BD314">
        <v>0.4</v>
      </c>
      <c r="BE314">
        <v>0.2</v>
      </c>
      <c r="BF314">
        <v>0.1</v>
      </c>
      <c r="BG314">
        <v>0.9</v>
      </c>
      <c r="BH314">
        <v>0.1</v>
      </c>
      <c r="BI314">
        <v>0.1</v>
      </c>
      <c r="BM314">
        <v>0.1</v>
      </c>
      <c r="BP314">
        <v>0.1</v>
      </c>
      <c r="BQ314">
        <v>6.6</v>
      </c>
      <c r="BS314">
        <v>3.6</v>
      </c>
      <c r="BT314">
        <v>0.2</v>
      </c>
    </row>
    <row r="315" spans="1:72" x14ac:dyDescent="0.25">
      <c r="A315" s="28" t="s">
        <v>99</v>
      </c>
      <c r="B315" s="27" t="s">
        <v>327</v>
      </c>
      <c r="C315" s="28" t="s">
        <v>407</v>
      </c>
      <c r="D315">
        <v>118.8</v>
      </c>
      <c r="E315">
        <v>3.4</v>
      </c>
      <c r="F315">
        <v>3.8</v>
      </c>
      <c r="G315">
        <v>15.5</v>
      </c>
      <c r="H315">
        <v>1239.5</v>
      </c>
      <c r="I315">
        <v>104.4</v>
      </c>
      <c r="J315">
        <v>71.8</v>
      </c>
      <c r="K315">
        <v>188.3</v>
      </c>
      <c r="L315">
        <v>52.3</v>
      </c>
      <c r="M315">
        <v>65.3</v>
      </c>
      <c r="N315">
        <v>587.6</v>
      </c>
      <c r="O315">
        <v>503.7</v>
      </c>
      <c r="P315">
        <v>2381.1</v>
      </c>
      <c r="Q315">
        <v>152.4</v>
      </c>
      <c r="R315">
        <v>94.5</v>
      </c>
      <c r="S315">
        <v>298.3</v>
      </c>
      <c r="T315">
        <v>179.1</v>
      </c>
      <c r="U315">
        <v>372.9</v>
      </c>
      <c r="V315">
        <v>462.1</v>
      </c>
      <c r="W315">
        <v>1426.3</v>
      </c>
      <c r="X315">
        <v>140.9</v>
      </c>
      <c r="Y315">
        <v>303.8</v>
      </c>
      <c r="Z315">
        <v>103.2</v>
      </c>
      <c r="AA315">
        <v>52.4</v>
      </c>
      <c r="AB315">
        <v>3.7</v>
      </c>
      <c r="AC315">
        <v>77.8</v>
      </c>
      <c r="AD315">
        <v>2159.7</v>
      </c>
      <c r="AE315">
        <v>336.1</v>
      </c>
      <c r="AF315">
        <v>329.6</v>
      </c>
      <c r="AG315">
        <v>197.4</v>
      </c>
      <c r="AH315">
        <v>286.9</v>
      </c>
      <c r="AI315">
        <v>6.6</v>
      </c>
      <c r="AJ315">
        <v>8.8</v>
      </c>
      <c r="AK315">
        <v>78.5</v>
      </c>
      <c r="AL315">
        <v>9.8</v>
      </c>
      <c r="AM315">
        <v>37.3</v>
      </c>
      <c r="AN315">
        <v>13</v>
      </c>
      <c r="AO315">
        <v>10.3</v>
      </c>
      <c r="AP315">
        <v>49.4</v>
      </c>
      <c r="AQ315">
        <v>38.9</v>
      </c>
      <c r="AR315">
        <v>11.8</v>
      </c>
      <c r="AS315">
        <v>9.8</v>
      </c>
      <c r="AT315">
        <v>6.6</v>
      </c>
      <c r="AU315">
        <v>83.1</v>
      </c>
      <c r="AV315">
        <v>36</v>
      </c>
      <c r="AW315">
        <v>62</v>
      </c>
      <c r="AX315">
        <v>31</v>
      </c>
      <c r="AY315">
        <v>18</v>
      </c>
      <c r="AZ315">
        <v>24.5</v>
      </c>
      <c r="BA315">
        <v>39</v>
      </c>
      <c r="BB315">
        <v>2.7</v>
      </c>
      <c r="BC315">
        <v>2.2</v>
      </c>
      <c r="BD315">
        <v>126.1</v>
      </c>
      <c r="BE315">
        <v>59</v>
      </c>
      <c r="BF315">
        <v>19.4</v>
      </c>
      <c r="BG315">
        <v>199.9</v>
      </c>
      <c r="BH315">
        <v>39.8</v>
      </c>
      <c r="BI315">
        <v>18.8</v>
      </c>
      <c r="BJ315">
        <v>9.4</v>
      </c>
      <c r="BK315">
        <v>7.1</v>
      </c>
      <c r="BL315">
        <v>6.7</v>
      </c>
      <c r="BM315">
        <v>14</v>
      </c>
      <c r="BP315">
        <v>8.9</v>
      </c>
      <c r="BQ315">
        <v>2103</v>
      </c>
      <c r="BS315">
        <v>152.1</v>
      </c>
      <c r="BT315">
        <v>246.5</v>
      </c>
    </row>
    <row r="316" spans="1:72" x14ac:dyDescent="0.25">
      <c r="A316" s="26" t="s">
        <v>101</v>
      </c>
      <c r="B316" s="27" t="s">
        <v>328</v>
      </c>
      <c r="C316" s="26" t="s">
        <v>384</v>
      </c>
      <c r="D316">
        <v>1860.3</v>
      </c>
      <c r="E316">
        <v>83.3</v>
      </c>
      <c r="F316">
        <v>59.3</v>
      </c>
      <c r="G316">
        <v>946.1</v>
      </c>
      <c r="H316">
        <v>7149.7</v>
      </c>
      <c r="I316">
        <v>459.4</v>
      </c>
      <c r="J316">
        <v>1726.1</v>
      </c>
      <c r="K316">
        <v>347.1</v>
      </c>
      <c r="L316">
        <v>69.3</v>
      </c>
      <c r="M316">
        <v>981.7</v>
      </c>
      <c r="N316">
        <v>2925.8</v>
      </c>
      <c r="O316">
        <v>1225.8</v>
      </c>
      <c r="P316">
        <v>2364.6</v>
      </c>
      <c r="Q316">
        <v>26110.3</v>
      </c>
      <c r="R316">
        <v>3909.5</v>
      </c>
      <c r="S316">
        <v>3674</v>
      </c>
      <c r="T316">
        <v>1395.7</v>
      </c>
      <c r="U316">
        <v>2516.2</v>
      </c>
      <c r="V316">
        <v>2338.3</v>
      </c>
      <c r="W316">
        <v>4758</v>
      </c>
      <c r="X316">
        <v>767.8</v>
      </c>
      <c r="Y316">
        <v>1812.2</v>
      </c>
      <c r="Z316">
        <v>710.3</v>
      </c>
      <c r="AA316">
        <v>3293.5</v>
      </c>
      <c r="AB316">
        <v>340.8</v>
      </c>
      <c r="AC316">
        <v>1125.3</v>
      </c>
      <c r="AD316">
        <v>107636.2</v>
      </c>
      <c r="AE316">
        <v>1076.5</v>
      </c>
      <c r="AF316">
        <v>2802.9</v>
      </c>
      <c r="AG316">
        <v>978.6</v>
      </c>
      <c r="AH316">
        <v>907.2</v>
      </c>
      <c r="AI316">
        <v>73.6</v>
      </c>
      <c r="AJ316">
        <v>107</v>
      </c>
      <c r="AK316">
        <v>792.2</v>
      </c>
      <c r="AL316">
        <v>41.3</v>
      </c>
      <c r="AM316">
        <v>1326.3</v>
      </c>
      <c r="AN316">
        <v>68.4</v>
      </c>
      <c r="AO316">
        <v>57.5</v>
      </c>
      <c r="AP316">
        <v>389.3</v>
      </c>
      <c r="AQ316">
        <v>412.8</v>
      </c>
      <c r="AR316">
        <v>124.6</v>
      </c>
      <c r="AS316">
        <v>39.5</v>
      </c>
      <c r="AT316">
        <v>58</v>
      </c>
      <c r="AU316">
        <v>4292.5</v>
      </c>
      <c r="AV316">
        <v>553.8</v>
      </c>
      <c r="AW316">
        <v>525.4</v>
      </c>
      <c r="AX316">
        <v>397.3</v>
      </c>
      <c r="AY316">
        <v>136.7</v>
      </c>
      <c r="AZ316">
        <v>231.9</v>
      </c>
      <c r="BA316">
        <v>315.1</v>
      </c>
      <c r="BB316">
        <v>46</v>
      </c>
      <c r="BC316">
        <v>43.1</v>
      </c>
      <c r="BD316">
        <v>1736.4</v>
      </c>
      <c r="BE316">
        <v>1090.4</v>
      </c>
      <c r="BF316">
        <v>458.4</v>
      </c>
      <c r="BG316">
        <v>1463.6</v>
      </c>
      <c r="BH316">
        <v>298.7</v>
      </c>
      <c r="BI316">
        <v>493.2</v>
      </c>
      <c r="BJ316">
        <v>212</v>
      </c>
      <c r="BK316">
        <v>245.7</v>
      </c>
      <c r="BL316">
        <v>52</v>
      </c>
      <c r="BM316">
        <v>376.4</v>
      </c>
      <c r="BP316">
        <v>276.8</v>
      </c>
      <c r="BQ316">
        <v>19351.9</v>
      </c>
      <c r="BR316">
        <v>11.3</v>
      </c>
      <c r="BS316">
        <v>10049.6</v>
      </c>
      <c r="BT316">
        <v>-434</v>
      </c>
    </row>
    <row r="317" spans="1:72" x14ac:dyDescent="0.25">
      <c r="A317" s="28" t="s">
        <v>101</v>
      </c>
      <c r="B317" s="27" t="s">
        <v>328</v>
      </c>
      <c r="C317" s="28" t="s">
        <v>385</v>
      </c>
      <c r="D317">
        <v>2.9</v>
      </c>
      <c r="E317">
        <v>0.1</v>
      </c>
      <c r="G317">
        <v>2.1</v>
      </c>
      <c r="H317">
        <v>11.7</v>
      </c>
      <c r="I317">
        <v>0.7</v>
      </c>
      <c r="J317">
        <v>6.9</v>
      </c>
      <c r="K317">
        <v>1.9</v>
      </c>
      <c r="L317">
        <v>0.1</v>
      </c>
      <c r="M317">
        <v>67.7</v>
      </c>
      <c r="N317">
        <v>11</v>
      </c>
      <c r="O317">
        <v>4</v>
      </c>
      <c r="P317">
        <v>3.3</v>
      </c>
      <c r="Q317">
        <v>26.9</v>
      </c>
      <c r="R317">
        <v>19.3</v>
      </c>
      <c r="S317">
        <v>8.3</v>
      </c>
      <c r="T317">
        <v>4.2</v>
      </c>
      <c r="U317">
        <v>10.8</v>
      </c>
      <c r="V317">
        <v>12.3</v>
      </c>
      <c r="W317">
        <v>21.2</v>
      </c>
      <c r="X317">
        <v>2.5</v>
      </c>
      <c r="Y317">
        <v>3.3</v>
      </c>
      <c r="Z317">
        <v>2.3</v>
      </c>
      <c r="AA317">
        <v>19.8</v>
      </c>
      <c r="AB317">
        <v>0.1</v>
      </c>
      <c r="AC317">
        <v>0.9</v>
      </c>
      <c r="AD317">
        <v>106.4</v>
      </c>
      <c r="AE317">
        <v>2.1</v>
      </c>
      <c r="AF317">
        <v>4.3</v>
      </c>
      <c r="AG317">
        <v>1.2</v>
      </c>
      <c r="AH317">
        <v>1.4</v>
      </c>
      <c r="AI317">
        <v>1.1</v>
      </c>
      <c r="AJ317">
        <v>0.6</v>
      </c>
      <c r="AK317">
        <v>1</v>
      </c>
      <c r="AL317">
        <v>0.1</v>
      </c>
      <c r="AM317">
        <v>1.7</v>
      </c>
      <c r="AN317">
        <v>0.3</v>
      </c>
      <c r="AO317">
        <v>0.1</v>
      </c>
      <c r="AP317">
        <v>0.9</v>
      </c>
      <c r="AQ317">
        <v>1.5</v>
      </c>
      <c r="AR317">
        <v>0.1</v>
      </c>
      <c r="AT317">
        <v>0.1</v>
      </c>
      <c r="AU317">
        <v>3.1</v>
      </c>
      <c r="AV317">
        <v>1</v>
      </c>
      <c r="AW317">
        <v>0.9</v>
      </c>
      <c r="AX317">
        <v>0.5</v>
      </c>
      <c r="AY317">
        <v>0.2</v>
      </c>
      <c r="AZ317">
        <v>0.2</v>
      </c>
      <c r="BA317">
        <v>0.5</v>
      </c>
      <c r="BB317">
        <v>0.1</v>
      </c>
      <c r="BC317">
        <v>0.1</v>
      </c>
      <c r="BD317">
        <v>1</v>
      </c>
      <c r="BE317">
        <v>0.8</v>
      </c>
      <c r="BF317">
        <v>0.6</v>
      </c>
      <c r="BG317">
        <v>5.5</v>
      </c>
      <c r="BH317">
        <v>0.4</v>
      </c>
      <c r="BI317">
        <v>0.3</v>
      </c>
      <c r="BJ317">
        <v>0.2</v>
      </c>
      <c r="BK317">
        <v>0.1</v>
      </c>
      <c r="BL317">
        <v>0.1</v>
      </c>
      <c r="BM317">
        <v>0.5</v>
      </c>
      <c r="BP317">
        <v>0.2</v>
      </c>
      <c r="BQ317">
        <v>32.5</v>
      </c>
      <c r="BS317">
        <v>15.6</v>
      </c>
      <c r="BT317">
        <v>5.2</v>
      </c>
    </row>
    <row r="318" spans="1:72" x14ac:dyDescent="0.25">
      <c r="A318" s="28" t="s">
        <v>101</v>
      </c>
      <c r="B318" s="27" t="s">
        <v>328</v>
      </c>
      <c r="C318" s="28" t="s">
        <v>386</v>
      </c>
      <c r="D318">
        <v>12.7</v>
      </c>
      <c r="E318">
        <v>0.3</v>
      </c>
      <c r="F318">
        <v>0.3</v>
      </c>
      <c r="G318">
        <v>2.1</v>
      </c>
      <c r="H318">
        <v>78.5</v>
      </c>
      <c r="I318">
        <v>6.2</v>
      </c>
      <c r="J318">
        <v>15.3</v>
      </c>
      <c r="K318">
        <v>1.3</v>
      </c>
      <c r="L318">
        <v>0.4</v>
      </c>
      <c r="M318">
        <v>1</v>
      </c>
      <c r="N318">
        <v>57.4</v>
      </c>
      <c r="O318">
        <v>23.3</v>
      </c>
      <c r="P318">
        <v>30.3</v>
      </c>
      <c r="Q318">
        <v>197.2</v>
      </c>
      <c r="R318">
        <v>35.6</v>
      </c>
      <c r="S318">
        <v>37.3</v>
      </c>
      <c r="T318">
        <v>27.2</v>
      </c>
      <c r="U318">
        <v>42</v>
      </c>
      <c r="V318">
        <v>40.3</v>
      </c>
      <c r="W318">
        <v>162.5</v>
      </c>
      <c r="X318">
        <v>21.8</v>
      </c>
      <c r="Y318">
        <v>28.6</v>
      </c>
      <c r="Z318">
        <v>13.4</v>
      </c>
      <c r="AA318">
        <v>9.8</v>
      </c>
      <c r="AB318">
        <v>0.5</v>
      </c>
      <c r="AC318">
        <v>7.3</v>
      </c>
      <c r="AD318">
        <v>605.4</v>
      </c>
      <c r="AE318">
        <v>13.5</v>
      </c>
      <c r="AF318">
        <v>11</v>
      </c>
      <c r="AG318">
        <v>5</v>
      </c>
      <c r="AH318">
        <v>2.5</v>
      </c>
      <c r="AI318">
        <v>0.5</v>
      </c>
      <c r="AJ318">
        <v>0.6</v>
      </c>
      <c r="AK318">
        <v>3.4</v>
      </c>
      <c r="AL318">
        <v>0.1</v>
      </c>
      <c r="AM318">
        <v>21.3</v>
      </c>
      <c r="AN318">
        <v>0.7</v>
      </c>
      <c r="AO318">
        <v>0.4</v>
      </c>
      <c r="AP318">
        <v>1.4</v>
      </c>
      <c r="AQ318">
        <v>1.9</v>
      </c>
      <c r="AR318">
        <v>0.3</v>
      </c>
      <c r="AS318">
        <v>0.2</v>
      </c>
      <c r="AT318">
        <v>0.3</v>
      </c>
      <c r="AU318">
        <v>13.6</v>
      </c>
      <c r="AV318">
        <v>1.8</v>
      </c>
      <c r="AW318">
        <v>2.4</v>
      </c>
      <c r="AX318">
        <v>5.8</v>
      </c>
      <c r="AY318">
        <v>0.5</v>
      </c>
      <c r="AZ318">
        <v>0.9</v>
      </c>
      <c r="BA318">
        <v>1.9</v>
      </c>
      <c r="BB318">
        <v>0.3</v>
      </c>
      <c r="BC318">
        <v>0.2</v>
      </c>
      <c r="BD318">
        <v>11.1</v>
      </c>
      <c r="BE318">
        <v>3.3</v>
      </c>
      <c r="BF318">
        <v>3.4</v>
      </c>
      <c r="BG318">
        <v>12.7</v>
      </c>
      <c r="BH318">
        <v>1.6</v>
      </c>
      <c r="BI318">
        <v>1.2</v>
      </c>
      <c r="BJ318">
        <v>0.8</v>
      </c>
      <c r="BK318">
        <v>0.8</v>
      </c>
      <c r="BL318">
        <v>0.5</v>
      </c>
      <c r="BM318">
        <v>6.9</v>
      </c>
      <c r="BP318">
        <v>1.5</v>
      </c>
      <c r="BQ318">
        <v>181.3</v>
      </c>
      <c r="BS318">
        <v>50.1</v>
      </c>
      <c r="BT318">
        <v>8.6</v>
      </c>
    </row>
    <row r="319" spans="1:72" x14ac:dyDescent="0.25">
      <c r="A319" s="28" t="s">
        <v>101</v>
      </c>
      <c r="B319" s="27" t="s">
        <v>328</v>
      </c>
      <c r="C319" s="28" t="s">
        <v>387</v>
      </c>
      <c r="D319">
        <v>13.9</v>
      </c>
      <c r="E319">
        <v>0.2</v>
      </c>
      <c r="F319">
        <v>0.3</v>
      </c>
      <c r="G319">
        <v>3.2</v>
      </c>
      <c r="H319">
        <v>75.9</v>
      </c>
      <c r="I319">
        <v>7.9</v>
      </c>
      <c r="J319">
        <v>12.1</v>
      </c>
      <c r="K319">
        <v>4</v>
      </c>
      <c r="L319">
        <v>0.9</v>
      </c>
      <c r="M319">
        <v>20.1</v>
      </c>
      <c r="N319">
        <v>74.3</v>
      </c>
      <c r="O319">
        <v>49.8</v>
      </c>
      <c r="P319">
        <v>39.9</v>
      </c>
      <c r="Q319">
        <v>163.2</v>
      </c>
      <c r="R319">
        <v>25.9</v>
      </c>
      <c r="S319">
        <v>30.4</v>
      </c>
      <c r="T319">
        <v>17.7</v>
      </c>
      <c r="U319">
        <v>28.2</v>
      </c>
      <c r="V319">
        <v>30.7</v>
      </c>
      <c r="W319">
        <v>85.7</v>
      </c>
      <c r="X319">
        <v>17.7</v>
      </c>
      <c r="Y319">
        <v>33</v>
      </c>
      <c r="Z319">
        <v>8.4</v>
      </c>
      <c r="AA319">
        <v>13.5</v>
      </c>
      <c r="AB319">
        <v>0.4</v>
      </c>
      <c r="AC319">
        <v>6.1</v>
      </c>
      <c r="AD319">
        <v>530.7</v>
      </c>
      <c r="AE319">
        <v>12.9</v>
      </c>
      <c r="AF319">
        <v>24.7</v>
      </c>
      <c r="AG319">
        <v>8.1</v>
      </c>
      <c r="AH319">
        <v>5.1</v>
      </c>
      <c r="AI319">
        <v>0.9</v>
      </c>
      <c r="AJ319">
        <v>2</v>
      </c>
      <c r="AK319">
        <v>4.1</v>
      </c>
      <c r="AL319">
        <v>0.3</v>
      </c>
      <c r="AM319">
        <v>10.8</v>
      </c>
      <c r="AN319">
        <v>3.6</v>
      </c>
      <c r="AO319">
        <v>0.8</v>
      </c>
      <c r="AP319">
        <v>2.2</v>
      </c>
      <c r="AQ319">
        <v>8.4</v>
      </c>
      <c r="AR319">
        <v>0.8</v>
      </c>
      <c r="AS319">
        <v>0.4</v>
      </c>
      <c r="AT319">
        <v>0.9</v>
      </c>
      <c r="AU319">
        <v>15.2</v>
      </c>
      <c r="AV319">
        <v>5.7</v>
      </c>
      <c r="AW319">
        <v>3.5</v>
      </c>
      <c r="AX319">
        <v>4.9</v>
      </c>
      <c r="AY319">
        <v>0.8</v>
      </c>
      <c r="AZ319">
        <v>1.2</v>
      </c>
      <c r="BA319">
        <v>2.8</v>
      </c>
      <c r="BB319">
        <v>0.4</v>
      </c>
      <c r="BC319">
        <v>0.5</v>
      </c>
      <c r="BD319">
        <v>8.4</v>
      </c>
      <c r="BE319">
        <v>4.3</v>
      </c>
      <c r="BF319">
        <v>2.6</v>
      </c>
      <c r="BG319">
        <v>16.3</v>
      </c>
      <c r="BH319">
        <v>1.8</v>
      </c>
      <c r="BI319">
        <v>2</v>
      </c>
      <c r="BJ319">
        <v>0.8</v>
      </c>
      <c r="BK319">
        <v>1.2</v>
      </c>
      <c r="BL319">
        <v>0.4</v>
      </c>
      <c r="BM319">
        <v>3.7</v>
      </c>
      <c r="BP319">
        <v>0.7</v>
      </c>
      <c r="BQ319">
        <v>153</v>
      </c>
      <c r="BR319">
        <v>0.1</v>
      </c>
      <c r="BS319">
        <v>50.4</v>
      </c>
      <c r="BT319">
        <v>-12.3</v>
      </c>
    </row>
    <row r="320" spans="1:72" x14ac:dyDescent="0.25">
      <c r="A320" s="28" t="s">
        <v>101</v>
      </c>
      <c r="B320" s="27" t="s">
        <v>328</v>
      </c>
      <c r="C320" s="28" t="s">
        <v>388</v>
      </c>
      <c r="H320">
        <v>0.3</v>
      </c>
      <c r="J320">
        <v>0.1</v>
      </c>
      <c r="K320">
        <v>0.1</v>
      </c>
      <c r="M320">
        <v>0.2</v>
      </c>
      <c r="N320">
        <v>0.1</v>
      </c>
      <c r="O320">
        <v>0.1</v>
      </c>
      <c r="P320">
        <v>0.1</v>
      </c>
      <c r="Q320">
        <v>0.6</v>
      </c>
      <c r="R320">
        <v>0.1</v>
      </c>
      <c r="S320">
        <v>0.1</v>
      </c>
      <c r="T320">
        <v>0.1</v>
      </c>
      <c r="U320">
        <v>0.1</v>
      </c>
      <c r="V320">
        <v>0.1</v>
      </c>
      <c r="W320">
        <v>0.3</v>
      </c>
      <c r="Y320">
        <v>0.1</v>
      </c>
      <c r="AA320">
        <v>0.1</v>
      </c>
      <c r="AD320">
        <v>2.1</v>
      </c>
      <c r="AU320">
        <v>0.1</v>
      </c>
      <c r="BQ320">
        <v>0.6</v>
      </c>
      <c r="BS320">
        <v>0.1</v>
      </c>
      <c r="BT320">
        <v>0.2</v>
      </c>
    </row>
    <row r="321" spans="1:72" x14ac:dyDescent="0.25">
      <c r="A321" s="28" t="s">
        <v>101</v>
      </c>
      <c r="B321" s="27" t="s">
        <v>328</v>
      </c>
      <c r="C321" s="28" t="s">
        <v>389</v>
      </c>
      <c r="D321">
        <v>0.3</v>
      </c>
      <c r="G321">
        <v>0.1</v>
      </c>
      <c r="H321">
        <v>1.2</v>
      </c>
      <c r="I321">
        <v>0.1</v>
      </c>
      <c r="J321">
        <v>0.2</v>
      </c>
      <c r="K321">
        <v>0.2</v>
      </c>
      <c r="M321">
        <v>4.3</v>
      </c>
      <c r="N321">
        <v>1.9</v>
      </c>
      <c r="O321">
        <v>0.5</v>
      </c>
      <c r="P321">
        <v>0.6</v>
      </c>
      <c r="Q321">
        <v>4.3</v>
      </c>
      <c r="R321">
        <v>5.8</v>
      </c>
      <c r="S321">
        <v>0.7</v>
      </c>
      <c r="T321">
        <v>0.2</v>
      </c>
      <c r="U321">
        <v>0.6</v>
      </c>
      <c r="V321">
        <v>0.5</v>
      </c>
      <c r="W321">
        <v>1.5</v>
      </c>
      <c r="X321">
        <v>0.3</v>
      </c>
      <c r="Y321">
        <v>0.2</v>
      </c>
      <c r="Z321">
        <v>0.1</v>
      </c>
      <c r="AA321">
        <v>8.3</v>
      </c>
      <c r="AC321">
        <v>0.1</v>
      </c>
      <c r="AD321">
        <v>15.4</v>
      </c>
      <c r="AE321">
        <v>0.1</v>
      </c>
      <c r="AF321">
        <v>0.3</v>
      </c>
      <c r="AG321">
        <v>0.2</v>
      </c>
      <c r="AH321">
        <v>0.3</v>
      </c>
      <c r="AK321">
        <v>0.3</v>
      </c>
      <c r="AM321">
        <v>0.4</v>
      </c>
      <c r="AU321">
        <v>0.4</v>
      </c>
      <c r="AW321">
        <v>0.1</v>
      </c>
      <c r="BD321">
        <v>0.1</v>
      </c>
      <c r="BE321">
        <v>0.1</v>
      </c>
      <c r="BG321">
        <v>0.2</v>
      </c>
      <c r="BM321">
        <v>0.1</v>
      </c>
      <c r="BQ321">
        <v>4.3</v>
      </c>
      <c r="BS321">
        <v>0.4</v>
      </c>
      <c r="BT321">
        <v>5.2</v>
      </c>
    </row>
    <row r="322" spans="1:72" x14ac:dyDescent="0.25">
      <c r="A322" s="28" t="s">
        <v>101</v>
      </c>
      <c r="B322" s="27" t="s">
        <v>328</v>
      </c>
      <c r="C322" s="28" t="s">
        <v>390</v>
      </c>
      <c r="D322">
        <v>0.1</v>
      </c>
      <c r="H322">
        <v>2.4</v>
      </c>
      <c r="I322">
        <v>0.4</v>
      </c>
      <c r="J322">
        <v>0.2</v>
      </c>
      <c r="M322">
        <v>0.8</v>
      </c>
      <c r="N322">
        <v>1.8</v>
      </c>
      <c r="O322">
        <v>0.4</v>
      </c>
      <c r="P322">
        <v>0.9</v>
      </c>
      <c r="Q322">
        <v>4.1</v>
      </c>
      <c r="R322">
        <v>1.3</v>
      </c>
      <c r="S322">
        <v>0.9</v>
      </c>
      <c r="T322">
        <v>0.3</v>
      </c>
      <c r="U322">
        <v>1</v>
      </c>
      <c r="V322">
        <v>1.1</v>
      </c>
      <c r="W322">
        <v>2.2</v>
      </c>
      <c r="X322">
        <v>1.6</v>
      </c>
      <c r="Y322">
        <v>0.8</v>
      </c>
      <c r="Z322">
        <v>0.1</v>
      </c>
      <c r="AA322">
        <v>0.4</v>
      </c>
      <c r="AD322">
        <v>6.4</v>
      </c>
      <c r="AE322">
        <v>0.2</v>
      </c>
      <c r="AF322">
        <v>0.2</v>
      </c>
      <c r="AM322">
        <v>0.3</v>
      </c>
      <c r="AU322">
        <v>0.1</v>
      </c>
      <c r="AW322">
        <v>0.1</v>
      </c>
      <c r="BG322">
        <v>0.1</v>
      </c>
      <c r="BQ322">
        <v>2.9</v>
      </c>
      <c r="BS322">
        <v>0.6</v>
      </c>
      <c r="BT322">
        <v>-0.2</v>
      </c>
    </row>
    <row r="323" spans="1:72" x14ac:dyDescent="0.25">
      <c r="A323" s="28" t="s">
        <v>101</v>
      </c>
      <c r="B323" s="27" t="s">
        <v>328</v>
      </c>
      <c r="C323" s="28" t="s">
        <v>391</v>
      </c>
      <c r="D323">
        <v>1.2</v>
      </c>
      <c r="F323">
        <v>0.1</v>
      </c>
      <c r="G323">
        <v>0.4</v>
      </c>
      <c r="H323">
        <v>5.8</v>
      </c>
      <c r="I323">
        <v>0.5</v>
      </c>
      <c r="J323">
        <v>1.5</v>
      </c>
      <c r="K323">
        <v>0.2</v>
      </c>
      <c r="M323">
        <v>0.1</v>
      </c>
      <c r="N323">
        <v>2.2</v>
      </c>
      <c r="O323">
        <v>1.3</v>
      </c>
      <c r="P323">
        <v>3</v>
      </c>
      <c r="Q323">
        <v>25</v>
      </c>
      <c r="R323">
        <v>5.5</v>
      </c>
      <c r="S323">
        <v>3.6</v>
      </c>
      <c r="T323">
        <v>1.7</v>
      </c>
      <c r="U323">
        <v>5.2</v>
      </c>
      <c r="V323">
        <v>3.4</v>
      </c>
      <c r="W323">
        <v>8.5</v>
      </c>
      <c r="X323">
        <v>1.9</v>
      </c>
      <c r="Y323">
        <v>1.7</v>
      </c>
      <c r="Z323">
        <v>0.8</v>
      </c>
      <c r="AA323">
        <v>0.8</v>
      </c>
      <c r="AB323">
        <v>0.1</v>
      </c>
      <c r="AC323">
        <v>0.4</v>
      </c>
      <c r="AD323">
        <v>98.8</v>
      </c>
      <c r="AE323">
        <v>0.6</v>
      </c>
      <c r="AF323">
        <v>1.9</v>
      </c>
      <c r="AG323">
        <v>1.2</v>
      </c>
      <c r="AH323">
        <v>1.8</v>
      </c>
      <c r="AK323">
        <v>1.3</v>
      </c>
      <c r="AM323">
        <v>1.5</v>
      </c>
      <c r="AP323">
        <v>0.3</v>
      </c>
      <c r="AQ323">
        <v>0.3</v>
      </c>
      <c r="AR323">
        <v>0.1</v>
      </c>
      <c r="AU323">
        <v>3.3</v>
      </c>
      <c r="AV323">
        <v>0.2</v>
      </c>
      <c r="AW323">
        <v>0.5</v>
      </c>
      <c r="AX323">
        <v>0.2</v>
      </c>
      <c r="AZ323">
        <v>0.1</v>
      </c>
      <c r="BA323">
        <v>0.1</v>
      </c>
      <c r="BC323">
        <v>0.1</v>
      </c>
      <c r="BD323">
        <v>0.5</v>
      </c>
      <c r="BE323">
        <v>0.7</v>
      </c>
      <c r="BF323">
        <v>0.3</v>
      </c>
      <c r="BG323">
        <v>1.1</v>
      </c>
      <c r="BI323">
        <v>0.3</v>
      </c>
      <c r="BM323">
        <v>0.5</v>
      </c>
      <c r="BQ323">
        <v>24.2</v>
      </c>
      <c r="BS323">
        <v>6.1</v>
      </c>
      <c r="BT323">
        <v>8.2</v>
      </c>
    </row>
    <row r="324" spans="1:72" x14ac:dyDescent="0.25">
      <c r="A324" s="28" t="s">
        <v>101</v>
      </c>
      <c r="B324" s="27" t="s">
        <v>328</v>
      </c>
      <c r="C324" s="28" t="s">
        <v>392</v>
      </c>
      <c r="D324">
        <v>8.3</v>
      </c>
      <c r="E324">
        <v>0.2</v>
      </c>
      <c r="F324">
        <v>0.2</v>
      </c>
      <c r="G324">
        <v>2.4</v>
      </c>
      <c r="H324">
        <v>74.5</v>
      </c>
      <c r="I324">
        <v>6.6</v>
      </c>
      <c r="J324">
        <v>9.9</v>
      </c>
      <c r="K324">
        <v>1.9</v>
      </c>
      <c r="L324">
        <v>0.3</v>
      </c>
      <c r="M324">
        <v>59.8</v>
      </c>
      <c r="N324">
        <v>47.6</v>
      </c>
      <c r="O324">
        <v>16.6</v>
      </c>
      <c r="P324">
        <v>25.7</v>
      </c>
      <c r="Q324">
        <v>169.6</v>
      </c>
      <c r="R324">
        <v>41.3</v>
      </c>
      <c r="S324">
        <v>31.9</v>
      </c>
      <c r="T324">
        <v>14</v>
      </c>
      <c r="U324">
        <v>33.8</v>
      </c>
      <c r="V324">
        <v>31.4</v>
      </c>
      <c r="W324">
        <v>89.9</v>
      </c>
      <c r="X324">
        <v>23.6</v>
      </c>
      <c r="Y324">
        <v>19.6</v>
      </c>
      <c r="Z324">
        <v>7.3</v>
      </c>
      <c r="AA324">
        <v>24.6</v>
      </c>
      <c r="AB324">
        <v>0.3</v>
      </c>
      <c r="AC324">
        <v>4.7</v>
      </c>
      <c r="AD324">
        <v>530.2</v>
      </c>
      <c r="AE324">
        <v>11.9</v>
      </c>
      <c r="AF324">
        <v>11.4</v>
      </c>
      <c r="AG324">
        <v>5.1</v>
      </c>
      <c r="AH324">
        <v>6.7</v>
      </c>
      <c r="AI324">
        <v>1.2</v>
      </c>
      <c r="AJ324">
        <v>0.4</v>
      </c>
      <c r="AK324">
        <v>5.3</v>
      </c>
      <c r="AL324">
        <v>0.1</v>
      </c>
      <c r="AM324">
        <v>14</v>
      </c>
      <c r="AN324">
        <v>0.3</v>
      </c>
      <c r="AO324">
        <v>0.2</v>
      </c>
      <c r="AP324">
        <v>1.5</v>
      </c>
      <c r="AQ324">
        <v>1.3</v>
      </c>
      <c r="AR324">
        <v>0.4</v>
      </c>
      <c r="AS324">
        <v>0.1</v>
      </c>
      <c r="AT324">
        <v>0.2</v>
      </c>
      <c r="AU324">
        <v>13.3</v>
      </c>
      <c r="AV324">
        <v>1.5</v>
      </c>
      <c r="AW324">
        <v>2.5</v>
      </c>
      <c r="AX324">
        <v>3.4</v>
      </c>
      <c r="AY324">
        <v>0.4</v>
      </c>
      <c r="AZ324">
        <v>0.6</v>
      </c>
      <c r="BA324">
        <v>1.4</v>
      </c>
      <c r="BB324">
        <v>0.1</v>
      </c>
      <c r="BC324">
        <v>0.4</v>
      </c>
      <c r="BD324">
        <v>5.6</v>
      </c>
      <c r="BE324">
        <v>2.3</v>
      </c>
      <c r="BF324">
        <v>2.3</v>
      </c>
      <c r="BG324">
        <v>9.5</v>
      </c>
      <c r="BH324">
        <v>0.9</v>
      </c>
      <c r="BI324">
        <v>2</v>
      </c>
      <c r="BJ324">
        <v>0.4</v>
      </c>
      <c r="BK324">
        <v>0.5</v>
      </c>
      <c r="BL324">
        <v>0.3</v>
      </c>
      <c r="BM324">
        <v>2.8</v>
      </c>
      <c r="BP324">
        <v>0.3</v>
      </c>
      <c r="BQ324">
        <v>170.5</v>
      </c>
      <c r="BS324">
        <v>32.5</v>
      </c>
      <c r="BT324">
        <v>6.8</v>
      </c>
    </row>
    <row r="325" spans="1:72" x14ac:dyDescent="0.25">
      <c r="A325" s="28" t="s">
        <v>101</v>
      </c>
      <c r="B325" s="27" t="s">
        <v>328</v>
      </c>
      <c r="C325" s="28" t="s">
        <v>393</v>
      </c>
      <c r="D325">
        <v>2.4</v>
      </c>
      <c r="E325">
        <v>0.2</v>
      </c>
      <c r="G325">
        <v>0.8</v>
      </c>
      <c r="H325">
        <v>12.8</v>
      </c>
      <c r="I325">
        <v>1.1</v>
      </c>
      <c r="J325">
        <v>6.1</v>
      </c>
      <c r="K325">
        <v>1.3</v>
      </c>
      <c r="L325">
        <v>0.2</v>
      </c>
      <c r="M325">
        <v>15.6</v>
      </c>
      <c r="N325">
        <v>9.9</v>
      </c>
      <c r="O325">
        <v>2.5</v>
      </c>
      <c r="P325">
        <v>7.6</v>
      </c>
      <c r="Q325">
        <v>46.2</v>
      </c>
      <c r="R325">
        <v>11.8</v>
      </c>
      <c r="S325">
        <v>10</v>
      </c>
      <c r="T325">
        <v>2.9</v>
      </c>
      <c r="U325">
        <v>7.6</v>
      </c>
      <c r="V325">
        <v>5.1</v>
      </c>
      <c r="W325">
        <v>13.7</v>
      </c>
      <c r="X325">
        <v>2.3</v>
      </c>
      <c r="Y325">
        <v>3.9</v>
      </c>
      <c r="Z325">
        <v>1.9</v>
      </c>
      <c r="AA325">
        <v>10.4</v>
      </c>
      <c r="AB325">
        <v>0.1</v>
      </c>
      <c r="AC325">
        <v>1.3</v>
      </c>
      <c r="AD325">
        <v>120.7</v>
      </c>
      <c r="AE325">
        <v>2.5</v>
      </c>
      <c r="AF325">
        <v>4.6</v>
      </c>
      <c r="AG325">
        <v>1.6</v>
      </c>
      <c r="AH325">
        <v>1.6</v>
      </c>
      <c r="AI325">
        <v>0.6</v>
      </c>
      <c r="AJ325">
        <v>0.2</v>
      </c>
      <c r="AK325">
        <v>2</v>
      </c>
      <c r="AM325">
        <v>2.3</v>
      </c>
      <c r="AN325">
        <v>0.3</v>
      </c>
      <c r="AO325">
        <v>0.1</v>
      </c>
      <c r="AP325">
        <v>0.2</v>
      </c>
      <c r="AQ325">
        <v>1.2</v>
      </c>
      <c r="AR325">
        <v>0.2</v>
      </c>
      <c r="AT325">
        <v>0.1</v>
      </c>
      <c r="AU325">
        <v>7.3</v>
      </c>
      <c r="AV325">
        <v>1.1</v>
      </c>
      <c r="AW325">
        <v>0.7</v>
      </c>
      <c r="AX325">
        <v>0.5</v>
      </c>
      <c r="AY325">
        <v>0.3</v>
      </c>
      <c r="AZ325">
        <v>0.3</v>
      </c>
      <c r="BA325">
        <v>0.5</v>
      </c>
      <c r="BC325">
        <v>0.1</v>
      </c>
      <c r="BD325">
        <v>1.3</v>
      </c>
      <c r="BE325">
        <v>0.7</v>
      </c>
      <c r="BF325">
        <v>0.4</v>
      </c>
      <c r="BG325">
        <v>1.7</v>
      </c>
      <c r="BH325">
        <v>0.2</v>
      </c>
      <c r="BI325">
        <v>0.2</v>
      </c>
      <c r="BJ325">
        <v>0.1</v>
      </c>
      <c r="BK325">
        <v>0.3</v>
      </c>
      <c r="BM325">
        <v>0.6</v>
      </c>
      <c r="BP325">
        <v>0.1</v>
      </c>
      <c r="BQ325">
        <v>36.2</v>
      </c>
      <c r="BS325">
        <v>3.4</v>
      </c>
      <c r="BT325">
        <v>35.1</v>
      </c>
    </row>
    <row r="326" spans="1:72" x14ac:dyDescent="0.25">
      <c r="A326" s="28" t="s">
        <v>101</v>
      </c>
      <c r="B326" s="27" t="s">
        <v>328</v>
      </c>
      <c r="C326" s="28" t="s">
        <v>394</v>
      </c>
      <c r="D326">
        <v>0.3</v>
      </c>
      <c r="G326">
        <v>0.1</v>
      </c>
      <c r="H326">
        <v>1.9</v>
      </c>
      <c r="I326">
        <v>0.1</v>
      </c>
      <c r="J326">
        <v>0.4</v>
      </c>
      <c r="N326">
        <v>1.1</v>
      </c>
      <c r="O326">
        <v>0.5</v>
      </c>
      <c r="P326">
        <v>0.6</v>
      </c>
      <c r="Q326">
        <v>5</v>
      </c>
      <c r="R326">
        <v>1.5</v>
      </c>
      <c r="S326">
        <v>1.1</v>
      </c>
      <c r="T326">
        <v>0.5</v>
      </c>
      <c r="U326">
        <v>0.9</v>
      </c>
      <c r="V326">
        <v>0.9</v>
      </c>
      <c r="W326">
        <v>2.8</v>
      </c>
      <c r="X326">
        <v>0.3</v>
      </c>
      <c r="Y326">
        <v>0.7</v>
      </c>
      <c r="Z326">
        <v>0.2</v>
      </c>
      <c r="AA326">
        <v>0.1</v>
      </c>
      <c r="AC326">
        <v>0.1</v>
      </c>
      <c r="AD326">
        <v>14</v>
      </c>
      <c r="AE326">
        <v>0.4</v>
      </c>
      <c r="AF326">
        <v>0.2</v>
      </c>
      <c r="AG326">
        <v>0.1</v>
      </c>
      <c r="AH326">
        <v>0.1</v>
      </c>
      <c r="AK326">
        <v>0.1</v>
      </c>
      <c r="AM326">
        <v>0.4</v>
      </c>
      <c r="AU326">
        <v>0.6</v>
      </c>
      <c r="AW326">
        <v>0.1</v>
      </c>
      <c r="AX326">
        <v>0.1</v>
      </c>
      <c r="BD326">
        <v>0.2</v>
      </c>
      <c r="BE326">
        <v>0.1</v>
      </c>
      <c r="BF326">
        <v>0.1</v>
      </c>
      <c r="BG326">
        <v>0.5</v>
      </c>
      <c r="BM326">
        <v>0.1</v>
      </c>
      <c r="BQ326">
        <v>4.9</v>
      </c>
      <c r="BS326">
        <v>1.4</v>
      </c>
      <c r="BT326">
        <v>-1.4</v>
      </c>
    </row>
    <row r="327" spans="1:72" x14ac:dyDescent="0.25">
      <c r="A327" s="28" t="s">
        <v>101</v>
      </c>
      <c r="B327" s="27" t="s">
        <v>328</v>
      </c>
      <c r="C327" s="28" t="s">
        <v>395</v>
      </c>
      <c r="D327">
        <v>2.6</v>
      </c>
      <c r="E327">
        <v>0.1</v>
      </c>
      <c r="F327">
        <v>0.1</v>
      </c>
      <c r="G327">
        <v>0.6</v>
      </c>
      <c r="H327">
        <v>14</v>
      </c>
      <c r="I327">
        <v>1</v>
      </c>
      <c r="J327">
        <v>1.8</v>
      </c>
      <c r="K327">
        <v>0.9</v>
      </c>
      <c r="L327">
        <v>0.1</v>
      </c>
      <c r="M327">
        <v>8.5</v>
      </c>
      <c r="N327">
        <v>9</v>
      </c>
      <c r="O327">
        <v>4.2</v>
      </c>
      <c r="P327">
        <v>3.7</v>
      </c>
      <c r="Q327">
        <v>24.6</v>
      </c>
      <c r="R327">
        <v>5.8</v>
      </c>
      <c r="S327">
        <v>5</v>
      </c>
      <c r="T327">
        <v>3.4</v>
      </c>
      <c r="U327">
        <v>4.5</v>
      </c>
      <c r="V327">
        <v>4.9</v>
      </c>
      <c r="W327">
        <v>14.1</v>
      </c>
      <c r="X327">
        <v>2.9</v>
      </c>
      <c r="Y327">
        <v>4</v>
      </c>
      <c r="Z327">
        <v>2.1</v>
      </c>
      <c r="AA327">
        <v>4.8</v>
      </c>
      <c r="AB327">
        <v>0.1</v>
      </c>
      <c r="AC327">
        <v>1.4</v>
      </c>
      <c r="AD327">
        <v>79.1</v>
      </c>
      <c r="AE327">
        <v>2</v>
      </c>
      <c r="AF327">
        <v>5.9</v>
      </c>
      <c r="AG327">
        <v>2</v>
      </c>
      <c r="AH327">
        <v>2.1</v>
      </c>
      <c r="AI327">
        <v>3.3</v>
      </c>
      <c r="AJ327">
        <v>3.6</v>
      </c>
      <c r="AK327">
        <v>1.5</v>
      </c>
      <c r="AL327">
        <v>0.1</v>
      </c>
      <c r="AM327">
        <v>2.7</v>
      </c>
      <c r="AN327">
        <v>0.9</v>
      </c>
      <c r="AO327">
        <v>0.3</v>
      </c>
      <c r="AP327">
        <v>0.7</v>
      </c>
      <c r="AQ327">
        <v>4</v>
      </c>
      <c r="AR327">
        <v>0.4</v>
      </c>
      <c r="AS327">
        <v>0.3</v>
      </c>
      <c r="AT327">
        <v>0.3</v>
      </c>
      <c r="AU327">
        <v>2.4</v>
      </c>
      <c r="AV327">
        <v>2.4</v>
      </c>
      <c r="AW327">
        <v>0.9</v>
      </c>
      <c r="AX327">
        <v>1.2</v>
      </c>
      <c r="AY327">
        <v>0.3</v>
      </c>
      <c r="AZ327">
        <v>0.3</v>
      </c>
      <c r="BA327">
        <v>1.5</v>
      </c>
      <c r="BB327">
        <v>0.2</v>
      </c>
      <c r="BC327">
        <v>0.2</v>
      </c>
      <c r="BD327">
        <v>2.8</v>
      </c>
      <c r="BE327">
        <v>1.7</v>
      </c>
      <c r="BF327">
        <v>0.8</v>
      </c>
      <c r="BG327">
        <v>2.5</v>
      </c>
      <c r="BH327">
        <v>0.5</v>
      </c>
      <c r="BI327">
        <v>0.4</v>
      </c>
      <c r="BJ327">
        <v>0.2</v>
      </c>
      <c r="BK327">
        <v>0.2</v>
      </c>
      <c r="BL327">
        <v>0.1</v>
      </c>
      <c r="BM327">
        <v>0.7</v>
      </c>
      <c r="BP327">
        <v>0.1</v>
      </c>
      <c r="BQ327">
        <v>24.6</v>
      </c>
      <c r="BS327">
        <v>6.3</v>
      </c>
      <c r="BT327">
        <v>3</v>
      </c>
    </row>
    <row r="328" spans="1:72" x14ac:dyDescent="0.25">
      <c r="A328" s="28" t="s">
        <v>101</v>
      </c>
      <c r="B328" s="27" t="s">
        <v>328</v>
      </c>
      <c r="C328" s="28" t="s">
        <v>396</v>
      </c>
      <c r="D328">
        <v>13.4</v>
      </c>
      <c r="E328">
        <v>0.3</v>
      </c>
      <c r="F328">
        <v>0.2</v>
      </c>
      <c r="G328">
        <v>3.2</v>
      </c>
      <c r="H328">
        <v>92.4</v>
      </c>
      <c r="I328">
        <v>7</v>
      </c>
      <c r="J328">
        <v>16.1</v>
      </c>
      <c r="K328">
        <v>2</v>
      </c>
      <c r="L328">
        <v>0.4</v>
      </c>
      <c r="M328">
        <v>30.7</v>
      </c>
      <c r="N328">
        <v>66.2</v>
      </c>
      <c r="O328">
        <v>40.5</v>
      </c>
      <c r="P328">
        <v>29.9</v>
      </c>
      <c r="Q328">
        <v>253</v>
      </c>
      <c r="R328">
        <v>39.1</v>
      </c>
      <c r="S328">
        <v>38.5</v>
      </c>
      <c r="T328">
        <v>30.4</v>
      </c>
      <c r="U328">
        <v>45.5</v>
      </c>
      <c r="V328">
        <v>40.1</v>
      </c>
      <c r="W328">
        <v>150.3</v>
      </c>
      <c r="X328">
        <v>20.3</v>
      </c>
      <c r="Y328">
        <v>41.3</v>
      </c>
      <c r="Z328">
        <v>11.5</v>
      </c>
      <c r="AA328">
        <v>21.2</v>
      </c>
      <c r="AB328">
        <v>0.4</v>
      </c>
      <c r="AC328">
        <v>6.9</v>
      </c>
      <c r="AD328">
        <v>739.3</v>
      </c>
      <c r="AE328">
        <v>16</v>
      </c>
      <c r="AF328">
        <v>25.9</v>
      </c>
      <c r="AG328">
        <v>7.3</v>
      </c>
      <c r="AH328">
        <v>2.6</v>
      </c>
      <c r="AI328">
        <v>0.7</v>
      </c>
      <c r="AJ328">
        <v>2.3</v>
      </c>
      <c r="AK328">
        <v>3.3</v>
      </c>
      <c r="AL328">
        <v>0.1</v>
      </c>
      <c r="AM328">
        <v>20.4</v>
      </c>
      <c r="AN328">
        <v>7.6</v>
      </c>
      <c r="AO328">
        <v>0.3</v>
      </c>
      <c r="AP328">
        <v>1.4</v>
      </c>
      <c r="AQ328">
        <v>22.7</v>
      </c>
      <c r="AR328">
        <v>0.2</v>
      </c>
      <c r="AT328">
        <v>0.4</v>
      </c>
      <c r="AU328">
        <v>18.5</v>
      </c>
      <c r="AV328">
        <v>3.2</v>
      </c>
      <c r="AW328">
        <v>2.3</v>
      </c>
      <c r="AX328">
        <v>4.4</v>
      </c>
      <c r="AY328">
        <v>0.5</v>
      </c>
      <c r="AZ328">
        <v>0.7</v>
      </c>
      <c r="BA328">
        <v>1.8</v>
      </c>
      <c r="BB328">
        <v>0.2</v>
      </c>
      <c r="BC328">
        <v>0.2</v>
      </c>
      <c r="BD328">
        <v>9.7</v>
      </c>
      <c r="BE328">
        <v>3.7</v>
      </c>
      <c r="BF328">
        <v>2.6</v>
      </c>
      <c r="BG328">
        <v>12.6</v>
      </c>
      <c r="BH328">
        <v>1.5</v>
      </c>
      <c r="BI328">
        <v>2</v>
      </c>
      <c r="BJ328">
        <v>0.7</v>
      </c>
      <c r="BK328">
        <v>1.1</v>
      </c>
      <c r="BL328">
        <v>0.3</v>
      </c>
      <c r="BM328">
        <v>7</v>
      </c>
      <c r="BP328">
        <v>0.9</v>
      </c>
      <c r="BQ328">
        <v>180.5</v>
      </c>
      <c r="BR328">
        <v>0.1</v>
      </c>
      <c r="BS328">
        <v>51.7</v>
      </c>
      <c r="BT328">
        <v>-219.2</v>
      </c>
    </row>
    <row r="329" spans="1:72" x14ac:dyDescent="0.25">
      <c r="A329" s="28" t="s">
        <v>101</v>
      </c>
      <c r="B329" s="27" t="s">
        <v>328</v>
      </c>
      <c r="C329" s="28" t="s">
        <v>397</v>
      </c>
      <c r="D329">
        <v>2.4</v>
      </c>
      <c r="G329">
        <v>0.3</v>
      </c>
      <c r="H329">
        <v>13.4</v>
      </c>
      <c r="I329">
        <v>1</v>
      </c>
      <c r="J329">
        <v>1.5</v>
      </c>
      <c r="K329">
        <v>0.3</v>
      </c>
      <c r="L329">
        <v>0.1</v>
      </c>
      <c r="M329">
        <v>0.2</v>
      </c>
      <c r="N329">
        <v>6.7</v>
      </c>
      <c r="O329">
        <v>2.4</v>
      </c>
      <c r="P329">
        <v>3.7</v>
      </c>
      <c r="Q329">
        <v>31.4</v>
      </c>
      <c r="R329">
        <v>4.1</v>
      </c>
      <c r="S329">
        <v>5.7</v>
      </c>
      <c r="T329">
        <v>2</v>
      </c>
      <c r="U329">
        <v>5.3</v>
      </c>
      <c r="V329">
        <v>3.9</v>
      </c>
      <c r="W329">
        <v>12</v>
      </c>
      <c r="X329">
        <v>2.6</v>
      </c>
      <c r="Y329">
        <v>3.2</v>
      </c>
      <c r="Z329">
        <v>1</v>
      </c>
      <c r="AA329">
        <v>0.7</v>
      </c>
      <c r="AB329">
        <v>0.1</v>
      </c>
      <c r="AC329">
        <v>0.7</v>
      </c>
      <c r="AD329">
        <v>74.9</v>
      </c>
      <c r="AE329">
        <v>2</v>
      </c>
      <c r="AF329">
        <v>1.2</v>
      </c>
      <c r="AG329">
        <v>0.6</v>
      </c>
      <c r="AH329">
        <v>0.6</v>
      </c>
      <c r="AI329">
        <v>0.1</v>
      </c>
      <c r="AJ329">
        <v>0.1</v>
      </c>
      <c r="AK329">
        <v>0.3</v>
      </c>
      <c r="AM329">
        <v>2.5</v>
      </c>
      <c r="AN329">
        <v>0.1</v>
      </c>
      <c r="AO329">
        <v>0.1</v>
      </c>
      <c r="AP329">
        <v>0.2</v>
      </c>
      <c r="AQ329">
        <v>0.2</v>
      </c>
      <c r="AR329">
        <v>0.1</v>
      </c>
      <c r="AU329">
        <v>2</v>
      </c>
      <c r="AV329">
        <v>0.3</v>
      </c>
      <c r="AW329">
        <v>0.3</v>
      </c>
      <c r="AX329">
        <v>0.5</v>
      </c>
      <c r="AY329">
        <v>0.1</v>
      </c>
      <c r="AZ329">
        <v>0.1</v>
      </c>
      <c r="BA329">
        <v>0.2</v>
      </c>
      <c r="BD329">
        <v>0.7</v>
      </c>
      <c r="BE329">
        <v>0.4</v>
      </c>
      <c r="BF329">
        <v>0.3</v>
      </c>
      <c r="BG329">
        <v>1.8</v>
      </c>
      <c r="BH329">
        <v>0.2</v>
      </c>
      <c r="BI329">
        <v>0.3</v>
      </c>
      <c r="BJ329">
        <v>0.1</v>
      </c>
      <c r="BK329">
        <v>0.2</v>
      </c>
      <c r="BL329">
        <v>0.1</v>
      </c>
      <c r="BM329">
        <v>0.3</v>
      </c>
      <c r="BP329">
        <v>0.3</v>
      </c>
      <c r="BQ329">
        <v>23.8</v>
      </c>
      <c r="BS329">
        <v>4.8</v>
      </c>
      <c r="BT329">
        <v>0.4</v>
      </c>
    </row>
    <row r="330" spans="1:72" x14ac:dyDescent="0.25">
      <c r="A330" s="28" t="s">
        <v>101</v>
      </c>
      <c r="B330" s="27" t="s">
        <v>328</v>
      </c>
      <c r="C330" s="28" t="s">
        <v>398</v>
      </c>
      <c r="D330">
        <v>0.1</v>
      </c>
      <c r="H330">
        <v>0.9</v>
      </c>
      <c r="I330">
        <v>0.1</v>
      </c>
      <c r="J330">
        <v>0.1</v>
      </c>
      <c r="K330">
        <v>0.1</v>
      </c>
      <c r="M330">
        <v>0.7</v>
      </c>
      <c r="N330">
        <v>1.4</v>
      </c>
      <c r="O330">
        <v>0.3</v>
      </c>
      <c r="P330">
        <v>0.3</v>
      </c>
      <c r="Q330">
        <v>1.5</v>
      </c>
      <c r="R330">
        <v>0.4</v>
      </c>
      <c r="S330">
        <v>0.3</v>
      </c>
      <c r="T330">
        <v>0.2</v>
      </c>
      <c r="U330">
        <v>0.3</v>
      </c>
      <c r="V330">
        <v>0.2</v>
      </c>
      <c r="W330">
        <v>0.6</v>
      </c>
      <c r="X330">
        <v>0.1</v>
      </c>
      <c r="Y330">
        <v>0.2</v>
      </c>
      <c r="Z330">
        <v>0.1</v>
      </c>
      <c r="AA330">
        <v>0.2</v>
      </c>
      <c r="AC330">
        <v>0.2</v>
      </c>
      <c r="AD330">
        <v>2.9</v>
      </c>
      <c r="AE330">
        <v>0.2</v>
      </c>
      <c r="AF330">
        <v>0.5</v>
      </c>
      <c r="AG330">
        <v>0.1</v>
      </c>
      <c r="AM330">
        <v>0.1</v>
      </c>
      <c r="AN330">
        <v>0.1</v>
      </c>
      <c r="AQ330">
        <v>0.2</v>
      </c>
      <c r="AU330">
        <v>0.1</v>
      </c>
      <c r="AV330">
        <v>0.1</v>
      </c>
      <c r="BD330">
        <v>0.1</v>
      </c>
      <c r="BG330">
        <v>0.2</v>
      </c>
      <c r="BQ330">
        <v>1.2</v>
      </c>
      <c r="BS330">
        <v>0.2</v>
      </c>
      <c r="BT330">
        <v>-0.7</v>
      </c>
    </row>
    <row r="331" spans="1:72" x14ac:dyDescent="0.25">
      <c r="A331" s="28" t="s">
        <v>101</v>
      </c>
      <c r="B331" s="27" t="s">
        <v>328</v>
      </c>
      <c r="C331" s="28" t="s">
        <v>399</v>
      </c>
      <c r="D331">
        <v>0.9</v>
      </c>
      <c r="G331">
        <v>0.3</v>
      </c>
      <c r="H331">
        <v>7.8</v>
      </c>
      <c r="I331">
        <v>0.7</v>
      </c>
      <c r="J331">
        <v>1</v>
      </c>
      <c r="K331">
        <v>0.4</v>
      </c>
      <c r="L331">
        <v>0.1</v>
      </c>
      <c r="M331">
        <v>9.9</v>
      </c>
      <c r="N331">
        <v>6.1</v>
      </c>
      <c r="O331">
        <v>1.9</v>
      </c>
      <c r="P331">
        <v>2.4</v>
      </c>
      <c r="Q331">
        <v>17.9</v>
      </c>
      <c r="R331">
        <v>4.7</v>
      </c>
      <c r="S331">
        <v>3.3</v>
      </c>
      <c r="T331">
        <v>1.2</v>
      </c>
      <c r="U331">
        <v>3.2</v>
      </c>
      <c r="V331">
        <v>2.7</v>
      </c>
      <c r="W331">
        <v>7.8</v>
      </c>
      <c r="X331">
        <v>2.2</v>
      </c>
      <c r="Y331">
        <v>1.9</v>
      </c>
      <c r="Z331">
        <v>0.6</v>
      </c>
      <c r="AA331">
        <v>3.5</v>
      </c>
      <c r="AC331">
        <v>0.4</v>
      </c>
      <c r="AD331">
        <v>37.1</v>
      </c>
      <c r="AE331">
        <v>1.6</v>
      </c>
      <c r="AF331">
        <v>0.8</v>
      </c>
      <c r="AG331">
        <v>0.3</v>
      </c>
      <c r="AH331">
        <v>0.2</v>
      </c>
      <c r="AJ331">
        <v>0.1</v>
      </c>
      <c r="AK331">
        <v>0.2</v>
      </c>
      <c r="AM331">
        <v>1</v>
      </c>
      <c r="AP331">
        <v>0.1</v>
      </c>
      <c r="AQ331">
        <v>0.1</v>
      </c>
      <c r="AU331">
        <v>1</v>
      </c>
      <c r="AV331">
        <v>0.2</v>
      </c>
      <c r="AW331">
        <v>0.2</v>
      </c>
      <c r="AX331">
        <v>0.3</v>
      </c>
      <c r="AZ331">
        <v>0.1</v>
      </c>
      <c r="BA331">
        <v>0.1</v>
      </c>
      <c r="BD331">
        <v>0.5</v>
      </c>
      <c r="BE331">
        <v>0.3</v>
      </c>
      <c r="BF331">
        <v>0.2</v>
      </c>
      <c r="BG331">
        <v>1.1</v>
      </c>
      <c r="BH331">
        <v>0.1</v>
      </c>
      <c r="BI331">
        <v>0.3</v>
      </c>
      <c r="BJ331">
        <v>0.1</v>
      </c>
      <c r="BK331">
        <v>0.1</v>
      </c>
      <c r="BM331">
        <v>0.2</v>
      </c>
      <c r="BP331">
        <v>0.1</v>
      </c>
      <c r="BQ331">
        <v>13</v>
      </c>
      <c r="BS331">
        <v>2.4</v>
      </c>
      <c r="BT331">
        <v>0.2</v>
      </c>
    </row>
    <row r="332" spans="1:72" x14ac:dyDescent="0.25">
      <c r="A332" s="28" t="s">
        <v>101</v>
      </c>
      <c r="B332" s="27" t="s">
        <v>328</v>
      </c>
      <c r="C332" s="28" t="s">
        <v>400</v>
      </c>
      <c r="D332">
        <v>72.4</v>
      </c>
      <c r="E332">
        <v>2</v>
      </c>
      <c r="F332">
        <v>1.3</v>
      </c>
      <c r="G332">
        <v>20.7</v>
      </c>
      <c r="H332">
        <v>582.2</v>
      </c>
      <c r="I332">
        <v>51.4</v>
      </c>
      <c r="J332">
        <v>105.7</v>
      </c>
      <c r="K332">
        <v>11.5</v>
      </c>
      <c r="L332">
        <v>2</v>
      </c>
      <c r="M332">
        <v>7</v>
      </c>
      <c r="N332">
        <v>398.7</v>
      </c>
      <c r="O332">
        <v>136.9</v>
      </c>
      <c r="P332">
        <v>232</v>
      </c>
      <c r="Q332">
        <v>1545.4</v>
      </c>
      <c r="R332">
        <v>238.6</v>
      </c>
      <c r="S332">
        <v>278.4</v>
      </c>
      <c r="T332">
        <v>131.8</v>
      </c>
      <c r="U332">
        <v>337.4</v>
      </c>
      <c r="V332">
        <v>260.9</v>
      </c>
      <c r="W332">
        <v>799.3</v>
      </c>
      <c r="X332">
        <v>164.3</v>
      </c>
      <c r="Y332">
        <v>174.4</v>
      </c>
      <c r="Z332">
        <v>64.8</v>
      </c>
      <c r="AA332">
        <v>45.8</v>
      </c>
      <c r="AB332">
        <v>3.1</v>
      </c>
      <c r="AC332">
        <v>42.9</v>
      </c>
      <c r="AD332">
        <v>3818.6</v>
      </c>
      <c r="AE332">
        <v>97.5</v>
      </c>
      <c r="AF332">
        <v>54.5</v>
      </c>
      <c r="AG332">
        <v>25.9</v>
      </c>
      <c r="AH332">
        <v>25.4</v>
      </c>
      <c r="AI332">
        <v>1.1</v>
      </c>
      <c r="AJ332">
        <v>2.3</v>
      </c>
      <c r="AK332">
        <v>20.6</v>
      </c>
      <c r="AL332">
        <v>0.3</v>
      </c>
      <c r="AM332">
        <v>99.4</v>
      </c>
      <c r="AN332">
        <v>1</v>
      </c>
      <c r="AO332">
        <v>1.2</v>
      </c>
      <c r="AP332">
        <v>8.5</v>
      </c>
      <c r="AQ332">
        <v>6.4</v>
      </c>
      <c r="AR332">
        <v>2.5</v>
      </c>
      <c r="AS332">
        <v>0.2</v>
      </c>
      <c r="AT332">
        <v>0.4</v>
      </c>
      <c r="AU332">
        <v>127</v>
      </c>
      <c r="AV332">
        <v>13.5</v>
      </c>
      <c r="AW332">
        <v>20.8</v>
      </c>
      <c r="AX332">
        <v>25.6</v>
      </c>
      <c r="AY332">
        <v>2.2</v>
      </c>
      <c r="AZ332">
        <v>5.7</v>
      </c>
      <c r="BA332">
        <v>11.5</v>
      </c>
      <c r="BB332">
        <v>0.9</v>
      </c>
      <c r="BC332">
        <v>0.4</v>
      </c>
      <c r="BD332">
        <v>46</v>
      </c>
      <c r="BE332">
        <v>19.3</v>
      </c>
      <c r="BF332">
        <v>17.2</v>
      </c>
      <c r="BG332">
        <v>93.9</v>
      </c>
      <c r="BH332">
        <v>8.7</v>
      </c>
      <c r="BI332">
        <v>16.2</v>
      </c>
      <c r="BJ332">
        <v>3.6</v>
      </c>
      <c r="BK332">
        <v>7.8</v>
      </c>
      <c r="BL332">
        <v>2.3</v>
      </c>
      <c r="BM332">
        <v>25.6</v>
      </c>
      <c r="BP332">
        <v>6</v>
      </c>
      <c r="BQ332">
        <v>1308.9</v>
      </c>
      <c r="BS332">
        <v>282.2</v>
      </c>
      <c r="BT332">
        <v>627.9</v>
      </c>
    </row>
    <row r="333" spans="1:72" x14ac:dyDescent="0.25">
      <c r="A333" s="28" t="s">
        <v>101</v>
      </c>
      <c r="B333" s="27" t="s">
        <v>328</v>
      </c>
      <c r="C333" s="28" t="s">
        <v>401</v>
      </c>
      <c r="D333">
        <v>4</v>
      </c>
      <c r="E333">
        <v>0.1</v>
      </c>
      <c r="G333">
        <v>0.6</v>
      </c>
      <c r="H333">
        <v>21.8</v>
      </c>
      <c r="I333">
        <v>2.1</v>
      </c>
      <c r="J333">
        <v>4.9</v>
      </c>
      <c r="K333">
        <v>0.6</v>
      </c>
      <c r="L333">
        <v>0.2</v>
      </c>
      <c r="M333">
        <v>0.4</v>
      </c>
      <c r="N333">
        <v>17.1</v>
      </c>
      <c r="O333">
        <v>6.6</v>
      </c>
      <c r="P333">
        <v>9.3</v>
      </c>
      <c r="Q333">
        <v>62.7</v>
      </c>
      <c r="R333">
        <v>11.1</v>
      </c>
      <c r="S333">
        <v>11.4</v>
      </c>
      <c r="T333">
        <v>8.4</v>
      </c>
      <c r="U333">
        <v>13.7</v>
      </c>
      <c r="V333">
        <v>17.4</v>
      </c>
      <c r="W333">
        <v>50</v>
      </c>
      <c r="X333">
        <v>5.7</v>
      </c>
      <c r="Y333">
        <v>7.8</v>
      </c>
      <c r="Z333">
        <v>4.3</v>
      </c>
      <c r="AA333">
        <v>2.7</v>
      </c>
      <c r="AB333">
        <v>0.1</v>
      </c>
      <c r="AC333">
        <v>1.7</v>
      </c>
      <c r="AD333">
        <v>184.1</v>
      </c>
      <c r="AE333">
        <v>4.1</v>
      </c>
      <c r="AF333">
        <v>2</v>
      </c>
      <c r="AG333">
        <v>0.9</v>
      </c>
      <c r="AH333">
        <v>0.6</v>
      </c>
      <c r="AJ333">
        <v>0.1</v>
      </c>
      <c r="AK333">
        <v>0.8</v>
      </c>
      <c r="AM333">
        <v>6.1</v>
      </c>
      <c r="AN333">
        <v>0.1</v>
      </c>
      <c r="AP333">
        <v>0.3</v>
      </c>
      <c r="AQ333">
        <v>0.3</v>
      </c>
      <c r="AR333">
        <v>0.1</v>
      </c>
      <c r="AU333">
        <v>5.5</v>
      </c>
      <c r="AV333">
        <v>0.5</v>
      </c>
      <c r="AW333">
        <v>0.8</v>
      </c>
      <c r="AX333">
        <v>1.1</v>
      </c>
      <c r="AY333">
        <v>0.1</v>
      </c>
      <c r="AZ333">
        <v>0.2</v>
      </c>
      <c r="BA333">
        <v>0.5</v>
      </c>
      <c r="BD333">
        <v>3</v>
      </c>
      <c r="BE333">
        <v>1</v>
      </c>
      <c r="BF333">
        <v>0.7</v>
      </c>
      <c r="BG333">
        <v>3.3</v>
      </c>
      <c r="BH333">
        <v>0.4</v>
      </c>
      <c r="BI333">
        <v>0.3</v>
      </c>
      <c r="BJ333">
        <v>0.1</v>
      </c>
      <c r="BK333">
        <v>0.2</v>
      </c>
      <c r="BL333">
        <v>0.1</v>
      </c>
      <c r="BM333">
        <v>2</v>
      </c>
      <c r="BP333">
        <v>0.3</v>
      </c>
      <c r="BQ333">
        <v>51.6</v>
      </c>
      <c r="BS333">
        <v>28.1</v>
      </c>
      <c r="BT333">
        <v>-18.5</v>
      </c>
    </row>
    <row r="334" spans="1:72" x14ac:dyDescent="0.25">
      <c r="A334" s="28" t="s">
        <v>101</v>
      </c>
      <c r="B334" s="27" t="s">
        <v>328</v>
      </c>
      <c r="C334" s="28" t="s">
        <v>402</v>
      </c>
      <c r="D334">
        <v>2.1</v>
      </c>
      <c r="E334">
        <v>0.1</v>
      </c>
      <c r="G334">
        <v>0.6</v>
      </c>
      <c r="H334">
        <v>12.9</v>
      </c>
      <c r="I334">
        <v>1.2</v>
      </c>
      <c r="J334">
        <v>2.5</v>
      </c>
      <c r="K334">
        <v>0.4</v>
      </c>
      <c r="L334">
        <v>0.1</v>
      </c>
      <c r="M334">
        <v>0.6</v>
      </c>
      <c r="N334">
        <v>9.5</v>
      </c>
      <c r="O334">
        <v>3.1</v>
      </c>
      <c r="P334">
        <v>6.4</v>
      </c>
      <c r="Q334">
        <v>36.9</v>
      </c>
      <c r="R334">
        <v>6</v>
      </c>
      <c r="S334">
        <v>6.4</v>
      </c>
      <c r="T334">
        <v>3.2</v>
      </c>
      <c r="U334">
        <v>8.1</v>
      </c>
      <c r="V334">
        <v>6.2</v>
      </c>
      <c r="W334">
        <v>20.3</v>
      </c>
      <c r="X334">
        <v>3.9</v>
      </c>
      <c r="Y334">
        <v>4.1</v>
      </c>
      <c r="Z334">
        <v>1.7</v>
      </c>
      <c r="AA334">
        <v>1.5</v>
      </c>
      <c r="AB334">
        <v>0.1</v>
      </c>
      <c r="AC334">
        <v>1</v>
      </c>
      <c r="AD334">
        <v>88.5</v>
      </c>
      <c r="AE334">
        <v>1.9</v>
      </c>
      <c r="AF334">
        <v>1.4</v>
      </c>
      <c r="AG334">
        <v>0.6</v>
      </c>
      <c r="AH334">
        <v>0.8</v>
      </c>
      <c r="AI334">
        <v>0.6</v>
      </c>
      <c r="AJ334">
        <v>1.1</v>
      </c>
      <c r="AK334">
        <v>0.6</v>
      </c>
      <c r="AM334">
        <v>2.3</v>
      </c>
      <c r="AP334">
        <v>0.2</v>
      </c>
      <c r="AQ334">
        <v>0.2</v>
      </c>
      <c r="AR334">
        <v>0.1</v>
      </c>
      <c r="AU334">
        <v>3.8</v>
      </c>
      <c r="AV334">
        <v>0.4</v>
      </c>
      <c r="AW334">
        <v>0.6</v>
      </c>
      <c r="AX334">
        <v>0.5</v>
      </c>
      <c r="AZ334">
        <v>0.1</v>
      </c>
      <c r="BA334">
        <v>0.4</v>
      </c>
      <c r="BD334">
        <v>1.1</v>
      </c>
      <c r="BE334">
        <v>0.7</v>
      </c>
      <c r="BF334">
        <v>0.4</v>
      </c>
      <c r="BG334">
        <v>1.7</v>
      </c>
      <c r="BH334">
        <v>0.2</v>
      </c>
      <c r="BI334">
        <v>0.2</v>
      </c>
      <c r="BJ334">
        <v>0.1</v>
      </c>
      <c r="BK334">
        <v>0.2</v>
      </c>
      <c r="BM334">
        <v>0.7</v>
      </c>
      <c r="BQ334">
        <v>27.9</v>
      </c>
      <c r="BS334">
        <v>6</v>
      </c>
      <c r="BT334">
        <v>9.4</v>
      </c>
    </row>
    <row r="335" spans="1:72" x14ac:dyDescent="0.25">
      <c r="A335" s="28" t="s">
        <v>101</v>
      </c>
      <c r="B335" s="27" t="s">
        <v>328</v>
      </c>
      <c r="C335" s="28" t="s">
        <v>403</v>
      </c>
      <c r="D335">
        <v>2.8</v>
      </c>
      <c r="E335">
        <v>0.1</v>
      </c>
      <c r="F335">
        <v>0.1</v>
      </c>
      <c r="G335">
        <v>0.7</v>
      </c>
      <c r="H335">
        <v>21</v>
      </c>
      <c r="I335">
        <v>1.8</v>
      </c>
      <c r="J335">
        <v>3.2</v>
      </c>
      <c r="K335">
        <v>0.6</v>
      </c>
      <c r="L335">
        <v>0.2</v>
      </c>
      <c r="M335">
        <v>0.5</v>
      </c>
      <c r="N335">
        <v>16.1</v>
      </c>
      <c r="O335">
        <v>5.1</v>
      </c>
      <c r="P335">
        <v>9.2</v>
      </c>
      <c r="Q335">
        <v>51.1</v>
      </c>
      <c r="R335">
        <v>9</v>
      </c>
      <c r="S335">
        <v>9.8</v>
      </c>
      <c r="T335">
        <v>4.1</v>
      </c>
      <c r="U335">
        <v>9.5</v>
      </c>
      <c r="V335">
        <v>8.2</v>
      </c>
      <c r="W335">
        <v>23.6</v>
      </c>
      <c r="X335">
        <v>5.7</v>
      </c>
      <c r="Y335">
        <v>6.4</v>
      </c>
      <c r="Z335">
        <v>2.2</v>
      </c>
      <c r="AA335">
        <v>1.6</v>
      </c>
      <c r="AB335">
        <v>0.1</v>
      </c>
      <c r="AC335">
        <v>1.6</v>
      </c>
      <c r="AD335">
        <v>139.4</v>
      </c>
      <c r="AE335">
        <v>3.3</v>
      </c>
      <c r="AF335">
        <v>2.3</v>
      </c>
      <c r="AG335">
        <v>1.2</v>
      </c>
      <c r="AH335">
        <v>1.4</v>
      </c>
      <c r="AI335">
        <v>0.2</v>
      </c>
      <c r="AJ335">
        <v>0.1</v>
      </c>
      <c r="AK335">
        <v>0.8</v>
      </c>
      <c r="AM335">
        <v>3.6</v>
      </c>
      <c r="AN335">
        <v>0.2</v>
      </c>
      <c r="AO335">
        <v>0.1</v>
      </c>
      <c r="AP335">
        <v>0.3</v>
      </c>
      <c r="AQ335">
        <v>0.3</v>
      </c>
      <c r="AR335">
        <v>0.1</v>
      </c>
      <c r="AU335">
        <v>4.1</v>
      </c>
      <c r="AV335">
        <v>0.6</v>
      </c>
      <c r="AW335">
        <v>0.7</v>
      </c>
      <c r="AX335">
        <v>1.1</v>
      </c>
      <c r="AY335">
        <v>0.1</v>
      </c>
      <c r="AZ335">
        <v>0.3</v>
      </c>
      <c r="BA335">
        <v>0.5</v>
      </c>
      <c r="BD335">
        <v>1.7</v>
      </c>
      <c r="BE335">
        <v>0.8</v>
      </c>
      <c r="BF335">
        <v>0.7</v>
      </c>
      <c r="BG335">
        <v>4.8</v>
      </c>
      <c r="BH335">
        <v>0.4</v>
      </c>
      <c r="BI335">
        <v>0.6</v>
      </c>
      <c r="BJ335">
        <v>0.2</v>
      </c>
      <c r="BK335">
        <v>0.3</v>
      </c>
      <c r="BL335">
        <v>0.1</v>
      </c>
      <c r="BM335">
        <v>0.9</v>
      </c>
      <c r="BP335">
        <v>0.6</v>
      </c>
      <c r="BQ335">
        <v>54.2</v>
      </c>
      <c r="BS335">
        <v>11.3</v>
      </c>
      <c r="BT335">
        <v>-8.4</v>
      </c>
    </row>
    <row r="336" spans="1:71" x14ac:dyDescent="0.25">
      <c r="A336" s="28" t="s">
        <v>101</v>
      </c>
      <c r="B336" s="27" t="s">
        <v>328</v>
      </c>
      <c r="C336" s="28" t="s">
        <v>404</v>
      </c>
      <c r="D336">
        <v>0.6</v>
      </c>
      <c r="G336">
        <v>0.1</v>
      </c>
      <c r="H336">
        <v>4.6</v>
      </c>
      <c r="I336">
        <v>0.2</v>
      </c>
      <c r="J336">
        <v>1</v>
      </c>
      <c r="K336">
        <v>0.1</v>
      </c>
      <c r="N336">
        <v>2.7</v>
      </c>
      <c r="O336">
        <v>1</v>
      </c>
      <c r="P336">
        <v>1.2</v>
      </c>
      <c r="Q336">
        <v>12.4</v>
      </c>
      <c r="R336">
        <v>1.6</v>
      </c>
      <c r="S336">
        <v>2.1</v>
      </c>
      <c r="T336">
        <v>0.8</v>
      </c>
      <c r="U336">
        <v>1.9</v>
      </c>
      <c r="V336">
        <v>1.5</v>
      </c>
      <c r="W336">
        <v>5</v>
      </c>
      <c r="X336">
        <v>0.9</v>
      </c>
      <c r="Y336">
        <v>1.1</v>
      </c>
      <c r="Z336">
        <v>0.6</v>
      </c>
      <c r="AA336">
        <v>0.3</v>
      </c>
      <c r="AC336">
        <v>0.3</v>
      </c>
      <c r="AD336">
        <v>34.1</v>
      </c>
      <c r="AE336">
        <v>0.9</v>
      </c>
      <c r="AF336">
        <v>0.4</v>
      </c>
      <c r="AG336">
        <v>0.2</v>
      </c>
      <c r="AH336">
        <v>0.1</v>
      </c>
      <c r="AK336">
        <v>0.1</v>
      </c>
      <c r="AM336">
        <v>0.8</v>
      </c>
      <c r="AQ336">
        <v>0.1</v>
      </c>
      <c r="AU336">
        <v>0.9</v>
      </c>
      <c r="AV336">
        <v>0.2</v>
      </c>
      <c r="AW336">
        <v>0.1</v>
      </c>
      <c r="AX336">
        <v>0.2</v>
      </c>
      <c r="BA336">
        <v>0.1</v>
      </c>
      <c r="BD336">
        <v>0.4</v>
      </c>
      <c r="BE336">
        <v>0.1</v>
      </c>
      <c r="BF336">
        <v>0.1</v>
      </c>
      <c r="BG336">
        <v>0.7</v>
      </c>
      <c r="BH336">
        <v>0.1</v>
      </c>
      <c r="BI336">
        <v>0.1</v>
      </c>
      <c r="BM336">
        <v>0.2</v>
      </c>
      <c r="BQ336">
        <v>9.1</v>
      </c>
      <c r="BS336">
        <v>1.2</v>
      </c>
    </row>
    <row r="337" spans="1:72" x14ac:dyDescent="0.25">
      <c r="A337" s="28" t="s">
        <v>101</v>
      </c>
      <c r="B337" s="27" t="s">
        <v>328</v>
      </c>
      <c r="C337" s="28" t="s">
        <v>405</v>
      </c>
      <c r="D337">
        <v>0.6</v>
      </c>
      <c r="G337">
        <v>0.1</v>
      </c>
      <c r="H337">
        <v>4.4</v>
      </c>
      <c r="I337">
        <v>0.3</v>
      </c>
      <c r="J337">
        <v>0.7</v>
      </c>
      <c r="K337">
        <v>0.1</v>
      </c>
      <c r="N337">
        <v>2.5</v>
      </c>
      <c r="O337">
        <v>1.2</v>
      </c>
      <c r="P337">
        <v>1.2</v>
      </c>
      <c r="Q337">
        <v>10.6</v>
      </c>
      <c r="R337">
        <v>1.5</v>
      </c>
      <c r="S337">
        <v>1.7</v>
      </c>
      <c r="T337">
        <v>0.8</v>
      </c>
      <c r="U337">
        <v>1.7</v>
      </c>
      <c r="V337">
        <v>1.5</v>
      </c>
      <c r="W337">
        <v>4.7</v>
      </c>
      <c r="X337">
        <v>1</v>
      </c>
      <c r="Y337">
        <v>1.3</v>
      </c>
      <c r="Z337">
        <v>0.4</v>
      </c>
      <c r="AA337">
        <v>0.3</v>
      </c>
      <c r="AC337">
        <v>0.3</v>
      </c>
      <c r="AD337">
        <v>30.3</v>
      </c>
      <c r="AE337">
        <v>0.8</v>
      </c>
      <c r="AF337">
        <v>0.5</v>
      </c>
      <c r="AG337">
        <v>0.2</v>
      </c>
      <c r="AH337">
        <v>0.1</v>
      </c>
      <c r="AK337">
        <v>0.1</v>
      </c>
      <c r="AM337">
        <v>0.8</v>
      </c>
      <c r="AU337">
        <v>0.8</v>
      </c>
      <c r="AV337">
        <v>0.1</v>
      </c>
      <c r="AW337">
        <v>0.1</v>
      </c>
      <c r="AX337">
        <v>0.2</v>
      </c>
      <c r="BA337">
        <v>0.1</v>
      </c>
      <c r="BD337">
        <v>0.3</v>
      </c>
      <c r="BE337">
        <v>0.1</v>
      </c>
      <c r="BF337">
        <v>0.1</v>
      </c>
      <c r="BG337">
        <v>0.6</v>
      </c>
      <c r="BI337">
        <v>0.1</v>
      </c>
      <c r="BM337">
        <v>0.2</v>
      </c>
      <c r="BQ337">
        <v>7.6</v>
      </c>
      <c r="BS337">
        <v>1.2</v>
      </c>
      <c r="BT337">
        <v>-2.2</v>
      </c>
    </row>
    <row r="338" spans="1:72" x14ac:dyDescent="0.25">
      <c r="A338" s="28" t="s">
        <v>101</v>
      </c>
      <c r="B338" s="27" t="s">
        <v>328</v>
      </c>
      <c r="C338" s="28" t="s">
        <v>406</v>
      </c>
      <c r="D338">
        <v>0.4</v>
      </c>
      <c r="G338">
        <v>0.1</v>
      </c>
      <c r="H338">
        <v>2.5</v>
      </c>
      <c r="I338">
        <v>0.2</v>
      </c>
      <c r="J338">
        <v>0.5</v>
      </c>
      <c r="K338">
        <v>0.1</v>
      </c>
      <c r="M338">
        <v>1.2</v>
      </c>
      <c r="N338">
        <v>1.8</v>
      </c>
      <c r="O338">
        <v>0.7</v>
      </c>
      <c r="P338">
        <v>0.7</v>
      </c>
      <c r="Q338">
        <v>5.5</v>
      </c>
      <c r="R338">
        <v>1.1</v>
      </c>
      <c r="S338">
        <v>1.1</v>
      </c>
      <c r="T338">
        <v>0.6</v>
      </c>
      <c r="U338">
        <v>1</v>
      </c>
      <c r="V338">
        <v>0.9</v>
      </c>
      <c r="W338">
        <v>2.4</v>
      </c>
      <c r="X338">
        <v>0.5</v>
      </c>
      <c r="Y338">
        <v>0.7</v>
      </c>
      <c r="Z338">
        <v>0.3</v>
      </c>
      <c r="AA338">
        <v>0.7</v>
      </c>
      <c r="AC338">
        <v>0.2</v>
      </c>
      <c r="AD338">
        <v>15.2</v>
      </c>
      <c r="AE338">
        <v>0.4</v>
      </c>
      <c r="AF338">
        <v>0.9</v>
      </c>
      <c r="AG338">
        <v>0.2</v>
      </c>
      <c r="AH338">
        <v>0.1</v>
      </c>
      <c r="AK338">
        <v>0.1</v>
      </c>
      <c r="AM338">
        <v>0.4</v>
      </c>
      <c r="AN338">
        <v>0.2</v>
      </c>
      <c r="AQ338">
        <v>0.7</v>
      </c>
      <c r="AU338">
        <v>0.5</v>
      </c>
      <c r="AV338">
        <v>0.1</v>
      </c>
      <c r="AW338">
        <v>0.1</v>
      </c>
      <c r="AX338">
        <v>0.1</v>
      </c>
      <c r="BD338">
        <v>0.2</v>
      </c>
      <c r="BE338">
        <v>0.1</v>
      </c>
      <c r="BF338">
        <v>0.1</v>
      </c>
      <c r="BG338">
        <v>0.4</v>
      </c>
      <c r="BI338">
        <v>0.1</v>
      </c>
      <c r="BM338">
        <v>0.1</v>
      </c>
      <c r="BQ338">
        <v>4.2</v>
      </c>
      <c r="BS338">
        <v>0.9</v>
      </c>
      <c r="BT338">
        <v>-0.4</v>
      </c>
    </row>
    <row r="339" spans="1:72" x14ac:dyDescent="0.25">
      <c r="A339" s="28" t="s">
        <v>101</v>
      </c>
      <c r="B339" s="27" t="s">
        <v>328</v>
      </c>
      <c r="C339" s="28" t="s">
        <v>407</v>
      </c>
      <c r="D339">
        <v>39.6</v>
      </c>
      <c r="E339">
        <v>0.9</v>
      </c>
      <c r="F339">
        <v>2</v>
      </c>
      <c r="G339">
        <v>10.5</v>
      </c>
      <c r="H339">
        <v>367.8</v>
      </c>
      <c r="I339">
        <v>28.1</v>
      </c>
      <c r="J339">
        <v>51.7</v>
      </c>
      <c r="K339">
        <v>5.5</v>
      </c>
      <c r="L339">
        <v>0.8</v>
      </c>
      <c r="M339">
        <v>18.8</v>
      </c>
      <c r="N339">
        <v>219.1</v>
      </c>
      <c r="O339">
        <v>86.9</v>
      </c>
      <c r="P339">
        <v>111.5</v>
      </c>
      <c r="Q339">
        <v>876.3</v>
      </c>
      <c r="R339">
        <v>137.5</v>
      </c>
      <c r="S339">
        <v>144.3</v>
      </c>
      <c r="T339">
        <v>62.9</v>
      </c>
      <c r="U339">
        <v>156.2</v>
      </c>
      <c r="V339">
        <v>128.4</v>
      </c>
      <c r="W339">
        <v>382.3</v>
      </c>
      <c r="X339">
        <v>97.5</v>
      </c>
      <c r="Y339">
        <v>95.4</v>
      </c>
      <c r="Z339">
        <v>31.7</v>
      </c>
      <c r="AA339">
        <v>29.9</v>
      </c>
      <c r="AB339">
        <v>1.8</v>
      </c>
      <c r="AC339">
        <v>24.3</v>
      </c>
      <c r="AD339">
        <v>2442.9</v>
      </c>
      <c r="AE339">
        <v>60.4</v>
      </c>
      <c r="AF339">
        <v>41.7</v>
      </c>
      <c r="AG339">
        <v>19.5</v>
      </c>
      <c r="AH339">
        <v>19.9</v>
      </c>
      <c r="AI339">
        <v>1.4</v>
      </c>
      <c r="AJ339">
        <v>2.2</v>
      </c>
      <c r="AK339">
        <v>12.8</v>
      </c>
      <c r="AL339">
        <v>0.2</v>
      </c>
      <c r="AM339">
        <v>58.1</v>
      </c>
      <c r="AN339">
        <v>1.3</v>
      </c>
      <c r="AO339">
        <v>0.4</v>
      </c>
      <c r="AP339">
        <v>4.9</v>
      </c>
      <c r="AQ339">
        <v>5.9</v>
      </c>
      <c r="AR339">
        <v>1.2</v>
      </c>
      <c r="AS339">
        <v>0.2</v>
      </c>
      <c r="AT339">
        <v>0.6</v>
      </c>
      <c r="AU339">
        <v>76.4</v>
      </c>
      <c r="AV339">
        <v>7.7</v>
      </c>
      <c r="AW339">
        <v>10.5</v>
      </c>
      <c r="AX339">
        <v>17</v>
      </c>
      <c r="AY339">
        <v>1.6</v>
      </c>
      <c r="AZ339">
        <v>3</v>
      </c>
      <c r="BA339">
        <v>6.8</v>
      </c>
      <c r="BB339">
        <v>0.6</v>
      </c>
      <c r="BC339">
        <v>0.4</v>
      </c>
      <c r="BD339">
        <v>26.2</v>
      </c>
      <c r="BE339">
        <v>10.9</v>
      </c>
      <c r="BF339">
        <v>10.8</v>
      </c>
      <c r="BG339">
        <v>46.3</v>
      </c>
      <c r="BH339">
        <v>4.3</v>
      </c>
      <c r="BI339">
        <v>10.6</v>
      </c>
      <c r="BJ339">
        <v>2</v>
      </c>
      <c r="BK339">
        <v>3.4</v>
      </c>
      <c r="BL339">
        <v>1.3</v>
      </c>
      <c r="BM339">
        <v>14.8</v>
      </c>
      <c r="BP339">
        <v>0.7</v>
      </c>
      <c r="BQ339">
        <v>696.9</v>
      </c>
      <c r="BS339">
        <v>98.7</v>
      </c>
      <c r="BT339">
        <v>206</v>
      </c>
    </row>
    <row r="340" spans="1:72" x14ac:dyDescent="0.25">
      <c r="A340" s="26" t="s">
        <v>103</v>
      </c>
      <c r="B340" s="27" t="s">
        <v>329</v>
      </c>
      <c r="C340" s="26" t="s">
        <v>384</v>
      </c>
      <c r="D340">
        <v>596.4</v>
      </c>
      <c r="E340">
        <v>42.6</v>
      </c>
      <c r="F340">
        <v>9.6</v>
      </c>
      <c r="G340">
        <v>456.7</v>
      </c>
      <c r="H340">
        <v>2821.9</v>
      </c>
      <c r="I340">
        <v>497.8</v>
      </c>
      <c r="J340">
        <v>805.9</v>
      </c>
      <c r="K340">
        <v>705</v>
      </c>
      <c r="L340">
        <v>219.9</v>
      </c>
      <c r="M340">
        <v>954.4</v>
      </c>
      <c r="N340">
        <v>5495</v>
      </c>
      <c r="O340">
        <v>1072.7</v>
      </c>
      <c r="P340">
        <v>4561</v>
      </c>
      <c r="Q340">
        <v>2720.4</v>
      </c>
      <c r="R340">
        <v>122872.9</v>
      </c>
      <c r="S340">
        <v>79555.6</v>
      </c>
      <c r="T340">
        <v>4373.7</v>
      </c>
      <c r="U340">
        <v>22088.5</v>
      </c>
      <c r="V340">
        <v>34880.5</v>
      </c>
      <c r="W340">
        <v>39480.7</v>
      </c>
      <c r="X340">
        <v>5652.7</v>
      </c>
      <c r="Y340">
        <v>9925.3</v>
      </c>
      <c r="Z340">
        <v>6618.3</v>
      </c>
      <c r="AA340">
        <v>2272.5</v>
      </c>
      <c r="AB340">
        <v>432.7</v>
      </c>
      <c r="AC340">
        <v>5037.6</v>
      </c>
      <c r="AD340">
        <v>28906.4</v>
      </c>
      <c r="AE340">
        <v>1267</v>
      </c>
      <c r="AF340">
        <v>4167.8</v>
      </c>
      <c r="AG340">
        <v>1038.2</v>
      </c>
      <c r="AH340">
        <v>1908.1</v>
      </c>
      <c r="AI340">
        <v>100.1</v>
      </c>
      <c r="AJ340">
        <v>104.3</v>
      </c>
      <c r="AK340">
        <v>1049.6</v>
      </c>
      <c r="AL340">
        <v>39.6</v>
      </c>
      <c r="AM340">
        <v>402.9</v>
      </c>
      <c r="AN340">
        <v>107.9</v>
      </c>
      <c r="AO340">
        <v>70.8</v>
      </c>
      <c r="AP340">
        <v>338.1</v>
      </c>
      <c r="AQ340">
        <v>677.3</v>
      </c>
      <c r="AR340">
        <v>118.7</v>
      </c>
      <c r="AS340">
        <v>42.8</v>
      </c>
      <c r="AT340">
        <v>70.8</v>
      </c>
      <c r="AU340">
        <v>1587.7</v>
      </c>
      <c r="AV340">
        <v>785.7</v>
      </c>
      <c r="AW340">
        <v>1796.8</v>
      </c>
      <c r="AX340">
        <v>320.8</v>
      </c>
      <c r="AY340">
        <v>298.6</v>
      </c>
      <c r="AZ340">
        <v>428</v>
      </c>
      <c r="BA340">
        <v>385</v>
      </c>
      <c r="BB340">
        <v>43.4</v>
      </c>
      <c r="BC340">
        <v>29.7</v>
      </c>
      <c r="BD340">
        <v>755</v>
      </c>
      <c r="BE340">
        <v>1155.4</v>
      </c>
      <c r="BF340">
        <v>190.5</v>
      </c>
      <c r="BG340">
        <v>1763.6</v>
      </c>
      <c r="BH340">
        <v>125.4</v>
      </c>
      <c r="BI340">
        <v>285.9</v>
      </c>
      <c r="BJ340">
        <v>133.7</v>
      </c>
      <c r="BK340">
        <v>62.2</v>
      </c>
      <c r="BL340">
        <v>176.7</v>
      </c>
      <c r="BM340">
        <v>159.7</v>
      </c>
      <c r="BP340">
        <v>538.4</v>
      </c>
      <c r="BQ340">
        <v>5938.7</v>
      </c>
      <c r="BR340">
        <v>14.7</v>
      </c>
      <c r="BS340">
        <v>8224</v>
      </c>
      <c r="BT340">
        <v>16675.6</v>
      </c>
    </row>
    <row r="341" spans="1:72" x14ac:dyDescent="0.25">
      <c r="A341" s="28" t="s">
        <v>103</v>
      </c>
      <c r="B341" s="27" t="s">
        <v>329</v>
      </c>
      <c r="C341" s="28" t="s">
        <v>385</v>
      </c>
      <c r="D341">
        <v>8.8</v>
      </c>
      <c r="E341">
        <v>0.4</v>
      </c>
      <c r="F341">
        <v>0.1</v>
      </c>
      <c r="G341">
        <v>6</v>
      </c>
      <c r="H341">
        <v>20.9</v>
      </c>
      <c r="I341">
        <v>3.6</v>
      </c>
      <c r="J341">
        <v>14.9</v>
      </c>
      <c r="K341">
        <v>11</v>
      </c>
      <c r="L341">
        <v>1.6</v>
      </c>
      <c r="M341">
        <v>8.7</v>
      </c>
      <c r="N341">
        <v>79.6</v>
      </c>
      <c r="O341">
        <v>12.8</v>
      </c>
      <c r="P341">
        <v>55.8</v>
      </c>
      <c r="Q341">
        <v>39.6</v>
      </c>
      <c r="R341">
        <v>1757.9</v>
      </c>
      <c r="S341">
        <v>1264.3</v>
      </c>
      <c r="T341">
        <v>49.6</v>
      </c>
      <c r="U341">
        <v>268.3</v>
      </c>
      <c r="V341">
        <v>411.4</v>
      </c>
      <c r="W341">
        <v>333.3</v>
      </c>
      <c r="X341">
        <v>52.4</v>
      </c>
      <c r="Y341">
        <v>125.8</v>
      </c>
      <c r="Z341">
        <v>65.6</v>
      </c>
      <c r="AA341">
        <v>15.9</v>
      </c>
      <c r="AB341">
        <v>1</v>
      </c>
      <c r="AC341">
        <v>41.2</v>
      </c>
      <c r="AD341">
        <v>378.7</v>
      </c>
      <c r="AE341">
        <v>3.9</v>
      </c>
      <c r="AF341">
        <v>25.2</v>
      </c>
      <c r="AG341">
        <v>8.3</v>
      </c>
      <c r="AH341">
        <v>9</v>
      </c>
      <c r="AI341">
        <v>14.2</v>
      </c>
      <c r="AJ341">
        <v>9.5</v>
      </c>
      <c r="AK341">
        <v>10.3</v>
      </c>
      <c r="AL341">
        <v>0.2</v>
      </c>
      <c r="AM341">
        <v>1.3</v>
      </c>
      <c r="AN341">
        <v>1</v>
      </c>
      <c r="AO341">
        <v>0.4</v>
      </c>
      <c r="AP341">
        <v>2.4</v>
      </c>
      <c r="AQ341">
        <v>2.8</v>
      </c>
      <c r="AR341">
        <v>0.3</v>
      </c>
      <c r="AS341">
        <v>0.1</v>
      </c>
      <c r="AT341">
        <v>0.2</v>
      </c>
      <c r="AU341">
        <v>3</v>
      </c>
      <c r="AV341">
        <v>1.7</v>
      </c>
      <c r="AW341">
        <v>4.8</v>
      </c>
      <c r="AX341">
        <v>2.8</v>
      </c>
      <c r="AY341">
        <v>1.6</v>
      </c>
      <c r="AZ341">
        <v>0.7</v>
      </c>
      <c r="BA341">
        <v>4.2</v>
      </c>
      <c r="BB341">
        <v>0.3</v>
      </c>
      <c r="BC341">
        <v>0.2</v>
      </c>
      <c r="BD341">
        <v>3.6</v>
      </c>
      <c r="BE341">
        <v>6.9</v>
      </c>
      <c r="BF341">
        <v>1.7</v>
      </c>
      <c r="BG341">
        <v>3.3</v>
      </c>
      <c r="BH341">
        <v>0.7</v>
      </c>
      <c r="BI341">
        <v>0.7</v>
      </c>
      <c r="BJ341">
        <v>0.5</v>
      </c>
      <c r="BK341">
        <v>0.6</v>
      </c>
      <c r="BL341">
        <v>1</v>
      </c>
      <c r="BM341">
        <v>0.9</v>
      </c>
      <c r="BP341">
        <v>0.2</v>
      </c>
      <c r="BQ341">
        <v>13.8</v>
      </c>
      <c r="BS341">
        <v>50.4</v>
      </c>
      <c r="BT341">
        <v>140.9</v>
      </c>
    </row>
    <row r="342" spans="1:72" x14ac:dyDescent="0.25">
      <c r="A342" s="28" t="s">
        <v>103</v>
      </c>
      <c r="B342" s="27" t="s">
        <v>329</v>
      </c>
      <c r="C342" s="28" t="s">
        <v>386</v>
      </c>
      <c r="D342">
        <v>0.5</v>
      </c>
      <c r="E342">
        <v>0.1</v>
      </c>
      <c r="G342">
        <v>0.6</v>
      </c>
      <c r="H342">
        <v>5.2</v>
      </c>
      <c r="I342">
        <v>0.3</v>
      </c>
      <c r="J342">
        <v>0.9</v>
      </c>
      <c r="K342">
        <v>2</v>
      </c>
      <c r="L342">
        <v>0.2</v>
      </c>
      <c r="M342">
        <v>1.4</v>
      </c>
      <c r="N342">
        <v>28.2</v>
      </c>
      <c r="O342">
        <v>3.6</v>
      </c>
      <c r="P342">
        <v>8.9</v>
      </c>
      <c r="Q342">
        <v>4.6</v>
      </c>
      <c r="R342">
        <v>496.6</v>
      </c>
      <c r="S342">
        <v>192.2</v>
      </c>
      <c r="T342">
        <v>11.1</v>
      </c>
      <c r="U342">
        <v>63.9</v>
      </c>
      <c r="V342">
        <v>108.3</v>
      </c>
      <c r="W342">
        <v>84.8</v>
      </c>
      <c r="X342">
        <v>13</v>
      </c>
      <c r="Y342">
        <v>57.7</v>
      </c>
      <c r="Z342">
        <v>13.7</v>
      </c>
      <c r="AA342">
        <v>3.5</v>
      </c>
      <c r="AB342">
        <v>0.3</v>
      </c>
      <c r="AC342">
        <v>7.4</v>
      </c>
      <c r="AD342">
        <v>46.5</v>
      </c>
      <c r="AE342">
        <v>0.7</v>
      </c>
      <c r="AF342">
        <v>5.4</v>
      </c>
      <c r="AG342">
        <v>1.1</v>
      </c>
      <c r="AH342">
        <v>1.2</v>
      </c>
      <c r="AI342">
        <v>0.2</v>
      </c>
      <c r="AJ342">
        <v>0.1</v>
      </c>
      <c r="AK342">
        <v>1.7</v>
      </c>
      <c r="AL342">
        <v>0.1</v>
      </c>
      <c r="AM342">
        <v>0.2</v>
      </c>
      <c r="AN342">
        <v>0.2</v>
      </c>
      <c r="AO342">
        <v>0.2</v>
      </c>
      <c r="AP342">
        <v>0.4</v>
      </c>
      <c r="AQ342">
        <v>0.4</v>
      </c>
      <c r="AR342">
        <v>0.1</v>
      </c>
      <c r="AS342">
        <v>0.1</v>
      </c>
      <c r="AT342">
        <v>0.1</v>
      </c>
      <c r="AU342">
        <v>0.4</v>
      </c>
      <c r="AV342">
        <v>0.3</v>
      </c>
      <c r="AW342">
        <v>1.5</v>
      </c>
      <c r="AX342">
        <v>0.5</v>
      </c>
      <c r="AY342">
        <v>0.2</v>
      </c>
      <c r="AZ342">
        <v>0.2</v>
      </c>
      <c r="BA342">
        <v>0.8</v>
      </c>
      <c r="BB342">
        <v>0.1</v>
      </c>
      <c r="BC342">
        <v>0.1</v>
      </c>
      <c r="BD342">
        <v>1.1</v>
      </c>
      <c r="BE342">
        <v>0.5</v>
      </c>
      <c r="BF342">
        <v>0.1</v>
      </c>
      <c r="BG342">
        <v>0.8</v>
      </c>
      <c r="BH342">
        <v>0.1</v>
      </c>
      <c r="BI342">
        <v>0.1</v>
      </c>
      <c r="BJ342">
        <v>0.1</v>
      </c>
      <c r="BK342">
        <v>0.1</v>
      </c>
      <c r="BL342">
        <v>0.3</v>
      </c>
      <c r="BM342">
        <v>0.1</v>
      </c>
      <c r="BP342">
        <v>0.4</v>
      </c>
      <c r="BQ342">
        <v>3.8</v>
      </c>
      <c r="BS342">
        <v>22.7</v>
      </c>
      <c r="BT342">
        <v>-2529.1</v>
      </c>
    </row>
    <row r="343" spans="1:72" x14ac:dyDescent="0.25">
      <c r="A343" s="28" t="s">
        <v>103</v>
      </c>
      <c r="B343" s="27" t="s">
        <v>329</v>
      </c>
      <c r="C343" s="28" t="s">
        <v>387</v>
      </c>
      <c r="D343">
        <v>5</v>
      </c>
      <c r="E343">
        <v>0.3</v>
      </c>
      <c r="F343">
        <v>0.1</v>
      </c>
      <c r="G343">
        <v>2</v>
      </c>
      <c r="H343">
        <v>16</v>
      </c>
      <c r="I343">
        <v>1.7</v>
      </c>
      <c r="J343">
        <v>3.6</v>
      </c>
      <c r="K343">
        <v>6.2</v>
      </c>
      <c r="L343">
        <v>1.3</v>
      </c>
      <c r="M343">
        <v>3.3</v>
      </c>
      <c r="N343">
        <v>31.8</v>
      </c>
      <c r="O343">
        <v>12.7</v>
      </c>
      <c r="P343">
        <v>22.3</v>
      </c>
      <c r="Q343">
        <v>12.2</v>
      </c>
      <c r="R343">
        <v>572.2</v>
      </c>
      <c r="S343">
        <v>359.4</v>
      </c>
      <c r="T343">
        <v>32.5</v>
      </c>
      <c r="U343">
        <v>93.4</v>
      </c>
      <c r="V343">
        <v>204.8</v>
      </c>
      <c r="W343">
        <v>136.4</v>
      </c>
      <c r="X343">
        <v>33.3</v>
      </c>
      <c r="Y343">
        <v>91.3</v>
      </c>
      <c r="Z343">
        <v>33.4</v>
      </c>
      <c r="AA343">
        <v>8.9</v>
      </c>
      <c r="AB343">
        <v>0.8</v>
      </c>
      <c r="AC343">
        <v>18.5</v>
      </c>
      <c r="AD343">
        <v>142.8</v>
      </c>
      <c r="AE343">
        <v>5.3</v>
      </c>
      <c r="AF343">
        <v>15.5</v>
      </c>
      <c r="AG343">
        <v>3.7</v>
      </c>
      <c r="AH343">
        <v>4</v>
      </c>
      <c r="AI343">
        <v>1.5</v>
      </c>
      <c r="AJ343">
        <v>1.4</v>
      </c>
      <c r="AK343">
        <v>5.9</v>
      </c>
      <c r="AL343">
        <v>0.2</v>
      </c>
      <c r="AM343">
        <v>1.2</v>
      </c>
      <c r="AN343">
        <v>1.2</v>
      </c>
      <c r="AO343">
        <v>0.6</v>
      </c>
      <c r="AP343">
        <v>2</v>
      </c>
      <c r="AQ343">
        <v>3.9</v>
      </c>
      <c r="AR343">
        <v>0.4</v>
      </c>
      <c r="AS343">
        <v>0.2</v>
      </c>
      <c r="AT343">
        <v>0.3</v>
      </c>
      <c r="AU343">
        <v>1.7</v>
      </c>
      <c r="AV343">
        <v>2.6</v>
      </c>
      <c r="AW343">
        <v>5.5</v>
      </c>
      <c r="AX343">
        <v>2.5</v>
      </c>
      <c r="AY343">
        <v>0.8</v>
      </c>
      <c r="AZ343">
        <v>0.7</v>
      </c>
      <c r="BA343">
        <v>3.7</v>
      </c>
      <c r="BB343">
        <v>0.2</v>
      </c>
      <c r="BC343">
        <v>0.3</v>
      </c>
      <c r="BD343">
        <v>4.2</v>
      </c>
      <c r="BE343">
        <v>3.8</v>
      </c>
      <c r="BF343">
        <v>0.9</v>
      </c>
      <c r="BG343">
        <v>3.7</v>
      </c>
      <c r="BH343">
        <v>0.8</v>
      </c>
      <c r="BI343">
        <v>1.1</v>
      </c>
      <c r="BJ343">
        <v>0.5</v>
      </c>
      <c r="BK343">
        <v>0.4</v>
      </c>
      <c r="BL343">
        <v>0.8</v>
      </c>
      <c r="BM343">
        <v>0.5</v>
      </c>
      <c r="BP343">
        <v>1.2</v>
      </c>
      <c r="BQ343">
        <v>25.5</v>
      </c>
      <c r="BS343">
        <v>231.6</v>
      </c>
      <c r="BT343">
        <v>-163</v>
      </c>
    </row>
    <row r="344" spans="1:72" x14ac:dyDescent="0.25">
      <c r="A344" s="28" t="s">
        <v>103</v>
      </c>
      <c r="B344" s="27" t="s">
        <v>329</v>
      </c>
      <c r="C344" s="28" t="s">
        <v>388</v>
      </c>
      <c r="G344">
        <v>0.1</v>
      </c>
      <c r="H344">
        <v>0.6</v>
      </c>
      <c r="J344">
        <v>0.1</v>
      </c>
      <c r="K344">
        <v>0.1</v>
      </c>
      <c r="M344">
        <v>0.2</v>
      </c>
      <c r="N344">
        <v>1</v>
      </c>
      <c r="O344">
        <v>0.2</v>
      </c>
      <c r="P344">
        <v>0.7</v>
      </c>
      <c r="Q344">
        <v>0.4</v>
      </c>
      <c r="R344">
        <v>21.4</v>
      </c>
      <c r="S344">
        <v>13</v>
      </c>
      <c r="T344">
        <v>0.6</v>
      </c>
      <c r="U344">
        <v>5</v>
      </c>
      <c r="V344">
        <v>4.7</v>
      </c>
      <c r="W344">
        <v>3.2</v>
      </c>
      <c r="X344">
        <v>1</v>
      </c>
      <c r="Y344">
        <v>1.3</v>
      </c>
      <c r="Z344">
        <v>0.4</v>
      </c>
      <c r="AA344">
        <v>0.1</v>
      </c>
      <c r="AC344">
        <v>0.8</v>
      </c>
      <c r="AD344">
        <v>2.8</v>
      </c>
      <c r="AF344">
        <v>0.2</v>
      </c>
      <c r="AH344">
        <v>0.1</v>
      </c>
      <c r="AK344">
        <v>0.1</v>
      </c>
      <c r="AW344">
        <v>0.2</v>
      </c>
      <c r="BD344">
        <v>0.1</v>
      </c>
      <c r="BQ344">
        <v>0.1</v>
      </c>
      <c r="BS344">
        <v>0.1</v>
      </c>
      <c r="BT344">
        <v>2.3</v>
      </c>
    </row>
    <row r="345" spans="1:72" x14ac:dyDescent="0.25">
      <c r="A345" s="28" t="s">
        <v>103</v>
      </c>
      <c r="B345" s="27" t="s">
        <v>329</v>
      </c>
      <c r="C345" s="28" t="s">
        <v>389</v>
      </c>
      <c r="D345">
        <v>0.3</v>
      </c>
      <c r="G345">
        <v>0.5</v>
      </c>
      <c r="H345">
        <v>4.8</v>
      </c>
      <c r="I345">
        <v>0.2</v>
      </c>
      <c r="J345">
        <v>0.6</v>
      </c>
      <c r="K345">
        <v>0.5</v>
      </c>
      <c r="L345">
        <v>0.1</v>
      </c>
      <c r="M345">
        <v>0.3</v>
      </c>
      <c r="N345">
        <v>7.7</v>
      </c>
      <c r="O345">
        <v>1.3</v>
      </c>
      <c r="P345">
        <v>5.4</v>
      </c>
      <c r="Q345">
        <v>7.4</v>
      </c>
      <c r="R345">
        <v>193.1</v>
      </c>
      <c r="S345">
        <v>98.2</v>
      </c>
      <c r="T345">
        <v>4.7</v>
      </c>
      <c r="U345">
        <v>48.1</v>
      </c>
      <c r="V345">
        <v>46.6</v>
      </c>
      <c r="W345">
        <v>34.2</v>
      </c>
      <c r="X345">
        <v>5.9</v>
      </c>
      <c r="Y345">
        <v>10.4</v>
      </c>
      <c r="Z345">
        <v>3.4</v>
      </c>
      <c r="AA345">
        <v>2.1</v>
      </c>
      <c r="AB345">
        <v>0.2</v>
      </c>
      <c r="AC345">
        <v>4.9</v>
      </c>
      <c r="AD345">
        <v>48.8</v>
      </c>
      <c r="AE345">
        <v>0.3</v>
      </c>
      <c r="AF345">
        <v>1.8</v>
      </c>
      <c r="AG345">
        <v>0.5</v>
      </c>
      <c r="AH345">
        <v>3.1</v>
      </c>
      <c r="AI345">
        <v>0.1</v>
      </c>
      <c r="AK345">
        <v>1.2</v>
      </c>
      <c r="AM345">
        <v>0.1</v>
      </c>
      <c r="AP345">
        <v>1</v>
      </c>
      <c r="AU345">
        <v>0.3</v>
      </c>
      <c r="AV345">
        <v>0.2</v>
      </c>
      <c r="AW345">
        <v>0.9</v>
      </c>
      <c r="AX345">
        <v>0.2</v>
      </c>
      <c r="AY345">
        <v>0.1</v>
      </c>
      <c r="AZ345">
        <v>0.1</v>
      </c>
      <c r="BA345">
        <v>0.1</v>
      </c>
      <c r="BD345">
        <v>0.5</v>
      </c>
      <c r="BE345">
        <v>0.2</v>
      </c>
      <c r="BF345">
        <v>0.1</v>
      </c>
      <c r="BG345">
        <v>0.1</v>
      </c>
      <c r="BI345">
        <v>0.2</v>
      </c>
      <c r="BQ345">
        <v>0.5</v>
      </c>
      <c r="BS345">
        <v>1.5</v>
      </c>
      <c r="BT345">
        <v>19.6</v>
      </c>
    </row>
    <row r="346" spans="1:72" x14ac:dyDescent="0.25">
      <c r="A346" s="28" t="s">
        <v>103</v>
      </c>
      <c r="B346" s="27" t="s">
        <v>329</v>
      </c>
      <c r="C346" s="28" t="s">
        <v>390</v>
      </c>
      <c r="H346">
        <v>0.7</v>
      </c>
      <c r="K346">
        <v>0.1</v>
      </c>
      <c r="M346">
        <v>1.6</v>
      </c>
      <c r="N346">
        <v>2.2</v>
      </c>
      <c r="O346">
        <v>0.4</v>
      </c>
      <c r="P346">
        <v>1.2</v>
      </c>
      <c r="Q346">
        <v>2</v>
      </c>
      <c r="R346">
        <v>30.9</v>
      </c>
      <c r="S346">
        <v>12.9</v>
      </c>
      <c r="T346">
        <v>1</v>
      </c>
      <c r="U346">
        <v>5.7</v>
      </c>
      <c r="V346">
        <v>8.8</v>
      </c>
      <c r="W346">
        <v>3.7</v>
      </c>
      <c r="X346">
        <v>1</v>
      </c>
      <c r="Y346">
        <v>4.5</v>
      </c>
      <c r="Z346">
        <v>0.3</v>
      </c>
      <c r="AA346">
        <v>0.6</v>
      </c>
      <c r="AC346">
        <v>1</v>
      </c>
      <c r="AD346">
        <v>4.6</v>
      </c>
      <c r="AF346">
        <v>0.1</v>
      </c>
      <c r="AH346">
        <v>0.2</v>
      </c>
      <c r="AK346">
        <v>0.1</v>
      </c>
      <c r="AW346">
        <v>0.1</v>
      </c>
      <c r="BD346">
        <v>0.1</v>
      </c>
      <c r="BQ346">
        <v>0.1</v>
      </c>
      <c r="BS346">
        <v>0.1</v>
      </c>
      <c r="BT346">
        <v>-27.5</v>
      </c>
    </row>
    <row r="347" spans="1:72" x14ac:dyDescent="0.25">
      <c r="A347" s="28" t="s">
        <v>103</v>
      </c>
      <c r="B347" s="27" t="s">
        <v>329</v>
      </c>
      <c r="C347" s="28" t="s">
        <v>391</v>
      </c>
      <c r="D347">
        <v>0.8</v>
      </c>
      <c r="E347">
        <v>0.1</v>
      </c>
      <c r="G347">
        <v>1.5</v>
      </c>
      <c r="H347">
        <v>6.3</v>
      </c>
      <c r="I347">
        <v>0.5</v>
      </c>
      <c r="J347">
        <v>2.7</v>
      </c>
      <c r="K347">
        <v>1.4</v>
      </c>
      <c r="L347">
        <v>0.2</v>
      </c>
      <c r="M347">
        <v>1.5</v>
      </c>
      <c r="N347">
        <v>16.3</v>
      </c>
      <c r="O347">
        <v>2.4</v>
      </c>
      <c r="P347">
        <v>15.3</v>
      </c>
      <c r="Q347">
        <v>16.5</v>
      </c>
      <c r="R347">
        <v>428.1</v>
      </c>
      <c r="S347">
        <v>276.3</v>
      </c>
      <c r="T347">
        <v>14.1</v>
      </c>
      <c r="U347">
        <v>124.3</v>
      </c>
      <c r="V347">
        <v>113.4</v>
      </c>
      <c r="W347">
        <v>100.4</v>
      </c>
      <c r="X347">
        <v>15.2</v>
      </c>
      <c r="Y347">
        <v>38.5</v>
      </c>
      <c r="Z347">
        <v>12.1</v>
      </c>
      <c r="AA347">
        <v>4.8</v>
      </c>
      <c r="AB347">
        <v>0.6</v>
      </c>
      <c r="AC347">
        <v>16.2</v>
      </c>
      <c r="AD347">
        <v>95</v>
      </c>
      <c r="AE347">
        <v>1.1</v>
      </c>
      <c r="AF347">
        <v>8.4</v>
      </c>
      <c r="AG347">
        <v>1.5</v>
      </c>
      <c r="AH347">
        <v>6.5</v>
      </c>
      <c r="AK347">
        <v>3</v>
      </c>
      <c r="AM347">
        <v>0.1</v>
      </c>
      <c r="AN347">
        <v>0.1</v>
      </c>
      <c r="AP347">
        <v>1.4</v>
      </c>
      <c r="AQ347">
        <v>0.1</v>
      </c>
      <c r="AU347">
        <v>1.2</v>
      </c>
      <c r="AV347">
        <v>0.9</v>
      </c>
      <c r="AW347">
        <v>2.9</v>
      </c>
      <c r="AX347">
        <v>0.7</v>
      </c>
      <c r="AY347">
        <v>0.4</v>
      </c>
      <c r="AZ347">
        <v>0.5</v>
      </c>
      <c r="BA347">
        <v>0.5</v>
      </c>
      <c r="BD347">
        <v>2.1</v>
      </c>
      <c r="BE347">
        <v>0.6</v>
      </c>
      <c r="BF347">
        <v>0.2</v>
      </c>
      <c r="BI347">
        <v>0.2</v>
      </c>
      <c r="BK347">
        <v>0.1</v>
      </c>
      <c r="BL347">
        <v>0.2</v>
      </c>
      <c r="BM347">
        <v>0.1</v>
      </c>
      <c r="BQ347">
        <v>1.1</v>
      </c>
      <c r="BS347">
        <v>4.2</v>
      </c>
      <c r="BT347">
        <v>43</v>
      </c>
    </row>
    <row r="348" spans="1:72" x14ac:dyDescent="0.25">
      <c r="A348" s="28" t="s">
        <v>103</v>
      </c>
      <c r="B348" s="27" t="s">
        <v>329</v>
      </c>
      <c r="C348" s="28" t="s">
        <v>392</v>
      </c>
      <c r="D348">
        <v>5.2</v>
      </c>
      <c r="E348">
        <v>0.4</v>
      </c>
      <c r="F348">
        <v>0.1</v>
      </c>
      <c r="G348">
        <v>7.5</v>
      </c>
      <c r="H348">
        <v>50.2</v>
      </c>
      <c r="I348">
        <v>3.7</v>
      </c>
      <c r="J348">
        <v>8.1</v>
      </c>
      <c r="K348">
        <v>7.9</v>
      </c>
      <c r="L348">
        <v>1.7</v>
      </c>
      <c r="M348">
        <v>15.5</v>
      </c>
      <c r="N348">
        <v>121</v>
      </c>
      <c r="O348">
        <v>21</v>
      </c>
      <c r="P348">
        <v>59.3</v>
      </c>
      <c r="Q348">
        <v>48.3</v>
      </c>
      <c r="R348">
        <v>2525.5</v>
      </c>
      <c r="S348">
        <v>1310.1</v>
      </c>
      <c r="T348">
        <v>83.5</v>
      </c>
      <c r="U348">
        <v>541.7</v>
      </c>
      <c r="V348">
        <v>617.1</v>
      </c>
      <c r="W348">
        <v>563.6</v>
      </c>
      <c r="X348">
        <v>91.2</v>
      </c>
      <c r="Y348">
        <v>170.8</v>
      </c>
      <c r="Z348">
        <v>65.3</v>
      </c>
      <c r="AA348">
        <v>27.6</v>
      </c>
      <c r="AB348">
        <v>1.7</v>
      </c>
      <c r="AC348">
        <v>53.1</v>
      </c>
      <c r="AD348">
        <v>644.1</v>
      </c>
      <c r="AE348">
        <v>5.1</v>
      </c>
      <c r="AF348">
        <v>29.8</v>
      </c>
      <c r="AG348">
        <v>9.5</v>
      </c>
      <c r="AH348">
        <v>52.1</v>
      </c>
      <c r="AI348">
        <v>1.4</v>
      </c>
      <c r="AJ348">
        <v>0.6</v>
      </c>
      <c r="AK348">
        <v>18</v>
      </c>
      <c r="AL348">
        <v>0.1</v>
      </c>
      <c r="AM348">
        <v>0.8</v>
      </c>
      <c r="AN348">
        <v>1.1</v>
      </c>
      <c r="AO348">
        <v>0.5</v>
      </c>
      <c r="AP348">
        <v>21</v>
      </c>
      <c r="AQ348">
        <v>1.3</v>
      </c>
      <c r="AR348">
        <v>0.3</v>
      </c>
      <c r="AS348">
        <v>0.1</v>
      </c>
      <c r="AT348">
        <v>0.1</v>
      </c>
      <c r="AU348">
        <v>5.1</v>
      </c>
      <c r="AV348">
        <v>1.2</v>
      </c>
      <c r="AW348">
        <v>13.6</v>
      </c>
      <c r="AX348">
        <v>3.9</v>
      </c>
      <c r="AY348">
        <v>2.7</v>
      </c>
      <c r="AZ348">
        <v>0.9</v>
      </c>
      <c r="BA348">
        <v>3</v>
      </c>
      <c r="BB348">
        <v>0.1</v>
      </c>
      <c r="BC348">
        <v>0.1</v>
      </c>
      <c r="BD348">
        <v>7.3</v>
      </c>
      <c r="BE348">
        <v>3.8</v>
      </c>
      <c r="BF348">
        <v>1.1</v>
      </c>
      <c r="BG348">
        <v>0.8</v>
      </c>
      <c r="BH348">
        <v>0.1</v>
      </c>
      <c r="BI348">
        <v>3</v>
      </c>
      <c r="BJ348">
        <v>0.3</v>
      </c>
      <c r="BK348">
        <v>0.4</v>
      </c>
      <c r="BL348">
        <v>1.1</v>
      </c>
      <c r="BM348">
        <v>0.5</v>
      </c>
      <c r="BP348">
        <v>0.1</v>
      </c>
      <c r="BQ348">
        <v>20.8</v>
      </c>
      <c r="BS348">
        <v>40.8</v>
      </c>
      <c r="BT348">
        <v>257.7</v>
      </c>
    </row>
    <row r="349" spans="1:72" x14ac:dyDescent="0.25">
      <c r="A349" s="28" t="s">
        <v>103</v>
      </c>
      <c r="B349" s="27" t="s">
        <v>329</v>
      </c>
      <c r="C349" s="28" t="s">
        <v>393</v>
      </c>
      <c r="D349">
        <v>18.2</v>
      </c>
      <c r="E349">
        <v>1.2</v>
      </c>
      <c r="F349">
        <v>0.3</v>
      </c>
      <c r="G349">
        <v>7.7</v>
      </c>
      <c r="H349">
        <v>80.6</v>
      </c>
      <c r="I349">
        <v>7.9</v>
      </c>
      <c r="J349">
        <v>18</v>
      </c>
      <c r="K349">
        <v>23</v>
      </c>
      <c r="L349">
        <v>2.5</v>
      </c>
      <c r="M349">
        <v>71.2</v>
      </c>
      <c r="N349">
        <v>316</v>
      </c>
      <c r="O349">
        <v>34.7</v>
      </c>
      <c r="P349">
        <v>118</v>
      </c>
      <c r="Q349">
        <v>76.5</v>
      </c>
      <c r="R349">
        <v>4786.6</v>
      </c>
      <c r="S349">
        <v>2089.8</v>
      </c>
      <c r="T349">
        <v>103</v>
      </c>
      <c r="U349">
        <v>734.6</v>
      </c>
      <c r="V349">
        <v>987.1</v>
      </c>
      <c r="W349">
        <v>667.3</v>
      </c>
      <c r="X349">
        <v>135.5</v>
      </c>
      <c r="Y349">
        <v>215.2</v>
      </c>
      <c r="Z349">
        <v>101.3</v>
      </c>
      <c r="AA349">
        <v>61.8</v>
      </c>
      <c r="AB349">
        <v>1.8</v>
      </c>
      <c r="AC349">
        <v>66.4</v>
      </c>
      <c r="AD349">
        <v>536.2</v>
      </c>
      <c r="AE349">
        <v>7.5</v>
      </c>
      <c r="AF349">
        <v>42.5</v>
      </c>
      <c r="AG349">
        <v>10.1</v>
      </c>
      <c r="AH349">
        <v>27.7</v>
      </c>
      <c r="AI349">
        <v>14.4</v>
      </c>
      <c r="AJ349">
        <v>6.3</v>
      </c>
      <c r="AK349">
        <v>20.3</v>
      </c>
      <c r="AL349">
        <v>0.4</v>
      </c>
      <c r="AM349">
        <v>2.1</v>
      </c>
      <c r="AN349">
        <v>1.8</v>
      </c>
      <c r="AO349">
        <v>0.7</v>
      </c>
      <c r="AP349">
        <v>3.8</v>
      </c>
      <c r="AQ349">
        <v>3.8</v>
      </c>
      <c r="AR349">
        <v>0.7</v>
      </c>
      <c r="AS349">
        <v>0.2</v>
      </c>
      <c r="AT349">
        <v>0.4</v>
      </c>
      <c r="AU349">
        <v>9.4</v>
      </c>
      <c r="AV349">
        <v>2.3</v>
      </c>
      <c r="AW349">
        <v>13.4</v>
      </c>
      <c r="AX349">
        <v>3.1</v>
      </c>
      <c r="AY349">
        <v>4.1</v>
      </c>
      <c r="AZ349">
        <v>1</v>
      </c>
      <c r="BA349">
        <v>4.1</v>
      </c>
      <c r="BB349">
        <v>0.3</v>
      </c>
      <c r="BC349">
        <v>0.3</v>
      </c>
      <c r="BD349">
        <v>9.9</v>
      </c>
      <c r="BE349">
        <v>6</v>
      </c>
      <c r="BF349">
        <v>1.7</v>
      </c>
      <c r="BG349">
        <v>6.3</v>
      </c>
      <c r="BH349">
        <v>0.7</v>
      </c>
      <c r="BI349">
        <v>1</v>
      </c>
      <c r="BJ349">
        <v>0.5</v>
      </c>
      <c r="BK349">
        <v>0.8</v>
      </c>
      <c r="BL349">
        <v>1.2</v>
      </c>
      <c r="BM349">
        <v>1.5</v>
      </c>
      <c r="BP349">
        <v>0.6</v>
      </c>
      <c r="BQ349">
        <v>67</v>
      </c>
      <c r="BS349">
        <v>74.8</v>
      </c>
      <c r="BT349">
        <v>154.7</v>
      </c>
    </row>
    <row r="350" spans="1:72" x14ac:dyDescent="0.25">
      <c r="A350" s="28" t="s">
        <v>103</v>
      </c>
      <c r="B350" s="27" t="s">
        <v>329</v>
      </c>
      <c r="C350" s="28" t="s">
        <v>394</v>
      </c>
      <c r="D350">
        <v>0.4</v>
      </c>
      <c r="G350">
        <v>0.6</v>
      </c>
      <c r="H350">
        <v>5.9</v>
      </c>
      <c r="I350">
        <v>0.3</v>
      </c>
      <c r="J350">
        <v>0.7</v>
      </c>
      <c r="K350">
        <v>1.8</v>
      </c>
      <c r="L350">
        <v>0.2</v>
      </c>
      <c r="M350">
        <v>1.1</v>
      </c>
      <c r="N350">
        <v>30.3</v>
      </c>
      <c r="O350">
        <v>3.7</v>
      </c>
      <c r="P350">
        <v>9</v>
      </c>
      <c r="Q350">
        <v>4</v>
      </c>
      <c r="R350">
        <v>495.4</v>
      </c>
      <c r="S350">
        <v>191</v>
      </c>
      <c r="T350">
        <v>11.2</v>
      </c>
      <c r="U350">
        <v>60.9</v>
      </c>
      <c r="V350">
        <v>100.6</v>
      </c>
      <c r="W350">
        <v>89.8</v>
      </c>
      <c r="X350">
        <v>11.3</v>
      </c>
      <c r="Y350">
        <v>27.4</v>
      </c>
      <c r="Z350">
        <v>10.5</v>
      </c>
      <c r="AA350">
        <v>3.5</v>
      </c>
      <c r="AB350">
        <v>0.2</v>
      </c>
      <c r="AC350">
        <v>10</v>
      </c>
      <c r="AD350">
        <v>42.8</v>
      </c>
      <c r="AE350">
        <v>0.6</v>
      </c>
      <c r="AF350">
        <v>2.4</v>
      </c>
      <c r="AG350">
        <v>0.6</v>
      </c>
      <c r="AH350">
        <v>1.2</v>
      </c>
      <c r="AI350">
        <v>0.1</v>
      </c>
      <c r="AJ350">
        <v>0.1</v>
      </c>
      <c r="AK350">
        <v>1.6</v>
      </c>
      <c r="AP350">
        <v>0.3</v>
      </c>
      <c r="AQ350">
        <v>0.1</v>
      </c>
      <c r="AU350">
        <v>0.4</v>
      </c>
      <c r="AV350">
        <v>0.1</v>
      </c>
      <c r="AW350">
        <v>1.7</v>
      </c>
      <c r="AX350">
        <v>0.2</v>
      </c>
      <c r="AY350">
        <v>0.2</v>
      </c>
      <c r="AZ350">
        <v>0.1</v>
      </c>
      <c r="BA350">
        <v>0.2</v>
      </c>
      <c r="BD350">
        <v>1</v>
      </c>
      <c r="BE350">
        <v>0.7</v>
      </c>
      <c r="BF350">
        <v>0.1</v>
      </c>
      <c r="BG350">
        <v>0.1</v>
      </c>
      <c r="BI350">
        <v>0.1</v>
      </c>
      <c r="BK350">
        <v>0.1</v>
      </c>
      <c r="BL350">
        <v>0.1</v>
      </c>
      <c r="BQ350">
        <v>1</v>
      </c>
      <c r="BS350">
        <v>13.3</v>
      </c>
      <c r="BT350">
        <v>-20.5</v>
      </c>
    </row>
    <row r="351" spans="1:72" x14ac:dyDescent="0.25">
      <c r="A351" s="28" t="s">
        <v>103</v>
      </c>
      <c r="B351" s="27" t="s">
        <v>329</v>
      </c>
      <c r="C351" s="28" t="s">
        <v>395</v>
      </c>
      <c r="D351">
        <v>3.2</v>
      </c>
      <c r="E351">
        <v>0.1</v>
      </c>
      <c r="F351">
        <v>0.1</v>
      </c>
      <c r="G351">
        <v>0.8</v>
      </c>
      <c r="H351">
        <v>5.6</v>
      </c>
      <c r="I351">
        <v>1.3</v>
      </c>
      <c r="J351">
        <v>1.3</v>
      </c>
      <c r="K351">
        <v>2.3</v>
      </c>
      <c r="L351">
        <v>0.4</v>
      </c>
      <c r="M351">
        <v>2.2</v>
      </c>
      <c r="N351">
        <v>39</v>
      </c>
      <c r="O351">
        <v>5.3</v>
      </c>
      <c r="P351">
        <v>13.9</v>
      </c>
      <c r="Q351">
        <v>5.4</v>
      </c>
      <c r="R351">
        <v>318.8</v>
      </c>
      <c r="S351">
        <v>170</v>
      </c>
      <c r="T351">
        <v>8.5</v>
      </c>
      <c r="U351">
        <v>44.7</v>
      </c>
      <c r="V351">
        <v>73.1</v>
      </c>
      <c r="W351">
        <v>65</v>
      </c>
      <c r="X351">
        <v>9.7</v>
      </c>
      <c r="Y351">
        <v>17.4</v>
      </c>
      <c r="Z351">
        <v>10.4</v>
      </c>
      <c r="AA351">
        <v>4.3</v>
      </c>
      <c r="AB351">
        <v>0.2</v>
      </c>
      <c r="AC351">
        <v>5.3</v>
      </c>
      <c r="AD351">
        <v>61.5</v>
      </c>
      <c r="AE351">
        <v>0.9</v>
      </c>
      <c r="AF351">
        <v>9</v>
      </c>
      <c r="AG351">
        <v>1.5</v>
      </c>
      <c r="AH351">
        <v>2.3</v>
      </c>
      <c r="AI351">
        <v>2.9</v>
      </c>
      <c r="AJ351">
        <v>3</v>
      </c>
      <c r="AK351">
        <v>2.2</v>
      </c>
      <c r="AL351">
        <v>0.1</v>
      </c>
      <c r="AM351">
        <v>0.7</v>
      </c>
      <c r="AN351">
        <v>0.6</v>
      </c>
      <c r="AO351">
        <v>0.3</v>
      </c>
      <c r="AP351">
        <v>0.8</v>
      </c>
      <c r="AQ351">
        <v>2.5</v>
      </c>
      <c r="AR351">
        <v>0.4</v>
      </c>
      <c r="AS351">
        <v>0.3</v>
      </c>
      <c r="AT351">
        <v>0.3</v>
      </c>
      <c r="AU351">
        <v>0.8</v>
      </c>
      <c r="AV351">
        <v>1.9</v>
      </c>
      <c r="AW351">
        <v>1.7</v>
      </c>
      <c r="AX351">
        <v>1.1</v>
      </c>
      <c r="AY351">
        <v>0.4</v>
      </c>
      <c r="AZ351">
        <v>0.3</v>
      </c>
      <c r="BA351">
        <v>1.5</v>
      </c>
      <c r="BB351">
        <v>0.2</v>
      </c>
      <c r="BC351">
        <v>0.2</v>
      </c>
      <c r="BD351">
        <v>2.4</v>
      </c>
      <c r="BE351">
        <v>1.9</v>
      </c>
      <c r="BF351">
        <v>0.8</v>
      </c>
      <c r="BG351">
        <v>2</v>
      </c>
      <c r="BH351">
        <v>0.4</v>
      </c>
      <c r="BI351">
        <v>0.3</v>
      </c>
      <c r="BJ351">
        <v>0.2</v>
      </c>
      <c r="BK351">
        <v>0.2</v>
      </c>
      <c r="BL351">
        <v>0.2</v>
      </c>
      <c r="BM351">
        <v>0.4</v>
      </c>
      <c r="BQ351">
        <v>6.4</v>
      </c>
      <c r="BS351">
        <v>12.3</v>
      </c>
      <c r="BT351">
        <v>25.2</v>
      </c>
    </row>
    <row r="352" spans="1:72" x14ac:dyDescent="0.25">
      <c r="A352" s="28" t="s">
        <v>103</v>
      </c>
      <c r="B352" s="27" t="s">
        <v>329</v>
      </c>
      <c r="C352" s="28" t="s">
        <v>396</v>
      </c>
      <c r="D352">
        <v>3.7</v>
      </c>
      <c r="E352">
        <v>0.2</v>
      </c>
      <c r="F352">
        <v>0.1</v>
      </c>
      <c r="G352">
        <v>2</v>
      </c>
      <c r="H352">
        <v>35.1</v>
      </c>
      <c r="I352">
        <v>2.6</v>
      </c>
      <c r="J352">
        <v>4.4</v>
      </c>
      <c r="K352">
        <v>5.3</v>
      </c>
      <c r="L352">
        <v>0.8</v>
      </c>
      <c r="M352">
        <v>6.3</v>
      </c>
      <c r="N352">
        <v>94.8</v>
      </c>
      <c r="O352">
        <v>32.1</v>
      </c>
      <c r="P352">
        <v>37.6</v>
      </c>
      <c r="Q352">
        <v>25.2</v>
      </c>
      <c r="R352">
        <v>1372.3</v>
      </c>
      <c r="S352">
        <v>655.2</v>
      </c>
      <c r="T352">
        <v>86.8</v>
      </c>
      <c r="U352">
        <v>213</v>
      </c>
      <c r="V352">
        <v>362.2</v>
      </c>
      <c r="W352">
        <v>242</v>
      </c>
      <c r="X352">
        <v>64.3</v>
      </c>
      <c r="Y352">
        <v>225.7</v>
      </c>
      <c r="Z352">
        <v>43.2</v>
      </c>
      <c r="AA352">
        <v>13.1</v>
      </c>
      <c r="AB352">
        <v>1.1</v>
      </c>
      <c r="AC352">
        <v>35.3</v>
      </c>
      <c r="AD352">
        <v>224.8</v>
      </c>
      <c r="AE352">
        <v>3.2</v>
      </c>
      <c r="AF352">
        <v>45.4</v>
      </c>
      <c r="AG352">
        <v>7.9</v>
      </c>
      <c r="AH352">
        <v>6</v>
      </c>
      <c r="AI352">
        <v>2.7</v>
      </c>
      <c r="AJ352">
        <v>3.7</v>
      </c>
      <c r="AK352">
        <v>6.4</v>
      </c>
      <c r="AL352">
        <v>0.2</v>
      </c>
      <c r="AM352">
        <v>1.7</v>
      </c>
      <c r="AN352">
        <v>11</v>
      </c>
      <c r="AO352">
        <v>0.7</v>
      </c>
      <c r="AP352">
        <v>2.7</v>
      </c>
      <c r="AQ352">
        <v>32.4</v>
      </c>
      <c r="AR352">
        <v>0.3</v>
      </c>
      <c r="AS352">
        <v>0.1</v>
      </c>
      <c r="AT352">
        <v>0.7</v>
      </c>
      <c r="AU352">
        <v>1.8</v>
      </c>
      <c r="AV352">
        <v>2.6</v>
      </c>
      <c r="AW352">
        <v>6.6</v>
      </c>
      <c r="AX352">
        <v>3.1</v>
      </c>
      <c r="AY352">
        <v>0.9</v>
      </c>
      <c r="AZ352">
        <v>0.7</v>
      </c>
      <c r="BA352">
        <v>3.9</v>
      </c>
      <c r="BB352">
        <v>0.2</v>
      </c>
      <c r="BC352">
        <v>0.3</v>
      </c>
      <c r="BD352">
        <v>5.2</v>
      </c>
      <c r="BE352">
        <v>7</v>
      </c>
      <c r="BF352">
        <v>1</v>
      </c>
      <c r="BG352">
        <v>2.1</v>
      </c>
      <c r="BH352">
        <v>0.4</v>
      </c>
      <c r="BI352">
        <v>0.7</v>
      </c>
      <c r="BJ352">
        <v>0.3</v>
      </c>
      <c r="BK352">
        <v>0.2</v>
      </c>
      <c r="BL352">
        <v>1.5</v>
      </c>
      <c r="BM352">
        <v>0.6</v>
      </c>
      <c r="BP352">
        <v>1</v>
      </c>
      <c r="BQ352">
        <v>18.6</v>
      </c>
      <c r="BR352">
        <v>0.1</v>
      </c>
      <c r="BS352">
        <v>88.6</v>
      </c>
      <c r="BT352">
        <v>-20.3</v>
      </c>
    </row>
    <row r="353" spans="1:72" x14ac:dyDescent="0.25">
      <c r="A353" s="28" t="s">
        <v>103</v>
      </c>
      <c r="B353" s="27" t="s">
        <v>329</v>
      </c>
      <c r="C353" s="28" t="s">
        <v>397</v>
      </c>
      <c r="D353">
        <v>0.7</v>
      </c>
      <c r="G353">
        <v>0.5</v>
      </c>
      <c r="H353">
        <v>7.9</v>
      </c>
      <c r="I353">
        <v>0.5</v>
      </c>
      <c r="J353">
        <v>0.6</v>
      </c>
      <c r="K353">
        <v>1.1</v>
      </c>
      <c r="L353">
        <v>0.2</v>
      </c>
      <c r="M353">
        <v>0.5</v>
      </c>
      <c r="N353">
        <v>23.4</v>
      </c>
      <c r="O353">
        <v>4.5</v>
      </c>
      <c r="P353">
        <v>7.6</v>
      </c>
      <c r="Q353">
        <v>5.1</v>
      </c>
      <c r="R353">
        <v>355.9</v>
      </c>
      <c r="S353">
        <v>156.2</v>
      </c>
      <c r="T353">
        <v>9.5</v>
      </c>
      <c r="U353">
        <v>60.4</v>
      </c>
      <c r="V353">
        <v>95.2</v>
      </c>
      <c r="W353">
        <v>88.8</v>
      </c>
      <c r="X353">
        <v>13.1</v>
      </c>
      <c r="Y353">
        <v>25.9</v>
      </c>
      <c r="Z353">
        <v>5</v>
      </c>
      <c r="AA353">
        <v>1.4</v>
      </c>
      <c r="AB353">
        <v>0.1</v>
      </c>
      <c r="AC353">
        <v>4.1</v>
      </c>
      <c r="AD353">
        <v>33.1</v>
      </c>
      <c r="AE353">
        <v>3.5</v>
      </c>
      <c r="AF353">
        <v>2</v>
      </c>
      <c r="AG353">
        <v>0.5</v>
      </c>
      <c r="AH353">
        <v>2.3</v>
      </c>
      <c r="AI353">
        <v>0.3</v>
      </c>
      <c r="AJ353">
        <v>0.1</v>
      </c>
      <c r="AK353">
        <v>1.7</v>
      </c>
      <c r="AM353">
        <v>0.2</v>
      </c>
      <c r="AN353">
        <v>0.1</v>
      </c>
      <c r="AO353">
        <v>0.1</v>
      </c>
      <c r="AP353">
        <v>0.5</v>
      </c>
      <c r="AQ353">
        <v>0.2</v>
      </c>
      <c r="AU353">
        <v>0.3</v>
      </c>
      <c r="AV353">
        <v>0.1</v>
      </c>
      <c r="AW353">
        <v>1.9</v>
      </c>
      <c r="AX353">
        <v>0.2</v>
      </c>
      <c r="AY353">
        <v>0.2</v>
      </c>
      <c r="AZ353">
        <v>0.1</v>
      </c>
      <c r="BA353">
        <v>0.4</v>
      </c>
      <c r="BD353">
        <v>1.1</v>
      </c>
      <c r="BE353">
        <v>0.4</v>
      </c>
      <c r="BF353">
        <v>0.1</v>
      </c>
      <c r="BG353">
        <v>0.3</v>
      </c>
      <c r="BH353">
        <v>0.1</v>
      </c>
      <c r="BI353">
        <v>0.2</v>
      </c>
      <c r="BJ353">
        <v>0.1</v>
      </c>
      <c r="BL353">
        <v>0.1</v>
      </c>
      <c r="BM353">
        <v>0.1</v>
      </c>
      <c r="BP353">
        <v>0.1</v>
      </c>
      <c r="BQ353">
        <v>26.2</v>
      </c>
      <c r="BS353">
        <v>37.4</v>
      </c>
      <c r="BT353">
        <v>10.8</v>
      </c>
    </row>
    <row r="354" spans="1:72" x14ac:dyDescent="0.25">
      <c r="A354" s="28" t="s">
        <v>103</v>
      </c>
      <c r="B354" s="27" t="s">
        <v>329</v>
      </c>
      <c r="C354" s="28" t="s">
        <v>398</v>
      </c>
      <c r="D354">
        <v>0.2</v>
      </c>
      <c r="H354">
        <v>0.6</v>
      </c>
      <c r="I354">
        <v>0.1</v>
      </c>
      <c r="J354">
        <v>0.1</v>
      </c>
      <c r="K354">
        <v>0.1</v>
      </c>
      <c r="M354">
        <v>0.1</v>
      </c>
      <c r="N354">
        <v>2.6</v>
      </c>
      <c r="O354">
        <v>0.4</v>
      </c>
      <c r="P354">
        <v>0.7</v>
      </c>
      <c r="Q354">
        <v>0.2</v>
      </c>
      <c r="R354">
        <v>12.3</v>
      </c>
      <c r="S354">
        <v>6.6</v>
      </c>
      <c r="T354">
        <v>0.4</v>
      </c>
      <c r="U354">
        <v>1.8</v>
      </c>
      <c r="V354">
        <v>2.7</v>
      </c>
      <c r="W354">
        <v>3</v>
      </c>
      <c r="X354">
        <v>0.6</v>
      </c>
      <c r="Y354">
        <v>0.6</v>
      </c>
      <c r="Z354">
        <v>0.5</v>
      </c>
      <c r="AA354">
        <v>0.3</v>
      </c>
      <c r="AC354">
        <v>1</v>
      </c>
      <c r="AD354">
        <v>2.9</v>
      </c>
      <c r="AE354">
        <v>0.1</v>
      </c>
      <c r="AF354">
        <v>0.7</v>
      </c>
      <c r="AG354">
        <v>0.1</v>
      </c>
      <c r="AH354">
        <v>0.1</v>
      </c>
      <c r="AK354">
        <v>0.1</v>
      </c>
      <c r="AM354">
        <v>0.1</v>
      </c>
      <c r="AN354">
        <v>0.1</v>
      </c>
      <c r="AP354">
        <v>0.1</v>
      </c>
      <c r="AQ354">
        <v>0.2</v>
      </c>
      <c r="AV354">
        <v>0.1</v>
      </c>
      <c r="AW354">
        <v>0.2</v>
      </c>
      <c r="AX354">
        <v>0.1</v>
      </c>
      <c r="BA354">
        <v>0.1</v>
      </c>
      <c r="BD354">
        <v>0.1</v>
      </c>
      <c r="BE354">
        <v>0.1</v>
      </c>
      <c r="BG354">
        <v>0.2</v>
      </c>
      <c r="BQ354">
        <v>0.9</v>
      </c>
      <c r="BS354">
        <v>1.1</v>
      </c>
      <c r="BT354">
        <v>-2.6</v>
      </c>
    </row>
    <row r="355" spans="1:72" x14ac:dyDescent="0.25">
      <c r="A355" s="28" t="s">
        <v>103</v>
      </c>
      <c r="B355" s="27" t="s">
        <v>329</v>
      </c>
      <c r="C355" s="28" t="s">
        <v>399</v>
      </c>
      <c r="D355">
        <v>0.9</v>
      </c>
      <c r="E355">
        <v>0.1</v>
      </c>
      <c r="G355">
        <v>0.9</v>
      </c>
      <c r="H355">
        <v>8.5</v>
      </c>
      <c r="I355">
        <v>1.1</v>
      </c>
      <c r="J355">
        <v>1.6</v>
      </c>
      <c r="K355">
        <v>2.3</v>
      </c>
      <c r="L355">
        <v>0.6</v>
      </c>
      <c r="M355">
        <v>9.7</v>
      </c>
      <c r="N355">
        <v>34.3</v>
      </c>
      <c r="O355">
        <v>5.6</v>
      </c>
      <c r="P355">
        <v>15.2</v>
      </c>
      <c r="Q355">
        <v>11.8</v>
      </c>
      <c r="R355">
        <v>654.3</v>
      </c>
      <c r="S355">
        <v>337.1</v>
      </c>
      <c r="T355">
        <v>16.5</v>
      </c>
      <c r="U355">
        <v>107.9</v>
      </c>
      <c r="V355">
        <v>149.8</v>
      </c>
      <c r="W355">
        <v>104.1</v>
      </c>
      <c r="X355">
        <v>22.8</v>
      </c>
      <c r="Y355">
        <v>38.8</v>
      </c>
      <c r="Z355">
        <v>16</v>
      </c>
      <c r="AA355">
        <v>5.4</v>
      </c>
      <c r="AB355">
        <v>0.4</v>
      </c>
      <c r="AC355">
        <v>12.8</v>
      </c>
      <c r="AD355">
        <v>90.5</v>
      </c>
      <c r="AE355">
        <v>1</v>
      </c>
      <c r="AF355">
        <v>8.6</v>
      </c>
      <c r="AG355">
        <v>1.3</v>
      </c>
      <c r="AH355">
        <v>1.6</v>
      </c>
      <c r="AI355">
        <v>0.1</v>
      </c>
      <c r="AJ355">
        <v>0.1</v>
      </c>
      <c r="AK355">
        <v>2.5</v>
      </c>
      <c r="AM355">
        <v>0.4</v>
      </c>
      <c r="AN355">
        <v>0.2</v>
      </c>
      <c r="AO355">
        <v>0.2</v>
      </c>
      <c r="AP355">
        <v>0.4</v>
      </c>
      <c r="AQ355">
        <v>0.2</v>
      </c>
      <c r="AR355">
        <v>0.1</v>
      </c>
      <c r="AU355">
        <v>1.1</v>
      </c>
      <c r="AV355">
        <v>0.5</v>
      </c>
      <c r="AW355">
        <v>2.9</v>
      </c>
      <c r="AX355">
        <v>0.7</v>
      </c>
      <c r="AY355">
        <v>0.5</v>
      </c>
      <c r="AZ355">
        <v>0.2</v>
      </c>
      <c r="BA355">
        <v>1.1</v>
      </c>
      <c r="BD355">
        <v>1.8</v>
      </c>
      <c r="BE355">
        <v>0.7</v>
      </c>
      <c r="BF355">
        <v>0.3</v>
      </c>
      <c r="BG355">
        <v>0.3</v>
      </c>
      <c r="BH355">
        <v>0.1</v>
      </c>
      <c r="BI355">
        <v>0.3</v>
      </c>
      <c r="BJ355">
        <v>0.1</v>
      </c>
      <c r="BK355">
        <v>0.1</v>
      </c>
      <c r="BL355">
        <v>0.5</v>
      </c>
      <c r="BM355">
        <v>0.2</v>
      </c>
      <c r="BP355">
        <v>0.1</v>
      </c>
      <c r="BQ355">
        <v>3.2</v>
      </c>
      <c r="BS355">
        <v>8.9</v>
      </c>
      <c r="BT355">
        <v>42.6</v>
      </c>
    </row>
    <row r="356" spans="1:72" x14ac:dyDescent="0.25">
      <c r="A356" s="28" t="s">
        <v>103</v>
      </c>
      <c r="B356" s="27" t="s">
        <v>329</v>
      </c>
      <c r="C356" s="28" t="s">
        <v>400</v>
      </c>
      <c r="D356">
        <v>22.4</v>
      </c>
      <c r="E356">
        <v>1.3</v>
      </c>
      <c r="F356">
        <v>0.4</v>
      </c>
      <c r="G356">
        <v>11.2</v>
      </c>
      <c r="H356">
        <v>115.7</v>
      </c>
      <c r="I356">
        <v>30.1</v>
      </c>
      <c r="J356">
        <v>23.7</v>
      </c>
      <c r="K356">
        <v>21.1</v>
      </c>
      <c r="L356">
        <v>4.4</v>
      </c>
      <c r="M356">
        <v>17.1</v>
      </c>
      <c r="N356">
        <v>312</v>
      </c>
      <c r="O356">
        <v>65.6</v>
      </c>
      <c r="P356">
        <v>154.9</v>
      </c>
      <c r="Q356">
        <v>77.1</v>
      </c>
      <c r="R356">
        <v>3706.4</v>
      </c>
      <c r="S356">
        <v>2067.7</v>
      </c>
      <c r="T356">
        <v>136.5</v>
      </c>
      <c r="U356">
        <v>761</v>
      </c>
      <c r="V356">
        <v>1110.8</v>
      </c>
      <c r="W356">
        <v>841.4</v>
      </c>
      <c r="X356">
        <v>186.7</v>
      </c>
      <c r="Y356">
        <v>323.3</v>
      </c>
      <c r="Z356">
        <v>125.9</v>
      </c>
      <c r="AA356">
        <v>40.3</v>
      </c>
      <c r="AB356">
        <v>3.1</v>
      </c>
      <c r="AC356">
        <v>99.2</v>
      </c>
      <c r="AD356">
        <v>715.9</v>
      </c>
      <c r="AE356">
        <v>18.5</v>
      </c>
      <c r="AF356">
        <v>59.3</v>
      </c>
      <c r="AG356">
        <v>16.3</v>
      </c>
      <c r="AH356">
        <v>27.2</v>
      </c>
      <c r="AI356">
        <v>1.5</v>
      </c>
      <c r="AJ356">
        <v>0.8</v>
      </c>
      <c r="AK356">
        <v>25.6</v>
      </c>
      <c r="AL356">
        <v>0.7</v>
      </c>
      <c r="AM356">
        <v>10.2</v>
      </c>
      <c r="AN356">
        <v>2.7</v>
      </c>
      <c r="AO356">
        <v>3.2</v>
      </c>
      <c r="AP356">
        <v>10.8</v>
      </c>
      <c r="AQ356">
        <v>5.9</v>
      </c>
      <c r="AR356">
        <v>1</v>
      </c>
      <c r="AS356">
        <v>0.4</v>
      </c>
      <c r="AT356">
        <v>0.4</v>
      </c>
      <c r="AU356">
        <v>12.9</v>
      </c>
      <c r="AV356">
        <v>5.1</v>
      </c>
      <c r="AW356">
        <v>33.1</v>
      </c>
      <c r="AX356">
        <v>7.3</v>
      </c>
      <c r="AY356">
        <v>5.5</v>
      </c>
      <c r="AZ356">
        <v>3.1</v>
      </c>
      <c r="BA356">
        <v>11.4</v>
      </c>
      <c r="BB356">
        <v>0.6</v>
      </c>
      <c r="BC356">
        <v>0.3</v>
      </c>
      <c r="BD356">
        <v>21.8</v>
      </c>
      <c r="BE356">
        <v>19.9</v>
      </c>
      <c r="BF356">
        <v>5.7</v>
      </c>
      <c r="BG356">
        <v>73.5</v>
      </c>
      <c r="BH356">
        <v>5.7</v>
      </c>
      <c r="BI356">
        <v>6</v>
      </c>
      <c r="BJ356">
        <v>3.6</v>
      </c>
      <c r="BK356">
        <v>2.3</v>
      </c>
      <c r="BL356">
        <v>3.4</v>
      </c>
      <c r="BM356">
        <v>3.3</v>
      </c>
      <c r="BP356">
        <v>24.7</v>
      </c>
      <c r="BQ356">
        <v>442.3</v>
      </c>
      <c r="BR356">
        <v>0.2</v>
      </c>
      <c r="BS356">
        <v>568</v>
      </c>
      <c r="BT356">
        <v>382.1</v>
      </c>
    </row>
    <row r="357" spans="1:72" x14ac:dyDescent="0.25">
      <c r="A357" s="28" t="s">
        <v>103</v>
      </c>
      <c r="B357" s="27" t="s">
        <v>329</v>
      </c>
      <c r="C357" s="28" t="s">
        <v>401</v>
      </c>
      <c r="D357">
        <v>1.4</v>
      </c>
      <c r="E357">
        <v>0.1</v>
      </c>
      <c r="G357">
        <v>1</v>
      </c>
      <c r="H357">
        <v>12.1</v>
      </c>
      <c r="I357">
        <v>1</v>
      </c>
      <c r="J357">
        <v>2.1</v>
      </c>
      <c r="K357">
        <v>2.3</v>
      </c>
      <c r="L357">
        <v>0.5</v>
      </c>
      <c r="M357">
        <v>1.9</v>
      </c>
      <c r="N357">
        <v>33.8</v>
      </c>
      <c r="O357">
        <v>7.8</v>
      </c>
      <c r="P357">
        <v>18</v>
      </c>
      <c r="Q357">
        <v>10.1</v>
      </c>
      <c r="R357">
        <v>537</v>
      </c>
      <c r="S357">
        <v>308.4</v>
      </c>
      <c r="T357">
        <v>23.1</v>
      </c>
      <c r="U357">
        <v>109.1</v>
      </c>
      <c r="V357">
        <v>133.9</v>
      </c>
      <c r="W357">
        <v>97.6</v>
      </c>
      <c r="X357">
        <v>22.3</v>
      </c>
      <c r="Y357">
        <v>62</v>
      </c>
      <c r="Z357">
        <v>12.4</v>
      </c>
      <c r="AA357">
        <v>4.4</v>
      </c>
      <c r="AB357">
        <v>0.4</v>
      </c>
      <c r="AC357">
        <v>13.7</v>
      </c>
      <c r="AD357">
        <v>79.3</v>
      </c>
      <c r="AE357">
        <v>1.1</v>
      </c>
      <c r="AF357">
        <v>6.3</v>
      </c>
      <c r="AG357">
        <v>1.2</v>
      </c>
      <c r="AH357">
        <v>2.9</v>
      </c>
      <c r="AI357">
        <v>0.4</v>
      </c>
      <c r="AJ357">
        <v>0.6</v>
      </c>
      <c r="AK357">
        <v>2.5</v>
      </c>
      <c r="AL357">
        <v>0.1</v>
      </c>
      <c r="AM357">
        <v>0.3</v>
      </c>
      <c r="AN357">
        <v>0.2</v>
      </c>
      <c r="AO357">
        <v>0.2</v>
      </c>
      <c r="AP357">
        <v>1.1</v>
      </c>
      <c r="AQ357">
        <v>0.7</v>
      </c>
      <c r="AR357">
        <v>0.1</v>
      </c>
      <c r="AU357">
        <v>1.2</v>
      </c>
      <c r="AV357">
        <v>0.3</v>
      </c>
      <c r="AW357">
        <v>3.9</v>
      </c>
      <c r="AX357">
        <v>0.7</v>
      </c>
      <c r="AY357">
        <v>0.5</v>
      </c>
      <c r="AZ357">
        <v>0.3</v>
      </c>
      <c r="BA357">
        <v>1</v>
      </c>
      <c r="BD357">
        <v>2.2</v>
      </c>
      <c r="BE357">
        <v>1.6</v>
      </c>
      <c r="BF357">
        <v>0.3</v>
      </c>
      <c r="BG357">
        <v>1</v>
      </c>
      <c r="BH357">
        <v>0.1</v>
      </c>
      <c r="BI357">
        <v>0.5</v>
      </c>
      <c r="BJ357">
        <v>0.1</v>
      </c>
      <c r="BK357">
        <v>0.1</v>
      </c>
      <c r="BL357">
        <v>0.4</v>
      </c>
      <c r="BM357">
        <v>0.3</v>
      </c>
      <c r="BP357">
        <v>0.4</v>
      </c>
      <c r="BQ357">
        <v>12</v>
      </c>
      <c r="BS357">
        <v>24</v>
      </c>
      <c r="BT357">
        <v>50.5</v>
      </c>
    </row>
    <row r="358" spans="1:72" x14ac:dyDescent="0.25">
      <c r="A358" s="28" t="s">
        <v>103</v>
      </c>
      <c r="B358" s="27" t="s">
        <v>329</v>
      </c>
      <c r="C358" s="28" t="s">
        <v>402</v>
      </c>
      <c r="D358">
        <v>3.8</v>
      </c>
      <c r="E358">
        <v>0.3</v>
      </c>
      <c r="G358">
        <v>3.1</v>
      </c>
      <c r="H358">
        <v>24.4</v>
      </c>
      <c r="I358">
        <v>2.2</v>
      </c>
      <c r="J358">
        <v>5.8</v>
      </c>
      <c r="K358">
        <v>4.7</v>
      </c>
      <c r="L358">
        <v>0.9</v>
      </c>
      <c r="M358">
        <v>3.6</v>
      </c>
      <c r="N358">
        <v>67.8</v>
      </c>
      <c r="O358">
        <v>12.2</v>
      </c>
      <c r="P358">
        <v>40.3</v>
      </c>
      <c r="Q358">
        <v>23.8</v>
      </c>
      <c r="R358">
        <v>1139.1</v>
      </c>
      <c r="S358">
        <v>660</v>
      </c>
      <c r="T358">
        <v>39.7</v>
      </c>
      <c r="U358">
        <v>262.5</v>
      </c>
      <c r="V358">
        <v>312.1</v>
      </c>
      <c r="W358">
        <v>253</v>
      </c>
      <c r="X358">
        <v>45.6</v>
      </c>
      <c r="Y358">
        <v>81.2</v>
      </c>
      <c r="Z358">
        <v>22.8</v>
      </c>
      <c r="AA358">
        <v>11.7</v>
      </c>
      <c r="AB358">
        <v>0.8</v>
      </c>
      <c r="AC358">
        <v>26.4</v>
      </c>
      <c r="AD358">
        <v>167.7</v>
      </c>
      <c r="AE358">
        <v>3.5</v>
      </c>
      <c r="AF358">
        <v>14.5</v>
      </c>
      <c r="AG358">
        <v>3.4</v>
      </c>
      <c r="AH358">
        <v>9.6</v>
      </c>
      <c r="AI358">
        <v>1.8</v>
      </c>
      <c r="AJ358">
        <v>3.6</v>
      </c>
      <c r="AK358">
        <v>5.4</v>
      </c>
      <c r="AL358">
        <v>0.1</v>
      </c>
      <c r="AM358">
        <v>0.6</v>
      </c>
      <c r="AN358">
        <v>0.3</v>
      </c>
      <c r="AO358">
        <v>0.2</v>
      </c>
      <c r="AP358">
        <v>2.9</v>
      </c>
      <c r="AQ358">
        <v>1.1</v>
      </c>
      <c r="AR358">
        <v>0.1</v>
      </c>
      <c r="AT358">
        <v>0.1</v>
      </c>
      <c r="AU358">
        <v>3</v>
      </c>
      <c r="AV358">
        <v>1.3</v>
      </c>
      <c r="AW358">
        <v>7.6</v>
      </c>
      <c r="AX358">
        <v>1.2</v>
      </c>
      <c r="AY358">
        <v>1.7</v>
      </c>
      <c r="AZ358">
        <v>0.9</v>
      </c>
      <c r="BA358">
        <v>1.5</v>
      </c>
      <c r="BB358">
        <v>0.1</v>
      </c>
      <c r="BD358">
        <v>5.2</v>
      </c>
      <c r="BE358">
        <v>2.8</v>
      </c>
      <c r="BF358">
        <v>0.9</v>
      </c>
      <c r="BG358">
        <v>1.5</v>
      </c>
      <c r="BH358">
        <v>0.2</v>
      </c>
      <c r="BI358">
        <v>0.8</v>
      </c>
      <c r="BJ358">
        <v>0.3</v>
      </c>
      <c r="BK358">
        <v>0.3</v>
      </c>
      <c r="BL358">
        <v>0.4</v>
      </c>
      <c r="BM358">
        <v>0.4</v>
      </c>
      <c r="BP358">
        <v>0.1</v>
      </c>
      <c r="BQ358">
        <v>22.6</v>
      </c>
      <c r="BS358">
        <v>32.3</v>
      </c>
      <c r="BT358">
        <v>83.1</v>
      </c>
    </row>
    <row r="359" spans="1:72" x14ac:dyDescent="0.25">
      <c r="A359" s="28" t="s">
        <v>103</v>
      </c>
      <c r="B359" s="27" t="s">
        <v>329</v>
      </c>
      <c r="C359" s="28" t="s">
        <v>403</v>
      </c>
      <c r="D359">
        <v>2.2</v>
      </c>
      <c r="E359">
        <v>0.2</v>
      </c>
      <c r="G359">
        <v>2.5</v>
      </c>
      <c r="H359">
        <v>34.6</v>
      </c>
      <c r="I359">
        <v>2.4</v>
      </c>
      <c r="J359">
        <v>4.1</v>
      </c>
      <c r="K359">
        <v>4.5</v>
      </c>
      <c r="L359">
        <v>0.8</v>
      </c>
      <c r="M359">
        <v>2.8</v>
      </c>
      <c r="N359">
        <v>86.5</v>
      </c>
      <c r="O359">
        <v>17.4</v>
      </c>
      <c r="P359">
        <v>35.2</v>
      </c>
      <c r="Q359">
        <v>22</v>
      </c>
      <c r="R359">
        <v>1384.5</v>
      </c>
      <c r="S359">
        <v>698.3</v>
      </c>
      <c r="T359">
        <v>39.8</v>
      </c>
      <c r="U359">
        <v>277.7</v>
      </c>
      <c r="V359">
        <v>376.4</v>
      </c>
      <c r="W359">
        <v>234.9</v>
      </c>
      <c r="X359">
        <v>55.1</v>
      </c>
      <c r="Y359">
        <v>110.8</v>
      </c>
      <c r="Z359">
        <v>26.6</v>
      </c>
      <c r="AA359">
        <v>7.9</v>
      </c>
      <c r="AB359">
        <v>0.7</v>
      </c>
      <c r="AC359">
        <v>27.1</v>
      </c>
      <c r="AD359">
        <v>217.3</v>
      </c>
      <c r="AE359">
        <v>2.5</v>
      </c>
      <c r="AF359">
        <v>13.7</v>
      </c>
      <c r="AG359">
        <v>2.8</v>
      </c>
      <c r="AH359">
        <v>6.7</v>
      </c>
      <c r="AI359">
        <v>0.3</v>
      </c>
      <c r="AJ359">
        <v>0.1</v>
      </c>
      <c r="AK359">
        <v>6.1</v>
      </c>
      <c r="AL359">
        <v>0.1</v>
      </c>
      <c r="AM359">
        <v>1.1</v>
      </c>
      <c r="AN359">
        <v>0.3</v>
      </c>
      <c r="AO359">
        <v>0.5</v>
      </c>
      <c r="AP359">
        <v>2.4</v>
      </c>
      <c r="AQ359">
        <v>0.8</v>
      </c>
      <c r="AR359">
        <v>0.2</v>
      </c>
      <c r="AT359">
        <v>0.1</v>
      </c>
      <c r="AU359">
        <v>2.4</v>
      </c>
      <c r="AV359">
        <v>0.8</v>
      </c>
      <c r="AW359">
        <v>8.7</v>
      </c>
      <c r="AX359">
        <v>2</v>
      </c>
      <c r="AY359">
        <v>1.2</v>
      </c>
      <c r="AZ359">
        <v>0.6</v>
      </c>
      <c r="BA359">
        <v>2</v>
      </c>
      <c r="BB359">
        <v>0.1</v>
      </c>
      <c r="BD359">
        <v>4.8</v>
      </c>
      <c r="BE359">
        <v>3</v>
      </c>
      <c r="BF359">
        <v>1.4</v>
      </c>
      <c r="BG359">
        <v>13.7</v>
      </c>
      <c r="BH359">
        <v>1</v>
      </c>
      <c r="BI359">
        <v>1</v>
      </c>
      <c r="BJ359">
        <v>1</v>
      </c>
      <c r="BK359">
        <v>0.3</v>
      </c>
      <c r="BL359">
        <v>0.7</v>
      </c>
      <c r="BM359">
        <v>0.5</v>
      </c>
      <c r="BP359">
        <v>4.2</v>
      </c>
      <c r="BQ359">
        <v>71.2</v>
      </c>
      <c r="BS359">
        <v>73.5</v>
      </c>
      <c r="BT359">
        <v>107.6</v>
      </c>
    </row>
    <row r="360" spans="1:72" x14ac:dyDescent="0.25">
      <c r="A360" s="28" t="s">
        <v>103</v>
      </c>
      <c r="B360" s="27" t="s">
        <v>329</v>
      </c>
      <c r="C360" s="28" t="s">
        <v>404</v>
      </c>
      <c r="G360">
        <v>0.1</v>
      </c>
      <c r="H360">
        <v>2.2</v>
      </c>
      <c r="I360">
        <v>0.1</v>
      </c>
      <c r="J360">
        <v>0.2</v>
      </c>
      <c r="K360">
        <v>0.3</v>
      </c>
      <c r="M360">
        <v>0.1</v>
      </c>
      <c r="N360">
        <v>7.7</v>
      </c>
      <c r="O360">
        <v>1.4</v>
      </c>
      <c r="P360">
        <v>2.6</v>
      </c>
      <c r="Q360">
        <v>1.4</v>
      </c>
      <c r="R360">
        <v>114.9</v>
      </c>
      <c r="S360">
        <v>50.2</v>
      </c>
      <c r="T360">
        <v>2.5</v>
      </c>
      <c r="U360">
        <v>18.8</v>
      </c>
      <c r="V360">
        <v>29.3</v>
      </c>
      <c r="W360">
        <v>15.9</v>
      </c>
      <c r="X360">
        <v>4.1</v>
      </c>
      <c r="Y360">
        <v>9.7</v>
      </c>
      <c r="Z360">
        <v>1.2</v>
      </c>
      <c r="AA360">
        <v>0.3</v>
      </c>
      <c r="AC360">
        <v>1.4</v>
      </c>
      <c r="AD360">
        <v>7.8</v>
      </c>
      <c r="AE360">
        <v>0.1</v>
      </c>
      <c r="AF360">
        <v>0.5</v>
      </c>
      <c r="AG360">
        <v>0.1</v>
      </c>
      <c r="AH360">
        <v>0.2</v>
      </c>
      <c r="AK360">
        <v>0.4</v>
      </c>
      <c r="AU360">
        <v>0.1</v>
      </c>
      <c r="AW360">
        <v>0.6</v>
      </c>
      <c r="AY360">
        <v>0.1</v>
      </c>
      <c r="BA360">
        <v>0.1</v>
      </c>
      <c r="BD360">
        <v>0.3</v>
      </c>
      <c r="BE360">
        <v>0.1</v>
      </c>
      <c r="BQ360">
        <v>0.1</v>
      </c>
      <c r="BS360">
        <v>0.7</v>
      </c>
      <c r="BT360">
        <v>-8.2</v>
      </c>
    </row>
    <row r="361" spans="1:72" x14ac:dyDescent="0.25">
      <c r="A361" s="28" t="s">
        <v>103</v>
      </c>
      <c r="B361" s="27" t="s">
        <v>329</v>
      </c>
      <c r="C361" s="28" t="s">
        <v>405</v>
      </c>
      <c r="G361">
        <v>0.1</v>
      </c>
      <c r="H361">
        <v>1.4</v>
      </c>
      <c r="I361">
        <v>0.1</v>
      </c>
      <c r="J361">
        <v>0.2</v>
      </c>
      <c r="K361">
        <v>0.2</v>
      </c>
      <c r="M361">
        <v>0.1</v>
      </c>
      <c r="N361">
        <v>4.1</v>
      </c>
      <c r="O361">
        <v>0.9</v>
      </c>
      <c r="P361">
        <v>1.9</v>
      </c>
      <c r="Q361">
        <v>1.3</v>
      </c>
      <c r="R361">
        <v>70.5</v>
      </c>
      <c r="S361">
        <v>40.2</v>
      </c>
      <c r="T361">
        <v>2.3</v>
      </c>
      <c r="U361">
        <v>13.1</v>
      </c>
      <c r="V361">
        <v>19.4</v>
      </c>
      <c r="W361">
        <v>11.1</v>
      </c>
      <c r="X361">
        <v>3.1</v>
      </c>
      <c r="Y361">
        <v>6.6</v>
      </c>
      <c r="Z361">
        <v>1.6</v>
      </c>
      <c r="AA361">
        <v>0.4</v>
      </c>
      <c r="AC361">
        <v>1.9</v>
      </c>
      <c r="AD361">
        <v>12</v>
      </c>
      <c r="AE361">
        <v>0.1</v>
      </c>
      <c r="AF361">
        <v>1.1</v>
      </c>
      <c r="AG361">
        <v>0.1</v>
      </c>
      <c r="AH361">
        <v>0.2</v>
      </c>
      <c r="AK361">
        <v>0.3</v>
      </c>
      <c r="AP361">
        <v>0.1</v>
      </c>
      <c r="AU361">
        <v>0.1</v>
      </c>
      <c r="AW361">
        <v>0.4</v>
      </c>
      <c r="AX361">
        <v>0.1</v>
      </c>
      <c r="AY361">
        <v>0.1</v>
      </c>
      <c r="BA361">
        <v>0.1</v>
      </c>
      <c r="BD361">
        <v>0.2</v>
      </c>
      <c r="BE361">
        <v>0.1</v>
      </c>
      <c r="BF361">
        <v>0.1</v>
      </c>
      <c r="BL361">
        <v>0.1</v>
      </c>
      <c r="BQ361">
        <v>0.1</v>
      </c>
      <c r="BS361">
        <v>0.4</v>
      </c>
      <c r="BT361">
        <v>6.1</v>
      </c>
    </row>
    <row r="362" spans="1:72" x14ac:dyDescent="0.25">
      <c r="A362" s="28" t="s">
        <v>103</v>
      </c>
      <c r="B362" s="27" t="s">
        <v>329</v>
      </c>
      <c r="C362" s="28" t="s">
        <v>406</v>
      </c>
      <c r="D362">
        <v>0.3</v>
      </c>
      <c r="G362">
        <v>0.4</v>
      </c>
      <c r="H362">
        <v>4.4</v>
      </c>
      <c r="I362">
        <v>0.3</v>
      </c>
      <c r="J362">
        <v>0.5</v>
      </c>
      <c r="K362">
        <v>0.7</v>
      </c>
      <c r="L362">
        <v>0.1</v>
      </c>
      <c r="M362">
        <v>0.8</v>
      </c>
      <c r="N362">
        <v>17.1</v>
      </c>
      <c r="O362">
        <v>3</v>
      </c>
      <c r="P362">
        <v>5.7</v>
      </c>
      <c r="Q362">
        <v>3.8</v>
      </c>
      <c r="R362">
        <v>255.8</v>
      </c>
      <c r="S362">
        <v>121.5</v>
      </c>
      <c r="T362">
        <v>7.1</v>
      </c>
      <c r="U362">
        <v>44.3</v>
      </c>
      <c r="V362">
        <v>73.9</v>
      </c>
      <c r="W362">
        <v>49</v>
      </c>
      <c r="X362">
        <v>10.3</v>
      </c>
      <c r="Y362">
        <v>20.1</v>
      </c>
      <c r="Z362">
        <v>6.4</v>
      </c>
      <c r="AA362">
        <v>1.3</v>
      </c>
      <c r="AB362">
        <v>0.1</v>
      </c>
      <c r="AC362">
        <v>6.1</v>
      </c>
      <c r="AD362">
        <v>35.2</v>
      </c>
      <c r="AE362">
        <v>1</v>
      </c>
      <c r="AF362">
        <v>4.7</v>
      </c>
      <c r="AG362">
        <v>0.6</v>
      </c>
      <c r="AH362">
        <v>0.8</v>
      </c>
      <c r="AK362">
        <v>1.1</v>
      </c>
      <c r="AM362">
        <v>0.1</v>
      </c>
      <c r="AN362">
        <v>0.2</v>
      </c>
      <c r="AO362">
        <v>0.1</v>
      </c>
      <c r="AP362">
        <v>0.1</v>
      </c>
      <c r="AQ362">
        <v>0.5</v>
      </c>
      <c r="AU362">
        <v>0.3</v>
      </c>
      <c r="AV362">
        <v>0.2</v>
      </c>
      <c r="AW362">
        <v>1.2</v>
      </c>
      <c r="AX362">
        <v>0.4</v>
      </c>
      <c r="AY362">
        <v>0.1</v>
      </c>
      <c r="AZ362">
        <v>0.1</v>
      </c>
      <c r="BA362">
        <v>0.5</v>
      </c>
      <c r="BD362">
        <v>0.8</v>
      </c>
      <c r="BE362">
        <v>0.3</v>
      </c>
      <c r="BF362">
        <v>0.3</v>
      </c>
      <c r="BG362">
        <v>1.8</v>
      </c>
      <c r="BH362">
        <v>0.2</v>
      </c>
      <c r="BI362">
        <v>0.1</v>
      </c>
      <c r="BJ362">
        <v>0.1</v>
      </c>
      <c r="BL362">
        <v>0.2</v>
      </c>
      <c r="BM362">
        <v>0.1</v>
      </c>
      <c r="BP362">
        <v>0.5</v>
      </c>
      <c r="BQ362">
        <v>17.5</v>
      </c>
      <c r="BS362">
        <v>16.3</v>
      </c>
      <c r="BT362">
        <v>16.1</v>
      </c>
    </row>
    <row r="363" spans="1:72" x14ac:dyDescent="0.25">
      <c r="A363" s="28" t="s">
        <v>103</v>
      </c>
      <c r="B363" s="27" t="s">
        <v>329</v>
      </c>
      <c r="C363" s="28" t="s">
        <v>407</v>
      </c>
      <c r="D363">
        <v>9.3</v>
      </c>
      <c r="E363">
        <v>0.9</v>
      </c>
      <c r="F363">
        <v>0.2</v>
      </c>
      <c r="G363">
        <v>16.7</v>
      </c>
      <c r="H363">
        <v>179.5</v>
      </c>
      <c r="I363">
        <v>10.9</v>
      </c>
      <c r="J363">
        <v>25.2</v>
      </c>
      <c r="K363">
        <v>27.5</v>
      </c>
      <c r="L363">
        <v>5.6</v>
      </c>
      <c r="M363">
        <v>24.2</v>
      </c>
      <c r="N363">
        <v>479.1</v>
      </c>
      <c r="O363">
        <v>91.5</v>
      </c>
      <c r="P363">
        <v>224</v>
      </c>
      <c r="Q363">
        <v>144.2</v>
      </c>
      <c r="R363">
        <v>8586.1</v>
      </c>
      <c r="S363">
        <v>4662.6</v>
      </c>
      <c r="T363">
        <v>247.6</v>
      </c>
      <c r="U363">
        <v>1666.8</v>
      </c>
      <c r="V363">
        <v>2129.7</v>
      </c>
      <c r="W363">
        <v>1401.6</v>
      </c>
      <c r="X363">
        <v>354.1</v>
      </c>
      <c r="Y363">
        <v>616.9</v>
      </c>
      <c r="Z363">
        <v>201.5</v>
      </c>
      <c r="AA363">
        <v>46.2</v>
      </c>
      <c r="AB363">
        <v>4.8</v>
      </c>
      <c r="AC363">
        <v>238.3</v>
      </c>
      <c r="AD363">
        <v>1345.6</v>
      </c>
      <c r="AE363">
        <v>11.8</v>
      </c>
      <c r="AF363">
        <v>113.2</v>
      </c>
      <c r="AG363">
        <v>17.6</v>
      </c>
      <c r="AH363">
        <v>48.7</v>
      </c>
      <c r="AI363">
        <v>1.3</v>
      </c>
      <c r="AJ363">
        <v>0.8</v>
      </c>
      <c r="AK363">
        <v>40.6</v>
      </c>
      <c r="AL363">
        <v>0.3</v>
      </c>
      <c r="AM363">
        <v>1.3</v>
      </c>
      <c r="AN363">
        <v>2.4</v>
      </c>
      <c r="AO363">
        <v>1.9</v>
      </c>
      <c r="AP363">
        <v>14</v>
      </c>
      <c r="AQ363">
        <v>3.2</v>
      </c>
      <c r="AR363">
        <v>0.7</v>
      </c>
      <c r="AS363">
        <v>0.1</v>
      </c>
      <c r="AT363">
        <v>0.2</v>
      </c>
      <c r="AU363">
        <v>13.5</v>
      </c>
      <c r="AV363">
        <v>3.5</v>
      </c>
      <c r="AW363">
        <v>50.8</v>
      </c>
      <c r="AX363">
        <v>11.3</v>
      </c>
      <c r="AY363">
        <v>9.6</v>
      </c>
      <c r="AZ363">
        <v>3.1</v>
      </c>
      <c r="BA363">
        <v>14.8</v>
      </c>
      <c r="BB363">
        <v>0.3</v>
      </c>
      <c r="BC363">
        <v>0.2</v>
      </c>
      <c r="BD363">
        <v>30</v>
      </c>
      <c r="BE363">
        <v>10.6</v>
      </c>
      <c r="BF363">
        <v>5.2</v>
      </c>
      <c r="BG363">
        <v>2.5</v>
      </c>
      <c r="BH363">
        <v>0.4</v>
      </c>
      <c r="BI363">
        <v>5.4</v>
      </c>
      <c r="BJ363">
        <v>1.3</v>
      </c>
      <c r="BK363">
        <v>1.5</v>
      </c>
      <c r="BL363">
        <v>6.2</v>
      </c>
      <c r="BM363">
        <v>2</v>
      </c>
      <c r="BP363">
        <v>1.7</v>
      </c>
      <c r="BQ363">
        <v>34.1</v>
      </c>
      <c r="BS363">
        <v>96</v>
      </c>
      <c r="BT363">
        <v>772.1</v>
      </c>
    </row>
    <row r="364" spans="1:72" x14ac:dyDescent="0.25">
      <c r="A364" s="26" t="s">
        <v>105</v>
      </c>
      <c r="B364" s="27" t="s">
        <v>330</v>
      </c>
      <c r="C364" s="26" t="s">
        <v>384</v>
      </c>
      <c r="D364">
        <v>3858.3</v>
      </c>
      <c r="E364">
        <v>160.3</v>
      </c>
      <c r="F364">
        <v>100.2</v>
      </c>
      <c r="G364">
        <v>866.9</v>
      </c>
      <c r="H364">
        <v>9722.6</v>
      </c>
      <c r="I364">
        <v>1230</v>
      </c>
      <c r="J364">
        <v>2173.5</v>
      </c>
      <c r="K364">
        <v>1055.7</v>
      </c>
      <c r="L364">
        <v>380.6</v>
      </c>
      <c r="M364">
        <v>1793</v>
      </c>
      <c r="N364">
        <v>4296.8</v>
      </c>
      <c r="O364">
        <v>1485.9</v>
      </c>
      <c r="P364">
        <v>5742</v>
      </c>
      <c r="Q364">
        <v>2726</v>
      </c>
      <c r="R364">
        <v>17139.2</v>
      </c>
      <c r="S364">
        <v>95680.4</v>
      </c>
      <c r="T364">
        <v>5513.4</v>
      </c>
      <c r="U364">
        <v>13484.4</v>
      </c>
      <c r="V364">
        <v>63315.8</v>
      </c>
      <c r="W364">
        <v>45178.1</v>
      </c>
      <c r="X364">
        <v>12916.2</v>
      </c>
      <c r="Y364">
        <v>7286.8</v>
      </c>
      <c r="Z364">
        <v>12161.8</v>
      </c>
      <c r="AA364">
        <v>4479.3</v>
      </c>
      <c r="AB364">
        <v>704.5</v>
      </c>
      <c r="AC364">
        <v>3929.2</v>
      </c>
      <c r="AD364">
        <v>85163.3</v>
      </c>
      <c r="AE364">
        <v>3671.3</v>
      </c>
      <c r="AF364">
        <v>6262</v>
      </c>
      <c r="AG364">
        <v>1849.3</v>
      </c>
      <c r="AH364">
        <v>2622.1</v>
      </c>
      <c r="AI364">
        <v>284.6</v>
      </c>
      <c r="AJ364">
        <v>326.9</v>
      </c>
      <c r="AK364">
        <v>2950.9</v>
      </c>
      <c r="AL364">
        <v>118.6</v>
      </c>
      <c r="AM364">
        <v>1439.2</v>
      </c>
      <c r="AN364">
        <v>188.2</v>
      </c>
      <c r="AO364">
        <v>175.9</v>
      </c>
      <c r="AP364">
        <v>945.5</v>
      </c>
      <c r="AQ364">
        <v>1154.7</v>
      </c>
      <c r="AR364">
        <v>282.7</v>
      </c>
      <c r="AS364">
        <v>119.2</v>
      </c>
      <c r="AT364">
        <v>111.2</v>
      </c>
      <c r="AU364">
        <v>2862.1</v>
      </c>
      <c r="AV364">
        <v>1310.8</v>
      </c>
      <c r="AW364">
        <v>3027.3</v>
      </c>
      <c r="AX364">
        <v>496.9</v>
      </c>
      <c r="AY364">
        <v>512.9</v>
      </c>
      <c r="AZ364">
        <v>520.2</v>
      </c>
      <c r="BA364">
        <v>918.7</v>
      </c>
      <c r="BB364">
        <v>115.6</v>
      </c>
      <c r="BC364">
        <v>93.4</v>
      </c>
      <c r="BD364">
        <v>3134.2</v>
      </c>
      <c r="BE364">
        <v>3333</v>
      </c>
      <c r="BF364">
        <v>466.3</v>
      </c>
      <c r="BG364">
        <v>1361.1</v>
      </c>
      <c r="BH364">
        <v>490.8</v>
      </c>
      <c r="BI364">
        <v>868.5</v>
      </c>
      <c r="BJ364">
        <v>334.2</v>
      </c>
      <c r="BK364">
        <v>266</v>
      </c>
      <c r="BL364">
        <v>392.3</v>
      </c>
      <c r="BM364">
        <v>399.4</v>
      </c>
      <c r="BP364">
        <v>796.9</v>
      </c>
      <c r="BQ364">
        <v>24899.6</v>
      </c>
      <c r="BR364">
        <v>63.5</v>
      </c>
      <c r="BS364">
        <v>68092.2</v>
      </c>
      <c r="BT364">
        <v>10889.9</v>
      </c>
    </row>
    <row r="365" spans="1:72" x14ac:dyDescent="0.25">
      <c r="A365" s="28" t="s">
        <v>105</v>
      </c>
      <c r="B365" s="27" t="s">
        <v>330</v>
      </c>
      <c r="C365" s="28" t="s">
        <v>385</v>
      </c>
      <c r="D365">
        <v>6.2</v>
      </c>
      <c r="E365">
        <v>0.4</v>
      </c>
      <c r="F365">
        <v>0.1</v>
      </c>
      <c r="G365">
        <v>5.2</v>
      </c>
      <c r="H365">
        <v>24.2</v>
      </c>
      <c r="I365">
        <v>2.6</v>
      </c>
      <c r="J365">
        <v>8.8</v>
      </c>
      <c r="K365">
        <v>3</v>
      </c>
      <c r="L365">
        <v>0.4</v>
      </c>
      <c r="M365">
        <v>2</v>
      </c>
      <c r="N365">
        <v>20.6</v>
      </c>
      <c r="O365">
        <v>6.4</v>
      </c>
      <c r="P365">
        <v>15.8</v>
      </c>
      <c r="Q365">
        <v>7.8</v>
      </c>
      <c r="R365">
        <v>57.5</v>
      </c>
      <c r="S365">
        <v>129.9</v>
      </c>
      <c r="T365">
        <v>11.4</v>
      </c>
      <c r="U365">
        <v>26.1</v>
      </c>
      <c r="V365">
        <v>70.7</v>
      </c>
      <c r="W365">
        <v>64.7</v>
      </c>
      <c r="X365">
        <v>19.6</v>
      </c>
      <c r="Y365">
        <v>17.9</v>
      </c>
      <c r="Z365">
        <v>17.3</v>
      </c>
      <c r="AA365">
        <v>4.9</v>
      </c>
      <c r="AB365">
        <v>0.7</v>
      </c>
      <c r="AC365">
        <v>3.7</v>
      </c>
      <c r="AD365">
        <v>136.5</v>
      </c>
      <c r="AE365">
        <v>4</v>
      </c>
      <c r="AF365">
        <v>6.6</v>
      </c>
      <c r="AG365">
        <v>2.3</v>
      </c>
      <c r="AH365">
        <v>4.4</v>
      </c>
      <c r="AI365">
        <v>9.7</v>
      </c>
      <c r="AJ365">
        <v>6.5</v>
      </c>
      <c r="AK365">
        <v>4.6</v>
      </c>
      <c r="AL365">
        <v>0.2</v>
      </c>
      <c r="AM365">
        <v>2.2</v>
      </c>
      <c r="AN365">
        <v>0.4</v>
      </c>
      <c r="AO365">
        <v>0.3</v>
      </c>
      <c r="AP365">
        <v>1.3</v>
      </c>
      <c r="AQ365">
        <v>2</v>
      </c>
      <c r="AR365">
        <v>0.3</v>
      </c>
      <c r="AS365">
        <v>0.1</v>
      </c>
      <c r="AT365">
        <v>0.2</v>
      </c>
      <c r="AU365">
        <v>2.1</v>
      </c>
      <c r="AV365">
        <v>1.3</v>
      </c>
      <c r="AW365">
        <v>3.8</v>
      </c>
      <c r="AX365">
        <v>1.4</v>
      </c>
      <c r="AY365">
        <v>0.6</v>
      </c>
      <c r="AZ365">
        <v>0.4</v>
      </c>
      <c r="BA365">
        <v>4.2</v>
      </c>
      <c r="BB365">
        <v>0.2</v>
      </c>
      <c r="BC365">
        <v>0.1</v>
      </c>
      <c r="BD365">
        <v>2.3</v>
      </c>
      <c r="BE365">
        <v>11.5</v>
      </c>
      <c r="BF365">
        <v>1.2</v>
      </c>
      <c r="BG365">
        <v>2.5</v>
      </c>
      <c r="BH365">
        <v>0.9</v>
      </c>
      <c r="BI365">
        <v>0.5</v>
      </c>
      <c r="BJ365">
        <v>0.5</v>
      </c>
      <c r="BK365">
        <v>0.3</v>
      </c>
      <c r="BL365">
        <v>0.4</v>
      </c>
      <c r="BM365">
        <v>0.6</v>
      </c>
      <c r="BP365">
        <v>0.6</v>
      </c>
      <c r="BQ365">
        <v>47.3</v>
      </c>
      <c r="BS365">
        <v>147.5</v>
      </c>
      <c r="BT365">
        <v>31.4</v>
      </c>
    </row>
    <row r="366" spans="1:72" x14ac:dyDescent="0.25">
      <c r="A366" s="28" t="s">
        <v>105</v>
      </c>
      <c r="B366" s="27" t="s">
        <v>330</v>
      </c>
      <c r="C366" s="28" t="s">
        <v>386</v>
      </c>
      <c r="D366">
        <v>54.6</v>
      </c>
      <c r="E366">
        <v>3.3</v>
      </c>
      <c r="F366">
        <v>0.9</v>
      </c>
      <c r="G366">
        <v>7.9</v>
      </c>
      <c r="H366">
        <v>221.7</v>
      </c>
      <c r="I366">
        <v>27.3</v>
      </c>
      <c r="J366">
        <v>37.4</v>
      </c>
      <c r="K366">
        <v>13.9</v>
      </c>
      <c r="L366">
        <v>2.4</v>
      </c>
      <c r="M366">
        <v>17</v>
      </c>
      <c r="N366">
        <v>74</v>
      </c>
      <c r="O366">
        <v>25.4</v>
      </c>
      <c r="P366">
        <v>117.2</v>
      </c>
      <c r="Q366">
        <v>38.4</v>
      </c>
      <c r="R366">
        <v>121.1</v>
      </c>
      <c r="S366">
        <v>990.3</v>
      </c>
      <c r="T366">
        <v>78</v>
      </c>
      <c r="U366">
        <v>188.1</v>
      </c>
      <c r="V366">
        <v>541.2</v>
      </c>
      <c r="W366">
        <v>538.4</v>
      </c>
      <c r="X366">
        <v>146.2</v>
      </c>
      <c r="Y366">
        <v>141.8</v>
      </c>
      <c r="Z366">
        <v>130.8</v>
      </c>
      <c r="AA366">
        <v>42.9</v>
      </c>
      <c r="AB366">
        <v>2.4</v>
      </c>
      <c r="AC366">
        <v>32.3</v>
      </c>
      <c r="AD366">
        <v>1023.4</v>
      </c>
      <c r="AE366">
        <v>64</v>
      </c>
      <c r="AF366">
        <v>60</v>
      </c>
      <c r="AG366">
        <v>21.7</v>
      </c>
      <c r="AH366">
        <v>18.7</v>
      </c>
      <c r="AI366">
        <v>3.1</v>
      </c>
      <c r="AJ366">
        <v>1.1</v>
      </c>
      <c r="AK366">
        <v>24.3</v>
      </c>
      <c r="AL366">
        <v>3.3</v>
      </c>
      <c r="AM366">
        <v>34.5</v>
      </c>
      <c r="AN366">
        <v>1.2</v>
      </c>
      <c r="AO366">
        <v>1.8</v>
      </c>
      <c r="AP366">
        <v>9.8</v>
      </c>
      <c r="AQ366">
        <v>6.8</v>
      </c>
      <c r="AR366">
        <v>0.8</v>
      </c>
      <c r="AS366">
        <v>0.6</v>
      </c>
      <c r="AT366">
        <v>0.6</v>
      </c>
      <c r="AU366">
        <v>26.8</v>
      </c>
      <c r="AV366">
        <v>7.7</v>
      </c>
      <c r="AW366">
        <v>62</v>
      </c>
      <c r="AX366">
        <v>2.5</v>
      </c>
      <c r="AY366">
        <v>4</v>
      </c>
      <c r="AZ366">
        <v>2.1</v>
      </c>
      <c r="BA366">
        <v>11.8</v>
      </c>
      <c r="BB366">
        <v>0.7</v>
      </c>
      <c r="BC366">
        <v>0.9</v>
      </c>
      <c r="BD366">
        <v>35.5</v>
      </c>
      <c r="BE366">
        <v>61.9</v>
      </c>
      <c r="BF366">
        <v>6.3</v>
      </c>
      <c r="BG366">
        <v>11</v>
      </c>
      <c r="BH366">
        <v>5.1</v>
      </c>
      <c r="BI366">
        <v>3.3</v>
      </c>
      <c r="BJ366">
        <v>2.6</v>
      </c>
      <c r="BK366">
        <v>1.5</v>
      </c>
      <c r="BL366">
        <v>3.7</v>
      </c>
      <c r="BM366">
        <v>5.2</v>
      </c>
      <c r="BP366">
        <v>1</v>
      </c>
      <c r="BQ366">
        <v>488.2</v>
      </c>
      <c r="BR366">
        <v>0.2</v>
      </c>
      <c r="BS366">
        <v>1103.5</v>
      </c>
      <c r="BT366">
        <v>124.2</v>
      </c>
    </row>
    <row r="367" spans="1:72" x14ac:dyDescent="0.25">
      <c r="A367" s="28" t="s">
        <v>105</v>
      </c>
      <c r="B367" s="27" t="s">
        <v>330</v>
      </c>
      <c r="C367" s="28" t="s">
        <v>387</v>
      </c>
      <c r="D367">
        <v>34</v>
      </c>
      <c r="E367">
        <v>1.2</v>
      </c>
      <c r="F367">
        <v>0.8</v>
      </c>
      <c r="G367">
        <v>8.3</v>
      </c>
      <c r="H367">
        <v>115.9</v>
      </c>
      <c r="I367">
        <v>16.8</v>
      </c>
      <c r="J367">
        <v>22.3</v>
      </c>
      <c r="K367">
        <v>11.3</v>
      </c>
      <c r="L367">
        <v>2.7</v>
      </c>
      <c r="M367">
        <v>10.5</v>
      </c>
      <c r="N367">
        <v>61.5</v>
      </c>
      <c r="O367">
        <v>79.7</v>
      </c>
      <c r="P367">
        <v>63.4</v>
      </c>
      <c r="Q367">
        <v>23.1</v>
      </c>
      <c r="R367">
        <v>86.6</v>
      </c>
      <c r="S367">
        <v>385.3</v>
      </c>
      <c r="T367">
        <v>68.6</v>
      </c>
      <c r="U367">
        <v>91.4</v>
      </c>
      <c r="V367">
        <v>252.5</v>
      </c>
      <c r="W367">
        <v>253</v>
      </c>
      <c r="X367">
        <v>93.2</v>
      </c>
      <c r="Y367">
        <v>107.1</v>
      </c>
      <c r="Z367">
        <v>83.2</v>
      </c>
      <c r="AA367">
        <v>32.7</v>
      </c>
      <c r="AB367">
        <v>1.7</v>
      </c>
      <c r="AC367">
        <v>19.7</v>
      </c>
      <c r="AD367">
        <v>585</v>
      </c>
      <c r="AE367">
        <v>21.9</v>
      </c>
      <c r="AF367">
        <v>72.4</v>
      </c>
      <c r="AG367">
        <v>20</v>
      </c>
      <c r="AH367">
        <v>19.5</v>
      </c>
      <c r="AI367">
        <v>27.1</v>
      </c>
      <c r="AJ367">
        <v>28.7</v>
      </c>
      <c r="AK367">
        <v>18.3</v>
      </c>
      <c r="AL367">
        <v>1.2</v>
      </c>
      <c r="AM367">
        <v>16.9</v>
      </c>
      <c r="AN367">
        <v>6.4</v>
      </c>
      <c r="AO367">
        <v>2.4</v>
      </c>
      <c r="AP367">
        <v>9.5</v>
      </c>
      <c r="AQ367">
        <v>28.1</v>
      </c>
      <c r="AR367">
        <v>1.5</v>
      </c>
      <c r="AS367">
        <v>0.8</v>
      </c>
      <c r="AT367">
        <v>2.7</v>
      </c>
      <c r="AU367">
        <v>13.6</v>
      </c>
      <c r="AV367">
        <v>12.9</v>
      </c>
      <c r="AW367">
        <v>38.8</v>
      </c>
      <c r="AX367">
        <v>5.9</v>
      </c>
      <c r="AY367">
        <v>4</v>
      </c>
      <c r="AZ367">
        <v>2.5</v>
      </c>
      <c r="BA367">
        <v>14.3</v>
      </c>
      <c r="BB367">
        <v>1.3</v>
      </c>
      <c r="BC367">
        <v>1.2</v>
      </c>
      <c r="BD367">
        <v>19.2</v>
      </c>
      <c r="BE367">
        <v>38.1</v>
      </c>
      <c r="BF367">
        <v>5.3</v>
      </c>
      <c r="BG367">
        <v>17.1</v>
      </c>
      <c r="BH367">
        <v>5.1</v>
      </c>
      <c r="BI367">
        <v>3.8</v>
      </c>
      <c r="BJ367">
        <v>2.5</v>
      </c>
      <c r="BK367">
        <v>1.5</v>
      </c>
      <c r="BL367">
        <v>2.3</v>
      </c>
      <c r="BM367">
        <v>3</v>
      </c>
      <c r="BP367">
        <v>4.7</v>
      </c>
      <c r="BQ367">
        <v>259.9</v>
      </c>
      <c r="BR367">
        <v>0.4</v>
      </c>
      <c r="BS367">
        <v>571.5</v>
      </c>
      <c r="BT367">
        <v>55.3</v>
      </c>
    </row>
    <row r="368" spans="1:72" x14ac:dyDescent="0.25">
      <c r="A368" s="28" t="s">
        <v>105</v>
      </c>
      <c r="B368" s="27" t="s">
        <v>330</v>
      </c>
      <c r="C368" s="28" t="s">
        <v>388</v>
      </c>
      <c r="H368">
        <v>0.2</v>
      </c>
      <c r="J368">
        <v>0.1</v>
      </c>
      <c r="N368">
        <v>0.1</v>
      </c>
      <c r="P368">
        <v>0.2</v>
      </c>
      <c r="Q368">
        <v>0.1</v>
      </c>
      <c r="R368">
        <v>2</v>
      </c>
      <c r="S368">
        <v>1.7</v>
      </c>
      <c r="T368">
        <v>0.1</v>
      </c>
      <c r="U368">
        <v>0.6</v>
      </c>
      <c r="V368">
        <v>0.7</v>
      </c>
      <c r="W368">
        <v>0.7</v>
      </c>
      <c r="X368">
        <v>0.2</v>
      </c>
      <c r="Y368">
        <v>0.2</v>
      </c>
      <c r="Z368">
        <v>0.1</v>
      </c>
      <c r="AC368">
        <v>0.1</v>
      </c>
      <c r="AD368">
        <v>0.9</v>
      </c>
      <c r="AF368">
        <v>0.1</v>
      </c>
      <c r="AW368">
        <v>0.1</v>
      </c>
      <c r="BE368">
        <v>0.1</v>
      </c>
      <c r="BG368">
        <v>0.1</v>
      </c>
      <c r="BQ368">
        <v>0.6</v>
      </c>
      <c r="BS368">
        <v>0.6</v>
      </c>
      <c r="BT368">
        <v>0.4</v>
      </c>
    </row>
    <row r="369" spans="1:72" x14ac:dyDescent="0.25">
      <c r="A369" s="28" t="s">
        <v>105</v>
      </c>
      <c r="B369" s="27" t="s">
        <v>330</v>
      </c>
      <c r="C369" s="28" t="s">
        <v>389</v>
      </c>
      <c r="D369">
        <v>0.6</v>
      </c>
      <c r="G369">
        <v>0.2</v>
      </c>
      <c r="H369">
        <v>3.6</v>
      </c>
      <c r="I369">
        <v>0.5</v>
      </c>
      <c r="J369">
        <v>0.7</v>
      </c>
      <c r="K369">
        <v>0.3</v>
      </c>
      <c r="M369">
        <v>0.2</v>
      </c>
      <c r="N369">
        <v>1.5</v>
      </c>
      <c r="O369">
        <v>0.3</v>
      </c>
      <c r="P369">
        <v>1.9</v>
      </c>
      <c r="Q369">
        <v>0.6</v>
      </c>
      <c r="R369">
        <v>4.3</v>
      </c>
      <c r="S369">
        <v>15.2</v>
      </c>
      <c r="T369">
        <v>1.5</v>
      </c>
      <c r="U369">
        <v>6.8</v>
      </c>
      <c r="V369">
        <v>9.3</v>
      </c>
      <c r="W369">
        <v>15.9</v>
      </c>
      <c r="X369">
        <v>2.4</v>
      </c>
      <c r="Y369">
        <v>1.7</v>
      </c>
      <c r="Z369">
        <v>1.9</v>
      </c>
      <c r="AA369">
        <v>1.3</v>
      </c>
      <c r="AC369">
        <v>0.4</v>
      </c>
      <c r="AD369">
        <v>17</v>
      </c>
      <c r="AE369">
        <v>1</v>
      </c>
      <c r="AF369">
        <v>1</v>
      </c>
      <c r="AG369">
        <v>0.4</v>
      </c>
      <c r="AH369">
        <v>0.7</v>
      </c>
      <c r="AI369">
        <v>0.1</v>
      </c>
      <c r="AK369">
        <v>0.6</v>
      </c>
      <c r="AM369">
        <v>0.5</v>
      </c>
      <c r="AP369">
        <v>0.1</v>
      </c>
      <c r="AQ369">
        <v>0.2</v>
      </c>
      <c r="AR369">
        <v>0.1</v>
      </c>
      <c r="AU369">
        <v>0.5</v>
      </c>
      <c r="AV369">
        <v>0.1</v>
      </c>
      <c r="AW369">
        <v>0.5</v>
      </c>
      <c r="AX369">
        <v>0.1</v>
      </c>
      <c r="AY369">
        <v>0.1</v>
      </c>
      <c r="BA369">
        <v>0.1</v>
      </c>
      <c r="BD369">
        <v>0.3</v>
      </c>
      <c r="BE369">
        <v>1.1</v>
      </c>
      <c r="BF369">
        <v>0.1</v>
      </c>
      <c r="BG369">
        <v>0.2</v>
      </c>
      <c r="BI369">
        <v>0.1</v>
      </c>
      <c r="BJ369">
        <v>0.1</v>
      </c>
      <c r="BM369">
        <v>0.1</v>
      </c>
      <c r="BQ369">
        <v>11.4</v>
      </c>
      <c r="BS369">
        <v>18.9</v>
      </c>
      <c r="BT369">
        <v>6</v>
      </c>
    </row>
    <row r="370" spans="1:72" x14ac:dyDescent="0.25">
      <c r="A370" s="28" t="s">
        <v>105</v>
      </c>
      <c r="B370" s="27" t="s">
        <v>330</v>
      </c>
      <c r="C370" s="28" t="s">
        <v>390</v>
      </c>
      <c r="D370">
        <v>0.1</v>
      </c>
      <c r="H370">
        <v>1.1</v>
      </c>
      <c r="I370">
        <v>0.3</v>
      </c>
      <c r="J370">
        <v>0.1</v>
      </c>
      <c r="K370">
        <v>0.2</v>
      </c>
      <c r="N370">
        <v>1</v>
      </c>
      <c r="O370">
        <v>0.2</v>
      </c>
      <c r="P370">
        <v>1.1</v>
      </c>
      <c r="Q370">
        <v>0.6</v>
      </c>
      <c r="R370">
        <v>7.2</v>
      </c>
      <c r="S370">
        <v>9.4</v>
      </c>
      <c r="T370">
        <v>0.5</v>
      </c>
      <c r="U370">
        <v>3.5</v>
      </c>
      <c r="V370">
        <v>5.6</v>
      </c>
      <c r="W370">
        <v>4.4</v>
      </c>
      <c r="X370">
        <v>1.7</v>
      </c>
      <c r="Y370">
        <v>1.9</v>
      </c>
      <c r="Z370">
        <v>0.4</v>
      </c>
      <c r="AA370">
        <v>0.3</v>
      </c>
      <c r="AC370">
        <v>0.4</v>
      </c>
      <c r="AD370">
        <v>4.4</v>
      </c>
      <c r="AE370">
        <v>0.1</v>
      </c>
      <c r="AF370">
        <v>0.3</v>
      </c>
      <c r="AH370">
        <v>0.3</v>
      </c>
      <c r="AK370">
        <v>0.2</v>
      </c>
      <c r="AM370">
        <v>0.1</v>
      </c>
      <c r="AU370">
        <v>0.2</v>
      </c>
      <c r="AW370">
        <v>0.1</v>
      </c>
      <c r="BE370">
        <v>0.2</v>
      </c>
      <c r="BQ370">
        <v>3.3</v>
      </c>
      <c r="BS370">
        <v>2.7</v>
      </c>
      <c r="BT370">
        <v>-6.2</v>
      </c>
    </row>
    <row r="371" spans="1:72" x14ac:dyDescent="0.25">
      <c r="A371" s="28" t="s">
        <v>105</v>
      </c>
      <c r="B371" s="27" t="s">
        <v>330</v>
      </c>
      <c r="C371" s="28" t="s">
        <v>391</v>
      </c>
      <c r="D371">
        <v>6.3</v>
      </c>
      <c r="E371">
        <v>0.4</v>
      </c>
      <c r="F371">
        <v>0.1</v>
      </c>
      <c r="G371">
        <v>2</v>
      </c>
      <c r="H371">
        <v>28.4</v>
      </c>
      <c r="I371">
        <v>3.3</v>
      </c>
      <c r="J371">
        <v>6.9</v>
      </c>
      <c r="K371">
        <v>2</v>
      </c>
      <c r="L371">
        <v>0.2</v>
      </c>
      <c r="M371">
        <v>2.8</v>
      </c>
      <c r="N371">
        <v>8.7</v>
      </c>
      <c r="O371">
        <v>1.8</v>
      </c>
      <c r="P371">
        <v>15.5</v>
      </c>
      <c r="Q371">
        <v>5.4</v>
      </c>
      <c r="R371">
        <v>26.6</v>
      </c>
      <c r="S371">
        <v>127.3</v>
      </c>
      <c r="T371">
        <v>10.1</v>
      </c>
      <c r="U371">
        <v>30.5</v>
      </c>
      <c r="V371">
        <v>63</v>
      </c>
      <c r="W371">
        <v>72.3</v>
      </c>
      <c r="X371">
        <v>15.5</v>
      </c>
      <c r="Y371">
        <v>13.9</v>
      </c>
      <c r="Z371">
        <v>13.8</v>
      </c>
      <c r="AA371">
        <v>7.8</v>
      </c>
      <c r="AB371">
        <v>0.3</v>
      </c>
      <c r="AC371">
        <v>2.9</v>
      </c>
      <c r="AD371">
        <v>139.7</v>
      </c>
      <c r="AE371">
        <v>6.4</v>
      </c>
      <c r="AF371">
        <v>9.9</v>
      </c>
      <c r="AG371">
        <v>3.3</v>
      </c>
      <c r="AH371">
        <v>7.4</v>
      </c>
      <c r="AI371">
        <v>0.4</v>
      </c>
      <c r="AJ371">
        <v>0.1</v>
      </c>
      <c r="AK371">
        <v>4.6</v>
      </c>
      <c r="AL371">
        <v>0.2</v>
      </c>
      <c r="AM371">
        <v>3.9</v>
      </c>
      <c r="AN371">
        <v>0.2</v>
      </c>
      <c r="AO371">
        <v>0.2</v>
      </c>
      <c r="AP371">
        <v>1.1</v>
      </c>
      <c r="AQ371">
        <v>1.9</v>
      </c>
      <c r="AR371">
        <v>1.4</v>
      </c>
      <c r="AS371">
        <v>0.5</v>
      </c>
      <c r="AT371">
        <v>0.1</v>
      </c>
      <c r="AU371">
        <v>3.4</v>
      </c>
      <c r="AV371">
        <v>1.3</v>
      </c>
      <c r="AW371">
        <v>7.6</v>
      </c>
      <c r="AX371">
        <v>0.4</v>
      </c>
      <c r="AY371">
        <v>1.3</v>
      </c>
      <c r="AZ371">
        <v>0.4</v>
      </c>
      <c r="BA371">
        <v>1.3</v>
      </c>
      <c r="BB371">
        <v>0.1</v>
      </c>
      <c r="BC371">
        <v>0.3</v>
      </c>
      <c r="BD371">
        <v>3.4</v>
      </c>
      <c r="BE371">
        <v>8.2</v>
      </c>
      <c r="BF371">
        <v>0.9</v>
      </c>
      <c r="BG371">
        <v>1</v>
      </c>
      <c r="BH371">
        <v>0.4</v>
      </c>
      <c r="BI371">
        <v>0.7</v>
      </c>
      <c r="BJ371">
        <v>0.5</v>
      </c>
      <c r="BK371">
        <v>0.2</v>
      </c>
      <c r="BL371">
        <v>0.3</v>
      </c>
      <c r="BM371">
        <v>0.6</v>
      </c>
      <c r="BP371">
        <v>0.2</v>
      </c>
      <c r="BQ371">
        <v>51.5</v>
      </c>
      <c r="BS371">
        <v>105.1</v>
      </c>
      <c r="BT371">
        <v>40.6</v>
      </c>
    </row>
    <row r="372" spans="1:72" x14ac:dyDescent="0.25">
      <c r="A372" s="28" t="s">
        <v>105</v>
      </c>
      <c r="B372" s="27" t="s">
        <v>330</v>
      </c>
      <c r="C372" s="28" t="s">
        <v>392</v>
      </c>
      <c r="D372">
        <v>26.3</v>
      </c>
      <c r="E372">
        <v>1.4</v>
      </c>
      <c r="F372">
        <v>0.4</v>
      </c>
      <c r="G372">
        <v>7.5</v>
      </c>
      <c r="H372">
        <v>89.4</v>
      </c>
      <c r="I372">
        <v>14.7</v>
      </c>
      <c r="J372">
        <v>22.7</v>
      </c>
      <c r="K372">
        <v>9.4</v>
      </c>
      <c r="L372">
        <v>1.3</v>
      </c>
      <c r="M372">
        <v>11.5</v>
      </c>
      <c r="N372">
        <v>43.2</v>
      </c>
      <c r="O372">
        <v>14.3</v>
      </c>
      <c r="P372">
        <v>67.4</v>
      </c>
      <c r="Q372">
        <v>22.5</v>
      </c>
      <c r="R372">
        <v>154.3</v>
      </c>
      <c r="S372">
        <v>478.7</v>
      </c>
      <c r="T372">
        <v>40.9</v>
      </c>
      <c r="U372">
        <v>133</v>
      </c>
      <c r="V372">
        <v>253.3</v>
      </c>
      <c r="W372">
        <v>331.3</v>
      </c>
      <c r="X372">
        <v>72.8</v>
      </c>
      <c r="Y372">
        <v>66.7</v>
      </c>
      <c r="Z372">
        <v>60.4</v>
      </c>
      <c r="AA372">
        <v>32</v>
      </c>
      <c r="AB372">
        <v>1.3</v>
      </c>
      <c r="AC372">
        <v>15.6</v>
      </c>
      <c r="AD372">
        <v>571</v>
      </c>
      <c r="AE372">
        <v>24.7</v>
      </c>
      <c r="AF372">
        <v>36.6</v>
      </c>
      <c r="AG372">
        <v>12.7</v>
      </c>
      <c r="AH372">
        <v>32.6</v>
      </c>
      <c r="AI372">
        <v>2.7</v>
      </c>
      <c r="AJ372">
        <v>2</v>
      </c>
      <c r="AK372">
        <v>21.5</v>
      </c>
      <c r="AL372">
        <v>0.9</v>
      </c>
      <c r="AM372">
        <v>13.6</v>
      </c>
      <c r="AN372">
        <v>1</v>
      </c>
      <c r="AO372">
        <v>0.9</v>
      </c>
      <c r="AP372">
        <v>5.8</v>
      </c>
      <c r="AQ372">
        <v>5.4</v>
      </c>
      <c r="AR372">
        <v>1.5</v>
      </c>
      <c r="AS372">
        <v>0.6</v>
      </c>
      <c r="AT372">
        <v>0.6</v>
      </c>
      <c r="AU372">
        <v>13.3</v>
      </c>
      <c r="AV372">
        <v>5.3</v>
      </c>
      <c r="AW372">
        <v>24.6</v>
      </c>
      <c r="AX372">
        <v>1.8</v>
      </c>
      <c r="AY372">
        <v>3.7</v>
      </c>
      <c r="AZ372">
        <v>1.8</v>
      </c>
      <c r="BA372">
        <v>6.3</v>
      </c>
      <c r="BB372">
        <v>0.3</v>
      </c>
      <c r="BC372">
        <v>0.9</v>
      </c>
      <c r="BD372">
        <v>13.8</v>
      </c>
      <c r="BE372">
        <v>30.8</v>
      </c>
      <c r="BF372">
        <v>3.2</v>
      </c>
      <c r="BG372">
        <v>6.4</v>
      </c>
      <c r="BH372">
        <v>1.8</v>
      </c>
      <c r="BI372">
        <v>2.6</v>
      </c>
      <c r="BJ372">
        <v>1.5</v>
      </c>
      <c r="BK372">
        <v>0.9</v>
      </c>
      <c r="BL372">
        <v>1.8</v>
      </c>
      <c r="BM372">
        <v>2.4</v>
      </c>
      <c r="BP372">
        <v>4.4</v>
      </c>
      <c r="BQ372">
        <v>257.9</v>
      </c>
      <c r="BR372">
        <v>0.2</v>
      </c>
      <c r="BS372">
        <v>461.8</v>
      </c>
      <c r="BT372">
        <v>96.9</v>
      </c>
    </row>
    <row r="373" spans="1:72" x14ac:dyDescent="0.25">
      <c r="A373" s="28" t="s">
        <v>105</v>
      </c>
      <c r="B373" s="27" t="s">
        <v>330</v>
      </c>
      <c r="C373" s="28" t="s">
        <v>393</v>
      </c>
      <c r="D373">
        <v>5.8</v>
      </c>
      <c r="E373">
        <v>0.7</v>
      </c>
      <c r="F373">
        <v>0.1</v>
      </c>
      <c r="G373">
        <v>2</v>
      </c>
      <c r="H373">
        <v>20.3</v>
      </c>
      <c r="I373">
        <v>2.5</v>
      </c>
      <c r="J373">
        <v>9.5</v>
      </c>
      <c r="K373">
        <v>2.2</v>
      </c>
      <c r="L373">
        <v>0.3</v>
      </c>
      <c r="M373">
        <v>6.2</v>
      </c>
      <c r="N373">
        <v>11.5</v>
      </c>
      <c r="O373">
        <v>2.2</v>
      </c>
      <c r="P373">
        <v>15.1</v>
      </c>
      <c r="Q373">
        <v>6.7</v>
      </c>
      <c r="R373">
        <v>33.2</v>
      </c>
      <c r="S373">
        <v>107.8</v>
      </c>
      <c r="T373">
        <v>10.5</v>
      </c>
      <c r="U373">
        <v>27.7</v>
      </c>
      <c r="V373">
        <v>52.1</v>
      </c>
      <c r="W373">
        <v>83.1</v>
      </c>
      <c r="X373">
        <v>18.8</v>
      </c>
      <c r="Y373">
        <v>17</v>
      </c>
      <c r="Z373">
        <v>15.2</v>
      </c>
      <c r="AA373">
        <v>7.5</v>
      </c>
      <c r="AB373">
        <v>0.2</v>
      </c>
      <c r="AC373">
        <v>3.7</v>
      </c>
      <c r="AD373">
        <v>135.6</v>
      </c>
      <c r="AE373">
        <v>4.1</v>
      </c>
      <c r="AF373">
        <v>7.4</v>
      </c>
      <c r="AG373">
        <v>2.5</v>
      </c>
      <c r="AH373">
        <v>5.9</v>
      </c>
      <c r="AI373">
        <v>0.6</v>
      </c>
      <c r="AJ373">
        <v>0.8</v>
      </c>
      <c r="AK373">
        <v>5.5</v>
      </c>
      <c r="AL373">
        <v>0.1</v>
      </c>
      <c r="AM373">
        <v>2</v>
      </c>
      <c r="AN373">
        <v>0.4</v>
      </c>
      <c r="AO373">
        <v>0.2</v>
      </c>
      <c r="AP373">
        <v>1</v>
      </c>
      <c r="AQ373">
        <v>1.8</v>
      </c>
      <c r="AR373">
        <v>0.2</v>
      </c>
      <c r="AS373">
        <v>0.1</v>
      </c>
      <c r="AT373">
        <v>0.2</v>
      </c>
      <c r="AU373">
        <v>4.2</v>
      </c>
      <c r="AV373">
        <v>1.3</v>
      </c>
      <c r="AW373">
        <v>4.9</v>
      </c>
      <c r="AX373">
        <v>1</v>
      </c>
      <c r="AY373">
        <v>1</v>
      </c>
      <c r="AZ373">
        <v>0.4</v>
      </c>
      <c r="BA373">
        <v>2.4</v>
      </c>
      <c r="BB373">
        <v>0.1</v>
      </c>
      <c r="BC373">
        <v>0.1</v>
      </c>
      <c r="BD373">
        <v>2.2</v>
      </c>
      <c r="BE373">
        <v>13</v>
      </c>
      <c r="BF373">
        <v>0.9</v>
      </c>
      <c r="BG373">
        <v>1.4</v>
      </c>
      <c r="BH373">
        <v>0.3</v>
      </c>
      <c r="BI373">
        <v>0.4</v>
      </c>
      <c r="BJ373">
        <v>0.4</v>
      </c>
      <c r="BK373">
        <v>0.4</v>
      </c>
      <c r="BL373">
        <v>0.3</v>
      </c>
      <c r="BM373">
        <v>0.5</v>
      </c>
      <c r="BP373">
        <v>3</v>
      </c>
      <c r="BQ373">
        <v>49.3</v>
      </c>
      <c r="BS373">
        <v>98.6</v>
      </c>
      <c r="BT373">
        <v>45.7</v>
      </c>
    </row>
    <row r="374" spans="1:72" x14ac:dyDescent="0.25">
      <c r="A374" s="28" t="s">
        <v>105</v>
      </c>
      <c r="B374" s="27" t="s">
        <v>330</v>
      </c>
      <c r="C374" s="28" t="s">
        <v>394</v>
      </c>
      <c r="D374">
        <v>0.4</v>
      </c>
      <c r="G374">
        <v>0.2</v>
      </c>
      <c r="H374">
        <v>1.8</v>
      </c>
      <c r="I374">
        <v>0.3</v>
      </c>
      <c r="J374">
        <v>0.4</v>
      </c>
      <c r="K374">
        <v>0.2</v>
      </c>
      <c r="M374">
        <v>0.1</v>
      </c>
      <c r="N374">
        <v>1.5</v>
      </c>
      <c r="O374">
        <v>1.1</v>
      </c>
      <c r="P374">
        <v>1.3</v>
      </c>
      <c r="Q374">
        <v>0.5</v>
      </c>
      <c r="R374">
        <v>10.6</v>
      </c>
      <c r="S374">
        <v>12.5</v>
      </c>
      <c r="T374">
        <v>1.2</v>
      </c>
      <c r="U374">
        <v>2.9</v>
      </c>
      <c r="V374">
        <v>8.9</v>
      </c>
      <c r="W374">
        <v>10.5</v>
      </c>
      <c r="X374">
        <v>1.7</v>
      </c>
      <c r="Y374">
        <v>2.5</v>
      </c>
      <c r="Z374">
        <v>1.3</v>
      </c>
      <c r="AA374">
        <v>0.4</v>
      </c>
      <c r="AC374">
        <v>0.9</v>
      </c>
      <c r="AD374">
        <v>10.2</v>
      </c>
      <c r="AE374">
        <v>0.4</v>
      </c>
      <c r="AF374">
        <v>0.5</v>
      </c>
      <c r="AG374">
        <v>0.2</v>
      </c>
      <c r="AH374">
        <v>0.2</v>
      </c>
      <c r="AK374">
        <v>0.3</v>
      </c>
      <c r="AM374">
        <v>0.3</v>
      </c>
      <c r="AP374">
        <v>0.1</v>
      </c>
      <c r="AQ374">
        <v>0.1</v>
      </c>
      <c r="AU374">
        <v>0.3</v>
      </c>
      <c r="AV374">
        <v>0.1</v>
      </c>
      <c r="AW374">
        <v>0.5</v>
      </c>
      <c r="BA374">
        <v>0.1</v>
      </c>
      <c r="BD374">
        <v>0.3</v>
      </c>
      <c r="BE374">
        <v>0.5</v>
      </c>
      <c r="BF374">
        <v>0.1</v>
      </c>
      <c r="BG374">
        <v>0.5</v>
      </c>
      <c r="BH374">
        <v>0.1</v>
      </c>
      <c r="BI374">
        <v>0.1</v>
      </c>
      <c r="BP374">
        <v>0.1</v>
      </c>
      <c r="BQ374">
        <v>6.2</v>
      </c>
      <c r="BS374">
        <v>15</v>
      </c>
      <c r="BT374">
        <v>2.3</v>
      </c>
    </row>
    <row r="375" spans="1:72" x14ac:dyDescent="0.25">
      <c r="A375" s="28" t="s">
        <v>105</v>
      </c>
      <c r="B375" s="27" t="s">
        <v>330</v>
      </c>
      <c r="C375" s="28" t="s">
        <v>395</v>
      </c>
      <c r="D375">
        <v>7.5</v>
      </c>
      <c r="E375">
        <v>0.2</v>
      </c>
      <c r="F375">
        <v>0.2</v>
      </c>
      <c r="G375">
        <v>2.4</v>
      </c>
      <c r="H375">
        <v>16.1</v>
      </c>
      <c r="I375">
        <v>2.1</v>
      </c>
      <c r="J375">
        <v>2.7</v>
      </c>
      <c r="K375">
        <v>2.3</v>
      </c>
      <c r="L375">
        <v>0.4</v>
      </c>
      <c r="M375">
        <v>2.3</v>
      </c>
      <c r="N375">
        <v>9.5</v>
      </c>
      <c r="O375">
        <v>5.8</v>
      </c>
      <c r="P375">
        <v>6.8</v>
      </c>
      <c r="Q375">
        <v>3.7</v>
      </c>
      <c r="R375">
        <v>10.5</v>
      </c>
      <c r="S375">
        <v>38.5</v>
      </c>
      <c r="T375">
        <v>6.4</v>
      </c>
      <c r="U375">
        <v>10.7</v>
      </c>
      <c r="V375">
        <v>35.7</v>
      </c>
      <c r="W375">
        <v>27.9</v>
      </c>
      <c r="X375">
        <v>11.7</v>
      </c>
      <c r="Y375">
        <v>8.2</v>
      </c>
      <c r="Z375">
        <v>13.6</v>
      </c>
      <c r="AA375">
        <v>9.2</v>
      </c>
      <c r="AB375">
        <v>0.4</v>
      </c>
      <c r="AC375">
        <v>3.5</v>
      </c>
      <c r="AD375">
        <v>53.3</v>
      </c>
      <c r="AE375">
        <v>3.7</v>
      </c>
      <c r="AF375">
        <v>13.3</v>
      </c>
      <c r="AG375">
        <v>4.9</v>
      </c>
      <c r="AH375">
        <v>6.8</v>
      </c>
      <c r="AI375">
        <v>21.4</v>
      </c>
      <c r="AJ375">
        <v>22.2</v>
      </c>
      <c r="AK375">
        <v>6.6</v>
      </c>
      <c r="AL375">
        <v>0.5</v>
      </c>
      <c r="AM375">
        <v>4.1</v>
      </c>
      <c r="AN375">
        <v>1.7</v>
      </c>
      <c r="AO375">
        <v>1</v>
      </c>
      <c r="AP375">
        <v>3.1</v>
      </c>
      <c r="AQ375">
        <v>11.2</v>
      </c>
      <c r="AR375">
        <v>1.2</v>
      </c>
      <c r="AS375">
        <v>1</v>
      </c>
      <c r="AT375">
        <v>1</v>
      </c>
      <c r="AU375">
        <v>2.2</v>
      </c>
      <c r="AV375">
        <v>6.4</v>
      </c>
      <c r="AW375">
        <v>5.5</v>
      </c>
      <c r="AX375">
        <v>1.4</v>
      </c>
      <c r="AY375">
        <v>1</v>
      </c>
      <c r="AZ375">
        <v>0.9</v>
      </c>
      <c r="BA375">
        <v>6.7</v>
      </c>
      <c r="BB375">
        <v>0.7</v>
      </c>
      <c r="BC375">
        <v>0.6</v>
      </c>
      <c r="BD375">
        <v>7.1</v>
      </c>
      <c r="BE375">
        <v>10.9</v>
      </c>
      <c r="BF375">
        <v>1.4</v>
      </c>
      <c r="BG375">
        <v>4.1</v>
      </c>
      <c r="BH375">
        <v>1.8</v>
      </c>
      <c r="BI375">
        <v>1.1</v>
      </c>
      <c r="BJ375">
        <v>0.7</v>
      </c>
      <c r="BK375">
        <v>0.5</v>
      </c>
      <c r="BL375">
        <v>0.4</v>
      </c>
      <c r="BM375">
        <v>0.9</v>
      </c>
      <c r="BP375">
        <v>0.4</v>
      </c>
      <c r="BQ375">
        <v>26.7</v>
      </c>
      <c r="BS375">
        <v>87.3</v>
      </c>
      <c r="BT375">
        <v>14</v>
      </c>
    </row>
    <row r="376" spans="1:72" x14ac:dyDescent="0.25">
      <c r="A376" s="28" t="s">
        <v>105</v>
      </c>
      <c r="B376" s="27" t="s">
        <v>330</v>
      </c>
      <c r="C376" s="28" t="s">
        <v>396</v>
      </c>
      <c r="D376">
        <v>26.6</v>
      </c>
      <c r="E376">
        <v>1.3</v>
      </c>
      <c r="F376">
        <v>0.5</v>
      </c>
      <c r="G376">
        <v>6.2</v>
      </c>
      <c r="H376">
        <v>118.1</v>
      </c>
      <c r="I376">
        <v>13.8</v>
      </c>
      <c r="J376">
        <v>24.4</v>
      </c>
      <c r="K376">
        <v>9.1</v>
      </c>
      <c r="L376">
        <v>2.6</v>
      </c>
      <c r="M376">
        <v>9.1</v>
      </c>
      <c r="N376">
        <v>54.4</v>
      </c>
      <c r="O376">
        <v>82.1</v>
      </c>
      <c r="P376">
        <v>57.5</v>
      </c>
      <c r="Q376">
        <v>20.3</v>
      </c>
      <c r="R376">
        <v>61.9</v>
      </c>
      <c r="S376">
        <v>385.5</v>
      </c>
      <c r="T376">
        <v>71.6</v>
      </c>
      <c r="U376">
        <v>85.6</v>
      </c>
      <c r="V376">
        <v>210.8</v>
      </c>
      <c r="W376">
        <v>253.1</v>
      </c>
      <c r="X376">
        <v>74.9</v>
      </c>
      <c r="Y376">
        <v>105.7</v>
      </c>
      <c r="Z376">
        <v>70.4</v>
      </c>
      <c r="AA376">
        <v>23.2</v>
      </c>
      <c r="AB376">
        <v>1.3</v>
      </c>
      <c r="AC376">
        <v>17.6</v>
      </c>
      <c r="AD376">
        <v>552.9</v>
      </c>
      <c r="AE376">
        <v>20.7</v>
      </c>
      <c r="AF376">
        <v>81.1</v>
      </c>
      <c r="AG376">
        <v>21</v>
      </c>
      <c r="AH376">
        <v>12.1</v>
      </c>
      <c r="AI376">
        <v>1.7</v>
      </c>
      <c r="AJ376">
        <v>4.2</v>
      </c>
      <c r="AK376">
        <v>13.5</v>
      </c>
      <c r="AL376">
        <v>1.1</v>
      </c>
      <c r="AM376">
        <v>14.4</v>
      </c>
      <c r="AN376">
        <v>27.6</v>
      </c>
      <c r="AO376">
        <v>1.9</v>
      </c>
      <c r="AP376">
        <v>5.8</v>
      </c>
      <c r="AQ376">
        <v>83.8</v>
      </c>
      <c r="AR376">
        <v>1</v>
      </c>
      <c r="AS376">
        <v>0.9</v>
      </c>
      <c r="AT376">
        <v>2.4</v>
      </c>
      <c r="AU376">
        <v>12.2</v>
      </c>
      <c r="AV376">
        <v>10.5</v>
      </c>
      <c r="AW376">
        <v>31.3</v>
      </c>
      <c r="AX376">
        <v>4.3</v>
      </c>
      <c r="AY376">
        <v>4.8</v>
      </c>
      <c r="AZ376">
        <v>1.7</v>
      </c>
      <c r="BA376">
        <v>8.6</v>
      </c>
      <c r="BB376">
        <v>0.6</v>
      </c>
      <c r="BC376">
        <v>2.1</v>
      </c>
      <c r="BD376">
        <v>16.1</v>
      </c>
      <c r="BE376">
        <v>32.2</v>
      </c>
      <c r="BF376">
        <v>4.6</v>
      </c>
      <c r="BG376">
        <v>11.1</v>
      </c>
      <c r="BH376">
        <v>3</v>
      </c>
      <c r="BI376">
        <v>2.2</v>
      </c>
      <c r="BJ376">
        <v>1.6</v>
      </c>
      <c r="BK376">
        <v>1.3</v>
      </c>
      <c r="BL376">
        <v>1.8</v>
      </c>
      <c r="BM376">
        <v>2.6</v>
      </c>
      <c r="BP376">
        <v>3.2</v>
      </c>
      <c r="BQ376">
        <v>207.5</v>
      </c>
      <c r="BR376">
        <v>0.4</v>
      </c>
      <c r="BS376">
        <v>481.9</v>
      </c>
      <c r="BT376">
        <v>41.5</v>
      </c>
    </row>
    <row r="377" spans="1:72" x14ac:dyDescent="0.25">
      <c r="A377" s="28" t="s">
        <v>105</v>
      </c>
      <c r="B377" s="27" t="s">
        <v>330</v>
      </c>
      <c r="C377" s="28" t="s">
        <v>397</v>
      </c>
      <c r="D377">
        <v>3.8</v>
      </c>
      <c r="E377">
        <v>0.3</v>
      </c>
      <c r="F377">
        <v>0.2</v>
      </c>
      <c r="G377">
        <v>3</v>
      </c>
      <c r="H377">
        <v>13.1</v>
      </c>
      <c r="I377">
        <v>2.2</v>
      </c>
      <c r="J377">
        <v>4.5</v>
      </c>
      <c r="K377">
        <v>1.6</v>
      </c>
      <c r="L377">
        <v>0.4</v>
      </c>
      <c r="M377">
        <v>1.1</v>
      </c>
      <c r="N377">
        <v>5.9</v>
      </c>
      <c r="O377">
        <v>3.4</v>
      </c>
      <c r="P377">
        <v>9.4</v>
      </c>
      <c r="Q377">
        <v>4</v>
      </c>
      <c r="R377">
        <v>15.6</v>
      </c>
      <c r="S377">
        <v>66.1</v>
      </c>
      <c r="T377">
        <v>11.9</v>
      </c>
      <c r="U377">
        <v>19.5</v>
      </c>
      <c r="V377">
        <v>43.8</v>
      </c>
      <c r="W377">
        <v>53.8</v>
      </c>
      <c r="X377">
        <v>25.3</v>
      </c>
      <c r="Y377">
        <v>10.7</v>
      </c>
      <c r="Z377">
        <v>10.9</v>
      </c>
      <c r="AA377">
        <v>2.8</v>
      </c>
      <c r="AB377">
        <v>0.6</v>
      </c>
      <c r="AC377">
        <v>2.3</v>
      </c>
      <c r="AD377">
        <v>71.9</v>
      </c>
      <c r="AE377">
        <v>3.9</v>
      </c>
      <c r="AF377">
        <v>5.7</v>
      </c>
      <c r="AG377">
        <v>2</v>
      </c>
      <c r="AH377">
        <v>2.2</v>
      </c>
      <c r="AI377">
        <v>0.9</v>
      </c>
      <c r="AJ377">
        <v>1.1</v>
      </c>
      <c r="AK377">
        <v>2.6</v>
      </c>
      <c r="AL377">
        <v>0.4</v>
      </c>
      <c r="AM377">
        <v>1.9</v>
      </c>
      <c r="AN377">
        <v>0.6</v>
      </c>
      <c r="AO377">
        <v>0.7</v>
      </c>
      <c r="AP377">
        <v>1.5</v>
      </c>
      <c r="AQ377">
        <v>2.3</v>
      </c>
      <c r="AR377">
        <v>0.3</v>
      </c>
      <c r="AS377">
        <v>0.3</v>
      </c>
      <c r="AT377">
        <v>0.3</v>
      </c>
      <c r="AU377">
        <v>1.9</v>
      </c>
      <c r="AV377">
        <v>1</v>
      </c>
      <c r="AW377">
        <v>4.5</v>
      </c>
      <c r="AX377">
        <v>0.8</v>
      </c>
      <c r="AY377">
        <v>0.7</v>
      </c>
      <c r="AZ377">
        <v>0.5</v>
      </c>
      <c r="BA377">
        <v>2.7</v>
      </c>
      <c r="BB377">
        <v>0.3</v>
      </c>
      <c r="BC377">
        <v>0.4</v>
      </c>
      <c r="BD377">
        <v>2.1</v>
      </c>
      <c r="BE377">
        <v>5.5</v>
      </c>
      <c r="BF377">
        <v>1</v>
      </c>
      <c r="BG377">
        <v>6.3</v>
      </c>
      <c r="BH377">
        <v>1.1</v>
      </c>
      <c r="BI377">
        <v>0.8</v>
      </c>
      <c r="BJ377">
        <v>0.7</v>
      </c>
      <c r="BK377">
        <v>0.4</v>
      </c>
      <c r="BL377">
        <v>0.5</v>
      </c>
      <c r="BM377">
        <v>0.5</v>
      </c>
      <c r="BP377">
        <v>2.4</v>
      </c>
      <c r="BQ377">
        <v>61</v>
      </c>
      <c r="BR377">
        <v>0.1</v>
      </c>
      <c r="BS377">
        <v>115.4</v>
      </c>
      <c r="BT377">
        <v>20.2</v>
      </c>
    </row>
    <row r="378" spans="1:72" x14ac:dyDescent="0.25">
      <c r="A378" s="28" t="s">
        <v>105</v>
      </c>
      <c r="B378" s="27" t="s">
        <v>330</v>
      </c>
      <c r="C378" s="28" t="s">
        <v>398</v>
      </c>
      <c r="D378">
        <v>0.2</v>
      </c>
      <c r="H378">
        <v>0.7</v>
      </c>
      <c r="I378">
        <v>0.1</v>
      </c>
      <c r="J378">
        <v>0.1</v>
      </c>
      <c r="K378">
        <v>0.1</v>
      </c>
      <c r="M378">
        <v>0.1</v>
      </c>
      <c r="N378">
        <v>0.4</v>
      </c>
      <c r="O378">
        <v>0.2</v>
      </c>
      <c r="P378">
        <v>0.4</v>
      </c>
      <c r="Q378">
        <v>0.1</v>
      </c>
      <c r="R378">
        <v>1.1</v>
      </c>
      <c r="S378">
        <v>2.5</v>
      </c>
      <c r="T378">
        <v>0.2</v>
      </c>
      <c r="U378">
        <v>0.6</v>
      </c>
      <c r="V378">
        <v>2</v>
      </c>
      <c r="W378">
        <v>2.3</v>
      </c>
      <c r="X378">
        <v>0.7</v>
      </c>
      <c r="Y378">
        <v>0.3</v>
      </c>
      <c r="Z378">
        <v>0.5</v>
      </c>
      <c r="AA378">
        <v>0.2</v>
      </c>
      <c r="AC378">
        <v>0.8</v>
      </c>
      <c r="AD378">
        <v>2.6</v>
      </c>
      <c r="AE378">
        <v>0.3</v>
      </c>
      <c r="AF378">
        <v>0.5</v>
      </c>
      <c r="AG378">
        <v>0.1</v>
      </c>
      <c r="AH378">
        <v>0.1</v>
      </c>
      <c r="AK378">
        <v>0.2</v>
      </c>
      <c r="AM378">
        <v>0.1</v>
      </c>
      <c r="AQ378">
        <v>0.2</v>
      </c>
      <c r="AU378">
        <v>0.1</v>
      </c>
      <c r="AV378">
        <v>0.1</v>
      </c>
      <c r="AW378">
        <v>0.3</v>
      </c>
      <c r="BA378">
        <v>0.1</v>
      </c>
      <c r="BD378">
        <v>0.1</v>
      </c>
      <c r="BE378">
        <v>0.1</v>
      </c>
      <c r="BG378">
        <v>0.1</v>
      </c>
      <c r="BQ378">
        <v>2.5</v>
      </c>
      <c r="BS378">
        <v>5.1</v>
      </c>
      <c r="BT378">
        <v>0.4</v>
      </c>
    </row>
    <row r="379" spans="1:72" x14ac:dyDescent="0.25">
      <c r="A379" s="28" t="s">
        <v>105</v>
      </c>
      <c r="B379" s="27" t="s">
        <v>330</v>
      </c>
      <c r="C379" s="28" t="s">
        <v>399</v>
      </c>
      <c r="D379">
        <v>1.3</v>
      </c>
      <c r="E379">
        <v>0.1</v>
      </c>
      <c r="F379">
        <v>0.1</v>
      </c>
      <c r="G379">
        <v>0.3</v>
      </c>
      <c r="H379">
        <v>4</v>
      </c>
      <c r="I379">
        <v>0.7</v>
      </c>
      <c r="J379">
        <v>1.2</v>
      </c>
      <c r="K379">
        <v>0.5</v>
      </c>
      <c r="L379">
        <v>0.1</v>
      </c>
      <c r="M379">
        <v>1.1</v>
      </c>
      <c r="N379">
        <v>2.4</v>
      </c>
      <c r="O379">
        <v>0.6</v>
      </c>
      <c r="P379">
        <v>2.6</v>
      </c>
      <c r="Q379">
        <v>1.1</v>
      </c>
      <c r="R379">
        <v>13.9</v>
      </c>
      <c r="S379">
        <v>22.2</v>
      </c>
      <c r="T379">
        <v>1.7</v>
      </c>
      <c r="U379">
        <v>5.5</v>
      </c>
      <c r="V379">
        <v>11</v>
      </c>
      <c r="W379">
        <v>11.4</v>
      </c>
      <c r="X379">
        <v>5.5</v>
      </c>
      <c r="Y379">
        <v>3</v>
      </c>
      <c r="Z379">
        <v>3.1</v>
      </c>
      <c r="AA379">
        <v>1.1</v>
      </c>
      <c r="AB379">
        <v>0.1</v>
      </c>
      <c r="AC379">
        <v>0.9</v>
      </c>
      <c r="AD379">
        <v>20.2</v>
      </c>
      <c r="AE379">
        <v>1</v>
      </c>
      <c r="AF379">
        <v>2</v>
      </c>
      <c r="AG379">
        <v>0.7</v>
      </c>
      <c r="AH379">
        <v>0.7</v>
      </c>
      <c r="AI379">
        <v>0.2</v>
      </c>
      <c r="AJ379">
        <v>0.3</v>
      </c>
      <c r="AK379">
        <v>0.8</v>
      </c>
      <c r="AL379">
        <v>0.1</v>
      </c>
      <c r="AM379">
        <v>0.7</v>
      </c>
      <c r="AN379">
        <v>0.1</v>
      </c>
      <c r="AO379">
        <v>0.1</v>
      </c>
      <c r="AP379">
        <v>0.3</v>
      </c>
      <c r="AQ379">
        <v>0.4</v>
      </c>
      <c r="AR379">
        <v>0.1</v>
      </c>
      <c r="AS379">
        <v>0.1</v>
      </c>
      <c r="AT379">
        <v>0.1</v>
      </c>
      <c r="AU379">
        <v>0.6</v>
      </c>
      <c r="AV379">
        <v>0.3</v>
      </c>
      <c r="AW379">
        <v>1.7</v>
      </c>
      <c r="AX379">
        <v>0.2</v>
      </c>
      <c r="AY379">
        <v>0.2</v>
      </c>
      <c r="AZ379">
        <v>0.1</v>
      </c>
      <c r="BA379">
        <v>0.5</v>
      </c>
      <c r="BB379">
        <v>0.1</v>
      </c>
      <c r="BC379">
        <v>0.1</v>
      </c>
      <c r="BD379">
        <v>0.6</v>
      </c>
      <c r="BE379">
        <v>1.5</v>
      </c>
      <c r="BF379">
        <v>0.2</v>
      </c>
      <c r="BG379">
        <v>0.5</v>
      </c>
      <c r="BH379">
        <v>0.2</v>
      </c>
      <c r="BI379">
        <v>0.2</v>
      </c>
      <c r="BJ379">
        <v>0.1</v>
      </c>
      <c r="BK379">
        <v>0.1</v>
      </c>
      <c r="BL379">
        <v>0.1</v>
      </c>
      <c r="BM379">
        <v>0.2</v>
      </c>
      <c r="BP379">
        <v>0.2</v>
      </c>
      <c r="BQ379">
        <v>10.8</v>
      </c>
      <c r="BS379">
        <v>19.1</v>
      </c>
      <c r="BT379">
        <v>2.6</v>
      </c>
    </row>
    <row r="380" spans="1:72" x14ac:dyDescent="0.25">
      <c r="A380" s="28" t="s">
        <v>105</v>
      </c>
      <c r="B380" s="27" t="s">
        <v>330</v>
      </c>
      <c r="C380" s="28" t="s">
        <v>400</v>
      </c>
      <c r="D380">
        <v>151.8</v>
      </c>
      <c r="E380">
        <v>8.3</v>
      </c>
      <c r="F380">
        <v>2.5</v>
      </c>
      <c r="G380">
        <v>39.5</v>
      </c>
      <c r="H380">
        <v>515.2</v>
      </c>
      <c r="I380">
        <v>91.1</v>
      </c>
      <c r="J380">
        <v>130.6</v>
      </c>
      <c r="K380">
        <v>47.9</v>
      </c>
      <c r="L380">
        <v>7.4</v>
      </c>
      <c r="M380">
        <v>43.3</v>
      </c>
      <c r="N380">
        <v>237.5</v>
      </c>
      <c r="O380">
        <v>82.1</v>
      </c>
      <c r="P380">
        <v>382.3</v>
      </c>
      <c r="Q380">
        <v>123.6</v>
      </c>
      <c r="R380">
        <v>373</v>
      </c>
      <c r="S380">
        <v>2753.1</v>
      </c>
      <c r="T380">
        <v>212.9</v>
      </c>
      <c r="U380">
        <v>644.9</v>
      </c>
      <c r="V380">
        <v>1535.9</v>
      </c>
      <c r="W380">
        <v>1899.5</v>
      </c>
      <c r="X380">
        <v>491.3</v>
      </c>
      <c r="Y380">
        <v>403</v>
      </c>
      <c r="Z380">
        <v>406.6</v>
      </c>
      <c r="AA380">
        <v>111.8</v>
      </c>
      <c r="AB380">
        <v>8.1</v>
      </c>
      <c r="AC380">
        <v>96.1</v>
      </c>
      <c r="AD380">
        <v>2909.6</v>
      </c>
      <c r="AE380">
        <v>137.9</v>
      </c>
      <c r="AF380">
        <v>166.5</v>
      </c>
      <c r="AG380">
        <v>54</v>
      </c>
      <c r="AH380">
        <v>73.6</v>
      </c>
      <c r="AI380">
        <v>8.7</v>
      </c>
      <c r="AJ380">
        <v>2.6</v>
      </c>
      <c r="AK380">
        <v>93.1</v>
      </c>
      <c r="AL380">
        <v>5.6</v>
      </c>
      <c r="AM380">
        <v>74.4</v>
      </c>
      <c r="AN380">
        <v>3</v>
      </c>
      <c r="AO380">
        <v>5.8</v>
      </c>
      <c r="AP380">
        <v>25.3</v>
      </c>
      <c r="AQ380">
        <v>20.8</v>
      </c>
      <c r="AR380">
        <v>3.6</v>
      </c>
      <c r="AS380">
        <v>1.6</v>
      </c>
      <c r="AT380">
        <v>1.8</v>
      </c>
      <c r="AU380">
        <v>75.9</v>
      </c>
      <c r="AV380">
        <v>22.5</v>
      </c>
      <c r="AW380">
        <v>169.1</v>
      </c>
      <c r="AX380">
        <v>11</v>
      </c>
      <c r="AY380">
        <v>19.5</v>
      </c>
      <c r="AZ380">
        <v>8.5</v>
      </c>
      <c r="BA380">
        <v>45.7</v>
      </c>
      <c r="BB380">
        <v>1.8</v>
      </c>
      <c r="BC380">
        <v>2.1</v>
      </c>
      <c r="BD380">
        <v>82.3</v>
      </c>
      <c r="BE380">
        <v>183.6</v>
      </c>
      <c r="BF380">
        <v>21.9</v>
      </c>
      <c r="BG380">
        <v>90.3</v>
      </c>
      <c r="BH380">
        <v>14.8</v>
      </c>
      <c r="BI380">
        <v>14.1</v>
      </c>
      <c r="BJ380">
        <v>9.9</v>
      </c>
      <c r="BK380">
        <v>7.1</v>
      </c>
      <c r="BL380">
        <v>12.5</v>
      </c>
      <c r="BM380">
        <v>14</v>
      </c>
      <c r="BP380">
        <v>28.1</v>
      </c>
      <c r="BQ380">
        <v>1573.6</v>
      </c>
      <c r="BR380">
        <v>2.1</v>
      </c>
      <c r="BS380">
        <v>3059.8</v>
      </c>
      <c r="BT380">
        <v>601.5</v>
      </c>
    </row>
    <row r="381" spans="1:72" x14ac:dyDescent="0.25">
      <c r="A381" s="28" t="s">
        <v>105</v>
      </c>
      <c r="B381" s="27" t="s">
        <v>330</v>
      </c>
      <c r="C381" s="28" t="s">
        <v>401</v>
      </c>
      <c r="D381">
        <v>3.1</v>
      </c>
      <c r="E381">
        <v>0.2</v>
      </c>
      <c r="G381">
        <v>0.9</v>
      </c>
      <c r="H381">
        <v>10.2</v>
      </c>
      <c r="I381">
        <v>1.4</v>
      </c>
      <c r="J381">
        <v>2.7</v>
      </c>
      <c r="K381">
        <v>1</v>
      </c>
      <c r="L381">
        <v>0.2</v>
      </c>
      <c r="M381">
        <v>1</v>
      </c>
      <c r="N381">
        <v>4.7</v>
      </c>
      <c r="O381">
        <v>1.9</v>
      </c>
      <c r="P381">
        <v>7.2</v>
      </c>
      <c r="Q381">
        <v>2.8</v>
      </c>
      <c r="R381">
        <v>9.6</v>
      </c>
      <c r="S381">
        <v>50.6</v>
      </c>
      <c r="T381">
        <v>7.6</v>
      </c>
      <c r="U381">
        <v>15.8</v>
      </c>
      <c r="V381">
        <v>41.7</v>
      </c>
      <c r="W381">
        <v>47.8</v>
      </c>
      <c r="X381">
        <v>9.5</v>
      </c>
      <c r="Y381">
        <v>8.1</v>
      </c>
      <c r="Z381">
        <v>9.6</v>
      </c>
      <c r="AA381">
        <v>3</v>
      </c>
      <c r="AB381">
        <v>0.2</v>
      </c>
      <c r="AC381">
        <v>2.1</v>
      </c>
      <c r="AD381">
        <v>60.6</v>
      </c>
      <c r="AE381">
        <v>2.8</v>
      </c>
      <c r="AF381">
        <v>3.2</v>
      </c>
      <c r="AG381">
        <v>1.2</v>
      </c>
      <c r="AH381">
        <v>1.7</v>
      </c>
      <c r="AI381">
        <v>0.2</v>
      </c>
      <c r="AJ381">
        <v>0.1</v>
      </c>
      <c r="AK381">
        <v>1.6</v>
      </c>
      <c r="AL381">
        <v>0.1</v>
      </c>
      <c r="AM381">
        <v>1.4</v>
      </c>
      <c r="AN381">
        <v>0.1</v>
      </c>
      <c r="AO381">
        <v>0.1</v>
      </c>
      <c r="AP381">
        <v>0.8</v>
      </c>
      <c r="AQ381">
        <v>0.7</v>
      </c>
      <c r="AR381">
        <v>0.1</v>
      </c>
      <c r="AT381">
        <v>0.1</v>
      </c>
      <c r="AU381">
        <v>1.8</v>
      </c>
      <c r="AV381">
        <v>0.6</v>
      </c>
      <c r="AW381">
        <v>3.4</v>
      </c>
      <c r="AX381">
        <v>0.4</v>
      </c>
      <c r="AY381">
        <v>0.3</v>
      </c>
      <c r="AZ381">
        <v>0.2</v>
      </c>
      <c r="BA381">
        <v>1</v>
      </c>
      <c r="BB381">
        <v>0.1</v>
      </c>
      <c r="BD381">
        <v>1.7</v>
      </c>
      <c r="BE381">
        <v>3.6</v>
      </c>
      <c r="BF381">
        <v>0.5</v>
      </c>
      <c r="BG381">
        <v>1.7</v>
      </c>
      <c r="BH381">
        <v>0.3</v>
      </c>
      <c r="BI381">
        <v>0.3</v>
      </c>
      <c r="BJ381">
        <v>0.2</v>
      </c>
      <c r="BK381">
        <v>0.2</v>
      </c>
      <c r="BL381">
        <v>0.3</v>
      </c>
      <c r="BM381">
        <v>0.3</v>
      </c>
      <c r="BP381">
        <v>0.4</v>
      </c>
      <c r="BQ381">
        <v>30.6</v>
      </c>
      <c r="BS381">
        <v>89.9</v>
      </c>
      <c r="BT381">
        <v>14.6</v>
      </c>
    </row>
    <row r="382" spans="1:72" x14ac:dyDescent="0.25">
      <c r="A382" s="28" t="s">
        <v>105</v>
      </c>
      <c r="B382" s="27" t="s">
        <v>330</v>
      </c>
      <c r="C382" s="28" t="s">
        <v>402</v>
      </c>
      <c r="D382">
        <v>9.5</v>
      </c>
      <c r="E382">
        <v>0.9</v>
      </c>
      <c r="F382">
        <v>0.1</v>
      </c>
      <c r="G382">
        <v>3.7</v>
      </c>
      <c r="H382">
        <v>34.4</v>
      </c>
      <c r="I382">
        <v>5</v>
      </c>
      <c r="J382">
        <v>11.9</v>
      </c>
      <c r="K382">
        <v>3.4</v>
      </c>
      <c r="L382">
        <v>0.4</v>
      </c>
      <c r="M382">
        <v>2.4</v>
      </c>
      <c r="N382">
        <v>14.3</v>
      </c>
      <c r="O382">
        <v>3.9</v>
      </c>
      <c r="P382">
        <v>35.3</v>
      </c>
      <c r="Q382">
        <v>9.4</v>
      </c>
      <c r="R382">
        <v>30.5</v>
      </c>
      <c r="S382">
        <v>198</v>
      </c>
      <c r="T382">
        <v>15.5</v>
      </c>
      <c r="U382">
        <v>57.3</v>
      </c>
      <c r="V382">
        <v>106.8</v>
      </c>
      <c r="W382">
        <v>220.5</v>
      </c>
      <c r="X382">
        <v>32.4</v>
      </c>
      <c r="Y382">
        <v>27.8</v>
      </c>
      <c r="Z382">
        <v>29.5</v>
      </c>
      <c r="AA382">
        <v>8.4</v>
      </c>
      <c r="AB382">
        <v>0.5</v>
      </c>
      <c r="AC382">
        <v>7</v>
      </c>
      <c r="AD382">
        <v>190.2</v>
      </c>
      <c r="AE382">
        <v>7</v>
      </c>
      <c r="AF382">
        <v>10.9</v>
      </c>
      <c r="AG382">
        <v>3.9</v>
      </c>
      <c r="AH382">
        <v>6.8</v>
      </c>
      <c r="AI382">
        <v>2.4</v>
      </c>
      <c r="AJ382">
        <v>4.4</v>
      </c>
      <c r="AK382">
        <v>4.9</v>
      </c>
      <c r="AL382">
        <v>0.2</v>
      </c>
      <c r="AM382">
        <v>3.3</v>
      </c>
      <c r="AN382">
        <v>0.2</v>
      </c>
      <c r="AO382">
        <v>0.2</v>
      </c>
      <c r="AP382">
        <v>1.2</v>
      </c>
      <c r="AQ382">
        <v>1.5</v>
      </c>
      <c r="AR382">
        <v>0.2</v>
      </c>
      <c r="AS382">
        <v>0.1</v>
      </c>
      <c r="AT382">
        <v>0.1</v>
      </c>
      <c r="AU382">
        <v>6.2</v>
      </c>
      <c r="AV382">
        <v>1.5</v>
      </c>
      <c r="AW382">
        <v>8.3</v>
      </c>
      <c r="AX382">
        <v>1.1</v>
      </c>
      <c r="AY382">
        <v>1.7</v>
      </c>
      <c r="AZ382">
        <v>0.5</v>
      </c>
      <c r="BA382">
        <v>2.3</v>
      </c>
      <c r="BB382">
        <v>0.2</v>
      </c>
      <c r="BC382">
        <v>0.1</v>
      </c>
      <c r="BD382">
        <v>4.5</v>
      </c>
      <c r="BE382">
        <v>14.1</v>
      </c>
      <c r="BF382">
        <v>1.4</v>
      </c>
      <c r="BG382">
        <v>2.1</v>
      </c>
      <c r="BH382">
        <v>0.6</v>
      </c>
      <c r="BI382">
        <v>0.6</v>
      </c>
      <c r="BJ382">
        <v>0.6</v>
      </c>
      <c r="BK382">
        <v>0.7</v>
      </c>
      <c r="BL382">
        <v>0.6</v>
      </c>
      <c r="BM382">
        <v>0.8</v>
      </c>
      <c r="BP382">
        <v>0.2</v>
      </c>
      <c r="BQ382">
        <v>79.2</v>
      </c>
      <c r="BR382">
        <v>0.1</v>
      </c>
      <c r="BS382">
        <v>151.8</v>
      </c>
      <c r="BT382">
        <v>48.2</v>
      </c>
    </row>
    <row r="383" spans="1:72" x14ac:dyDescent="0.25">
      <c r="A383" s="28" t="s">
        <v>105</v>
      </c>
      <c r="B383" s="27" t="s">
        <v>330</v>
      </c>
      <c r="C383" s="28" t="s">
        <v>403</v>
      </c>
      <c r="D383">
        <v>4.6</v>
      </c>
      <c r="E383">
        <v>0.3</v>
      </c>
      <c r="F383">
        <v>0.1</v>
      </c>
      <c r="G383">
        <v>1.4</v>
      </c>
      <c r="H383">
        <v>20.1</v>
      </c>
      <c r="I383">
        <v>2.9</v>
      </c>
      <c r="J383">
        <v>4</v>
      </c>
      <c r="K383">
        <v>1.9</v>
      </c>
      <c r="L383">
        <v>0.3</v>
      </c>
      <c r="M383">
        <v>1.5</v>
      </c>
      <c r="N383">
        <v>12.3</v>
      </c>
      <c r="O383">
        <v>4.4</v>
      </c>
      <c r="P383">
        <v>12.7</v>
      </c>
      <c r="Q383">
        <v>4.8</v>
      </c>
      <c r="R383">
        <v>61.9</v>
      </c>
      <c r="S383">
        <v>108.4</v>
      </c>
      <c r="T383">
        <v>10.2</v>
      </c>
      <c r="U383">
        <v>37.1</v>
      </c>
      <c r="V383">
        <v>75.8</v>
      </c>
      <c r="W383">
        <v>69.2</v>
      </c>
      <c r="X383">
        <v>20.1</v>
      </c>
      <c r="Y383">
        <v>18.1</v>
      </c>
      <c r="Z383">
        <v>16.6</v>
      </c>
      <c r="AA383">
        <v>4.9</v>
      </c>
      <c r="AB383">
        <v>0.4</v>
      </c>
      <c r="AC383">
        <v>4.2</v>
      </c>
      <c r="AD383">
        <v>104.4</v>
      </c>
      <c r="AE383">
        <v>4.8</v>
      </c>
      <c r="AF383">
        <v>6.3</v>
      </c>
      <c r="AG383">
        <v>2.1</v>
      </c>
      <c r="AH383">
        <v>2.5</v>
      </c>
      <c r="AI383">
        <v>0.4</v>
      </c>
      <c r="AJ383">
        <v>0.1</v>
      </c>
      <c r="AK383">
        <v>3.5</v>
      </c>
      <c r="AL383">
        <v>0.2</v>
      </c>
      <c r="AM383">
        <v>2.8</v>
      </c>
      <c r="AN383">
        <v>0.2</v>
      </c>
      <c r="AO383">
        <v>0.4</v>
      </c>
      <c r="AP383">
        <v>1.5</v>
      </c>
      <c r="AQ383">
        <v>1.1</v>
      </c>
      <c r="AR383">
        <v>0.1</v>
      </c>
      <c r="AS383">
        <v>0.1</v>
      </c>
      <c r="AT383">
        <v>0.1</v>
      </c>
      <c r="AU383">
        <v>2.7</v>
      </c>
      <c r="AV383">
        <v>1</v>
      </c>
      <c r="AW383">
        <v>5.6</v>
      </c>
      <c r="AX383">
        <v>0.9</v>
      </c>
      <c r="AY383">
        <v>0.6</v>
      </c>
      <c r="AZ383">
        <v>0.4</v>
      </c>
      <c r="BA383">
        <v>2</v>
      </c>
      <c r="BB383">
        <v>0.1</v>
      </c>
      <c r="BC383">
        <v>0.1</v>
      </c>
      <c r="BD383">
        <v>3</v>
      </c>
      <c r="BE383">
        <v>6.5</v>
      </c>
      <c r="BF383">
        <v>1</v>
      </c>
      <c r="BG383">
        <v>9.5</v>
      </c>
      <c r="BH383">
        <v>1</v>
      </c>
      <c r="BI383">
        <v>0.7</v>
      </c>
      <c r="BJ383">
        <v>0.8</v>
      </c>
      <c r="BK383">
        <v>0.3</v>
      </c>
      <c r="BL383">
        <v>0.5</v>
      </c>
      <c r="BM383">
        <v>0.6</v>
      </c>
      <c r="BP383">
        <v>3</v>
      </c>
      <c r="BQ383">
        <v>87.7</v>
      </c>
      <c r="BR383">
        <v>0.1</v>
      </c>
      <c r="BS383">
        <v>147.5</v>
      </c>
      <c r="BT383">
        <v>28.4</v>
      </c>
    </row>
    <row r="384" spans="1:72" x14ac:dyDescent="0.25">
      <c r="A384" s="28" t="s">
        <v>105</v>
      </c>
      <c r="B384" s="27" t="s">
        <v>330</v>
      </c>
      <c r="C384" s="28" t="s">
        <v>404</v>
      </c>
      <c r="D384">
        <v>1.4</v>
      </c>
      <c r="E384">
        <v>0.1</v>
      </c>
      <c r="G384">
        <v>0.4</v>
      </c>
      <c r="H384">
        <v>5.8</v>
      </c>
      <c r="I384">
        <v>0.9</v>
      </c>
      <c r="J384">
        <v>1.2</v>
      </c>
      <c r="K384">
        <v>0.4</v>
      </c>
      <c r="L384">
        <v>0.1</v>
      </c>
      <c r="M384">
        <v>0.4</v>
      </c>
      <c r="N384">
        <v>2.7</v>
      </c>
      <c r="O384">
        <v>0.7</v>
      </c>
      <c r="P384">
        <v>3.5</v>
      </c>
      <c r="Q384">
        <v>1.1</v>
      </c>
      <c r="R384">
        <v>3.1</v>
      </c>
      <c r="S384">
        <v>29.4</v>
      </c>
      <c r="T384">
        <v>2</v>
      </c>
      <c r="U384">
        <v>5.2</v>
      </c>
      <c r="V384">
        <v>14.3</v>
      </c>
      <c r="W384">
        <v>16.3</v>
      </c>
      <c r="X384">
        <v>4.6</v>
      </c>
      <c r="Y384">
        <v>4</v>
      </c>
      <c r="Z384">
        <v>4.4</v>
      </c>
      <c r="AA384">
        <v>1</v>
      </c>
      <c r="AB384">
        <v>0.1</v>
      </c>
      <c r="AC384">
        <v>0.9</v>
      </c>
      <c r="AD384">
        <v>31.8</v>
      </c>
      <c r="AE384">
        <v>1.7</v>
      </c>
      <c r="AF384">
        <v>1.4</v>
      </c>
      <c r="AG384">
        <v>0.5</v>
      </c>
      <c r="AH384">
        <v>0.5</v>
      </c>
      <c r="AI384">
        <v>0.1</v>
      </c>
      <c r="AK384">
        <v>0.8</v>
      </c>
      <c r="AL384">
        <v>0.1</v>
      </c>
      <c r="AM384">
        <v>0.9</v>
      </c>
      <c r="AP384">
        <v>0.2</v>
      </c>
      <c r="AQ384">
        <v>0.1</v>
      </c>
      <c r="AU384">
        <v>0.7</v>
      </c>
      <c r="AV384">
        <v>0.2</v>
      </c>
      <c r="AW384">
        <v>1.5</v>
      </c>
      <c r="AX384">
        <v>0.1</v>
      </c>
      <c r="AY384">
        <v>0.1</v>
      </c>
      <c r="AZ384">
        <v>0.1</v>
      </c>
      <c r="BA384">
        <v>0.4</v>
      </c>
      <c r="BD384">
        <v>1</v>
      </c>
      <c r="BE384">
        <v>2.2</v>
      </c>
      <c r="BF384">
        <v>0.3</v>
      </c>
      <c r="BG384">
        <v>0.3</v>
      </c>
      <c r="BH384">
        <v>0.1</v>
      </c>
      <c r="BI384">
        <v>0.1</v>
      </c>
      <c r="BJ384">
        <v>0.1</v>
      </c>
      <c r="BL384">
        <v>0.1</v>
      </c>
      <c r="BM384">
        <v>0.2</v>
      </c>
      <c r="BQ384">
        <v>14.5</v>
      </c>
      <c r="BS384">
        <v>35.1</v>
      </c>
      <c r="BT384">
        <v>4.1</v>
      </c>
    </row>
    <row r="385" spans="1:72" x14ac:dyDescent="0.25">
      <c r="A385" s="28" t="s">
        <v>105</v>
      </c>
      <c r="B385" s="27" t="s">
        <v>330</v>
      </c>
      <c r="C385" s="28" t="s">
        <v>405</v>
      </c>
      <c r="D385">
        <v>1.7</v>
      </c>
      <c r="E385">
        <v>0.1</v>
      </c>
      <c r="G385">
        <v>0.2</v>
      </c>
      <c r="H385">
        <v>11.1</v>
      </c>
      <c r="I385">
        <v>0.7</v>
      </c>
      <c r="J385">
        <v>1.3</v>
      </c>
      <c r="K385">
        <v>0.3</v>
      </c>
      <c r="M385">
        <v>0.2</v>
      </c>
      <c r="N385">
        <v>1.9</v>
      </c>
      <c r="O385">
        <v>1.3</v>
      </c>
      <c r="P385">
        <v>3</v>
      </c>
      <c r="Q385">
        <v>1.5</v>
      </c>
      <c r="R385">
        <v>3.9</v>
      </c>
      <c r="S385">
        <v>27</v>
      </c>
      <c r="T385">
        <v>2.1</v>
      </c>
      <c r="U385">
        <v>5.4</v>
      </c>
      <c r="V385">
        <v>15.9</v>
      </c>
      <c r="W385">
        <v>10.6</v>
      </c>
      <c r="X385">
        <v>3.9</v>
      </c>
      <c r="Y385">
        <v>3.9</v>
      </c>
      <c r="Z385">
        <v>2.9</v>
      </c>
      <c r="AA385">
        <v>1.1</v>
      </c>
      <c r="AB385">
        <v>0.1</v>
      </c>
      <c r="AC385">
        <v>0.5</v>
      </c>
      <c r="AD385">
        <v>29.4</v>
      </c>
      <c r="AE385">
        <v>1.4</v>
      </c>
      <c r="AF385">
        <v>1.4</v>
      </c>
      <c r="AG385">
        <v>0.4</v>
      </c>
      <c r="AH385">
        <v>0.4</v>
      </c>
      <c r="AI385">
        <v>0.1</v>
      </c>
      <c r="AK385">
        <v>0.7</v>
      </c>
      <c r="AM385">
        <v>1</v>
      </c>
      <c r="AP385">
        <v>0.1</v>
      </c>
      <c r="AQ385">
        <v>0.1</v>
      </c>
      <c r="AU385">
        <v>0.6</v>
      </c>
      <c r="AV385">
        <v>0.2</v>
      </c>
      <c r="AW385">
        <v>1.3</v>
      </c>
      <c r="AX385">
        <v>0.1</v>
      </c>
      <c r="AY385">
        <v>0.1</v>
      </c>
      <c r="BA385">
        <v>0.3</v>
      </c>
      <c r="BD385">
        <v>0.5</v>
      </c>
      <c r="BE385">
        <v>1.8</v>
      </c>
      <c r="BF385">
        <v>0.1</v>
      </c>
      <c r="BG385">
        <v>0.2</v>
      </c>
      <c r="BH385">
        <v>0.1</v>
      </c>
      <c r="BI385">
        <v>0.1</v>
      </c>
      <c r="BJ385">
        <v>0.1</v>
      </c>
      <c r="BL385">
        <v>0.1</v>
      </c>
      <c r="BM385">
        <v>0.1</v>
      </c>
      <c r="BP385">
        <v>0.2</v>
      </c>
      <c r="BQ385">
        <v>12.5</v>
      </c>
      <c r="BS385">
        <v>18.3</v>
      </c>
      <c r="BT385">
        <v>4.4</v>
      </c>
    </row>
    <row r="386" spans="1:72" x14ac:dyDescent="0.25">
      <c r="A386" s="28" t="s">
        <v>105</v>
      </c>
      <c r="B386" s="27" t="s">
        <v>330</v>
      </c>
      <c r="C386" s="28" t="s">
        <v>406</v>
      </c>
      <c r="D386">
        <v>0.7</v>
      </c>
      <c r="G386">
        <v>0.2</v>
      </c>
      <c r="H386">
        <v>3.4</v>
      </c>
      <c r="I386">
        <v>0.8</v>
      </c>
      <c r="J386">
        <v>0.6</v>
      </c>
      <c r="K386">
        <v>0.3</v>
      </c>
      <c r="L386">
        <v>0.1</v>
      </c>
      <c r="M386">
        <v>0.5</v>
      </c>
      <c r="N386">
        <v>2</v>
      </c>
      <c r="O386">
        <v>1.3</v>
      </c>
      <c r="P386">
        <v>1.6</v>
      </c>
      <c r="Q386">
        <v>0.8</v>
      </c>
      <c r="R386">
        <v>12.1</v>
      </c>
      <c r="S386">
        <v>13.4</v>
      </c>
      <c r="T386">
        <v>2.3</v>
      </c>
      <c r="U386">
        <v>4.3</v>
      </c>
      <c r="V386">
        <v>9.7</v>
      </c>
      <c r="W386">
        <v>7.9</v>
      </c>
      <c r="X386">
        <v>2.4</v>
      </c>
      <c r="Y386">
        <v>2.6</v>
      </c>
      <c r="Z386">
        <v>1.9</v>
      </c>
      <c r="AA386">
        <v>0.8</v>
      </c>
      <c r="AB386">
        <v>0.1</v>
      </c>
      <c r="AC386">
        <v>0.6</v>
      </c>
      <c r="AD386">
        <v>13.9</v>
      </c>
      <c r="AE386">
        <v>0.6</v>
      </c>
      <c r="AF386">
        <v>2.9</v>
      </c>
      <c r="AG386">
        <v>0.7</v>
      </c>
      <c r="AH386">
        <v>0.3</v>
      </c>
      <c r="AI386">
        <v>0.1</v>
      </c>
      <c r="AJ386">
        <v>0.1</v>
      </c>
      <c r="AK386">
        <v>0.5</v>
      </c>
      <c r="AM386">
        <v>0.4</v>
      </c>
      <c r="AN386">
        <v>0.8</v>
      </c>
      <c r="AO386">
        <v>0.1</v>
      </c>
      <c r="AP386">
        <v>0.3</v>
      </c>
      <c r="AQ386">
        <v>2.3</v>
      </c>
      <c r="AT386">
        <v>0.1</v>
      </c>
      <c r="AU386">
        <v>0.3</v>
      </c>
      <c r="AV386">
        <v>0.2</v>
      </c>
      <c r="AW386">
        <v>0.8</v>
      </c>
      <c r="AX386">
        <v>0.1</v>
      </c>
      <c r="AY386">
        <v>0.1</v>
      </c>
      <c r="AZ386">
        <v>0.1</v>
      </c>
      <c r="BA386">
        <v>0.3</v>
      </c>
      <c r="BD386">
        <v>0.4</v>
      </c>
      <c r="BE386">
        <v>0.8</v>
      </c>
      <c r="BF386">
        <v>0.1</v>
      </c>
      <c r="BG386">
        <v>0.6</v>
      </c>
      <c r="BH386">
        <v>0.1</v>
      </c>
      <c r="BI386">
        <v>0.1</v>
      </c>
      <c r="BJ386">
        <v>0.1</v>
      </c>
      <c r="BL386">
        <v>0.1</v>
      </c>
      <c r="BM386">
        <v>0.1</v>
      </c>
      <c r="BP386">
        <v>0.7</v>
      </c>
      <c r="BQ386">
        <v>9.3</v>
      </c>
      <c r="BS386">
        <v>15.9</v>
      </c>
      <c r="BT386">
        <v>3.8</v>
      </c>
    </row>
    <row r="387" spans="1:72" x14ac:dyDescent="0.25">
      <c r="A387" s="28" t="s">
        <v>105</v>
      </c>
      <c r="B387" s="27" t="s">
        <v>330</v>
      </c>
      <c r="C387" s="28" t="s">
        <v>407</v>
      </c>
      <c r="D387">
        <v>123.2</v>
      </c>
      <c r="E387">
        <v>5.8</v>
      </c>
      <c r="F387">
        <v>2.1</v>
      </c>
      <c r="G387">
        <v>33.8</v>
      </c>
      <c r="H387">
        <v>521</v>
      </c>
      <c r="I387">
        <v>69.3</v>
      </c>
      <c r="J387">
        <v>113.8</v>
      </c>
      <c r="K387">
        <v>38.2</v>
      </c>
      <c r="L387">
        <v>5.2</v>
      </c>
      <c r="M387">
        <v>38.5</v>
      </c>
      <c r="N387">
        <v>208.6</v>
      </c>
      <c r="O387">
        <v>78</v>
      </c>
      <c r="P387">
        <v>292</v>
      </c>
      <c r="Q387">
        <v>104.4</v>
      </c>
      <c r="R387">
        <v>308.3</v>
      </c>
      <c r="S387">
        <v>2400.7</v>
      </c>
      <c r="T387">
        <v>176.9</v>
      </c>
      <c r="U387">
        <v>489.8</v>
      </c>
      <c r="V387">
        <v>1192.8</v>
      </c>
      <c r="W387">
        <v>1380.6</v>
      </c>
      <c r="X387">
        <v>399</v>
      </c>
      <c r="Y387">
        <v>322.5</v>
      </c>
      <c r="Z387">
        <v>329.8</v>
      </c>
      <c r="AA387">
        <v>92.8</v>
      </c>
      <c r="AB387">
        <v>6.7</v>
      </c>
      <c r="AC387">
        <v>69.5</v>
      </c>
      <c r="AD387">
        <v>2610.4</v>
      </c>
      <c r="AE387">
        <v>109.3</v>
      </c>
      <c r="AF387">
        <v>160.4</v>
      </c>
      <c r="AG387">
        <v>47.4</v>
      </c>
      <c r="AH387">
        <v>64.4</v>
      </c>
      <c r="AI387">
        <v>7.3</v>
      </c>
      <c r="AJ387">
        <v>2.5</v>
      </c>
      <c r="AK387">
        <v>75.4</v>
      </c>
      <c r="AL387">
        <v>4.2</v>
      </c>
      <c r="AM387">
        <v>67.8</v>
      </c>
      <c r="AN387">
        <v>3.2</v>
      </c>
      <c r="AO387">
        <v>4.7</v>
      </c>
      <c r="AP387">
        <v>22</v>
      </c>
      <c r="AQ387">
        <v>24.5</v>
      </c>
      <c r="AR387">
        <v>10.4</v>
      </c>
      <c r="AS387">
        <v>4.3</v>
      </c>
      <c r="AT387">
        <v>3</v>
      </c>
      <c r="AU387">
        <v>64.9</v>
      </c>
      <c r="AV387">
        <v>20.7</v>
      </c>
      <c r="AW387">
        <v>150.2</v>
      </c>
      <c r="AX387">
        <v>8.5</v>
      </c>
      <c r="AY387">
        <v>17.7</v>
      </c>
      <c r="AZ387">
        <v>6.6</v>
      </c>
      <c r="BA387">
        <v>38.7</v>
      </c>
      <c r="BB387">
        <v>1.5</v>
      </c>
      <c r="BC387">
        <v>2.2</v>
      </c>
      <c r="BD387">
        <v>65.9</v>
      </c>
      <c r="BE387">
        <v>171.7</v>
      </c>
      <c r="BF387">
        <v>20.1</v>
      </c>
      <c r="BG387">
        <v>26.2</v>
      </c>
      <c r="BH387">
        <v>11.1</v>
      </c>
      <c r="BI387">
        <v>10.2</v>
      </c>
      <c r="BJ387">
        <v>7.6</v>
      </c>
      <c r="BK387">
        <v>4.4</v>
      </c>
      <c r="BL387">
        <v>9.8</v>
      </c>
      <c r="BM387">
        <v>11.1</v>
      </c>
      <c r="BP387">
        <v>14.5</v>
      </c>
      <c r="BQ387">
        <v>1130</v>
      </c>
      <c r="BR387">
        <v>1.3</v>
      </c>
      <c r="BS387">
        <v>2165.4</v>
      </c>
      <c r="BT387">
        <v>463.8</v>
      </c>
    </row>
    <row r="388" spans="1:72" x14ac:dyDescent="0.25">
      <c r="A388" s="26" t="s">
        <v>107</v>
      </c>
      <c r="B388" s="27" t="s">
        <v>331</v>
      </c>
      <c r="C388" s="26" t="s">
        <v>384</v>
      </c>
      <c r="D388">
        <v>443.6</v>
      </c>
      <c r="E388">
        <v>55</v>
      </c>
      <c r="F388">
        <v>16.3</v>
      </c>
      <c r="G388">
        <v>99.7</v>
      </c>
      <c r="H388">
        <v>841.1</v>
      </c>
      <c r="I388">
        <v>141.5</v>
      </c>
      <c r="J388">
        <v>206.8</v>
      </c>
      <c r="K388">
        <v>277.5</v>
      </c>
      <c r="L388">
        <v>252.4</v>
      </c>
      <c r="M388">
        <v>267.8</v>
      </c>
      <c r="N388">
        <v>838.5</v>
      </c>
      <c r="O388">
        <v>897.2</v>
      </c>
      <c r="P388">
        <v>550.2</v>
      </c>
      <c r="Q388">
        <v>410</v>
      </c>
      <c r="R388">
        <v>721.3</v>
      </c>
      <c r="S388">
        <v>1696.5</v>
      </c>
      <c r="T388">
        <v>26615.8</v>
      </c>
      <c r="U388">
        <v>8184</v>
      </c>
      <c r="V388">
        <v>5471.5</v>
      </c>
      <c r="W388">
        <v>7717.6</v>
      </c>
      <c r="X388">
        <v>3086.7</v>
      </c>
      <c r="Y388">
        <v>1979</v>
      </c>
      <c r="Z388">
        <v>3310.1</v>
      </c>
      <c r="AA388">
        <v>2922.5</v>
      </c>
      <c r="AB388">
        <v>144.6</v>
      </c>
      <c r="AC388">
        <v>308.8</v>
      </c>
      <c r="AD388">
        <v>6651.6</v>
      </c>
      <c r="AE388">
        <v>637.6</v>
      </c>
      <c r="AF388">
        <v>3420.6</v>
      </c>
      <c r="AG388">
        <v>1199.1</v>
      </c>
      <c r="AH388">
        <v>812.2</v>
      </c>
      <c r="AI388">
        <v>175.5</v>
      </c>
      <c r="AJ388">
        <v>304.6</v>
      </c>
      <c r="AK388">
        <v>754.8</v>
      </c>
      <c r="AL388">
        <v>211.3</v>
      </c>
      <c r="AM388">
        <v>511.2</v>
      </c>
      <c r="AN388">
        <v>820.2</v>
      </c>
      <c r="AO388">
        <v>791.7</v>
      </c>
      <c r="AP388">
        <v>4918.9</v>
      </c>
      <c r="AQ388">
        <v>7813.5</v>
      </c>
      <c r="AR388">
        <v>431.1</v>
      </c>
      <c r="AS388">
        <v>241.9</v>
      </c>
      <c r="AT388">
        <v>358.3</v>
      </c>
      <c r="AU388">
        <v>607.9</v>
      </c>
      <c r="AV388">
        <v>1259.6</v>
      </c>
      <c r="AW388">
        <v>2050.3</v>
      </c>
      <c r="AX388">
        <v>1353.9</v>
      </c>
      <c r="AY388">
        <v>475.1</v>
      </c>
      <c r="AZ388">
        <v>603.9</v>
      </c>
      <c r="BA388">
        <v>825.7</v>
      </c>
      <c r="BB388">
        <v>143.8</v>
      </c>
      <c r="BC388">
        <v>73.3</v>
      </c>
      <c r="BD388">
        <v>1679</v>
      </c>
      <c r="BE388">
        <v>1822</v>
      </c>
      <c r="BF388">
        <v>783.2</v>
      </c>
      <c r="BG388">
        <v>3408</v>
      </c>
      <c r="BH388">
        <v>743.2</v>
      </c>
      <c r="BI388">
        <v>1034.7</v>
      </c>
      <c r="BJ388">
        <v>299.7</v>
      </c>
      <c r="BK388">
        <v>175.5</v>
      </c>
      <c r="BL388">
        <v>710.2</v>
      </c>
      <c r="BM388">
        <v>157.1</v>
      </c>
      <c r="BP388">
        <v>2842.3</v>
      </c>
      <c r="BQ388">
        <v>40121.5</v>
      </c>
      <c r="BR388">
        <v>194.6</v>
      </c>
      <c r="BS388">
        <v>71900.7</v>
      </c>
      <c r="BT388">
        <v>10195.7</v>
      </c>
    </row>
    <row r="389" spans="1:72" x14ac:dyDescent="0.25">
      <c r="A389" s="28" t="s">
        <v>107</v>
      </c>
      <c r="B389" s="27" t="s">
        <v>331</v>
      </c>
      <c r="C389" s="28" t="s">
        <v>385</v>
      </c>
      <c r="D389">
        <v>0.6</v>
      </c>
      <c r="G389">
        <v>0.3</v>
      </c>
      <c r="H389">
        <v>1</v>
      </c>
      <c r="I389">
        <v>0.1</v>
      </c>
      <c r="J389">
        <v>0.2</v>
      </c>
      <c r="K389">
        <v>0.2</v>
      </c>
      <c r="L389">
        <v>0.3</v>
      </c>
      <c r="M389">
        <v>0.3</v>
      </c>
      <c r="N389">
        <v>1.2</v>
      </c>
      <c r="O389">
        <v>2.2</v>
      </c>
      <c r="P389">
        <v>1.1</v>
      </c>
      <c r="Q389">
        <v>0.5</v>
      </c>
      <c r="R389">
        <v>0.6</v>
      </c>
      <c r="S389">
        <v>3</v>
      </c>
      <c r="T389">
        <v>74.7</v>
      </c>
      <c r="U389">
        <v>13.5</v>
      </c>
      <c r="V389">
        <v>14.1</v>
      </c>
      <c r="W389">
        <v>20.5</v>
      </c>
      <c r="X389">
        <v>7</v>
      </c>
      <c r="Y389">
        <v>2.1</v>
      </c>
      <c r="Z389">
        <v>5.7</v>
      </c>
      <c r="AA389">
        <v>2.2</v>
      </c>
      <c r="AB389">
        <v>0.2</v>
      </c>
      <c r="AC389">
        <v>0.6</v>
      </c>
      <c r="AD389">
        <v>14.4</v>
      </c>
      <c r="AE389">
        <v>1</v>
      </c>
      <c r="AF389">
        <v>4.7</v>
      </c>
      <c r="AG389">
        <v>1.7</v>
      </c>
      <c r="AH389">
        <v>1.2</v>
      </c>
      <c r="AI389">
        <v>2.8</v>
      </c>
      <c r="AJ389">
        <v>1.9</v>
      </c>
      <c r="AK389">
        <v>1.6</v>
      </c>
      <c r="AL389">
        <v>0.3</v>
      </c>
      <c r="AM389">
        <v>0.6</v>
      </c>
      <c r="AN389">
        <v>0.9</v>
      </c>
      <c r="AO389">
        <v>1.4</v>
      </c>
      <c r="AP389">
        <v>17.1</v>
      </c>
      <c r="AQ389">
        <v>27.1</v>
      </c>
      <c r="AR389">
        <v>0.6</v>
      </c>
      <c r="AS389">
        <v>0.2</v>
      </c>
      <c r="AT389">
        <v>0.4</v>
      </c>
      <c r="AU389">
        <v>0.4</v>
      </c>
      <c r="AV389">
        <v>2.1</v>
      </c>
      <c r="AW389">
        <v>7.1</v>
      </c>
      <c r="AX389">
        <v>3</v>
      </c>
      <c r="AY389">
        <v>1</v>
      </c>
      <c r="AZ389">
        <v>0.8</v>
      </c>
      <c r="BA389">
        <v>1.5</v>
      </c>
      <c r="BB389">
        <v>0.5</v>
      </c>
      <c r="BC389">
        <v>0.2</v>
      </c>
      <c r="BD389">
        <v>2.6</v>
      </c>
      <c r="BE389">
        <v>3.4</v>
      </c>
      <c r="BF389">
        <v>1</v>
      </c>
      <c r="BG389">
        <v>6.2</v>
      </c>
      <c r="BH389">
        <v>1.2</v>
      </c>
      <c r="BI389">
        <v>1.8</v>
      </c>
      <c r="BJ389">
        <v>0.6</v>
      </c>
      <c r="BK389">
        <v>0.4</v>
      </c>
      <c r="BL389">
        <v>1.5</v>
      </c>
      <c r="BM389">
        <v>0.2</v>
      </c>
      <c r="BP389">
        <v>1.2</v>
      </c>
      <c r="BQ389">
        <v>100</v>
      </c>
      <c r="BS389">
        <v>173.2</v>
      </c>
      <c r="BT389">
        <v>50.1</v>
      </c>
    </row>
    <row r="390" spans="1:72" x14ac:dyDescent="0.25">
      <c r="A390" s="28" t="s">
        <v>107</v>
      </c>
      <c r="B390" s="27" t="s">
        <v>331</v>
      </c>
      <c r="C390" s="28" t="s">
        <v>386</v>
      </c>
      <c r="D390">
        <v>3.4</v>
      </c>
      <c r="E390">
        <v>0.6</v>
      </c>
      <c r="F390">
        <v>0.5</v>
      </c>
      <c r="G390">
        <v>1.9</v>
      </c>
      <c r="H390">
        <v>16.2</v>
      </c>
      <c r="I390">
        <v>3</v>
      </c>
      <c r="J390">
        <v>2</v>
      </c>
      <c r="K390">
        <v>3.5</v>
      </c>
      <c r="L390">
        <v>6.3</v>
      </c>
      <c r="M390">
        <v>9</v>
      </c>
      <c r="N390">
        <v>16.3</v>
      </c>
      <c r="O390">
        <v>27.4</v>
      </c>
      <c r="P390">
        <v>17.1</v>
      </c>
      <c r="Q390">
        <v>8.6</v>
      </c>
      <c r="R390">
        <v>11.3</v>
      </c>
      <c r="S390">
        <v>54.8</v>
      </c>
      <c r="T390">
        <v>1416.7</v>
      </c>
      <c r="U390">
        <v>392.9</v>
      </c>
      <c r="V390">
        <v>245.2</v>
      </c>
      <c r="W390">
        <v>293.4</v>
      </c>
      <c r="X390">
        <v>254.9</v>
      </c>
      <c r="Y390">
        <v>55.6</v>
      </c>
      <c r="Z390">
        <v>173.4</v>
      </c>
      <c r="AA390">
        <v>68.6</v>
      </c>
      <c r="AB390">
        <v>4.4</v>
      </c>
      <c r="AC390">
        <v>10.7</v>
      </c>
      <c r="AD390">
        <v>179.6</v>
      </c>
      <c r="AE390">
        <v>15.4</v>
      </c>
      <c r="AF390">
        <v>151.7</v>
      </c>
      <c r="AG390">
        <v>23.6</v>
      </c>
      <c r="AH390">
        <v>11</v>
      </c>
      <c r="AI390">
        <v>3.2</v>
      </c>
      <c r="AJ390">
        <v>5</v>
      </c>
      <c r="AK390">
        <v>25.2</v>
      </c>
      <c r="AL390">
        <v>9.7</v>
      </c>
      <c r="AM390">
        <v>11.7</v>
      </c>
      <c r="AN390">
        <v>33.5</v>
      </c>
      <c r="AO390">
        <v>37.3</v>
      </c>
      <c r="AP390">
        <v>215.5</v>
      </c>
      <c r="AQ390">
        <v>371.8</v>
      </c>
      <c r="AR390">
        <v>9.8</v>
      </c>
      <c r="AS390">
        <v>6.3</v>
      </c>
      <c r="AT390">
        <v>9.4</v>
      </c>
      <c r="AU390">
        <v>6.4</v>
      </c>
      <c r="AV390">
        <v>35.5</v>
      </c>
      <c r="AW390">
        <v>91</v>
      </c>
      <c r="AX390">
        <v>62.7</v>
      </c>
      <c r="AY390">
        <v>20.5</v>
      </c>
      <c r="AZ390">
        <v>15.5</v>
      </c>
      <c r="BA390">
        <v>45.5</v>
      </c>
      <c r="BB390">
        <v>4.6</v>
      </c>
      <c r="BC390">
        <v>2.8</v>
      </c>
      <c r="BD390">
        <v>66.3</v>
      </c>
      <c r="BE390">
        <v>87.3</v>
      </c>
      <c r="BF390">
        <v>25.3</v>
      </c>
      <c r="BG390">
        <v>108.2</v>
      </c>
      <c r="BH390">
        <v>21</v>
      </c>
      <c r="BI390">
        <v>42.3</v>
      </c>
      <c r="BJ390">
        <v>15.5</v>
      </c>
      <c r="BK390">
        <v>9.8</v>
      </c>
      <c r="BL390">
        <v>43.8</v>
      </c>
      <c r="BM390">
        <v>3.7</v>
      </c>
      <c r="BP390">
        <v>50.6</v>
      </c>
      <c r="BQ390">
        <v>2316.3</v>
      </c>
      <c r="BR390">
        <v>0.1</v>
      </c>
      <c r="BS390">
        <v>3294</v>
      </c>
      <c r="BT390">
        <v>1572.8</v>
      </c>
    </row>
    <row r="391" spans="1:72" x14ac:dyDescent="0.25">
      <c r="A391" s="28" t="s">
        <v>107</v>
      </c>
      <c r="B391" s="27" t="s">
        <v>331</v>
      </c>
      <c r="C391" s="28" t="s">
        <v>387</v>
      </c>
      <c r="D391">
        <v>11.7</v>
      </c>
      <c r="E391">
        <v>0.3</v>
      </c>
      <c r="F391">
        <v>0.3</v>
      </c>
      <c r="G391">
        <v>3.2</v>
      </c>
      <c r="H391">
        <v>19.1</v>
      </c>
      <c r="I391">
        <v>4.8</v>
      </c>
      <c r="J391">
        <v>2.3</v>
      </c>
      <c r="K391">
        <v>4.3</v>
      </c>
      <c r="L391">
        <v>1.9</v>
      </c>
      <c r="M391">
        <v>4</v>
      </c>
      <c r="N391">
        <v>30.5</v>
      </c>
      <c r="O391">
        <v>26.7</v>
      </c>
      <c r="P391">
        <v>13.2</v>
      </c>
      <c r="Q391">
        <v>5.7</v>
      </c>
      <c r="R391">
        <v>7.6</v>
      </c>
      <c r="S391">
        <v>21.7</v>
      </c>
      <c r="T391">
        <v>311</v>
      </c>
      <c r="U391">
        <v>69.2</v>
      </c>
      <c r="V391">
        <v>81.3</v>
      </c>
      <c r="W391">
        <v>70.3</v>
      </c>
      <c r="X391">
        <v>59.5</v>
      </c>
      <c r="Y391">
        <v>21.2</v>
      </c>
      <c r="Z391">
        <v>37</v>
      </c>
      <c r="AA391">
        <v>23.7</v>
      </c>
      <c r="AB391">
        <v>1.1</v>
      </c>
      <c r="AC391">
        <v>4.9</v>
      </c>
      <c r="AD391">
        <v>78.8</v>
      </c>
      <c r="AE391">
        <v>7.5</v>
      </c>
      <c r="AF391">
        <v>44.8</v>
      </c>
      <c r="AG391">
        <v>10.6</v>
      </c>
      <c r="AH391">
        <v>12.2</v>
      </c>
      <c r="AI391">
        <v>29.7</v>
      </c>
      <c r="AJ391">
        <v>32.4</v>
      </c>
      <c r="AK391">
        <v>9.3</v>
      </c>
      <c r="AL391">
        <v>1.7</v>
      </c>
      <c r="AM391">
        <v>7</v>
      </c>
      <c r="AN391">
        <v>15.9</v>
      </c>
      <c r="AO391">
        <v>5.7</v>
      </c>
      <c r="AP391">
        <v>46.4</v>
      </c>
      <c r="AQ391">
        <v>108.9</v>
      </c>
      <c r="AR391">
        <v>2.9</v>
      </c>
      <c r="AS391">
        <v>1.7</v>
      </c>
      <c r="AT391">
        <v>3.3</v>
      </c>
      <c r="AU391">
        <v>3.6</v>
      </c>
      <c r="AV391">
        <v>16.3</v>
      </c>
      <c r="AW391">
        <v>19.9</v>
      </c>
      <c r="AX391">
        <v>14.3</v>
      </c>
      <c r="AY391">
        <v>4</v>
      </c>
      <c r="AZ391">
        <v>4.1</v>
      </c>
      <c r="BA391">
        <v>11.6</v>
      </c>
      <c r="BB391">
        <v>2.7</v>
      </c>
      <c r="BC391">
        <v>1.2</v>
      </c>
      <c r="BD391">
        <v>19.1</v>
      </c>
      <c r="BE391">
        <v>22.9</v>
      </c>
      <c r="BF391">
        <v>5.6</v>
      </c>
      <c r="BG391">
        <v>26.3</v>
      </c>
      <c r="BH391">
        <v>6</v>
      </c>
      <c r="BI391">
        <v>7.6</v>
      </c>
      <c r="BJ391">
        <v>3.1</v>
      </c>
      <c r="BK391">
        <v>2</v>
      </c>
      <c r="BL391">
        <v>5.6</v>
      </c>
      <c r="BM391">
        <v>2</v>
      </c>
      <c r="BP391">
        <v>8.2</v>
      </c>
      <c r="BQ391">
        <v>388</v>
      </c>
      <c r="BR391">
        <v>0.1</v>
      </c>
      <c r="BS391">
        <v>755.1</v>
      </c>
      <c r="BT391">
        <v>212.7</v>
      </c>
    </row>
    <row r="392" spans="1:71" x14ac:dyDescent="0.25">
      <c r="A392" s="28" t="s">
        <v>107</v>
      </c>
      <c r="B392" s="27" t="s">
        <v>331</v>
      </c>
      <c r="C392" s="28" t="s">
        <v>388</v>
      </c>
      <c r="T392">
        <v>0.2</v>
      </c>
      <c r="U392">
        <v>0.1</v>
      </c>
      <c r="AD392">
        <v>0.1</v>
      </c>
      <c r="AQ392">
        <v>0.1</v>
      </c>
      <c r="BQ392">
        <v>0.3</v>
      </c>
      <c r="BS392">
        <v>0.3</v>
      </c>
    </row>
    <row r="393" spans="1:72" x14ac:dyDescent="0.25">
      <c r="A393" s="28" t="s">
        <v>107</v>
      </c>
      <c r="B393" s="27" t="s">
        <v>331</v>
      </c>
      <c r="C393" s="28" t="s">
        <v>389</v>
      </c>
      <c r="P393">
        <v>0.1</v>
      </c>
      <c r="S393">
        <v>0.1</v>
      </c>
      <c r="T393">
        <v>7</v>
      </c>
      <c r="U393">
        <v>1.5</v>
      </c>
      <c r="V393">
        <v>0.6</v>
      </c>
      <c r="W393">
        <v>0.5</v>
      </c>
      <c r="X393">
        <v>0.5</v>
      </c>
      <c r="Y393">
        <v>0.1</v>
      </c>
      <c r="Z393">
        <v>0.4</v>
      </c>
      <c r="AA393">
        <v>0.1</v>
      </c>
      <c r="AC393">
        <v>0.1</v>
      </c>
      <c r="AD393">
        <v>0.7</v>
      </c>
      <c r="AE393">
        <v>0.1</v>
      </c>
      <c r="AF393">
        <v>0.3</v>
      </c>
      <c r="AG393">
        <v>0.1</v>
      </c>
      <c r="AK393">
        <v>0.2</v>
      </c>
      <c r="AO393">
        <v>0.1</v>
      </c>
      <c r="AP393">
        <v>0.6</v>
      </c>
      <c r="AQ393">
        <v>1.4</v>
      </c>
      <c r="AR393">
        <v>0.2</v>
      </c>
      <c r="AV393">
        <v>0.4</v>
      </c>
      <c r="AW393">
        <v>0.8</v>
      </c>
      <c r="AX393">
        <v>0.2</v>
      </c>
      <c r="AZ393">
        <v>0.1</v>
      </c>
      <c r="BA393">
        <v>0.2</v>
      </c>
      <c r="BD393">
        <v>0.1</v>
      </c>
      <c r="BE393">
        <v>0.1</v>
      </c>
      <c r="BG393">
        <v>0.5</v>
      </c>
      <c r="BH393">
        <v>0.1</v>
      </c>
      <c r="BI393">
        <v>0.1</v>
      </c>
      <c r="BL393">
        <v>0.1</v>
      </c>
      <c r="BP393">
        <v>0.1</v>
      </c>
      <c r="BQ393">
        <v>5.4</v>
      </c>
      <c r="BS393">
        <v>8.1</v>
      </c>
      <c r="BT393">
        <v>1.3</v>
      </c>
    </row>
    <row r="394" spans="1:72" x14ac:dyDescent="0.25">
      <c r="A394" s="28" t="s">
        <v>107</v>
      </c>
      <c r="B394" s="27" t="s">
        <v>331</v>
      </c>
      <c r="C394" s="28" t="s">
        <v>390</v>
      </c>
      <c r="T394">
        <v>0.8</v>
      </c>
      <c r="U394">
        <v>0.2</v>
      </c>
      <c r="V394">
        <v>0.1</v>
      </c>
      <c r="W394">
        <v>0.3</v>
      </c>
      <c r="X394">
        <v>0.2</v>
      </c>
      <c r="Z394">
        <v>0.1</v>
      </c>
      <c r="AD394">
        <v>0.1</v>
      </c>
      <c r="AQ394">
        <v>0.3</v>
      </c>
      <c r="AW394">
        <v>0.1</v>
      </c>
      <c r="BG394">
        <v>0.1</v>
      </c>
      <c r="BQ394">
        <v>1.5</v>
      </c>
      <c r="BS394">
        <v>2.4</v>
      </c>
      <c r="BT394">
        <v>-5.8</v>
      </c>
    </row>
    <row r="395" spans="1:72" x14ac:dyDescent="0.25">
      <c r="A395" s="28" t="s">
        <v>107</v>
      </c>
      <c r="B395" s="27" t="s">
        <v>331</v>
      </c>
      <c r="C395" s="28" t="s">
        <v>391</v>
      </c>
      <c r="H395">
        <v>0.2</v>
      </c>
      <c r="L395">
        <v>0.1</v>
      </c>
      <c r="M395">
        <v>0.1</v>
      </c>
      <c r="N395">
        <v>0.2</v>
      </c>
      <c r="O395">
        <v>0.2</v>
      </c>
      <c r="P395">
        <v>0.3</v>
      </c>
      <c r="Q395">
        <v>0.1</v>
      </c>
      <c r="R395">
        <v>0.1</v>
      </c>
      <c r="S395">
        <v>0.5</v>
      </c>
      <c r="T395">
        <v>27.6</v>
      </c>
      <c r="U395">
        <v>4.5</v>
      </c>
      <c r="V395">
        <v>2.2</v>
      </c>
      <c r="W395">
        <v>6.3</v>
      </c>
      <c r="X395">
        <v>1</v>
      </c>
      <c r="Y395">
        <v>0.6</v>
      </c>
      <c r="Z395">
        <v>1.7</v>
      </c>
      <c r="AA395">
        <v>0.4</v>
      </c>
      <c r="AC395">
        <v>0.1</v>
      </c>
      <c r="AD395">
        <v>1.3</v>
      </c>
      <c r="AE395">
        <v>0.1</v>
      </c>
      <c r="AF395">
        <v>1.1</v>
      </c>
      <c r="AG395">
        <v>0.4</v>
      </c>
      <c r="AH395">
        <v>0.1</v>
      </c>
      <c r="AK395">
        <v>0.2</v>
      </c>
      <c r="AL395">
        <v>0.1</v>
      </c>
      <c r="AM395">
        <v>0.1</v>
      </c>
      <c r="AN395">
        <v>0.2</v>
      </c>
      <c r="AO395">
        <v>0.2</v>
      </c>
      <c r="AP395">
        <v>1.7</v>
      </c>
      <c r="AQ395">
        <v>3.4</v>
      </c>
      <c r="AR395">
        <v>0.1</v>
      </c>
      <c r="AS395">
        <v>0.1</v>
      </c>
      <c r="AT395">
        <v>0.1</v>
      </c>
      <c r="AU395">
        <v>0.1</v>
      </c>
      <c r="AV395">
        <v>0.3</v>
      </c>
      <c r="AW395">
        <v>0.8</v>
      </c>
      <c r="AX395">
        <v>0.4</v>
      </c>
      <c r="AY395">
        <v>0.1</v>
      </c>
      <c r="AZ395">
        <v>0.1</v>
      </c>
      <c r="BA395">
        <v>0.1</v>
      </c>
      <c r="BD395">
        <v>0.4</v>
      </c>
      <c r="BE395">
        <v>0.7</v>
      </c>
      <c r="BF395">
        <v>0.2</v>
      </c>
      <c r="BG395">
        <v>0.7</v>
      </c>
      <c r="BH395">
        <v>0.1</v>
      </c>
      <c r="BI395">
        <v>0.3</v>
      </c>
      <c r="BJ395">
        <v>0.1</v>
      </c>
      <c r="BK395">
        <v>0.1</v>
      </c>
      <c r="BL395">
        <v>0.2</v>
      </c>
      <c r="BP395">
        <v>0.3</v>
      </c>
      <c r="BQ395">
        <v>19</v>
      </c>
      <c r="BS395">
        <v>31.2</v>
      </c>
      <c r="BT395">
        <v>12.9</v>
      </c>
    </row>
    <row r="396" spans="1:72" x14ac:dyDescent="0.25">
      <c r="A396" s="28" t="s">
        <v>107</v>
      </c>
      <c r="B396" s="27" t="s">
        <v>331</v>
      </c>
      <c r="C396" s="28" t="s">
        <v>392</v>
      </c>
      <c r="D396">
        <v>0.3</v>
      </c>
      <c r="G396">
        <v>0.1</v>
      </c>
      <c r="H396">
        <v>1.9</v>
      </c>
      <c r="I396">
        <v>0.3</v>
      </c>
      <c r="J396">
        <v>0.2</v>
      </c>
      <c r="K396">
        <v>0.3</v>
      </c>
      <c r="L396">
        <v>0.3</v>
      </c>
      <c r="M396">
        <v>0.4</v>
      </c>
      <c r="N396">
        <v>1.2</v>
      </c>
      <c r="O396">
        <v>2</v>
      </c>
      <c r="P396">
        <v>2</v>
      </c>
      <c r="Q396">
        <v>0.8</v>
      </c>
      <c r="R396">
        <v>1.2</v>
      </c>
      <c r="S396">
        <v>3.8</v>
      </c>
      <c r="T396">
        <v>75.9</v>
      </c>
      <c r="U396">
        <v>22.5</v>
      </c>
      <c r="V396">
        <v>13.8</v>
      </c>
      <c r="W396">
        <v>20.4</v>
      </c>
      <c r="X396">
        <v>10.2</v>
      </c>
      <c r="Y396">
        <v>2.7</v>
      </c>
      <c r="Z396">
        <v>7.9</v>
      </c>
      <c r="AA396">
        <v>3.8</v>
      </c>
      <c r="AB396">
        <v>0.3</v>
      </c>
      <c r="AC396">
        <v>0.6</v>
      </c>
      <c r="AD396">
        <v>15.1</v>
      </c>
      <c r="AE396">
        <v>1.4</v>
      </c>
      <c r="AF396">
        <v>8.8</v>
      </c>
      <c r="AG396">
        <v>3.7</v>
      </c>
      <c r="AH396">
        <v>1.8</v>
      </c>
      <c r="AI396">
        <v>0.2</v>
      </c>
      <c r="AJ396">
        <v>0.3</v>
      </c>
      <c r="AK396">
        <v>2.1</v>
      </c>
      <c r="AL396">
        <v>0.4</v>
      </c>
      <c r="AM396">
        <v>1</v>
      </c>
      <c r="AN396">
        <v>1.7</v>
      </c>
      <c r="AO396">
        <v>2</v>
      </c>
      <c r="AP396">
        <v>11.7</v>
      </c>
      <c r="AQ396">
        <v>23.8</v>
      </c>
      <c r="AR396">
        <v>0.6</v>
      </c>
      <c r="AS396">
        <v>0.3</v>
      </c>
      <c r="AT396">
        <v>0.6</v>
      </c>
      <c r="AU396">
        <v>0.6</v>
      </c>
      <c r="AV396">
        <v>2</v>
      </c>
      <c r="AW396">
        <v>4.4</v>
      </c>
      <c r="AX396">
        <v>3</v>
      </c>
      <c r="AY396">
        <v>1.3</v>
      </c>
      <c r="AZ396">
        <v>0.7</v>
      </c>
      <c r="BA396">
        <v>1.6</v>
      </c>
      <c r="BB396">
        <v>0.2</v>
      </c>
      <c r="BC396">
        <v>0.2</v>
      </c>
      <c r="BD396">
        <v>3.1</v>
      </c>
      <c r="BE396">
        <v>3.9</v>
      </c>
      <c r="BF396">
        <v>1.2</v>
      </c>
      <c r="BG396">
        <v>6.3</v>
      </c>
      <c r="BH396">
        <v>0.9</v>
      </c>
      <c r="BI396">
        <v>2.6</v>
      </c>
      <c r="BJ396">
        <v>0.7</v>
      </c>
      <c r="BK396">
        <v>0.5</v>
      </c>
      <c r="BL396">
        <v>1.9</v>
      </c>
      <c r="BM396">
        <v>0.2</v>
      </c>
      <c r="BP396">
        <v>2</v>
      </c>
      <c r="BQ396">
        <v>126.9</v>
      </c>
      <c r="BS396">
        <v>190.7</v>
      </c>
      <c r="BT396">
        <v>61.4</v>
      </c>
    </row>
    <row r="397" spans="1:72" x14ac:dyDescent="0.25">
      <c r="A397" s="28" t="s">
        <v>107</v>
      </c>
      <c r="B397" s="27" t="s">
        <v>331</v>
      </c>
      <c r="C397" s="28" t="s">
        <v>393</v>
      </c>
      <c r="D397">
        <v>0.4</v>
      </c>
      <c r="E397">
        <v>0.1</v>
      </c>
      <c r="G397">
        <v>0.2</v>
      </c>
      <c r="H397">
        <v>1.3</v>
      </c>
      <c r="I397">
        <v>0.2</v>
      </c>
      <c r="J397">
        <v>0.2</v>
      </c>
      <c r="K397">
        <v>0.3</v>
      </c>
      <c r="L397">
        <v>0.4</v>
      </c>
      <c r="M397">
        <v>1.5</v>
      </c>
      <c r="N397">
        <v>1.4</v>
      </c>
      <c r="O397">
        <v>1.3</v>
      </c>
      <c r="P397">
        <v>0.9</v>
      </c>
      <c r="Q397">
        <v>0.7</v>
      </c>
      <c r="R397">
        <v>1.3</v>
      </c>
      <c r="S397">
        <v>3</v>
      </c>
      <c r="T397">
        <v>94</v>
      </c>
      <c r="U397">
        <v>22</v>
      </c>
      <c r="V397">
        <v>13.2</v>
      </c>
      <c r="W397">
        <v>14.5</v>
      </c>
      <c r="X397">
        <v>8.8</v>
      </c>
      <c r="Y397">
        <v>3.1</v>
      </c>
      <c r="Z397">
        <v>7.8</v>
      </c>
      <c r="AA397">
        <v>3.6</v>
      </c>
      <c r="AB397">
        <v>0.1</v>
      </c>
      <c r="AC397">
        <v>0.7</v>
      </c>
      <c r="AD397">
        <v>10.5</v>
      </c>
      <c r="AE397">
        <v>1.1</v>
      </c>
      <c r="AF397">
        <v>6.7</v>
      </c>
      <c r="AG397">
        <v>2.3</v>
      </c>
      <c r="AH397">
        <v>1.4</v>
      </c>
      <c r="AI397">
        <v>0.6</v>
      </c>
      <c r="AJ397">
        <v>1</v>
      </c>
      <c r="AK397">
        <v>2.3</v>
      </c>
      <c r="AL397">
        <v>0.4</v>
      </c>
      <c r="AM397">
        <v>1</v>
      </c>
      <c r="AN397">
        <v>1.4</v>
      </c>
      <c r="AO397">
        <v>1.1</v>
      </c>
      <c r="AP397">
        <v>8</v>
      </c>
      <c r="AQ397">
        <v>16.9</v>
      </c>
      <c r="AR397">
        <v>0.8</v>
      </c>
      <c r="AS397">
        <v>0.4</v>
      </c>
      <c r="AT397">
        <v>0.9</v>
      </c>
      <c r="AU397">
        <v>0.5</v>
      </c>
      <c r="AV397">
        <v>2.1</v>
      </c>
      <c r="AW397">
        <v>4</v>
      </c>
      <c r="AX397">
        <v>3</v>
      </c>
      <c r="AY397">
        <v>0.7</v>
      </c>
      <c r="AZ397">
        <v>0.7</v>
      </c>
      <c r="BA397">
        <v>1.6</v>
      </c>
      <c r="BB397">
        <v>0.2</v>
      </c>
      <c r="BC397">
        <v>0.2</v>
      </c>
      <c r="BD397">
        <v>2.6</v>
      </c>
      <c r="BE397">
        <v>5.6</v>
      </c>
      <c r="BF397">
        <v>1.3</v>
      </c>
      <c r="BG397">
        <v>4</v>
      </c>
      <c r="BH397">
        <v>0.9</v>
      </c>
      <c r="BI397">
        <v>1.9</v>
      </c>
      <c r="BJ397">
        <v>0.6</v>
      </c>
      <c r="BK397">
        <v>0.5</v>
      </c>
      <c r="BL397">
        <v>1.2</v>
      </c>
      <c r="BM397">
        <v>0.3</v>
      </c>
      <c r="BP397">
        <v>2.5</v>
      </c>
      <c r="BQ397">
        <v>119.2</v>
      </c>
      <c r="BS397">
        <v>172</v>
      </c>
      <c r="BT397">
        <v>109.2</v>
      </c>
    </row>
    <row r="398" spans="1:72" x14ac:dyDescent="0.25">
      <c r="A398" s="28" t="s">
        <v>107</v>
      </c>
      <c r="B398" s="27" t="s">
        <v>331</v>
      </c>
      <c r="C398" s="28" t="s">
        <v>394</v>
      </c>
      <c r="T398">
        <v>0.5</v>
      </c>
      <c r="U398">
        <v>0.1</v>
      </c>
      <c r="V398">
        <v>0.1</v>
      </c>
      <c r="W398">
        <v>0.1</v>
      </c>
      <c r="X398">
        <v>0.1</v>
      </c>
      <c r="AD398">
        <v>0.1</v>
      </c>
      <c r="AP398">
        <v>0.1</v>
      </c>
      <c r="AQ398">
        <v>0.1</v>
      </c>
      <c r="BQ398">
        <v>0.6</v>
      </c>
      <c r="BS398">
        <v>0.9</v>
      </c>
      <c r="BT398">
        <v>0.3</v>
      </c>
    </row>
    <row r="399" spans="1:72" x14ac:dyDescent="0.25">
      <c r="A399" s="28" t="s">
        <v>107</v>
      </c>
      <c r="B399" s="27" t="s">
        <v>331</v>
      </c>
      <c r="C399" s="28" t="s">
        <v>395</v>
      </c>
      <c r="D399">
        <v>2.1</v>
      </c>
      <c r="E399">
        <v>0.1</v>
      </c>
      <c r="F399">
        <v>0.1</v>
      </c>
      <c r="G399">
        <v>0.7</v>
      </c>
      <c r="H399">
        <v>5.4</v>
      </c>
      <c r="I399">
        <v>0.7</v>
      </c>
      <c r="J399">
        <v>0.6</v>
      </c>
      <c r="K399">
        <v>0.9</v>
      </c>
      <c r="L399">
        <v>0.5</v>
      </c>
      <c r="M399">
        <v>1.1</v>
      </c>
      <c r="N399">
        <v>3.2</v>
      </c>
      <c r="O399">
        <v>4.1</v>
      </c>
      <c r="P399">
        <v>1.8</v>
      </c>
      <c r="Q399">
        <v>1.5</v>
      </c>
      <c r="R399">
        <v>1.8</v>
      </c>
      <c r="S399">
        <v>5.3</v>
      </c>
      <c r="T399">
        <v>108.2</v>
      </c>
      <c r="U399">
        <v>27.6</v>
      </c>
      <c r="V399">
        <v>21.7</v>
      </c>
      <c r="W399">
        <v>22.5</v>
      </c>
      <c r="X399">
        <v>17.6</v>
      </c>
      <c r="Y399">
        <v>5.1</v>
      </c>
      <c r="Z399">
        <v>13.4</v>
      </c>
      <c r="AA399">
        <v>7.1</v>
      </c>
      <c r="AB399">
        <v>0.3</v>
      </c>
      <c r="AC399">
        <v>1.4</v>
      </c>
      <c r="AD399">
        <v>19.7</v>
      </c>
      <c r="AE399">
        <v>2</v>
      </c>
      <c r="AF399">
        <v>17.2</v>
      </c>
      <c r="AG399">
        <v>4</v>
      </c>
      <c r="AH399">
        <v>3</v>
      </c>
      <c r="AI399">
        <v>7.1</v>
      </c>
      <c r="AJ399">
        <v>7.5</v>
      </c>
      <c r="AK399">
        <v>3.5</v>
      </c>
      <c r="AL399">
        <v>0.7</v>
      </c>
      <c r="AM399">
        <v>2.1</v>
      </c>
      <c r="AN399">
        <v>3.6</v>
      </c>
      <c r="AO399">
        <v>2.8</v>
      </c>
      <c r="AP399">
        <v>18.8</v>
      </c>
      <c r="AQ399">
        <v>37.6</v>
      </c>
      <c r="AR399">
        <v>1.1</v>
      </c>
      <c r="AS399">
        <v>0.7</v>
      </c>
      <c r="AT399">
        <v>1.2</v>
      </c>
      <c r="AU399">
        <v>0.9</v>
      </c>
      <c r="AV399">
        <v>5.3</v>
      </c>
      <c r="AW399">
        <v>8.2</v>
      </c>
      <c r="AX399">
        <v>4.7</v>
      </c>
      <c r="AY399">
        <v>1.6</v>
      </c>
      <c r="AZ399">
        <v>1.4</v>
      </c>
      <c r="BA399">
        <v>4.8</v>
      </c>
      <c r="BB399">
        <v>0.7</v>
      </c>
      <c r="BC399">
        <v>0.4</v>
      </c>
      <c r="BD399">
        <v>6.1</v>
      </c>
      <c r="BE399">
        <v>7.9</v>
      </c>
      <c r="BF399">
        <v>2</v>
      </c>
      <c r="BG399">
        <v>9.6</v>
      </c>
      <c r="BH399">
        <v>2</v>
      </c>
      <c r="BI399">
        <v>3.1</v>
      </c>
      <c r="BJ399">
        <v>1.2</v>
      </c>
      <c r="BK399">
        <v>0.7</v>
      </c>
      <c r="BL399">
        <v>3</v>
      </c>
      <c r="BM399">
        <v>0.5</v>
      </c>
      <c r="BP399">
        <v>3.3</v>
      </c>
      <c r="BQ399">
        <v>164.6</v>
      </c>
      <c r="BS399">
        <v>247.9</v>
      </c>
      <c r="BT399">
        <v>96.1</v>
      </c>
    </row>
    <row r="400" spans="1:72" x14ac:dyDescent="0.25">
      <c r="A400" s="28" t="s">
        <v>107</v>
      </c>
      <c r="B400" s="27" t="s">
        <v>331</v>
      </c>
      <c r="C400" s="28" t="s">
        <v>396</v>
      </c>
      <c r="D400">
        <v>6</v>
      </c>
      <c r="E400">
        <v>0.5</v>
      </c>
      <c r="F400">
        <v>0.3</v>
      </c>
      <c r="G400">
        <v>1.7</v>
      </c>
      <c r="H400">
        <v>29.2</v>
      </c>
      <c r="I400">
        <v>3</v>
      </c>
      <c r="J400">
        <v>3.9</v>
      </c>
      <c r="K400">
        <v>3</v>
      </c>
      <c r="L400">
        <v>6</v>
      </c>
      <c r="M400">
        <v>6.9</v>
      </c>
      <c r="N400">
        <v>23.3</v>
      </c>
      <c r="O400">
        <v>74.5</v>
      </c>
      <c r="P400">
        <v>16.4</v>
      </c>
      <c r="Q400">
        <v>9.9</v>
      </c>
      <c r="R400">
        <v>10.6</v>
      </c>
      <c r="S400">
        <v>51.6</v>
      </c>
      <c r="T400">
        <v>2048.4</v>
      </c>
      <c r="U400">
        <v>347.5</v>
      </c>
      <c r="V400">
        <v>290.1</v>
      </c>
      <c r="W400">
        <v>305.6</v>
      </c>
      <c r="X400">
        <v>219</v>
      </c>
      <c r="Y400">
        <v>83.4</v>
      </c>
      <c r="Z400">
        <v>152.4</v>
      </c>
      <c r="AA400">
        <v>50.3</v>
      </c>
      <c r="AB400">
        <v>3.3</v>
      </c>
      <c r="AC400">
        <v>10.3</v>
      </c>
      <c r="AD400">
        <v>207.8</v>
      </c>
      <c r="AE400">
        <v>20.2</v>
      </c>
      <c r="AF400">
        <v>192.1</v>
      </c>
      <c r="AG400">
        <v>33.8</v>
      </c>
      <c r="AH400">
        <v>14.9</v>
      </c>
      <c r="AI400">
        <v>3.2</v>
      </c>
      <c r="AJ400">
        <v>8.8</v>
      </c>
      <c r="AK400">
        <v>21</v>
      </c>
      <c r="AL400">
        <v>8.1</v>
      </c>
      <c r="AM400">
        <v>15.1</v>
      </c>
      <c r="AN400">
        <v>87.5</v>
      </c>
      <c r="AO400">
        <v>25.7</v>
      </c>
      <c r="AP400">
        <v>225.7</v>
      </c>
      <c r="AQ400">
        <v>567.2</v>
      </c>
      <c r="AR400">
        <v>11.6</v>
      </c>
      <c r="AS400">
        <v>7</v>
      </c>
      <c r="AT400">
        <v>12.5</v>
      </c>
      <c r="AU400">
        <v>8.9</v>
      </c>
      <c r="AV400">
        <v>51.5</v>
      </c>
      <c r="AW400">
        <v>92.4</v>
      </c>
      <c r="AX400">
        <v>71.8</v>
      </c>
      <c r="AY400">
        <v>14.8</v>
      </c>
      <c r="AZ400">
        <v>16.6</v>
      </c>
      <c r="BA400">
        <v>34.4</v>
      </c>
      <c r="BB400">
        <v>8.2</v>
      </c>
      <c r="BC400">
        <v>2.7</v>
      </c>
      <c r="BD400">
        <v>82</v>
      </c>
      <c r="BE400">
        <v>87.2</v>
      </c>
      <c r="BF400">
        <v>27.2</v>
      </c>
      <c r="BG400">
        <v>104.6</v>
      </c>
      <c r="BH400">
        <v>22.3</v>
      </c>
      <c r="BI400">
        <v>32.7</v>
      </c>
      <c r="BJ400">
        <v>12.2</v>
      </c>
      <c r="BK400">
        <v>10.1</v>
      </c>
      <c r="BL400">
        <v>30.6</v>
      </c>
      <c r="BM400">
        <v>4.5</v>
      </c>
      <c r="BP400">
        <v>48.2</v>
      </c>
      <c r="BQ400">
        <v>2139.7</v>
      </c>
      <c r="BR400">
        <v>0.3</v>
      </c>
      <c r="BS400">
        <v>4145.9</v>
      </c>
      <c r="BT400">
        <v>1593.7</v>
      </c>
    </row>
    <row r="401" spans="1:72" x14ac:dyDescent="0.25">
      <c r="A401" s="28" t="s">
        <v>107</v>
      </c>
      <c r="B401" s="27" t="s">
        <v>331</v>
      </c>
      <c r="C401" s="28" t="s">
        <v>397</v>
      </c>
      <c r="D401">
        <v>1.6</v>
      </c>
      <c r="E401">
        <v>0.3</v>
      </c>
      <c r="F401">
        <v>0.1</v>
      </c>
      <c r="G401">
        <v>0.8</v>
      </c>
      <c r="H401">
        <v>5.4</v>
      </c>
      <c r="I401">
        <v>1.5</v>
      </c>
      <c r="J401">
        <v>0.8</v>
      </c>
      <c r="K401">
        <v>1.3</v>
      </c>
      <c r="L401">
        <v>2.2</v>
      </c>
      <c r="M401">
        <v>2.6</v>
      </c>
      <c r="N401">
        <v>7.8</v>
      </c>
      <c r="O401">
        <v>12.4</v>
      </c>
      <c r="P401">
        <v>7.7</v>
      </c>
      <c r="Q401">
        <v>4.1</v>
      </c>
      <c r="R401">
        <v>5.5</v>
      </c>
      <c r="S401">
        <v>22.6</v>
      </c>
      <c r="T401">
        <v>682.5</v>
      </c>
      <c r="U401">
        <v>166.6</v>
      </c>
      <c r="V401">
        <v>99.6</v>
      </c>
      <c r="W401">
        <v>154.9</v>
      </c>
      <c r="X401">
        <v>62.5</v>
      </c>
      <c r="Y401">
        <v>24.8</v>
      </c>
      <c r="Z401">
        <v>54.7</v>
      </c>
      <c r="AA401">
        <v>21.3</v>
      </c>
      <c r="AB401">
        <v>1.7</v>
      </c>
      <c r="AC401">
        <v>3.7</v>
      </c>
      <c r="AD401">
        <v>95.3</v>
      </c>
      <c r="AE401">
        <v>9.2</v>
      </c>
      <c r="AF401">
        <v>46.5</v>
      </c>
      <c r="AG401">
        <v>12.2</v>
      </c>
      <c r="AH401">
        <v>7.1</v>
      </c>
      <c r="AI401">
        <v>0.9</v>
      </c>
      <c r="AJ401">
        <v>1.4</v>
      </c>
      <c r="AK401">
        <v>9.5</v>
      </c>
      <c r="AL401">
        <v>2.7</v>
      </c>
      <c r="AM401">
        <v>5.6</v>
      </c>
      <c r="AN401">
        <v>14.2</v>
      </c>
      <c r="AO401">
        <v>12</v>
      </c>
      <c r="AP401">
        <v>74.9</v>
      </c>
      <c r="AQ401">
        <v>135.6</v>
      </c>
      <c r="AR401">
        <v>3.6</v>
      </c>
      <c r="AS401">
        <v>2.3</v>
      </c>
      <c r="AT401">
        <v>2.8</v>
      </c>
      <c r="AU401">
        <v>5.6</v>
      </c>
      <c r="AV401">
        <v>11.7</v>
      </c>
      <c r="AW401">
        <v>32.8</v>
      </c>
      <c r="AX401">
        <v>16.5</v>
      </c>
      <c r="AY401">
        <v>7.1</v>
      </c>
      <c r="AZ401">
        <v>5.1</v>
      </c>
      <c r="BA401">
        <v>11.6</v>
      </c>
      <c r="BB401">
        <v>1.7</v>
      </c>
      <c r="BC401">
        <v>0.7</v>
      </c>
      <c r="BD401">
        <v>23.8</v>
      </c>
      <c r="BE401">
        <v>27</v>
      </c>
      <c r="BF401">
        <v>8.4</v>
      </c>
      <c r="BG401">
        <v>48</v>
      </c>
      <c r="BH401">
        <v>7.4</v>
      </c>
      <c r="BI401">
        <v>14.3</v>
      </c>
      <c r="BJ401">
        <v>4.9</v>
      </c>
      <c r="BK401">
        <v>3.2</v>
      </c>
      <c r="BL401">
        <v>13.2</v>
      </c>
      <c r="BM401">
        <v>1.6</v>
      </c>
      <c r="BP401">
        <v>20.3</v>
      </c>
      <c r="BQ401">
        <v>806</v>
      </c>
      <c r="BR401">
        <v>0.1</v>
      </c>
      <c r="BS401">
        <v>1188.5</v>
      </c>
      <c r="BT401">
        <v>464</v>
      </c>
    </row>
    <row r="402" spans="1:72" x14ac:dyDescent="0.25">
      <c r="A402" s="28" t="s">
        <v>107</v>
      </c>
      <c r="B402" s="27" t="s">
        <v>331</v>
      </c>
      <c r="C402" s="28" t="s">
        <v>398</v>
      </c>
      <c r="H402">
        <v>0.1</v>
      </c>
      <c r="N402">
        <v>0.1</v>
      </c>
      <c r="O402">
        <v>0.1</v>
      </c>
      <c r="R402">
        <v>0.1</v>
      </c>
      <c r="S402">
        <v>0.1</v>
      </c>
      <c r="T402">
        <v>0.8</v>
      </c>
      <c r="U402">
        <v>0.3</v>
      </c>
      <c r="V402">
        <v>0.2</v>
      </c>
      <c r="W402">
        <v>0.3</v>
      </c>
      <c r="X402">
        <v>0.2</v>
      </c>
      <c r="Z402">
        <v>0.1</v>
      </c>
      <c r="AA402">
        <v>0.1</v>
      </c>
      <c r="AC402">
        <v>0.1</v>
      </c>
      <c r="AD402">
        <v>0.3</v>
      </c>
      <c r="AF402">
        <v>0.3</v>
      </c>
      <c r="AG402">
        <v>0.1</v>
      </c>
      <c r="AO402">
        <v>0.1</v>
      </c>
      <c r="AP402">
        <v>0.2</v>
      </c>
      <c r="AQ402">
        <v>0.4</v>
      </c>
      <c r="AV402">
        <v>0.1</v>
      </c>
      <c r="AW402">
        <v>0.1</v>
      </c>
      <c r="AX402">
        <v>0.1</v>
      </c>
      <c r="BA402">
        <v>0.1</v>
      </c>
      <c r="BD402">
        <v>0.1</v>
      </c>
      <c r="BG402">
        <v>0.1</v>
      </c>
      <c r="BI402">
        <v>0.1</v>
      </c>
      <c r="BL402">
        <v>0.1</v>
      </c>
      <c r="BQ402">
        <v>1.5</v>
      </c>
      <c r="BS402">
        <v>1.8</v>
      </c>
      <c r="BT402">
        <v>0.4</v>
      </c>
    </row>
    <row r="403" spans="1:72" x14ac:dyDescent="0.25">
      <c r="A403" s="28" t="s">
        <v>107</v>
      </c>
      <c r="B403" s="27" t="s">
        <v>331</v>
      </c>
      <c r="C403" s="28" t="s">
        <v>399</v>
      </c>
      <c r="D403">
        <v>0.2</v>
      </c>
      <c r="G403">
        <v>0.1</v>
      </c>
      <c r="H403">
        <v>0.4</v>
      </c>
      <c r="I403">
        <v>0.1</v>
      </c>
      <c r="J403">
        <v>0.1</v>
      </c>
      <c r="K403">
        <v>0.6</v>
      </c>
      <c r="L403">
        <v>0.2</v>
      </c>
      <c r="M403">
        <v>0.1</v>
      </c>
      <c r="N403">
        <v>0.4</v>
      </c>
      <c r="O403">
        <v>0.3</v>
      </c>
      <c r="P403">
        <v>0.4</v>
      </c>
      <c r="Q403">
        <v>0.1</v>
      </c>
      <c r="R403">
        <v>0.3</v>
      </c>
      <c r="S403">
        <v>0.6</v>
      </c>
      <c r="T403">
        <v>5.9</v>
      </c>
      <c r="U403">
        <v>2.6</v>
      </c>
      <c r="V403">
        <v>3.3</v>
      </c>
      <c r="W403">
        <v>3.3</v>
      </c>
      <c r="X403">
        <v>1.4</v>
      </c>
      <c r="Y403">
        <v>0.3</v>
      </c>
      <c r="Z403">
        <v>1</v>
      </c>
      <c r="AA403">
        <v>0.5</v>
      </c>
      <c r="AC403">
        <v>0.2</v>
      </c>
      <c r="AD403">
        <v>2.1</v>
      </c>
      <c r="AE403">
        <v>0.2</v>
      </c>
      <c r="AF403">
        <v>0.8</v>
      </c>
      <c r="AG403">
        <v>0.3</v>
      </c>
      <c r="AH403">
        <v>0.2</v>
      </c>
      <c r="AI403">
        <v>0.2</v>
      </c>
      <c r="AJ403">
        <v>0.2</v>
      </c>
      <c r="AK403">
        <v>0.2</v>
      </c>
      <c r="AL403">
        <v>0.1</v>
      </c>
      <c r="AM403">
        <v>0.2</v>
      </c>
      <c r="AN403">
        <v>0.2</v>
      </c>
      <c r="AO403">
        <v>0.2</v>
      </c>
      <c r="AP403">
        <v>1.3</v>
      </c>
      <c r="AQ403">
        <v>2</v>
      </c>
      <c r="AR403">
        <v>0.1</v>
      </c>
      <c r="AS403">
        <v>0.1</v>
      </c>
      <c r="AT403">
        <v>0.1</v>
      </c>
      <c r="AU403">
        <v>0.1</v>
      </c>
      <c r="AV403">
        <v>0.2</v>
      </c>
      <c r="AW403">
        <v>0.6</v>
      </c>
      <c r="AX403">
        <v>0.3</v>
      </c>
      <c r="AY403">
        <v>0.1</v>
      </c>
      <c r="AZ403">
        <v>0.1</v>
      </c>
      <c r="BA403">
        <v>0.3</v>
      </c>
      <c r="BB403">
        <v>0.1</v>
      </c>
      <c r="BC403">
        <v>0.1</v>
      </c>
      <c r="BD403">
        <v>0.3</v>
      </c>
      <c r="BE403">
        <v>0.3</v>
      </c>
      <c r="BF403">
        <v>0.1</v>
      </c>
      <c r="BG403">
        <v>0.6</v>
      </c>
      <c r="BH403">
        <v>0.1</v>
      </c>
      <c r="BI403">
        <v>0.2</v>
      </c>
      <c r="BJ403">
        <v>0.1</v>
      </c>
      <c r="BK403">
        <v>0.1</v>
      </c>
      <c r="BL403">
        <v>0.2</v>
      </c>
      <c r="BM403">
        <v>0.1</v>
      </c>
      <c r="BP403">
        <v>0.2</v>
      </c>
      <c r="BQ403">
        <v>9.9</v>
      </c>
      <c r="BS403">
        <v>16.8</v>
      </c>
      <c r="BT403">
        <v>3.8</v>
      </c>
    </row>
    <row r="404" spans="1:72" x14ac:dyDescent="0.25">
      <c r="A404" s="28" t="s">
        <v>107</v>
      </c>
      <c r="B404" s="27" t="s">
        <v>331</v>
      </c>
      <c r="C404" s="28" t="s">
        <v>400</v>
      </c>
      <c r="D404">
        <v>16.5</v>
      </c>
      <c r="E404">
        <v>6.4</v>
      </c>
      <c r="F404">
        <v>1.7</v>
      </c>
      <c r="G404">
        <v>15.6</v>
      </c>
      <c r="H404">
        <v>70.6</v>
      </c>
      <c r="I404">
        <v>12.7</v>
      </c>
      <c r="J404">
        <v>10.9</v>
      </c>
      <c r="K404">
        <v>15.4</v>
      </c>
      <c r="L404">
        <v>41</v>
      </c>
      <c r="M404">
        <v>29</v>
      </c>
      <c r="N404">
        <v>90.1</v>
      </c>
      <c r="O404">
        <v>107.2</v>
      </c>
      <c r="P404">
        <v>103.2</v>
      </c>
      <c r="Q404">
        <v>94.3</v>
      </c>
      <c r="R404">
        <v>83.3</v>
      </c>
      <c r="S404">
        <v>424.7</v>
      </c>
      <c r="T404">
        <v>11457.6</v>
      </c>
      <c r="U404">
        <v>3073</v>
      </c>
      <c r="V404">
        <v>1623.3</v>
      </c>
      <c r="W404">
        <v>1954.4</v>
      </c>
      <c r="X404">
        <v>827.4</v>
      </c>
      <c r="Y404">
        <v>321.5</v>
      </c>
      <c r="Z404">
        <v>926.8</v>
      </c>
      <c r="AA404">
        <v>274</v>
      </c>
      <c r="AB404">
        <v>41.4</v>
      </c>
      <c r="AC404">
        <v>59.2</v>
      </c>
      <c r="AD404">
        <v>1196.1</v>
      </c>
      <c r="AE404">
        <v>93.7</v>
      </c>
      <c r="AF404">
        <v>533.8</v>
      </c>
      <c r="AG404">
        <v>155.7</v>
      </c>
      <c r="AH404">
        <v>92.8</v>
      </c>
      <c r="AI404">
        <v>5.9</v>
      </c>
      <c r="AJ404">
        <v>23</v>
      </c>
      <c r="AK404">
        <v>127.3</v>
      </c>
      <c r="AL404">
        <v>41.8</v>
      </c>
      <c r="AM404">
        <v>76.6</v>
      </c>
      <c r="AN404">
        <v>121.4</v>
      </c>
      <c r="AO404">
        <v>234.3</v>
      </c>
      <c r="AP404">
        <v>1119.5</v>
      </c>
      <c r="AQ404">
        <v>1828.2</v>
      </c>
      <c r="AR404">
        <v>66.8</v>
      </c>
      <c r="AS404">
        <v>52</v>
      </c>
      <c r="AT404">
        <v>33.7</v>
      </c>
      <c r="AU404">
        <v>87.9</v>
      </c>
      <c r="AV404">
        <v>167.8</v>
      </c>
      <c r="AW404">
        <v>534.3</v>
      </c>
      <c r="AX404">
        <v>246</v>
      </c>
      <c r="AY404">
        <v>171.1</v>
      </c>
      <c r="AZ404">
        <v>62.1</v>
      </c>
      <c r="BA404">
        <v>109.7</v>
      </c>
      <c r="BB404">
        <v>13.7</v>
      </c>
      <c r="BC404">
        <v>7.8</v>
      </c>
      <c r="BD404">
        <v>359.9</v>
      </c>
      <c r="BE404">
        <v>515.8</v>
      </c>
      <c r="BF404">
        <v>155.4</v>
      </c>
      <c r="BG404">
        <v>581.2</v>
      </c>
      <c r="BH404">
        <v>105.5</v>
      </c>
      <c r="BI404">
        <v>293.9</v>
      </c>
      <c r="BJ404">
        <v>82.9</v>
      </c>
      <c r="BK404">
        <v>71.7</v>
      </c>
      <c r="BL404">
        <v>216.8</v>
      </c>
      <c r="BM404">
        <v>20.5</v>
      </c>
      <c r="BP404">
        <v>236</v>
      </c>
      <c r="BQ404">
        <v>14263.4</v>
      </c>
      <c r="BR404">
        <v>2</v>
      </c>
      <c r="BS404">
        <v>21009.2</v>
      </c>
      <c r="BT404">
        <v>9606.4</v>
      </c>
    </row>
    <row r="405" spans="1:72" x14ac:dyDescent="0.25">
      <c r="A405" s="28" t="s">
        <v>107</v>
      </c>
      <c r="B405" s="27" t="s">
        <v>331</v>
      </c>
      <c r="C405" s="28" t="s">
        <v>401</v>
      </c>
      <c r="D405">
        <v>2.2</v>
      </c>
      <c r="E405">
        <v>0.2</v>
      </c>
      <c r="G405">
        <v>0.7</v>
      </c>
      <c r="H405">
        <v>4.4</v>
      </c>
      <c r="I405">
        <v>0.6</v>
      </c>
      <c r="J405">
        <v>0.6</v>
      </c>
      <c r="K405">
        <v>1.1</v>
      </c>
      <c r="L405">
        <v>1.4</v>
      </c>
      <c r="M405">
        <v>1.6</v>
      </c>
      <c r="N405">
        <v>9.1</v>
      </c>
      <c r="O405">
        <v>4.9</v>
      </c>
      <c r="P405">
        <v>6.4</v>
      </c>
      <c r="Q405">
        <v>4</v>
      </c>
      <c r="R405">
        <v>10.6</v>
      </c>
      <c r="S405">
        <v>17</v>
      </c>
      <c r="T405">
        <v>321.9</v>
      </c>
      <c r="U405">
        <v>94.2</v>
      </c>
      <c r="V405">
        <v>86.1</v>
      </c>
      <c r="W405">
        <v>68.4</v>
      </c>
      <c r="X405">
        <v>22.9</v>
      </c>
      <c r="Y405">
        <v>12.5</v>
      </c>
      <c r="Z405">
        <v>30.6</v>
      </c>
      <c r="AA405">
        <v>10.5</v>
      </c>
      <c r="AB405">
        <v>0.8</v>
      </c>
      <c r="AC405">
        <v>2.9</v>
      </c>
      <c r="AD405">
        <v>55.7</v>
      </c>
      <c r="AE405">
        <v>4.4</v>
      </c>
      <c r="AF405">
        <v>17.3</v>
      </c>
      <c r="AG405">
        <v>3.7</v>
      </c>
      <c r="AH405">
        <v>2.7</v>
      </c>
      <c r="AI405">
        <v>0.4</v>
      </c>
      <c r="AJ405">
        <v>0.4</v>
      </c>
      <c r="AK405">
        <v>3.9</v>
      </c>
      <c r="AL405">
        <v>1.5</v>
      </c>
      <c r="AM405">
        <v>2.7</v>
      </c>
      <c r="AN405">
        <v>4.2</v>
      </c>
      <c r="AO405">
        <v>4.6</v>
      </c>
      <c r="AP405">
        <v>32.5</v>
      </c>
      <c r="AQ405">
        <v>51.6</v>
      </c>
      <c r="AR405">
        <v>1.9</v>
      </c>
      <c r="AS405">
        <v>1.5</v>
      </c>
      <c r="AT405">
        <v>1.6</v>
      </c>
      <c r="AU405">
        <v>3</v>
      </c>
      <c r="AV405">
        <v>5.8</v>
      </c>
      <c r="AW405">
        <v>15.4</v>
      </c>
      <c r="AX405">
        <v>8.4</v>
      </c>
      <c r="AY405">
        <v>2.8</v>
      </c>
      <c r="AZ405">
        <v>2.2</v>
      </c>
      <c r="BA405">
        <v>4.6</v>
      </c>
      <c r="BB405">
        <v>0.8</v>
      </c>
      <c r="BC405">
        <v>0.3</v>
      </c>
      <c r="BD405">
        <v>10.7</v>
      </c>
      <c r="BE405">
        <v>17.2</v>
      </c>
      <c r="BF405">
        <v>4.7</v>
      </c>
      <c r="BG405">
        <v>14.4</v>
      </c>
      <c r="BH405">
        <v>3.3</v>
      </c>
      <c r="BI405">
        <v>6.1</v>
      </c>
      <c r="BJ405">
        <v>2.1</v>
      </c>
      <c r="BK405">
        <v>2.1</v>
      </c>
      <c r="BL405">
        <v>4.6</v>
      </c>
      <c r="BM405">
        <v>1</v>
      </c>
      <c r="BP405">
        <v>7.9</v>
      </c>
      <c r="BQ405">
        <v>414.5</v>
      </c>
      <c r="BR405">
        <v>0.1</v>
      </c>
      <c r="BS405">
        <v>654.3</v>
      </c>
      <c r="BT405">
        <v>346.4</v>
      </c>
    </row>
    <row r="406" spans="1:72" x14ac:dyDescent="0.25">
      <c r="A406" s="28" t="s">
        <v>107</v>
      </c>
      <c r="B406" s="27" t="s">
        <v>331</v>
      </c>
      <c r="C406" s="28" t="s">
        <v>402</v>
      </c>
      <c r="D406">
        <v>7.1</v>
      </c>
      <c r="E406">
        <v>0.6</v>
      </c>
      <c r="F406">
        <v>0.2</v>
      </c>
      <c r="G406">
        <v>2.8</v>
      </c>
      <c r="H406">
        <v>18</v>
      </c>
      <c r="I406">
        <v>3.7</v>
      </c>
      <c r="J406">
        <v>2.4</v>
      </c>
      <c r="K406">
        <v>3.5</v>
      </c>
      <c r="L406">
        <v>2.5</v>
      </c>
      <c r="M406">
        <v>4.5</v>
      </c>
      <c r="N406">
        <v>17.6</v>
      </c>
      <c r="O406">
        <v>15.5</v>
      </c>
      <c r="P406">
        <v>12.7</v>
      </c>
      <c r="Q406">
        <v>10</v>
      </c>
      <c r="R406">
        <v>6.9</v>
      </c>
      <c r="S406">
        <v>27.3</v>
      </c>
      <c r="T406">
        <v>966</v>
      </c>
      <c r="U406">
        <v>192.1</v>
      </c>
      <c r="V406">
        <v>104.5</v>
      </c>
      <c r="W406">
        <v>140.7</v>
      </c>
      <c r="X406">
        <v>39.7</v>
      </c>
      <c r="Y406">
        <v>24.3</v>
      </c>
      <c r="Z406">
        <v>51.5</v>
      </c>
      <c r="AA406">
        <v>23.4</v>
      </c>
      <c r="AB406">
        <v>1.5</v>
      </c>
      <c r="AC406">
        <v>4.7</v>
      </c>
      <c r="AD406">
        <v>78.4</v>
      </c>
      <c r="AE406">
        <v>7.7</v>
      </c>
      <c r="AF406">
        <v>70.8</v>
      </c>
      <c r="AG406">
        <v>17.7</v>
      </c>
      <c r="AH406">
        <v>10.4</v>
      </c>
      <c r="AI406">
        <v>9.6</v>
      </c>
      <c r="AJ406">
        <v>18.6</v>
      </c>
      <c r="AK406">
        <v>8.8</v>
      </c>
      <c r="AL406">
        <v>2.2</v>
      </c>
      <c r="AM406">
        <v>6.9</v>
      </c>
      <c r="AN406">
        <v>19</v>
      </c>
      <c r="AO406">
        <v>6.6</v>
      </c>
      <c r="AP406">
        <v>58.5</v>
      </c>
      <c r="AQ406">
        <v>137.3</v>
      </c>
      <c r="AR406">
        <v>3.4</v>
      </c>
      <c r="AS406">
        <v>2.8</v>
      </c>
      <c r="AT406">
        <v>2.9</v>
      </c>
      <c r="AU406">
        <v>6.2</v>
      </c>
      <c r="AV406">
        <v>13.5</v>
      </c>
      <c r="AW406">
        <v>26.4</v>
      </c>
      <c r="AX406">
        <v>13.7</v>
      </c>
      <c r="AY406">
        <v>4.5</v>
      </c>
      <c r="AZ406">
        <v>4.5</v>
      </c>
      <c r="BA406">
        <v>9.5</v>
      </c>
      <c r="BB406">
        <v>2.1</v>
      </c>
      <c r="BC406">
        <v>1.1</v>
      </c>
      <c r="BD406">
        <v>24.1</v>
      </c>
      <c r="BE406">
        <v>32.4</v>
      </c>
      <c r="BF406">
        <v>11.1</v>
      </c>
      <c r="BG406">
        <v>30.2</v>
      </c>
      <c r="BH406">
        <v>5.7</v>
      </c>
      <c r="BI406">
        <v>9.6</v>
      </c>
      <c r="BJ406">
        <v>3.3</v>
      </c>
      <c r="BK406">
        <v>3.4</v>
      </c>
      <c r="BL406">
        <v>9.6</v>
      </c>
      <c r="BM406">
        <v>1.7</v>
      </c>
      <c r="BP406">
        <v>11.5</v>
      </c>
      <c r="BQ406">
        <v>796.1</v>
      </c>
      <c r="BR406">
        <v>0.2</v>
      </c>
      <c r="BS406">
        <v>1161.7</v>
      </c>
      <c r="BT406">
        <v>477.9</v>
      </c>
    </row>
    <row r="407" spans="1:72" x14ac:dyDescent="0.25">
      <c r="A407" s="28" t="s">
        <v>107</v>
      </c>
      <c r="B407" s="27" t="s">
        <v>331</v>
      </c>
      <c r="C407" s="28" t="s">
        <v>403</v>
      </c>
      <c r="D407">
        <v>0.6</v>
      </c>
      <c r="E407">
        <v>0.1</v>
      </c>
      <c r="G407">
        <v>0.3</v>
      </c>
      <c r="H407">
        <v>2.3</v>
      </c>
      <c r="I407">
        <v>0.3</v>
      </c>
      <c r="J407">
        <v>0.3</v>
      </c>
      <c r="K407">
        <v>0.4</v>
      </c>
      <c r="L407">
        <v>0.2</v>
      </c>
      <c r="M407">
        <v>0.5</v>
      </c>
      <c r="N407">
        <v>1.2</v>
      </c>
      <c r="O407">
        <v>1.2</v>
      </c>
      <c r="P407">
        <v>1.6</v>
      </c>
      <c r="Q407">
        <v>0.7</v>
      </c>
      <c r="R407">
        <v>2.4</v>
      </c>
      <c r="S407">
        <v>6.6</v>
      </c>
      <c r="T407">
        <v>53.7</v>
      </c>
      <c r="U407">
        <v>41.2</v>
      </c>
      <c r="V407">
        <v>29.3</v>
      </c>
      <c r="W407">
        <v>26.7</v>
      </c>
      <c r="X407">
        <v>12.1</v>
      </c>
      <c r="Y407">
        <v>2.3</v>
      </c>
      <c r="Z407">
        <v>9.1</v>
      </c>
      <c r="AA407">
        <v>5.2</v>
      </c>
      <c r="AB407">
        <v>0.3</v>
      </c>
      <c r="AC407">
        <v>1</v>
      </c>
      <c r="AD407">
        <v>30.3</v>
      </c>
      <c r="AE407">
        <v>1.7</v>
      </c>
      <c r="AF407">
        <v>4.7</v>
      </c>
      <c r="AG407">
        <v>1.2</v>
      </c>
      <c r="AH407">
        <v>1</v>
      </c>
      <c r="AI407">
        <v>0.1</v>
      </c>
      <c r="AJ407">
        <v>0.2</v>
      </c>
      <c r="AK407">
        <v>1.4</v>
      </c>
      <c r="AL407">
        <v>0.3</v>
      </c>
      <c r="AM407">
        <v>1</v>
      </c>
      <c r="AN407">
        <v>0.6</v>
      </c>
      <c r="AO407">
        <v>1.1</v>
      </c>
      <c r="AP407">
        <v>6.6</v>
      </c>
      <c r="AQ407">
        <v>10.7</v>
      </c>
      <c r="AR407">
        <v>0.3</v>
      </c>
      <c r="AS407">
        <v>0.2</v>
      </c>
      <c r="AT407">
        <v>0.2</v>
      </c>
      <c r="AU407">
        <v>1.2</v>
      </c>
      <c r="AV407">
        <v>1.4</v>
      </c>
      <c r="AW407">
        <v>3.5</v>
      </c>
      <c r="AX407">
        <v>1.4</v>
      </c>
      <c r="AY407">
        <v>0.6</v>
      </c>
      <c r="AZ407">
        <v>0.5</v>
      </c>
      <c r="BA407">
        <v>1.4</v>
      </c>
      <c r="BB407">
        <v>0.1</v>
      </c>
      <c r="BC407">
        <v>0.1</v>
      </c>
      <c r="BD407">
        <v>2.2</v>
      </c>
      <c r="BE407">
        <v>2.3</v>
      </c>
      <c r="BF407">
        <v>0.9</v>
      </c>
      <c r="BG407">
        <v>3.5</v>
      </c>
      <c r="BH407">
        <v>0.6</v>
      </c>
      <c r="BI407">
        <v>1.3</v>
      </c>
      <c r="BJ407">
        <v>0.5</v>
      </c>
      <c r="BK407">
        <v>0.3</v>
      </c>
      <c r="BL407">
        <v>1.3</v>
      </c>
      <c r="BM407">
        <v>0.4</v>
      </c>
      <c r="BP407">
        <v>1.2</v>
      </c>
      <c r="BQ407">
        <v>92.6</v>
      </c>
      <c r="BS407">
        <v>135.9</v>
      </c>
      <c r="BT407">
        <v>9.9</v>
      </c>
    </row>
    <row r="408" spans="1:72" x14ac:dyDescent="0.25">
      <c r="A408" s="28" t="s">
        <v>107</v>
      </c>
      <c r="B408" s="27" t="s">
        <v>331</v>
      </c>
      <c r="C408" s="28" t="s">
        <v>404</v>
      </c>
      <c r="D408">
        <v>0.1</v>
      </c>
      <c r="E408">
        <v>0.1</v>
      </c>
      <c r="G408">
        <v>0.1</v>
      </c>
      <c r="H408">
        <v>0.3</v>
      </c>
      <c r="K408">
        <v>0.1</v>
      </c>
      <c r="L408">
        <v>0.3</v>
      </c>
      <c r="M408">
        <v>0.2</v>
      </c>
      <c r="N408">
        <v>0.4</v>
      </c>
      <c r="O408">
        <v>1</v>
      </c>
      <c r="P408">
        <v>0.5</v>
      </c>
      <c r="Q408">
        <v>1.2</v>
      </c>
      <c r="R408">
        <v>0.3</v>
      </c>
      <c r="S408">
        <v>2</v>
      </c>
      <c r="T408">
        <v>96.5</v>
      </c>
      <c r="U408">
        <v>15.4</v>
      </c>
      <c r="V408">
        <v>7</v>
      </c>
      <c r="W408">
        <v>11.5</v>
      </c>
      <c r="X408">
        <v>3</v>
      </c>
      <c r="Y408">
        <v>2.2</v>
      </c>
      <c r="Z408">
        <v>5.4</v>
      </c>
      <c r="AA408">
        <v>1.2</v>
      </c>
      <c r="AB408">
        <v>0.2</v>
      </c>
      <c r="AC408">
        <v>0.3</v>
      </c>
      <c r="AD408">
        <v>5.1</v>
      </c>
      <c r="AE408">
        <v>0.4</v>
      </c>
      <c r="AF408">
        <v>3.8</v>
      </c>
      <c r="AG408">
        <v>0.9</v>
      </c>
      <c r="AH408">
        <v>0.5</v>
      </c>
      <c r="AJ408">
        <v>0.1</v>
      </c>
      <c r="AK408">
        <v>0.7</v>
      </c>
      <c r="AL408">
        <v>0.2</v>
      </c>
      <c r="AM408">
        <v>0.3</v>
      </c>
      <c r="AN408">
        <v>1.7</v>
      </c>
      <c r="AO408">
        <v>1.1</v>
      </c>
      <c r="AP408">
        <v>6.7</v>
      </c>
      <c r="AQ408">
        <v>13.7</v>
      </c>
      <c r="AR408">
        <v>0.3</v>
      </c>
      <c r="AS408">
        <v>0.3</v>
      </c>
      <c r="AT408">
        <v>0.2</v>
      </c>
      <c r="AU408">
        <v>0.3</v>
      </c>
      <c r="AV408">
        <v>1</v>
      </c>
      <c r="AW408">
        <v>2.7</v>
      </c>
      <c r="AX408">
        <v>1.5</v>
      </c>
      <c r="AY408">
        <v>0.8</v>
      </c>
      <c r="AZ408">
        <v>0.4</v>
      </c>
      <c r="BA408">
        <v>0.6</v>
      </c>
      <c r="BB408">
        <v>0.1</v>
      </c>
      <c r="BD408">
        <v>2.4</v>
      </c>
      <c r="BE408">
        <v>3.1</v>
      </c>
      <c r="BF408">
        <v>1</v>
      </c>
      <c r="BG408">
        <v>3.1</v>
      </c>
      <c r="BH408">
        <v>0.6</v>
      </c>
      <c r="BI408">
        <v>1.4</v>
      </c>
      <c r="BJ408">
        <v>0.4</v>
      </c>
      <c r="BK408">
        <v>0.5</v>
      </c>
      <c r="BL408">
        <v>1.3</v>
      </c>
      <c r="BM408">
        <v>0.1</v>
      </c>
      <c r="BP408">
        <v>1.1</v>
      </c>
      <c r="BQ408">
        <v>89.3</v>
      </c>
      <c r="BS408">
        <v>114.7</v>
      </c>
      <c r="BT408">
        <v>56.8</v>
      </c>
    </row>
    <row r="409" spans="1:72" x14ac:dyDescent="0.25">
      <c r="A409" s="28" t="s">
        <v>107</v>
      </c>
      <c r="B409" s="27" t="s">
        <v>331</v>
      </c>
      <c r="C409" s="28" t="s">
        <v>405</v>
      </c>
      <c r="S409">
        <v>0.1</v>
      </c>
      <c r="T409">
        <v>2.6</v>
      </c>
      <c r="U409">
        <v>0.4</v>
      </c>
      <c r="V409">
        <v>0.2</v>
      </c>
      <c r="W409">
        <v>0.6</v>
      </c>
      <c r="X409">
        <v>0.2</v>
      </c>
      <c r="Y409">
        <v>0.1</v>
      </c>
      <c r="Z409">
        <v>0.2</v>
      </c>
      <c r="AA409">
        <v>0.1</v>
      </c>
      <c r="AD409">
        <v>0.2</v>
      </c>
      <c r="AF409">
        <v>0.2</v>
      </c>
      <c r="AP409">
        <v>0.3</v>
      </c>
      <c r="AQ409">
        <v>0.5</v>
      </c>
      <c r="AW409">
        <v>0.1</v>
      </c>
      <c r="AX409">
        <v>0.1</v>
      </c>
      <c r="BD409">
        <v>0.1</v>
      </c>
      <c r="BE409">
        <v>0.1</v>
      </c>
      <c r="BG409">
        <v>0.1</v>
      </c>
      <c r="BQ409">
        <v>2.4</v>
      </c>
      <c r="BS409">
        <v>3.8</v>
      </c>
      <c r="BT409">
        <v>0.2</v>
      </c>
    </row>
    <row r="410" spans="1:72" x14ac:dyDescent="0.25">
      <c r="A410" s="28" t="s">
        <v>107</v>
      </c>
      <c r="B410" s="27" t="s">
        <v>331</v>
      </c>
      <c r="C410" s="28" t="s">
        <v>406</v>
      </c>
      <c r="D410">
        <v>0.3</v>
      </c>
      <c r="G410">
        <v>0.1</v>
      </c>
      <c r="H410">
        <v>1.4</v>
      </c>
      <c r="I410">
        <v>0.2</v>
      </c>
      <c r="J410">
        <v>0.1</v>
      </c>
      <c r="K410">
        <v>0.2</v>
      </c>
      <c r="L410">
        <v>0.2</v>
      </c>
      <c r="M410">
        <v>0.3</v>
      </c>
      <c r="N410">
        <v>0.8</v>
      </c>
      <c r="O410">
        <v>1.2</v>
      </c>
      <c r="P410">
        <v>0.6</v>
      </c>
      <c r="Q410">
        <v>0.4</v>
      </c>
      <c r="R410">
        <v>0.4</v>
      </c>
      <c r="S410">
        <v>1.7</v>
      </c>
      <c r="T410">
        <v>51.9</v>
      </c>
      <c r="U410">
        <v>10.7</v>
      </c>
      <c r="V410">
        <v>8.8</v>
      </c>
      <c r="W410">
        <v>9.3</v>
      </c>
      <c r="X410">
        <v>6.5</v>
      </c>
      <c r="Y410">
        <v>1.8</v>
      </c>
      <c r="Z410">
        <v>4.3</v>
      </c>
      <c r="AA410">
        <v>1.6</v>
      </c>
      <c r="AB410">
        <v>0.1</v>
      </c>
      <c r="AC410">
        <v>0.3</v>
      </c>
      <c r="AD410">
        <v>7.2</v>
      </c>
      <c r="AE410">
        <v>0.8</v>
      </c>
      <c r="AF410">
        <v>5.4</v>
      </c>
      <c r="AG410">
        <v>1.4</v>
      </c>
      <c r="AH410">
        <v>0.7</v>
      </c>
      <c r="AI410">
        <v>0.1</v>
      </c>
      <c r="AJ410">
        <v>0.6</v>
      </c>
      <c r="AK410">
        <v>0.8</v>
      </c>
      <c r="AL410">
        <v>0.2</v>
      </c>
      <c r="AM410">
        <v>0.5</v>
      </c>
      <c r="AN410">
        <v>1.4</v>
      </c>
      <c r="AO410">
        <v>1</v>
      </c>
      <c r="AP410">
        <v>7.4</v>
      </c>
      <c r="AQ410">
        <v>14.5</v>
      </c>
      <c r="AR410">
        <v>0.3</v>
      </c>
      <c r="AS410">
        <v>0.2</v>
      </c>
      <c r="AT410">
        <v>0.3</v>
      </c>
      <c r="AU410">
        <v>0.2</v>
      </c>
      <c r="AV410">
        <v>1.3</v>
      </c>
      <c r="AW410">
        <v>3.1</v>
      </c>
      <c r="AX410">
        <v>1.3</v>
      </c>
      <c r="AY410">
        <v>0.6</v>
      </c>
      <c r="AZ410">
        <v>0.5</v>
      </c>
      <c r="BA410">
        <v>1</v>
      </c>
      <c r="BB410">
        <v>0.2</v>
      </c>
      <c r="BC410">
        <v>0.1</v>
      </c>
      <c r="BD410">
        <v>1.8</v>
      </c>
      <c r="BE410">
        <v>1.9</v>
      </c>
      <c r="BF410">
        <v>0.6</v>
      </c>
      <c r="BG410">
        <v>3.5</v>
      </c>
      <c r="BH410">
        <v>0.6</v>
      </c>
      <c r="BI410">
        <v>1</v>
      </c>
      <c r="BJ410">
        <v>0.4</v>
      </c>
      <c r="BK410">
        <v>0.3</v>
      </c>
      <c r="BL410">
        <v>1</v>
      </c>
      <c r="BM410">
        <v>0.1</v>
      </c>
      <c r="BP410">
        <v>1.1</v>
      </c>
      <c r="BQ410">
        <v>65.6</v>
      </c>
      <c r="BS410">
        <v>98.9</v>
      </c>
      <c r="BT410">
        <v>35.1</v>
      </c>
    </row>
    <row r="411" spans="1:72" x14ac:dyDescent="0.25">
      <c r="A411" s="28" t="s">
        <v>107</v>
      </c>
      <c r="B411" s="27" t="s">
        <v>331</v>
      </c>
      <c r="C411" s="28" t="s">
        <v>407</v>
      </c>
      <c r="D411">
        <v>16.1</v>
      </c>
      <c r="E411">
        <v>2.7</v>
      </c>
      <c r="F411">
        <v>1</v>
      </c>
      <c r="G411">
        <v>7.7</v>
      </c>
      <c r="H411">
        <v>64.7</v>
      </c>
      <c r="I411">
        <v>6.9</v>
      </c>
      <c r="J411">
        <v>6.1</v>
      </c>
      <c r="K411">
        <v>8.6</v>
      </c>
      <c r="L411">
        <v>21.4</v>
      </c>
      <c r="M411">
        <v>19.2</v>
      </c>
      <c r="N411">
        <v>60.6</v>
      </c>
      <c r="O411">
        <v>139.6</v>
      </c>
      <c r="P411">
        <v>54.3</v>
      </c>
      <c r="Q411">
        <v>45.7</v>
      </c>
      <c r="R411">
        <v>36</v>
      </c>
      <c r="S411">
        <v>205</v>
      </c>
      <c r="T411">
        <v>8471</v>
      </c>
      <c r="U411">
        <v>1427.2</v>
      </c>
      <c r="V411">
        <v>1115</v>
      </c>
      <c r="W411">
        <v>1146.8</v>
      </c>
      <c r="X411">
        <v>500.8</v>
      </c>
      <c r="Y411">
        <v>243.2</v>
      </c>
      <c r="Z411">
        <v>507.5</v>
      </c>
      <c r="AA411">
        <v>161.6</v>
      </c>
      <c r="AB411">
        <v>14.3</v>
      </c>
      <c r="AC411">
        <v>33.6</v>
      </c>
      <c r="AD411">
        <v>795.1</v>
      </c>
      <c r="AE411">
        <v>77.7</v>
      </c>
      <c r="AF411">
        <v>593.8</v>
      </c>
      <c r="AG411">
        <v>132.9</v>
      </c>
      <c r="AH411">
        <v>59.3</v>
      </c>
      <c r="AI411">
        <v>12.4</v>
      </c>
      <c r="AJ411">
        <v>13.6</v>
      </c>
      <c r="AK411">
        <v>76.2</v>
      </c>
      <c r="AL411">
        <v>26.7</v>
      </c>
      <c r="AM411">
        <v>57.3</v>
      </c>
      <c r="AN411">
        <v>222.2</v>
      </c>
      <c r="AO411">
        <v>95.5</v>
      </c>
      <c r="AP411">
        <v>848.9</v>
      </c>
      <c r="AQ411">
        <v>1831.3</v>
      </c>
      <c r="AR411">
        <v>41</v>
      </c>
      <c r="AS411">
        <v>27.9</v>
      </c>
      <c r="AT411">
        <v>33.4</v>
      </c>
      <c r="AU411">
        <v>41.9</v>
      </c>
      <c r="AV411">
        <v>157.1</v>
      </c>
      <c r="AW411">
        <v>346.8</v>
      </c>
      <c r="AX411">
        <v>158</v>
      </c>
      <c r="AY411">
        <v>61.7</v>
      </c>
      <c r="AZ411">
        <v>59.2</v>
      </c>
      <c r="BA411">
        <v>101.3</v>
      </c>
      <c r="BB411">
        <v>29.4</v>
      </c>
      <c r="BC411">
        <v>10.5</v>
      </c>
      <c r="BD411">
        <v>286.9</v>
      </c>
      <c r="BE411">
        <v>285</v>
      </c>
      <c r="BF411">
        <v>101.4</v>
      </c>
      <c r="BG411">
        <v>354.8</v>
      </c>
      <c r="BH411">
        <v>71.5</v>
      </c>
      <c r="BI411">
        <v>125.4</v>
      </c>
      <c r="BJ411">
        <v>41.6</v>
      </c>
      <c r="BK411">
        <v>35.4</v>
      </c>
      <c r="BL411">
        <v>111.6</v>
      </c>
      <c r="BM411">
        <v>15.6</v>
      </c>
      <c r="BP411">
        <v>134.1</v>
      </c>
      <c r="BQ411">
        <v>8001.9</v>
      </c>
      <c r="BR411">
        <v>1</v>
      </c>
      <c r="BS411">
        <v>13089.6</v>
      </c>
      <c r="BT411">
        <v>5331.1</v>
      </c>
    </row>
    <row r="412" spans="1:72" x14ac:dyDescent="0.25">
      <c r="A412" s="26" t="s">
        <v>109</v>
      </c>
      <c r="B412" s="27" t="s">
        <v>332</v>
      </c>
      <c r="C412" s="26" t="s">
        <v>384</v>
      </c>
      <c r="D412">
        <v>783.7</v>
      </c>
      <c r="E412">
        <v>63.2</v>
      </c>
      <c r="F412">
        <v>37.4</v>
      </c>
      <c r="G412">
        <v>256.1</v>
      </c>
      <c r="H412">
        <v>2649.4</v>
      </c>
      <c r="I412">
        <v>339.3</v>
      </c>
      <c r="J412">
        <v>384</v>
      </c>
      <c r="K412">
        <v>511.7</v>
      </c>
      <c r="L412">
        <v>162</v>
      </c>
      <c r="M412">
        <v>439.8</v>
      </c>
      <c r="N412">
        <v>1257.4</v>
      </c>
      <c r="O412">
        <v>748</v>
      </c>
      <c r="P412">
        <v>1132</v>
      </c>
      <c r="Q412">
        <v>724.7</v>
      </c>
      <c r="R412">
        <v>2331.3</v>
      </c>
      <c r="S412">
        <v>4224.2</v>
      </c>
      <c r="T412">
        <v>8289.4</v>
      </c>
      <c r="U412">
        <v>35645.3</v>
      </c>
      <c r="V412">
        <v>15405.5</v>
      </c>
      <c r="W412">
        <v>17334.7</v>
      </c>
      <c r="X412">
        <v>3917.1</v>
      </c>
      <c r="Y412">
        <v>1817.4</v>
      </c>
      <c r="Z412">
        <v>4402.5</v>
      </c>
      <c r="AA412">
        <v>7475.3</v>
      </c>
      <c r="AB412">
        <v>335.4</v>
      </c>
      <c r="AC412">
        <v>837.2</v>
      </c>
      <c r="AD412">
        <v>30171.3</v>
      </c>
      <c r="AE412">
        <v>1438.1</v>
      </c>
      <c r="AF412">
        <v>3670.1</v>
      </c>
      <c r="AG412">
        <v>1342.5</v>
      </c>
      <c r="AH412">
        <v>1595.9</v>
      </c>
      <c r="AI412">
        <v>228.1</v>
      </c>
      <c r="AJ412">
        <v>370.6</v>
      </c>
      <c r="AK412">
        <v>1337.2</v>
      </c>
      <c r="AL412">
        <v>149.2</v>
      </c>
      <c r="AM412">
        <v>1510.5</v>
      </c>
      <c r="AN412">
        <v>197.8</v>
      </c>
      <c r="AO412">
        <v>329.4</v>
      </c>
      <c r="AP412">
        <v>1655.4</v>
      </c>
      <c r="AQ412">
        <v>2045.4</v>
      </c>
      <c r="AR412">
        <v>224.1</v>
      </c>
      <c r="AS412">
        <v>104.6</v>
      </c>
      <c r="AT412">
        <v>165.6</v>
      </c>
      <c r="AU412">
        <v>2029.8</v>
      </c>
      <c r="AV412">
        <v>1156.6</v>
      </c>
      <c r="AW412">
        <v>1543.2</v>
      </c>
      <c r="AX412">
        <v>598.2</v>
      </c>
      <c r="AY412">
        <v>233.5</v>
      </c>
      <c r="AZ412">
        <v>416.7</v>
      </c>
      <c r="BA412">
        <v>806</v>
      </c>
      <c r="BB412">
        <v>86.2</v>
      </c>
      <c r="BC412">
        <v>83.9</v>
      </c>
      <c r="BD412">
        <v>1397.9</v>
      </c>
      <c r="BE412">
        <v>1202.2</v>
      </c>
      <c r="BF412">
        <v>398</v>
      </c>
      <c r="BG412">
        <v>1040.7</v>
      </c>
      <c r="BH412">
        <v>437.2</v>
      </c>
      <c r="BI412">
        <v>811.4</v>
      </c>
      <c r="BJ412">
        <v>312.7</v>
      </c>
      <c r="BK412">
        <v>125.8</v>
      </c>
      <c r="BL412">
        <v>336.2</v>
      </c>
      <c r="BM412">
        <v>421.6</v>
      </c>
      <c r="BP412">
        <v>903.4</v>
      </c>
      <c r="BQ412">
        <v>40270.1</v>
      </c>
      <c r="BR412">
        <v>72.8</v>
      </c>
      <c r="BS412">
        <v>43973.4</v>
      </c>
      <c r="BT412">
        <v>17576.6</v>
      </c>
    </row>
    <row r="413" spans="1:72" x14ac:dyDescent="0.25">
      <c r="A413" s="28" t="s">
        <v>109</v>
      </c>
      <c r="B413" s="27" t="s">
        <v>332</v>
      </c>
      <c r="C413" s="28" t="s">
        <v>385</v>
      </c>
      <c r="D413">
        <v>1.4</v>
      </c>
      <c r="E413">
        <v>0.1</v>
      </c>
      <c r="G413">
        <v>0.8</v>
      </c>
      <c r="H413">
        <v>4.3</v>
      </c>
      <c r="I413">
        <v>0.4</v>
      </c>
      <c r="J413">
        <v>1.2</v>
      </c>
      <c r="K413">
        <v>0.6</v>
      </c>
      <c r="L413">
        <v>0.1</v>
      </c>
      <c r="M413">
        <v>0.7</v>
      </c>
      <c r="N413">
        <v>1.7</v>
      </c>
      <c r="O413">
        <v>2.8</v>
      </c>
      <c r="P413">
        <v>1.8</v>
      </c>
      <c r="Q413">
        <v>1</v>
      </c>
      <c r="R413">
        <v>4.1</v>
      </c>
      <c r="S413">
        <v>12.1</v>
      </c>
      <c r="T413">
        <v>25.2</v>
      </c>
      <c r="U413">
        <v>85.9</v>
      </c>
      <c r="V413">
        <v>58.5</v>
      </c>
      <c r="W413">
        <v>43.9</v>
      </c>
      <c r="X413">
        <v>11.6</v>
      </c>
      <c r="Y413">
        <v>4.8</v>
      </c>
      <c r="Z413">
        <v>10.6</v>
      </c>
      <c r="AA413">
        <v>12.8</v>
      </c>
      <c r="AB413">
        <v>0.2</v>
      </c>
      <c r="AC413">
        <v>2.6</v>
      </c>
      <c r="AD413">
        <v>71.9</v>
      </c>
      <c r="AE413">
        <v>5.6</v>
      </c>
      <c r="AF413">
        <v>8.7</v>
      </c>
      <c r="AG413">
        <v>2.6</v>
      </c>
      <c r="AH413">
        <v>2.9</v>
      </c>
      <c r="AI413">
        <v>3.8</v>
      </c>
      <c r="AJ413">
        <v>2.6</v>
      </c>
      <c r="AK413">
        <v>2.9</v>
      </c>
      <c r="AL413">
        <v>0.4</v>
      </c>
      <c r="AM413">
        <v>2.1</v>
      </c>
      <c r="AN413">
        <v>0.3</v>
      </c>
      <c r="AO413">
        <v>0.6</v>
      </c>
      <c r="AP413">
        <v>5.6</v>
      </c>
      <c r="AQ413">
        <v>6.6</v>
      </c>
      <c r="AR413">
        <v>0.2</v>
      </c>
      <c r="AS413">
        <v>0.1</v>
      </c>
      <c r="AT413">
        <v>0.1</v>
      </c>
      <c r="AU413">
        <v>1.7</v>
      </c>
      <c r="AV413">
        <v>2</v>
      </c>
      <c r="AW413">
        <v>2.9</v>
      </c>
      <c r="AX413">
        <v>1.5</v>
      </c>
      <c r="AY413">
        <v>1</v>
      </c>
      <c r="AZ413">
        <v>0.6</v>
      </c>
      <c r="BA413">
        <v>2.2</v>
      </c>
      <c r="BB413">
        <v>0.1</v>
      </c>
      <c r="BC413">
        <v>0.1</v>
      </c>
      <c r="BD413">
        <v>2</v>
      </c>
      <c r="BE413">
        <v>3.1</v>
      </c>
      <c r="BF413">
        <v>2.1</v>
      </c>
      <c r="BG413">
        <v>1.7</v>
      </c>
      <c r="BH413">
        <v>1.7</v>
      </c>
      <c r="BI413">
        <v>0.7</v>
      </c>
      <c r="BJ413">
        <v>0.7</v>
      </c>
      <c r="BK413">
        <v>0.2</v>
      </c>
      <c r="BL413">
        <v>0.7</v>
      </c>
      <c r="BM413">
        <v>0.7</v>
      </c>
      <c r="BP413">
        <v>0.2</v>
      </c>
      <c r="BQ413">
        <v>111.3</v>
      </c>
      <c r="BS413">
        <v>131.3</v>
      </c>
      <c r="BT413">
        <v>29</v>
      </c>
    </row>
    <row r="414" spans="1:72" x14ac:dyDescent="0.25">
      <c r="A414" s="28" t="s">
        <v>109</v>
      </c>
      <c r="B414" s="27" t="s">
        <v>332</v>
      </c>
      <c r="C414" s="28" t="s">
        <v>386</v>
      </c>
      <c r="D414">
        <v>8.8</v>
      </c>
      <c r="E414">
        <v>0.7</v>
      </c>
      <c r="F414">
        <v>0.2</v>
      </c>
      <c r="G414">
        <v>2.4</v>
      </c>
      <c r="H414">
        <v>31.4</v>
      </c>
      <c r="I414">
        <v>2.3</v>
      </c>
      <c r="J414">
        <v>3.3</v>
      </c>
      <c r="K414">
        <v>6.7</v>
      </c>
      <c r="L414">
        <v>2.2</v>
      </c>
      <c r="M414">
        <v>6.9</v>
      </c>
      <c r="N414">
        <v>19.5</v>
      </c>
      <c r="O414">
        <v>12.3</v>
      </c>
      <c r="P414">
        <v>30.4</v>
      </c>
      <c r="Q414">
        <v>9.8</v>
      </c>
      <c r="R414">
        <v>38.3</v>
      </c>
      <c r="S414">
        <v>82.5</v>
      </c>
      <c r="T414">
        <v>225.4</v>
      </c>
      <c r="U414">
        <v>1220.1</v>
      </c>
      <c r="V414">
        <v>429.2</v>
      </c>
      <c r="W414">
        <v>530.1</v>
      </c>
      <c r="X414">
        <v>113</v>
      </c>
      <c r="Y414">
        <v>40</v>
      </c>
      <c r="Z414">
        <v>129.4</v>
      </c>
      <c r="AA414">
        <v>163.1</v>
      </c>
      <c r="AB414">
        <v>2.8</v>
      </c>
      <c r="AC414">
        <v>14.7</v>
      </c>
      <c r="AD414">
        <v>843.6</v>
      </c>
      <c r="AE414">
        <v>34.6</v>
      </c>
      <c r="AF414">
        <v>45.7</v>
      </c>
      <c r="AG414">
        <v>18.9</v>
      </c>
      <c r="AH414">
        <v>25.4</v>
      </c>
      <c r="AI414">
        <v>1.3</v>
      </c>
      <c r="AJ414">
        <v>1.9</v>
      </c>
      <c r="AK414">
        <v>16.8</v>
      </c>
      <c r="AL414">
        <v>3.8</v>
      </c>
      <c r="AM414">
        <v>27.7</v>
      </c>
      <c r="AN414">
        <v>2.2</v>
      </c>
      <c r="AO414">
        <v>4.5</v>
      </c>
      <c r="AP414">
        <v>42.4</v>
      </c>
      <c r="AQ414">
        <v>35.6</v>
      </c>
      <c r="AR414">
        <v>0.7</v>
      </c>
      <c r="AS414">
        <v>0.9</v>
      </c>
      <c r="AT414">
        <v>1</v>
      </c>
      <c r="AU414">
        <v>22.6</v>
      </c>
      <c r="AV414">
        <v>13.8</v>
      </c>
      <c r="AW414">
        <v>28.8</v>
      </c>
      <c r="AX414">
        <v>7.6</v>
      </c>
      <c r="AY414">
        <v>2.3</v>
      </c>
      <c r="AZ414">
        <v>4.6</v>
      </c>
      <c r="BA414">
        <v>13.3</v>
      </c>
      <c r="BB414">
        <v>0.8</v>
      </c>
      <c r="BC414">
        <v>0.7</v>
      </c>
      <c r="BD414">
        <v>16.3</v>
      </c>
      <c r="BE414">
        <v>18.7</v>
      </c>
      <c r="BF414">
        <v>6.8</v>
      </c>
      <c r="BG414">
        <v>12</v>
      </c>
      <c r="BH414">
        <v>3.9</v>
      </c>
      <c r="BI414">
        <v>5.6</v>
      </c>
      <c r="BJ414">
        <v>3.2</v>
      </c>
      <c r="BK414">
        <v>1.4</v>
      </c>
      <c r="BL414">
        <v>8.9</v>
      </c>
      <c r="BM414">
        <v>19.4</v>
      </c>
      <c r="BP414">
        <v>0.9</v>
      </c>
      <c r="BQ414">
        <v>1023.9</v>
      </c>
      <c r="BR414">
        <v>0.1</v>
      </c>
      <c r="BS414">
        <v>1053</v>
      </c>
      <c r="BT414">
        <v>415.4</v>
      </c>
    </row>
    <row r="415" spans="1:72" x14ac:dyDescent="0.25">
      <c r="A415" s="28" t="s">
        <v>109</v>
      </c>
      <c r="B415" s="27" t="s">
        <v>332</v>
      </c>
      <c r="C415" s="28" t="s">
        <v>387</v>
      </c>
      <c r="D415">
        <v>5.3</v>
      </c>
      <c r="E415">
        <v>0.2</v>
      </c>
      <c r="F415">
        <v>0.1</v>
      </c>
      <c r="G415">
        <v>1.4</v>
      </c>
      <c r="H415">
        <v>20.6</v>
      </c>
      <c r="I415">
        <v>2.8</v>
      </c>
      <c r="J415">
        <v>2</v>
      </c>
      <c r="K415">
        <v>2.8</v>
      </c>
      <c r="L415">
        <v>0.6</v>
      </c>
      <c r="M415">
        <v>2.7</v>
      </c>
      <c r="N415">
        <v>11.8</v>
      </c>
      <c r="O415">
        <v>15.2</v>
      </c>
      <c r="P415">
        <v>8.9</v>
      </c>
      <c r="Q415">
        <v>4.7</v>
      </c>
      <c r="R415">
        <v>10.5</v>
      </c>
      <c r="S415">
        <v>25.2</v>
      </c>
      <c r="T415">
        <v>58.9</v>
      </c>
      <c r="U415">
        <v>169.9</v>
      </c>
      <c r="V415">
        <v>91.6</v>
      </c>
      <c r="W415">
        <v>98.9</v>
      </c>
      <c r="X415">
        <v>29.6</v>
      </c>
      <c r="Y415">
        <v>24.5</v>
      </c>
      <c r="Z415">
        <v>27.3</v>
      </c>
      <c r="AA415">
        <v>26.3</v>
      </c>
      <c r="AB415">
        <v>0.7</v>
      </c>
      <c r="AC415">
        <v>5.2</v>
      </c>
      <c r="AD415">
        <v>181.6</v>
      </c>
      <c r="AE415">
        <v>11.4</v>
      </c>
      <c r="AF415">
        <v>28.5</v>
      </c>
      <c r="AG415">
        <v>8.6</v>
      </c>
      <c r="AH415">
        <v>6.9</v>
      </c>
      <c r="AI415">
        <v>6.2</v>
      </c>
      <c r="AJ415">
        <v>7</v>
      </c>
      <c r="AK415">
        <v>5.7</v>
      </c>
      <c r="AL415">
        <v>0.8</v>
      </c>
      <c r="AM415">
        <v>5.7</v>
      </c>
      <c r="AN415">
        <v>3.4</v>
      </c>
      <c r="AO415">
        <v>1.7</v>
      </c>
      <c r="AP415">
        <v>15.8</v>
      </c>
      <c r="AQ415">
        <v>24.2</v>
      </c>
      <c r="AR415">
        <v>0.4</v>
      </c>
      <c r="AS415">
        <v>0.3</v>
      </c>
      <c r="AT415">
        <v>1</v>
      </c>
      <c r="AU415">
        <v>5.2</v>
      </c>
      <c r="AV415">
        <v>6.5</v>
      </c>
      <c r="AW415">
        <v>7.9</v>
      </c>
      <c r="AX415">
        <v>4</v>
      </c>
      <c r="AY415">
        <v>1.1</v>
      </c>
      <c r="AZ415">
        <v>1.6</v>
      </c>
      <c r="BA415">
        <v>6.5</v>
      </c>
      <c r="BB415">
        <v>0.5</v>
      </c>
      <c r="BC415">
        <v>0.5</v>
      </c>
      <c r="BD415">
        <v>6.5</v>
      </c>
      <c r="BE415">
        <v>6.5</v>
      </c>
      <c r="BF415">
        <v>2.1</v>
      </c>
      <c r="BG415">
        <v>5.7</v>
      </c>
      <c r="BH415">
        <v>1.9</v>
      </c>
      <c r="BI415">
        <v>2.1</v>
      </c>
      <c r="BJ415">
        <v>1.3</v>
      </c>
      <c r="BK415">
        <v>0.5</v>
      </c>
      <c r="BL415">
        <v>1.9</v>
      </c>
      <c r="BM415">
        <v>2.4</v>
      </c>
      <c r="BP415">
        <v>1.7</v>
      </c>
      <c r="BQ415">
        <v>223.6</v>
      </c>
      <c r="BR415">
        <v>0.1</v>
      </c>
      <c r="BS415">
        <v>318.2</v>
      </c>
      <c r="BT415">
        <v>68.5</v>
      </c>
    </row>
    <row r="416" spans="1:72" x14ac:dyDescent="0.25">
      <c r="A416" s="28" t="s">
        <v>109</v>
      </c>
      <c r="B416" s="27" t="s">
        <v>332</v>
      </c>
      <c r="C416" s="28" t="s">
        <v>388</v>
      </c>
      <c r="U416">
        <v>0.1</v>
      </c>
      <c r="V416">
        <v>0.1</v>
      </c>
      <c r="W416">
        <v>0.1</v>
      </c>
      <c r="AD416">
        <v>0.1</v>
      </c>
      <c r="BQ416">
        <v>0.2</v>
      </c>
      <c r="BS416">
        <v>0.1</v>
      </c>
      <c r="BT416">
        <v>0.1</v>
      </c>
    </row>
    <row r="417" spans="1:72" x14ac:dyDescent="0.25">
      <c r="A417" s="28" t="s">
        <v>109</v>
      </c>
      <c r="B417" s="27" t="s">
        <v>332</v>
      </c>
      <c r="C417" s="28" t="s">
        <v>389</v>
      </c>
      <c r="D417">
        <v>0.3</v>
      </c>
      <c r="G417">
        <v>0.1</v>
      </c>
      <c r="H417">
        <v>0.6</v>
      </c>
      <c r="I417">
        <v>0.1</v>
      </c>
      <c r="J417">
        <v>0.1</v>
      </c>
      <c r="K417">
        <v>0.1</v>
      </c>
      <c r="M417">
        <v>0.1</v>
      </c>
      <c r="N417">
        <v>0.4</v>
      </c>
      <c r="O417">
        <v>0.1</v>
      </c>
      <c r="P417">
        <v>0.7</v>
      </c>
      <c r="Q417">
        <v>0.3</v>
      </c>
      <c r="R417">
        <v>2.1</v>
      </c>
      <c r="S417">
        <v>2.5</v>
      </c>
      <c r="T417">
        <v>5.3</v>
      </c>
      <c r="U417">
        <v>27.1</v>
      </c>
      <c r="V417">
        <v>9.5</v>
      </c>
      <c r="W417">
        <v>59</v>
      </c>
      <c r="X417">
        <v>1.5</v>
      </c>
      <c r="Y417">
        <v>0.6</v>
      </c>
      <c r="Z417">
        <v>2.4</v>
      </c>
      <c r="AA417">
        <v>3.6</v>
      </c>
      <c r="AB417">
        <v>0.1</v>
      </c>
      <c r="AC417">
        <v>0.2</v>
      </c>
      <c r="AD417">
        <v>15.3</v>
      </c>
      <c r="AE417">
        <v>4.2</v>
      </c>
      <c r="AF417">
        <v>0.8</v>
      </c>
      <c r="AG417">
        <v>0.4</v>
      </c>
      <c r="AH417">
        <v>1.7</v>
      </c>
      <c r="AK417">
        <v>0.6</v>
      </c>
      <c r="AL417">
        <v>0.1</v>
      </c>
      <c r="AM417">
        <v>0.6</v>
      </c>
      <c r="AO417">
        <v>0.1</v>
      </c>
      <c r="AP417">
        <v>0.6</v>
      </c>
      <c r="AQ417">
        <v>0.5</v>
      </c>
      <c r="AU417">
        <v>0.9</v>
      </c>
      <c r="AV417">
        <v>0.2</v>
      </c>
      <c r="AW417">
        <v>0.6</v>
      </c>
      <c r="AX417">
        <v>0.1</v>
      </c>
      <c r="AZ417">
        <v>0.1</v>
      </c>
      <c r="BA417">
        <v>0.2</v>
      </c>
      <c r="BD417">
        <v>0.3</v>
      </c>
      <c r="BE417">
        <v>0.4</v>
      </c>
      <c r="BF417">
        <v>0.1</v>
      </c>
      <c r="BG417">
        <v>0.3</v>
      </c>
      <c r="BH417">
        <v>0.1</v>
      </c>
      <c r="BI417">
        <v>0.1</v>
      </c>
      <c r="BJ417">
        <v>0.1</v>
      </c>
      <c r="BL417">
        <v>0.1</v>
      </c>
      <c r="BM417">
        <v>0.4</v>
      </c>
      <c r="BP417">
        <v>0.1</v>
      </c>
      <c r="BQ417">
        <v>46.5</v>
      </c>
      <c r="BS417">
        <v>55.3</v>
      </c>
      <c r="BT417">
        <v>15.3</v>
      </c>
    </row>
    <row r="418" spans="1:72" x14ac:dyDescent="0.25">
      <c r="A418" s="28" t="s">
        <v>109</v>
      </c>
      <c r="B418" s="27" t="s">
        <v>332</v>
      </c>
      <c r="C418" s="28" t="s">
        <v>390</v>
      </c>
      <c r="R418">
        <v>0.1</v>
      </c>
      <c r="S418">
        <v>0.1</v>
      </c>
      <c r="T418">
        <v>0.3</v>
      </c>
      <c r="U418">
        <v>2.2</v>
      </c>
      <c r="V418">
        <v>0.6</v>
      </c>
      <c r="W418">
        <v>0.6</v>
      </c>
      <c r="X418">
        <v>0.5</v>
      </c>
      <c r="Z418">
        <v>0.1</v>
      </c>
      <c r="AA418">
        <v>0.1</v>
      </c>
      <c r="AD418">
        <v>0.6</v>
      </c>
      <c r="AF418">
        <v>0.1</v>
      </c>
      <c r="AW418">
        <v>0.1</v>
      </c>
      <c r="BQ418">
        <v>1.6</v>
      </c>
      <c r="BS418">
        <v>1.3</v>
      </c>
      <c r="BT418">
        <v>0.1</v>
      </c>
    </row>
    <row r="419" spans="1:72" x14ac:dyDescent="0.25">
      <c r="A419" s="28" t="s">
        <v>109</v>
      </c>
      <c r="B419" s="27" t="s">
        <v>332</v>
      </c>
      <c r="C419" s="28" t="s">
        <v>391</v>
      </c>
      <c r="D419">
        <v>1.2</v>
      </c>
      <c r="E419">
        <v>0.1</v>
      </c>
      <c r="G419">
        <v>0.4</v>
      </c>
      <c r="H419">
        <v>1.8</v>
      </c>
      <c r="I419">
        <v>0.2</v>
      </c>
      <c r="J419">
        <v>0.5</v>
      </c>
      <c r="K419">
        <v>0.5</v>
      </c>
      <c r="L419">
        <v>0.2</v>
      </c>
      <c r="M419">
        <v>0.3</v>
      </c>
      <c r="N419">
        <v>2.8</v>
      </c>
      <c r="O419">
        <v>0.7</v>
      </c>
      <c r="P419">
        <v>3.4</v>
      </c>
      <c r="Q419">
        <v>1.2</v>
      </c>
      <c r="R419">
        <v>4.9</v>
      </c>
      <c r="S419">
        <v>11.9</v>
      </c>
      <c r="T419">
        <v>49.3</v>
      </c>
      <c r="U419">
        <v>205.1</v>
      </c>
      <c r="V419">
        <v>65.6</v>
      </c>
      <c r="W419">
        <v>99</v>
      </c>
      <c r="X419">
        <v>12.6</v>
      </c>
      <c r="Y419">
        <v>4.1</v>
      </c>
      <c r="Z419">
        <v>15.3</v>
      </c>
      <c r="AA419">
        <v>22.9</v>
      </c>
      <c r="AB419">
        <v>0.3</v>
      </c>
      <c r="AC419">
        <v>0.9</v>
      </c>
      <c r="AD419">
        <v>101.8</v>
      </c>
      <c r="AE419">
        <v>3.9</v>
      </c>
      <c r="AF419">
        <v>4.4</v>
      </c>
      <c r="AG419">
        <v>1.9</v>
      </c>
      <c r="AH419">
        <v>4</v>
      </c>
      <c r="AI419">
        <v>0.1</v>
      </c>
      <c r="AJ419">
        <v>0.2</v>
      </c>
      <c r="AK419">
        <v>2.2</v>
      </c>
      <c r="AL419">
        <v>0.3</v>
      </c>
      <c r="AM419">
        <v>3.3</v>
      </c>
      <c r="AN419">
        <v>0.1</v>
      </c>
      <c r="AO419">
        <v>0.2</v>
      </c>
      <c r="AP419">
        <v>3.2</v>
      </c>
      <c r="AQ419">
        <v>2.9</v>
      </c>
      <c r="AR419">
        <v>0.1</v>
      </c>
      <c r="AS419">
        <v>0.1</v>
      </c>
      <c r="AU419">
        <v>4.2</v>
      </c>
      <c r="AV419">
        <v>0.8</v>
      </c>
      <c r="AW419">
        <v>3.8</v>
      </c>
      <c r="AX419">
        <v>0.6</v>
      </c>
      <c r="AY419">
        <v>0.3</v>
      </c>
      <c r="AZ419">
        <v>0.3</v>
      </c>
      <c r="BA419">
        <v>0.7</v>
      </c>
      <c r="BC419">
        <v>0.1</v>
      </c>
      <c r="BD419">
        <v>1.7</v>
      </c>
      <c r="BE419">
        <v>2.4</v>
      </c>
      <c r="BF419">
        <v>1.1</v>
      </c>
      <c r="BG419">
        <v>1.5</v>
      </c>
      <c r="BH419">
        <v>0.6</v>
      </c>
      <c r="BI419">
        <v>0.3</v>
      </c>
      <c r="BJ419">
        <v>0.3</v>
      </c>
      <c r="BK419">
        <v>0.2</v>
      </c>
      <c r="BL419">
        <v>0.9</v>
      </c>
      <c r="BM419">
        <v>2.5</v>
      </c>
      <c r="BP419">
        <v>0.1</v>
      </c>
      <c r="BQ419">
        <v>129.3</v>
      </c>
      <c r="BS419">
        <v>146.3</v>
      </c>
      <c r="BT419">
        <v>109.7</v>
      </c>
    </row>
    <row r="420" spans="1:72" x14ac:dyDescent="0.25">
      <c r="A420" s="28" t="s">
        <v>109</v>
      </c>
      <c r="B420" s="27" t="s">
        <v>332</v>
      </c>
      <c r="C420" s="28" t="s">
        <v>392</v>
      </c>
      <c r="D420">
        <v>5.6</v>
      </c>
      <c r="E420">
        <v>0.4</v>
      </c>
      <c r="F420">
        <v>0.1</v>
      </c>
      <c r="G420">
        <v>2.8</v>
      </c>
      <c r="H420">
        <v>33.4</v>
      </c>
      <c r="I420">
        <v>2.1</v>
      </c>
      <c r="J420">
        <v>3.4</v>
      </c>
      <c r="K420">
        <v>4.4</v>
      </c>
      <c r="L420">
        <v>1</v>
      </c>
      <c r="M420">
        <v>4.8</v>
      </c>
      <c r="N420">
        <v>13</v>
      </c>
      <c r="O420">
        <v>15.4</v>
      </c>
      <c r="P420">
        <v>15</v>
      </c>
      <c r="Q420">
        <v>7.3</v>
      </c>
      <c r="R420">
        <v>41.4</v>
      </c>
      <c r="S420">
        <v>68.2</v>
      </c>
      <c r="T420">
        <v>153.1</v>
      </c>
      <c r="U420">
        <v>629.8</v>
      </c>
      <c r="V420">
        <v>232.1</v>
      </c>
      <c r="W420">
        <v>263.9</v>
      </c>
      <c r="X420">
        <v>85.4</v>
      </c>
      <c r="Y420">
        <v>32.2</v>
      </c>
      <c r="Z420">
        <v>66</v>
      </c>
      <c r="AA420">
        <v>84.3</v>
      </c>
      <c r="AB420">
        <v>2.5</v>
      </c>
      <c r="AC420">
        <v>13.3</v>
      </c>
      <c r="AD420">
        <v>494.1</v>
      </c>
      <c r="AE420">
        <v>21.8</v>
      </c>
      <c r="AF420">
        <v>62.2</v>
      </c>
      <c r="AG420">
        <v>20.4</v>
      </c>
      <c r="AH420">
        <v>23.7</v>
      </c>
      <c r="AI420">
        <v>1.8</v>
      </c>
      <c r="AJ420">
        <v>2.6</v>
      </c>
      <c r="AK420">
        <v>18.4</v>
      </c>
      <c r="AL420">
        <v>2</v>
      </c>
      <c r="AM420">
        <v>15.7</v>
      </c>
      <c r="AN420">
        <v>2.3</v>
      </c>
      <c r="AO420">
        <v>5.1</v>
      </c>
      <c r="AP420">
        <v>35.6</v>
      </c>
      <c r="AQ420">
        <v>41.7</v>
      </c>
      <c r="AR420">
        <v>0.6</v>
      </c>
      <c r="AS420">
        <v>0.5</v>
      </c>
      <c r="AT420">
        <v>0.9</v>
      </c>
      <c r="AU420">
        <v>14.3</v>
      </c>
      <c r="AV420">
        <v>12.9</v>
      </c>
      <c r="AW420">
        <v>23.5</v>
      </c>
      <c r="AX420">
        <v>6.6</v>
      </c>
      <c r="AY420">
        <v>2.2</v>
      </c>
      <c r="AZ420">
        <v>3.6</v>
      </c>
      <c r="BA420">
        <v>10.6</v>
      </c>
      <c r="BB420">
        <v>0.5</v>
      </c>
      <c r="BC420">
        <v>0.9</v>
      </c>
      <c r="BD420">
        <v>10.9</v>
      </c>
      <c r="BE420">
        <v>12.2</v>
      </c>
      <c r="BF420">
        <v>4.2</v>
      </c>
      <c r="BG420">
        <v>9.2</v>
      </c>
      <c r="BH420">
        <v>2.5</v>
      </c>
      <c r="BI420">
        <v>7.6</v>
      </c>
      <c r="BJ420">
        <v>2.8</v>
      </c>
      <c r="BK420">
        <v>1</v>
      </c>
      <c r="BL420">
        <v>6.4</v>
      </c>
      <c r="BM420">
        <v>5.5</v>
      </c>
      <c r="BP420">
        <v>1.9</v>
      </c>
      <c r="BQ420">
        <v>888.1</v>
      </c>
      <c r="BS420">
        <v>660.6</v>
      </c>
      <c r="BT420">
        <v>229.8</v>
      </c>
    </row>
    <row r="421" spans="1:72" x14ac:dyDescent="0.25">
      <c r="A421" s="28" t="s">
        <v>109</v>
      </c>
      <c r="B421" s="27" t="s">
        <v>332</v>
      </c>
      <c r="C421" s="28" t="s">
        <v>393</v>
      </c>
      <c r="D421">
        <v>1</v>
      </c>
      <c r="E421">
        <v>0.1</v>
      </c>
      <c r="G421">
        <v>0.4</v>
      </c>
      <c r="H421">
        <v>3.2</v>
      </c>
      <c r="I421">
        <v>0.6</v>
      </c>
      <c r="J421">
        <v>0.8</v>
      </c>
      <c r="K421">
        <v>0.9</v>
      </c>
      <c r="L421">
        <v>0.1</v>
      </c>
      <c r="M421">
        <v>0.8</v>
      </c>
      <c r="N421">
        <v>2.4</v>
      </c>
      <c r="O421">
        <v>1.3</v>
      </c>
      <c r="P421">
        <v>2.3</v>
      </c>
      <c r="Q421">
        <v>1.6</v>
      </c>
      <c r="R421">
        <v>7.4</v>
      </c>
      <c r="S421">
        <v>8</v>
      </c>
      <c r="T421">
        <v>20.8</v>
      </c>
      <c r="U421">
        <v>75.9</v>
      </c>
      <c r="V421">
        <v>23.6</v>
      </c>
      <c r="W421">
        <v>29.8</v>
      </c>
      <c r="X421">
        <v>7.6</v>
      </c>
      <c r="Y421">
        <v>3</v>
      </c>
      <c r="Z421">
        <v>7.3</v>
      </c>
      <c r="AA421">
        <v>9.7</v>
      </c>
      <c r="AB421">
        <v>0.1</v>
      </c>
      <c r="AC421">
        <v>1.8</v>
      </c>
      <c r="AD421">
        <v>53.3</v>
      </c>
      <c r="AE421">
        <v>2.3</v>
      </c>
      <c r="AF421">
        <v>8.7</v>
      </c>
      <c r="AG421">
        <v>3.2</v>
      </c>
      <c r="AH421">
        <v>3.5</v>
      </c>
      <c r="AI421">
        <v>0.7</v>
      </c>
      <c r="AJ421">
        <v>0.7</v>
      </c>
      <c r="AK421">
        <v>3.4</v>
      </c>
      <c r="AL421">
        <v>0.2</v>
      </c>
      <c r="AM421">
        <v>1.8</v>
      </c>
      <c r="AN421">
        <v>0.8</v>
      </c>
      <c r="AO421">
        <v>0.4</v>
      </c>
      <c r="AP421">
        <v>3.3</v>
      </c>
      <c r="AQ421">
        <v>5.8</v>
      </c>
      <c r="AR421">
        <v>0.1</v>
      </c>
      <c r="AS421">
        <v>0.1</v>
      </c>
      <c r="AT421">
        <v>0.2</v>
      </c>
      <c r="AU421">
        <v>2.3</v>
      </c>
      <c r="AV421">
        <v>1.5</v>
      </c>
      <c r="AW421">
        <v>2.1</v>
      </c>
      <c r="AX421">
        <v>0.8</v>
      </c>
      <c r="AY421">
        <v>0.5</v>
      </c>
      <c r="AZ421">
        <v>0.5</v>
      </c>
      <c r="BA421">
        <v>1.5</v>
      </c>
      <c r="BB421">
        <v>0.1</v>
      </c>
      <c r="BC421">
        <v>0.2</v>
      </c>
      <c r="BD421">
        <v>1.4</v>
      </c>
      <c r="BE421">
        <v>2</v>
      </c>
      <c r="BF421">
        <v>0.7</v>
      </c>
      <c r="BG421">
        <v>1.3</v>
      </c>
      <c r="BH421">
        <v>0.3</v>
      </c>
      <c r="BI421">
        <v>0.4</v>
      </c>
      <c r="BJ421">
        <v>0.3</v>
      </c>
      <c r="BK421">
        <v>0.1</v>
      </c>
      <c r="BL421">
        <v>0.7</v>
      </c>
      <c r="BM421">
        <v>0.8</v>
      </c>
      <c r="BP421">
        <v>0.2</v>
      </c>
      <c r="BQ421">
        <v>98.4</v>
      </c>
      <c r="BS421">
        <v>66.3</v>
      </c>
      <c r="BT421">
        <v>23.8</v>
      </c>
    </row>
    <row r="422" spans="1:72" x14ac:dyDescent="0.25">
      <c r="A422" s="28" t="s">
        <v>109</v>
      </c>
      <c r="B422" s="27" t="s">
        <v>332</v>
      </c>
      <c r="C422" s="28" t="s">
        <v>394</v>
      </c>
      <c r="D422">
        <v>0.1</v>
      </c>
      <c r="H422">
        <v>0.2</v>
      </c>
      <c r="N422">
        <v>0.1</v>
      </c>
      <c r="O422">
        <v>0.1</v>
      </c>
      <c r="P422">
        <v>0.1</v>
      </c>
      <c r="Q422">
        <v>0.1</v>
      </c>
      <c r="R422">
        <v>0.8</v>
      </c>
      <c r="S422">
        <v>0.8</v>
      </c>
      <c r="T422">
        <v>1.1</v>
      </c>
      <c r="U422">
        <v>4.1</v>
      </c>
      <c r="V422">
        <v>3</v>
      </c>
      <c r="W422">
        <v>2.7</v>
      </c>
      <c r="X422">
        <v>0.8</v>
      </c>
      <c r="Y422">
        <v>0.3</v>
      </c>
      <c r="Z422">
        <v>0.6</v>
      </c>
      <c r="AA422">
        <v>0.6</v>
      </c>
      <c r="AC422">
        <v>0.1</v>
      </c>
      <c r="AD422">
        <v>3.9</v>
      </c>
      <c r="AE422">
        <v>0.2</v>
      </c>
      <c r="AF422">
        <v>0.2</v>
      </c>
      <c r="AG422">
        <v>0.1</v>
      </c>
      <c r="AH422">
        <v>0.1</v>
      </c>
      <c r="AK422">
        <v>0.1</v>
      </c>
      <c r="AM422">
        <v>0.1</v>
      </c>
      <c r="AP422">
        <v>0.3</v>
      </c>
      <c r="AQ422">
        <v>0.3</v>
      </c>
      <c r="AU422">
        <v>0.1</v>
      </c>
      <c r="AV422">
        <v>0.1</v>
      </c>
      <c r="AW422">
        <v>0.2</v>
      </c>
      <c r="AX422">
        <v>0.1</v>
      </c>
      <c r="BA422">
        <v>0.1</v>
      </c>
      <c r="BD422">
        <v>0.1</v>
      </c>
      <c r="BE422">
        <v>0.1</v>
      </c>
      <c r="BF422">
        <v>0.1</v>
      </c>
      <c r="BG422">
        <v>0.1</v>
      </c>
      <c r="BH422">
        <v>0.1</v>
      </c>
      <c r="BM422">
        <v>0.1</v>
      </c>
      <c r="BQ422">
        <v>5.2</v>
      </c>
      <c r="BS422">
        <v>7.4</v>
      </c>
      <c r="BT422">
        <v>1.7</v>
      </c>
    </row>
    <row r="423" spans="1:72" x14ac:dyDescent="0.25">
      <c r="A423" s="28" t="s">
        <v>109</v>
      </c>
      <c r="B423" s="27" t="s">
        <v>332</v>
      </c>
      <c r="C423" s="28" t="s">
        <v>395</v>
      </c>
      <c r="D423">
        <v>0.9</v>
      </c>
      <c r="G423">
        <v>0.3</v>
      </c>
      <c r="H423">
        <v>3.5</v>
      </c>
      <c r="I423">
        <v>0.3</v>
      </c>
      <c r="J423">
        <v>0.3</v>
      </c>
      <c r="K423">
        <v>0.6</v>
      </c>
      <c r="L423">
        <v>0.1</v>
      </c>
      <c r="M423">
        <v>0.7</v>
      </c>
      <c r="N423">
        <v>1.6</v>
      </c>
      <c r="O423">
        <v>1.6</v>
      </c>
      <c r="P423">
        <v>1</v>
      </c>
      <c r="Q423">
        <v>0.7</v>
      </c>
      <c r="R423">
        <v>2.1</v>
      </c>
      <c r="S423">
        <v>4.6</v>
      </c>
      <c r="T423">
        <v>12</v>
      </c>
      <c r="U423">
        <v>40.4</v>
      </c>
      <c r="V423">
        <v>18.2</v>
      </c>
      <c r="W423">
        <v>17.7</v>
      </c>
      <c r="X423">
        <v>7.4</v>
      </c>
      <c r="Y423">
        <v>2.8</v>
      </c>
      <c r="Z423">
        <v>6.6</v>
      </c>
      <c r="AA423">
        <v>6.5</v>
      </c>
      <c r="AB423">
        <v>0.1</v>
      </c>
      <c r="AC423">
        <v>1.3</v>
      </c>
      <c r="AD423">
        <v>40.4</v>
      </c>
      <c r="AE423">
        <v>2</v>
      </c>
      <c r="AF423">
        <v>5.6</v>
      </c>
      <c r="AG423">
        <v>1.8</v>
      </c>
      <c r="AH423">
        <v>1.5</v>
      </c>
      <c r="AI423">
        <v>1.9</v>
      </c>
      <c r="AJ423">
        <v>2</v>
      </c>
      <c r="AK423">
        <v>1.5</v>
      </c>
      <c r="AL423">
        <v>0.2</v>
      </c>
      <c r="AM423">
        <v>1.3</v>
      </c>
      <c r="AN423">
        <v>0.7</v>
      </c>
      <c r="AO423">
        <v>0.4</v>
      </c>
      <c r="AP423">
        <v>4.1</v>
      </c>
      <c r="AQ423">
        <v>5.1</v>
      </c>
      <c r="AR423">
        <v>0.1</v>
      </c>
      <c r="AS423">
        <v>0.1</v>
      </c>
      <c r="AT423">
        <v>0.2</v>
      </c>
      <c r="AU423">
        <v>1</v>
      </c>
      <c r="AV423">
        <v>1.5</v>
      </c>
      <c r="AW423">
        <v>2.2</v>
      </c>
      <c r="AX423">
        <v>0.8</v>
      </c>
      <c r="AY423">
        <v>0.2</v>
      </c>
      <c r="AZ423">
        <v>0.4</v>
      </c>
      <c r="BA423">
        <v>1.7</v>
      </c>
      <c r="BB423">
        <v>0.1</v>
      </c>
      <c r="BC423">
        <v>0.1</v>
      </c>
      <c r="BD423">
        <v>1.4</v>
      </c>
      <c r="BE423">
        <v>1.6</v>
      </c>
      <c r="BF423">
        <v>0.4</v>
      </c>
      <c r="BG423">
        <v>1</v>
      </c>
      <c r="BH423">
        <v>0.4</v>
      </c>
      <c r="BI423">
        <v>0.5</v>
      </c>
      <c r="BJ423">
        <v>0.3</v>
      </c>
      <c r="BK423">
        <v>0.1</v>
      </c>
      <c r="BL423">
        <v>0.6</v>
      </c>
      <c r="BM423">
        <v>0.6</v>
      </c>
      <c r="BP423">
        <v>0.2</v>
      </c>
      <c r="BQ423">
        <v>53.3</v>
      </c>
      <c r="BS423">
        <v>51.6</v>
      </c>
      <c r="BT423">
        <v>17.8</v>
      </c>
    </row>
    <row r="424" spans="1:72" x14ac:dyDescent="0.25">
      <c r="A424" s="28" t="s">
        <v>109</v>
      </c>
      <c r="B424" s="27" t="s">
        <v>332</v>
      </c>
      <c r="C424" s="28" t="s">
        <v>396</v>
      </c>
      <c r="D424">
        <v>6</v>
      </c>
      <c r="E424">
        <v>0.3</v>
      </c>
      <c r="F424">
        <v>0.1</v>
      </c>
      <c r="G424">
        <v>1.8</v>
      </c>
      <c r="H424">
        <v>35.7</v>
      </c>
      <c r="I424">
        <v>2.2</v>
      </c>
      <c r="J424">
        <v>2.3</v>
      </c>
      <c r="K424">
        <v>3.9</v>
      </c>
      <c r="L424">
        <v>0.9</v>
      </c>
      <c r="M424">
        <v>4.2</v>
      </c>
      <c r="N424">
        <v>14.3</v>
      </c>
      <c r="O424">
        <v>27.5</v>
      </c>
      <c r="P424">
        <v>9.8</v>
      </c>
      <c r="Q424">
        <v>4.9</v>
      </c>
      <c r="R424">
        <v>19.5</v>
      </c>
      <c r="S424">
        <v>45.2</v>
      </c>
      <c r="T424">
        <v>138.3</v>
      </c>
      <c r="U424">
        <v>476.2</v>
      </c>
      <c r="V424">
        <v>190</v>
      </c>
      <c r="W424">
        <v>188.1</v>
      </c>
      <c r="X424">
        <v>64.1</v>
      </c>
      <c r="Y424">
        <v>56.1</v>
      </c>
      <c r="Z424">
        <v>56.8</v>
      </c>
      <c r="AA424">
        <v>60.3</v>
      </c>
      <c r="AB424">
        <v>1.3</v>
      </c>
      <c r="AC424">
        <v>9.4</v>
      </c>
      <c r="AD424">
        <v>449.2</v>
      </c>
      <c r="AE424">
        <v>24</v>
      </c>
      <c r="AF424">
        <v>44.7</v>
      </c>
      <c r="AG424">
        <v>14.5</v>
      </c>
      <c r="AH424">
        <v>11.5</v>
      </c>
      <c r="AI424">
        <v>1.7</v>
      </c>
      <c r="AJ424">
        <v>3.4</v>
      </c>
      <c r="AK424">
        <v>9.4</v>
      </c>
      <c r="AL424">
        <v>1.7</v>
      </c>
      <c r="AM424">
        <v>10.1</v>
      </c>
      <c r="AN424">
        <v>11.9</v>
      </c>
      <c r="AO424">
        <v>2.7</v>
      </c>
      <c r="AP424">
        <v>41.6</v>
      </c>
      <c r="AQ424">
        <v>64.6</v>
      </c>
      <c r="AR424">
        <v>0.4</v>
      </c>
      <c r="AS424">
        <v>0.4</v>
      </c>
      <c r="AT424">
        <v>1.3</v>
      </c>
      <c r="AU424">
        <v>10.8</v>
      </c>
      <c r="AV424">
        <v>10.4</v>
      </c>
      <c r="AW424">
        <v>14.9</v>
      </c>
      <c r="AX424">
        <v>5.9</v>
      </c>
      <c r="AY424">
        <v>1.4</v>
      </c>
      <c r="AZ424">
        <v>2.9</v>
      </c>
      <c r="BA424">
        <v>11.7</v>
      </c>
      <c r="BB424">
        <v>0.7</v>
      </c>
      <c r="BC424">
        <v>0.5</v>
      </c>
      <c r="BD424">
        <v>13.7</v>
      </c>
      <c r="BE424">
        <v>11.4</v>
      </c>
      <c r="BF424">
        <v>4.2</v>
      </c>
      <c r="BG424">
        <v>8.1</v>
      </c>
      <c r="BH424">
        <v>3.2</v>
      </c>
      <c r="BI424">
        <v>3.3</v>
      </c>
      <c r="BJ424">
        <v>2.3</v>
      </c>
      <c r="BK424">
        <v>0.7</v>
      </c>
      <c r="BL424">
        <v>4.4</v>
      </c>
      <c r="BM424">
        <v>6.3</v>
      </c>
      <c r="BP424">
        <v>2.8</v>
      </c>
      <c r="BQ424">
        <v>489</v>
      </c>
      <c r="BR424">
        <v>0.1</v>
      </c>
      <c r="BS424">
        <v>632.3</v>
      </c>
      <c r="BT424">
        <v>179.1</v>
      </c>
    </row>
    <row r="425" spans="1:72" x14ac:dyDescent="0.25">
      <c r="A425" s="28" t="s">
        <v>109</v>
      </c>
      <c r="B425" s="27" t="s">
        <v>332</v>
      </c>
      <c r="C425" s="28" t="s">
        <v>397</v>
      </c>
      <c r="D425">
        <v>2.4</v>
      </c>
      <c r="E425">
        <v>0.4</v>
      </c>
      <c r="F425">
        <v>0.1</v>
      </c>
      <c r="G425">
        <v>1</v>
      </c>
      <c r="H425">
        <v>7.2</v>
      </c>
      <c r="I425">
        <v>1.1</v>
      </c>
      <c r="J425">
        <v>1.2</v>
      </c>
      <c r="K425">
        <v>1.8</v>
      </c>
      <c r="L425">
        <v>0.6</v>
      </c>
      <c r="M425">
        <v>1.7</v>
      </c>
      <c r="N425">
        <v>4.9</v>
      </c>
      <c r="O425">
        <v>4.1</v>
      </c>
      <c r="P425">
        <v>6.6</v>
      </c>
      <c r="Q425">
        <v>2.8</v>
      </c>
      <c r="R425">
        <v>11</v>
      </c>
      <c r="S425">
        <v>22.5</v>
      </c>
      <c r="T425">
        <v>73.2</v>
      </c>
      <c r="U425">
        <v>222.5</v>
      </c>
      <c r="V425">
        <v>99.9</v>
      </c>
      <c r="W425">
        <v>163.3</v>
      </c>
      <c r="X425">
        <v>30.4</v>
      </c>
      <c r="Y425">
        <v>10.4</v>
      </c>
      <c r="Z425">
        <v>29.6</v>
      </c>
      <c r="AA425">
        <v>29.8</v>
      </c>
      <c r="AB425">
        <v>0.7</v>
      </c>
      <c r="AC425">
        <v>3.8</v>
      </c>
      <c r="AD425">
        <v>156.6</v>
      </c>
      <c r="AE425">
        <v>8.1</v>
      </c>
      <c r="AF425">
        <v>12.5</v>
      </c>
      <c r="AG425">
        <v>4.9</v>
      </c>
      <c r="AH425">
        <v>5.5</v>
      </c>
      <c r="AI425">
        <v>0.9</v>
      </c>
      <c r="AJ425">
        <v>0.7</v>
      </c>
      <c r="AK425">
        <v>4.8</v>
      </c>
      <c r="AL425">
        <v>0.8</v>
      </c>
      <c r="AM425">
        <v>4.7</v>
      </c>
      <c r="AN425">
        <v>1.2</v>
      </c>
      <c r="AO425">
        <v>1.7</v>
      </c>
      <c r="AP425">
        <v>12.9</v>
      </c>
      <c r="AQ425">
        <v>12.3</v>
      </c>
      <c r="AR425">
        <v>0.4</v>
      </c>
      <c r="AS425">
        <v>0.3</v>
      </c>
      <c r="AT425">
        <v>0.4</v>
      </c>
      <c r="AU425">
        <v>14</v>
      </c>
      <c r="AV425">
        <v>3.4</v>
      </c>
      <c r="AW425">
        <v>8.2</v>
      </c>
      <c r="AX425">
        <v>2.8</v>
      </c>
      <c r="AY425">
        <v>1</v>
      </c>
      <c r="AZ425">
        <v>1.6</v>
      </c>
      <c r="BA425">
        <v>5</v>
      </c>
      <c r="BB425">
        <v>0.3</v>
      </c>
      <c r="BC425">
        <v>0.3</v>
      </c>
      <c r="BD425">
        <v>5.1</v>
      </c>
      <c r="BE425">
        <v>5.5</v>
      </c>
      <c r="BF425">
        <v>2.2</v>
      </c>
      <c r="BG425">
        <v>13.4</v>
      </c>
      <c r="BH425">
        <v>2</v>
      </c>
      <c r="BI425">
        <v>2</v>
      </c>
      <c r="BJ425">
        <v>1.4</v>
      </c>
      <c r="BK425">
        <v>0.6</v>
      </c>
      <c r="BL425">
        <v>2.5</v>
      </c>
      <c r="BM425">
        <v>2.5</v>
      </c>
      <c r="BP425">
        <v>4.6</v>
      </c>
      <c r="BQ425">
        <v>252.4</v>
      </c>
      <c r="BS425">
        <v>281.5</v>
      </c>
      <c r="BT425">
        <v>100.4</v>
      </c>
    </row>
    <row r="426" spans="1:72" x14ac:dyDescent="0.25">
      <c r="A426" s="28" t="s">
        <v>109</v>
      </c>
      <c r="B426" s="27" t="s">
        <v>332</v>
      </c>
      <c r="C426" s="28" t="s">
        <v>398</v>
      </c>
      <c r="H426">
        <v>0.4</v>
      </c>
      <c r="N426">
        <v>0.2</v>
      </c>
      <c r="O426">
        <v>0.1</v>
      </c>
      <c r="P426">
        <v>0.1</v>
      </c>
      <c r="R426">
        <v>0.2</v>
      </c>
      <c r="S426">
        <v>0.2</v>
      </c>
      <c r="T426">
        <v>0.3</v>
      </c>
      <c r="U426">
        <v>0.6</v>
      </c>
      <c r="V426">
        <v>0.4</v>
      </c>
      <c r="W426">
        <v>0.4</v>
      </c>
      <c r="X426">
        <v>0.2</v>
      </c>
      <c r="Y426">
        <v>0.1</v>
      </c>
      <c r="Z426">
        <v>0.1</v>
      </c>
      <c r="AA426">
        <v>0.1</v>
      </c>
      <c r="AC426">
        <v>0.1</v>
      </c>
      <c r="AD426">
        <v>0.7</v>
      </c>
      <c r="AE426">
        <v>0.1</v>
      </c>
      <c r="AF426">
        <v>0.6</v>
      </c>
      <c r="AG426">
        <v>0.1</v>
      </c>
      <c r="AM426">
        <v>0.1</v>
      </c>
      <c r="AN426">
        <v>0.1</v>
      </c>
      <c r="AP426">
        <v>0.1</v>
      </c>
      <c r="AQ426">
        <v>0.3</v>
      </c>
      <c r="AV426">
        <v>0.1</v>
      </c>
      <c r="BQ426">
        <v>1</v>
      </c>
      <c r="BS426">
        <v>0.9</v>
      </c>
      <c r="BT426">
        <v>0.2</v>
      </c>
    </row>
    <row r="427" spans="1:72" x14ac:dyDescent="0.25">
      <c r="A427" s="28" t="s">
        <v>109</v>
      </c>
      <c r="B427" s="27" t="s">
        <v>332</v>
      </c>
      <c r="C427" s="28" t="s">
        <v>399</v>
      </c>
      <c r="D427">
        <v>0.3</v>
      </c>
      <c r="G427">
        <v>0.1</v>
      </c>
      <c r="H427">
        <v>1.2</v>
      </c>
      <c r="I427">
        <v>0.2</v>
      </c>
      <c r="J427">
        <v>0.2</v>
      </c>
      <c r="K427">
        <v>0.2</v>
      </c>
      <c r="L427">
        <v>0.1</v>
      </c>
      <c r="M427">
        <v>0.2</v>
      </c>
      <c r="N427">
        <v>0.7</v>
      </c>
      <c r="O427">
        <v>0.5</v>
      </c>
      <c r="P427">
        <v>0.7</v>
      </c>
      <c r="Q427">
        <v>0.3</v>
      </c>
      <c r="R427">
        <v>2.2</v>
      </c>
      <c r="S427">
        <v>2.9</v>
      </c>
      <c r="T427">
        <v>6</v>
      </c>
      <c r="U427">
        <v>29.3</v>
      </c>
      <c r="V427">
        <v>11.5</v>
      </c>
      <c r="W427">
        <v>14.3</v>
      </c>
      <c r="X427">
        <v>4.1</v>
      </c>
      <c r="Y427">
        <v>1</v>
      </c>
      <c r="Z427">
        <v>3.5</v>
      </c>
      <c r="AA427">
        <v>3.5</v>
      </c>
      <c r="AB427">
        <v>0.1</v>
      </c>
      <c r="AC427">
        <v>0.5</v>
      </c>
      <c r="AD427">
        <v>19.8</v>
      </c>
      <c r="AE427">
        <v>1.2</v>
      </c>
      <c r="AF427">
        <v>1.4</v>
      </c>
      <c r="AG427">
        <v>0.6</v>
      </c>
      <c r="AH427">
        <v>0.6</v>
      </c>
      <c r="AI427">
        <v>0.2</v>
      </c>
      <c r="AJ427">
        <v>0.3</v>
      </c>
      <c r="AK427">
        <v>0.5</v>
      </c>
      <c r="AL427">
        <v>0.1</v>
      </c>
      <c r="AM427">
        <v>0.8</v>
      </c>
      <c r="AN427">
        <v>0.1</v>
      </c>
      <c r="AO427">
        <v>0.3</v>
      </c>
      <c r="AP427">
        <v>1.1</v>
      </c>
      <c r="AQ427">
        <v>1.1</v>
      </c>
      <c r="AS427">
        <v>0.1</v>
      </c>
      <c r="AT427">
        <v>0.1</v>
      </c>
      <c r="AU427">
        <v>0.5</v>
      </c>
      <c r="AV427">
        <v>0.5</v>
      </c>
      <c r="AW427">
        <v>0.9</v>
      </c>
      <c r="AX427">
        <v>0.2</v>
      </c>
      <c r="AY427">
        <v>0.1</v>
      </c>
      <c r="AZ427">
        <v>0.2</v>
      </c>
      <c r="BA427">
        <v>0.4</v>
      </c>
      <c r="BB427">
        <v>0.1</v>
      </c>
      <c r="BC427">
        <v>0.1</v>
      </c>
      <c r="BD427">
        <v>0.5</v>
      </c>
      <c r="BE427">
        <v>0.5</v>
      </c>
      <c r="BF427">
        <v>0.2</v>
      </c>
      <c r="BG427">
        <v>0.3</v>
      </c>
      <c r="BH427">
        <v>0.2</v>
      </c>
      <c r="BI427">
        <v>0.3</v>
      </c>
      <c r="BJ427">
        <v>0.2</v>
      </c>
      <c r="BK427">
        <v>0.1</v>
      </c>
      <c r="BL427">
        <v>0.2</v>
      </c>
      <c r="BM427">
        <v>0.4</v>
      </c>
      <c r="BP427">
        <v>0.1</v>
      </c>
      <c r="BQ427">
        <v>31.8</v>
      </c>
      <c r="BS427">
        <v>30</v>
      </c>
      <c r="BT427">
        <v>8.3</v>
      </c>
    </row>
    <row r="428" spans="1:72" x14ac:dyDescent="0.25">
      <c r="A428" s="28" t="s">
        <v>109</v>
      </c>
      <c r="B428" s="27" t="s">
        <v>332</v>
      </c>
      <c r="C428" s="28" t="s">
        <v>400</v>
      </c>
      <c r="D428">
        <v>66.8</v>
      </c>
      <c r="E428">
        <v>6.5</v>
      </c>
      <c r="F428">
        <v>1.3</v>
      </c>
      <c r="G428">
        <v>30.9</v>
      </c>
      <c r="H428">
        <v>353.2</v>
      </c>
      <c r="I428">
        <v>19.7</v>
      </c>
      <c r="J428">
        <v>40.8</v>
      </c>
      <c r="K428">
        <v>47.5</v>
      </c>
      <c r="L428">
        <v>14.1</v>
      </c>
      <c r="M428">
        <v>47.7</v>
      </c>
      <c r="N428">
        <v>157.4</v>
      </c>
      <c r="O428">
        <v>125.4</v>
      </c>
      <c r="P428">
        <v>194.3</v>
      </c>
      <c r="Q428">
        <v>89.1</v>
      </c>
      <c r="R428">
        <v>366.2</v>
      </c>
      <c r="S428">
        <v>757.9</v>
      </c>
      <c r="T428">
        <v>2178.5</v>
      </c>
      <c r="U428">
        <v>9827.3</v>
      </c>
      <c r="V428">
        <v>3312.9</v>
      </c>
      <c r="W428">
        <v>4593.6</v>
      </c>
      <c r="X428">
        <v>1000.6</v>
      </c>
      <c r="Y428">
        <v>288.5</v>
      </c>
      <c r="Z428">
        <v>971</v>
      </c>
      <c r="AA428">
        <v>1115.9</v>
      </c>
      <c r="AB428">
        <v>32.7</v>
      </c>
      <c r="AC428">
        <v>133.4</v>
      </c>
      <c r="AD428">
        <v>6321.6</v>
      </c>
      <c r="AE428">
        <v>251.5</v>
      </c>
      <c r="AF428">
        <v>423.6</v>
      </c>
      <c r="AG428">
        <v>152.6</v>
      </c>
      <c r="AH428">
        <v>215.7</v>
      </c>
      <c r="AI428">
        <v>11.6</v>
      </c>
      <c r="AJ428">
        <v>17.8</v>
      </c>
      <c r="AK428">
        <v>159</v>
      </c>
      <c r="AL428">
        <v>23.2</v>
      </c>
      <c r="AM428">
        <v>173.3</v>
      </c>
      <c r="AN428">
        <v>15.1</v>
      </c>
      <c r="AO428">
        <v>53.6</v>
      </c>
      <c r="AP428">
        <v>361.4</v>
      </c>
      <c r="AQ428">
        <v>299.6</v>
      </c>
      <c r="AR428">
        <v>6</v>
      </c>
      <c r="AS428">
        <v>5.3</v>
      </c>
      <c r="AT428">
        <v>5.4</v>
      </c>
      <c r="AU428">
        <v>278.8</v>
      </c>
      <c r="AV428">
        <v>122.1</v>
      </c>
      <c r="AW428">
        <v>258.8</v>
      </c>
      <c r="AX428">
        <v>65</v>
      </c>
      <c r="AY428">
        <v>23.8</v>
      </c>
      <c r="AZ428">
        <v>43.3</v>
      </c>
      <c r="BA428">
        <v>102</v>
      </c>
      <c r="BB428">
        <v>5.3</v>
      </c>
      <c r="BC428">
        <v>4</v>
      </c>
      <c r="BD428">
        <v>131.6</v>
      </c>
      <c r="BE428">
        <v>164.9</v>
      </c>
      <c r="BF428">
        <v>61.7</v>
      </c>
      <c r="BG428">
        <v>141.7</v>
      </c>
      <c r="BH428">
        <v>36.2</v>
      </c>
      <c r="BI428">
        <v>86.3</v>
      </c>
      <c r="BJ428">
        <v>35.3</v>
      </c>
      <c r="BK428">
        <v>13.4</v>
      </c>
      <c r="BL428">
        <v>80.7</v>
      </c>
      <c r="BM428">
        <v>101.9</v>
      </c>
      <c r="BP428">
        <v>23.9</v>
      </c>
      <c r="BQ428">
        <v>9098.5</v>
      </c>
      <c r="BR428">
        <v>0.9</v>
      </c>
      <c r="BS428">
        <v>8458.7</v>
      </c>
      <c r="BT428">
        <v>3356.7</v>
      </c>
    </row>
    <row r="429" spans="1:72" x14ac:dyDescent="0.25">
      <c r="A429" s="28" t="s">
        <v>109</v>
      </c>
      <c r="B429" s="27" t="s">
        <v>332</v>
      </c>
      <c r="C429" s="28" t="s">
        <v>401</v>
      </c>
      <c r="D429">
        <v>5.1</v>
      </c>
      <c r="E429">
        <v>0.5</v>
      </c>
      <c r="F429">
        <v>0.1</v>
      </c>
      <c r="G429">
        <v>1.8</v>
      </c>
      <c r="H429">
        <v>12.9</v>
      </c>
      <c r="I429">
        <v>0.9</v>
      </c>
      <c r="J429">
        <v>1.5</v>
      </c>
      <c r="K429">
        <v>2.6</v>
      </c>
      <c r="L429">
        <v>0.8</v>
      </c>
      <c r="M429">
        <v>3.2</v>
      </c>
      <c r="N429">
        <v>7</v>
      </c>
      <c r="O429">
        <v>4.4</v>
      </c>
      <c r="P429">
        <v>9.1</v>
      </c>
      <c r="Q429">
        <v>5.1</v>
      </c>
      <c r="R429">
        <v>14.1</v>
      </c>
      <c r="S429">
        <v>32.5</v>
      </c>
      <c r="T429">
        <v>107.4</v>
      </c>
      <c r="U429">
        <v>355</v>
      </c>
      <c r="V429">
        <v>181.6</v>
      </c>
      <c r="W429">
        <v>217.2</v>
      </c>
      <c r="X429">
        <v>39.4</v>
      </c>
      <c r="Y429">
        <v>12.7</v>
      </c>
      <c r="Z429">
        <v>49.3</v>
      </c>
      <c r="AA429">
        <v>51.4</v>
      </c>
      <c r="AB429">
        <v>1.2</v>
      </c>
      <c r="AC429">
        <v>6.8</v>
      </c>
      <c r="AD429">
        <v>284.2</v>
      </c>
      <c r="AE429">
        <v>12.7</v>
      </c>
      <c r="AF429">
        <v>14.9</v>
      </c>
      <c r="AG429">
        <v>6.5</v>
      </c>
      <c r="AH429">
        <v>9.2</v>
      </c>
      <c r="AI429">
        <v>0.6</v>
      </c>
      <c r="AJ429">
        <v>0.6</v>
      </c>
      <c r="AK429">
        <v>7.9</v>
      </c>
      <c r="AL429">
        <v>1.2</v>
      </c>
      <c r="AM429">
        <v>7.1</v>
      </c>
      <c r="AN429">
        <v>0.9</v>
      </c>
      <c r="AO429">
        <v>1.9</v>
      </c>
      <c r="AP429">
        <v>20.3</v>
      </c>
      <c r="AQ429">
        <v>14.2</v>
      </c>
      <c r="AR429">
        <v>0.3</v>
      </c>
      <c r="AS429">
        <v>0.3</v>
      </c>
      <c r="AT429">
        <v>0.3</v>
      </c>
      <c r="AU429">
        <v>18</v>
      </c>
      <c r="AV429">
        <v>5.5</v>
      </c>
      <c r="AW429">
        <v>11.5</v>
      </c>
      <c r="AX429">
        <v>3.7</v>
      </c>
      <c r="AY429">
        <v>0.7</v>
      </c>
      <c r="AZ429">
        <v>2.2</v>
      </c>
      <c r="BA429">
        <v>7.4</v>
      </c>
      <c r="BB429">
        <v>0.4</v>
      </c>
      <c r="BC429">
        <v>0.3</v>
      </c>
      <c r="BD429">
        <v>7.6</v>
      </c>
      <c r="BE429">
        <v>7.4</v>
      </c>
      <c r="BF429">
        <v>2.4</v>
      </c>
      <c r="BG429">
        <v>5</v>
      </c>
      <c r="BH429">
        <v>1.4</v>
      </c>
      <c r="BI429">
        <v>2.4</v>
      </c>
      <c r="BJ429">
        <v>1.4</v>
      </c>
      <c r="BK429">
        <v>0.6</v>
      </c>
      <c r="BL429">
        <v>3.5</v>
      </c>
      <c r="BM429">
        <v>4.6</v>
      </c>
      <c r="BP429">
        <v>1.1</v>
      </c>
      <c r="BQ429">
        <v>335.2</v>
      </c>
      <c r="BS429">
        <v>452.9</v>
      </c>
      <c r="BT429">
        <v>165.3</v>
      </c>
    </row>
    <row r="430" spans="1:72" x14ac:dyDescent="0.25">
      <c r="A430" s="28" t="s">
        <v>109</v>
      </c>
      <c r="B430" s="27" t="s">
        <v>332</v>
      </c>
      <c r="C430" s="28" t="s">
        <v>402</v>
      </c>
      <c r="D430">
        <v>7.8</v>
      </c>
      <c r="E430">
        <v>0.7</v>
      </c>
      <c r="F430">
        <v>0.1</v>
      </c>
      <c r="G430">
        <v>3.6</v>
      </c>
      <c r="H430">
        <v>15.9</v>
      </c>
      <c r="I430">
        <v>2.1</v>
      </c>
      <c r="J430">
        <v>3.1</v>
      </c>
      <c r="K430">
        <v>3.6</v>
      </c>
      <c r="L430">
        <v>0.8</v>
      </c>
      <c r="M430">
        <v>3.4</v>
      </c>
      <c r="N430">
        <v>15.3</v>
      </c>
      <c r="O430">
        <v>5</v>
      </c>
      <c r="P430">
        <v>18.3</v>
      </c>
      <c r="Q430">
        <v>8.6</v>
      </c>
      <c r="R430">
        <v>29.6</v>
      </c>
      <c r="S430">
        <v>63.6</v>
      </c>
      <c r="T430">
        <v>222.7</v>
      </c>
      <c r="U430">
        <v>804.2</v>
      </c>
      <c r="V430">
        <v>240.9</v>
      </c>
      <c r="W430">
        <v>595.2</v>
      </c>
      <c r="X430">
        <v>48.6</v>
      </c>
      <c r="Y430">
        <v>14.7</v>
      </c>
      <c r="Z430">
        <v>65</v>
      </c>
      <c r="AA430">
        <v>78</v>
      </c>
      <c r="AB430">
        <v>1.5</v>
      </c>
      <c r="AC430">
        <v>8.3</v>
      </c>
      <c r="AD430">
        <v>370.7</v>
      </c>
      <c r="AE430">
        <v>17.6</v>
      </c>
      <c r="AF430">
        <v>35.4</v>
      </c>
      <c r="AG430">
        <v>14.6</v>
      </c>
      <c r="AH430">
        <v>21.1</v>
      </c>
      <c r="AI430">
        <v>2.9</v>
      </c>
      <c r="AJ430">
        <v>5.6</v>
      </c>
      <c r="AK430">
        <v>14.9</v>
      </c>
      <c r="AL430">
        <v>1</v>
      </c>
      <c r="AM430">
        <v>8.5</v>
      </c>
      <c r="AN430">
        <v>1.1</v>
      </c>
      <c r="AO430">
        <v>1.7</v>
      </c>
      <c r="AP430">
        <v>18.2</v>
      </c>
      <c r="AQ430">
        <v>15.4</v>
      </c>
      <c r="AR430">
        <v>0.5</v>
      </c>
      <c r="AS430">
        <v>0.4</v>
      </c>
      <c r="AT430">
        <v>0.4</v>
      </c>
      <c r="AU430">
        <v>28.5</v>
      </c>
      <c r="AV430">
        <v>7.6</v>
      </c>
      <c r="AW430">
        <v>15.5</v>
      </c>
      <c r="AX430">
        <v>3.8</v>
      </c>
      <c r="AY430">
        <v>1.4</v>
      </c>
      <c r="AZ430">
        <v>2.5</v>
      </c>
      <c r="BA430">
        <v>6.4</v>
      </c>
      <c r="BB430">
        <v>0.4</v>
      </c>
      <c r="BC430">
        <v>0.2</v>
      </c>
      <c r="BD430">
        <v>8.6</v>
      </c>
      <c r="BE430">
        <v>13.2</v>
      </c>
      <c r="BF430">
        <v>4.4</v>
      </c>
      <c r="BG430">
        <v>10.6</v>
      </c>
      <c r="BH430">
        <v>2.3</v>
      </c>
      <c r="BI430">
        <v>2.7</v>
      </c>
      <c r="BJ430">
        <v>1.8</v>
      </c>
      <c r="BK430">
        <v>1.1</v>
      </c>
      <c r="BL430">
        <v>6.1</v>
      </c>
      <c r="BM430">
        <v>4.8</v>
      </c>
      <c r="BP430">
        <v>0.7</v>
      </c>
      <c r="BQ430">
        <v>505.8</v>
      </c>
      <c r="BR430">
        <v>0.1</v>
      </c>
      <c r="BS430">
        <v>540.8</v>
      </c>
      <c r="BT430">
        <v>269.7</v>
      </c>
    </row>
    <row r="431" spans="1:72" x14ac:dyDescent="0.25">
      <c r="A431" s="28" t="s">
        <v>109</v>
      </c>
      <c r="B431" s="27" t="s">
        <v>332</v>
      </c>
      <c r="C431" s="28" t="s">
        <v>403</v>
      </c>
      <c r="D431">
        <v>3.3</v>
      </c>
      <c r="E431">
        <v>0.3</v>
      </c>
      <c r="F431">
        <v>0.1</v>
      </c>
      <c r="G431">
        <v>1.6</v>
      </c>
      <c r="H431">
        <v>16.3</v>
      </c>
      <c r="I431">
        <v>1</v>
      </c>
      <c r="J431">
        <v>1.8</v>
      </c>
      <c r="K431">
        <v>2.5</v>
      </c>
      <c r="L431">
        <v>0.7</v>
      </c>
      <c r="M431">
        <v>2.5</v>
      </c>
      <c r="N431">
        <v>7.1</v>
      </c>
      <c r="O431">
        <v>5.3</v>
      </c>
      <c r="P431">
        <v>9</v>
      </c>
      <c r="Q431">
        <v>4.1</v>
      </c>
      <c r="R431">
        <v>29.3</v>
      </c>
      <c r="S431">
        <v>39.4</v>
      </c>
      <c r="T431">
        <v>63.5</v>
      </c>
      <c r="U431">
        <v>268.3</v>
      </c>
      <c r="V431">
        <v>156.8</v>
      </c>
      <c r="W431">
        <v>140</v>
      </c>
      <c r="X431">
        <v>43.3</v>
      </c>
      <c r="Y431">
        <v>11.3</v>
      </c>
      <c r="Z431">
        <v>36.8</v>
      </c>
      <c r="AA431">
        <v>34.2</v>
      </c>
      <c r="AB431">
        <v>1.2</v>
      </c>
      <c r="AC431">
        <v>6.7</v>
      </c>
      <c r="AD431">
        <v>218</v>
      </c>
      <c r="AE431">
        <v>10.8</v>
      </c>
      <c r="AF431">
        <v>18.1</v>
      </c>
      <c r="AG431">
        <v>5.8</v>
      </c>
      <c r="AH431">
        <v>6.6</v>
      </c>
      <c r="AI431">
        <v>0.8</v>
      </c>
      <c r="AJ431">
        <v>0.8</v>
      </c>
      <c r="AK431">
        <v>6.8</v>
      </c>
      <c r="AL431">
        <v>0.8</v>
      </c>
      <c r="AM431">
        <v>5.5</v>
      </c>
      <c r="AN431">
        <v>0.7</v>
      </c>
      <c r="AO431">
        <v>1.9</v>
      </c>
      <c r="AP431">
        <v>15.9</v>
      </c>
      <c r="AQ431">
        <v>11.5</v>
      </c>
      <c r="AR431">
        <v>0.3</v>
      </c>
      <c r="AS431">
        <v>0.2</v>
      </c>
      <c r="AT431">
        <v>0.2</v>
      </c>
      <c r="AU431">
        <v>7.6</v>
      </c>
      <c r="AV431">
        <v>5</v>
      </c>
      <c r="AW431">
        <v>10.3</v>
      </c>
      <c r="AX431">
        <v>2.7</v>
      </c>
      <c r="AY431">
        <v>0.9</v>
      </c>
      <c r="AZ431">
        <v>1.7</v>
      </c>
      <c r="BA431">
        <v>5.2</v>
      </c>
      <c r="BB431">
        <v>0.3</v>
      </c>
      <c r="BC431">
        <v>0.2</v>
      </c>
      <c r="BD431">
        <v>5.9</v>
      </c>
      <c r="BE431">
        <v>5.5</v>
      </c>
      <c r="BF431">
        <v>2.2</v>
      </c>
      <c r="BG431">
        <v>3.9</v>
      </c>
      <c r="BH431">
        <v>1.5</v>
      </c>
      <c r="BI431">
        <v>2.9</v>
      </c>
      <c r="BJ431">
        <v>1.3</v>
      </c>
      <c r="BK431">
        <v>0.5</v>
      </c>
      <c r="BL431">
        <v>2.6</v>
      </c>
      <c r="BM431">
        <v>2.7</v>
      </c>
      <c r="BP431">
        <v>0.8</v>
      </c>
      <c r="BQ431">
        <v>290.1</v>
      </c>
      <c r="BS431">
        <v>357.1</v>
      </c>
      <c r="BT431">
        <v>94.5</v>
      </c>
    </row>
    <row r="432" spans="1:72" x14ac:dyDescent="0.25">
      <c r="A432" s="28" t="s">
        <v>109</v>
      </c>
      <c r="B432" s="27" t="s">
        <v>332</v>
      </c>
      <c r="C432" s="28" t="s">
        <v>404</v>
      </c>
      <c r="D432">
        <v>0.3</v>
      </c>
      <c r="G432">
        <v>0.2</v>
      </c>
      <c r="H432">
        <v>1.2</v>
      </c>
      <c r="I432">
        <v>0.1</v>
      </c>
      <c r="J432">
        <v>0.1</v>
      </c>
      <c r="K432">
        <v>0.4</v>
      </c>
      <c r="L432">
        <v>0.1</v>
      </c>
      <c r="M432">
        <v>0.5</v>
      </c>
      <c r="N432">
        <v>0.7</v>
      </c>
      <c r="O432">
        <v>0.4</v>
      </c>
      <c r="P432">
        <v>0.7</v>
      </c>
      <c r="Q432">
        <v>0.4</v>
      </c>
      <c r="R432">
        <v>1.4</v>
      </c>
      <c r="S432">
        <v>3.2</v>
      </c>
      <c r="T432">
        <v>9.1</v>
      </c>
      <c r="U432">
        <v>40.1</v>
      </c>
      <c r="V432">
        <v>11.6</v>
      </c>
      <c r="W432">
        <v>17.9</v>
      </c>
      <c r="X432">
        <v>5</v>
      </c>
      <c r="Y432">
        <v>1.3</v>
      </c>
      <c r="Z432">
        <v>4.9</v>
      </c>
      <c r="AA432">
        <v>5.4</v>
      </c>
      <c r="AB432">
        <v>0.1</v>
      </c>
      <c r="AC432">
        <v>1</v>
      </c>
      <c r="AD432">
        <v>31.7</v>
      </c>
      <c r="AE432">
        <v>0.9</v>
      </c>
      <c r="AF432">
        <v>2.4</v>
      </c>
      <c r="AG432">
        <v>1.1</v>
      </c>
      <c r="AH432">
        <v>1.3</v>
      </c>
      <c r="AI432">
        <v>0.1</v>
      </c>
      <c r="AJ432">
        <v>0.1</v>
      </c>
      <c r="AK432">
        <v>1.2</v>
      </c>
      <c r="AL432">
        <v>0.2</v>
      </c>
      <c r="AM432">
        <v>0.7</v>
      </c>
      <c r="AN432">
        <v>0.1</v>
      </c>
      <c r="AO432">
        <v>0.3</v>
      </c>
      <c r="AP432">
        <v>2.6</v>
      </c>
      <c r="AQ432">
        <v>2</v>
      </c>
      <c r="AU432">
        <v>1.3</v>
      </c>
      <c r="AV432">
        <v>0.9</v>
      </c>
      <c r="AW432">
        <v>1.8</v>
      </c>
      <c r="AX432">
        <v>0.6</v>
      </c>
      <c r="AY432">
        <v>0.1</v>
      </c>
      <c r="AZ432">
        <v>0.3</v>
      </c>
      <c r="BA432">
        <v>1</v>
      </c>
      <c r="BB432">
        <v>0.1</v>
      </c>
      <c r="BD432">
        <v>0.8</v>
      </c>
      <c r="BE432">
        <v>0.8</v>
      </c>
      <c r="BF432">
        <v>0.2</v>
      </c>
      <c r="BG432">
        <v>0.6</v>
      </c>
      <c r="BH432">
        <v>0.1</v>
      </c>
      <c r="BI432">
        <v>0.3</v>
      </c>
      <c r="BJ432">
        <v>0.2</v>
      </c>
      <c r="BK432">
        <v>0.1</v>
      </c>
      <c r="BL432">
        <v>0.6</v>
      </c>
      <c r="BM432">
        <v>0.4</v>
      </c>
      <c r="BQ432">
        <v>44.1</v>
      </c>
      <c r="BS432">
        <v>30.7</v>
      </c>
      <c r="BT432">
        <v>16.2</v>
      </c>
    </row>
    <row r="433" spans="1:72" x14ac:dyDescent="0.25">
      <c r="A433" s="28" t="s">
        <v>109</v>
      </c>
      <c r="B433" s="27" t="s">
        <v>332</v>
      </c>
      <c r="C433" s="28" t="s">
        <v>405</v>
      </c>
      <c r="D433">
        <v>0.2</v>
      </c>
      <c r="G433">
        <v>0.1</v>
      </c>
      <c r="H433">
        <v>0.9</v>
      </c>
      <c r="J433">
        <v>0.1</v>
      </c>
      <c r="K433">
        <v>0.1</v>
      </c>
      <c r="M433">
        <v>0.2</v>
      </c>
      <c r="N433">
        <v>0.4</v>
      </c>
      <c r="O433">
        <v>0.6</v>
      </c>
      <c r="P433">
        <v>0.3</v>
      </c>
      <c r="Q433">
        <v>0.2</v>
      </c>
      <c r="R433">
        <v>0.9</v>
      </c>
      <c r="S433">
        <v>1.9</v>
      </c>
      <c r="T433">
        <v>5.2</v>
      </c>
      <c r="U433">
        <v>20.8</v>
      </c>
      <c r="V433">
        <v>8.5</v>
      </c>
      <c r="W433">
        <v>8.4</v>
      </c>
      <c r="X433">
        <v>3.2</v>
      </c>
      <c r="Y433">
        <v>1.6</v>
      </c>
      <c r="Z433">
        <v>2.6</v>
      </c>
      <c r="AA433">
        <v>2.8</v>
      </c>
      <c r="AB433">
        <v>0.1</v>
      </c>
      <c r="AC433">
        <v>0.5</v>
      </c>
      <c r="AD433">
        <v>18.4</v>
      </c>
      <c r="AE433">
        <v>1</v>
      </c>
      <c r="AF433">
        <v>1.7</v>
      </c>
      <c r="AG433">
        <v>0.5</v>
      </c>
      <c r="AH433">
        <v>0.5</v>
      </c>
      <c r="AI433">
        <v>0.1</v>
      </c>
      <c r="AJ433">
        <v>0.1</v>
      </c>
      <c r="AK433">
        <v>0.6</v>
      </c>
      <c r="AL433">
        <v>0.1</v>
      </c>
      <c r="AM433">
        <v>0.5</v>
      </c>
      <c r="AN433">
        <v>0.1</v>
      </c>
      <c r="AO433">
        <v>0.2</v>
      </c>
      <c r="AP433">
        <v>1.4</v>
      </c>
      <c r="AQ433">
        <v>1.5</v>
      </c>
      <c r="AU433">
        <v>0.5</v>
      </c>
      <c r="AV433">
        <v>0.4</v>
      </c>
      <c r="AW433">
        <v>0.8</v>
      </c>
      <c r="AX433">
        <v>0.2</v>
      </c>
      <c r="AY433">
        <v>0.1</v>
      </c>
      <c r="AZ433">
        <v>0.1</v>
      </c>
      <c r="BA433">
        <v>0.5</v>
      </c>
      <c r="BD433">
        <v>0.4</v>
      </c>
      <c r="BE433">
        <v>0.4</v>
      </c>
      <c r="BF433">
        <v>0.2</v>
      </c>
      <c r="BG433">
        <v>0.2</v>
      </c>
      <c r="BH433">
        <v>0.1</v>
      </c>
      <c r="BI433">
        <v>0.2</v>
      </c>
      <c r="BJ433">
        <v>0.1</v>
      </c>
      <c r="BL433">
        <v>0.2</v>
      </c>
      <c r="BM433">
        <v>0.2</v>
      </c>
      <c r="BP433">
        <v>0.1</v>
      </c>
      <c r="BQ433">
        <v>29.4</v>
      </c>
      <c r="BS433">
        <v>24.4</v>
      </c>
      <c r="BT433">
        <v>7.5</v>
      </c>
    </row>
    <row r="434" spans="1:72" x14ac:dyDescent="0.25">
      <c r="A434" s="28" t="s">
        <v>109</v>
      </c>
      <c r="B434" s="27" t="s">
        <v>332</v>
      </c>
      <c r="C434" s="28" t="s">
        <v>406</v>
      </c>
      <c r="D434">
        <v>0.3</v>
      </c>
      <c r="G434">
        <v>0.1</v>
      </c>
      <c r="H434">
        <v>1.6</v>
      </c>
      <c r="I434">
        <v>0.2</v>
      </c>
      <c r="J434">
        <v>0.1</v>
      </c>
      <c r="K434">
        <v>0.2</v>
      </c>
      <c r="M434">
        <v>0.2</v>
      </c>
      <c r="N434">
        <v>0.6</v>
      </c>
      <c r="O434">
        <v>0.9</v>
      </c>
      <c r="P434">
        <v>0.4</v>
      </c>
      <c r="Q434">
        <v>0.2</v>
      </c>
      <c r="R434">
        <v>0.5</v>
      </c>
      <c r="S434">
        <v>1.1</v>
      </c>
      <c r="T434">
        <v>2.7</v>
      </c>
      <c r="U434">
        <v>7.5</v>
      </c>
      <c r="V434">
        <v>5.8</v>
      </c>
      <c r="W434">
        <v>4.1</v>
      </c>
      <c r="X434">
        <v>1.3</v>
      </c>
      <c r="Y434">
        <v>0.8</v>
      </c>
      <c r="Z434">
        <v>1.3</v>
      </c>
      <c r="AA434">
        <v>1.1</v>
      </c>
      <c r="AC434">
        <v>0.3</v>
      </c>
      <c r="AD434">
        <v>8.1</v>
      </c>
      <c r="AE434">
        <v>0.7</v>
      </c>
      <c r="AF434">
        <v>2.5</v>
      </c>
      <c r="AG434">
        <v>0.6</v>
      </c>
      <c r="AH434">
        <v>0.3</v>
      </c>
      <c r="AI434">
        <v>0.1</v>
      </c>
      <c r="AJ434">
        <v>0.1</v>
      </c>
      <c r="AK434">
        <v>0.3</v>
      </c>
      <c r="AM434">
        <v>0.3</v>
      </c>
      <c r="AN434">
        <v>0.8</v>
      </c>
      <c r="AO434">
        <v>0.1</v>
      </c>
      <c r="AP434">
        <v>0.8</v>
      </c>
      <c r="AQ434">
        <v>2.5</v>
      </c>
      <c r="AU434">
        <v>0.2</v>
      </c>
      <c r="AV434">
        <v>0.3</v>
      </c>
      <c r="AW434">
        <v>0.3</v>
      </c>
      <c r="AX434">
        <v>0.1</v>
      </c>
      <c r="AY434">
        <v>0.1</v>
      </c>
      <c r="AZ434">
        <v>0.1</v>
      </c>
      <c r="BA434">
        <v>0.2</v>
      </c>
      <c r="BD434">
        <v>0.3</v>
      </c>
      <c r="BE434">
        <v>0.2</v>
      </c>
      <c r="BF434">
        <v>0.1</v>
      </c>
      <c r="BG434">
        <v>0.3</v>
      </c>
      <c r="BH434">
        <v>0.1</v>
      </c>
      <c r="BI434">
        <v>0.1</v>
      </c>
      <c r="BJ434">
        <v>0.1</v>
      </c>
      <c r="BL434">
        <v>0.1</v>
      </c>
      <c r="BM434">
        <v>0.1</v>
      </c>
      <c r="BP434">
        <v>0.1</v>
      </c>
      <c r="BQ434">
        <v>9.5</v>
      </c>
      <c r="BS434">
        <v>13.4</v>
      </c>
      <c r="BT434">
        <v>3.2</v>
      </c>
    </row>
    <row r="435" spans="1:72" x14ac:dyDescent="0.25">
      <c r="A435" s="28" t="s">
        <v>109</v>
      </c>
      <c r="B435" s="27" t="s">
        <v>332</v>
      </c>
      <c r="C435" s="28" t="s">
        <v>407</v>
      </c>
      <c r="D435">
        <v>19.8</v>
      </c>
      <c r="E435">
        <v>1.4</v>
      </c>
      <c r="F435">
        <v>0.4</v>
      </c>
      <c r="G435">
        <v>8</v>
      </c>
      <c r="H435">
        <v>108.3</v>
      </c>
      <c r="I435">
        <v>4.9</v>
      </c>
      <c r="J435">
        <v>9.6</v>
      </c>
      <c r="K435">
        <v>16.3</v>
      </c>
      <c r="L435">
        <v>3.7</v>
      </c>
      <c r="M435">
        <v>18.8</v>
      </c>
      <c r="N435">
        <v>51.6</v>
      </c>
      <c r="O435">
        <v>37.3</v>
      </c>
      <c r="P435">
        <v>51.8</v>
      </c>
      <c r="Q435">
        <v>23.5</v>
      </c>
      <c r="R435">
        <v>90.9</v>
      </c>
      <c r="S435">
        <v>229.7</v>
      </c>
      <c r="T435">
        <v>718.7</v>
      </c>
      <c r="U435">
        <v>2652.3</v>
      </c>
      <c r="V435">
        <v>984.4</v>
      </c>
      <c r="W435">
        <v>1310</v>
      </c>
      <c r="X435">
        <v>321</v>
      </c>
      <c r="Y435">
        <v>98.1</v>
      </c>
      <c r="Z435">
        <v>283.8</v>
      </c>
      <c r="AA435">
        <v>325.6</v>
      </c>
      <c r="AB435">
        <v>8.1</v>
      </c>
      <c r="AC435">
        <v>45.4</v>
      </c>
      <c r="AD435">
        <v>2040.7</v>
      </c>
      <c r="AE435">
        <v>92.5</v>
      </c>
      <c r="AF435">
        <v>133.2</v>
      </c>
      <c r="AG435">
        <v>53.1</v>
      </c>
      <c r="AH435">
        <v>68.8</v>
      </c>
      <c r="AI435">
        <v>5.9</v>
      </c>
      <c r="AJ435">
        <v>6.1</v>
      </c>
      <c r="AK435">
        <v>50.4</v>
      </c>
      <c r="AL435">
        <v>8</v>
      </c>
      <c r="AM435">
        <v>47.2</v>
      </c>
      <c r="AN435">
        <v>7.2</v>
      </c>
      <c r="AO435">
        <v>14.7</v>
      </c>
      <c r="AP435">
        <v>161.9</v>
      </c>
      <c r="AQ435">
        <v>110</v>
      </c>
      <c r="AR435">
        <v>1.5</v>
      </c>
      <c r="AS435">
        <v>1.8</v>
      </c>
      <c r="AT435">
        <v>2.6</v>
      </c>
      <c r="AU435">
        <v>73.6</v>
      </c>
      <c r="AV435">
        <v>40.8</v>
      </c>
      <c r="AW435">
        <v>84.8</v>
      </c>
      <c r="AX435">
        <v>24.4</v>
      </c>
      <c r="AY435">
        <v>5.9</v>
      </c>
      <c r="AZ435">
        <v>14.5</v>
      </c>
      <c r="BA435">
        <v>42</v>
      </c>
      <c r="BB435">
        <v>2.5</v>
      </c>
      <c r="BC435">
        <v>1.7</v>
      </c>
      <c r="BD435">
        <v>50.9</v>
      </c>
      <c r="BE435">
        <v>44</v>
      </c>
      <c r="BF435">
        <v>16.5</v>
      </c>
      <c r="BG435">
        <v>26.3</v>
      </c>
      <c r="BH435">
        <v>9.5</v>
      </c>
      <c r="BI435">
        <v>20.2</v>
      </c>
      <c r="BJ435">
        <v>10.2</v>
      </c>
      <c r="BK435">
        <v>3.3</v>
      </c>
      <c r="BL435">
        <v>24.4</v>
      </c>
      <c r="BM435">
        <v>27.6</v>
      </c>
      <c r="BP435">
        <v>5.5</v>
      </c>
      <c r="BQ435">
        <v>2868</v>
      </c>
      <c r="BR435">
        <v>0.1</v>
      </c>
      <c r="BS435">
        <v>2223.9</v>
      </c>
      <c r="BT435">
        <v>1059.7</v>
      </c>
    </row>
    <row r="436" spans="1:72" x14ac:dyDescent="0.25">
      <c r="A436" s="26" t="s">
        <v>111</v>
      </c>
      <c r="B436" s="27" t="s">
        <v>333</v>
      </c>
      <c r="C436" s="26" t="s">
        <v>384</v>
      </c>
      <c r="D436">
        <v>3272.2</v>
      </c>
      <c r="E436">
        <v>405</v>
      </c>
      <c r="F436">
        <v>104.7</v>
      </c>
      <c r="G436">
        <v>979.5</v>
      </c>
      <c r="H436">
        <v>5593.7</v>
      </c>
      <c r="I436">
        <v>982.8</v>
      </c>
      <c r="J436">
        <v>928.2</v>
      </c>
      <c r="K436">
        <v>1668.7</v>
      </c>
      <c r="L436">
        <v>444.1</v>
      </c>
      <c r="M436">
        <v>1254.2</v>
      </c>
      <c r="N436">
        <v>3022.5</v>
      </c>
      <c r="O436">
        <v>1513.1</v>
      </c>
      <c r="P436">
        <v>2768.3</v>
      </c>
      <c r="Q436">
        <v>1899.7</v>
      </c>
      <c r="R436">
        <v>6064.6</v>
      </c>
      <c r="S436">
        <v>10684.1</v>
      </c>
      <c r="T436">
        <v>3775.9</v>
      </c>
      <c r="U436">
        <v>7427.8</v>
      </c>
      <c r="V436">
        <v>91497.5</v>
      </c>
      <c r="W436">
        <v>26434.4</v>
      </c>
      <c r="X436">
        <v>7186.4</v>
      </c>
      <c r="Y436">
        <v>2161.9</v>
      </c>
      <c r="Z436">
        <v>10455.5</v>
      </c>
      <c r="AA436">
        <v>5554.4</v>
      </c>
      <c r="AB436">
        <v>713.7</v>
      </c>
      <c r="AC436">
        <v>2365.1</v>
      </c>
      <c r="AD436">
        <v>24283</v>
      </c>
      <c r="AE436">
        <v>3290.8</v>
      </c>
      <c r="AF436">
        <v>4751.1</v>
      </c>
      <c r="AG436">
        <v>2323.1</v>
      </c>
      <c r="AH436">
        <v>2543.3</v>
      </c>
      <c r="AI436">
        <v>778.2</v>
      </c>
      <c r="AJ436">
        <v>979.2</v>
      </c>
      <c r="AK436">
        <v>3750.7</v>
      </c>
      <c r="AL436">
        <v>245.7</v>
      </c>
      <c r="AM436">
        <v>1757.8</v>
      </c>
      <c r="AN436">
        <v>382.4</v>
      </c>
      <c r="AO436">
        <v>359.5</v>
      </c>
      <c r="AP436">
        <v>1321.8</v>
      </c>
      <c r="AQ436">
        <v>2369</v>
      </c>
      <c r="AR436">
        <v>692.5</v>
      </c>
      <c r="AS436">
        <v>437.3</v>
      </c>
      <c r="AT436">
        <v>303</v>
      </c>
      <c r="AU436">
        <v>1769.1</v>
      </c>
      <c r="AV436">
        <v>2166.6</v>
      </c>
      <c r="AW436">
        <v>2249.7</v>
      </c>
      <c r="AX436">
        <v>1200.3</v>
      </c>
      <c r="AY436">
        <v>323.1</v>
      </c>
      <c r="AZ436">
        <v>569.2</v>
      </c>
      <c r="BA436">
        <v>2133.1</v>
      </c>
      <c r="BB436">
        <v>196.6</v>
      </c>
      <c r="BC436">
        <v>168.1</v>
      </c>
      <c r="BD436">
        <v>2557.7</v>
      </c>
      <c r="BE436">
        <v>1992.7</v>
      </c>
      <c r="BF436">
        <v>550.3</v>
      </c>
      <c r="BG436">
        <v>2125.1</v>
      </c>
      <c r="BH436">
        <v>813.9</v>
      </c>
      <c r="BI436">
        <v>661.4</v>
      </c>
      <c r="BJ436">
        <v>380.3</v>
      </c>
      <c r="BK436">
        <v>372.5</v>
      </c>
      <c r="BL436">
        <v>213.8</v>
      </c>
      <c r="BM436">
        <v>368.8</v>
      </c>
      <c r="BP436">
        <v>2227.5</v>
      </c>
      <c r="BQ436">
        <v>22882.8</v>
      </c>
      <c r="BR436">
        <v>157.2</v>
      </c>
      <c r="BS436">
        <v>194071.4</v>
      </c>
      <c r="BT436">
        <v>24286.9</v>
      </c>
    </row>
    <row r="437" spans="1:72" x14ac:dyDescent="0.25">
      <c r="A437" s="28" t="s">
        <v>111</v>
      </c>
      <c r="B437" s="27" t="s">
        <v>333</v>
      </c>
      <c r="C437" s="28" t="s">
        <v>385</v>
      </c>
      <c r="D437">
        <v>8.7</v>
      </c>
      <c r="E437">
        <v>1.3</v>
      </c>
      <c r="F437">
        <v>0.2</v>
      </c>
      <c r="G437">
        <v>3.4</v>
      </c>
      <c r="H437">
        <v>10.5</v>
      </c>
      <c r="I437">
        <v>1.2</v>
      </c>
      <c r="J437">
        <v>2.9</v>
      </c>
      <c r="K437">
        <v>3.7</v>
      </c>
      <c r="L437">
        <v>0.6</v>
      </c>
      <c r="M437">
        <v>2.5</v>
      </c>
      <c r="N437">
        <v>5.5</v>
      </c>
      <c r="O437">
        <v>10.5</v>
      </c>
      <c r="P437">
        <v>5.9</v>
      </c>
      <c r="Q437">
        <v>3.4</v>
      </c>
      <c r="R437">
        <v>11.3</v>
      </c>
      <c r="S437">
        <v>28</v>
      </c>
      <c r="T437">
        <v>10.7</v>
      </c>
      <c r="U437">
        <v>15.6</v>
      </c>
      <c r="V437">
        <v>246.4</v>
      </c>
      <c r="W437">
        <v>84</v>
      </c>
      <c r="X437">
        <v>19.2</v>
      </c>
      <c r="Y437">
        <v>4.4</v>
      </c>
      <c r="Z437">
        <v>27</v>
      </c>
      <c r="AA437">
        <v>9.6</v>
      </c>
      <c r="AB437">
        <v>0.8</v>
      </c>
      <c r="AC437">
        <v>4.4</v>
      </c>
      <c r="AD437">
        <v>74.9</v>
      </c>
      <c r="AE437">
        <v>7.1</v>
      </c>
      <c r="AF437">
        <v>7.2</v>
      </c>
      <c r="AG437">
        <v>2.9</v>
      </c>
      <c r="AH437">
        <v>5.4</v>
      </c>
      <c r="AI437">
        <v>22.3</v>
      </c>
      <c r="AJ437">
        <v>11.8</v>
      </c>
      <c r="AK437">
        <v>10.6</v>
      </c>
      <c r="AL437">
        <v>0.4</v>
      </c>
      <c r="AM437">
        <v>2.4</v>
      </c>
      <c r="AN437">
        <v>0.7</v>
      </c>
      <c r="AO437">
        <v>0.3</v>
      </c>
      <c r="AP437">
        <v>2.9</v>
      </c>
      <c r="AQ437">
        <v>4.2</v>
      </c>
      <c r="AR437">
        <v>1.8</v>
      </c>
      <c r="AS437">
        <v>0.2</v>
      </c>
      <c r="AT437">
        <v>0.2</v>
      </c>
      <c r="AU437">
        <v>1</v>
      </c>
      <c r="AV437">
        <v>3</v>
      </c>
      <c r="AW437">
        <v>4.3</v>
      </c>
      <c r="AX437">
        <v>2</v>
      </c>
      <c r="AY437">
        <v>0.4</v>
      </c>
      <c r="AZ437">
        <v>0.5</v>
      </c>
      <c r="BA437">
        <v>9.3</v>
      </c>
      <c r="BB437">
        <v>0.4</v>
      </c>
      <c r="BC437">
        <v>0.2</v>
      </c>
      <c r="BD437">
        <v>3.6</v>
      </c>
      <c r="BE437">
        <v>6</v>
      </c>
      <c r="BF437">
        <v>1</v>
      </c>
      <c r="BG437">
        <v>2.4</v>
      </c>
      <c r="BH437">
        <v>1.3</v>
      </c>
      <c r="BI437">
        <v>1</v>
      </c>
      <c r="BJ437">
        <v>0.7</v>
      </c>
      <c r="BK437">
        <v>0.5</v>
      </c>
      <c r="BL437">
        <v>0.3</v>
      </c>
      <c r="BM437">
        <v>0.4</v>
      </c>
      <c r="BP437">
        <v>0.4</v>
      </c>
      <c r="BQ437">
        <v>30.6</v>
      </c>
      <c r="BS437">
        <v>578.8</v>
      </c>
      <c r="BT437">
        <v>31.5</v>
      </c>
    </row>
    <row r="438" spans="1:72" x14ac:dyDescent="0.25">
      <c r="A438" s="28" t="s">
        <v>111</v>
      </c>
      <c r="B438" s="27" t="s">
        <v>333</v>
      </c>
      <c r="C438" s="28" t="s">
        <v>386</v>
      </c>
      <c r="D438">
        <v>53.6</v>
      </c>
      <c r="E438">
        <v>5.8</v>
      </c>
      <c r="F438">
        <v>1.9</v>
      </c>
      <c r="G438">
        <v>24.5</v>
      </c>
      <c r="H438">
        <v>91.5</v>
      </c>
      <c r="I438">
        <v>15.8</v>
      </c>
      <c r="J438">
        <v>12.6</v>
      </c>
      <c r="K438">
        <v>31</v>
      </c>
      <c r="L438">
        <v>10.8</v>
      </c>
      <c r="M438">
        <v>36.1</v>
      </c>
      <c r="N438">
        <v>50.4</v>
      </c>
      <c r="O438">
        <v>28.2</v>
      </c>
      <c r="P438">
        <v>76.3</v>
      </c>
      <c r="Q438">
        <v>36.9</v>
      </c>
      <c r="R438">
        <v>94.9</v>
      </c>
      <c r="S438">
        <v>224.1</v>
      </c>
      <c r="T438">
        <v>98.4</v>
      </c>
      <c r="U438">
        <v>182</v>
      </c>
      <c r="V438">
        <v>3086.1</v>
      </c>
      <c r="W438">
        <v>1322.6</v>
      </c>
      <c r="X438">
        <v>292.4</v>
      </c>
      <c r="Y438">
        <v>29.9</v>
      </c>
      <c r="Z438">
        <v>356</v>
      </c>
      <c r="AA438">
        <v>113.9</v>
      </c>
      <c r="AB438">
        <v>10.9</v>
      </c>
      <c r="AC438">
        <v>73.1</v>
      </c>
      <c r="AD438">
        <v>534.3</v>
      </c>
      <c r="AE438">
        <v>77.9</v>
      </c>
      <c r="AF438">
        <v>60.1</v>
      </c>
      <c r="AG438">
        <v>30.2</v>
      </c>
      <c r="AH438">
        <v>27.4</v>
      </c>
      <c r="AI438">
        <v>8.9</v>
      </c>
      <c r="AJ438">
        <v>6.1</v>
      </c>
      <c r="AK438">
        <v>55.9</v>
      </c>
      <c r="AL438">
        <v>3.1</v>
      </c>
      <c r="AM438">
        <v>14</v>
      </c>
      <c r="AN438">
        <v>4</v>
      </c>
      <c r="AO438">
        <v>5.2</v>
      </c>
      <c r="AP438">
        <v>24.5</v>
      </c>
      <c r="AQ438">
        <v>19.3</v>
      </c>
      <c r="AR438">
        <v>2.3</v>
      </c>
      <c r="AS438">
        <v>3.3</v>
      </c>
      <c r="AT438">
        <v>1</v>
      </c>
      <c r="AU438">
        <v>7.3</v>
      </c>
      <c r="AV438">
        <v>20.9</v>
      </c>
      <c r="AW438">
        <v>53.6</v>
      </c>
      <c r="AX438">
        <v>13.4</v>
      </c>
      <c r="AY438">
        <v>2.4</v>
      </c>
      <c r="AZ438">
        <v>7.1</v>
      </c>
      <c r="BA438">
        <v>42.4</v>
      </c>
      <c r="BB438">
        <v>1.8</v>
      </c>
      <c r="BC438">
        <v>3.2</v>
      </c>
      <c r="BD438">
        <v>41.1</v>
      </c>
      <c r="BE438">
        <v>24.1</v>
      </c>
      <c r="BF438">
        <v>8.3</v>
      </c>
      <c r="BG438">
        <v>22.7</v>
      </c>
      <c r="BH438">
        <v>10.9</v>
      </c>
      <c r="BI438">
        <v>9.2</v>
      </c>
      <c r="BJ438">
        <v>5.1</v>
      </c>
      <c r="BK438">
        <v>7.5</v>
      </c>
      <c r="BL438">
        <v>4.6</v>
      </c>
      <c r="BM438">
        <v>5.3</v>
      </c>
      <c r="BP438">
        <v>5.4</v>
      </c>
      <c r="BQ438">
        <v>227.5</v>
      </c>
      <c r="BR438">
        <v>0.1</v>
      </c>
      <c r="BS438">
        <v>5937.3</v>
      </c>
      <c r="BT438">
        <v>547.4</v>
      </c>
    </row>
    <row r="439" spans="1:72" x14ac:dyDescent="0.25">
      <c r="A439" s="28" t="s">
        <v>111</v>
      </c>
      <c r="B439" s="27" t="s">
        <v>333</v>
      </c>
      <c r="C439" s="28" t="s">
        <v>387</v>
      </c>
      <c r="D439">
        <v>60.1</v>
      </c>
      <c r="E439">
        <v>3.3</v>
      </c>
      <c r="F439">
        <v>1.5</v>
      </c>
      <c r="G439">
        <v>17.5</v>
      </c>
      <c r="H439">
        <v>80.3</v>
      </c>
      <c r="I439">
        <v>13.2</v>
      </c>
      <c r="J439">
        <v>12.2</v>
      </c>
      <c r="K439">
        <v>20.4</v>
      </c>
      <c r="L439">
        <v>5.3</v>
      </c>
      <c r="M439">
        <v>20.3</v>
      </c>
      <c r="N439">
        <v>51.7</v>
      </c>
      <c r="O439">
        <v>44.7</v>
      </c>
      <c r="P439">
        <v>57.2</v>
      </c>
      <c r="Q439">
        <v>28.3</v>
      </c>
      <c r="R439">
        <v>56.7</v>
      </c>
      <c r="S439">
        <v>123.3</v>
      </c>
      <c r="T439">
        <v>114.2</v>
      </c>
      <c r="U439">
        <v>102.2</v>
      </c>
      <c r="V439">
        <v>1151.7</v>
      </c>
      <c r="W439">
        <v>569.7</v>
      </c>
      <c r="X439">
        <v>160.6</v>
      </c>
      <c r="Y439">
        <v>34.7</v>
      </c>
      <c r="Z439">
        <v>206.2</v>
      </c>
      <c r="AA439">
        <v>75.9</v>
      </c>
      <c r="AB439">
        <v>5.8</v>
      </c>
      <c r="AC439">
        <v>38.3</v>
      </c>
      <c r="AD439">
        <v>420.8</v>
      </c>
      <c r="AE439">
        <v>65.7</v>
      </c>
      <c r="AF439">
        <v>76.5</v>
      </c>
      <c r="AG439">
        <v>27.6</v>
      </c>
      <c r="AH439">
        <v>36.8</v>
      </c>
      <c r="AI439">
        <v>63</v>
      </c>
      <c r="AJ439">
        <v>62.8</v>
      </c>
      <c r="AK439">
        <v>50.4</v>
      </c>
      <c r="AL439">
        <v>2</v>
      </c>
      <c r="AM439">
        <v>15.2</v>
      </c>
      <c r="AN439">
        <v>8.7</v>
      </c>
      <c r="AO439">
        <v>4.2</v>
      </c>
      <c r="AP439">
        <v>21.6</v>
      </c>
      <c r="AQ439">
        <v>48</v>
      </c>
      <c r="AR439">
        <v>3.5</v>
      </c>
      <c r="AS439">
        <v>1.6</v>
      </c>
      <c r="AT439">
        <v>3</v>
      </c>
      <c r="AU439">
        <v>8.4</v>
      </c>
      <c r="AV439">
        <v>27.3</v>
      </c>
      <c r="AW439">
        <v>31.6</v>
      </c>
      <c r="AX439">
        <v>17.5</v>
      </c>
      <c r="AY439">
        <v>2.7</v>
      </c>
      <c r="AZ439">
        <v>5.5</v>
      </c>
      <c r="BA439">
        <v>37.2</v>
      </c>
      <c r="BB439">
        <v>2.8</v>
      </c>
      <c r="BC439">
        <v>2.5</v>
      </c>
      <c r="BD439">
        <v>28.7</v>
      </c>
      <c r="BE439">
        <v>29.5</v>
      </c>
      <c r="BF439">
        <v>5.7</v>
      </c>
      <c r="BG439">
        <v>21.3</v>
      </c>
      <c r="BH439">
        <v>8.9</v>
      </c>
      <c r="BI439">
        <v>9.9</v>
      </c>
      <c r="BJ439">
        <v>4.5</v>
      </c>
      <c r="BK439">
        <v>4.5</v>
      </c>
      <c r="BL439">
        <v>2.9</v>
      </c>
      <c r="BM439">
        <v>4.2</v>
      </c>
      <c r="BP439">
        <v>3.2</v>
      </c>
      <c r="BQ439">
        <v>279.1</v>
      </c>
      <c r="BR439">
        <v>0.2</v>
      </c>
      <c r="BS439">
        <v>3070.5</v>
      </c>
      <c r="BT439">
        <v>176</v>
      </c>
    </row>
    <row r="440" spans="1:72" x14ac:dyDescent="0.25">
      <c r="A440" s="28" t="s">
        <v>111</v>
      </c>
      <c r="B440" s="27" t="s">
        <v>333</v>
      </c>
      <c r="C440" s="28" t="s">
        <v>388</v>
      </c>
      <c r="H440">
        <v>0.1</v>
      </c>
      <c r="P440">
        <v>0.1</v>
      </c>
      <c r="R440">
        <v>0.1</v>
      </c>
      <c r="S440">
        <v>0.1</v>
      </c>
      <c r="T440">
        <v>0.1</v>
      </c>
      <c r="U440">
        <v>0.1</v>
      </c>
      <c r="V440">
        <v>1.6</v>
      </c>
      <c r="W440">
        <v>0.7</v>
      </c>
      <c r="X440">
        <v>0.3</v>
      </c>
      <c r="Z440">
        <v>0.2</v>
      </c>
      <c r="AD440">
        <v>0.3</v>
      </c>
      <c r="BQ440">
        <v>0.2</v>
      </c>
      <c r="BS440">
        <v>3.7</v>
      </c>
      <c r="BT440">
        <v>0.1</v>
      </c>
    </row>
    <row r="441" spans="1:72" x14ac:dyDescent="0.25">
      <c r="A441" s="28" t="s">
        <v>111</v>
      </c>
      <c r="B441" s="27" t="s">
        <v>333</v>
      </c>
      <c r="C441" s="28" t="s">
        <v>389</v>
      </c>
      <c r="D441">
        <v>19.4</v>
      </c>
      <c r="E441">
        <v>0.6</v>
      </c>
      <c r="G441">
        <v>2</v>
      </c>
      <c r="H441">
        <v>18</v>
      </c>
      <c r="I441">
        <v>9.4</v>
      </c>
      <c r="J441">
        <v>4</v>
      </c>
      <c r="K441">
        <v>12.1</v>
      </c>
      <c r="L441">
        <v>3.9</v>
      </c>
      <c r="M441">
        <v>21.7</v>
      </c>
      <c r="N441">
        <v>350.6</v>
      </c>
      <c r="O441">
        <v>28.8</v>
      </c>
      <c r="P441">
        <v>151.4</v>
      </c>
      <c r="Q441">
        <v>9.4</v>
      </c>
      <c r="R441">
        <v>19.2</v>
      </c>
      <c r="S441">
        <v>24.4</v>
      </c>
      <c r="T441">
        <v>8.8</v>
      </c>
      <c r="U441">
        <v>18.8</v>
      </c>
      <c r="V441">
        <v>216</v>
      </c>
      <c r="W441">
        <v>124.2</v>
      </c>
      <c r="X441">
        <v>20.2</v>
      </c>
      <c r="Y441">
        <v>6.1</v>
      </c>
      <c r="Z441">
        <v>15</v>
      </c>
      <c r="AA441">
        <v>6.9</v>
      </c>
      <c r="AB441">
        <v>0.8</v>
      </c>
      <c r="AC441">
        <v>4.9</v>
      </c>
      <c r="AD441">
        <v>35.1</v>
      </c>
      <c r="AE441">
        <v>6.1</v>
      </c>
      <c r="AF441">
        <v>2.8</v>
      </c>
      <c r="AG441">
        <v>2.1</v>
      </c>
      <c r="AH441">
        <v>2.5</v>
      </c>
      <c r="AI441">
        <v>0.1</v>
      </c>
      <c r="AJ441">
        <v>0.3</v>
      </c>
      <c r="AK441">
        <v>3.3</v>
      </c>
      <c r="AL441">
        <v>0.1</v>
      </c>
      <c r="AM441">
        <v>2.7</v>
      </c>
      <c r="AN441">
        <v>0.3</v>
      </c>
      <c r="AO441">
        <v>0.2</v>
      </c>
      <c r="AP441">
        <v>0.2</v>
      </c>
      <c r="AQ441">
        <v>1</v>
      </c>
      <c r="AR441">
        <v>0.2</v>
      </c>
      <c r="AS441">
        <v>0.3</v>
      </c>
      <c r="AU441">
        <v>1.8</v>
      </c>
      <c r="AV441">
        <v>0.9</v>
      </c>
      <c r="AW441">
        <v>4.4</v>
      </c>
      <c r="AX441">
        <v>1.9</v>
      </c>
      <c r="AY441">
        <v>0.2</v>
      </c>
      <c r="AZ441">
        <v>1.5</v>
      </c>
      <c r="BA441">
        <v>1.9</v>
      </c>
      <c r="BD441">
        <v>8</v>
      </c>
      <c r="BE441">
        <v>2.7</v>
      </c>
      <c r="BF441">
        <v>1.3</v>
      </c>
      <c r="BG441">
        <v>23.8</v>
      </c>
      <c r="BH441">
        <v>3.5</v>
      </c>
      <c r="BI441">
        <v>0.9</v>
      </c>
      <c r="BJ441">
        <v>0.3</v>
      </c>
      <c r="BK441">
        <v>0.6</v>
      </c>
      <c r="BL441">
        <v>0.2</v>
      </c>
      <c r="BM441">
        <v>3.2</v>
      </c>
      <c r="BP441">
        <v>1.9</v>
      </c>
      <c r="BQ441">
        <v>69.9</v>
      </c>
      <c r="BS441">
        <v>396.9</v>
      </c>
      <c r="BT441">
        <v>67.3</v>
      </c>
    </row>
    <row r="442" spans="1:72" x14ac:dyDescent="0.25">
      <c r="A442" s="28" t="s">
        <v>111</v>
      </c>
      <c r="B442" s="27" t="s">
        <v>333</v>
      </c>
      <c r="C442" s="28" t="s">
        <v>390</v>
      </c>
      <c r="U442">
        <v>0.1</v>
      </c>
      <c r="V442">
        <v>0.4</v>
      </c>
      <c r="W442">
        <v>0.2</v>
      </c>
      <c r="X442">
        <v>0.1</v>
      </c>
      <c r="Z442">
        <v>0.1</v>
      </c>
      <c r="AD442">
        <v>0.1</v>
      </c>
      <c r="BQ442">
        <v>0.1</v>
      </c>
      <c r="BS442">
        <v>0.9</v>
      </c>
      <c r="BT442">
        <v>-2.3</v>
      </c>
    </row>
    <row r="443" spans="1:72" x14ac:dyDescent="0.25">
      <c r="A443" s="28" t="s">
        <v>111</v>
      </c>
      <c r="B443" s="27" t="s">
        <v>333</v>
      </c>
      <c r="C443" s="28" t="s">
        <v>391</v>
      </c>
      <c r="D443">
        <v>2.1</v>
      </c>
      <c r="E443">
        <v>0.2</v>
      </c>
      <c r="G443">
        <v>0.9</v>
      </c>
      <c r="H443">
        <v>2.9</v>
      </c>
      <c r="I443">
        <v>0.5</v>
      </c>
      <c r="J443">
        <v>0.5</v>
      </c>
      <c r="K443">
        <v>1.3</v>
      </c>
      <c r="L443">
        <v>0.4</v>
      </c>
      <c r="M443">
        <v>0.9</v>
      </c>
      <c r="N443">
        <v>1.5</v>
      </c>
      <c r="O443">
        <v>0.9</v>
      </c>
      <c r="P443">
        <v>2.5</v>
      </c>
      <c r="Q443">
        <v>1.2</v>
      </c>
      <c r="R443">
        <v>3</v>
      </c>
      <c r="S443">
        <v>6.5</v>
      </c>
      <c r="T443">
        <v>2.4</v>
      </c>
      <c r="U443">
        <v>7</v>
      </c>
      <c r="V443">
        <v>82.6</v>
      </c>
      <c r="W443">
        <v>53.3</v>
      </c>
      <c r="X443">
        <v>7.9</v>
      </c>
      <c r="Y443">
        <v>1</v>
      </c>
      <c r="Z443">
        <v>8.3</v>
      </c>
      <c r="AA443">
        <v>3.1</v>
      </c>
      <c r="AB443">
        <v>0.3</v>
      </c>
      <c r="AC443">
        <v>1.5</v>
      </c>
      <c r="AD443">
        <v>14.5</v>
      </c>
      <c r="AE443">
        <v>2.3</v>
      </c>
      <c r="AF443">
        <v>1.7</v>
      </c>
      <c r="AG443">
        <v>0.9</v>
      </c>
      <c r="AH443">
        <v>1.2</v>
      </c>
      <c r="AI443">
        <v>0.2</v>
      </c>
      <c r="AJ443">
        <v>0.1</v>
      </c>
      <c r="AK443">
        <v>3.8</v>
      </c>
      <c r="AL443">
        <v>0.1</v>
      </c>
      <c r="AM443">
        <v>0.5</v>
      </c>
      <c r="AN443">
        <v>0.1</v>
      </c>
      <c r="AO443">
        <v>0.1</v>
      </c>
      <c r="AP443">
        <v>0.4</v>
      </c>
      <c r="AQ443">
        <v>1</v>
      </c>
      <c r="AR443">
        <v>0.2</v>
      </c>
      <c r="AS443">
        <v>0.1</v>
      </c>
      <c r="AU443">
        <v>0.5</v>
      </c>
      <c r="AV443">
        <v>0.6</v>
      </c>
      <c r="AW443">
        <v>1.9</v>
      </c>
      <c r="AX443">
        <v>0.3</v>
      </c>
      <c r="AY443">
        <v>0.1</v>
      </c>
      <c r="AZ443">
        <v>0.2</v>
      </c>
      <c r="BA443">
        <v>1.1</v>
      </c>
      <c r="BD443">
        <v>0.9</v>
      </c>
      <c r="BE443">
        <v>0.6</v>
      </c>
      <c r="BF443">
        <v>0.2</v>
      </c>
      <c r="BG443">
        <v>0.5</v>
      </c>
      <c r="BH443">
        <v>0.2</v>
      </c>
      <c r="BI443">
        <v>0.2</v>
      </c>
      <c r="BJ443">
        <v>0.1</v>
      </c>
      <c r="BK443">
        <v>0.1</v>
      </c>
      <c r="BL443">
        <v>0.1</v>
      </c>
      <c r="BM443">
        <v>0.1</v>
      </c>
      <c r="BP443">
        <v>0.5</v>
      </c>
      <c r="BQ443">
        <v>7.4</v>
      </c>
      <c r="BS443">
        <v>204</v>
      </c>
      <c r="BT443">
        <v>-0.4</v>
      </c>
    </row>
    <row r="444" spans="1:72" x14ac:dyDescent="0.25">
      <c r="A444" s="28" t="s">
        <v>111</v>
      </c>
      <c r="B444" s="27" t="s">
        <v>333</v>
      </c>
      <c r="C444" s="28" t="s">
        <v>392</v>
      </c>
      <c r="D444">
        <v>13.7</v>
      </c>
      <c r="E444">
        <v>1</v>
      </c>
      <c r="F444">
        <v>0.3</v>
      </c>
      <c r="G444">
        <v>6</v>
      </c>
      <c r="H444">
        <v>23.7</v>
      </c>
      <c r="I444">
        <v>4.2</v>
      </c>
      <c r="J444">
        <v>3.8</v>
      </c>
      <c r="K444">
        <v>7.1</v>
      </c>
      <c r="L444">
        <v>2.1</v>
      </c>
      <c r="M444">
        <v>6.9</v>
      </c>
      <c r="N444">
        <v>12.8</v>
      </c>
      <c r="O444">
        <v>7.3</v>
      </c>
      <c r="P444">
        <v>21.4</v>
      </c>
      <c r="Q444">
        <v>8.6</v>
      </c>
      <c r="R444">
        <v>31.8</v>
      </c>
      <c r="S444">
        <v>55.9</v>
      </c>
      <c r="T444">
        <v>19.6</v>
      </c>
      <c r="U444">
        <v>53.3</v>
      </c>
      <c r="V444">
        <v>443.2</v>
      </c>
      <c r="W444">
        <v>216.6</v>
      </c>
      <c r="X444">
        <v>57</v>
      </c>
      <c r="Y444">
        <v>9.6</v>
      </c>
      <c r="Z444">
        <v>62.2</v>
      </c>
      <c r="AA444">
        <v>21.7</v>
      </c>
      <c r="AB444">
        <v>2.2</v>
      </c>
      <c r="AC444">
        <v>11.7</v>
      </c>
      <c r="AD444">
        <v>122.5</v>
      </c>
      <c r="AE444">
        <v>14.7</v>
      </c>
      <c r="AF444">
        <v>15.9</v>
      </c>
      <c r="AG444">
        <v>7.5</v>
      </c>
      <c r="AH444">
        <v>10.7</v>
      </c>
      <c r="AI444">
        <v>3</v>
      </c>
      <c r="AJ444">
        <v>3.8</v>
      </c>
      <c r="AK444">
        <v>26.5</v>
      </c>
      <c r="AL444">
        <v>0.4</v>
      </c>
      <c r="AM444">
        <v>4.2</v>
      </c>
      <c r="AN444">
        <v>1</v>
      </c>
      <c r="AO444">
        <v>0.9</v>
      </c>
      <c r="AP444">
        <v>4.7</v>
      </c>
      <c r="AQ444">
        <v>6.1</v>
      </c>
      <c r="AR444">
        <v>0.7</v>
      </c>
      <c r="AS444">
        <v>0.6</v>
      </c>
      <c r="AT444">
        <v>0.4</v>
      </c>
      <c r="AU444">
        <v>2.7</v>
      </c>
      <c r="AV444">
        <v>3.9</v>
      </c>
      <c r="AW444">
        <v>10.2</v>
      </c>
      <c r="AX444">
        <v>2.8</v>
      </c>
      <c r="AY444">
        <v>0.8</v>
      </c>
      <c r="AZ444">
        <v>1.3</v>
      </c>
      <c r="BA444">
        <v>8.2</v>
      </c>
      <c r="BB444">
        <v>0.3</v>
      </c>
      <c r="BC444">
        <v>0.6</v>
      </c>
      <c r="BD444">
        <v>8.6</v>
      </c>
      <c r="BE444">
        <v>6</v>
      </c>
      <c r="BF444">
        <v>1.5</v>
      </c>
      <c r="BG444">
        <v>4.7</v>
      </c>
      <c r="BH444">
        <v>1.6</v>
      </c>
      <c r="BI444">
        <v>2.6</v>
      </c>
      <c r="BJ444">
        <v>1</v>
      </c>
      <c r="BK444">
        <v>1.1</v>
      </c>
      <c r="BL444">
        <v>0.9</v>
      </c>
      <c r="BM444">
        <v>0.9</v>
      </c>
      <c r="BP444">
        <v>5.9</v>
      </c>
      <c r="BQ444">
        <v>88.3</v>
      </c>
      <c r="BS444">
        <v>1132.3</v>
      </c>
      <c r="BT444">
        <v>85.5</v>
      </c>
    </row>
    <row r="445" spans="1:72" x14ac:dyDescent="0.25">
      <c r="A445" s="28" t="s">
        <v>111</v>
      </c>
      <c r="B445" s="27" t="s">
        <v>333</v>
      </c>
      <c r="C445" s="28" t="s">
        <v>393</v>
      </c>
      <c r="D445">
        <v>4.5</v>
      </c>
      <c r="E445">
        <v>0.8</v>
      </c>
      <c r="F445">
        <v>0.1</v>
      </c>
      <c r="G445">
        <v>1.9</v>
      </c>
      <c r="H445">
        <v>5.3</v>
      </c>
      <c r="I445">
        <v>1</v>
      </c>
      <c r="J445">
        <v>2</v>
      </c>
      <c r="K445">
        <v>1.6</v>
      </c>
      <c r="L445">
        <v>0.4</v>
      </c>
      <c r="M445">
        <v>8.1</v>
      </c>
      <c r="N445">
        <v>3.5</v>
      </c>
      <c r="O445">
        <v>1.2</v>
      </c>
      <c r="P445">
        <v>3</v>
      </c>
      <c r="Q445">
        <v>2.4</v>
      </c>
      <c r="R445">
        <v>6.1</v>
      </c>
      <c r="S445">
        <v>10.2</v>
      </c>
      <c r="T445">
        <v>4.8</v>
      </c>
      <c r="U445">
        <v>9.2</v>
      </c>
      <c r="V445">
        <v>84.2</v>
      </c>
      <c r="W445">
        <v>41.2</v>
      </c>
      <c r="X445">
        <v>9.4</v>
      </c>
      <c r="Y445">
        <v>1.9</v>
      </c>
      <c r="Z445">
        <v>13.1</v>
      </c>
      <c r="AA445">
        <v>8.6</v>
      </c>
      <c r="AB445">
        <v>0.4</v>
      </c>
      <c r="AC445">
        <v>2.5</v>
      </c>
      <c r="AD445">
        <v>24</v>
      </c>
      <c r="AE445">
        <v>2.8</v>
      </c>
      <c r="AF445">
        <v>5.7</v>
      </c>
      <c r="AG445">
        <v>2.4</v>
      </c>
      <c r="AH445">
        <v>2.9</v>
      </c>
      <c r="AI445">
        <v>0.9</v>
      </c>
      <c r="AJ445">
        <v>1.1</v>
      </c>
      <c r="AK445">
        <v>12.6</v>
      </c>
      <c r="AL445">
        <v>0.1</v>
      </c>
      <c r="AM445">
        <v>1</v>
      </c>
      <c r="AN445">
        <v>0.5</v>
      </c>
      <c r="AO445">
        <v>0.2</v>
      </c>
      <c r="AP445">
        <v>0.9</v>
      </c>
      <c r="AQ445">
        <v>2.5</v>
      </c>
      <c r="AR445">
        <v>0.2</v>
      </c>
      <c r="AS445">
        <v>0.1</v>
      </c>
      <c r="AT445">
        <v>0.2</v>
      </c>
      <c r="AU445">
        <v>1</v>
      </c>
      <c r="AV445">
        <v>1.2</v>
      </c>
      <c r="AW445">
        <v>2.4</v>
      </c>
      <c r="AX445">
        <v>0.6</v>
      </c>
      <c r="AY445">
        <v>0.3</v>
      </c>
      <c r="AZ445">
        <v>0.3</v>
      </c>
      <c r="BA445">
        <v>1.9</v>
      </c>
      <c r="BB445">
        <v>0.1</v>
      </c>
      <c r="BC445">
        <v>0.1</v>
      </c>
      <c r="BD445">
        <v>1.4</v>
      </c>
      <c r="BE445">
        <v>1.3</v>
      </c>
      <c r="BF445">
        <v>0.4</v>
      </c>
      <c r="BG445">
        <v>1</v>
      </c>
      <c r="BH445">
        <v>0.4</v>
      </c>
      <c r="BI445">
        <v>0.4</v>
      </c>
      <c r="BJ445">
        <v>0.2</v>
      </c>
      <c r="BK445">
        <v>0.2</v>
      </c>
      <c r="BL445">
        <v>0.2</v>
      </c>
      <c r="BM445">
        <v>0.2</v>
      </c>
      <c r="BP445">
        <v>1.4</v>
      </c>
      <c r="BQ445">
        <v>17.8</v>
      </c>
      <c r="BS445">
        <v>299.4</v>
      </c>
      <c r="BT445">
        <v>24.4</v>
      </c>
    </row>
    <row r="446" spans="1:72" x14ac:dyDescent="0.25">
      <c r="A446" s="28" t="s">
        <v>111</v>
      </c>
      <c r="B446" s="27" t="s">
        <v>333</v>
      </c>
      <c r="C446" s="28" t="s">
        <v>394</v>
      </c>
      <c r="D446">
        <v>2.5</v>
      </c>
      <c r="E446">
        <v>0.5</v>
      </c>
      <c r="G446">
        <v>1.1</v>
      </c>
      <c r="H446">
        <v>2.9</v>
      </c>
      <c r="I446">
        <v>0.6</v>
      </c>
      <c r="J446">
        <v>0.6</v>
      </c>
      <c r="K446">
        <v>0.9</v>
      </c>
      <c r="L446">
        <v>0.3</v>
      </c>
      <c r="M446">
        <v>1.2</v>
      </c>
      <c r="N446">
        <v>1.4</v>
      </c>
      <c r="O446">
        <v>0.8</v>
      </c>
      <c r="P446">
        <v>3</v>
      </c>
      <c r="Q446">
        <v>1.3</v>
      </c>
      <c r="R446">
        <v>3.2</v>
      </c>
      <c r="S446">
        <v>10.9</v>
      </c>
      <c r="T446">
        <v>2.5</v>
      </c>
      <c r="U446">
        <v>9.5</v>
      </c>
      <c r="V446">
        <v>146.4</v>
      </c>
      <c r="W446">
        <v>55</v>
      </c>
      <c r="X446">
        <v>5.2</v>
      </c>
      <c r="Y446">
        <v>1.3</v>
      </c>
      <c r="Z446">
        <v>8.2</v>
      </c>
      <c r="AA446">
        <v>4.3</v>
      </c>
      <c r="AB446">
        <v>0.7</v>
      </c>
      <c r="AC446">
        <v>2.4</v>
      </c>
      <c r="AD446">
        <v>15.1</v>
      </c>
      <c r="AE446">
        <v>2.8</v>
      </c>
      <c r="AF446">
        <v>1</v>
      </c>
      <c r="AG446">
        <v>1.2</v>
      </c>
      <c r="AH446">
        <v>0.8</v>
      </c>
      <c r="AI446">
        <v>0.1</v>
      </c>
      <c r="AK446">
        <v>2.7</v>
      </c>
      <c r="AL446">
        <v>0.1</v>
      </c>
      <c r="AM446">
        <v>0.5</v>
      </c>
      <c r="AN446">
        <v>0.1</v>
      </c>
      <c r="AP446">
        <v>0.2</v>
      </c>
      <c r="AQ446">
        <v>0.5</v>
      </c>
      <c r="AR446">
        <v>0.1</v>
      </c>
      <c r="AS446">
        <v>0.1</v>
      </c>
      <c r="AU446">
        <v>1.5</v>
      </c>
      <c r="AV446">
        <v>0.4</v>
      </c>
      <c r="AW446">
        <v>3.4</v>
      </c>
      <c r="AX446">
        <v>0.4</v>
      </c>
      <c r="AZ446">
        <v>0.1</v>
      </c>
      <c r="BA446">
        <v>0.9</v>
      </c>
      <c r="BD446">
        <v>2.6</v>
      </c>
      <c r="BE446">
        <v>1.1</v>
      </c>
      <c r="BF446">
        <v>0.3</v>
      </c>
      <c r="BG446">
        <v>1</v>
      </c>
      <c r="BH446">
        <v>0.3</v>
      </c>
      <c r="BI446">
        <v>0.6</v>
      </c>
      <c r="BJ446">
        <v>0.2</v>
      </c>
      <c r="BK446">
        <v>0.1</v>
      </c>
      <c r="BL446">
        <v>0.2</v>
      </c>
      <c r="BM446">
        <v>0.1</v>
      </c>
      <c r="BP446">
        <v>0.1</v>
      </c>
      <c r="BQ446">
        <v>10.5</v>
      </c>
      <c r="BS446">
        <v>305.9</v>
      </c>
      <c r="BT446">
        <v>38.2</v>
      </c>
    </row>
    <row r="447" spans="1:72" x14ac:dyDescent="0.25">
      <c r="A447" s="28" t="s">
        <v>111</v>
      </c>
      <c r="B447" s="27" t="s">
        <v>333</v>
      </c>
      <c r="C447" s="28" t="s">
        <v>395</v>
      </c>
      <c r="D447">
        <v>8.8</v>
      </c>
      <c r="E447">
        <v>0.5</v>
      </c>
      <c r="F447">
        <v>0.3</v>
      </c>
      <c r="G447">
        <v>3</v>
      </c>
      <c r="H447">
        <v>14.3</v>
      </c>
      <c r="I447">
        <v>2.1</v>
      </c>
      <c r="J447">
        <v>2.1</v>
      </c>
      <c r="K447">
        <v>3.4</v>
      </c>
      <c r="L447">
        <v>0.8</v>
      </c>
      <c r="M447">
        <v>3.4</v>
      </c>
      <c r="N447">
        <v>7.6</v>
      </c>
      <c r="O447">
        <v>6.2</v>
      </c>
      <c r="P447">
        <v>7.3</v>
      </c>
      <c r="Q447">
        <v>4.3</v>
      </c>
      <c r="R447">
        <v>8</v>
      </c>
      <c r="S447">
        <v>16.4</v>
      </c>
      <c r="T447">
        <v>13.5</v>
      </c>
      <c r="U447">
        <v>14.2</v>
      </c>
      <c r="V447">
        <v>172</v>
      </c>
      <c r="W447">
        <v>65.8</v>
      </c>
      <c r="X447">
        <v>22.7</v>
      </c>
      <c r="Y447">
        <v>4.8</v>
      </c>
      <c r="Z447">
        <v>30</v>
      </c>
      <c r="AA447">
        <v>11.6</v>
      </c>
      <c r="AB447">
        <v>1</v>
      </c>
      <c r="AC447">
        <v>5.9</v>
      </c>
      <c r="AD447">
        <v>52.8</v>
      </c>
      <c r="AE447">
        <v>7.9</v>
      </c>
      <c r="AF447">
        <v>16.2</v>
      </c>
      <c r="AG447">
        <v>5.5</v>
      </c>
      <c r="AH447">
        <v>6</v>
      </c>
      <c r="AI447">
        <v>14.2</v>
      </c>
      <c r="AJ447">
        <v>14.6</v>
      </c>
      <c r="AK447">
        <v>10.2</v>
      </c>
      <c r="AL447">
        <v>0.4</v>
      </c>
      <c r="AM447">
        <v>3.2</v>
      </c>
      <c r="AN447">
        <v>2.4</v>
      </c>
      <c r="AO447">
        <v>0.9</v>
      </c>
      <c r="AP447">
        <v>3.6</v>
      </c>
      <c r="AQ447">
        <v>11</v>
      </c>
      <c r="AR447">
        <v>0.7</v>
      </c>
      <c r="AS447">
        <v>0.5</v>
      </c>
      <c r="AT447">
        <v>0.6</v>
      </c>
      <c r="AU447">
        <v>1.2</v>
      </c>
      <c r="AV447">
        <v>5.3</v>
      </c>
      <c r="AW447">
        <v>4.8</v>
      </c>
      <c r="AX447">
        <v>2</v>
      </c>
      <c r="AY447">
        <v>0.6</v>
      </c>
      <c r="AZ447">
        <v>0.9</v>
      </c>
      <c r="BA447">
        <v>7.3</v>
      </c>
      <c r="BB447">
        <v>0.5</v>
      </c>
      <c r="BC447">
        <v>0.5</v>
      </c>
      <c r="BD447">
        <v>5.7</v>
      </c>
      <c r="BE447">
        <v>6.2</v>
      </c>
      <c r="BF447">
        <v>1</v>
      </c>
      <c r="BG447">
        <v>3.5</v>
      </c>
      <c r="BH447">
        <v>1.6</v>
      </c>
      <c r="BI447">
        <v>1.7</v>
      </c>
      <c r="BJ447">
        <v>0.8</v>
      </c>
      <c r="BK447">
        <v>0.7</v>
      </c>
      <c r="BL447">
        <v>0.5</v>
      </c>
      <c r="BM447">
        <v>0.7</v>
      </c>
      <c r="BP447">
        <v>0.6</v>
      </c>
      <c r="BQ447">
        <v>19.9</v>
      </c>
      <c r="BS447">
        <v>416.4</v>
      </c>
      <c r="BT447">
        <v>31.4</v>
      </c>
    </row>
    <row r="448" spans="1:72" x14ac:dyDescent="0.25">
      <c r="A448" s="28" t="s">
        <v>111</v>
      </c>
      <c r="B448" s="27" t="s">
        <v>333</v>
      </c>
      <c r="C448" s="28" t="s">
        <v>396</v>
      </c>
      <c r="D448">
        <v>95.5</v>
      </c>
      <c r="E448">
        <v>5.4</v>
      </c>
      <c r="F448">
        <v>1.8</v>
      </c>
      <c r="G448">
        <v>23.3</v>
      </c>
      <c r="H448">
        <v>121.9</v>
      </c>
      <c r="I448">
        <v>17.3</v>
      </c>
      <c r="J448">
        <v>17.7</v>
      </c>
      <c r="K448">
        <v>29.3</v>
      </c>
      <c r="L448">
        <v>9.2</v>
      </c>
      <c r="M448">
        <v>31.5</v>
      </c>
      <c r="N448">
        <v>65.9</v>
      </c>
      <c r="O448">
        <v>64.5</v>
      </c>
      <c r="P448">
        <v>79.7</v>
      </c>
      <c r="Q448">
        <v>41.9</v>
      </c>
      <c r="R448">
        <v>83.5</v>
      </c>
      <c r="S448">
        <v>189.8</v>
      </c>
      <c r="T448">
        <v>262.1</v>
      </c>
      <c r="U448">
        <v>170.1</v>
      </c>
      <c r="V448">
        <v>2308.7</v>
      </c>
      <c r="W448">
        <v>911.3</v>
      </c>
      <c r="X448">
        <v>274.3</v>
      </c>
      <c r="Y448">
        <v>52.7</v>
      </c>
      <c r="Z448">
        <v>333.2</v>
      </c>
      <c r="AA448">
        <v>104.8</v>
      </c>
      <c r="AB448">
        <v>9.1</v>
      </c>
      <c r="AC448">
        <v>60.7</v>
      </c>
      <c r="AD448">
        <v>722.2</v>
      </c>
      <c r="AE448">
        <v>89</v>
      </c>
      <c r="AF448">
        <v>131.4</v>
      </c>
      <c r="AG448">
        <v>41.6</v>
      </c>
      <c r="AH448">
        <v>27.8</v>
      </c>
      <c r="AI448">
        <v>8.5</v>
      </c>
      <c r="AJ448">
        <v>11.3</v>
      </c>
      <c r="AK448">
        <v>58.2</v>
      </c>
      <c r="AL448">
        <v>2.3</v>
      </c>
      <c r="AM448">
        <v>16.3</v>
      </c>
      <c r="AN448">
        <v>45.4</v>
      </c>
      <c r="AO448">
        <v>5.5</v>
      </c>
      <c r="AP448">
        <v>26.1</v>
      </c>
      <c r="AQ448">
        <v>143.4</v>
      </c>
      <c r="AR448">
        <v>2.9</v>
      </c>
      <c r="AS448">
        <v>1.9</v>
      </c>
      <c r="AT448">
        <v>3.1</v>
      </c>
      <c r="AU448">
        <v>11.6</v>
      </c>
      <c r="AV448">
        <v>34.5</v>
      </c>
      <c r="AW448">
        <v>54.1</v>
      </c>
      <c r="AX448">
        <v>20.3</v>
      </c>
      <c r="AY448">
        <v>3</v>
      </c>
      <c r="AZ448">
        <v>7.3</v>
      </c>
      <c r="BA448">
        <v>53.2</v>
      </c>
      <c r="BB448">
        <v>2.2</v>
      </c>
      <c r="BC448">
        <v>3.1</v>
      </c>
      <c r="BD448">
        <v>41.5</v>
      </c>
      <c r="BE448">
        <v>19.9</v>
      </c>
      <c r="BF448">
        <v>7.5</v>
      </c>
      <c r="BG448">
        <v>24.6</v>
      </c>
      <c r="BH448">
        <v>10.4</v>
      </c>
      <c r="BI448">
        <v>10.7</v>
      </c>
      <c r="BJ448">
        <v>5.3</v>
      </c>
      <c r="BK448">
        <v>6.5</v>
      </c>
      <c r="BL448">
        <v>4.4</v>
      </c>
      <c r="BM448">
        <v>5</v>
      </c>
      <c r="BP448">
        <v>6.2</v>
      </c>
      <c r="BQ448">
        <v>217.3</v>
      </c>
      <c r="BR448">
        <v>0.3</v>
      </c>
      <c r="BS448">
        <v>5493.9</v>
      </c>
      <c r="BT448">
        <v>280.5</v>
      </c>
    </row>
    <row r="449" spans="1:72" x14ac:dyDescent="0.25">
      <c r="A449" s="28" t="s">
        <v>111</v>
      </c>
      <c r="B449" s="27" t="s">
        <v>333</v>
      </c>
      <c r="C449" s="28" t="s">
        <v>397</v>
      </c>
      <c r="D449">
        <v>10.1</v>
      </c>
      <c r="E449">
        <v>0.9</v>
      </c>
      <c r="F449">
        <v>0.4</v>
      </c>
      <c r="G449">
        <v>4.3</v>
      </c>
      <c r="H449">
        <v>16.2</v>
      </c>
      <c r="I449">
        <v>2.4</v>
      </c>
      <c r="J449">
        <v>3.3</v>
      </c>
      <c r="K449">
        <v>6.6</v>
      </c>
      <c r="L449">
        <v>1.7</v>
      </c>
      <c r="M449">
        <v>4.7</v>
      </c>
      <c r="N449">
        <v>10.8</v>
      </c>
      <c r="O449">
        <v>13</v>
      </c>
      <c r="P449">
        <v>16.6</v>
      </c>
      <c r="Q449">
        <v>6.5</v>
      </c>
      <c r="R449">
        <v>16.4</v>
      </c>
      <c r="S449">
        <v>41.3</v>
      </c>
      <c r="T449">
        <v>20.3</v>
      </c>
      <c r="U449">
        <v>36.5</v>
      </c>
      <c r="V449">
        <v>395.2</v>
      </c>
      <c r="W449">
        <v>203.3</v>
      </c>
      <c r="X449">
        <v>45.2</v>
      </c>
      <c r="Y449">
        <v>7.4</v>
      </c>
      <c r="Z449">
        <v>50.5</v>
      </c>
      <c r="AA449">
        <v>12.4</v>
      </c>
      <c r="AB449">
        <v>2.3</v>
      </c>
      <c r="AC449">
        <v>9.3</v>
      </c>
      <c r="AD449">
        <v>112.6</v>
      </c>
      <c r="AE449">
        <v>15.4</v>
      </c>
      <c r="AF449">
        <v>9</v>
      </c>
      <c r="AG449">
        <v>4.1</v>
      </c>
      <c r="AH449">
        <v>6</v>
      </c>
      <c r="AI449">
        <v>7.6</v>
      </c>
      <c r="AJ449">
        <v>1.3</v>
      </c>
      <c r="AK449">
        <v>13.4</v>
      </c>
      <c r="AL449">
        <v>0.8</v>
      </c>
      <c r="AM449">
        <v>2.4</v>
      </c>
      <c r="AN449">
        <v>0.9</v>
      </c>
      <c r="AO449">
        <v>1.1</v>
      </c>
      <c r="AP449">
        <v>4.6</v>
      </c>
      <c r="AQ449">
        <v>4.1</v>
      </c>
      <c r="AR449">
        <v>0.9</v>
      </c>
      <c r="AS449">
        <v>0.4</v>
      </c>
      <c r="AT449">
        <v>0.3</v>
      </c>
      <c r="AU449">
        <v>2.3</v>
      </c>
      <c r="AV449">
        <v>2.7</v>
      </c>
      <c r="AW449">
        <v>8.8</v>
      </c>
      <c r="AX449">
        <v>2.7</v>
      </c>
      <c r="AY449">
        <v>0.6</v>
      </c>
      <c r="AZ449">
        <v>1.3</v>
      </c>
      <c r="BA449">
        <v>8.4</v>
      </c>
      <c r="BB449">
        <v>0.4</v>
      </c>
      <c r="BC449">
        <v>0.7</v>
      </c>
      <c r="BD449">
        <v>8.4</v>
      </c>
      <c r="BE449">
        <v>4.2</v>
      </c>
      <c r="BF449">
        <v>1.4</v>
      </c>
      <c r="BG449">
        <v>7.2</v>
      </c>
      <c r="BH449">
        <v>1.9</v>
      </c>
      <c r="BI449">
        <v>3</v>
      </c>
      <c r="BJ449">
        <v>1.2</v>
      </c>
      <c r="BK449">
        <v>1.2</v>
      </c>
      <c r="BL449">
        <v>1.1</v>
      </c>
      <c r="BM449">
        <v>0.8</v>
      </c>
      <c r="BP449">
        <v>2.6</v>
      </c>
      <c r="BQ449">
        <v>84.2</v>
      </c>
      <c r="BS449">
        <v>861.1</v>
      </c>
      <c r="BT449">
        <v>60.6</v>
      </c>
    </row>
    <row r="450" spans="1:72" x14ac:dyDescent="0.25">
      <c r="A450" s="28" t="s">
        <v>111</v>
      </c>
      <c r="B450" s="27" t="s">
        <v>333</v>
      </c>
      <c r="C450" s="28" t="s">
        <v>398</v>
      </c>
      <c r="D450">
        <v>0.2</v>
      </c>
      <c r="G450">
        <v>0.1</v>
      </c>
      <c r="H450">
        <v>0.7</v>
      </c>
      <c r="I450">
        <v>0.1</v>
      </c>
      <c r="J450">
        <v>0.1</v>
      </c>
      <c r="K450">
        <v>0.2</v>
      </c>
      <c r="M450">
        <v>0.1</v>
      </c>
      <c r="N450">
        <v>0.4</v>
      </c>
      <c r="O450">
        <v>0.4</v>
      </c>
      <c r="P450">
        <v>0.5</v>
      </c>
      <c r="Q450">
        <v>0.2</v>
      </c>
      <c r="R450">
        <v>1.4</v>
      </c>
      <c r="S450">
        <v>0.8</v>
      </c>
      <c r="T450">
        <v>0.4</v>
      </c>
      <c r="U450">
        <v>0.7</v>
      </c>
      <c r="V450">
        <v>6.8</v>
      </c>
      <c r="W450">
        <v>3.2</v>
      </c>
      <c r="X450">
        <v>0.9</v>
      </c>
      <c r="Y450">
        <v>0.2</v>
      </c>
      <c r="Z450">
        <v>0.9</v>
      </c>
      <c r="AA450">
        <v>0.4</v>
      </c>
      <c r="AB450">
        <v>0.1</v>
      </c>
      <c r="AC450">
        <v>1.6</v>
      </c>
      <c r="AD450">
        <v>1.9</v>
      </c>
      <c r="AE450">
        <v>0.3</v>
      </c>
      <c r="AF450">
        <v>0.9</v>
      </c>
      <c r="AG450">
        <v>0.2</v>
      </c>
      <c r="AH450">
        <v>0.1</v>
      </c>
      <c r="AI450">
        <v>0.1</v>
      </c>
      <c r="AK450">
        <v>0.6</v>
      </c>
      <c r="AM450">
        <v>0.1</v>
      </c>
      <c r="AN450">
        <v>0.1</v>
      </c>
      <c r="AP450">
        <v>0.1</v>
      </c>
      <c r="AQ450">
        <v>0.4</v>
      </c>
      <c r="AV450">
        <v>0.1</v>
      </c>
      <c r="AW450">
        <v>0.2</v>
      </c>
      <c r="BA450">
        <v>0.2</v>
      </c>
      <c r="BD450">
        <v>0.3</v>
      </c>
      <c r="BE450">
        <v>0.1</v>
      </c>
      <c r="BG450">
        <v>0.1</v>
      </c>
      <c r="BI450">
        <v>0.1</v>
      </c>
      <c r="BP450">
        <v>0.1</v>
      </c>
      <c r="BQ450">
        <v>1</v>
      </c>
      <c r="BS450">
        <v>18.9</v>
      </c>
      <c r="BT450">
        <v>1.3</v>
      </c>
    </row>
    <row r="451" spans="1:72" x14ac:dyDescent="0.25">
      <c r="A451" s="28" t="s">
        <v>111</v>
      </c>
      <c r="B451" s="27" t="s">
        <v>333</v>
      </c>
      <c r="C451" s="28" t="s">
        <v>399</v>
      </c>
      <c r="D451">
        <v>1.6</v>
      </c>
      <c r="E451">
        <v>0.2</v>
      </c>
      <c r="F451">
        <v>0.1</v>
      </c>
      <c r="G451">
        <v>0.8</v>
      </c>
      <c r="H451">
        <v>3</v>
      </c>
      <c r="I451">
        <v>0.7</v>
      </c>
      <c r="J451">
        <v>0.6</v>
      </c>
      <c r="K451">
        <v>1.3</v>
      </c>
      <c r="L451">
        <v>0.5</v>
      </c>
      <c r="M451">
        <v>0.9</v>
      </c>
      <c r="N451">
        <v>2</v>
      </c>
      <c r="O451">
        <v>1.3</v>
      </c>
      <c r="P451">
        <v>3</v>
      </c>
      <c r="Q451">
        <v>1.1</v>
      </c>
      <c r="R451">
        <v>4.1</v>
      </c>
      <c r="S451">
        <v>5.9</v>
      </c>
      <c r="T451">
        <v>2.6</v>
      </c>
      <c r="U451">
        <v>5.9</v>
      </c>
      <c r="V451">
        <v>69</v>
      </c>
      <c r="W451">
        <v>29.1</v>
      </c>
      <c r="X451">
        <v>9.9</v>
      </c>
      <c r="Y451">
        <v>1.2</v>
      </c>
      <c r="Z451">
        <v>9.1</v>
      </c>
      <c r="AA451">
        <v>2.6</v>
      </c>
      <c r="AB451">
        <v>0.3</v>
      </c>
      <c r="AC451">
        <v>1.7</v>
      </c>
      <c r="AD451">
        <v>14</v>
      </c>
      <c r="AE451">
        <v>2</v>
      </c>
      <c r="AF451">
        <v>2.3</v>
      </c>
      <c r="AG451">
        <v>1.2</v>
      </c>
      <c r="AH451">
        <v>1.1</v>
      </c>
      <c r="AI451">
        <v>0.9</v>
      </c>
      <c r="AJ451">
        <v>1.1</v>
      </c>
      <c r="AK451">
        <v>2.1</v>
      </c>
      <c r="AL451">
        <v>0.2</v>
      </c>
      <c r="AM451">
        <v>0.6</v>
      </c>
      <c r="AN451">
        <v>0.3</v>
      </c>
      <c r="AO451">
        <v>0.3</v>
      </c>
      <c r="AP451">
        <v>0.8</v>
      </c>
      <c r="AQ451">
        <v>0.9</v>
      </c>
      <c r="AR451">
        <v>0.2</v>
      </c>
      <c r="AS451">
        <v>0.2</v>
      </c>
      <c r="AT451">
        <v>0.2</v>
      </c>
      <c r="AU451">
        <v>0.4</v>
      </c>
      <c r="AV451">
        <v>0.8</v>
      </c>
      <c r="AW451">
        <v>1.7</v>
      </c>
      <c r="AX451">
        <v>0.6</v>
      </c>
      <c r="AY451">
        <v>0.2</v>
      </c>
      <c r="AZ451">
        <v>0.3</v>
      </c>
      <c r="BA451">
        <v>1.7</v>
      </c>
      <c r="BB451">
        <v>0.2</v>
      </c>
      <c r="BC451">
        <v>0.2</v>
      </c>
      <c r="BD451">
        <v>1.1</v>
      </c>
      <c r="BE451">
        <v>0.9</v>
      </c>
      <c r="BF451">
        <v>0.3</v>
      </c>
      <c r="BG451">
        <v>0.8</v>
      </c>
      <c r="BH451">
        <v>0.4</v>
      </c>
      <c r="BI451">
        <v>0.4</v>
      </c>
      <c r="BJ451">
        <v>0.3</v>
      </c>
      <c r="BK451">
        <v>0.3</v>
      </c>
      <c r="BL451">
        <v>0.2</v>
      </c>
      <c r="BM451">
        <v>0.2</v>
      </c>
      <c r="BP451">
        <v>0.4</v>
      </c>
      <c r="BQ451">
        <v>8</v>
      </c>
      <c r="BS451">
        <v>141.2</v>
      </c>
      <c r="BT451">
        <v>9.9</v>
      </c>
    </row>
    <row r="452" spans="1:72" x14ac:dyDescent="0.25">
      <c r="A452" s="28" t="s">
        <v>111</v>
      </c>
      <c r="B452" s="27" t="s">
        <v>333</v>
      </c>
      <c r="C452" s="28" t="s">
        <v>400</v>
      </c>
      <c r="D452">
        <v>206.4</v>
      </c>
      <c r="E452">
        <v>18</v>
      </c>
      <c r="F452">
        <v>4.4</v>
      </c>
      <c r="G452">
        <v>88.6</v>
      </c>
      <c r="H452">
        <v>312.7</v>
      </c>
      <c r="I452">
        <v>62</v>
      </c>
      <c r="J452">
        <v>57.8</v>
      </c>
      <c r="K452">
        <v>109.9</v>
      </c>
      <c r="L452">
        <v>37</v>
      </c>
      <c r="M452">
        <v>94.6</v>
      </c>
      <c r="N452">
        <v>187.3</v>
      </c>
      <c r="O452">
        <v>124</v>
      </c>
      <c r="P452">
        <v>321.1</v>
      </c>
      <c r="Q452">
        <v>125.8</v>
      </c>
      <c r="R452">
        <v>354.5</v>
      </c>
      <c r="S452">
        <v>763.4</v>
      </c>
      <c r="T452">
        <v>637.7</v>
      </c>
      <c r="U452">
        <v>845.5</v>
      </c>
      <c r="V452">
        <v>6955.5</v>
      </c>
      <c r="W452">
        <v>3124.3</v>
      </c>
      <c r="X452">
        <v>975.8</v>
      </c>
      <c r="Y452">
        <v>143.5</v>
      </c>
      <c r="Z452">
        <v>992.1</v>
      </c>
      <c r="AA452">
        <v>274.7</v>
      </c>
      <c r="AB452">
        <v>35.3</v>
      </c>
      <c r="AC452">
        <v>169.9</v>
      </c>
      <c r="AD452">
        <v>1703.2</v>
      </c>
      <c r="AE452">
        <v>204</v>
      </c>
      <c r="AF452">
        <v>161.5</v>
      </c>
      <c r="AG452">
        <v>78.8</v>
      </c>
      <c r="AH452">
        <v>98.3</v>
      </c>
      <c r="AI452">
        <v>25</v>
      </c>
      <c r="AJ452">
        <v>16.7</v>
      </c>
      <c r="AK452">
        <v>298</v>
      </c>
      <c r="AL452">
        <v>7.4</v>
      </c>
      <c r="AM452">
        <v>50.1</v>
      </c>
      <c r="AN452">
        <v>11.3</v>
      </c>
      <c r="AO452">
        <v>18.7</v>
      </c>
      <c r="AP452">
        <v>89.5</v>
      </c>
      <c r="AQ452">
        <v>104.9</v>
      </c>
      <c r="AR452">
        <v>11.5</v>
      </c>
      <c r="AS452">
        <v>8.1</v>
      </c>
      <c r="AT452">
        <v>2.2</v>
      </c>
      <c r="AU452">
        <v>41.2</v>
      </c>
      <c r="AV452">
        <v>56.5</v>
      </c>
      <c r="AW452">
        <v>195.8</v>
      </c>
      <c r="AX452">
        <v>43.9</v>
      </c>
      <c r="AY452">
        <v>11.9</v>
      </c>
      <c r="AZ452">
        <v>19.7</v>
      </c>
      <c r="BA452">
        <v>151.1</v>
      </c>
      <c r="BB452">
        <v>4.2</v>
      </c>
      <c r="BC452">
        <v>5.6</v>
      </c>
      <c r="BD452">
        <v>143.6</v>
      </c>
      <c r="BE452">
        <v>82.2</v>
      </c>
      <c r="BF452">
        <v>24.6</v>
      </c>
      <c r="BG452">
        <v>92.3</v>
      </c>
      <c r="BH452">
        <v>26.4</v>
      </c>
      <c r="BI452">
        <v>51.8</v>
      </c>
      <c r="BJ452">
        <v>16.5</v>
      </c>
      <c r="BK452">
        <v>18.9</v>
      </c>
      <c r="BL452">
        <v>20.2</v>
      </c>
      <c r="BM452">
        <v>12.9</v>
      </c>
      <c r="BP452">
        <v>45.7</v>
      </c>
      <c r="BQ452">
        <v>1461.4</v>
      </c>
      <c r="BR452">
        <v>0.5</v>
      </c>
      <c r="BS452">
        <v>17129.9</v>
      </c>
      <c r="BT452">
        <v>1582</v>
      </c>
    </row>
    <row r="453" spans="1:72" x14ac:dyDescent="0.25">
      <c r="A453" s="28" t="s">
        <v>111</v>
      </c>
      <c r="B453" s="27" t="s">
        <v>333</v>
      </c>
      <c r="C453" s="28" t="s">
        <v>401</v>
      </c>
      <c r="D453">
        <v>46.9</v>
      </c>
      <c r="E453">
        <v>3</v>
      </c>
      <c r="F453">
        <v>0.6</v>
      </c>
      <c r="G453">
        <v>13.3</v>
      </c>
      <c r="H453">
        <v>40.4</v>
      </c>
      <c r="I453">
        <v>6.6</v>
      </c>
      <c r="J453">
        <v>8.3</v>
      </c>
      <c r="K453">
        <v>14.8</v>
      </c>
      <c r="L453">
        <v>5</v>
      </c>
      <c r="M453">
        <v>14.9</v>
      </c>
      <c r="N453">
        <v>26</v>
      </c>
      <c r="O453">
        <v>13.7</v>
      </c>
      <c r="P453">
        <v>40.8</v>
      </c>
      <c r="Q453">
        <v>20.3</v>
      </c>
      <c r="R453">
        <v>50</v>
      </c>
      <c r="S453">
        <v>106.5</v>
      </c>
      <c r="T453">
        <v>149</v>
      </c>
      <c r="U453">
        <v>132.4</v>
      </c>
      <c r="V453">
        <v>1257.4</v>
      </c>
      <c r="W453">
        <v>529.8</v>
      </c>
      <c r="X453">
        <v>130.5</v>
      </c>
      <c r="Y453">
        <v>21.7</v>
      </c>
      <c r="Z453">
        <v>151</v>
      </c>
      <c r="AA453">
        <v>51.7</v>
      </c>
      <c r="AB453">
        <v>5.1</v>
      </c>
      <c r="AC453">
        <v>26.9</v>
      </c>
      <c r="AD453">
        <v>342.1</v>
      </c>
      <c r="AE453">
        <v>37.2</v>
      </c>
      <c r="AF453">
        <v>23.3</v>
      </c>
      <c r="AG453">
        <v>11.9</v>
      </c>
      <c r="AH453">
        <v>12.4</v>
      </c>
      <c r="AI453">
        <v>2.3</v>
      </c>
      <c r="AJ453">
        <v>2.3</v>
      </c>
      <c r="AK453">
        <v>25.7</v>
      </c>
      <c r="AL453">
        <v>1.3</v>
      </c>
      <c r="AM453">
        <v>6</v>
      </c>
      <c r="AN453">
        <v>1.5</v>
      </c>
      <c r="AO453">
        <v>2</v>
      </c>
      <c r="AP453">
        <v>12.6</v>
      </c>
      <c r="AQ453">
        <v>13.6</v>
      </c>
      <c r="AR453">
        <v>1.2</v>
      </c>
      <c r="AS453">
        <v>1.2</v>
      </c>
      <c r="AT453">
        <v>0.5</v>
      </c>
      <c r="AU453">
        <v>7.7</v>
      </c>
      <c r="AV453">
        <v>10.4</v>
      </c>
      <c r="AW453">
        <v>29.3</v>
      </c>
      <c r="AX453">
        <v>7.1</v>
      </c>
      <c r="AY453">
        <v>1.1</v>
      </c>
      <c r="AZ453">
        <v>3</v>
      </c>
      <c r="BA453">
        <v>24.1</v>
      </c>
      <c r="BB453">
        <v>0.8</v>
      </c>
      <c r="BC453">
        <v>0.8</v>
      </c>
      <c r="BD453">
        <v>20.8</v>
      </c>
      <c r="BE453">
        <v>11</v>
      </c>
      <c r="BF453">
        <v>3.7</v>
      </c>
      <c r="BG453">
        <v>10.2</v>
      </c>
      <c r="BH453">
        <v>4.1</v>
      </c>
      <c r="BI453">
        <v>5.5</v>
      </c>
      <c r="BJ453">
        <v>2.2</v>
      </c>
      <c r="BK453">
        <v>2.6</v>
      </c>
      <c r="BL453">
        <v>2.5</v>
      </c>
      <c r="BM453">
        <v>2.3</v>
      </c>
      <c r="BP453">
        <v>3.3</v>
      </c>
      <c r="BQ453">
        <v>169.4</v>
      </c>
      <c r="BS453">
        <v>2948.1</v>
      </c>
      <c r="BT453">
        <v>224.5</v>
      </c>
    </row>
    <row r="454" spans="1:72" x14ac:dyDescent="0.25">
      <c r="A454" s="28" t="s">
        <v>111</v>
      </c>
      <c r="B454" s="27" t="s">
        <v>333</v>
      </c>
      <c r="C454" s="28" t="s">
        <v>402</v>
      </c>
      <c r="D454">
        <v>49.3</v>
      </c>
      <c r="E454">
        <v>2.6</v>
      </c>
      <c r="F454">
        <v>0.4</v>
      </c>
      <c r="G454">
        <v>16</v>
      </c>
      <c r="H454">
        <v>42.7</v>
      </c>
      <c r="I454">
        <v>7.1</v>
      </c>
      <c r="J454">
        <v>7.5</v>
      </c>
      <c r="K454">
        <v>16.2</v>
      </c>
      <c r="L454">
        <v>4.1</v>
      </c>
      <c r="M454">
        <v>13.8</v>
      </c>
      <c r="N454">
        <v>23.6</v>
      </c>
      <c r="O454">
        <v>10.8</v>
      </c>
      <c r="P454">
        <v>37</v>
      </c>
      <c r="Q454">
        <v>19</v>
      </c>
      <c r="R454">
        <v>38.8</v>
      </c>
      <c r="S454">
        <v>151.4</v>
      </c>
      <c r="T454">
        <v>47.3</v>
      </c>
      <c r="U454">
        <v>120.5</v>
      </c>
      <c r="V454">
        <v>1024</v>
      </c>
      <c r="W454">
        <v>740</v>
      </c>
      <c r="X454">
        <v>105.7</v>
      </c>
      <c r="Y454">
        <v>16.6</v>
      </c>
      <c r="Z454">
        <v>130.1</v>
      </c>
      <c r="AA454">
        <v>42.3</v>
      </c>
      <c r="AB454">
        <v>4.4</v>
      </c>
      <c r="AC454">
        <v>19.7</v>
      </c>
      <c r="AD454">
        <v>234.6</v>
      </c>
      <c r="AE454">
        <v>38.8</v>
      </c>
      <c r="AF454">
        <v>28.9</v>
      </c>
      <c r="AG454">
        <v>13.1</v>
      </c>
      <c r="AH454">
        <v>17.9</v>
      </c>
      <c r="AI454">
        <v>6.2</v>
      </c>
      <c r="AJ454">
        <v>10.4</v>
      </c>
      <c r="AK454">
        <v>21.9</v>
      </c>
      <c r="AL454">
        <v>0.8</v>
      </c>
      <c r="AM454">
        <v>9.4</v>
      </c>
      <c r="AN454">
        <v>1</v>
      </c>
      <c r="AO454">
        <v>1.1</v>
      </c>
      <c r="AP454">
        <v>6.1</v>
      </c>
      <c r="AQ454">
        <v>7.4</v>
      </c>
      <c r="AR454">
        <v>1.2</v>
      </c>
      <c r="AS454">
        <v>0.9</v>
      </c>
      <c r="AT454">
        <v>0.2</v>
      </c>
      <c r="AU454">
        <v>11.4</v>
      </c>
      <c r="AV454">
        <v>10</v>
      </c>
      <c r="AW454">
        <v>26.1</v>
      </c>
      <c r="AX454">
        <v>5.7</v>
      </c>
      <c r="AY454">
        <v>1.9</v>
      </c>
      <c r="AZ454">
        <v>2.8</v>
      </c>
      <c r="BA454">
        <v>16.8</v>
      </c>
      <c r="BB454">
        <v>0.8</v>
      </c>
      <c r="BC454">
        <v>0.5</v>
      </c>
      <c r="BD454">
        <v>12.9</v>
      </c>
      <c r="BE454">
        <v>10.4</v>
      </c>
      <c r="BF454">
        <v>3</v>
      </c>
      <c r="BG454">
        <v>7.8</v>
      </c>
      <c r="BH454">
        <v>2.9</v>
      </c>
      <c r="BI454">
        <v>3.6</v>
      </c>
      <c r="BJ454">
        <v>1.7</v>
      </c>
      <c r="BK454">
        <v>1.8</v>
      </c>
      <c r="BL454">
        <v>2.3</v>
      </c>
      <c r="BM454">
        <v>1.3</v>
      </c>
      <c r="BP454">
        <v>2.8</v>
      </c>
      <c r="BQ454">
        <v>116.4</v>
      </c>
      <c r="BR454">
        <v>0.1</v>
      </c>
      <c r="BS454">
        <v>2903.7</v>
      </c>
      <c r="BT454">
        <v>211.6</v>
      </c>
    </row>
    <row r="455" spans="1:72" x14ac:dyDescent="0.25">
      <c r="A455" s="28" t="s">
        <v>111</v>
      </c>
      <c r="B455" s="27" t="s">
        <v>333</v>
      </c>
      <c r="C455" s="28" t="s">
        <v>403</v>
      </c>
      <c r="D455">
        <v>14.6</v>
      </c>
      <c r="E455">
        <v>1.2</v>
      </c>
      <c r="F455">
        <v>0.4</v>
      </c>
      <c r="G455">
        <v>6.6</v>
      </c>
      <c r="H455">
        <v>25.6</v>
      </c>
      <c r="I455">
        <v>4.2</v>
      </c>
      <c r="J455">
        <v>3.9</v>
      </c>
      <c r="K455">
        <v>9</v>
      </c>
      <c r="L455">
        <v>2.9</v>
      </c>
      <c r="M455">
        <v>7.7</v>
      </c>
      <c r="N455">
        <v>14.6</v>
      </c>
      <c r="O455">
        <v>10.1</v>
      </c>
      <c r="P455">
        <v>27.3</v>
      </c>
      <c r="Q455">
        <v>9.5</v>
      </c>
      <c r="R455">
        <v>35.7</v>
      </c>
      <c r="S455">
        <v>61</v>
      </c>
      <c r="T455">
        <v>28.8</v>
      </c>
      <c r="U455">
        <v>69</v>
      </c>
      <c r="V455">
        <v>571.6</v>
      </c>
      <c r="W455">
        <v>260.5</v>
      </c>
      <c r="X455">
        <v>82</v>
      </c>
      <c r="Y455">
        <v>11</v>
      </c>
      <c r="Z455">
        <v>83.2</v>
      </c>
      <c r="AA455">
        <v>22.4</v>
      </c>
      <c r="AB455">
        <v>2.7</v>
      </c>
      <c r="AC455">
        <v>14.7</v>
      </c>
      <c r="AD455">
        <v>142.8</v>
      </c>
      <c r="AE455">
        <v>16.8</v>
      </c>
      <c r="AF455">
        <v>13.2</v>
      </c>
      <c r="AG455">
        <v>6.2</v>
      </c>
      <c r="AH455">
        <v>7.5</v>
      </c>
      <c r="AI455">
        <v>2</v>
      </c>
      <c r="AJ455">
        <v>1.4</v>
      </c>
      <c r="AK455">
        <v>19.2</v>
      </c>
      <c r="AL455">
        <v>0.5</v>
      </c>
      <c r="AM455">
        <v>3.5</v>
      </c>
      <c r="AN455">
        <v>0.7</v>
      </c>
      <c r="AO455">
        <v>1.1</v>
      </c>
      <c r="AP455">
        <v>6.3</v>
      </c>
      <c r="AQ455">
        <v>4.9</v>
      </c>
      <c r="AR455">
        <v>0.9</v>
      </c>
      <c r="AS455">
        <v>0.5</v>
      </c>
      <c r="AT455">
        <v>0.1</v>
      </c>
      <c r="AU455">
        <v>3</v>
      </c>
      <c r="AV455">
        <v>4.4</v>
      </c>
      <c r="AW455">
        <v>14.5</v>
      </c>
      <c r="AX455">
        <v>3.5</v>
      </c>
      <c r="AY455">
        <v>0.6</v>
      </c>
      <c r="AZ455">
        <v>1.7</v>
      </c>
      <c r="BA455">
        <v>12.3</v>
      </c>
      <c r="BB455">
        <v>0.4</v>
      </c>
      <c r="BC455">
        <v>0.5</v>
      </c>
      <c r="BD455">
        <v>10.7</v>
      </c>
      <c r="BE455">
        <v>5.5</v>
      </c>
      <c r="BF455">
        <v>1.7</v>
      </c>
      <c r="BG455">
        <v>6.2</v>
      </c>
      <c r="BH455">
        <v>2.2</v>
      </c>
      <c r="BI455">
        <v>3.3</v>
      </c>
      <c r="BJ455">
        <v>1.3</v>
      </c>
      <c r="BK455">
        <v>1.5</v>
      </c>
      <c r="BL455">
        <v>1.3</v>
      </c>
      <c r="BM455">
        <v>1.1</v>
      </c>
      <c r="BP455">
        <v>1.6</v>
      </c>
      <c r="BQ455">
        <v>93</v>
      </c>
      <c r="BS455">
        <v>1274.2</v>
      </c>
      <c r="BT455">
        <v>99.6</v>
      </c>
    </row>
    <row r="456" spans="1:72" x14ac:dyDescent="0.25">
      <c r="A456" s="28" t="s">
        <v>111</v>
      </c>
      <c r="B456" s="27" t="s">
        <v>333</v>
      </c>
      <c r="C456" s="28" t="s">
        <v>404</v>
      </c>
      <c r="D456">
        <v>0.9</v>
      </c>
      <c r="E456">
        <v>0.1</v>
      </c>
      <c r="G456">
        <v>0.5</v>
      </c>
      <c r="H456">
        <v>1.9</v>
      </c>
      <c r="I456">
        <v>0.3</v>
      </c>
      <c r="J456">
        <v>0.3</v>
      </c>
      <c r="K456">
        <v>0.7</v>
      </c>
      <c r="L456">
        <v>0.2</v>
      </c>
      <c r="M456">
        <v>0.6</v>
      </c>
      <c r="N456">
        <v>1.3</v>
      </c>
      <c r="O456">
        <v>0.7</v>
      </c>
      <c r="P456">
        <v>2.1</v>
      </c>
      <c r="Q456">
        <v>0.7</v>
      </c>
      <c r="R456">
        <v>2.1</v>
      </c>
      <c r="S456">
        <v>3.7</v>
      </c>
      <c r="T456">
        <v>1.7</v>
      </c>
      <c r="U456">
        <v>3.6</v>
      </c>
      <c r="V456">
        <v>55.2</v>
      </c>
      <c r="W456">
        <v>18.6</v>
      </c>
      <c r="X456">
        <v>7.5</v>
      </c>
      <c r="Y456">
        <v>0.6</v>
      </c>
      <c r="Z456">
        <v>8.3</v>
      </c>
      <c r="AA456">
        <v>1.8</v>
      </c>
      <c r="AB456">
        <v>0.2</v>
      </c>
      <c r="AC456">
        <v>1.4</v>
      </c>
      <c r="AD456">
        <v>12.3</v>
      </c>
      <c r="AE456">
        <v>1.8</v>
      </c>
      <c r="AF456">
        <v>1.2</v>
      </c>
      <c r="AG456">
        <v>0.5</v>
      </c>
      <c r="AH456">
        <v>0.6</v>
      </c>
      <c r="AI456">
        <v>0.2</v>
      </c>
      <c r="AJ456">
        <v>0.1</v>
      </c>
      <c r="AK456">
        <v>1.6</v>
      </c>
      <c r="AM456">
        <v>0.3</v>
      </c>
      <c r="AN456">
        <v>0.1</v>
      </c>
      <c r="AO456">
        <v>0.1</v>
      </c>
      <c r="AP456">
        <v>0.5</v>
      </c>
      <c r="AQ456">
        <v>0.3</v>
      </c>
      <c r="AU456">
        <v>0.2</v>
      </c>
      <c r="AV456">
        <v>0.5</v>
      </c>
      <c r="AW456">
        <v>1.3</v>
      </c>
      <c r="AX456">
        <v>0.5</v>
      </c>
      <c r="AZ456">
        <v>0.1</v>
      </c>
      <c r="BA456">
        <v>1</v>
      </c>
      <c r="BC456">
        <v>0.1</v>
      </c>
      <c r="BD456">
        <v>0.9</v>
      </c>
      <c r="BE456">
        <v>0.4</v>
      </c>
      <c r="BF456">
        <v>0.1</v>
      </c>
      <c r="BG456">
        <v>0.4</v>
      </c>
      <c r="BH456">
        <v>0.2</v>
      </c>
      <c r="BI456">
        <v>0.3</v>
      </c>
      <c r="BJ456">
        <v>0.1</v>
      </c>
      <c r="BK456">
        <v>0.1</v>
      </c>
      <c r="BL456">
        <v>0.1</v>
      </c>
      <c r="BM456">
        <v>0.1</v>
      </c>
      <c r="BP456">
        <v>0.2</v>
      </c>
      <c r="BQ456">
        <v>4.4</v>
      </c>
      <c r="BS456">
        <v>111.5</v>
      </c>
      <c r="BT456">
        <v>8.3</v>
      </c>
    </row>
    <row r="457" spans="1:72" x14ac:dyDescent="0.25">
      <c r="A457" s="28" t="s">
        <v>111</v>
      </c>
      <c r="B457" s="27" t="s">
        <v>333</v>
      </c>
      <c r="C457" s="28" t="s">
        <v>405</v>
      </c>
      <c r="D457">
        <v>0.5</v>
      </c>
      <c r="G457">
        <v>0.2</v>
      </c>
      <c r="H457">
        <v>0.8</v>
      </c>
      <c r="I457">
        <v>0.1</v>
      </c>
      <c r="J457">
        <v>0.1</v>
      </c>
      <c r="K457">
        <v>0.2</v>
      </c>
      <c r="L457">
        <v>0.1</v>
      </c>
      <c r="M457">
        <v>0.2</v>
      </c>
      <c r="N457">
        <v>0.4</v>
      </c>
      <c r="O457">
        <v>0.3</v>
      </c>
      <c r="P457">
        <v>0.7</v>
      </c>
      <c r="Q457">
        <v>0.3</v>
      </c>
      <c r="R457">
        <v>0.8</v>
      </c>
      <c r="S457">
        <v>1.5</v>
      </c>
      <c r="T457">
        <v>1.1</v>
      </c>
      <c r="U457">
        <v>1.2</v>
      </c>
      <c r="V457">
        <v>18.2</v>
      </c>
      <c r="W457">
        <v>6.4</v>
      </c>
      <c r="X457">
        <v>2.1</v>
      </c>
      <c r="Y457">
        <v>0.2</v>
      </c>
      <c r="Z457">
        <v>2.7</v>
      </c>
      <c r="AA457">
        <v>0.9</v>
      </c>
      <c r="AB457">
        <v>0.1</v>
      </c>
      <c r="AC457">
        <v>0.4</v>
      </c>
      <c r="AD457">
        <v>5.4</v>
      </c>
      <c r="AE457">
        <v>0.6</v>
      </c>
      <c r="AF457">
        <v>0.4</v>
      </c>
      <c r="AG457">
        <v>0.2</v>
      </c>
      <c r="AH457">
        <v>0.3</v>
      </c>
      <c r="AI457">
        <v>0.1</v>
      </c>
      <c r="AK457">
        <v>0.9</v>
      </c>
      <c r="AM457">
        <v>0.2</v>
      </c>
      <c r="AP457">
        <v>0.2</v>
      </c>
      <c r="AQ457">
        <v>0.2</v>
      </c>
      <c r="AU457">
        <v>0.1</v>
      </c>
      <c r="AV457">
        <v>0.2</v>
      </c>
      <c r="AW457">
        <v>0.4</v>
      </c>
      <c r="AX457">
        <v>0.2</v>
      </c>
      <c r="BA457">
        <v>0.4</v>
      </c>
      <c r="BD457">
        <v>0.3</v>
      </c>
      <c r="BE457">
        <v>0.2</v>
      </c>
      <c r="BF457">
        <v>0.1</v>
      </c>
      <c r="BG457">
        <v>0.2</v>
      </c>
      <c r="BH457">
        <v>0.1</v>
      </c>
      <c r="BI457">
        <v>0.1</v>
      </c>
      <c r="BP457">
        <v>0.4</v>
      </c>
      <c r="BQ457">
        <v>2.1</v>
      </c>
      <c r="BS457">
        <v>52.3</v>
      </c>
      <c r="BT457">
        <v>3</v>
      </c>
    </row>
    <row r="458" spans="1:72" x14ac:dyDescent="0.25">
      <c r="A458" s="28" t="s">
        <v>111</v>
      </c>
      <c r="B458" s="27" t="s">
        <v>333</v>
      </c>
      <c r="C458" s="28" t="s">
        <v>406</v>
      </c>
      <c r="D458">
        <v>1.2</v>
      </c>
      <c r="E458">
        <v>0.1</v>
      </c>
      <c r="G458">
        <v>0.4</v>
      </c>
      <c r="H458">
        <v>2.7</v>
      </c>
      <c r="I458">
        <v>0.4</v>
      </c>
      <c r="J458">
        <v>0.4</v>
      </c>
      <c r="K458">
        <v>0.6</v>
      </c>
      <c r="L458">
        <v>0.1</v>
      </c>
      <c r="M458">
        <v>0.6</v>
      </c>
      <c r="N458">
        <v>1.4</v>
      </c>
      <c r="O458">
        <v>1.6</v>
      </c>
      <c r="P458">
        <v>1.4</v>
      </c>
      <c r="Q458">
        <v>0.7</v>
      </c>
      <c r="R458">
        <v>1.7</v>
      </c>
      <c r="S458">
        <v>3.7</v>
      </c>
      <c r="T458">
        <v>2.6</v>
      </c>
      <c r="U458">
        <v>3.8</v>
      </c>
      <c r="V458">
        <v>38.4</v>
      </c>
      <c r="W458">
        <v>12.3</v>
      </c>
      <c r="X458">
        <v>4.3</v>
      </c>
      <c r="Y458">
        <v>1</v>
      </c>
      <c r="Z458">
        <v>5.2</v>
      </c>
      <c r="AA458">
        <v>1.6</v>
      </c>
      <c r="AB458">
        <v>0.2</v>
      </c>
      <c r="AC458">
        <v>0.9</v>
      </c>
      <c r="AD458">
        <v>12</v>
      </c>
      <c r="AE458">
        <v>1.7</v>
      </c>
      <c r="AF458">
        <v>3.4</v>
      </c>
      <c r="AG458">
        <v>0.9</v>
      </c>
      <c r="AH458">
        <v>0.5</v>
      </c>
      <c r="AI458">
        <v>0.5</v>
      </c>
      <c r="AJ458">
        <v>0.2</v>
      </c>
      <c r="AK458">
        <v>1</v>
      </c>
      <c r="AL458">
        <v>0.1</v>
      </c>
      <c r="AM458">
        <v>0.4</v>
      </c>
      <c r="AN458">
        <v>1</v>
      </c>
      <c r="AO458">
        <v>0.1</v>
      </c>
      <c r="AP458">
        <v>0.5</v>
      </c>
      <c r="AQ458">
        <v>2.9</v>
      </c>
      <c r="AR458">
        <v>0.1</v>
      </c>
      <c r="AU458">
        <v>0.2</v>
      </c>
      <c r="AV458">
        <v>0.6</v>
      </c>
      <c r="AW458">
        <v>0.9</v>
      </c>
      <c r="AX458">
        <v>0.3</v>
      </c>
      <c r="AY458">
        <v>0.1</v>
      </c>
      <c r="AZ458">
        <v>0.1</v>
      </c>
      <c r="BA458">
        <v>0.8</v>
      </c>
      <c r="BC458">
        <v>0.1</v>
      </c>
      <c r="BD458">
        <v>0.7</v>
      </c>
      <c r="BE458">
        <v>0.4</v>
      </c>
      <c r="BF458">
        <v>0.1</v>
      </c>
      <c r="BG458">
        <v>0.5</v>
      </c>
      <c r="BH458">
        <v>0.2</v>
      </c>
      <c r="BI458">
        <v>0.2</v>
      </c>
      <c r="BJ458">
        <v>0.1</v>
      </c>
      <c r="BK458">
        <v>0.1</v>
      </c>
      <c r="BL458">
        <v>0.1</v>
      </c>
      <c r="BM458">
        <v>0.1</v>
      </c>
      <c r="BP458">
        <v>0.2</v>
      </c>
      <c r="BQ458">
        <v>5.8</v>
      </c>
      <c r="BS458">
        <v>82.9</v>
      </c>
      <c r="BT458">
        <v>5.8</v>
      </c>
    </row>
    <row r="459" spans="1:72" x14ac:dyDescent="0.25">
      <c r="A459" s="28" t="s">
        <v>111</v>
      </c>
      <c r="B459" s="27" t="s">
        <v>333</v>
      </c>
      <c r="C459" s="28" t="s">
        <v>407</v>
      </c>
      <c r="D459">
        <v>81.4</v>
      </c>
      <c r="E459">
        <v>6.7</v>
      </c>
      <c r="F459">
        <v>2</v>
      </c>
      <c r="G459">
        <v>28.5</v>
      </c>
      <c r="H459">
        <v>108.7</v>
      </c>
      <c r="I459">
        <v>16.8</v>
      </c>
      <c r="J459">
        <v>18.4</v>
      </c>
      <c r="K459">
        <v>36.9</v>
      </c>
      <c r="L459">
        <v>11.9</v>
      </c>
      <c r="M459">
        <v>36.1</v>
      </c>
      <c r="N459">
        <v>63.6</v>
      </c>
      <c r="O459">
        <v>41.8</v>
      </c>
      <c r="P459">
        <v>104.3</v>
      </c>
      <c r="Q459">
        <v>45.3</v>
      </c>
      <c r="R459">
        <v>114</v>
      </c>
      <c r="S459">
        <v>239.2</v>
      </c>
      <c r="T459">
        <v>174.7</v>
      </c>
      <c r="U459">
        <v>227</v>
      </c>
      <c r="V459">
        <v>2934.6</v>
      </c>
      <c r="W459">
        <v>1188.3</v>
      </c>
      <c r="X459">
        <v>348.3</v>
      </c>
      <c r="Y459">
        <v>41.2</v>
      </c>
      <c r="Z459">
        <v>401.8</v>
      </c>
      <c r="AA459">
        <v>109.8</v>
      </c>
      <c r="AB459">
        <v>12.8</v>
      </c>
      <c r="AC459">
        <v>68.6</v>
      </c>
      <c r="AD459">
        <v>746.7</v>
      </c>
      <c r="AE459">
        <v>101.7</v>
      </c>
      <c r="AF459">
        <v>74.6</v>
      </c>
      <c r="AG459">
        <v>31.9</v>
      </c>
      <c r="AH459">
        <v>35.6</v>
      </c>
      <c r="AI459">
        <v>13</v>
      </c>
      <c r="AJ459">
        <v>7.8</v>
      </c>
      <c r="AK459">
        <v>98.7</v>
      </c>
      <c r="AL459">
        <v>2.9</v>
      </c>
      <c r="AM459">
        <v>17.3</v>
      </c>
      <c r="AN459">
        <v>5.3</v>
      </c>
      <c r="AO459">
        <v>5</v>
      </c>
      <c r="AP459">
        <v>27.1</v>
      </c>
      <c r="AQ459">
        <v>28.4</v>
      </c>
      <c r="AR459">
        <v>3.7</v>
      </c>
      <c r="AS459">
        <v>2.5</v>
      </c>
      <c r="AT459">
        <v>1.4</v>
      </c>
      <c r="AU459">
        <v>14.5</v>
      </c>
      <c r="AV459">
        <v>28.3</v>
      </c>
      <c r="AW459">
        <v>68.9</v>
      </c>
      <c r="AX459">
        <v>23</v>
      </c>
      <c r="AY459">
        <v>2.7</v>
      </c>
      <c r="AZ459">
        <v>7.5</v>
      </c>
      <c r="BA459">
        <v>57.5</v>
      </c>
      <c r="BB459">
        <v>2</v>
      </c>
      <c r="BC459">
        <v>2.8</v>
      </c>
      <c r="BD459">
        <v>52.4</v>
      </c>
      <c r="BE459">
        <v>24.9</v>
      </c>
      <c r="BF459">
        <v>7.9</v>
      </c>
      <c r="BG459">
        <v>21.5</v>
      </c>
      <c r="BH459">
        <v>10.1</v>
      </c>
      <c r="BI459">
        <v>16</v>
      </c>
      <c r="BJ459">
        <v>5.6</v>
      </c>
      <c r="BK459">
        <v>7.1</v>
      </c>
      <c r="BL459">
        <v>5.5</v>
      </c>
      <c r="BM459">
        <v>4.8</v>
      </c>
      <c r="BP459">
        <v>12.2</v>
      </c>
      <c r="BQ459">
        <v>289.8</v>
      </c>
      <c r="BR459">
        <v>0.1</v>
      </c>
      <c r="BS459">
        <v>6793.8</v>
      </c>
      <c r="BT459">
        <v>482.4</v>
      </c>
    </row>
    <row r="460" spans="1:72" x14ac:dyDescent="0.25">
      <c r="A460" s="26" t="s">
        <v>113</v>
      </c>
      <c r="B460" s="27" t="s">
        <v>334</v>
      </c>
      <c r="C460" s="26" t="s">
        <v>384</v>
      </c>
      <c r="D460">
        <v>1433.9</v>
      </c>
      <c r="E460">
        <v>148.8</v>
      </c>
      <c r="F460">
        <v>32.9</v>
      </c>
      <c r="G460">
        <v>257.8</v>
      </c>
      <c r="H460">
        <v>1936.2</v>
      </c>
      <c r="I460">
        <v>386.4</v>
      </c>
      <c r="J460">
        <v>418.2</v>
      </c>
      <c r="K460">
        <v>419.6</v>
      </c>
      <c r="L460">
        <v>170.3</v>
      </c>
      <c r="M460">
        <v>465.1</v>
      </c>
      <c r="N460">
        <v>1680.9</v>
      </c>
      <c r="O460">
        <v>736.9</v>
      </c>
      <c r="P460">
        <v>1724.6</v>
      </c>
      <c r="Q460">
        <v>1577.3</v>
      </c>
      <c r="R460">
        <v>1187.9</v>
      </c>
      <c r="S460">
        <v>4325.7</v>
      </c>
      <c r="T460">
        <v>1787.9</v>
      </c>
      <c r="U460">
        <v>4294.5</v>
      </c>
      <c r="V460">
        <v>18171.2</v>
      </c>
      <c r="W460">
        <v>226984.1</v>
      </c>
      <c r="X460">
        <v>2754.5</v>
      </c>
      <c r="Y460">
        <v>944.1</v>
      </c>
      <c r="Z460">
        <v>3604.7</v>
      </c>
      <c r="AA460">
        <v>1861.2</v>
      </c>
      <c r="AB460">
        <v>179.8</v>
      </c>
      <c r="AC460">
        <v>2600.3</v>
      </c>
      <c r="AD460">
        <v>8369</v>
      </c>
      <c r="AE460">
        <v>22315.8</v>
      </c>
      <c r="AF460">
        <v>4079.5</v>
      </c>
      <c r="AG460">
        <v>2682.1</v>
      </c>
      <c r="AH460">
        <v>11155.8</v>
      </c>
      <c r="AI460">
        <v>228.9</v>
      </c>
      <c r="AJ460">
        <v>603</v>
      </c>
      <c r="AK460">
        <v>3927.2</v>
      </c>
      <c r="AL460">
        <v>1435.2</v>
      </c>
      <c r="AM460">
        <v>829.2</v>
      </c>
      <c r="AN460">
        <v>280.6</v>
      </c>
      <c r="AO460">
        <v>340.5</v>
      </c>
      <c r="AP460">
        <v>704.9</v>
      </c>
      <c r="AQ460">
        <v>2221.6</v>
      </c>
      <c r="AR460">
        <v>810.5</v>
      </c>
      <c r="AS460">
        <v>670.7</v>
      </c>
      <c r="AT460">
        <v>403.9</v>
      </c>
      <c r="AU460">
        <v>1091.4</v>
      </c>
      <c r="AV460">
        <v>2214.9</v>
      </c>
      <c r="AW460">
        <v>1054.7</v>
      </c>
      <c r="AX460">
        <v>1290.3</v>
      </c>
      <c r="AY460">
        <v>328.2</v>
      </c>
      <c r="AZ460">
        <v>460.9</v>
      </c>
      <c r="BA460">
        <v>3684.2</v>
      </c>
      <c r="BB460">
        <v>143.5</v>
      </c>
      <c r="BC460">
        <v>237.9</v>
      </c>
      <c r="BD460">
        <v>1629.8</v>
      </c>
      <c r="BE460">
        <v>1794.6</v>
      </c>
      <c r="BF460">
        <v>534.1</v>
      </c>
      <c r="BG460">
        <v>1154</v>
      </c>
      <c r="BH460">
        <v>505.9</v>
      </c>
      <c r="BI460">
        <v>386.7</v>
      </c>
      <c r="BJ460">
        <v>412.2</v>
      </c>
      <c r="BK460">
        <v>311.8</v>
      </c>
      <c r="BL460">
        <v>72.7</v>
      </c>
      <c r="BM460">
        <v>214.4</v>
      </c>
      <c r="BP460">
        <v>4062.1</v>
      </c>
      <c r="BQ460">
        <v>206072.6</v>
      </c>
      <c r="BR460">
        <v>518.8</v>
      </c>
      <c r="BS460">
        <v>166901.9</v>
      </c>
      <c r="BT460">
        <v>38031.5</v>
      </c>
    </row>
    <row r="461" spans="1:72" x14ac:dyDescent="0.25">
      <c r="A461" s="28" t="s">
        <v>113</v>
      </c>
      <c r="B461" s="27" t="s">
        <v>334</v>
      </c>
      <c r="C461" s="28" t="s">
        <v>385</v>
      </c>
      <c r="D461">
        <v>0.3</v>
      </c>
      <c r="E461">
        <v>0.1</v>
      </c>
      <c r="G461">
        <v>0.2</v>
      </c>
      <c r="H461">
        <v>0.3</v>
      </c>
      <c r="I461">
        <v>0.1</v>
      </c>
      <c r="J461">
        <v>0.1</v>
      </c>
      <c r="K461">
        <v>0.1</v>
      </c>
      <c r="M461">
        <v>0.1</v>
      </c>
      <c r="N461">
        <v>0.3</v>
      </c>
      <c r="O461">
        <v>0.1</v>
      </c>
      <c r="P461">
        <v>0.3</v>
      </c>
      <c r="Q461">
        <v>0.2</v>
      </c>
      <c r="R461">
        <v>0.2</v>
      </c>
      <c r="S461">
        <v>0.5</v>
      </c>
      <c r="T461">
        <v>0.3</v>
      </c>
      <c r="U461">
        <v>0.7</v>
      </c>
      <c r="V461">
        <v>4.5</v>
      </c>
      <c r="W461">
        <v>110</v>
      </c>
      <c r="X461">
        <v>5.1</v>
      </c>
      <c r="Y461">
        <v>0.1</v>
      </c>
      <c r="Z461">
        <v>1.4</v>
      </c>
      <c r="AA461">
        <v>0.2</v>
      </c>
      <c r="AC461">
        <v>0.2</v>
      </c>
      <c r="AD461">
        <v>0.8</v>
      </c>
      <c r="AE461">
        <v>17.5</v>
      </c>
      <c r="AF461">
        <v>0.5</v>
      </c>
      <c r="AG461">
        <v>0.2</v>
      </c>
      <c r="AH461">
        <v>5.8</v>
      </c>
      <c r="AI461">
        <v>0.5</v>
      </c>
      <c r="AJ461">
        <v>0.8</v>
      </c>
      <c r="AK461">
        <v>0.7</v>
      </c>
      <c r="AM461">
        <v>0.1</v>
      </c>
      <c r="AP461">
        <v>0.1</v>
      </c>
      <c r="AQ461">
        <v>0.2</v>
      </c>
      <c r="AR461">
        <v>0.2</v>
      </c>
      <c r="AU461">
        <v>0.1</v>
      </c>
      <c r="AV461">
        <v>0.1</v>
      </c>
      <c r="AW461">
        <v>0.1</v>
      </c>
      <c r="AX461">
        <v>0.2</v>
      </c>
      <c r="AZ461">
        <v>0.1</v>
      </c>
      <c r="BA461">
        <v>1.2</v>
      </c>
      <c r="BD461">
        <v>0.2</v>
      </c>
      <c r="BE461">
        <v>0.7</v>
      </c>
      <c r="BF461">
        <v>0.1</v>
      </c>
      <c r="BG461">
        <v>0.2</v>
      </c>
      <c r="BH461">
        <v>0.1</v>
      </c>
      <c r="BJ461">
        <v>0.1</v>
      </c>
      <c r="BP461">
        <v>0.2</v>
      </c>
      <c r="BQ461">
        <v>95.6</v>
      </c>
      <c r="BS461">
        <v>134</v>
      </c>
      <c r="BT461">
        <v>-2.9</v>
      </c>
    </row>
    <row r="462" spans="1:72" x14ac:dyDescent="0.25">
      <c r="A462" s="28" t="s">
        <v>113</v>
      </c>
      <c r="B462" s="27" t="s">
        <v>334</v>
      </c>
      <c r="C462" s="28" t="s">
        <v>386</v>
      </c>
      <c r="D462">
        <v>2.2</v>
      </c>
      <c r="E462">
        <v>0.2</v>
      </c>
      <c r="G462">
        <v>0.1</v>
      </c>
      <c r="H462">
        <v>0.7</v>
      </c>
      <c r="I462">
        <v>0.4</v>
      </c>
      <c r="J462">
        <v>0.2</v>
      </c>
      <c r="K462">
        <v>0.1</v>
      </c>
      <c r="M462">
        <v>0.3</v>
      </c>
      <c r="N462">
        <v>2.3</v>
      </c>
      <c r="O462">
        <v>0.1</v>
      </c>
      <c r="P462">
        <v>1.2</v>
      </c>
      <c r="Q462">
        <v>1.8</v>
      </c>
      <c r="R462">
        <v>0.5</v>
      </c>
      <c r="S462">
        <v>3.2</v>
      </c>
      <c r="T462">
        <v>1.1</v>
      </c>
      <c r="U462">
        <v>4.5</v>
      </c>
      <c r="V462">
        <v>24.2</v>
      </c>
      <c r="W462">
        <v>556.9</v>
      </c>
      <c r="X462">
        <v>3.7</v>
      </c>
      <c r="Y462">
        <v>0.8</v>
      </c>
      <c r="Z462">
        <v>9.4</v>
      </c>
      <c r="AA462">
        <v>1.1</v>
      </c>
      <c r="AB462">
        <v>0.1</v>
      </c>
      <c r="AC462">
        <v>0.9</v>
      </c>
      <c r="AD462">
        <v>1.9</v>
      </c>
      <c r="AE462">
        <v>47.4</v>
      </c>
      <c r="AF462">
        <v>3.1</v>
      </c>
      <c r="AG462">
        <v>1.1</v>
      </c>
      <c r="AH462">
        <v>19.5</v>
      </c>
      <c r="AI462">
        <v>0.2</v>
      </c>
      <c r="AJ462">
        <v>1.1</v>
      </c>
      <c r="AK462">
        <v>4.8</v>
      </c>
      <c r="AL462">
        <v>0.2</v>
      </c>
      <c r="AM462">
        <v>0.1</v>
      </c>
      <c r="AN462">
        <v>0.1</v>
      </c>
      <c r="AO462">
        <v>0.1</v>
      </c>
      <c r="AP462">
        <v>0.4</v>
      </c>
      <c r="AQ462">
        <v>0.5</v>
      </c>
      <c r="AR462">
        <v>0.1</v>
      </c>
      <c r="AS462">
        <v>0.1</v>
      </c>
      <c r="AT462">
        <v>0.1</v>
      </c>
      <c r="AU462">
        <v>0.2</v>
      </c>
      <c r="AV462">
        <v>0.3</v>
      </c>
      <c r="AW462">
        <v>0.3</v>
      </c>
      <c r="AX462">
        <v>0.3</v>
      </c>
      <c r="AY462">
        <v>0.1</v>
      </c>
      <c r="AZ462">
        <v>0.4</v>
      </c>
      <c r="BA462">
        <v>1.3</v>
      </c>
      <c r="BB462">
        <v>0.1</v>
      </c>
      <c r="BC462">
        <v>0.1</v>
      </c>
      <c r="BD462">
        <v>0.7</v>
      </c>
      <c r="BE462">
        <v>1.5</v>
      </c>
      <c r="BF462">
        <v>0.2</v>
      </c>
      <c r="BG462">
        <v>0.6</v>
      </c>
      <c r="BH462">
        <v>0.3</v>
      </c>
      <c r="BI462">
        <v>0.2</v>
      </c>
      <c r="BJ462">
        <v>0.3</v>
      </c>
      <c r="BK462">
        <v>0.5</v>
      </c>
      <c r="BM462">
        <v>0.1</v>
      </c>
      <c r="BP462">
        <v>0.4</v>
      </c>
      <c r="BQ462">
        <v>497.5</v>
      </c>
      <c r="BS462">
        <v>619.1</v>
      </c>
      <c r="BT462">
        <v>-6.5</v>
      </c>
    </row>
    <row r="463" spans="1:72" x14ac:dyDescent="0.25">
      <c r="A463" s="28" t="s">
        <v>113</v>
      </c>
      <c r="B463" s="27" t="s">
        <v>334</v>
      </c>
      <c r="C463" s="28" t="s">
        <v>387</v>
      </c>
      <c r="D463">
        <v>16.9</v>
      </c>
      <c r="E463">
        <v>2.3</v>
      </c>
      <c r="F463">
        <v>0.4</v>
      </c>
      <c r="G463">
        <v>2.1</v>
      </c>
      <c r="H463">
        <v>12.1</v>
      </c>
      <c r="I463">
        <v>3.3</v>
      </c>
      <c r="J463">
        <v>3.6</v>
      </c>
      <c r="K463">
        <v>1.5</v>
      </c>
      <c r="L463">
        <v>0.5</v>
      </c>
      <c r="M463">
        <v>2.9</v>
      </c>
      <c r="N463">
        <v>29.4</v>
      </c>
      <c r="O463">
        <v>16.3</v>
      </c>
      <c r="P463">
        <v>14.5</v>
      </c>
      <c r="Q463">
        <v>23.3</v>
      </c>
      <c r="R463">
        <v>6.3</v>
      </c>
      <c r="S463">
        <v>33.4</v>
      </c>
      <c r="T463">
        <v>23.9</v>
      </c>
      <c r="U463">
        <v>44.2</v>
      </c>
      <c r="V463">
        <v>199.7</v>
      </c>
      <c r="W463">
        <v>4885.8</v>
      </c>
      <c r="X463">
        <v>51.7</v>
      </c>
      <c r="Y463">
        <v>21.2</v>
      </c>
      <c r="Z463">
        <v>99.3</v>
      </c>
      <c r="AA463">
        <v>10</v>
      </c>
      <c r="AB463">
        <v>0.9</v>
      </c>
      <c r="AC463">
        <v>10.7</v>
      </c>
      <c r="AD463">
        <v>52.9</v>
      </c>
      <c r="AE463">
        <v>507.8</v>
      </c>
      <c r="AF463">
        <v>27.6</v>
      </c>
      <c r="AG463">
        <v>10.1</v>
      </c>
      <c r="AH463">
        <v>157.1</v>
      </c>
      <c r="AI463">
        <v>2.9</v>
      </c>
      <c r="AJ463">
        <v>8.1</v>
      </c>
      <c r="AK463">
        <v>31.2</v>
      </c>
      <c r="AL463">
        <v>1.9</v>
      </c>
      <c r="AM463">
        <v>2.7</v>
      </c>
      <c r="AN463">
        <v>2</v>
      </c>
      <c r="AO463">
        <v>1.6</v>
      </c>
      <c r="AP463">
        <v>4.8</v>
      </c>
      <c r="AQ463">
        <v>23</v>
      </c>
      <c r="AR463">
        <v>4.1</v>
      </c>
      <c r="AS463">
        <v>1.4</v>
      </c>
      <c r="AT463">
        <v>2.6</v>
      </c>
      <c r="AU463">
        <v>3.2</v>
      </c>
      <c r="AV463">
        <v>19.4</v>
      </c>
      <c r="AW463">
        <v>5.7</v>
      </c>
      <c r="AX463">
        <v>28.4</v>
      </c>
      <c r="AY463">
        <v>1.7</v>
      </c>
      <c r="AZ463">
        <v>5.5</v>
      </c>
      <c r="BA463">
        <v>25.6</v>
      </c>
      <c r="BB463">
        <v>1.8</v>
      </c>
      <c r="BC463">
        <v>1.3</v>
      </c>
      <c r="BD463">
        <v>10.3</v>
      </c>
      <c r="BE463">
        <v>16.4</v>
      </c>
      <c r="BF463">
        <v>3</v>
      </c>
      <c r="BG463">
        <v>10.5</v>
      </c>
      <c r="BH463">
        <v>3.8</v>
      </c>
      <c r="BI463">
        <v>3</v>
      </c>
      <c r="BJ463">
        <v>3.1</v>
      </c>
      <c r="BK463">
        <v>2.9</v>
      </c>
      <c r="BL463">
        <v>0.4</v>
      </c>
      <c r="BM463">
        <v>1.1</v>
      </c>
      <c r="BP463">
        <v>4.1</v>
      </c>
      <c r="BQ463">
        <v>4510.8</v>
      </c>
      <c r="BR463">
        <v>0.1</v>
      </c>
      <c r="BS463">
        <v>5653.2</v>
      </c>
      <c r="BT463">
        <v>248.2</v>
      </c>
    </row>
    <row r="464" spans="1:3" x14ac:dyDescent="0.25">
      <c r="A464" s="28" t="s">
        <v>113</v>
      </c>
      <c r="B464" s="27" t="s">
        <v>334</v>
      </c>
      <c r="C464" s="28" t="s">
        <v>388</v>
      </c>
    </row>
    <row r="465" spans="1:72" x14ac:dyDescent="0.25">
      <c r="A465" s="28" t="s">
        <v>113</v>
      </c>
      <c r="B465" s="27" t="s">
        <v>334</v>
      </c>
      <c r="C465" s="28" t="s">
        <v>389</v>
      </c>
      <c r="D465">
        <v>0.5</v>
      </c>
      <c r="H465">
        <v>0.3</v>
      </c>
      <c r="I465">
        <v>0.2</v>
      </c>
      <c r="J465">
        <v>0.1</v>
      </c>
      <c r="N465">
        <v>0.4</v>
      </c>
      <c r="O465">
        <v>0.1</v>
      </c>
      <c r="P465">
        <v>0.8</v>
      </c>
      <c r="Q465">
        <v>0.3</v>
      </c>
      <c r="R465">
        <v>0.4</v>
      </c>
      <c r="S465">
        <v>1.6</v>
      </c>
      <c r="T465">
        <v>2.3</v>
      </c>
      <c r="U465">
        <v>12</v>
      </c>
      <c r="V465">
        <v>7.9</v>
      </c>
      <c r="W465">
        <v>204.8</v>
      </c>
      <c r="X465">
        <v>1</v>
      </c>
      <c r="Y465">
        <v>0.2</v>
      </c>
      <c r="Z465">
        <v>1.6</v>
      </c>
      <c r="AA465">
        <v>1.7</v>
      </c>
      <c r="AC465">
        <v>0.3</v>
      </c>
      <c r="AD465">
        <v>6.6</v>
      </c>
      <c r="AE465">
        <v>15.9</v>
      </c>
      <c r="AF465">
        <v>0.5</v>
      </c>
      <c r="AG465">
        <v>0.3</v>
      </c>
      <c r="AH465">
        <v>4.5</v>
      </c>
      <c r="AK465">
        <v>1.3</v>
      </c>
      <c r="AL465">
        <v>0.1</v>
      </c>
      <c r="AM465">
        <v>0.2</v>
      </c>
      <c r="AP465">
        <v>0.2</v>
      </c>
      <c r="AQ465">
        <v>0.2</v>
      </c>
      <c r="AU465">
        <v>0.4</v>
      </c>
      <c r="AV465">
        <v>0.1</v>
      </c>
      <c r="AW465">
        <v>0.3</v>
      </c>
      <c r="AX465">
        <v>0.1</v>
      </c>
      <c r="AZ465">
        <v>0.1</v>
      </c>
      <c r="BA465">
        <v>0.5</v>
      </c>
      <c r="BD465">
        <v>0.2</v>
      </c>
      <c r="BE465">
        <v>0.4</v>
      </c>
      <c r="BF465">
        <v>0.1</v>
      </c>
      <c r="BG465">
        <v>0.1</v>
      </c>
      <c r="BI465">
        <v>0.1</v>
      </c>
      <c r="BJ465">
        <v>0.1</v>
      </c>
      <c r="BK465">
        <v>0.1</v>
      </c>
      <c r="BL465">
        <v>0.1</v>
      </c>
      <c r="BM465">
        <v>0.2</v>
      </c>
      <c r="BP465">
        <v>0.1</v>
      </c>
      <c r="BQ465">
        <v>117.5</v>
      </c>
      <c r="BS465">
        <v>153.1</v>
      </c>
      <c r="BT465">
        <v>4.9</v>
      </c>
    </row>
    <row r="466" spans="1:72" x14ac:dyDescent="0.25">
      <c r="A466" s="28" t="s">
        <v>113</v>
      </c>
      <c r="B466" s="27" t="s">
        <v>334</v>
      </c>
      <c r="C466" s="28" t="s">
        <v>390</v>
      </c>
      <c r="N466">
        <v>0.1</v>
      </c>
      <c r="Q466">
        <v>0.1</v>
      </c>
      <c r="S466">
        <v>0.1</v>
      </c>
      <c r="U466">
        <v>0.1</v>
      </c>
      <c r="V466">
        <v>0.4</v>
      </c>
      <c r="W466">
        <v>12.8</v>
      </c>
      <c r="X466">
        <v>0.2</v>
      </c>
      <c r="Z466">
        <v>0.4</v>
      </c>
      <c r="AD466">
        <v>0.1</v>
      </c>
      <c r="AE466">
        <v>0.4</v>
      </c>
      <c r="AH466">
        <v>0.2</v>
      </c>
      <c r="BQ466">
        <v>8.8</v>
      </c>
      <c r="BS466">
        <v>6.5</v>
      </c>
      <c r="BT466">
        <v>-0.1</v>
      </c>
    </row>
    <row r="467" spans="1:72" x14ac:dyDescent="0.25">
      <c r="A467" s="28" t="s">
        <v>113</v>
      </c>
      <c r="B467" s="27" t="s">
        <v>334</v>
      </c>
      <c r="C467" s="28" t="s">
        <v>391</v>
      </c>
      <c r="D467">
        <v>2</v>
      </c>
      <c r="E467">
        <v>0.3</v>
      </c>
      <c r="G467">
        <v>0.1</v>
      </c>
      <c r="H467">
        <v>0.9</v>
      </c>
      <c r="I467">
        <v>0.3</v>
      </c>
      <c r="J467">
        <v>0.4</v>
      </c>
      <c r="K467">
        <v>0.1</v>
      </c>
      <c r="M467">
        <v>0.2</v>
      </c>
      <c r="N467">
        <v>2</v>
      </c>
      <c r="O467">
        <v>0.1</v>
      </c>
      <c r="P467">
        <v>2.5</v>
      </c>
      <c r="Q467">
        <v>2.8</v>
      </c>
      <c r="R467">
        <v>0.6</v>
      </c>
      <c r="S467">
        <v>3.8</v>
      </c>
      <c r="T467">
        <v>1.3</v>
      </c>
      <c r="U467">
        <v>7.9</v>
      </c>
      <c r="V467">
        <v>17.5</v>
      </c>
      <c r="W467">
        <v>778.6</v>
      </c>
      <c r="X467">
        <v>3</v>
      </c>
      <c r="Y467">
        <v>0.4</v>
      </c>
      <c r="Z467">
        <v>7.3</v>
      </c>
      <c r="AA467">
        <v>0.9</v>
      </c>
      <c r="AB467">
        <v>0.1</v>
      </c>
      <c r="AC467">
        <v>1</v>
      </c>
      <c r="AD467">
        <v>4.1</v>
      </c>
      <c r="AE467">
        <v>44.6</v>
      </c>
      <c r="AF467">
        <v>2</v>
      </c>
      <c r="AG467">
        <v>1</v>
      </c>
      <c r="AH467">
        <v>24.7</v>
      </c>
      <c r="AI467">
        <v>0.1</v>
      </c>
      <c r="AJ467">
        <v>0.4</v>
      </c>
      <c r="AK467">
        <v>3.3</v>
      </c>
      <c r="AL467">
        <v>0.2</v>
      </c>
      <c r="AM467">
        <v>0.1</v>
      </c>
      <c r="AN467">
        <v>0.1</v>
      </c>
      <c r="AO467">
        <v>0.2</v>
      </c>
      <c r="AP467">
        <v>0.2</v>
      </c>
      <c r="AQ467">
        <v>0.4</v>
      </c>
      <c r="AR467">
        <v>0.2</v>
      </c>
      <c r="AU467">
        <v>0.6</v>
      </c>
      <c r="AV467">
        <v>0.6</v>
      </c>
      <c r="AW467">
        <v>0.6</v>
      </c>
      <c r="AX467">
        <v>0.2</v>
      </c>
      <c r="AY467">
        <v>0.2</v>
      </c>
      <c r="AZ467">
        <v>0.4</v>
      </c>
      <c r="BA467">
        <v>1.4</v>
      </c>
      <c r="BB467">
        <v>0.1</v>
      </c>
      <c r="BC467">
        <v>0.1</v>
      </c>
      <c r="BD467">
        <v>0.8</v>
      </c>
      <c r="BE467">
        <v>1</v>
      </c>
      <c r="BF467">
        <v>0.2</v>
      </c>
      <c r="BG467">
        <v>0.4</v>
      </c>
      <c r="BH467">
        <v>0.2</v>
      </c>
      <c r="BI467">
        <v>0.1</v>
      </c>
      <c r="BJ467">
        <v>0.2</v>
      </c>
      <c r="BK467">
        <v>0.2</v>
      </c>
      <c r="BP467">
        <v>0.1</v>
      </c>
      <c r="BQ467">
        <v>371.9</v>
      </c>
      <c r="BS467">
        <v>517.8</v>
      </c>
      <c r="BT467">
        <v>-4.2</v>
      </c>
    </row>
    <row r="468" spans="1:72" x14ac:dyDescent="0.25">
      <c r="A468" s="28" t="s">
        <v>113</v>
      </c>
      <c r="B468" s="27" t="s">
        <v>334</v>
      </c>
      <c r="C468" s="28" t="s">
        <v>392</v>
      </c>
      <c r="D468">
        <v>12.6</v>
      </c>
      <c r="E468">
        <v>1.4</v>
      </c>
      <c r="F468">
        <v>0.2</v>
      </c>
      <c r="G468">
        <v>1.5</v>
      </c>
      <c r="H468">
        <v>13.8</v>
      </c>
      <c r="I468">
        <v>6.1</v>
      </c>
      <c r="J468">
        <v>4.1</v>
      </c>
      <c r="K468">
        <v>1.5</v>
      </c>
      <c r="L468">
        <v>0.4</v>
      </c>
      <c r="M468">
        <v>2.7</v>
      </c>
      <c r="N468">
        <v>32.5</v>
      </c>
      <c r="O468">
        <v>3</v>
      </c>
      <c r="P468">
        <v>17.9</v>
      </c>
      <c r="Q468">
        <v>21.9</v>
      </c>
      <c r="R468">
        <v>15.6</v>
      </c>
      <c r="S468">
        <v>46.5</v>
      </c>
      <c r="T468">
        <v>13.4</v>
      </c>
      <c r="U468">
        <v>41.6</v>
      </c>
      <c r="V468">
        <v>132</v>
      </c>
      <c r="W468">
        <v>3361.2</v>
      </c>
      <c r="X468">
        <v>43.8</v>
      </c>
      <c r="Y468">
        <v>9.7</v>
      </c>
      <c r="Z468">
        <v>107.5</v>
      </c>
      <c r="AA468">
        <v>7.4</v>
      </c>
      <c r="AB468">
        <v>0.6</v>
      </c>
      <c r="AC468">
        <v>9.5</v>
      </c>
      <c r="AD468">
        <v>57.4</v>
      </c>
      <c r="AE468">
        <v>314.4</v>
      </c>
      <c r="AF468">
        <v>24.1</v>
      </c>
      <c r="AG468">
        <v>8.3</v>
      </c>
      <c r="AH468">
        <v>150.6</v>
      </c>
      <c r="AI468">
        <v>1.3</v>
      </c>
      <c r="AJ468">
        <v>7</v>
      </c>
      <c r="AK468">
        <v>21.9</v>
      </c>
      <c r="AL468">
        <v>1.2</v>
      </c>
      <c r="AM468">
        <v>2</v>
      </c>
      <c r="AN468">
        <v>0.6</v>
      </c>
      <c r="AO468">
        <v>1.1</v>
      </c>
      <c r="AP468">
        <v>3.3</v>
      </c>
      <c r="AQ468">
        <v>3.8</v>
      </c>
      <c r="AR468">
        <v>0.9</v>
      </c>
      <c r="AS468">
        <v>0.4</v>
      </c>
      <c r="AT468">
        <v>0.4</v>
      </c>
      <c r="AU468">
        <v>2.7</v>
      </c>
      <c r="AV468">
        <v>3.9</v>
      </c>
      <c r="AW468">
        <v>3.9</v>
      </c>
      <c r="AX468">
        <v>2.8</v>
      </c>
      <c r="AY468">
        <v>1.3</v>
      </c>
      <c r="AZ468">
        <v>5.6</v>
      </c>
      <c r="BA468">
        <v>12.4</v>
      </c>
      <c r="BB468">
        <v>0.5</v>
      </c>
      <c r="BC468">
        <v>0.7</v>
      </c>
      <c r="BD468">
        <v>5.8</v>
      </c>
      <c r="BE468">
        <v>11.1</v>
      </c>
      <c r="BF468">
        <v>1.7</v>
      </c>
      <c r="BG468">
        <v>5.7</v>
      </c>
      <c r="BH468">
        <v>2.4</v>
      </c>
      <c r="BI468">
        <v>1.6</v>
      </c>
      <c r="BJ468">
        <v>2.6</v>
      </c>
      <c r="BK468">
        <v>2.7</v>
      </c>
      <c r="BL468">
        <v>0.3</v>
      </c>
      <c r="BM468">
        <v>0.6</v>
      </c>
      <c r="BP468">
        <v>2.8</v>
      </c>
      <c r="BQ468">
        <v>3939.5</v>
      </c>
      <c r="BR468">
        <v>0.1</v>
      </c>
      <c r="BS468">
        <v>3376.7</v>
      </c>
      <c r="BT468">
        <v>26.4</v>
      </c>
    </row>
    <row r="469" spans="1:72" x14ac:dyDescent="0.25">
      <c r="A469" s="28" t="s">
        <v>113</v>
      </c>
      <c r="B469" s="27" t="s">
        <v>334</v>
      </c>
      <c r="C469" s="28" t="s">
        <v>393</v>
      </c>
      <c r="D469">
        <v>0.8</v>
      </c>
      <c r="E469">
        <v>0.3</v>
      </c>
      <c r="G469">
        <v>0.2</v>
      </c>
      <c r="H469">
        <v>1</v>
      </c>
      <c r="I469">
        <v>0.2</v>
      </c>
      <c r="J469">
        <v>0.3</v>
      </c>
      <c r="K469">
        <v>0.2</v>
      </c>
      <c r="L469">
        <v>0.1</v>
      </c>
      <c r="M469">
        <v>0.5</v>
      </c>
      <c r="N469">
        <v>1.1</v>
      </c>
      <c r="O469">
        <v>0.3</v>
      </c>
      <c r="P469">
        <v>1</v>
      </c>
      <c r="Q469">
        <v>0.8</v>
      </c>
      <c r="R469">
        <v>6.5</v>
      </c>
      <c r="S469">
        <v>3.9</v>
      </c>
      <c r="T469">
        <v>0.7</v>
      </c>
      <c r="U469">
        <v>2.9</v>
      </c>
      <c r="V469">
        <v>8.6</v>
      </c>
      <c r="W469">
        <v>146.5</v>
      </c>
      <c r="X469">
        <v>1.7</v>
      </c>
      <c r="Y469">
        <v>0.6</v>
      </c>
      <c r="Z469">
        <v>2.5</v>
      </c>
      <c r="AA469">
        <v>0.7</v>
      </c>
      <c r="AB469">
        <v>0.1</v>
      </c>
      <c r="AC469">
        <v>0.8</v>
      </c>
      <c r="AD469">
        <v>3.3</v>
      </c>
      <c r="AE469">
        <v>18.8</v>
      </c>
      <c r="AF469">
        <v>1.8</v>
      </c>
      <c r="AG469">
        <v>0.7</v>
      </c>
      <c r="AH469">
        <v>16.5</v>
      </c>
      <c r="AI469">
        <v>0.2</v>
      </c>
      <c r="AJ469">
        <v>0.4</v>
      </c>
      <c r="AK469">
        <v>1.8</v>
      </c>
      <c r="AL469">
        <v>0.3</v>
      </c>
      <c r="AM469">
        <v>0.2</v>
      </c>
      <c r="AN469">
        <v>0.2</v>
      </c>
      <c r="AO469">
        <v>0.1</v>
      </c>
      <c r="AP469">
        <v>0.3</v>
      </c>
      <c r="AQ469">
        <v>0.5</v>
      </c>
      <c r="AR469">
        <v>0.1</v>
      </c>
      <c r="AS469">
        <v>0.1</v>
      </c>
      <c r="AT469">
        <v>0.2</v>
      </c>
      <c r="AU469">
        <v>0.3</v>
      </c>
      <c r="AV469">
        <v>0.5</v>
      </c>
      <c r="AW469">
        <v>0.3</v>
      </c>
      <c r="AX469">
        <v>0.1</v>
      </c>
      <c r="AY469">
        <v>0.2</v>
      </c>
      <c r="AZ469">
        <v>0.2</v>
      </c>
      <c r="BA469">
        <v>1</v>
      </c>
      <c r="BB469">
        <v>0.1</v>
      </c>
      <c r="BC469">
        <v>0.1</v>
      </c>
      <c r="BD469">
        <v>0.6</v>
      </c>
      <c r="BE469">
        <v>0.7</v>
      </c>
      <c r="BF469">
        <v>0.2</v>
      </c>
      <c r="BG469">
        <v>0.4</v>
      </c>
      <c r="BH469">
        <v>0.1</v>
      </c>
      <c r="BI469">
        <v>0.2</v>
      </c>
      <c r="BJ469">
        <v>0.2</v>
      </c>
      <c r="BK469">
        <v>0.1</v>
      </c>
      <c r="BM469">
        <v>0.1</v>
      </c>
      <c r="BP469">
        <v>0.3</v>
      </c>
      <c r="BQ469">
        <v>150.4</v>
      </c>
      <c r="BS469">
        <v>176.7</v>
      </c>
      <c r="BT469">
        <v>13</v>
      </c>
    </row>
    <row r="470" spans="1:72" x14ac:dyDescent="0.25">
      <c r="A470" s="28" t="s">
        <v>113</v>
      </c>
      <c r="B470" s="27" t="s">
        <v>334</v>
      </c>
      <c r="C470" s="28" t="s">
        <v>394</v>
      </c>
      <c r="D470">
        <v>2.7</v>
      </c>
      <c r="E470">
        <v>0.2</v>
      </c>
      <c r="G470">
        <v>0.2</v>
      </c>
      <c r="H470">
        <v>1.1</v>
      </c>
      <c r="I470">
        <v>1.3</v>
      </c>
      <c r="J470">
        <v>0.2</v>
      </c>
      <c r="K470">
        <v>0.2</v>
      </c>
      <c r="L470">
        <v>0.1</v>
      </c>
      <c r="M470">
        <v>0.3</v>
      </c>
      <c r="N470">
        <v>1</v>
      </c>
      <c r="O470">
        <v>0.2</v>
      </c>
      <c r="P470">
        <v>2.4</v>
      </c>
      <c r="Q470">
        <v>1.2</v>
      </c>
      <c r="R470">
        <v>0.9</v>
      </c>
      <c r="S470">
        <v>5.3</v>
      </c>
      <c r="T470">
        <v>1</v>
      </c>
      <c r="U470">
        <v>7.3</v>
      </c>
      <c r="V470">
        <v>47</v>
      </c>
      <c r="W470">
        <v>754.2</v>
      </c>
      <c r="X470">
        <v>10.6</v>
      </c>
      <c r="Y470">
        <v>0.7</v>
      </c>
      <c r="Z470">
        <v>3.9</v>
      </c>
      <c r="AA470">
        <v>1.9</v>
      </c>
      <c r="AB470">
        <v>0.2</v>
      </c>
      <c r="AC470">
        <v>0.9</v>
      </c>
      <c r="AD470">
        <v>4.5</v>
      </c>
      <c r="AE470">
        <v>59.6</v>
      </c>
      <c r="AF470">
        <v>0.8</v>
      </c>
      <c r="AG470">
        <v>0.7</v>
      </c>
      <c r="AH470">
        <v>14.8</v>
      </c>
      <c r="AI470">
        <v>0.1</v>
      </c>
      <c r="AJ470">
        <v>0.5</v>
      </c>
      <c r="AK470">
        <v>6.3</v>
      </c>
      <c r="AL470">
        <v>0.1</v>
      </c>
      <c r="AM470">
        <v>0.2</v>
      </c>
      <c r="AN470">
        <v>0.1</v>
      </c>
      <c r="AO470">
        <v>0.1</v>
      </c>
      <c r="AP470">
        <v>0.1</v>
      </c>
      <c r="AQ470">
        <v>0.1</v>
      </c>
      <c r="AR470">
        <v>0.1</v>
      </c>
      <c r="AU470">
        <v>0.4</v>
      </c>
      <c r="AV470">
        <v>0.2</v>
      </c>
      <c r="AW470">
        <v>0.6</v>
      </c>
      <c r="AX470">
        <v>0.1</v>
      </c>
      <c r="AZ470">
        <v>0.1</v>
      </c>
      <c r="BA470">
        <v>1</v>
      </c>
      <c r="BD470">
        <v>0.7</v>
      </c>
      <c r="BE470">
        <v>2</v>
      </c>
      <c r="BF470">
        <v>0.2</v>
      </c>
      <c r="BG470">
        <v>0.3</v>
      </c>
      <c r="BH470">
        <v>0.1</v>
      </c>
      <c r="BI470">
        <v>0.2</v>
      </c>
      <c r="BJ470">
        <v>0.2</v>
      </c>
      <c r="BK470">
        <v>0.2</v>
      </c>
      <c r="BM470">
        <v>0.1</v>
      </c>
      <c r="BP470">
        <v>0.1</v>
      </c>
      <c r="BQ470">
        <v>426</v>
      </c>
      <c r="BS470">
        <v>750.5</v>
      </c>
      <c r="BT470">
        <v>-169.3</v>
      </c>
    </row>
    <row r="471" spans="1:72" x14ac:dyDescent="0.25">
      <c r="A471" s="28" t="s">
        <v>113</v>
      </c>
      <c r="B471" s="27" t="s">
        <v>334</v>
      </c>
      <c r="C471" s="28" t="s">
        <v>395</v>
      </c>
      <c r="D471">
        <v>2.2</v>
      </c>
      <c r="E471">
        <v>0.1</v>
      </c>
      <c r="F471">
        <v>0.1</v>
      </c>
      <c r="G471">
        <v>0.8</v>
      </c>
      <c r="H471">
        <v>2.7</v>
      </c>
      <c r="I471">
        <v>0.4</v>
      </c>
      <c r="J471">
        <v>0.4</v>
      </c>
      <c r="K471">
        <v>0.6</v>
      </c>
      <c r="L471">
        <v>0.1</v>
      </c>
      <c r="M471">
        <v>0.6</v>
      </c>
      <c r="N471">
        <v>2.3</v>
      </c>
      <c r="O471">
        <v>1.5</v>
      </c>
      <c r="P471">
        <v>1.1</v>
      </c>
      <c r="Q471">
        <v>1.2</v>
      </c>
      <c r="R471">
        <v>2.4</v>
      </c>
      <c r="S471">
        <v>3.1</v>
      </c>
      <c r="T471">
        <v>1.4</v>
      </c>
      <c r="U471">
        <v>2.4</v>
      </c>
      <c r="V471">
        <v>11.2</v>
      </c>
      <c r="W471">
        <v>123.1</v>
      </c>
      <c r="X471">
        <v>2.3</v>
      </c>
      <c r="Y471">
        <v>1.3</v>
      </c>
      <c r="Z471">
        <v>4.6</v>
      </c>
      <c r="AA471">
        <v>2.9</v>
      </c>
      <c r="AB471">
        <v>0.1</v>
      </c>
      <c r="AC471">
        <v>1</v>
      </c>
      <c r="AD471">
        <v>4.7</v>
      </c>
      <c r="AE471">
        <v>15.5</v>
      </c>
      <c r="AF471">
        <v>3</v>
      </c>
      <c r="AG471">
        <v>1.5</v>
      </c>
      <c r="AH471">
        <v>7.4</v>
      </c>
      <c r="AI471">
        <v>8.1</v>
      </c>
      <c r="AJ471">
        <v>8.5</v>
      </c>
      <c r="AK471">
        <v>2.9</v>
      </c>
      <c r="AL471">
        <v>0.2</v>
      </c>
      <c r="AM471">
        <v>1</v>
      </c>
      <c r="AN471">
        <v>0.4</v>
      </c>
      <c r="AO471">
        <v>0.4</v>
      </c>
      <c r="AP471">
        <v>1</v>
      </c>
      <c r="AQ471">
        <v>4</v>
      </c>
      <c r="AR471">
        <v>0.6</v>
      </c>
      <c r="AS471">
        <v>0.5</v>
      </c>
      <c r="AT471">
        <v>0.4</v>
      </c>
      <c r="AU471">
        <v>0.5</v>
      </c>
      <c r="AV471">
        <v>2.9</v>
      </c>
      <c r="AW471">
        <v>0.8</v>
      </c>
      <c r="AX471">
        <v>0.7</v>
      </c>
      <c r="AY471">
        <v>0.3</v>
      </c>
      <c r="AZ471">
        <v>0.4</v>
      </c>
      <c r="BA471">
        <v>2.7</v>
      </c>
      <c r="BB471">
        <v>0.3</v>
      </c>
      <c r="BC471">
        <v>0.3</v>
      </c>
      <c r="BD471">
        <v>2.5</v>
      </c>
      <c r="BE471">
        <v>3.5</v>
      </c>
      <c r="BF471">
        <v>0.5</v>
      </c>
      <c r="BG471">
        <v>1.2</v>
      </c>
      <c r="BH471">
        <v>0.7</v>
      </c>
      <c r="BI471">
        <v>0.4</v>
      </c>
      <c r="BJ471">
        <v>0.3</v>
      </c>
      <c r="BK471">
        <v>0.2</v>
      </c>
      <c r="BL471">
        <v>0.1</v>
      </c>
      <c r="BM471">
        <v>0.3</v>
      </c>
      <c r="BP471">
        <v>0.1</v>
      </c>
      <c r="BQ471">
        <v>120.9</v>
      </c>
      <c r="BS471">
        <v>166.7</v>
      </c>
      <c r="BT471">
        <v>4.2</v>
      </c>
    </row>
    <row r="472" spans="1:72" x14ac:dyDescent="0.25">
      <c r="A472" s="28" t="s">
        <v>113</v>
      </c>
      <c r="B472" s="27" t="s">
        <v>334</v>
      </c>
      <c r="C472" s="28" t="s">
        <v>396</v>
      </c>
      <c r="D472">
        <v>7.9</v>
      </c>
      <c r="E472">
        <v>0.8</v>
      </c>
      <c r="F472">
        <v>0.2</v>
      </c>
      <c r="G472">
        <v>0.6</v>
      </c>
      <c r="H472">
        <v>4.7</v>
      </c>
      <c r="I472">
        <v>1</v>
      </c>
      <c r="J472">
        <v>0.9</v>
      </c>
      <c r="K472">
        <v>0.5</v>
      </c>
      <c r="L472">
        <v>0.2</v>
      </c>
      <c r="M472">
        <v>0.8</v>
      </c>
      <c r="N472">
        <v>6.2</v>
      </c>
      <c r="O472">
        <v>5.4</v>
      </c>
      <c r="P472">
        <v>5.6</v>
      </c>
      <c r="Q472">
        <v>4.7</v>
      </c>
      <c r="R472">
        <v>2.1</v>
      </c>
      <c r="S472">
        <v>12.2</v>
      </c>
      <c r="T472">
        <v>7.1</v>
      </c>
      <c r="U472">
        <v>18.9</v>
      </c>
      <c r="V472">
        <v>82.6</v>
      </c>
      <c r="W472">
        <v>2127.8</v>
      </c>
      <c r="X472">
        <v>40.8</v>
      </c>
      <c r="Y472">
        <v>7.3</v>
      </c>
      <c r="Z472">
        <v>21.7</v>
      </c>
      <c r="AA472">
        <v>4.3</v>
      </c>
      <c r="AB472">
        <v>0.5</v>
      </c>
      <c r="AC472">
        <v>3</v>
      </c>
      <c r="AD472">
        <v>11.6</v>
      </c>
      <c r="AE472">
        <v>192.6</v>
      </c>
      <c r="AF472">
        <v>9.5</v>
      </c>
      <c r="AG472">
        <v>3.7</v>
      </c>
      <c r="AH472">
        <v>64.1</v>
      </c>
      <c r="AI472">
        <v>0.7</v>
      </c>
      <c r="AJ472">
        <v>3.8</v>
      </c>
      <c r="AK472">
        <v>17.4</v>
      </c>
      <c r="AL472">
        <v>1.1</v>
      </c>
      <c r="AM472">
        <v>0.8</v>
      </c>
      <c r="AN472">
        <v>2.4</v>
      </c>
      <c r="AO472">
        <v>0.5</v>
      </c>
      <c r="AP472">
        <v>1.1</v>
      </c>
      <c r="AQ472">
        <v>8.8</v>
      </c>
      <c r="AR472">
        <v>0.9</v>
      </c>
      <c r="AS472">
        <v>0.5</v>
      </c>
      <c r="AT472">
        <v>0.8</v>
      </c>
      <c r="AU472">
        <v>0.9</v>
      </c>
      <c r="AV472">
        <v>4</v>
      </c>
      <c r="AW472">
        <v>1.2</v>
      </c>
      <c r="AX472">
        <v>5.5</v>
      </c>
      <c r="AY472">
        <v>0.5</v>
      </c>
      <c r="AZ472">
        <v>1.1</v>
      </c>
      <c r="BA472">
        <v>7.2</v>
      </c>
      <c r="BB472">
        <v>0.7</v>
      </c>
      <c r="BC472">
        <v>0.5</v>
      </c>
      <c r="BD472">
        <v>2.5</v>
      </c>
      <c r="BE472">
        <v>7.5</v>
      </c>
      <c r="BF472">
        <v>0.8</v>
      </c>
      <c r="BG472">
        <v>1.9</v>
      </c>
      <c r="BH472">
        <v>0.9</v>
      </c>
      <c r="BI472">
        <v>0.6</v>
      </c>
      <c r="BJ472">
        <v>0.8</v>
      </c>
      <c r="BK472">
        <v>0.9</v>
      </c>
      <c r="BL472">
        <v>0.1</v>
      </c>
      <c r="BM472">
        <v>0.5</v>
      </c>
      <c r="BP472">
        <v>1.2</v>
      </c>
      <c r="BQ472">
        <v>1503.9</v>
      </c>
      <c r="BR472">
        <v>0.2</v>
      </c>
      <c r="BS472">
        <v>2574.1</v>
      </c>
      <c r="BT472">
        <v>-287.5</v>
      </c>
    </row>
    <row r="473" spans="1:72" x14ac:dyDescent="0.25">
      <c r="A473" s="28" t="s">
        <v>113</v>
      </c>
      <c r="B473" s="27" t="s">
        <v>334</v>
      </c>
      <c r="C473" s="28" t="s">
        <v>397</v>
      </c>
      <c r="D473">
        <v>6.8</v>
      </c>
      <c r="E473">
        <v>1</v>
      </c>
      <c r="F473">
        <v>0.2</v>
      </c>
      <c r="G473">
        <v>0.7</v>
      </c>
      <c r="H473">
        <v>4.5</v>
      </c>
      <c r="I473">
        <v>1.6</v>
      </c>
      <c r="J473">
        <v>0.9</v>
      </c>
      <c r="K473">
        <v>0.7</v>
      </c>
      <c r="L473">
        <v>0.3</v>
      </c>
      <c r="M473">
        <v>0.7</v>
      </c>
      <c r="N473">
        <v>6.5</v>
      </c>
      <c r="O473">
        <v>1.3</v>
      </c>
      <c r="P473">
        <v>8.2</v>
      </c>
      <c r="Q473">
        <v>4.5</v>
      </c>
      <c r="R473">
        <v>5.5</v>
      </c>
      <c r="S473">
        <v>20.7</v>
      </c>
      <c r="T473">
        <v>32.1</v>
      </c>
      <c r="U473">
        <v>40.9</v>
      </c>
      <c r="V473">
        <v>130</v>
      </c>
      <c r="W473">
        <v>2740.5</v>
      </c>
      <c r="X473">
        <v>36.2</v>
      </c>
      <c r="Y473">
        <v>3.5</v>
      </c>
      <c r="Z473">
        <v>28.1</v>
      </c>
      <c r="AA473">
        <v>8.2</v>
      </c>
      <c r="AB473">
        <v>0.5</v>
      </c>
      <c r="AC473">
        <v>4</v>
      </c>
      <c r="AD473">
        <v>26.5</v>
      </c>
      <c r="AE473">
        <v>284.3</v>
      </c>
      <c r="AF473">
        <v>6.2</v>
      </c>
      <c r="AG473">
        <v>3.2</v>
      </c>
      <c r="AH473">
        <v>111.5</v>
      </c>
      <c r="AI473">
        <v>0.6</v>
      </c>
      <c r="AJ473">
        <v>1.3</v>
      </c>
      <c r="AK473">
        <v>25.8</v>
      </c>
      <c r="AL473">
        <v>1.9</v>
      </c>
      <c r="AM473">
        <v>0.9</v>
      </c>
      <c r="AN473">
        <v>0.7</v>
      </c>
      <c r="AO473">
        <v>1.2</v>
      </c>
      <c r="AP473">
        <v>3.9</v>
      </c>
      <c r="AQ473">
        <v>6.1</v>
      </c>
      <c r="AR473">
        <v>0.7</v>
      </c>
      <c r="AS473">
        <v>0.1</v>
      </c>
      <c r="AT473">
        <v>0.2</v>
      </c>
      <c r="AU473">
        <v>1.7</v>
      </c>
      <c r="AV473">
        <v>1.9</v>
      </c>
      <c r="AW473">
        <v>3.2</v>
      </c>
      <c r="AX473">
        <v>1.4</v>
      </c>
      <c r="AY473">
        <v>0.6</v>
      </c>
      <c r="AZ473">
        <v>1.2</v>
      </c>
      <c r="BA473">
        <v>7.3</v>
      </c>
      <c r="BB473">
        <v>0.2</v>
      </c>
      <c r="BC473">
        <v>0.2</v>
      </c>
      <c r="BD473">
        <v>3.5</v>
      </c>
      <c r="BE473">
        <v>7.7</v>
      </c>
      <c r="BF473">
        <v>1.1</v>
      </c>
      <c r="BG473">
        <v>3.1</v>
      </c>
      <c r="BH473">
        <v>0.7</v>
      </c>
      <c r="BI473">
        <v>1</v>
      </c>
      <c r="BJ473">
        <v>1.2</v>
      </c>
      <c r="BK473">
        <v>1.8</v>
      </c>
      <c r="BL473">
        <v>0.7</v>
      </c>
      <c r="BM473">
        <v>0.4</v>
      </c>
      <c r="BP473">
        <v>1.6</v>
      </c>
      <c r="BQ473">
        <v>2112.7</v>
      </c>
      <c r="BR473">
        <v>0.1</v>
      </c>
      <c r="BS473">
        <v>2933</v>
      </c>
      <c r="BT473">
        <v>-9.4</v>
      </c>
    </row>
    <row r="474" spans="1:72" x14ac:dyDescent="0.25">
      <c r="A474" s="28" t="s">
        <v>113</v>
      </c>
      <c r="B474" s="27" t="s">
        <v>334</v>
      </c>
      <c r="C474" s="28" t="s">
        <v>398</v>
      </c>
      <c r="D474">
        <v>0.5</v>
      </c>
      <c r="G474">
        <v>0.1</v>
      </c>
      <c r="H474">
        <v>3.4</v>
      </c>
      <c r="I474">
        <v>0.5</v>
      </c>
      <c r="J474">
        <v>0.2</v>
      </c>
      <c r="K474">
        <v>0.5</v>
      </c>
      <c r="L474">
        <v>0.1</v>
      </c>
      <c r="M474">
        <v>0.3</v>
      </c>
      <c r="N474">
        <v>1.7</v>
      </c>
      <c r="O474">
        <v>1.5</v>
      </c>
      <c r="P474">
        <v>1</v>
      </c>
      <c r="Q474">
        <v>0.4</v>
      </c>
      <c r="R474">
        <v>5.9</v>
      </c>
      <c r="S474">
        <v>1.4</v>
      </c>
      <c r="T474">
        <v>1.5</v>
      </c>
      <c r="U474">
        <v>0.8</v>
      </c>
      <c r="V474">
        <v>2.4</v>
      </c>
      <c r="W474">
        <v>21.3</v>
      </c>
      <c r="X474">
        <v>0.5</v>
      </c>
      <c r="Y474">
        <v>0.8</v>
      </c>
      <c r="Z474">
        <v>0.8</v>
      </c>
      <c r="AA474">
        <v>1.2</v>
      </c>
      <c r="AC474">
        <v>8.4</v>
      </c>
      <c r="AD474">
        <v>1.6</v>
      </c>
      <c r="AE474">
        <v>3.1</v>
      </c>
      <c r="AF474">
        <v>6.9</v>
      </c>
      <c r="AG474">
        <v>1.4</v>
      </c>
      <c r="AH474">
        <v>1.2</v>
      </c>
      <c r="AI474">
        <v>0.2</v>
      </c>
      <c r="AJ474">
        <v>0.2</v>
      </c>
      <c r="AK474">
        <v>0.5</v>
      </c>
      <c r="AM474">
        <v>0.5</v>
      </c>
      <c r="AN474">
        <v>1.1</v>
      </c>
      <c r="AO474">
        <v>0.1</v>
      </c>
      <c r="AP474">
        <v>0.3</v>
      </c>
      <c r="AQ474">
        <v>3.3</v>
      </c>
      <c r="AT474">
        <v>0.2</v>
      </c>
      <c r="AU474">
        <v>0.1</v>
      </c>
      <c r="AV474">
        <v>0.7</v>
      </c>
      <c r="AW474">
        <v>0.2</v>
      </c>
      <c r="AX474">
        <v>0.1</v>
      </c>
      <c r="AY474">
        <v>0.1</v>
      </c>
      <c r="AZ474">
        <v>0.1</v>
      </c>
      <c r="BA474">
        <v>0.3</v>
      </c>
      <c r="BC474">
        <v>0.1</v>
      </c>
      <c r="BD474">
        <v>0.3</v>
      </c>
      <c r="BE474">
        <v>0.2</v>
      </c>
      <c r="BF474">
        <v>0.1</v>
      </c>
      <c r="BG474">
        <v>0.5</v>
      </c>
      <c r="BH474">
        <v>0.1</v>
      </c>
      <c r="BI474">
        <v>0.1</v>
      </c>
      <c r="BJ474">
        <v>0.1</v>
      </c>
      <c r="BK474">
        <v>0.1</v>
      </c>
      <c r="BP474">
        <v>0.2</v>
      </c>
      <c r="BQ474">
        <v>22</v>
      </c>
      <c r="BS474">
        <v>16.7</v>
      </c>
      <c r="BT474">
        <v>0.4</v>
      </c>
    </row>
    <row r="475" spans="1:72" x14ac:dyDescent="0.25">
      <c r="A475" s="28" t="s">
        <v>113</v>
      </c>
      <c r="B475" s="27" t="s">
        <v>334</v>
      </c>
      <c r="C475" s="28" t="s">
        <v>399</v>
      </c>
      <c r="D475">
        <v>0.5</v>
      </c>
      <c r="E475">
        <v>0.1</v>
      </c>
      <c r="G475">
        <v>0.1</v>
      </c>
      <c r="H475">
        <v>0.6</v>
      </c>
      <c r="I475">
        <v>0.1</v>
      </c>
      <c r="J475">
        <v>0.1</v>
      </c>
      <c r="K475">
        <v>0.1</v>
      </c>
      <c r="M475">
        <v>0.1</v>
      </c>
      <c r="N475">
        <v>0.7</v>
      </c>
      <c r="O475">
        <v>0.1</v>
      </c>
      <c r="P475">
        <v>0.6</v>
      </c>
      <c r="Q475">
        <v>0.5</v>
      </c>
      <c r="R475">
        <v>1.4</v>
      </c>
      <c r="S475">
        <v>1.7</v>
      </c>
      <c r="T475">
        <v>0.4</v>
      </c>
      <c r="U475">
        <v>1.6</v>
      </c>
      <c r="V475">
        <v>5.3</v>
      </c>
      <c r="W475">
        <v>101.3</v>
      </c>
      <c r="X475">
        <v>4.2</v>
      </c>
      <c r="Y475">
        <v>0.3</v>
      </c>
      <c r="Z475">
        <v>3.4</v>
      </c>
      <c r="AA475">
        <v>0.3</v>
      </c>
      <c r="AC475">
        <v>0.4</v>
      </c>
      <c r="AD475">
        <v>1.8</v>
      </c>
      <c r="AE475">
        <v>8.9</v>
      </c>
      <c r="AF475">
        <v>0.4</v>
      </c>
      <c r="AG475">
        <v>0.3</v>
      </c>
      <c r="AH475">
        <v>6.6</v>
      </c>
      <c r="AI475">
        <v>0.1</v>
      </c>
      <c r="AJ475">
        <v>0.3</v>
      </c>
      <c r="AK475">
        <v>0.8</v>
      </c>
      <c r="AL475">
        <v>0.1</v>
      </c>
      <c r="AM475">
        <v>0.1</v>
      </c>
      <c r="AO475">
        <v>0.1</v>
      </c>
      <c r="AP475">
        <v>0.1</v>
      </c>
      <c r="AQ475">
        <v>0.2</v>
      </c>
      <c r="AR475">
        <v>0.1</v>
      </c>
      <c r="AU475">
        <v>0.1</v>
      </c>
      <c r="AV475">
        <v>0.2</v>
      </c>
      <c r="AW475">
        <v>0.2</v>
      </c>
      <c r="AX475">
        <v>0.1</v>
      </c>
      <c r="AY475">
        <v>0.1</v>
      </c>
      <c r="AZ475">
        <v>0.1</v>
      </c>
      <c r="BA475">
        <v>0.4</v>
      </c>
      <c r="BC475">
        <v>0.1</v>
      </c>
      <c r="BD475">
        <v>0.2</v>
      </c>
      <c r="BE475">
        <v>0.5</v>
      </c>
      <c r="BF475">
        <v>0.1</v>
      </c>
      <c r="BG475">
        <v>0.2</v>
      </c>
      <c r="BH475">
        <v>0.1</v>
      </c>
      <c r="BI475">
        <v>0.1</v>
      </c>
      <c r="BJ475">
        <v>0.1</v>
      </c>
      <c r="BK475">
        <v>0.1</v>
      </c>
      <c r="BM475">
        <v>0.1</v>
      </c>
      <c r="BP475">
        <v>0.1</v>
      </c>
      <c r="BQ475">
        <v>110.2</v>
      </c>
      <c r="BS475">
        <v>102.5</v>
      </c>
      <c r="BT475">
        <v>-4.3</v>
      </c>
    </row>
    <row r="476" spans="1:72" x14ac:dyDescent="0.25">
      <c r="A476" s="28" t="s">
        <v>113</v>
      </c>
      <c r="B476" s="27" t="s">
        <v>334</v>
      </c>
      <c r="C476" s="28" t="s">
        <v>400</v>
      </c>
      <c r="D476">
        <v>10.7</v>
      </c>
      <c r="E476">
        <v>1.7</v>
      </c>
      <c r="F476">
        <v>0.3</v>
      </c>
      <c r="G476">
        <v>0.9</v>
      </c>
      <c r="H476">
        <v>5.4</v>
      </c>
      <c r="I476">
        <v>1.8</v>
      </c>
      <c r="J476">
        <v>2.2</v>
      </c>
      <c r="K476">
        <v>0.3</v>
      </c>
      <c r="L476">
        <v>0.1</v>
      </c>
      <c r="M476">
        <v>1.3</v>
      </c>
      <c r="N476">
        <v>20.8</v>
      </c>
      <c r="O476">
        <v>0.4</v>
      </c>
      <c r="P476">
        <v>9</v>
      </c>
      <c r="Q476">
        <v>16.4</v>
      </c>
      <c r="R476">
        <v>2.4</v>
      </c>
      <c r="S476">
        <v>21</v>
      </c>
      <c r="T476">
        <v>7.2</v>
      </c>
      <c r="U476">
        <v>29.2</v>
      </c>
      <c r="V476">
        <v>111.4</v>
      </c>
      <c r="W476">
        <v>3990.7</v>
      </c>
      <c r="X476">
        <v>28.7</v>
      </c>
      <c r="Y476">
        <v>3.7</v>
      </c>
      <c r="Z476">
        <v>82.7</v>
      </c>
      <c r="AA476">
        <v>4.5</v>
      </c>
      <c r="AB476">
        <v>0.5</v>
      </c>
      <c r="AC476">
        <v>8.1</v>
      </c>
      <c r="AD476">
        <v>16.3</v>
      </c>
      <c r="AE476">
        <v>393</v>
      </c>
      <c r="AF476">
        <v>13</v>
      </c>
      <c r="AG476">
        <v>4.9</v>
      </c>
      <c r="AH476">
        <v>148.5</v>
      </c>
      <c r="AI476">
        <v>0.8</v>
      </c>
      <c r="AJ476">
        <v>4.2</v>
      </c>
      <c r="AK476">
        <v>22.4</v>
      </c>
      <c r="AL476">
        <v>1.4</v>
      </c>
      <c r="AM476">
        <v>0.8</v>
      </c>
      <c r="AN476">
        <v>0.3</v>
      </c>
      <c r="AO476">
        <v>0.8</v>
      </c>
      <c r="AP476">
        <v>1.5</v>
      </c>
      <c r="AQ476">
        <v>1.9</v>
      </c>
      <c r="AR476">
        <v>1.3</v>
      </c>
      <c r="AS476">
        <v>0.2</v>
      </c>
      <c r="AT476">
        <v>0.2</v>
      </c>
      <c r="AU476">
        <v>1.3</v>
      </c>
      <c r="AV476">
        <v>2</v>
      </c>
      <c r="AW476">
        <v>1.8</v>
      </c>
      <c r="AX476">
        <v>1.4</v>
      </c>
      <c r="AY476">
        <v>0.6</v>
      </c>
      <c r="AZ476">
        <v>3.8</v>
      </c>
      <c r="BA476">
        <v>13.5</v>
      </c>
      <c r="BB476">
        <v>0.5</v>
      </c>
      <c r="BC476">
        <v>0.5</v>
      </c>
      <c r="BD476">
        <v>3.9</v>
      </c>
      <c r="BE476">
        <v>9.2</v>
      </c>
      <c r="BF476">
        <v>1.3</v>
      </c>
      <c r="BG476">
        <v>2.8</v>
      </c>
      <c r="BH476">
        <v>1.4</v>
      </c>
      <c r="BI476">
        <v>0.9</v>
      </c>
      <c r="BJ476">
        <v>2.1</v>
      </c>
      <c r="BK476">
        <v>2.2</v>
      </c>
      <c r="BL476">
        <v>0.1</v>
      </c>
      <c r="BM476">
        <v>0.4</v>
      </c>
      <c r="BP476">
        <v>1.7</v>
      </c>
      <c r="BQ476">
        <v>3748.3</v>
      </c>
      <c r="BR476">
        <v>0.1</v>
      </c>
      <c r="BS476">
        <v>3507.8</v>
      </c>
      <c r="BT476">
        <v>39.3</v>
      </c>
    </row>
    <row r="477" spans="1:72" x14ac:dyDescent="0.25">
      <c r="A477" s="28" t="s">
        <v>113</v>
      </c>
      <c r="B477" s="27" t="s">
        <v>334</v>
      </c>
      <c r="C477" s="28" t="s">
        <v>401</v>
      </c>
      <c r="D477">
        <v>6.3</v>
      </c>
      <c r="E477">
        <v>1.8</v>
      </c>
      <c r="F477">
        <v>0.1</v>
      </c>
      <c r="G477">
        <v>0.9</v>
      </c>
      <c r="H477">
        <v>3.9</v>
      </c>
      <c r="I477">
        <v>1.1</v>
      </c>
      <c r="J477">
        <v>1.5</v>
      </c>
      <c r="K477">
        <v>0.2</v>
      </c>
      <c r="L477">
        <v>0.1</v>
      </c>
      <c r="M477">
        <v>0.6</v>
      </c>
      <c r="N477">
        <v>13</v>
      </c>
      <c r="O477">
        <v>0.2</v>
      </c>
      <c r="P477">
        <v>8.5</v>
      </c>
      <c r="Q477">
        <v>10.3</v>
      </c>
      <c r="R477">
        <v>1.6</v>
      </c>
      <c r="S477">
        <v>14.4</v>
      </c>
      <c r="T477">
        <v>5.6</v>
      </c>
      <c r="U477">
        <v>21.1</v>
      </c>
      <c r="V477">
        <v>73.3</v>
      </c>
      <c r="W477">
        <v>3380.1</v>
      </c>
      <c r="X477">
        <v>31</v>
      </c>
      <c r="Y477">
        <v>4.7</v>
      </c>
      <c r="Z477">
        <v>52.7</v>
      </c>
      <c r="AA477">
        <v>2.5</v>
      </c>
      <c r="AB477">
        <v>0.4</v>
      </c>
      <c r="AC477">
        <v>5.1</v>
      </c>
      <c r="AD477">
        <v>14.5</v>
      </c>
      <c r="AE477">
        <v>323.4</v>
      </c>
      <c r="AF477">
        <v>6.4</v>
      </c>
      <c r="AG477">
        <v>2.8</v>
      </c>
      <c r="AH477">
        <v>106.4</v>
      </c>
      <c r="AI477">
        <v>0.4</v>
      </c>
      <c r="AJ477">
        <v>2.8</v>
      </c>
      <c r="AK477">
        <v>20.2</v>
      </c>
      <c r="AL477">
        <v>3.8</v>
      </c>
      <c r="AM477">
        <v>0.6</v>
      </c>
      <c r="AN477">
        <v>0.2</v>
      </c>
      <c r="AO477">
        <v>1.4</v>
      </c>
      <c r="AP477">
        <v>0.7</v>
      </c>
      <c r="AQ477">
        <v>1.9</v>
      </c>
      <c r="AR477">
        <v>1.3</v>
      </c>
      <c r="AS477">
        <v>0.1</v>
      </c>
      <c r="AT477">
        <v>0.4</v>
      </c>
      <c r="AU477">
        <v>1.1</v>
      </c>
      <c r="AV477">
        <v>1.4</v>
      </c>
      <c r="AW477">
        <v>1.3</v>
      </c>
      <c r="AX477">
        <v>0.6</v>
      </c>
      <c r="AY477">
        <v>0.4</v>
      </c>
      <c r="AZ477">
        <v>2.3</v>
      </c>
      <c r="BA477">
        <v>11.5</v>
      </c>
      <c r="BB477">
        <v>0.5</v>
      </c>
      <c r="BC477">
        <v>0.3</v>
      </c>
      <c r="BD477">
        <v>2.6</v>
      </c>
      <c r="BE477">
        <v>6.7</v>
      </c>
      <c r="BF477">
        <v>0.7</v>
      </c>
      <c r="BG477">
        <v>2.9</v>
      </c>
      <c r="BH477">
        <v>0.9</v>
      </c>
      <c r="BI477">
        <v>0.4</v>
      </c>
      <c r="BJ477">
        <v>1</v>
      </c>
      <c r="BK477">
        <v>1</v>
      </c>
      <c r="BM477">
        <v>0.5</v>
      </c>
      <c r="BP477">
        <v>0.5</v>
      </c>
      <c r="BQ477">
        <v>2833</v>
      </c>
      <c r="BR477">
        <v>0.1</v>
      </c>
      <c r="BS477">
        <v>3269.4</v>
      </c>
      <c r="BT477">
        <v>106.6</v>
      </c>
    </row>
    <row r="478" spans="1:72" x14ac:dyDescent="0.25">
      <c r="A478" s="28" t="s">
        <v>113</v>
      </c>
      <c r="B478" s="27" t="s">
        <v>334</v>
      </c>
      <c r="C478" s="28" t="s">
        <v>402</v>
      </c>
      <c r="D478">
        <v>13</v>
      </c>
      <c r="E478">
        <v>1.5</v>
      </c>
      <c r="F478">
        <v>0.2</v>
      </c>
      <c r="G478">
        <v>1.8</v>
      </c>
      <c r="H478">
        <v>8</v>
      </c>
      <c r="I478">
        <v>2.1</v>
      </c>
      <c r="J478">
        <v>2.4</v>
      </c>
      <c r="K478">
        <v>1.2</v>
      </c>
      <c r="L478">
        <v>0.3</v>
      </c>
      <c r="M478">
        <v>1.7</v>
      </c>
      <c r="N478">
        <v>13.7</v>
      </c>
      <c r="O478">
        <v>1.7</v>
      </c>
      <c r="P478">
        <v>16.7</v>
      </c>
      <c r="Q478">
        <v>21.3</v>
      </c>
      <c r="R478">
        <v>6.9</v>
      </c>
      <c r="S478">
        <v>29</v>
      </c>
      <c r="T478">
        <v>40.7</v>
      </c>
      <c r="U478">
        <v>153.9</v>
      </c>
      <c r="V478">
        <v>125.5</v>
      </c>
      <c r="W478">
        <v>4596.6</v>
      </c>
      <c r="X478">
        <v>26.8</v>
      </c>
      <c r="Y478">
        <v>8.6</v>
      </c>
      <c r="Z478">
        <v>63.4</v>
      </c>
      <c r="AA478">
        <v>15.6</v>
      </c>
      <c r="AB478">
        <v>0.8</v>
      </c>
      <c r="AC478">
        <v>9.3</v>
      </c>
      <c r="AD478">
        <v>76</v>
      </c>
      <c r="AE478">
        <v>368.2</v>
      </c>
      <c r="AF478">
        <v>23</v>
      </c>
      <c r="AG478">
        <v>8.5</v>
      </c>
      <c r="AH478">
        <v>102.3</v>
      </c>
      <c r="AI478">
        <v>3.2</v>
      </c>
      <c r="AJ478">
        <v>10</v>
      </c>
      <c r="AK478">
        <v>18.3</v>
      </c>
      <c r="AL478">
        <v>1.3</v>
      </c>
      <c r="AM478">
        <v>2.4</v>
      </c>
      <c r="AN478">
        <v>0.5</v>
      </c>
      <c r="AO478">
        <v>1.3</v>
      </c>
      <c r="AP478">
        <v>4.6</v>
      </c>
      <c r="AQ478">
        <v>6.1</v>
      </c>
      <c r="AR478">
        <v>1.5</v>
      </c>
      <c r="AS478">
        <v>0.4</v>
      </c>
      <c r="AT478">
        <v>0.6</v>
      </c>
      <c r="AU478">
        <v>6.7</v>
      </c>
      <c r="AV478">
        <v>3.9</v>
      </c>
      <c r="AW478">
        <v>4.6</v>
      </c>
      <c r="AX478">
        <v>2.3</v>
      </c>
      <c r="AY478">
        <v>0.7</v>
      </c>
      <c r="AZ478">
        <v>2.7</v>
      </c>
      <c r="BA478">
        <v>15.2</v>
      </c>
      <c r="BB478">
        <v>0.8</v>
      </c>
      <c r="BC478">
        <v>0.6</v>
      </c>
      <c r="BD478">
        <v>6.3</v>
      </c>
      <c r="BE478">
        <v>11.1</v>
      </c>
      <c r="BF478">
        <v>2.2</v>
      </c>
      <c r="BG478">
        <v>5.3</v>
      </c>
      <c r="BH478">
        <v>2.4</v>
      </c>
      <c r="BI478">
        <v>1.4</v>
      </c>
      <c r="BJ478">
        <v>2.5</v>
      </c>
      <c r="BK478">
        <v>2.4</v>
      </c>
      <c r="BL478">
        <v>1</v>
      </c>
      <c r="BM478">
        <v>1.2</v>
      </c>
      <c r="BP478">
        <v>0.9</v>
      </c>
      <c r="BQ478">
        <v>2918.6</v>
      </c>
      <c r="BR478">
        <v>0.1</v>
      </c>
      <c r="BS478">
        <v>2878.3</v>
      </c>
      <c r="BT478">
        <v>151.6</v>
      </c>
    </row>
    <row r="479" spans="1:72" x14ac:dyDescent="0.25">
      <c r="A479" s="28" t="s">
        <v>113</v>
      </c>
      <c r="B479" s="27" t="s">
        <v>334</v>
      </c>
      <c r="C479" s="28" t="s">
        <v>403</v>
      </c>
      <c r="D479">
        <v>1.6</v>
      </c>
      <c r="E479">
        <v>0.2</v>
      </c>
      <c r="G479">
        <v>0.1</v>
      </c>
      <c r="H479">
        <v>0.8</v>
      </c>
      <c r="I479">
        <v>0.3</v>
      </c>
      <c r="J479">
        <v>0.4</v>
      </c>
      <c r="M479">
        <v>0.2</v>
      </c>
      <c r="N479">
        <v>4</v>
      </c>
      <c r="O479">
        <v>0.1</v>
      </c>
      <c r="P479">
        <v>1.3</v>
      </c>
      <c r="Q479">
        <v>3.1</v>
      </c>
      <c r="R479">
        <v>0.4</v>
      </c>
      <c r="S479">
        <v>3</v>
      </c>
      <c r="T479">
        <v>1.3</v>
      </c>
      <c r="U479">
        <v>4.4</v>
      </c>
      <c r="V479">
        <v>15.4</v>
      </c>
      <c r="W479">
        <v>550.5</v>
      </c>
      <c r="X479">
        <v>5.2</v>
      </c>
      <c r="Y479">
        <v>0.6</v>
      </c>
      <c r="Z479">
        <v>14.9</v>
      </c>
      <c r="AA479">
        <v>0.6</v>
      </c>
      <c r="AB479">
        <v>0.1</v>
      </c>
      <c r="AC479">
        <v>1.1</v>
      </c>
      <c r="AD479">
        <v>2.3</v>
      </c>
      <c r="AE479">
        <v>45.2</v>
      </c>
      <c r="AF479">
        <v>2.2</v>
      </c>
      <c r="AG479">
        <v>0.8</v>
      </c>
      <c r="AH479">
        <v>19.4</v>
      </c>
      <c r="AI479">
        <v>0.1</v>
      </c>
      <c r="AJ479">
        <v>0.8</v>
      </c>
      <c r="AK479">
        <v>2.7</v>
      </c>
      <c r="AL479">
        <v>0.1</v>
      </c>
      <c r="AM479">
        <v>0.1</v>
      </c>
      <c r="AO479">
        <v>0.1</v>
      </c>
      <c r="AP479">
        <v>0.3</v>
      </c>
      <c r="AQ479">
        <v>0.3</v>
      </c>
      <c r="AR479">
        <v>0.2</v>
      </c>
      <c r="AU479">
        <v>0.2</v>
      </c>
      <c r="AV479">
        <v>0.4</v>
      </c>
      <c r="AW479">
        <v>0.3</v>
      </c>
      <c r="AX479">
        <v>0.2</v>
      </c>
      <c r="AY479">
        <v>0.1</v>
      </c>
      <c r="AZ479">
        <v>0.7</v>
      </c>
      <c r="BA479">
        <v>1.7</v>
      </c>
      <c r="BB479">
        <v>0.1</v>
      </c>
      <c r="BC479">
        <v>0.1</v>
      </c>
      <c r="BD479">
        <v>0.6</v>
      </c>
      <c r="BE479">
        <v>1.2</v>
      </c>
      <c r="BF479">
        <v>0.2</v>
      </c>
      <c r="BG479">
        <v>0.4</v>
      </c>
      <c r="BH479">
        <v>0.3</v>
      </c>
      <c r="BI479">
        <v>0.1</v>
      </c>
      <c r="BJ479">
        <v>0.3</v>
      </c>
      <c r="BK479">
        <v>0.3</v>
      </c>
      <c r="BM479">
        <v>0.1</v>
      </c>
      <c r="BP479">
        <v>0.1</v>
      </c>
      <c r="BQ479">
        <v>518</v>
      </c>
      <c r="BS479">
        <v>480.9</v>
      </c>
      <c r="BT479">
        <v>6.4</v>
      </c>
    </row>
    <row r="480" spans="1:72" x14ac:dyDescent="0.25">
      <c r="A480" s="28" t="s">
        <v>113</v>
      </c>
      <c r="B480" s="27" t="s">
        <v>334</v>
      </c>
      <c r="C480" s="28" t="s">
        <v>404</v>
      </c>
      <c r="D480">
        <v>0.1</v>
      </c>
      <c r="N480">
        <v>0.1</v>
      </c>
      <c r="Q480">
        <v>0.1</v>
      </c>
      <c r="S480">
        <v>0.1</v>
      </c>
      <c r="U480">
        <v>0.1</v>
      </c>
      <c r="V480">
        <v>0.8</v>
      </c>
      <c r="W480">
        <v>21.9</v>
      </c>
      <c r="X480">
        <v>0.2</v>
      </c>
      <c r="Z480">
        <v>0.6</v>
      </c>
      <c r="AC480">
        <v>0.1</v>
      </c>
      <c r="AD480">
        <v>0.1</v>
      </c>
      <c r="AE480">
        <v>2.3</v>
      </c>
      <c r="AF480">
        <v>0.2</v>
      </c>
      <c r="AG480">
        <v>0.1</v>
      </c>
      <c r="AH480">
        <v>0.8</v>
      </c>
      <c r="AJ480">
        <v>0.1</v>
      </c>
      <c r="AK480">
        <v>0.2</v>
      </c>
      <c r="BA480">
        <v>0.1</v>
      </c>
      <c r="BE480">
        <v>0.1</v>
      </c>
      <c r="BQ480">
        <v>26.6</v>
      </c>
      <c r="BS480">
        <v>24.7</v>
      </c>
      <c r="BT480">
        <v>-2.5</v>
      </c>
    </row>
    <row r="481" spans="1:72" x14ac:dyDescent="0.25">
      <c r="A481" s="28" t="s">
        <v>113</v>
      </c>
      <c r="B481" s="27" t="s">
        <v>334</v>
      </c>
      <c r="C481" s="28" t="s">
        <v>405</v>
      </c>
      <c r="V481">
        <v>0.2</v>
      </c>
      <c r="W481">
        <v>4.6</v>
      </c>
      <c r="Z481">
        <v>0.1</v>
      </c>
      <c r="AE481">
        <v>0.5</v>
      </c>
      <c r="AH481">
        <v>0.2</v>
      </c>
      <c r="BQ481">
        <v>6.3</v>
      </c>
      <c r="BS481">
        <v>6</v>
      </c>
      <c r="BT481">
        <v>-11.5</v>
      </c>
    </row>
    <row r="482" spans="1:72" x14ac:dyDescent="0.25">
      <c r="A482" s="28" t="s">
        <v>113</v>
      </c>
      <c r="B482" s="27" t="s">
        <v>334</v>
      </c>
      <c r="C482" s="28" t="s">
        <v>406</v>
      </c>
      <c r="D482">
        <v>0.3</v>
      </c>
      <c r="H482">
        <v>1.5</v>
      </c>
      <c r="I482">
        <v>0.2</v>
      </c>
      <c r="J482">
        <v>0.1</v>
      </c>
      <c r="K482">
        <v>0.1</v>
      </c>
      <c r="M482">
        <v>0.2</v>
      </c>
      <c r="N482">
        <v>1</v>
      </c>
      <c r="O482">
        <v>0.9</v>
      </c>
      <c r="P482">
        <v>0.4</v>
      </c>
      <c r="Q482">
        <v>0.4</v>
      </c>
      <c r="R482">
        <v>0.3</v>
      </c>
      <c r="S482">
        <v>0.6</v>
      </c>
      <c r="T482">
        <v>1.1</v>
      </c>
      <c r="U482">
        <v>0.8</v>
      </c>
      <c r="V482">
        <v>2.3</v>
      </c>
      <c r="W482">
        <v>40.8</v>
      </c>
      <c r="X482">
        <v>0.7</v>
      </c>
      <c r="Y482">
        <v>0.6</v>
      </c>
      <c r="Z482">
        <v>1.7</v>
      </c>
      <c r="AA482">
        <v>0.4</v>
      </c>
      <c r="AC482">
        <v>0.2</v>
      </c>
      <c r="AD482">
        <v>1</v>
      </c>
      <c r="AE482">
        <v>4.8</v>
      </c>
      <c r="AF482">
        <v>2.9</v>
      </c>
      <c r="AG482">
        <v>0.7</v>
      </c>
      <c r="AH482">
        <v>1.9</v>
      </c>
      <c r="AJ482">
        <v>0.2</v>
      </c>
      <c r="AK482">
        <v>0.3</v>
      </c>
      <c r="AM482">
        <v>0.2</v>
      </c>
      <c r="AN482">
        <v>1</v>
      </c>
      <c r="AO482">
        <v>0.1</v>
      </c>
      <c r="AP482">
        <v>0.1</v>
      </c>
      <c r="AQ482">
        <v>2.8</v>
      </c>
      <c r="AU482">
        <v>0.1</v>
      </c>
      <c r="AV482">
        <v>0.2</v>
      </c>
      <c r="AW482">
        <v>0.1</v>
      </c>
      <c r="AX482">
        <v>0.1</v>
      </c>
      <c r="AY482">
        <v>0.1</v>
      </c>
      <c r="AZ482">
        <v>0.1</v>
      </c>
      <c r="BA482">
        <v>0.3</v>
      </c>
      <c r="BD482">
        <v>0.2</v>
      </c>
      <c r="BE482">
        <v>0.2</v>
      </c>
      <c r="BF482">
        <v>0.1</v>
      </c>
      <c r="BG482">
        <v>0.3</v>
      </c>
      <c r="BH482">
        <v>0.1</v>
      </c>
      <c r="BI482">
        <v>0.1</v>
      </c>
      <c r="BJ482">
        <v>0.1</v>
      </c>
      <c r="BP482">
        <v>0.1</v>
      </c>
      <c r="BQ482">
        <v>53.5</v>
      </c>
      <c r="BS482">
        <v>48.9</v>
      </c>
      <c r="BT482">
        <v>2.7</v>
      </c>
    </row>
    <row r="483" spans="1:72" x14ac:dyDescent="0.25">
      <c r="A483" s="28" t="s">
        <v>113</v>
      </c>
      <c r="B483" s="27" t="s">
        <v>334</v>
      </c>
      <c r="C483" s="28" t="s">
        <v>407</v>
      </c>
      <c r="D483">
        <v>19.6</v>
      </c>
      <c r="E483">
        <v>2</v>
      </c>
      <c r="F483">
        <v>0.6</v>
      </c>
      <c r="G483">
        <v>1.6</v>
      </c>
      <c r="H483">
        <v>10.9</v>
      </c>
      <c r="I483">
        <v>5</v>
      </c>
      <c r="J483">
        <v>3.9</v>
      </c>
      <c r="K483">
        <v>0.6</v>
      </c>
      <c r="L483">
        <v>0.2</v>
      </c>
      <c r="M483">
        <v>3.2</v>
      </c>
      <c r="N483">
        <v>31</v>
      </c>
      <c r="O483">
        <v>1.8</v>
      </c>
      <c r="P483">
        <v>13.7</v>
      </c>
      <c r="Q483">
        <v>28.4</v>
      </c>
      <c r="R483">
        <v>5.2</v>
      </c>
      <c r="S483">
        <v>33.7</v>
      </c>
      <c r="T483">
        <v>15.3</v>
      </c>
      <c r="U483">
        <v>49.8</v>
      </c>
      <c r="V483">
        <v>160.9</v>
      </c>
      <c r="W483">
        <v>6075.4</v>
      </c>
      <c r="X483">
        <v>51.3</v>
      </c>
      <c r="Y483">
        <v>6.6</v>
      </c>
      <c r="Z483">
        <v>135</v>
      </c>
      <c r="AA483">
        <v>8.5</v>
      </c>
      <c r="AB483">
        <v>0.8</v>
      </c>
      <c r="AC483">
        <v>18</v>
      </c>
      <c r="AD483">
        <v>40.9</v>
      </c>
      <c r="AE483">
        <v>665.8</v>
      </c>
      <c r="AF483">
        <v>42.9</v>
      </c>
      <c r="AG483">
        <v>13.8</v>
      </c>
      <c r="AH483">
        <v>289.7</v>
      </c>
      <c r="AI483">
        <v>2.2</v>
      </c>
      <c r="AJ483">
        <v>15.1</v>
      </c>
      <c r="AK483">
        <v>31.2</v>
      </c>
      <c r="AL483">
        <v>1.7</v>
      </c>
      <c r="AM483">
        <v>1.8</v>
      </c>
      <c r="AN483">
        <v>0.9</v>
      </c>
      <c r="AO483">
        <v>1.8</v>
      </c>
      <c r="AP483">
        <v>5.5</v>
      </c>
      <c r="AQ483">
        <v>5.9</v>
      </c>
      <c r="AR483">
        <v>1.5</v>
      </c>
      <c r="AS483">
        <v>0.6</v>
      </c>
      <c r="AT483">
        <v>0.7</v>
      </c>
      <c r="AU483">
        <v>3.7</v>
      </c>
      <c r="AV483">
        <v>7.5</v>
      </c>
      <c r="AW483">
        <v>5</v>
      </c>
      <c r="AX483">
        <v>4.6</v>
      </c>
      <c r="AY483">
        <v>2.1</v>
      </c>
      <c r="AZ483">
        <v>7.4</v>
      </c>
      <c r="BA483">
        <v>25.6</v>
      </c>
      <c r="BB483">
        <v>0.8</v>
      </c>
      <c r="BC483">
        <v>1.3</v>
      </c>
      <c r="BD483">
        <v>10.1</v>
      </c>
      <c r="BE483">
        <v>17.6</v>
      </c>
      <c r="BF483">
        <v>3.1</v>
      </c>
      <c r="BG483">
        <v>8.7</v>
      </c>
      <c r="BH483">
        <v>4.5</v>
      </c>
      <c r="BI483">
        <v>2.8</v>
      </c>
      <c r="BJ483">
        <v>5.8</v>
      </c>
      <c r="BK483">
        <v>5.8</v>
      </c>
      <c r="BL483">
        <v>0.2</v>
      </c>
      <c r="BM483">
        <v>0.8</v>
      </c>
      <c r="BP483">
        <v>3.3</v>
      </c>
      <c r="BQ483">
        <v>6586.4</v>
      </c>
      <c r="BR483">
        <v>0.1</v>
      </c>
      <c r="BS483">
        <v>5274.3</v>
      </c>
      <c r="BT483">
        <v>138.1</v>
      </c>
    </row>
    <row r="484" spans="1:72" x14ac:dyDescent="0.25">
      <c r="A484" s="26" t="s">
        <v>115</v>
      </c>
      <c r="B484" s="27" t="s">
        <v>335</v>
      </c>
      <c r="C484" s="26" t="s">
        <v>384</v>
      </c>
      <c r="D484">
        <v>297.2</v>
      </c>
      <c r="E484">
        <v>23</v>
      </c>
      <c r="F484">
        <v>111.5</v>
      </c>
      <c r="G484">
        <v>144.2</v>
      </c>
      <c r="H484">
        <v>479.4</v>
      </c>
      <c r="I484">
        <v>125.4</v>
      </c>
      <c r="J484">
        <v>97.9</v>
      </c>
      <c r="K484">
        <v>152.5</v>
      </c>
      <c r="L484">
        <v>51.3</v>
      </c>
      <c r="M484">
        <v>116.1</v>
      </c>
      <c r="N484">
        <v>349.4</v>
      </c>
      <c r="O484">
        <v>142</v>
      </c>
      <c r="P484">
        <v>295</v>
      </c>
      <c r="Q484">
        <v>206.5</v>
      </c>
      <c r="R484">
        <v>458.3</v>
      </c>
      <c r="S484">
        <v>876.8</v>
      </c>
      <c r="T484">
        <v>361.9</v>
      </c>
      <c r="U484">
        <v>742.1</v>
      </c>
      <c r="V484">
        <v>1022.8</v>
      </c>
      <c r="W484">
        <v>1352.8</v>
      </c>
      <c r="X484">
        <v>44211.7</v>
      </c>
      <c r="Y484">
        <v>352.2</v>
      </c>
      <c r="Z484">
        <v>4390.7</v>
      </c>
      <c r="AA484">
        <v>1284.1</v>
      </c>
      <c r="AB484">
        <v>94.1</v>
      </c>
      <c r="AC484">
        <v>223.9</v>
      </c>
      <c r="AD484">
        <v>1904.3</v>
      </c>
      <c r="AE484">
        <v>481.6</v>
      </c>
      <c r="AF484">
        <v>944.8</v>
      </c>
      <c r="AG484">
        <v>450.2</v>
      </c>
      <c r="AH484">
        <v>2260.4</v>
      </c>
      <c r="AI484">
        <v>283.4</v>
      </c>
      <c r="AJ484">
        <v>2474.9</v>
      </c>
      <c r="AK484">
        <v>1761.8</v>
      </c>
      <c r="AL484">
        <v>28.8</v>
      </c>
      <c r="AM484">
        <v>337.8</v>
      </c>
      <c r="AN484">
        <v>42.9</v>
      </c>
      <c r="AO484">
        <v>75.2</v>
      </c>
      <c r="AP484">
        <v>200.4</v>
      </c>
      <c r="AQ484">
        <v>409.7</v>
      </c>
      <c r="AR484">
        <v>83.5</v>
      </c>
      <c r="AS484">
        <v>31.9</v>
      </c>
      <c r="AT484">
        <v>59.2</v>
      </c>
      <c r="AU484">
        <v>273.6</v>
      </c>
      <c r="AV484">
        <v>283.1</v>
      </c>
      <c r="AW484">
        <v>271.7</v>
      </c>
      <c r="AX484">
        <v>205.5</v>
      </c>
      <c r="AY484">
        <v>62.9</v>
      </c>
      <c r="AZ484">
        <v>215.6</v>
      </c>
      <c r="BA484">
        <v>893.9</v>
      </c>
      <c r="BB484">
        <v>32.4</v>
      </c>
      <c r="BC484">
        <v>33.5</v>
      </c>
      <c r="BD484">
        <v>393.2</v>
      </c>
      <c r="BE484">
        <v>6047.1</v>
      </c>
      <c r="BF484">
        <v>142.4</v>
      </c>
      <c r="BG484">
        <v>499.4</v>
      </c>
      <c r="BH484">
        <v>106.7</v>
      </c>
      <c r="BI484">
        <v>99.5</v>
      </c>
      <c r="BJ484">
        <v>155.6</v>
      </c>
      <c r="BK484">
        <v>60</v>
      </c>
      <c r="BL484">
        <v>23.3</v>
      </c>
      <c r="BM484">
        <v>82.1</v>
      </c>
      <c r="BP484">
        <v>1657.6</v>
      </c>
      <c r="BQ484">
        <v>17283</v>
      </c>
      <c r="BR484">
        <v>43.5</v>
      </c>
      <c r="BS484">
        <v>63709.2</v>
      </c>
      <c r="BT484">
        <v>-3595.8</v>
      </c>
    </row>
    <row r="485" spans="1:72" x14ac:dyDescent="0.25">
      <c r="A485" s="28" t="s">
        <v>115</v>
      </c>
      <c r="B485" s="27" t="s">
        <v>335</v>
      </c>
      <c r="C485" s="28" t="s">
        <v>385</v>
      </c>
      <c r="D485">
        <v>2.6</v>
      </c>
      <c r="E485">
        <v>0.4</v>
      </c>
      <c r="F485">
        <v>0.1</v>
      </c>
      <c r="G485">
        <v>1.7</v>
      </c>
      <c r="H485">
        <v>2.9</v>
      </c>
      <c r="I485">
        <v>0.3</v>
      </c>
      <c r="J485">
        <v>0.5</v>
      </c>
      <c r="K485">
        <v>0.8</v>
      </c>
      <c r="L485">
        <v>0.1</v>
      </c>
      <c r="M485">
        <v>0.7</v>
      </c>
      <c r="N485">
        <v>1.8</v>
      </c>
      <c r="O485">
        <v>1.2</v>
      </c>
      <c r="P485">
        <v>1.2</v>
      </c>
      <c r="Q485">
        <v>1</v>
      </c>
      <c r="R485">
        <v>1.7</v>
      </c>
      <c r="S485">
        <v>3</v>
      </c>
      <c r="T485">
        <v>3.1</v>
      </c>
      <c r="U485">
        <v>9.1</v>
      </c>
      <c r="V485">
        <v>10</v>
      </c>
      <c r="W485">
        <v>6.9</v>
      </c>
      <c r="X485">
        <v>124.2</v>
      </c>
      <c r="Y485">
        <v>1.6</v>
      </c>
      <c r="Z485">
        <v>15.8</v>
      </c>
      <c r="AA485">
        <v>4.4</v>
      </c>
      <c r="AB485">
        <v>0.1</v>
      </c>
      <c r="AC485">
        <v>1.2</v>
      </c>
      <c r="AD485">
        <v>10.3</v>
      </c>
      <c r="AE485">
        <v>3</v>
      </c>
      <c r="AF485">
        <v>2.6</v>
      </c>
      <c r="AG485">
        <v>1.3</v>
      </c>
      <c r="AH485">
        <v>22.3</v>
      </c>
      <c r="AI485">
        <v>19.5</v>
      </c>
      <c r="AJ485">
        <v>23.7</v>
      </c>
      <c r="AK485">
        <v>5.7</v>
      </c>
      <c r="AL485">
        <v>0.1</v>
      </c>
      <c r="AM485">
        <v>1</v>
      </c>
      <c r="AN485">
        <v>0.1</v>
      </c>
      <c r="AO485">
        <v>0.1</v>
      </c>
      <c r="AP485">
        <v>1.2</v>
      </c>
      <c r="AQ485">
        <v>2</v>
      </c>
      <c r="AR485">
        <v>0.2</v>
      </c>
      <c r="AT485">
        <v>0.1</v>
      </c>
      <c r="AU485">
        <v>0.4</v>
      </c>
      <c r="AV485">
        <v>0.8</v>
      </c>
      <c r="AW485">
        <v>0.6</v>
      </c>
      <c r="AX485">
        <v>0.4</v>
      </c>
      <c r="AY485">
        <v>0.1</v>
      </c>
      <c r="AZ485">
        <v>0.3</v>
      </c>
      <c r="BA485">
        <v>4.2</v>
      </c>
      <c r="BB485">
        <v>0.2</v>
      </c>
      <c r="BC485">
        <v>0.1</v>
      </c>
      <c r="BD485">
        <v>0.8</v>
      </c>
      <c r="BE485">
        <v>12.7</v>
      </c>
      <c r="BF485">
        <v>0.3</v>
      </c>
      <c r="BG485">
        <v>2.9</v>
      </c>
      <c r="BH485">
        <v>0.5</v>
      </c>
      <c r="BI485">
        <v>0.3</v>
      </c>
      <c r="BJ485">
        <v>0.4</v>
      </c>
      <c r="BK485">
        <v>0.3</v>
      </c>
      <c r="BL485">
        <v>0.1</v>
      </c>
      <c r="BM485">
        <v>0.3</v>
      </c>
      <c r="BP485">
        <v>0.6</v>
      </c>
      <c r="BQ485">
        <v>85.9</v>
      </c>
      <c r="BR485">
        <v>0.1</v>
      </c>
      <c r="BS485">
        <v>201.4</v>
      </c>
      <c r="BT485">
        <v>-21.3</v>
      </c>
    </row>
    <row r="486" spans="1:72" x14ac:dyDescent="0.25">
      <c r="A486" s="28" t="s">
        <v>115</v>
      </c>
      <c r="B486" s="27" t="s">
        <v>335</v>
      </c>
      <c r="C486" s="28" t="s">
        <v>386</v>
      </c>
      <c r="D486">
        <v>1.1</v>
      </c>
      <c r="E486">
        <v>0.5</v>
      </c>
      <c r="G486">
        <v>0.9</v>
      </c>
      <c r="H486">
        <v>1.7</v>
      </c>
      <c r="I486">
        <v>0.4</v>
      </c>
      <c r="J486">
        <v>0.7</v>
      </c>
      <c r="K486">
        <v>0.1</v>
      </c>
      <c r="M486">
        <v>0.2</v>
      </c>
      <c r="N486">
        <v>0.8</v>
      </c>
      <c r="O486">
        <v>0.5</v>
      </c>
      <c r="P486">
        <v>8.4</v>
      </c>
      <c r="Q486">
        <v>0.7</v>
      </c>
      <c r="R486">
        <v>1.6</v>
      </c>
      <c r="S486">
        <v>8.5</v>
      </c>
      <c r="T486">
        <v>7</v>
      </c>
      <c r="U486">
        <v>6.2</v>
      </c>
      <c r="V486">
        <v>6.9</v>
      </c>
      <c r="W486">
        <v>21.2</v>
      </c>
      <c r="X486">
        <v>1062.4</v>
      </c>
      <c r="Y486">
        <v>8</v>
      </c>
      <c r="Z486">
        <v>106</v>
      </c>
      <c r="AA486">
        <v>3.8</v>
      </c>
      <c r="AC486">
        <v>0.6</v>
      </c>
      <c r="AD486">
        <v>18.2</v>
      </c>
      <c r="AE486">
        <v>8.9</v>
      </c>
      <c r="AF486">
        <v>6.6</v>
      </c>
      <c r="AG486">
        <v>3.2</v>
      </c>
      <c r="AH486">
        <v>77.5</v>
      </c>
      <c r="AI486">
        <v>3.1</v>
      </c>
      <c r="AJ486">
        <v>80.3</v>
      </c>
      <c r="AK486">
        <v>10.7</v>
      </c>
      <c r="AL486">
        <v>0.1</v>
      </c>
      <c r="AM486">
        <v>0.5</v>
      </c>
      <c r="AN486">
        <v>0.1</v>
      </c>
      <c r="AO486">
        <v>0.1</v>
      </c>
      <c r="AP486">
        <v>0.7</v>
      </c>
      <c r="AQ486">
        <v>3.5</v>
      </c>
      <c r="AR486">
        <v>0.3</v>
      </c>
      <c r="AS486">
        <v>0.1</v>
      </c>
      <c r="AT486">
        <v>0.1</v>
      </c>
      <c r="AU486">
        <v>0.2</v>
      </c>
      <c r="AV486">
        <v>0.3</v>
      </c>
      <c r="AW486">
        <v>0.9</v>
      </c>
      <c r="AX486">
        <v>1.1</v>
      </c>
      <c r="AY486">
        <v>0.1</v>
      </c>
      <c r="AZ486">
        <v>4.9</v>
      </c>
      <c r="BA486">
        <v>8.4</v>
      </c>
      <c r="BC486">
        <v>0.2</v>
      </c>
      <c r="BD486">
        <v>4</v>
      </c>
      <c r="BE486">
        <v>59.4</v>
      </c>
      <c r="BF486">
        <v>0.3</v>
      </c>
      <c r="BG486">
        <v>4</v>
      </c>
      <c r="BH486">
        <v>0.3</v>
      </c>
      <c r="BI486">
        <v>0.5</v>
      </c>
      <c r="BJ486">
        <v>0.6</v>
      </c>
      <c r="BK486">
        <v>0.8</v>
      </c>
      <c r="BL486">
        <v>0.5</v>
      </c>
      <c r="BM486">
        <v>2.9</v>
      </c>
      <c r="BP486">
        <v>9.9</v>
      </c>
      <c r="BQ486">
        <v>488.5</v>
      </c>
      <c r="BR486">
        <v>0.1</v>
      </c>
      <c r="BS486">
        <v>1681</v>
      </c>
      <c r="BT486">
        <v>-39</v>
      </c>
    </row>
    <row r="487" spans="1:72" x14ac:dyDescent="0.25">
      <c r="A487" s="28" t="s">
        <v>115</v>
      </c>
      <c r="B487" s="27" t="s">
        <v>335</v>
      </c>
      <c r="C487" s="28" t="s">
        <v>387</v>
      </c>
      <c r="D487">
        <v>7.4</v>
      </c>
      <c r="E487">
        <v>1</v>
      </c>
      <c r="F487">
        <v>0.2</v>
      </c>
      <c r="G487">
        <v>2.9</v>
      </c>
      <c r="H487">
        <v>15.2</v>
      </c>
      <c r="I487">
        <v>3</v>
      </c>
      <c r="J487">
        <v>1.9</v>
      </c>
      <c r="K487">
        <v>2.6</v>
      </c>
      <c r="L487">
        <v>0.6</v>
      </c>
      <c r="M487">
        <v>2.4</v>
      </c>
      <c r="N487">
        <v>14.8</v>
      </c>
      <c r="O487">
        <v>16.3</v>
      </c>
      <c r="P487">
        <v>14.8</v>
      </c>
      <c r="Q487">
        <v>4</v>
      </c>
      <c r="R487">
        <v>10.8</v>
      </c>
      <c r="S487">
        <v>20.2</v>
      </c>
      <c r="T487">
        <v>11.1</v>
      </c>
      <c r="U487">
        <v>18.3</v>
      </c>
      <c r="V487">
        <v>28.2</v>
      </c>
      <c r="W487">
        <v>52.5</v>
      </c>
      <c r="X487">
        <v>2675</v>
      </c>
      <c r="Y487">
        <v>14.6</v>
      </c>
      <c r="Z487">
        <v>178.9</v>
      </c>
      <c r="AA487">
        <v>10.4</v>
      </c>
      <c r="AB487">
        <v>0.4</v>
      </c>
      <c r="AC487">
        <v>3.6</v>
      </c>
      <c r="AD487">
        <v>40.6</v>
      </c>
      <c r="AE487">
        <v>25.5</v>
      </c>
      <c r="AF487">
        <v>18.8</v>
      </c>
      <c r="AG487">
        <v>7.1</v>
      </c>
      <c r="AH487">
        <v>81.2</v>
      </c>
      <c r="AI487">
        <v>19.7</v>
      </c>
      <c r="AJ487">
        <v>173.8</v>
      </c>
      <c r="AK487">
        <v>30</v>
      </c>
      <c r="AL487">
        <v>0.7</v>
      </c>
      <c r="AM487">
        <v>4.1</v>
      </c>
      <c r="AN487">
        <v>2.6</v>
      </c>
      <c r="AO487">
        <v>1.2</v>
      </c>
      <c r="AP487">
        <v>3.4</v>
      </c>
      <c r="AQ487">
        <v>20.4</v>
      </c>
      <c r="AR487">
        <v>2.4</v>
      </c>
      <c r="AS487">
        <v>1.2</v>
      </c>
      <c r="AT487">
        <v>2</v>
      </c>
      <c r="AU487">
        <v>2.2</v>
      </c>
      <c r="AV487">
        <v>12.7</v>
      </c>
      <c r="AW487">
        <v>5.1</v>
      </c>
      <c r="AX487">
        <v>12</v>
      </c>
      <c r="AY487">
        <v>1.2</v>
      </c>
      <c r="AZ487">
        <v>6.2</v>
      </c>
      <c r="BA487">
        <v>16.6</v>
      </c>
      <c r="BB487">
        <v>1</v>
      </c>
      <c r="BC487">
        <v>1</v>
      </c>
      <c r="BD487">
        <v>13.1</v>
      </c>
      <c r="BE487">
        <v>158.4</v>
      </c>
      <c r="BF487">
        <v>2</v>
      </c>
      <c r="BG487">
        <v>11.1</v>
      </c>
      <c r="BH487">
        <v>2.1</v>
      </c>
      <c r="BI487">
        <v>2.4</v>
      </c>
      <c r="BJ487">
        <v>2.2</v>
      </c>
      <c r="BK487">
        <v>3.1</v>
      </c>
      <c r="BL487">
        <v>0.5</v>
      </c>
      <c r="BM487">
        <v>1.7</v>
      </c>
      <c r="BP487">
        <v>20.1</v>
      </c>
      <c r="BQ487">
        <v>981.5</v>
      </c>
      <c r="BR487">
        <v>0.2</v>
      </c>
      <c r="BS487">
        <v>2952.7</v>
      </c>
      <c r="BT487">
        <v>-751.3</v>
      </c>
    </row>
    <row r="488" spans="1:72" x14ac:dyDescent="0.25">
      <c r="A488" s="28" t="s">
        <v>115</v>
      </c>
      <c r="B488" s="27" t="s">
        <v>335</v>
      </c>
      <c r="C488" s="28" t="s">
        <v>388</v>
      </c>
      <c r="X488">
        <v>0.2</v>
      </c>
      <c r="BQ488">
        <v>0.1</v>
      </c>
      <c r="BS488">
        <v>0.3</v>
      </c>
      <c r="BT488">
        <v>-0.4</v>
      </c>
    </row>
    <row r="489" spans="1:72" x14ac:dyDescent="0.25">
      <c r="A489" s="28" t="s">
        <v>115</v>
      </c>
      <c r="B489" s="27" t="s">
        <v>335</v>
      </c>
      <c r="C489" s="28" t="s">
        <v>389</v>
      </c>
      <c r="V489">
        <v>0.1</v>
      </c>
      <c r="W489">
        <v>0.1</v>
      </c>
      <c r="X489">
        <v>6.6</v>
      </c>
      <c r="Z489">
        <v>0.8</v>
      </c>
      <c r="AD489">
        <v>0.1</v>
      </c>
      <c r="AF489">
        <v>0.1</v>
      </c>
      <c r="AH489">
        <v>0.8</v>
      </c>
      <c r="AJ489">
        <v>0.4</v>
      </c>
      <c r="AK489">
        <v>0.1</v>
      </c>
      <c r="BE489">
        <v>0.5</v>
      </c>
      <c r="BG489">
        <v>0.1</v>
      </c>
      <c r="BP489">
        <v>0.2</v>
      </c>
      <c r="BQ489">
        <v>3.4</v>
      </c>
      <c r="BS489">
        <v>10.5</v>
      </c>
      <c r="BT489">
        <v>-2.3</v>
      </c>
    </row>
    <row r="490" spans="1:3" x14ac:dyDescent="0.25">
      <c r="A490" s="28" t="s">
        <v>115</v>
      </c>
      <c r="B490" s="27" t="s">
        <v>335</v>
      </c>
      <c r="C490" s="28" t="s">
        <v>390</v>
      </c>
    </row>
    <row r="491" spans="1:72" x14ac:dyDescent="0.25">
      <c r="A491" s="28" t="s">
        <v>115</v>
      </c>
      <c r="B491" s="27" t="s">
        <v>335</v>
      </c>
      <c r="C491" s="28" t="s">
        <v>391</v>
      </c>
      <c r="P491">
        <v>0.2</v>
      </c>
      <c r="Q491">
        <v>0.1</v>
      </c>
      <c r="S491">
        <v>0.1</v>
      </c>
      <c r="T491">
        <v>0.1</v>
      </c>
      <c r="U491">
        <v>0.3</v>
      </c>
      <c r="V491">
        <v>0.2</v>
      </c>
      <c r="W491">
        <v>0.4</v>
      </c>
      <c r="X491">
        <v>20.3</v>
      </c>
      <c r="Y491">
        <v>0.1</v>
      </c>
      <c r="Z491">
        <v>4.1</v>
      </c>
      <c r="AA491">
        <v>0.1</v>
      </c>
      <c r="AD491">
        <v>0.4</v>
      </c>
      <c r="AE491">
        <v>0.2</v>
      </c>
      <c r="AF491">
        <v>0.5</v>
      </c>
      <c r="AG491">
        <v>0.1</v>
      </c>
      <c r="AH491">
        <v>2.5</v>
      </c>
      <c r="AI491">
        <v>0.1</v>
      </c>
      <c r="AJ491">
        <v>1.7</v>
      </c>
      <c r="AK491">
        <v>0.2</v>
      </c>
      <c r="AQ491">
        <v>0.1</v>
      </c>
      <c r="BA491">
        <v>0.2</v>
      </c>
      <c r="BD491">
        <v>0.1</v>
      </c>
      <c r="BE491">
        <v>2.5</v>
      </c>
      <c r="BG491">
        <v>0.1</v>
      </c>
      <c r="BJ491">
        <v>0.1</v>
      </c>
      <c r="BM491">
        <v>0.1</v>
      </c>
      <c r="BP491">
        <v>0.5</v>
      </c>
      <c r="BQ491">
        <v>16.8</v>
      </c>
      <c r="BS491">
        <v>69.1</v>
      </c>
      <c r="BT491">
        <v>-68.3</v>
      </c>
    </row>
    <row r="492" spans="1:72" x14ac:dyDescent="0.25">
      <c r="A492" s="28" t="s">
        <v>115</v>
      </c>
      <c r="B492" s="27" t="s">
        <v>335</v>
      </c>
      <c r="C492" s="28" t="s">
        <v>392</v>
      </c>
      <c r="D492">
        <v>2.2</v>
      </c>
      <c r="E492">
        <v>0.3</v>
      </c>
      <c r="F492">
        <v>0.1</v>
      </c>
      <c r="G492">
        <v>1.4</v>
      </c>
      <c r="H492">
        <v>2.4</v>
      </c>
      <c r="I492">
        <v>0.4</v>
      </c>
      <c r="J492">
        <v>0.6</v>
      </c>
      <c r="K492">
        <v>0.5</v>
      </c>
      <c r="L492">
        <v>0.1</v>
      </c>
      <c r="M492">
        <v>0.7</v>
      </c>
      <c r="N492">
        <v>1.4</v>
      </c>
      <c r="O492">
        <v>0.8</v>
      </c>
      <c r="P492">
        <v>2.4</v>
      </c>
      <c r="Q492">
        <v>0.9</v>
      </c>
      <c r="R492">
        <v>1.7</v>
      </c>
      <c r="S492">
        <v>3.9</v>
      </c>
      <c r="T492">
        <v>1.1</v>
      </c>
      <c r="U492">
        <v>2.9</v>
      </c>
      <c r="V492">
        <v>3.6</v>
      </c>
      <c r="W492">
        <v>9</v>
      </c>
      <c r="X492">
        <v>270.3</v>
      </c>
      <c r="Y492">
        <v>1.9</v>
      </c>
      <c r="Z492">
        <v>29.2</v>
      </c>
      <c r="AA492">
        <v>4.4</v>
      </c>
      <c r="AB492">
        <v>0.1</v>
      </c>
      <c r="AC492">
        <v>0.8</v>
      </c>
      <c r="AD492">
        <v>11.7</v>
      </c>
      <c r="AE492">
        <v>2.7</v>
      </c>
      <c r="AF492">
        <v>3.2</v>
      </c>
      <c r="AG492">
        <v>2</v>
      </c>
      <c r="AH492">
        <v>46.8</v>
      </c>
      <c r="AI492">
        <v>7.5</v>
      </c>
      <c r="AJ492">
        <v>23.8</v>
      </c>
      <c r="AK492">
        <v>3.6</v>
      </c>
      <c r="AL492">
        <v>0.1</v>
      </c>
      <c r="AM492">
        <v>0.7</v>
      </c>
      <c r="AN492">
        <v>0.1</v>
      </c>
      <c r="AO492">
        <v>0.1</v>
      </c>
      <c r="AP492">
        <v>0.6</v>
      </c>
      <c r="AQ492">
        <v>1.6</v>
      </c>
      <c r="AR492">
        <v>0.1</v>
      </c>
      <c r="AT492">
        <v>0.1</v>
      </c>
      <c r="AU492">
        <v>0.3</v>
      </c>
      <c r="AV492">
        <v>0.5</v>
      </c>
      <c r="AW492">
        <v>0.4</v>
      </c>
      <c r="AX492">
        <v>0.8</v>
      </c>
      <c r="AY492">
        <v>0.1</v>
      </c>
      <c r="AZ492">
        <v>0.9</v>
      </c>
      <c r="BA492">
        <v>1.7</v>
      </c>
      <c r="BB492">
        <v>0.1</v>
      </c>
      <c r="BC492">
        <v>0.1</v>
      </c>
      <c r="BD492">
        <v>1.1</v>
      </c>
      <c r="BE492">
        <v>19.4</v>
      </c>
      <c r="BF492">
        <v>0.2</v>
      </c>
      <c r="BG492">
        <v>1.7</v>
      </c>
      <c r="BH492">
        <v>0.3</v>
      </c>
      <c r="BI492">
        <v>0.3</v>
      </c>
      <c r="BJ492">
        <v>0.3</v>
      </c>
      <c r="BK492">
        <v>0.2</v>
      </c>
      <c r="BL492">
        <v>0.1</v>
      </c>
      <c r="BM492">
        <v>1.8</v>
      </c>
      <c r="BP492">
        <v>3.2</v>
      </c>
      <c r="BQ492">
        <v>131.8</v>
      </c>
      <c r="BR492">
        <v>0.1</v>
      </c>
      <c r="BS492">
        <v>406.4</v>
      </c>
      <c r="BT492">
        <v>-78.1</v>
      </c>
    </row>
    <row r="493" spans="1:72" x14ac:dyDescent="0.25">
      <c r="A493" s="28" t="s">
        <v>115</v>
      </c>
      <c r="B493" s="27" t="s">
        <v>335</v>
      </c>
      <c r="C493" s="28" t="s">
        <v>393</v>
      </c>
      <c r="D493">
        <v>2.4</v>
      </c>
      <c r="E493">
        <v>1.1</v>
      </c>
      <c r="F493">
        <v>0.2</v>
      </c>
      <c r="G493">
        <v>2</v>
      </c>
      <c r="H493">
        <v>2</v>
      </c>
      <c r="I493">
        <v>0.3</v>
      </c>
      <c r="J493">
        <v>0.6</v>
      </c>
      <c r="K493">
        <v>0.5</v>
      </c>
      <c r="L493">
        <v>0.1</v>
      </c>
      <c r="M493">
        <v>0.5</v>
      </c>
      <c r="N493">
        <v>1.1</v>
      </c>
      <c r="O493">
        <v>0.6</v>
      </c>
      <c r="P493">
        <v>3.6</v>
      </c>
      <c r="Q493">
        <v>0.8</v>
      </c>
      <c r="R493">
        <v>4</v>
      </c>
      <c r="S493">
        <v>6.1</v>
      </c>
      <c r="T493">
        <v>2.8</v>
      </c>
      <c r="U493">
        <v>4.8</v>
      </c>
      <c r="V493">
        <v>12</v>
      </c>
      <c r="W493">
        <v>14.4</v>
      </c>
      <c r="X493">
        <v>553.9</v>
      </c>
      <c r="Y493">
        <v>3.6</v>
      </c>
      <c r="Z493">
        <v>83.5</v>
      </c>
      <c r="AA493">
        <v>2.2</v>
      </c>
      <c r="AC493">
        <v>1.3</v>
      </c>
      <c r="AD493">
        <v>7.6</v>
      </c>
      <c r="AE493">
        <v>16.8</v>
      </c>
      <c r="AF493">
        <v>5.1</v>
      </c>
      <c r="AG493">
        <v>2.1</v>
      </c>
      <c r="AH493">
        <v>76.4</v>
      </c>
      <c r="AI493">
        <v>12.6</v>
      </c>
      <c r="AJ493">
        <v>52.6</v>
      </c>
      <c r="AK493">
        <v>24.2</v>
      </c>
      <c r="AL493">
        <v>0.1</v>
      </c>
      <c r="AM493">
        <v>0.6</v>
      </c>
      <c r="AN493">
        <v>0.2</v>
      </c>
      <c r="AO493">
        <v>0.1</v>
      </c>
      <c r="AP493">
        <v>0.4</v>
      </c>
      <c r="AQ493">
        <v>3.4</v>
      </c>
      <c r="AR493">
        <v>0.2</v>
      </c>
      <c r="AT493">
        <v>0.1</v>
      </c>
      <c r="AU493">
        <v>0.4</v>
      </c>
      <c r="AV493">
        <v>0.6</v>
      </c>
      <c r="AW493">
        <v>0.6</v>
      </c>
      <c r="AX493">
        <v>0.5</v>
      </c>
      <c r="AY493">
        <v>0.2</v>
      </c>
      <c r="AZ493">
        <v>1.1</v>
      </c>
      <c r="BA493">
        <v>6</v>
      </c>
      <c r="BB493">
        <v>0.2</v>
      </c>
      <c r="BC493">
        <v>0.2</v>
      </c>
      <c r="BD493">
        <v>1.6</v>
      </c>
      <c r="BE493">
        <v>41.7</v>
      </c>
      <c r="BF493">
        <v>0.3</v>
      </c>
      <c r="BG493">
        <v>2.8</v>
      </c>
      <c r="BH493">
        <v>0.2</v>
      </c>
      <c r="BI493">
        <v>0.2</v>
      </c>
      <c r="BJ493">
        <v>1</v>
      </c>
      <c r="BK493">
        <v>0.2</v>
      </c>
      <c r="BL493">
        <v>0.2</v>
      </c>
      <c r="BM493">
        <v>0.6</v>
      </c>
      <c r="BP493">
        <v>19.3</v>
      </c>
      <c r="BQ493">
        <v>300.1</v>
      </c>
      <c r="BR493">
        <v>0.2</v>
      </c>
      <c r="BS493">
        <v>1093.7</v>
      </c>
      <c r="BT493">
        <v>84.9</v>
      </c>
    </row>
    <row r="494" spans="1:72" x14ac:dyDescent="0.25">
      <c r="A494" s="28" t="s">
        <v>115</v>
      </c>
      <c r="B494" s="27" t="s">
        <v>335</v>
      </c>
      <c r="C494" s="28" t="s">
        <v>394</v>
      </c>
      <c r="P494">
        <v>0.1</v>
      </c>
      <c r="S494">
        <v>0.1</v>
      </c>
      <c r="U494">
        <v>0.1</v>
      </c>
      <c r="V494">
        <v>0.8</v>
      </c>
      <c r="W494">
        <v>0.6</v>
      </c>
      <c r="X494">
        <v>18.2</v>
      </c>
      <c r="Z494">
        <v>1.3</v>
      </c>
      <c r="AD494">
        <v>0.1</v>
      </c>
      <c r="AE494">
        <v>0.1</v>
      </c>
      <c r="AH494">
        <v>0.2</v>
      </c>
      <c r="AJ494">
        <v>0.9</v>
      </c>
      <c r="AK494">
        <v>0.1</v>
      </c>
      <c r="BA494">
        <v>0.1</v>
      </c>
      <c r="BD494">
        <v>0.1</v>
      </c>
      <c r="BE494">
        <v>1.1</v>
      </c>
      <c r="BP494">
        <v>0.1</v>
      </c>
      <c r="BQ494">
        <v>5.8</v>
      </c>
      <c r="BS494">
        <v>20.9</v>
      </c>
      <c r="BT494">
        <v>-12.7</v>
      </c>
    </row>
    <row r="495" spans="1:72" x14ac:dyDescent="0.25">
      <c r="A495" s="28" t="s">
        <v>115</v>
      </c>
      <c r="B495" s="27" t="s">
        <v>335</v>
      </c>
      <c r="C495" s="28" t="s">
        <v>395</v>
      </c>
      <c r="D495">
        <v>11</v>
      </c>
      <c r="E495">
        <v>3.8</v>
      </c>
      <c r="F495">
        <v>1.3</v>
      </c>
      <c r="G495">
        <v>4.1</v>
      </c>
      <c r="H495">
        <v>9.9</v>
      </c>
      <c r="I495">
        <v>1.2</v>
      </c>
      <c r="J495">
        <v>1.8</v>
      </c>
      <c r="K495">
        <v>2.1</v>
      </c>
      <c r="L495">
        <v>0.4</v>
      </c>
      <c r="M495">
        <v>1.9</v>
      </c>
      <c r="N495">
        <v>6</v>
      </c>
      <c r="O495">
        <v>4.7</v>
      </c>
      <c r="P495">
        <v>4.4</v>
      </c>
      <c r="Q495">
        <v>2.7</v>
      </c>
      <c r="R495">
        <v>4</v>
      </c>
      <c r="S495">
        <v>6.5</v>
      </c>
      <c r="T495">
        <v>3.9</v>
      </c>
      <c r="U495">
        <v>5.6</v>
      </c>
      <c r="V495">
        <v>7.8</v>
      </c>
      <c r="W495">
        <v>20.4</v>
      </c>
      <c r="X495">
        <v>929</v>
      </c>
      <c r="Y495">
        <v>6.3</v>
      </c>
      <c r="Z495">
        <v>78.6</v>
      </c>
      <c r="AA495">
        <v>11</v>
      </c>
      <c r="AB495">
        <v>0.3</v>
      </c>
      <c r="AC495">
        <v>2.6</v>
      </c>
      <c r="AD495">
        <v>12.4</v>
      </c>
      <c r="AE495">
        <v>9.3</v>
      </c>
      <c r="AF495">
        <v>11.1</v>
      </c>
      <c r="AG495">
        <v>5.7</v>
      </c>
      <c r="AH495">
        <v>65.2</v>
      </c>
      <c r="AI495">
        <v>40.2</v>
      </c>
      <c r="AJ495">
        <v>96.4</v>
      </c>
      <c r="AK495">
        <v>17.2</v>
      </c>
      <c r="AL495">
        <v>0.6</v>
      </c>
      <c r="AM495">
        <v>3.4</v>
      </c>
      <c r="AN495">
        <v>1.2</v>
      </c>
      <c r="AO495">
        <v>0.8</v>
      </c>
      <c r="AP495">
        <v>3.3</v>
      </c>
      <c r="AQ495">
        <v>11.9</v>
      </c>
      <c r="AR495">
        <v>1.4</v>
      </c>
      <c r="AS495">
        <v>1</v>
      </c>
      <c r="AT495">
        <v>1</v>
      </c>
      <c r="AU495">
        <v>1.4</v>
      </c>
      <c r="AV495">
        <v>6.6</v>
      </c>
      <c r="AW495">
        <v>3.2</v>
      </c>
      <c r="AX495">
        <v>2.2</v>
      </c>
      <c r="AY495">
        <v>0.8</v>
      </c>
      <c r="AZ495">
        <v>2.2</v>
      </c>
      <c r="BA495">
        <v>16.2</v>
      </c>
      <c r="BB495">
        <v>0.9</v>
      </c>
      <c r="BC495">
        <v>0.5</v>
      </c>
      <c r="BD495">
        <v>7.2</v>
      </c>
      <c r="BE495">
        <v>59.3</v>
      </c>
      <c r="BF495">
        <v>1.5</v>
      </c>
      <c r="BG495">
        <v>4.7</v>
      </c>
      <c r="BH495">
        <v>2</v>
      </c>
      <c r="BI495">
        <v>1.1</v>
      </c>
      <c r="BJ495">
        <v>2.5</v>
      </c>
      <c r="BK495">
        <v>0.6</v>
      </c>
      <c r="BL495">
        <v>0.3</v>
      </c>
      <c r="BM495">
        <v>1.8</v>
      </c>
      <c r="BP495">
        <v>5.4</v>
      </c>
      <c r="BQ495">
        <v>321.4</v>
      </c>
      <c r="BR495">
        <v>0.1</v>
      </c>
      <c r="BS495">
        <v>1024.2</v>
      </c>
      <c r="BT495">
        <v>-145.1</v>
      </c>
    </row>
    <row r="496" spans="1:72" x14ac:dyDescent="0.25">
      <c r="A496" s="28" t="s">
        <v>115</v>
      </c>
      <c r="B496" s="27" t="s">
        <v>335</v>
      </c>
      <c r="C496" s="28" t="s">
        <v>396</v>
      </c>
      <c r="D496">
        <v>4.2</v>
      </c>
      <c r="E496">
        <v>1.9</v>
      </c>
      <c r="F496">
        <v>0.2</v>
      </c>
      <c r="G496">
        <v>3.5</v>
      </c>
      <c r="H496">
        <v>8</v>
      </c>
      <c r="I496">
        <v>1.3</v>
      </c>
      <c r="J496">
        <v>0.9</v>
      </c>
      <c r="K496">
        <v>0.7</v>
      </c>
      <c r="L496">
        <v>0.2</v>
      </c>
      <c r="M496">
        <v>0.9</v>
      </c>
      <c r="N496">
        <v>3.3</v>
      </c>
      <c r="O496">
        <v>13.9</v>
      </c>
      <c r="P496">
        <v>8.6</v>
      </c>
      <c r="Q496">
        <v>1.2</v>
      </c>
      <c r="R496">
        <v>2</v>
      </c>
      <c r="S496">
        <v>10.9</v>
      </c>
      <c r="T496">
        <v>82.4</v>
      </c>
      <c r="U496">
        <v>26</v>
      </c>
      <c r="V496">
        <v>19.8</v>
      </c>
      <c r="W496">
        <v>86.9</v>
      </c>
      <c r="X496">
        <v>5913.3</v>
      </c>
      <c r="Y496">
        <v>49.4</v>
      </c>
      <c r="Z496">
        <v>371.8</v>
      </c>
      <c r="AA496">
        <v>4.2</v>
      </c>
      <c r="AB496">
        <v>0.2</v>
      </c>
      <c r="AC496">
        <v>2.8</v>
      </c>
      <c r="AD496">
        <v>21.6</v>
      </c>
      <c r="AE496">
        <v>32.8</v>
      </c>
      <c r="AF496">
        <v>20.9</v>
      </c>
      <c r="AG496">
        <v>6.5</v>
      </c>
      <c r="AH496">
        <v>129.2</v>
      </c>
      <c r="AI496">
        <v>7.4</v>
      </c>
      <c r="AJ496">
        <v>384</v>
      </c>
      <c r="AK496">
        <v>42.2</v>
      </c>
      <c r="AL496">
        <v>0.4</v>
      </c>
      <c r="AM496">
        <v>1.8</v>
      </c>
      <c r="AN496">
        <v>7.5</v>
      </c>
      <c r="AO496">
        <v>0.6</v>
      </c>
      <c r="AP496">
        <v>4.3</v>
      </c>
      <c r="AQ496">
        <v>36.3</v>
      </c>
      <c r="AR496">
        <v>1.1</v>
      </c>
      <c r="AS496">
        <v>0.4</v>
      </c>
      <c r="AT496">
        <v>1</v>
      </c>
      <c r="AU496">
        <v>1.1</v>
      </c>
      <c r="AV496">
        <v>6.7</v>
      </c>
      <c r="AW496">
        <v>3.5</v>
      </c>
      <c r="AX496">
        <v>16.2</v>
      </c>
      <c r="AY496">
        <v>0.5</v>
      </c>
      <c r="AZ496">
        <v>8.3</v>
      </c>
      <c r="BA496">
        <v>65.2</v>
      </c>
      <c r="BB496">
        <v>0.3</v>
      </c>
      <c r="BC496">
        <v>0.3</v>
      </c>
      <c r="BD496">
        <v>16.4</v>
      </c>
      <c r="BE496">
        <v>350.2</v>
      </c>
      <c r="BF496">
        <v>1.3</v>
      </c>
      <c r="BG496">
        <v>12</v>
      </c>
      <c r="BH496">
        <v>1.2</v>
      </c>
      <c r="BI496">
        <v>1.8</v>
      </c>
      <c r="BJ496">
        <v>2.2</v>
      </c>
      <c r="BK496">
        <v>3.2</v>
      </c>
      <c r="BL496">
        <v>1.1</v>
      </c>
      <c r="BM496">
        <v>0.9</v>
      </c>
      <c r="BP496">
        <v>36.3</v>
      </c>
      <c r="BQ496">
        <v>1925.5</v>
      </c>
      <c r="BR496">
        <v>0.5</v>
      </c>
      <c r="BS496">
        <v>13176.7</v>
      </c>
      <c r="BT496">
        <v>-5186.1</v>
      </c>
    </row>
    <row r="497" spans="1:72" x14ac:dyDescent="0.25">
      <c r="A497" s="28" t="s">
        <v>115</v>
      </c>
      <c r="B497" s="27" t="s">
        <v>335</v>
      </c>
      <c r="C497" s="28" t="s">
        <v>397</v>
      </c>
      <c r="D497">
        <v>0.4</v>
      </c>
      <c r="E497">
        <v>0.1</v>
      </c>
      <c r="G497">
        <v>0.4</v>
      </c>
      <c r="H497">
        <v>0.6</v>
      </c>
      <c r="I497">
        <v>0.1</v>
      </c>
      <c r="J497">
        <v>0.2</v>
      </c>
      <c r="K497">
        <v>0.2</v>
      </c>
      <c r="M497">
        <v>0.1</v>
      </c>
      <c r="N497">
        <v>0.5</v>
      </c>
      <c r="O497">
        <v>0.4</v>
      </c>
      <c r="P497">
        <v>1.2</v>
      </c>
      <c r="Q497">
        <v>0.3</v>
      </c>
      <c r="R497">
        <v>3.7</v>
      </c>
      <c r="S497">
        <v>3.3</v>
      </c>
      <c r="T497">
        <v>2</v>
      </c>
      <c r="U497">
        <v>7.6</v>
      </c>
      <c r="V497">
        <v>9.6</v>
      </c>
      <c r="W497">
        <v>16.2</v>
      </c>
      <c r="X497">
        <v>473.7</v>
      </c>
      <c r="Y497">
        <v>1.2</v>
      </c>
      <c r="Z497">
        <v>40.6</v>
      </c>
      <c r="AA497">
        <v>0.8</v>
      </c>
      <c r="AB497">
        <v>0.1</v>
      </c>
      <c r="AC497">
        <v>0.4</v>
      </c>
      <c r="AD497">
        <v>5.7</v>
      </c>
      <c r="AE497">
        <v>7.4</v>
      </c>
      <c r="AF497">
        <v>0.7</v>
      </c>
      <c r="AG497">
        <v>0.4</v>
      </c>
      <c r="AH497">
        <v>10.9</v>
      </c>
      <c r="AI497">
        <v>0.4</v>
      </c>
      <c r="AJ497">
        <v>20.4</v>
      </c>
      <c r="AK497">
        <v>3.1</v>
      </c>
      <c r="AM497">
        <v>0.2</v>
      </c>
      <c r="AO497">
        <v>0.1</v>
      </c>
      <c r="AP497">
        <v>0.3</v>
      </c>
      <c r="AQ497">
        <v>0.5</v>
      </c>
      <c r="AR497">
        <v>0.1</v>
      </c>
      <c r="AU497">
        <v>0.3</v>
      </c>
      <c r="AV497">
        <v>0.1</v>
      </c>
      <c r="AW497">
        <v>0.4</v>
      </c>
      <c r="AX497">
        <v>0.4</v>
      </c>
      <c r="AZ497">
        <v>0.2</v>
      </c>
      <c r="BA497">
        <v>1.3</v>
      </c>
      <c r="BD497">
        <v>0.8</v>
      </c>
      <c r="BE497">
        <v>25.8</v>
      </c>
      <c r="BF497">
        <v>0.1</v>
      </c>
      <c r="BG497">
        <v>1.1</v>
      </c>
      <c r="BH497">
        <v>0.1</v>
      </c>
      <c r="BI497">
        <v>0.2</v>
      </c>
      <c r="BJ497">
        <v>0.7</v>
      </c>
      <c r="BK497">
        <v>0.4</v>
      </c>
      <c r="BL497">
        <v>0.1</v>
      </c>
      <c r="BM497">
        <v>0.1</v>
      </c>
      <c r="BP497">
        <v>2.4</v>
      </c>
      <c r="BQ497">
        <v>170.3</v>
      </c>
      <c r="BS497">
        <v>356.8</v>
      </c>
      <c r="BT497">
        <v>-86.4</v>
      </c>
    </row>
    <row r="498" spans="1:72" x14ac:dyDescent="0.25">
      <c r="A498" s="28" t="s">
        <v>115</v>
      </c>
      <c r="B498" s="27" t="s">
        <v>335</v>
      </c>
      <c r="C498" s="28" t="s">
        <v>398</v>
      </c>
      <c r="H498">
        <v>0.1</v>
      </c>
      <c r="N498">
        <v>0.1</v>
      </c>
      <c r="R498">
        <v>0.4</v>
      </c>
      <c r="S498">
        <v>0.1</v>
      </c>
      <c r="V498">
        <v>0.1</v>
      </c>
      <c r="W498">
        <v>0.1</v>
      </c>
      <c r="X498">
        <v>2.4</v>
      </c>
      <c r="Z498">
        <v>0.1</v>
      </c>
      <c r="AA498">
        <v>0.1</v>
      </c>
      <c r="AC498">
        <v>0.6</v>
      </c>
      <c r="AD498">
        <v>0.1</v>
      </c>
      <c r="AE498">
        <v>0.1</v>
      </c>
      <c r="AF498">
        <v>0.2</v>
      </c>
      <c r="AH498">
        <v>0.1</v>
      </c>
      <c r="AJ498">
        <v>0.3</v>
      </c>
      <c r="AK498">
        <v>0.1</v>
      </c>
      <c r="AQ498">
        <v>0.1</v>
      </c>
      <c r="BE498">
        <v>0.1</v>
      </c>
      <c r="BQ498">
        <v>1.2</v>
      </c>
      <c r="BS498">
        <v>2.4</v>
      </c>
      <c r="BT498">
        <v>-4.8</v>
      </c>
    </row>
    <row r="499" spans="1:72" x14ac:dyDescent="0.25">
      <c r="A499" s="28" t="s">
        <v>115</v>
      </c>
      <c r="B499" s="27" t="s">
        <v>335</v>
      </c>
      <c r="C499" s="28" t="s">
        <v>399</v>
      </c>
      <c r="D499">
        <v>0.3</v>
      </c>
      <c r="E499">
        <v>0.2</v>
      </c>
      <c r="G499">
        <v>0.5</v>
      </c>
      <c r="H499">
        <v>0.2</v>
      </c>
      <c r="I499">
        <v>0.1</v>
      </c>
      <c r="J499">
        <v>0.1</v>
      </c>
      <c r="K499">
        <v>0.1</v>
      </c>
      <c r="M499">
        <v>0.1</v>
      </c>
      <c r="N499">
        <v>0.1</v>
      </c>
      <c r="O499">
        <v>0.1</v>
      </c>
      <c r="P499">
        <v>0.6</v>
      </c>
      <c r="Q499">
        <v>0.1</v>
      </c>
      <c r="R499">
        <v>0.4</v>
      </c>
      <c r="S499">
        <v>0.7</v>
      </c>
      <c r="T499">
        <v>0.2</v>
      </c>
      <c r="U499">
        <v>0.5</v>
      </c>
      <c r="V499">
        <v>0.6</v>
      </c>
      <c r="W499">
        <v>2.5</v>
      </c>
      <c r="X499">
        <v>149.5</v>
      </c>
      <c r="Y499">
        <v>0.5</v>
      </c>
      <c r="Z499">
        <v>9.2</v>
      </c>
      <c r="AA499">
        <v>0.2</v>
      </c>
      <c r="AC499">
        <v>0.3</v>
      </c>
      <c r="AD499">
        <v>0.6</v>
      </c>
      <c r="AE499">
        <v>1</v>
      </c>
      <c r="AF499">
        <v>0.5</v>
      </c>
      <c r="AG499">
        <v>0.3</v>
      </c>
      <c r="AH499">
        <v>12</v>
      </c>
      <c r="AI499">
        <v>0.3</v>
      </c>
      <c r="AJ499">
        <v>5.8</v>
      </c>
      <c r="AK499">
        <v>1.1</v>
      </c>
      <c r="AM499">
        <v>0.1</v>
      </c>
      <c r="AN499">
        <v>0.1</v>
      </c>
      <c r="AO499">
        <v>0.1</v>
      </c>
      <c r="AP499">
        <v>0.1</v>
      </c>
      <c r="AQ499">
        <v>0.2</v>
      </c>
      <c r="AV499">
        <v>0.1</v>
      </c>
      <c r="AW499">
        <v>0.1</v>
      </c>
      <c r="AX499">
        <v>0.1</v>
      </c>
      <c r="AZ499">
        <v>0.2</v>
      </c>
      <c r="BA499">
        <v>0.3</v>
      </c>
      <c r="BC499">
        <v>0.1</v>
      </c>
      <c r="BD499">
        <v>0.2</v>
      </c>
      <c r="BE499">
        <v>7.5</v>
      </c>
      <c r="BF499">
        <v>0.1</v>
      </c>
      <c r="BG499">
        <v>0.2</v>
      </c>
      <c r="BI499">
        <v>0.1</v>
      </c>
      <c r="BJ499">
        <v>0.1</v>
      </c>
      <c r="BK499">
        <v>0.1</v>
      </c>
      <c r="BL499">
        <v>0.1</v>
      </c>
      <c r="BP499">
        <v>0.6</v>
      </c>
      <c r="BQ499">
        <v>56.9</v>
      </c>
      <c r="BR499">
        <v>0.1</v>
      </c>
      <c r="BS499">
        <v>135.7</v>
      </c>
      <c r="BT499">
        <v>-61.7</v>
      </c>
    </row>
    <row r="500" spans="1:72" x14ac:dyDescent="0.25">
      <c r="A500" s="28" t="s">
        <v>115</v>
      </c>
      <c r="B500" s="27" t="s">
        <v>335</v>
      </c>
      <c r="C500" s="28" t="s">
        <v>400</v>
      </c>
      <c r="D500">
        <v>6.2</v>
      </c>
      <c r="E500">
        <v>4.4</v>
      </c>
      <c r="F500">
        <v>0.2</v>
      </c>
      <c r="G500">
        <v>8.9</v>
      </c>
      <c r="H500">
        <v>3.2</v>
      </c>
      <c r="I500">
        <v>1.4</v>
      </c>
      <c r="J500">
        <v>1.4</v>
      </c>
      <c r="K500">
        <v>0.3</v>
      </c>
      <c r="L500">
        <v>0.1</v>
      </c>
      <c r="M500">
        <v>0.8</v>
      </c>
      <c r="N500">
        <v>1</v>
      </c>
      <c r="O500">
        <v>0.4</v>
      </c>
      <c r="P500">
        <v>16.5</v>
      </c>
      <c r="Q500">
        <v>1.8</v>
      </c>
      <c r="R500">
        <v>3.3</v>
      </c>
      <c r="S500">
        <v>23.5</v>
      </c>
      <c r="T500">
        <v>9.4</v>
      </c>
      <c r="U500">
        <v>26.1</v>
      </c>
      <c r="V500">
        <v>11.9</v>
      </c>
      <c r="W500">
        <v>100.7</v>
      </c>
      <c r="X500">
        <v>4866.6</v>
      </c>
      <c r="Y500">
        <v>35.8</v>
      </c>
      <c r="Z500">
        <v>515.9</v>
      </c>
      <c r="AA500">
        <v>7.5</v>
      </c>
      <c r="AB500">
        <v>0.1</v>
      </c>
      <c r="AC500">
        <v>4.3</v>
      </c>
      <c r="AD500">
        <v>35.5</v>
      </c>
      <c r="AE500">
        <v>69.5</v>
      </c>
      <c r="AF500">
        <v>26.5</v>
      </c>
      <c r="AG500">
        <v>11</v>
      </c>
      <c r="AH500">
        <v>408.2</v>
      </c>
      <c r="AI500">
        <v>37.4</v>
      </c>
      <c r="AJ500">
        <v>364.6</v>
      </c>
      <c r="AK500">
        <v>94.5</v>
      </c>
      <c r="AL500">
        <v>0.2</v>
      </c>
      <c r="AM500">
        <v>2.4</v>
      </c>
      <c r="AO500">
        <v>0.1</v>
      </c>
      <c r="AP500">
        <v>0.4</v>
      </c>
      <c r="AQ500">
        <v>12.6</v>
      </c>
      <c r="AR500">
        <v>1.2</v>
      </c>
      <c r="AS500">
        <v>0.3</v>
      </c>
      <c r="AT500">
        <v>0.5</v>
      </c>
      <c r="AU500">
        <v>0.5</v>
      </c>
      <c r="AV500">
        <v>0.6</v>
      </c>
      <c r="AW500">
        <v>1.6</v>
      </c>
      <c r="AX500">
        <v>1.8</v>
      </c>
      <c r="AY500">
        <v>0.1</v>
      </c>
      <c r="AZ500">
        <v>28.5</v>
      </c>
      <c r="BA500">
        <v>28.9</v>
      </c>
      <c r="BB500">
        <v>0.1</v>
      </c>
      <c r="BC500">
        <v>0.5</v>
      </c>
      <c r="BD500">
        <v>16.3</v>
      </c>
      <c r="BE500">
        <v>285.5</v>
      </c>
      <c r="BF500">
        <v>1</v>
      </c>
      <c r="BG500">
        <v>21.6</v>
      </c>
      <c r="BH500">
        <v>0.8</v>
      </c>
      <c r="BI500">
        <v>1.4</v>
      </c>
      <c r="BJ500">
        <v>3</v>
      </c>
      <c r="BK500">
        <v>4.6</v>
      </c>
      <c r="BL500">
        <v>1.7</v>
      </c>
      <c r="BM500">
        <v>5.1</v>
      </c>
      <c r="BP500">
        <v>54.2</v>
      </c>
      <c r="BQ500">
        <v>2701.8</v>
      </c>
      <c r="BR500">
        <v>1.2</v>
      </c>
      <c r="BS500">
        <v>7372.9</v>
      </c>
      <c r="BT500">
        <v>-40.4</v>
      </c>
    </row>
    <row r="501" spans="1:72" x14ac:dyDescent="0.25">
      <c r="A501" s="28" t="s">
        <v>115</v>
      </c>
      <c r="B501" s="27" t="s">
        <v>335</v>
      </c>
      <c r="C501" s="28" t="s">
        <v>401</v>
      </c>
      <c r="D501">
        <v>0.7</v>
      </c>
      <c r="E501">
        <v>0.3</v>
      </c>
      <c r="G501">
        <v>0.8</v>
      </c>
      <c r="H501">
        <v>0.3</v>
      </c>
      <c r="I501">
        <v>0.3</v>
      </c>
      <c r="J501">
        <v>0.1</v>
      </c>
      <c r="M501">
        <v>0.1</v>
      </c>
      <c r="N501">
        <v>0.1</v>
      </c>
      <c r="O501">
        <v>0.1</v>
      </c>
      <c r="P501">
        <v>3.1</v>
      </c>
      <c r="Q501">
        <v>0.2</v>
      </c>
      <c r="R501">
        <v>0.3</v>
      </c>
      <c r="S501">
        <v>4.2</v>
      </c>
      <c r="T501">
        <v>1.2</v>
      </c>
      <c r="U501">
        <v>4.9</v>
      </c>
      <c r="V501">
        <v>2.6</v>
      </c>
      <c r="W501">
        <v>24.4</v>
      </c>
      <c r="X501">
        <v>795.4</v>
      </c>
      <c r="Y501">
        <v>6.7</v>
      </c>
      <c r="Z501">
        <v>85.4</v>
      </c>
      <c r="AA501">
        <v>0.8</v>
      </c>
      <c r="AC501">
        <v>0.4</v>
      </c>
      <c r="AD501">
        <v>2.9</v>
      </c>
      <c r="AE501">
        <v>12.4</v>
      </c>
      <c r="AF501">
        <v>4.1</v>
      </c>
      <c r="AG501">
        <v>1.3</v>
      </c>
      <c r="AH501">
        <v>37.9</v>
      </c>
      <c r="AI501">
        <v>3.6</v>
      </c>
      <c r="AJ501">
        <v>86.2</v>
      </c>
      <c r="AK501">
        <v>15.5</v>
      </c>
      <c r="AM501">
        <v>0.3</v>
      </c>
      <c r="AP501">
        <v>0.1</v>
      </c>
      <c r="AQ501">
        <v>2.3</v>
      </c>
      <c r="AR501">
        <v>0.2</v>
      </c>
      <c r="AS501">
        <v>0.1</v>
      </c>
      <c r="AT501">
        <v>0.1</v>
      </c>
      <c r="AU501">
        <v>0.1</v>
      </c>
      <c r="AV501">
        <v>0.1</v>
      </c>
      <c r="AW501">
        <v>0.3</v>
      </c>
      <c r="AX501">
        <v>0.2</v>
      </c>
      <c r="AZ501">
        <v>5.6</v>
      </c>
      <c r="BA501">
        <v>4.8</v>
      </c>
      <c r="BD501">
        <v>3.8</v>
      </c>
      <c r="BE501">
        <v>46.3</v>
      </c>
      <c r="BF501">
        <v>0.2</v>
      </c>
      <c r="BG501">
        <v>1.3</v>
      </c>
      <c r="BH501">
        <v>0.1</v>
      </c>
      <c r="BI501">
        <v>0.2</v>
      </c>
      <c r="BJ501">
        <v>0.9</v>
      </c>
      <c r="BK501">
        <v>1.2</v>
      </c>
      <c r="BL501">
        <v>0.3</v>
      </c>
      <c r="BM501">
        <v>0.2</v>
      </c>
      <c r="BP501">
        <v>7.7</v>
      </c>
      <c r="BQ501">
        <v>461.1</v>
      </c>
      <c r="BR501">
        <v>0.1</v>
      </c>
      <c r="BS501">
        <v>1365.5</v>
      </c>
      <c r="BT501">
        <v>-75</v>
      </c>
    </row>
    <row r="502" spans="1:72" x14ac:dyDescent="0.25">
      <c r="A502" s="28" t="s">
        <v>115</v>
      </c>
      <c r="B502" s="27" t="s">
        <v>335</v>
      </c>
      <c r="C502" s="28" t="s">
        <v>402</v>
      </c>
      <c r="D502">
        <v>3.5</v>
      </c>
      <c r="E502">
        <v>1.4</v>
      </c>
      <c r="F502">
        <v>0.1</v>
      </c>
      <c r="G502">
        <v>4.2</v>
      </c>
      <c r="H502">
        <v>3.5</v>
      </c>
      <c r="I502">
        <v>0.4</v>
      </c>
      <c r="J502">
        <v>0.6</v>
      </c>
      <c r="K502">
        <v>0.7</v>
      </c>
      <c r="L502">
        <v>0.1</v>
      </c>
      <c r="M502">
        <v>0.6</v>
      </c>
      <c r="N502">
        <v>1.5</v>
      </c>
      <c r="O502">
        <v>0.6</v>
      </c>
      <c r="P502">
        <v>3.8</v>
      </c>
      <c r="Q502">
        <v>1</v>
      </c>
      <c r="R502">
        <v>2</v>
      </c>
      <c r="S502">
        <v>8.6</v>
      </c>
      <c r="T502">
        <v>4.5</v>
      </c>
      <c r="U502">
        <v>6.3</v>
      </c>
      <c r="V502">
        <v>9.2</v>
      </c>
      <c r="W502">
        <v>29.6</v>
      </c>
      <c r="X502">
        <v>1523.2</v>
      </c>
      <c r="Y502">
        <v>3.8</v>
      </c>
      <c r="Z502">
        <v>98.8</v>
      </c>
      <c r="AA502">
        <v>3.2</v>
      </c>
      <c r="AB502">
        <v>0.1</v>
      </c>
      <c r="AC502">
        <v>2.2</v>
      </c>
      <c r="AD502">
        <v>9.8</v>
      </c>
      <c r="AE502">
        <v>10</v>
      </c>
      <c r="AF502">
        <v>2.3</v>
      </c>
      <c r="AG502">
        <v>1.1</v>
      </c>
      <c r="AH502">
        <v>100.2</v>
      </c>
      <c r="AI502">
        <v>23.5</v>
      </c>
      <c r="AJ502">
        <v>144.8</v>
      </c>
      <c r="AK502">
        <v>32.4</v>
      </c>
      <c r="AL502">
        <v>0.1</v>
      </c>
      <c r="AM502">
        <v>1.6</v>
      </c>
      <c r="AO502">
        <v>0.1</v>
      </c>
      <c r="AP502">
        <v>0.6</v>
      </c>
      <c r="AQ502">
        <v>1.8</v>
      </c>
      <c r="AR502">
        <v>0.1</v>
      </c>
      <c r="AU502">
        <v>0.5</v>
      </c>
      <c r="AV502">
        <v>0.5</v>
      </c>
      <c r="AW502">
        <v>0.8</v>
      </c>
      <c r="AX502">
        <v>1.1</v>
      </c>
      <c r="AY502">
        <v>0.1</v>
      </c>
      <c r="AZ502">
        <v>0.7</v>
      </c>
      <c r="BA502">
        <v>4.5</v>
      </c>
      <c r="BB502">
        <v>0.1</v>
      </c>
      <c r="BC502">
        <v>0.1</v>
      </c>
      <c r="BD502">
        <v>2</v>
      </c>
      <c r="BE502">
        <v>86.3</v>
      </c>
      <c r="BF502">
        <v>0.3</v>
      </c>
      <c r="BG502">
        <v>1.3</v>
      </c>
      <c r="BH502">
        <v>0.3</v>
      </c>
      <c r="BI502">
        <v>0.2</v>
      </c>
      <c r="BJ502">
        <v>0.4</v>
      </c>
      <c r="BK502">
        <v>0.4</v>
      </c>
      <c r="BL502">
        <v>0.1</v>
      </c>
      <c r="BM502">
        <v>0.2</v>
      </c>
      <c r="BP502">
        <v>7.6</v>
      </c>
      <c r="BQ502">
        <v>615.1</v>
      </c>
      <c r="BR502">
        <v>0.5</v>
      </c>
      <c r="BS502">
        <v>2127.1</v>
      </c>
      <c r="BT502">
        <v>-21.7</v>
      </c>
    </row>
    <row r="503" spans="1:72" x14ac:dyDescent="0.25">
      <c r="A503" s="28" t="s">
        <v>115</v>
      </c>
      <c r="B503" s="27" t="s">
        <v>335</v>
      </c>
      <c r="C503" s="28" t="s">
        <v>403</v>
      </c>
      <c r="D503">
        <v>0.7</v>
      </c>
      <c r="E503">
        <v>0.5</v>
      </c>
      <c r="G503">
        <v>1.2</v>
      </c>
      <c r="H503">
        <v>0.2</v>
      </c>
      <c r="I503">
        <v>0.1</v>
      </c>
      <c r="J503">
        <v>0.1</v>
      </c>
      <c r="M503">
        <v>0.1</v>
      </c>
      <c r="N503">
        <v>0.1</v>
      </c>
      <c r="P503">
        <v>2.4</v>
      </c>
      <c r="Q503">
        <v>0.1</v>
      </c>
      <c r="R503">
        <v>0.2</v>
      </c>
      <c r="S503">
        <v>1.4</v>
      </c>
      <c r="T503">
        <v>0.6</v>
      </c>
      <c r="U503">
        <v>1.7</v>
      </c>
      <c r="V503">
        <v>0.9</v>
      </c>
      <c r="W503">
        <v>8.9</v>
      </c>
      <c r="X503">
        <v>631.7</v>
      </c>
      <c r="Y503">
        <v>1.3</v>
      </c>
      <c r="Z503">
        <v>43.1</v>
      </c>
      <c r="AA503">
        <v>0.6</v>
      </c>
      <c r="AC503">
        <v>0.6</v>
      </c>
      <c r="AD503">
        <v>1.4</v>
      </c>
      <c r="AE503">
        <v>2.3</v>
      </c>
      <c r="AF503">
        <v>0.9</v>
      </c>
      <c r="AG503">
        <v>0.3</v>
      </c>
      <c r="AH503">
        <v>36.6</v>
      </c>
      <c r="AI503">
        <v>0.8</v>
      </c>
      <c r="AJ503">
        <v>17.2</v>
      </c>
      <c r="AK503">
        <v>5.2</v>
      </c>
      <c r="AM503">
        <v>0.2</v>
      </c>
      <c r="AP503">
        <v>0.1</v>
      </c>
      <c r="AQ503">
        <v>0.5</v>
      </c>
      <c r="AV503">
        <v>0.1</v>
      </c>
      <c r="AW503">
        <v>0.2</v>
      </c>
      <c r="AX503">
        <v>0.4</v>
      </c>
      <c r="AZ503">
        <v>1</v>
      </c>
      <c r="BA503">
        <v>1.1</v>
      </c>
      <c r="BD503">
        <v>1.2</v>
      </c>
      <c r="BE503">
        <v>34.2</v>
      </c>
      <c r="BF503">
        <v>0.1</v>
      </c>
      <c r="BG503">
        <v>0.7</v>
      </c>
      <c r="BI503">
        <v>0.1</v>
      </c>
      <c r="BJ503">
        <v>0.1</v>
      </c>
      <c r="BK503">
        <v>0.1</v>
      </c>
      <c r="BL503">
        <v>0.1</v>
      </c>
      <c r="BM503">
        <v>0.1</v>
      </c>
      <c r="BP503">
        <v>3.4</v>
      </c>
      <c r="BQ503">
        <v>194.2</v>
      </c>
      <c r="BR503">
        <v>0.2</v>
      </c>
      <c r="BS503">
        <v>524.7</v>
      </c>
      <c r="BT503">
        <v>-64</v>
      </c>
    </row>
    <row r="504" spans="1:72" x14ac:dyDescent="0.25">
      <c r="A504" s="28" t="s">
        <v>115</v>
      </c>
      <c r="B504" s="27" t="s">
        <v>335</v>
      </c>
      <c r="C504" s="28" t="s">
        <v>404</v>
      </c>
      <c r="G504">
        <v>0.1</v>
      </c>
      <c r="P504">
        <v>0.1</v>
      </c>
      <c r="S504">
        <v>0.2</v>
      </c>
      <c r="T504">
        <v>0.2</v>
      </c>
      <c r="U504">
        <v>0.3</v>
      </c>
      <c r="V504">
        <v>0.1</v>
      </c>
      <c r="W504">
        <v>0.7</v>
      </c>
      <c r="X504">
        <v>45.9</v>
      </c>
      <c r="Y504">
        <v>0.2</v>
      </c>
      <c r="Z504">
        <v>10.5</v>
      </c>
      <c r="AD504">
        <v>1</v>
      </c>
      <c r="AE504">
        <v>0.7</v>
      </c>
      <c r="AF504">
        <v>0.2</v>
      </c>
      <c r="AG504">
        <v>1.5</v>
      </c>
      <c r="AH504">
        <v>3.1</v>
      </c>
      <c r="AI504">
        <v>0.2</v>
      </c>
      <c r="AJ504">
        <v>4.7</v>
      </c>
      <c r="AK504">
        <v>0.5</v>
      </c>
      <c r="AQ504">
        <v>0.1</v>
      </c>
      <c r="AZ504">
        <v>0.1</v>
      </c>
      <c r="BA504">
        <v>0.4</v>
      </c>
      <c r="BD504">
        <v>0.1</v>
      </c>
      <c r="BE504">
        <v>3.6</v>
      </c>
      <c r="BG504">
        <v>0.2</v>
      </c>
      <c r="BJ504">
        <v>0.1</v>
      </c>
      <c r="BL504">
        <v>0.3</v>
      </c>
      <c r="BP504">
        <v>1.6</v>
      </c>
      <c r="BQ504">
        <v>51.1</v>
      </c>
      <c r="BS504">
        <v>249.5</v>
      </c>
      <c r="BT504">
        <v>-26.9</v>
      </c>
    </row>
    <row r="505" spans="1:72" x14ac:dyDescent="0.25">
      <c r="A505" s="28" t="s">
        <v>115</v>
      </c>
      <c r="B505" s="27" t="s">
        <v>335</v>
      </c>
      <c r="C505" s="28" t="s">
        <v>405</v>
      </c>
      <c r="U505">
        <v>0.1</v>
      </c>
      <c r="W505">
        <v>0.3</v>
      </c>
      <c r="X505">
        <v>13.7</v>
      </c>
      <c r="Y505">
        <v>0.1</v>
      </c>
      <c r="Z505">
        <v>1.7</v>
      </c>
      <c r="AE505">
        <v>0.1</v>
      </c>
      <c r="AF505">
        <v>0.1</v>
      </c>
      <c r="AH505">
        <v>0.5</v>
      </c>
      <c r="AJ505">
        <v>0.9</v>
      </c>
      <c r="AK505">
        <v>0.7</v>
      </c>
      <c r="AZ505">
        <v>0.1</v>
      </c>
      <c r="BA505">
        <v>0.1</v>
      </c>
      <c r="BD505">
        <v>0.1</v>
      </c>
      <c r="BE505">
        <v>1</v>
      </c>
      <c r="BP505">
        <v>0.1</v>
      </c>
      <c r="BQ505">
        <v>8.9</v>
      </c>
      <c r="BS505">
        <v>26</v>
      </c>
      <c r="BT505">
        <v>-240.8</v>
      </c>
    </row>
    <row r="506" spans="1:72" x14ac:dyDescent="0.25">
      <c r="A506" s="28" t="s">
        <v>115</v>
      </c>
      <c r="B506" s="27" t="s">
        <v>335</v>
      </c>
      <c r="C506" s="28" t="s">
        <v>406</v>
      </c>
      <c r="D506">
        <v>0.1</v>
      </c>
      <c r="H506">
        <v>0.3</v>
      </c>
      <c r="M506">
        <v>0.1</v>
      </c>
      <c r="N506">
        <v>0.1</v>
      </c>
      <c r="O506">
        <v>0.2</v>
      </c>
      <c r="P506">
        <v>0.3</v>
      </c>
      <c r="R506">
        <v>0.1</v>
      </c>
      <c r="S506">
        <v>0.4</v>
      </c>
      <c r="T506">
        <v>0.3</v>
      </c>
      <c r="U506">
        <v>0.9</v>
      </c>
      <c r="V506">
        <v>0.3</v>
      </c>
      <c r="W506">
        <v>1.7</v>
      </c>
      <c r="X506">
        <v>84</v>
      </c>
      <c r="Y506">
        <v>0.3</v>
      </c>
      <c r="Z506">
        <v>6</v>
      </c>
      <c r="AA506">
        <v>0.1</v>
      </c>
      <c r="AD506">
        <v>0.8</v>
      </c>
      <c r="AE506">
        <v>3.3</v>
      </c>
      <c r="AF506">
        <v>0.7</v>
      </c>
      <c r="AG506">
        <v>0.2</v>
      </c>
      <c r="AH506">
        <v>4.6</v>
      </c>
      <c r="AI506">
        <v>0.2</v>
      </c>
      <c r="AJ506">
        <v>18.5</v>
      </c>
      <c r="AK506">
        <v>3.2</v>
      </c>
      <c r="AM506">
        <v>0.1</v>
      </c>
      <c r="AN506">
        <v>0.2</v>
      </c>
      <c r="AQ506">
        <v>0.6</v>
      </c>
      <c r="AR506">
        <v>0.1</v>
      </c>
      <c r="AT506">
        <v>0.1</v>
      </c>
      <c r="AV506">
        <v>0.1</v>
      </c>
      <c r="AZ506">
        <v>0.2</v>
      </c>
      <c r="BA506">
        <v>1.5</v>
      </c>
      <c r="BD506">
        <v>0.2</v>
      </c>
      <c r="BE506">
        <v>4</v>
      </c>
      <c r="BF506">
        <v>0.1</v>
      </c>
      <c r="BG506">
        <v>0.4</v>
      </c>
      <c r="BJ506">
        <v>0.3</v>
      </c>
      <c r="BK506">
        <v>0.5</v>
      </c>
      <c r="BP506">
        <v>0.4</v>
      </c>
      <c r="BQ506">
        <v>72.4</v>
      </c>
      <c r="BS506">
        <v>143.1</v>
      </c>
      <c r="BT506">
        <v>0.8</v>
      </c>
    </row>
    <row r="507" spans="1:72" x14ac:dyDescent="0.25">
      <c r="A507" s="28" t="s">
        <v>115</v>
      </c>
      <c r="B507" s="27" t="s">
        <v>335</v>
      </c>
      <c r="C507" s="28" t="s">
        <v>407</v>
      </c>
      <c r="D507">
        <v>2.8</v>
      </c>
      <c r="E507">
        <v>1.4</v>
      </c>
      <c r="F507">
        <v>0.1</v>
      </c>
      <c r="G507">
        <v>3.1</v>
      </c>
      <c r="H507">
        <v>3.3</v>
      </c>
      <c r="I507">
        <v>1</v>
      </c>
      <c r="J507">
        <v>0.7</v>
      </c>
      <c r="K507">
        <v>0.3</v>
      </c>
      <c r="L507">
        <v>0.1</v>
      </c>
      <c r="M507">
        <v>0.6</v>
      </c>
      <c r="N507">
        <v>1.3</v>
      </c>
      <c r="O507">
        <v>1.3</v>
      </c>
      <c r="P507">
        <v>10.2</v>
      </c>
      <c r="Q507">
        <v>1.1</v>
      </c>
      <c r="R507">
        <v>2.1</v>
      </c>
      <c r="S507">
        <v>12.7</v>
      </c>
      <c r="T507">
        <v>5.6</v>
      </c>
      <c r="U507">
        <v>14.2</v>
      </c>
      <c r="V507">
        <v>12.2</v>
      </c>
      <c r="W507">
        <v>58.1</v>
      </c>
      <c r="X507">
        <v>3525.1</v>
      </c>
      <c r="Y507">
        <v>17.4</v>
      </c>
      <c r="Z507">
        <v>280.1</v>
      </c>
      <c r="AA507">
        <v>4.3</v>
      </c>
      <c r="AB507">
        <v>0.1</v>
      </c>
      <c r="AC507">
        <v>1.7</v>
      </c>
      <c r="AD507">
        <v>20.6</v>
      </c>
      <c r="AE507">
        <v>38.6</v>
      </c>
      <c r="AF507">
        <v>14.9</v>
      </c>
      <c r="AG507">
        <v>7.2</v>
      </c>
      <c r="AH507">
        <v>168.2</v>
      </c>
      <c r="AI507">
        <v>30.2</v>
      </c>
      <c r="AJ507">
        <v>230.7</v>
      </c>
      <c r="AK507">
        <v>59.5</v>
      </c>
      <c r="AL507">
        <v>0.2</v>
      </c>
      <c r="AM507">
        <v>1.6</v>
      </c>
      <c r="AN507">
        <v>0.5</v>
      </c>
      <c r="AO507">
        <v>0.2</v>
      </c>
      <c r="AP507">
        <v>0.6</v>
      </c>
      <c r="AQ507">
        <v>8.9</v>
      </c>
      <c r="AR507">
        <v>0.9</v>
      </c>
      <c r="AS507">
        <v>0.4</v>
      </c>
      <c r="AT507">
        <v>0.5</v>
      </c>
      <c r="AU507">
        <v>0.5</v>
      </c>
      <c r="AV507">
        <v>2</v>
      </c>
      <c r="AW507">
        <v>1.5</v>
      </c>
      <c r="AX507">
        <v>2</v>
      </c>
      <c r="AY507">
        <v>0.5</v>
      </c>
      <c r="AZ507">
        <v>13.1</v>
      </c>
      <c r="BA507">
        <v>14.7</v>
      </c>
      <c r="BB507">
        <v>0.2</v>
      </c>
      <c r="BC507">
        <v>0.5</v>
      </c>
      <c r="BD507">
        <v>11</v>
      </c>
      <c r="BE507">
        <v>204</v>
      </c>
      <c r="BF507">
        <v>0.6</v>
      </c>
      <c r="BG507">
        <v>7.8</v>
      </c>
      <c r="BH507">
        <v>0.5</v>
      </c>
      <c r="BI507">
        <v>1.3</v>
      </c>
      <c r="BJ507">
        <v>2.1</v>
      </c>
      <c r="BK507">
        <v>2.7</v>
      </c>
      <c r="BL507">
        <v>1.2</v>
      </c>
      <c r="BM507">
        <v>2.4</v>
      </c>
      <c r="BP507">
        <v>37.1</v>
      </c>
      <c r="BQ507">
        <v>1703</v>
      </c>
      <c r="BR507">
        <v>0.4</v>
      </c>
      <c r="BS507">
        <v>4902.2</v>
      </c>
      <c r="BT507">
        <v>-973.4</v>
      </c>
    </row>
    <row r="508" spans="1:72" x14ac:dyDescent="0.25">
      <c r="A508" s="26" t="s">
        <v>270</v>
      </c>
      <c r="B508" s="27" t="s">
        <v>336</v>
      </c>
      <c r="C508" s="26" t="s">
        <v>384</v>
      </c>
      <c r="D508">
        <v>459.5</v>
      </c>
      <c r="E508">
        <v>29.2</v>
      </c>
      <c r="F508">
        <v>22.5</v>
      </c>
      <c r="G508">
        <v>70.3</v>
      </c>
      <c r="H508">
        <v>1668</v>
      </c>
      <c r="I508">
        <v>723.6</v>
      </c>
      <c r="J508">
        <v>1515.1</v>
      </c>
      <c r="K508">
        <v>444.4</v>
      </c>
      <c r="L508">
        <v>130.7</v>
      </c>
      <c r="M508">
        <v>183.6</v>
      </c>
      <c r="N508">
        <v>1356.4</v>
      </c>
      <c r="O508">
        <v>1091.1</v>
      </c>
      <c r="P508">
        <v>834.5</v>
      </c>
      <c r="Q508">
        <v>460.5</v>
      </c>
      <c r="R508">
        <v>1055.2</v>
      </c>
      <c r="S508">
        <v>1400</v>
      </c>
      <c r="T508">
        <v>1365.8</v>
      </c>
      <c r="U508">
        <v>713.8</v>
      </c>
      <c r="V508">
        <v>1692.1</v>
      </c>
      <c r="W508">
        <v>2395.8</v>
      </c>
      <c r="X508">
        <v>505</v>
      </c>
      <c r="Y508">
        <v>11647.7</v>
      </c>
      <c r="Z508">
        <v>823.7</v>
      </c>
      <c r="AA508">
        <v>718.5</v>
      </c>
      <c r="AB508">
        <v>67</v>
      </c>
      <c r="AC508">
        <v>319.3</v>
      </c>
      <c r="AD508">
        <v>8008.2</v>
      </c>
      <c r="AE508">
        <v>626.9</v>
      </c>
      <c r="AF508">
        <v>2457</v>
      </c>
      <c r="AG508">
        <v>1555.3</v>
      </c>
      <c r="AH508">
        <v>681.7</v>
      </c>
      <c r="AI508">
        <v>88.3</v>
      </c>
      <c r="AJ508">
        <v>91</v>
      </c>
      <c r="AK508">
        <v>454.4</v>
      </c>
      <c r="AL508">
        <v>50.6</v>
      </c>
      <c r="AM508">
        <v>1536.1</v>
      </c>
      <c r="AN508">
        <v>209.2</v>
      </c>
      <c r="AO508">
        <v>575.6</v>
      </c>
      <c r="AP508">
        <v>346.6</v>
      </c>
      <c r="AQ508">
        <v>808.7</v>
      </c>
      <c r="AR508">
        <v>243</v>
      </c>
      <c r="AS508">
        <v>97.9</v>
      </c>
      <c r="AT508">
        <v>122.5</v>
      </c>
      <c r="AU508">
        <v>1431.6</v>
      </c>
      <c r="AV508">
        <v>847.2</v>
      </c>
      <c r="AW508">
        <v>500.2</v>
      </c>
      <c r="AX508">
        <v>388.8</v>
      </c>
      <c r="AY508">
        <v>278.2</v>
      </c>
      <c r="AZ508">
        <v>489.5</v>
      </c>
      <c r="BA508">
        <v>553.7</v>
      </c>
      <c r="BB508">
        <v>134.9</v>
      </c>
      <c r="BC508">
        <v>63.7</v>
      </c>
      <c r="BD508">
        <v>1011.4</v>
      </c>
      <c r="BE508">
        <v>979.3</v>
      </c>
      <c r="BF508">
        <v>710.3</v>
      </c>
      <c r="BG508">
        <v>15608.3</v>
      </c>
      <c r="BH508">
        <v>1369.3</v>
      </c>
      <c r="BI508">
        <v>929.3</v>
      </c>
      <c r="BJ508">
        <v>710.8</v>
      </c>
      <c r="BK508">
        <v>290</v>
      </c>
      <c r="BL508">
        <v>81.4</v>
      </c>
      <c r="BM508">
        <v>272.1</v>
      </c>
      <c r="BP508">
        <v>6115.7</v>
      </c>
      <c r="BQ508">
        <v>75108.7</v>
      </c>
      <c r="BR508">
        <v>50.4</v>
      </c>
      <c r="BS508">
        <v>34679.8</v>
      </c>
      <c r="BT508">
        <v>7537.8</v>
      </c>
    </row>
    <row r="509" spans="1:72" x14ac:dyDescent="0.25">
      <c r="A509" s="28" t="s">
        <v>270</v>
      </c>
      <c r="B509" s="27" t="s">
        <v>336</v>
      </c>
      <c r="C509" s="28" t="s">
        <v>385</v>
      </c>
      <c r="D509">
        <v>0.6</v>
      </c>
      <c r="E509">
        <v>0.1</v>
      </c>
      <c r="F509">
        <v>0.1</v>
      </c>
      <c r="G509">
        <v>0.3</v>
      </c>
      <c r="H509">
        <v>2.5</v>
      </c>
      <c r="I509">
        <v>0.9</v>
      </c>
      <c r="J509">
        <v>1</v>
      </c>
      <c r="K509">
        <v>1.1</v>
      </c>
      <c r="L509">
        <v>0.3</v>
      </c>
      <c r="M509">
        <v>0.3</v>
      </c>
      <c r="N509">
        <v>1.6</v>
      </c>
      <c r="O509">
        <v>3.9</v>
      </c>
      <c r="P509">
        <v>1.2</v>
      </c>
      <c r="Q509">
        <v>0.5</v>
      </c>
      <c r="R509">
        <v>0.8</v>
      </c>
      <c r="S509">
        <v>2</v>
      </c>
      <c r="T509">
        <v>3.1</v>
      </c>
      <c r="U509">
        <v>1.1</v>
      </c>
      <c r="V509">
        <v>3.3</v>
      </c>
      <c r="W509">
        <v>3.1</v>
      </c>
      <c r="X509">
        <v>0.9</v>
      </c>
      <c r="Y509">
        <v>18.1</v>
      </c>
      <c r="Z509">
        <v>1.5</v>
      </c>
      <c r="AA509">
        <v>0.9</v>
      </c>
      <c r="AB509">
        <v>0.1</v>
      </c>
      <c r="AC509">
        <v>0.5</v>
      </c>
      <c r="AD509">
        <v>9.4</v>
      </c>
      <c r="AE509">
        <v>0.8</v>
      </c>
      <c r="AF509">
        <v>3.7</v>
      </c>
      <c r="AG509">
        <v>2</v>
      </c>
      <c r="AH509">
        <v>1</v>
      </c>
      <c r="AI509">
        <v>1.8</v>
      </c>
      <c r="AJ509">
        <v>1.3</v>
      </c>
      <c r="AK509">
        <v>1</v>
      </c>
      <c r="AL509">
        <v>0.1</v>
      </c>
      <c r="AM509">
        <v>1.6</v>
      </c>
      <c r="AN509">
        <v>0.5</v>
      </c>
      <c r="AO509">
        <v>0.7</v>
      </c>
      <c r="AP509">
        <v>0.5</v>
      </c>
      <c r="AQ509">
        <v>1.8</v>
      </c>
      <c r="AR509">
        <v>0.3</v>
      </c>
      <c r="AS509">
        <v>0.1</v>
      </c>
      <c r="AT509">
        <v>0.2</v>
      </c>
      <c r="AU509">
        <v>0.7</v>
      </c>
      <c r="AV509">
        <v>1.3</v>
      </c>
      <c r="AW509">
        <v>0.8</v>
      </c>
      <c r="AX509">
        <v>1.8</v>
      </c>
      <c r="AY509">
        <v>0.5</v>
      </c>
      <c r="AZ509">
        <v>0.7</v>
      </c>
      <c r="BA509">
        <v>1</v>
      </c>
      <c r="BB509">
        <v>0.2</v>
      </c>
      <c r="BC509">
        <v>0.2</v>
      </c>
      <c r="BD509">
        <v>1.5</v>
      </c>
      <c r="BE509">
        <v>2.4</v>
      </c>
      <c r="BF509">
        <v>2.2</v>
      </c>
      <c r="BG509">
        <v>31.9</v>
      </c>
      <c r="BH509">
        <v>3.1</v>
      </c>
      <c r="BI509">
        <v>1</v>
      </c>
      <c r="BJ509">
        <v>1.1</v>
      </c>
      <c r="BK509">
        <v>0.5</v>
      </c>
      <c r="BL509">
        <v>0.1</v>
      </c>
      <c r="BM509">
        <v>0.3</v>
      </c>
      <c r="BP509">
        <v>6.3</v>
      </c>
      <c r="BQ509">
        <v>115.7</v>
      </c>
      <c r="BS509">
        <v>73.5</v>
      </c>
      <c r="BT509">
        <v>36.5</v>
      </c>
    </row>
    <row r="510" spans="1:72" x14ac:dyDescent="0.25">
      <c r="A510" s="28" t="s">
        <v>270</v>
      </c>
      <c r="B510" s="27" t="s">
        <v>336</v>
      </c>
      <c r="C510" s="28" t="s">
        <v>386</v>
      </c>
      <c r="D510">
        <v>0.9</v>
      </c>
      <c r="E510">
        <v>0.1</v>
      </c>
      <c r="F510">
        <v>0.2</v>
      </c>
      <c r="G510">
        <v>0.4</v>
      </c>
      <c r="H510">
        <v>20.7</v>
      </c>
      <c r="I510">
        <v>5.1</v>
      </c>
      <c r="J510">
        <v>4.6</v>
      </c>
      <c r="K510">
        <v>3.8</v>
      </c>
      <c r="L510">
        <v>1.2</v>
      </c>
      <c r="M510">
        <v>0.7</v>
      </c>
      <c r="N510">
        <v>15.7</v>
      </c>
      <c r="O510">
        <v>16.1</v>
      </c>
      <c r="P510">
        <v>4.4</v>
      </c>
      <c r="Q510">
        <v>4.2</v>
      </c>
      <c r="R510">
        <v>12.3</v>
      </c>
      <c r="S510">
        <v>7.3</v>
      </c>
      <c r="T510">
        <v>15.5</v>
      </c>
      <c r="U510">
        <v>6.1</v>
      </c>
      <c r="V510">
        <v>11.4</v>
      </c>
      <c r="W510">
        <v>17.7</v>
      </c>
      <c r="X510">
        <v>6.4</v>
      </c>
      <c r="Y510">
        <v>110.4</v>
      </c>
      <c r="Z510">
        <v>19.6</v>
      </c>
      <c r="AA510">
        <v>9.6</v>
      </c>
      <c r="AB510">
        <v>0.4</v>
      </c>
      <c r="AC510">
        <v>3.2</v>
      </c>
      <c r="AD510">
        <v>33.1</v>
      </c>
      <c r="AE510">
        <v>2.5</v>
      </c>
      <c r="AF510">
        <v>15.6</v>
      </c>
      <c r="AG510">
        <v>26.1</v>
      </c>
      <c r="AH510">
        <v>3.1</v>
      </c>
      <c r="AI510">
        <v>1.9</v>
      </c>
      <c r="AJ510">
        <v>0.4</v>
      </c>
      <c r="AK510">
        <v>2.4</v>
      </c>
      <c r="AL510">
        <v>0.2</v>
      </c>
      <c r="AM510">
        <v>15</v>
      </c>
      <c r="AN510">
        <v>2.3</v>
      </c>
      <c r="AO510">
        <v>15.3</v>
      </c>
      <c r="AP510">
        <v>5.5</v>
      </c>
      <c r="AQ510">
        <v>9.1</v>
      </c>
      <c r="AR510">
        <v>1.3</v>
      </c>
      <c r="AS510">
        <v>0.7</v>
      </c>
      <c r="AT510">
        <v>0.8</v>
      </c>
      <c r="AU510">
        <v>3.9</v>
      </c>
      <c r="AV510">
        <v>6.6</v>
      </c>
      <c r="AW510">
        <v>4.2</v>
      </c>
      <c r="AX510">
        <v>5</v>
      </c>
      <c r="AY510">
        <v>2</v>
      </c>
      <c r="AZ510">
        <v>3</v>
      </c>
      <c r="BA510">
        <v>9.9</v>
      </c>
      <c r="BB510">
        <v>2.1</v>
      </c>
      <c r="BC510">
        <v>0.3</v>
      </c>
      <c r="BD510">
        <v>8.7</v>
      </c>
      <c r="BE510">
        <v>12.7</v>
      </c>
      <c r="BF510">
        <v>5.1</v>
      </c>
      <c r="BG510">
        <v>288.5</v>
      </c>
      <c r="BH510">
        <v>20.2</v>
      </c>
      <c r="BI510">
        <v>10.7</v>
      </c>
      <c r="BJ510">
        <v>16.8</v>
      </c>
      <c r="BK510">
        <v>1.8</v>
      </c>
      <c r="BL510">
        <v>1</v>
      </c>
      <c r="BM510">
        <v>1.3</v>
      </c>
      <c r="BP510">
        <v>156.9</v>
      </c>
      <c r="BQ510">
        <v>1117.1</v>
      </c>
      <c r="BR510">
        <v>0.2</v>
      </c>
      <c r="BS510">
        <v>478.4</v>
      </c>
      <c r="BT510">
        <v>241.1</v>
      </c>
    </row>
    <row r="511" spans="1:72" x14ac:dyDescent="0.25">
      <c r="A511" s="28" t="s">
        <v>270</v>
      </c>
      <c r="B511" s="27" t="s">
        <v>336</v>
      </c>
      <c r="C511" s="28" t="s">
        <v>387</v>
      </c>
      <c r="D511">
        <v>9.6</v>
      </c>
      <c r="E511">
        <v>0.4</v>
      </c>
      <c r="F511">
        <v>0.3</v>
      </c>
      <c r="G511">
        <v>1.3</v>
      </c>
      <c r="H511">
        <v>38.6</v>
      </c>
      <c r="I511">
        <v>19.8</v>
      </c>
      <c r="J511">
        <v>6.5</v>
      </c>
      <c r="K511">
        <v>8.1</v>
      </c>
      <c r="L511">
        <v>2.7</v>
      </c>
      <c r="M511">
        <v>3.8</v>
      </c>
      <c r="N511">
        <v>49.6</v>
      </c>
      <c r="O511">
        <v>74.2</v>
      </c>
      <c r="P511">
        <v>24.9</v>
      </c>
      <c r="Q511">
        <v>7.6</v>
      </c>
      <c r="R511">
        <v>9</v>
      </c>
      <c r="S511">
        <v>15.9</v>
      </c>
      <c r="T511">
        <v>39.7</v>
      </c>
      <c r="U511">
        <v>15.7</v>
      </c>
      <c r="V511">
        <v>39.7</v>
      </c>
      <c r="W511">
        <v>61.3</v>
      </c>
      <c r="X511">
        <v>16.5</v>
      </c>
      <c r="Y511">
        <v>111.8</v>
      </c>
      <c r="Z511">
        <v>19.3</v>
      </c>
      <c r="AA511">
        <v>13.4</v>
      </c>
      <c r="AB511">
        <v>0.5</v>
      </c>
      <c r="AC511">
        <v>4.8</v>
      </c>
      <c r="AD511">
        <v>72.9</v>
      </c>
      <c r="AE511">
        <v>9.5</v>
      </c>
      <c r="AF511">
        <v>56.2</v>
      </c>
      <c r="AG511">
        <v>25</v>
      </c>
      <c r="AH511">
        <v>7.8</v>
      </c>
      <c r="AI511">
        <v>4.8</v>
      </c>
      <c r="AJ511">
        <v>5.6</v>
      </c>
      <c r="AK511">
        <v>6.3</v>
      </c>
      <c r="AL511">
        <v>0.6</v>
      </c>
      <c r="AM511">
        <v>14.1</v>
      </c>
      <c r="AN511">
        <v>10.3</v>
      </c>
      <c r="AO511">
        <v>8.5</v>
      </c>
      <c r="AP511">
        <v>6.6</v>
      </c>
      <c r="AQ511">
        <v>32.5</v>
      </c>
      <c r="AR511">
        <v>2.2</v>
      </c>
      <c r="AS511">
        <v>0.9</v>
      </c>
      <c r="AT511">
        <v>2.9</v>
      </c>
      <c r="AU511">
        <v>6.9</v>
      </c>
      <c r="AV511">
        <v>13.5</v>
      </c>
      <c r="AW511">
        <v>5.7</v>
      </c>
      <c r="AX511">
        <v>7.4</v>
      </c>
      <c r="AY511">
        <v>3.2</v>
      </c>
      <c r="AZ511">
        <v>3.9</v>
      </c>
      <c r="BA511">
        <v>8</v>
      </c>
      <c r="BB511">
        <v>1.8</v>
      </c>
      <c r="BC511">
        <v>1</v>
      </c>
      <c r="BD511">
        <v>12.6</v>
      </c>
      <c r="BE511">
        <v>14.9</v>
      </c>
      <c r="BF511">
        <v>8.8</v>
      </c>
      <c r="BG511">
        <v>280.1</v>
      </c>
      <c r="BH511">
        <v>23.8</v>
      </c>
      <c r="BI511">
        <v>8.3</v>
      </c>
      <c r="BJ511">
        <v>9.5</v>
      </c>
      <c r="BK511">
        <v>2.3</v>
      </c>
      <c r="BL511">
        <v>1</v>
      </c>
      <c r="BM511">
        <v>2.4</v>
      </c>
      <c r="BP511">
        <v>143.8</v>
      </c>
      <c r="BQ511">
        <v>933.1</v>
      </c>
      <c r="BR511">
        <v>1.4</v>
      </c>
      <c r="BS511">
        <v>464.1</v>
      </c>
      <c r="BT511">
        <v>262.2</v>
      </c>
    </row>
    <row r="512" spans="1:72" x14ac:dyDescent="0.25">
      <c r="A512" s="28" t="s">
        <v>270</v>
      </c>
      <c r="B512" s="27" t="s">
        <v>336</v>
      </c>
      <c r="C512" s="28" t="s">
        <v>388</v>
      </c>
      <c r="H512">
        <v>0.1</v>
      </c>
      <c r="W512">
        <v>0.1</v>
      </c>
      <c r="Y512">
        <v>0.3</v>
      </c>
      <c r="AD512">
        <v>0.1</v>
      </c>
      <c r="AF512">
        <v>0.1</v>
      </c>
      <c r="AG512">
        <v>0.1</v>
      </c>
      <c r="AM512">
        <v>0.1</v>
      </c>
      <c r="BG512">
        <v>0.8</v>
      </c>
      <c r="BP512">
        <v>0.4</v>
      </c>
      <c r="BQ512">
        <v>3.3</v>
      </c>
      <c r="BS512">
        <v>1.2</v>
      </c>
      <c r="BT512">
        <v>0.7</v>
      </c>
    </row>
    <row r="513" spans="1:72" x14ac:dyDescent="0.25">
      <c r="A513" s="28" t="s">
        <v>270</v>
      </c>
      <c r="B513" s="27" t="s">
        <v>336</v>
      </c>
      <c r="C513" s="28" t="s">
        <v>389</v>
      </c>
      <c r="D513">
        <v>0.2</v>
      </c>
      <c r="H513">
        <v>0.4</v>
      </c>
      <c r="I513">
        <v>0.4</v>
      </c>
      <c r="J513">
        <v>0.2</v>
      </c>
      <c r="N513">
        <v>0.3</v>
      </c>
      <c r="O513">
        <v>0.4</v>
      </c>
      <c r="P513">
        <v>0.4</v>
      </c>
      <c r="Q513">
        <v>0.1</v>
      </c>
      <c r="R513">
        <v>0.2</v>
      </c>
      <c r="S513">
        <v>0.7</v>
      </c>
      <c r="T513">
        <v>1.1</v>
      </c>
      <c r="U513">
        <v>1.1</v>
      </c>
      <c r="V513">
        <v>0.5</v>
      </c>
      <c r="W513">
        <v>6.6</v>
      </c>
      <c r="X513">
        <v>0.1</v>
      </c>
      <c r="Y513">
        <v>6.5</v>
      </c>
      <c r="Z513">
        <v>0.3</v>
      </c>
      <c r="AA513">
        <v>0.3</v>
      </c>
      <c r="AC513">
        <v>0.1</v>
      </c>
      <c r="AD513">
        <v>2.4</v>
      </c>
      <c r="AE513">
        <v>0.3</v>
      </c>
      <c r="AF513">
        <v>0.9</v>
      </c>
      <c r="AG513">
        <v>1.2</v>
      </c>
      <c r="AH513">
        <v>0.7</v>
      </c>
      <c r="AK513">
        <v>0.1</v>
      </c>
      <c r="AM513">
        <v>0.6</v>
      </c>
      <c r="AO513">
        <v>0.1</v>
      </c>
      <c r="AP513">
        <v>0.5</v>
      </c>
      <c r="AQ513">
        <v>0.2</v>
      </c>
      <c r="AR513">
        <v>0.2</v>
      </c>
      <c r="AU513">
        <v>0.8</v>
      </c>
      <c r="AV513">
        <v>0.3</v>
      </c>
      <c r="AW513">
        <v>0.2</v>
      </c>
      <c r="AX513">
        <v>0.1</v>
      </c>
      <c r="AY513">
        <v>0.2</v>
      </c>
      <c r="AZ513">
        <v>0.2</v>
      </c>
      <c r="BD513">
        <v>0.4</v>
      </c>
      <c r="BE513">
        <v>0.8</v>
      </c>
      <c r="BF513">
        <v>0.9</v>
      </c>
      <c r="BG513">
        <v>12.7</v>
      </c>
      <c r="BH513">
        <v>0.7</v>
      </c>
      <c r="BI513">
        <v>0.7</v>
      </c>
      <c r="BJ513">
        <v>0.3</v>
      </c>
      <c r="BK513">
        <v>0.1</v>
      </c>
      <c r="BM513">
        <v>0.1</v>
      </c>
      <c r="BP513">
        <v>3.9</v>
      </c>
      <c r="BQ513">
        <v>57.4</v>
      </c>
      <c r="BS513">
        <v>22.3</v>
      </c>
      <c r="BT513">
        <v>19.5</v>
      </c>
    </row>
    <row r="514" spans="1:72" x14ac:dyDescent="0.25">
      <c r="A514" s="28" t="s">
        <v>270</v>
      </c>
      <c r="B514" s="27" t="s">
        <v>336</v>
      </c>
      <c r="C514" s="28" t="s">
        <v>390</v>
      </c>
      <c r="H514">
        <v>0.1</v>
      </c>
      <c r="I514">
        <v>0.3</v>
      </c>
      <c r="J514">
        <v>0.2</v>
      </c>
      <c r="N514">
        <v>0.2</v>
      </c>
      <c r="O514">
        <v>0.4</v>
      </c>
      <c r="P514">
        <v>0.1</v>
      </c>
      <c r="R514">
        <v>0.1</v>
      </c>
      <c r="S514">
        <v>0.1</v>
      </c>
      <c r="T514">
        <v>0.1</v>
      </c>
      <c r="U514">
        <v>0.1</v>
      </c>
      <c r="V514">
        <v>0.1</v>
      </c>
      <c r="W514">
        <v>0.7</v>
      </c>
      <c r="X514">
        <v>0.1</v>
      </c>
      <c r="Y514">
        <v>1.6</v>
      </c>
      <c r="AA514">
        <v>0.1</v>
      </c>
      <c r="AD514">
        <v>0.5</v>
      </c>
      <c r="AF514">
        <v>0.3</v>
      </c>
      <c r="AG514">
        <v>0.1</v>
      </c>
      <c r="AH514">
        <v>0.1</v>
      </c>
      <c r="AM514">
        <v>0.2</v>
      </c>
      <c r="AP514">
        <v>0.1</v>
      </c>
      <c r="AU514">
        <v>0.1</v>
      </c>
      <c r="AX514">
        <v>0.1</v>
      </c>
      <c r="BE514">
        <v>0.1</v>
      </c>
      <c r="BF514">
        <v>0.1</v>
      </c>
      <c r="BG514">
        <v>2.8</v>
      </c>
      <c r="BH514">
        <v>0.1</v>
      </c>
      <c r="BJ514">
        <v>0.1</v>
      </c>
      <c r="BP514">
        <v>0.9</v>
      </c>
      <c r="BQ514">
        <v>10.5</v>
      </c>
      <c r="BS514">
        <v>4.8</v>
      </c>
      <c r="BT514">
        <v>-12.3</v>
      </c>
    </row>
    <row r="515" spans="1:72" x14ac:dyDescent="0.25">
      <c r="A515" s="28" t="s">
        <v>270</v>
      </c>
      <c r="B515" s="27" t="s">
        <v>336</v>
      </c>
      <c r="C515" s="28" t="s">
        <v>391</v>
      </c>
      <c r="D515">
        <v>0.4</v>
      </c>
      <c r="E515">
        <v>0.1</v>
      </c>
      <c r="G515">
        <v>0.1</v>
      </c>
      <c r="H515">
        <v>1.6</v>
      </c>
      <c r="I515">
        <v>1.3</v>
      </c>
      <c r="J515">
        <v>0.7</v>
      </c>
      <c r="K515">
        <v>0.2</v>
      </c>
      <c r="L515">
        <v>0.2</v>
      </c>
      <c r="M515">
        <v>0.1</v>
      </c>
      <c r="N515">
        <v>1.5</v>
      </c>
      <c r="O515">
        <v>2.2</v>
      </c>
      <c r="P515">
        <v>0.8</v>
      </c>
      <c r="Q515">
        <v>0.5</v>
      </c>
      <c r="R515">
        <v>0.8</v>
      </c>
      <c r="S515">
        <v>1.6</v>
      </c>
      <c r="T515">
        <v>2.7</v>
      </c>
      <c r="U515">
        <v>2.5</v>
      </c>
      <c r="V515">
        <v>1.6</v>
      </c>
      <c r="W515">
        <v>7.3</v>
      </c>
      <c r="X515">
        <v>0.6</v>
      </c>
      <c r="Y515">
        <v>19</v>
      </c>
      <c r="Z515">
        <v>1</v>
      </c>
      <c r="AA515">
        <v>0.9</v>
      </c>
      <c r="AB515">
        <v>0.1</v>
      </c>
      <c r="AC515">
        <v>0.3</v>
      </c>
      <c r="AD515">
        <v>6.5</v>
      </c>
      <c r="AE515">
        <v>0.6</v>
      </c>
      <c r="AF515">
        <v>3.5</v>
      </c>
      <c r="AG515">
        <v>2.7</v>
      </c>
      <c r="AH515">
        <v>1.6</v>
      </c>
      <c r="AI515">
        <v>0.1</v>
      </c>
      <c r="AK515">
        <v>0.5</v>
      </c>
      <c r="AL515">
        <v>0.1</v>
      </c>
      <c r="AM515">
        <v>2.4</v>
      </c>
      <c r="AN515">
        <v>0.3</v>
      </c>
      <c r="AO515">
        <v>0.6</v>
      </c>
      <c r="AP515">
        <v>1.4</v>
      </c>
      <c r="AQ515">
        <v>0.8</v>
      </c>
      <c r="AR515">
        <v>0.3</v>
      </c>
      <c r="AS515">
        <v>0.1</v>
      </c>
      <c r="AT515">
        <v>0.1</v>
      </c>
      <c r="AU515">
        <v>2</v>
      </c>
      <c r="AV515">
        <v>0.6</v>
      </c>
      <c r="AW515">
        <v>0.7</v>
      </c>
      <c r="AX515">
        <v>0.5</v>
      </c>
      <c r="AY515">
        <v>0.5</v>
      </c>
      <c r="AZ515">
        <v>0.6</v>
      </c>
      <c r="BA515">
        <v>0.4</v>
      </c>
      <c r="BB515">
        <v>0.1</v>
      </c>
      <c r="BC515">
        <v>0.1</v>
      </c>
      <c r="BD515">
        <v>1</v>
      </c>
      <c r="BE515">
        <v>1.8</v>
      </c>
      <c r="BF515">
        <v>2.2</v>
      </c>
      <c r="BG515">
        <v>44.2</v>
      </c>
      <c r="BH515">
        <v>2</v>
      </c>
      <c r="BI515">
        <v>1.7</v>
      </c>
      <c r="BJ515">
        <v>1.3</v>
      </c>
      <c r="BK515">
        <v>0.8</v>
      </c>
      <c r="BL515">
        <v>0.1</v>
      </c>
      <c r="BM515">
        <v>0.3</v>
      </c>
      <c r="BP515">
        <v>10.6</v>
      </c>
      <c r="BQ515">
        <v>182.4</v>
      </c>
      <c r="BS515">
        <v>76.4</v>
      </c>
      <c r="BT515">
        <v>45.9</v>
      </c>
    </row>
    <row r="516" spans="1:72" x14ac:dyDescent="0.25">
      <c r="A516" s="28" t="s">
        <v>270</v>
      </c>
      <c r="B516" s="27" t="s">
        <v>336</v>
      </c>
      <c r="C516" s="28" t="s">
        <v>392</v>
      </c>
      <c r="D516">
        <v>2</v>
      </c>
      <c r="E516">
        <v>0.2</v>
      </c>
      <c r="F516">
        <v>0.1</v>
      </c>
      <c r="G516">
        <v>0.4</v>
      </c>
      <c r="H516">
        <v>9.2</v>
      </c>
      <c r="I516">
        <v>7.8</v>
      </c>
      <c r="J516">
        <v>5.2</v>
      </c>
      <c r="K516">
        <v>1.6</v>
      </c>
      <c r="L516">
        <v>0.7</v>
      </c>
      <c r="M516">
        <v>0.5</v>
      </c>
      <c r="N516">
        <v>7</v>
      </c>
      <c r="O516">
        <v>9.5</v>
      </c>
      <c r="P516">
        <v>5.5</v>
      </c>
      <c r="Q516">
        <v>2.5</v>
      </c>
      <c r="R516">
        <v>3.7</v>
      </c>
      <c r="S516">
        <v>10.1</v>
      </c>
      <c r="T516">
        <v>11.2</v>
      </c>
      <c r="U516">
        <v>8.7</v>
      </c>
      <c r="V516">
        <v>10.2</v>
      </c>
      <c r="W516">
        <v>25.4</v>
      </c>
      <c r="X516">
        <v>3.9</v>
      </c>
      <c r="Y516">
        <v>72</v>
      </c>
      <c r="Z516">
        <v>5.9</v>
      </c>
      <c r="AA516">
        <v>4.2</v>
      </c>
      <c r="AB516">
        <v>0.2</v>
      </c>
      <c r="AC516">
        <v>1.4</v>
      </c>
      <c r="AD516">
        <v>36.2</v>
      </c>
      <c r="AE516">
        <v>2.6</v>
      </c>
      <c r="AF516">
        <v>10.5</v>
      </c>
      <c r="AG516">
        <v>10.6</v>
      </c>
      <c r="AH516">
        <v>5.8</v>
      </c>
      <c r="AI516">
        <v>0.5</v>
      </c>
      <c r="AJ516">
        <v>0.3</v>
      </c>
      <c r="AK516">
        <v>2.2</v>
      </c>
      <c r="AL516">
        <v>0.2</v>
      </c>
      <c r="AM516">
        <v>8.9</v>
      </c>
      <c r="AN516">
        <v>1.1</v>
      </c>
      <c r="AO516">
        <v>3.3</v>
      </c>
      <c r="AP516">
        <v>4.5</v>
      </c>
      <c r="AQ516">
        <v>3.2</v>
      </c>
      <c r="AR516">
        <v>1.3</v>
      </c>
      <c r="AS516">
        <v>0.4</v>
      </c>
      <c r="AT516">
        <v>0.4</v>
      </c>
      <c r="AU516">
        <v>6.5</v>
      </c>
      <c r="AV516">
        <v>2.6</v>
      </c>
      <c r="AW516">
        <v>2.8</v>
      </c>
      <c r="AX516">
        <v>1.9</v>
      </c>
      <c r="AY516">
        <v>1.9</v>
      </c>
      <c r="AZ516">
        <v>2.1</v>
      </c>
      <c r="BA516">
        <v>2.2</v>
      </c>
      <c r="BB516">
        <v>0.5</v>
      </c>
      <c r="BC516">
        <v>0.4</v>
      </c>
      <c r="BD516">
        <v>4.5</v>
      </c>
      <c r="BE516">
        <v>6.1</v>
      </c>
      <c r="BF516">
        <v>6</v>
      </c>
      <c r="BG516">
        <v>156.1</v>
      </c>
      <c r="BH516">
        <v>8.5</v>
      </c>
      <c r="BI516">
        <v>5.7</v>
      </c>
      <c r="BJ516">
        <v>4.6</v>
      </c>
      <c r="BK516">
        <v>1.9</v>
      </c>
      <c r="BL516">
        <v>0.3</v>
      </c>
      <c r="BM516">
        <v>1.1</v>
      </c>
      <c r="BP516">
        <v>59.7</v>
      </c>
      <c r="BQ516">
        <v>697.2</v>
      </c>
      <c r="BR516">
        <v>0.1</v>
      </c>
      <c r="BS516">
        <v>291.5</v>
      </c>
      <c r="BT516">
        <v>219.2</v>
      </c>
    </row>
    <row r="517" spans="1:72" x14ac:dyDescent="0.25">
      <c r="A517" s="28" t="s">
        <v>270</v>
      </c>
      <c r="B517" s="27" t="s">
        <v>336</v>
      </c>
      <c r="C517" s="28" t="s">
        <v>393</v>
      </c>
      <c r="D517">
        <v>0.2</v>
      </c>
      <c r="E517">
        <v>0.1</v>
      </c>
      <c r="H517">
        <v>0.9</v>
      </c>
      <c r="I517">
        <v>0.6</v>
      </c>
      <c r="J517">
        <v>1.5</v>
      </c>
      <c r="K517">
        <v>0.2</v>
      </c>
      <c r="L517">
        <v>0.1</v>
      </c>
      <c r="M517">
        <v>0.1</v>
      </c>
      <c r="N517">
        <v>0.8</v>
      </c>
      <c r="O517">
        <v>1.3</v>
      </c>
      <c r="P517">
        <v>0.4</v>
      </c>
      <c r="Q517">
        <v>0.2</v>
      </c>
      <c r="R517">
        <v>1.8</v>
      </c>
      <c r="S517">
        <v>1.2</v>
      </c>
      <c r="T517">
        <v>1.7</v>
      </c>
      <c r="U517">
        <v>0.9</v>
      </c>
      <c r="V517">
        <v>1</v>
      </c>
      <c r="W517">
        <v>2.7</v>
      </c>
      <c r="X517">
        <v>0.3</v>
      </c>
      <c r="Y517">
        <v>9.1</v>
      </c>
      <c r="Z517">
        <v>0.6</v>
      </c>
      <c r="AA517">
        <v>0.4</v>
      </c>
      <c r="AB517">
        <v>0.1</v>
      </c>
      <c r="AC517">
        <v>0.3</v>
      </c>
      <c r="AD517">
        <v>3.7</v>
      </c>
      <c r="AE517">
        <v>0.4</v>
      </c>
      <c r="AF517">
        <v>1.4</v>
      </c>
      <c r="AG517">
        <v>1</v>
      </c>
      <c r="AH517">
        <v>0.6</v>
      </c>
      <c r="AI517">
        <v>0.3</v>
      </c>
      <c r="AJ517">
        <v>0.1</v>
      </c>
      <c r="AK517">
        <v>0.7</v>
      </c>
      <c r="AM517">
        <v>0.9</v>
      </c>
      <c r="AN517">
        <v>0.2</v>
      </c>
      <c r="AO517">
        <v>0.3</v>
      </c>
      <c r="AP517">
        <v>0.3</v>
      </c>
      <c r="AQ517">
        <v>0.6</v>
      </c>
      <c r="AR517">
        <v>0.7</v>
      </c>
      <c r="AS517">
        <v>0.1</v>
      </c>
      <c r="AT517">
        <v>0.1</v>
      </c>
      <c r="AU517">
        <v>0.6</v>
      </c>
      <c r="AV517">
        <v>0.8</v>
      </c>
      <c r="AW517">
        <v>0.4</v>
      </c>
      <c r="AX517">
        <v>0.7</v>
      </c>
      <c r="AY517">
        <v>0.6</v>
      </c>
      <c r="AZ517">
        <v>0.4</v>
      </c>
      <c r="BA517">
        <v>0.4</v>
      </c>
      <c r="BB517">
        <v>0.1</v>
      </c>
      <c r="BD517">
        <v>0.6</v>
      </c>
      <c r="BE517">
        <v>1</v>
      </c>
      <c r="BF517">
        <v>1</v>
      </c>
      <c r="BG517">
        <v>23.5</v>
      </c>
      <c r="BH517">
        <v>1.4</v>
      </c>
      <c r="BI517">
        <v>0.7</v>
      </c>
      <c r="BJ517">
        <v>1.1</v>
      </c>
      <c r="BK517">
        <v>0.3</v>
      </c>
      <c r="BM517">
        <v>0.2</v>
      </c>
      <c r="BP517">
        <v>5.3</v>
      </c>
      <c r="BQ517">
        <v>103.3</v>
      </c>
      <c r="BS517">
        <v>47</v>
      </c>
      <c r="BT517">
        <v>30</v>
      </c>
    </row>
    <row r="518" spans="1:72" x14ac:dyDescent="0.25">
      <c r="A518" s="28" t="s">
        <v>270</v>
      </c>
      <c r="B518" s="27" t="s">
        <v>336</v>
      </c>
      <c r="C518" s="28" t="s">
        <v>394</v>
      </c>
      <c r="D518">
        <v>0.1</v>
      </c>
      <c r="H518">
        <v>0.3</v>
      </c>
      <c r="I518">
        <v>0.1</v>
      </c>
      <c r="J518">
        <v>0.2</v>
      </c>
      <c r="K518">
        <v>0.1</v>
      </c>
      <c r="N518">
        <v>0.2</v>
      </c>
      <c r="O518">
        <v>0.3</v>
      </c>
      <c r="P518">
        <v>0.3</v>
      </c>
      <c r="Q518">
        <v>0.1</v>
      </c>
      <c r="R518">
        <v>0.1</v>
      </c>
      <c r="S518">
        <v>0.3</v>
      </c>
      <c r="T518">
        <v>1</v>
      </c>
      <c r="U518">
        <v>0.2</v>
      </c>
      <c r="V518">
        <v>0.8</v>
      </c>
      <c r="W518">
        <v>0.7</v>
      </c>
      <c r="X518">
        <v>0.1</v>
      </c>
      <c r="Y518">
        <v>6.4</v>
      </c>
      <c r="Z518">
        <v>0.2</v>
      </c>
      <c r="AA518">
        <v>0.1</v>
      </c>
      <c r="AD518">
        <v>1.2</v>
      </c>
      <c r="AE518">
        <v>0.1</v>
      </c>
      <c r="AF518">
        <v>0.2</v>
      </c>
      <c r="AG518">
        <v>0.1</v>
      </c>
      <c r="AH518">
        <v>0.1</v>
      </c>
      <c r="AM518">
        <v>0.3</v>
      </c>
      <c r="AU518">
        <v>0.1</v>
      </c>
      <c r="AV518">
        <v>0.1</v>
      </c>
      <c r="AW518">
        <v>0.1</v>
      </c>
      <c r="AX518">
        <v>0.1</v>
      </c>
      <c r="AZ518">
        <v>0.2</v>
      </c>
      <c r="BA518">
        <v>0.1</v>
      </c>
      <c r="BD518">
        <v>0.1</v>
      </c>
      <c r="BE518">
        <v>0.3</v>
      </c>
      <c r="BF518">
        <v>0.1</v>
      </c>
      <c r="BG518">
        <v>12.6</v>
      </c>
      <c r="BH518">
        <v>1.4</v>
      </c>
      <c r="BI518">
        <v>0.5</v>
      </c>
      <c r="BJ518">
        <v>0.2</v>
      </c>
      <c r="BK518">
        <v>0.1</v>
      </c>
      <c r="BP518">
        <v>3.1</v>
      </c>
      <c r="BQ518">
        <v>69.8</v>
      </c>
      <c r="BS518">
        <v>47.9</v>
      </c>
      <c r="BT518">
        <v>41</v>
      </c>
    </row>
    <row r="519" spans="1:72" x14ac:dyDescent="0.25">
      <c r="A519" s="28" t="s">
        <v>270</v>
      </c>
      <c r="B519" s="27" t="s">
        <v>336</v>
      </c>
      <c r="C519" s="28" t="s">
        <v>395</v>
      </c>
      <c r="D519">
        <v>2.5</v>
      </c>
      <c r="E519">
        <v>0.1</v>
      </c>
      <c r="F519">
        <v>0.1</v>
      </c>
      <c r="G519">
        <v>0.8</v>
      </c>
      <c r="H519">
        <v>7.3</v>
      </c>
      <c r="I519">
        <v>2.5</v>
      </c>
      <c r="J519">
        <v>1.5</v>
      </c>
      <c r="K519">
        <v>1.3</v>
      </c>
      <c r="L519">
        <v>0.4</v>
      </c>
      <c r="M519">
        <v>0.8</v>
      </c>
      <c r="N519">
        <v>5.7</v>
      </c>
      <c r="O519">
        <v>7.4</v>
      </c>
      <c r="P519">
        <v>2.5</v>
      </c>
      <c r="Q519">
        <v>1.6</v>
      </c>
      <c r="R519">
        <v>8.3</v>
      </c>
      <c r="S519">
        <v>6.4</v>
      </c>
      <c r="T519">
        <v>10.1</v>
      </c>
      <c r="U519">
        <v>6.4</v>
      </c>
      <c r="V519">
        <v>7.5</v>
      </c>
      <c r="W519">
        <v>7.9</v>
      </c>
      <c r="X519">
        <v>2.8</v>
      </c>
      <c r="Y519">
        <v>47.2</v>
      </c>
      <c r="Z519">
        <v>5.2</v>
      </c>
      <c r="AA519">
        <v>4.5</v>
      </c>
      <c r="AB519">
        <v>0.1</v>
      </c>
      <c r="AC519">
        <v>1.3</v>
      </c>
      <c r="AD519">
        <v>15.3</v>
      </c>
      <c r="AE519">
        <v>1.2</v>
      </c>
      <c r="AF519">
        <v>9.5</v>
      </c>
      <c r="AG519">
        <v>5.1</v>
      </c>
      <c r="AH519">
        <v>3</v>
      </c>
      <c r="AI519">
        <v>8.5</v>
      </c>
      <c r="AJ519">
        <v>8.7</v>
      </c>
      <c r="AK519">
        <v>2.3</v>
      </c>
      <c r="AL519">
        <v>0.2</v>
      </c>
      <c r="AM519">
        <v>4.3</v>
      </c>
      <c r="AN519">
        <v>1.6</v>
      </c>
      <c r="AO519">
        <v>1.8</v>
      </c>
      <c r="AP519">
        <v>1.9</v>
      </c>
      <c r="AQ519">
        <v>7</v>
      </c>
      <c r="AR519">
        <v>1.1</v>
      </c>
      <c r="AS519">
        <v>0.4</v>
      </c>
      <c r="AT519">
        <v>0.4</v>
      </c>
      <c r="AU519">
        <v>1.2</v>
      </c>
      <c r="AV519">
        <v>3</v>
      </c>
      <c r="AW519">
        <v>1.5</v>
      </c>
      <c r="AX519">
        <v>1.3</v>
      </c>
      <c r="AY519">
        <v>0.6</v>
      </c>
      <c r="AZ519">
        <v>1.4</v>
      </c>
      <c r="BA519">
        <v>3</v>
      </c>
      <c r="BB519">
        <v>0.4</v>
      </c>
      <c r="BC519">
        <v>0.2</v>
      </c>
      <c r="BD519">
        <v>3</v>
      </c>
      <c r="BE519">
        <v>6</v>
      </c>
      <c r="BF519">
        <v>1.8</v>
      </c>
      <c r="BG519">
        <v>98.9</v>
      </c>
      <c r="BH519">
        <v>9.7</v>
      </c>
      <c r="BI519">
        <v>3.8</v>
      </c>
      <c r="BJ519">
        <v>2.3</v>
      </c>
      <c r="BK519">
        <v>1</v>
      </c>
      <c r="BL519">
        <v>0.2</v>
      </c>
      <c r="BM519">
        <v>0.6</v>
      </c>
      <c r="BP519">
        <v>33.2</v>
      </c>
      <c r="BQ519">
        <v>464.2</v>
      </c>
      <c r="BR519">
        <v>0.1</v>
      </c>
      <c r="BS519">
        <v>292</v>
      </c>
      <c r="BT519">
        <v>243.7</v>
      </c>
    </row>
    <row r="520" spans="1:72" x14ac:dyDescent="0.25">
      <c r="A520" s="28" t="s">
        <v>270</v>
      </c>
      <c r="B520" s="27" t="s">
        <v>336</v>
      </c>
      <c r="C520" s="28" t="s">
        <v>396</v>
      </c>
      <c r="D520">
        <v>7.3</v>
      </c>
      <c r="E520">
        <v>0.3</v>
      </c>
      <c r="F520">
        <v>0.4</v>
      </c>
      <c r="G520">
        <v>1.4</v>
      </c>
      <c r="H520">
        <v>52.9</v>
      </c>
      <c r="I520">
        <v>13.1</v>
      </c>
      <c r="J520">
        <v>8.8</v>
      </c>
      <c r="K520">
        <v>5.6</v>
      </c>
      <c r="L520">
        <v>2.6</v>
      </c>
      <c r="M520">
        <v>3.1</v>
      </c>
      <c r="N520">
        <v>35.5</v>
      </c>
      <c r="O520">
        <v>116.1</v>
      </c>
      <c r="P520">
        <v>14.5</v>
      </c>
      <c r="Q520">
        <v>7.9</v>
      </c>
      <c r="R520">
        <v>8.5</v>
      </c>
      <c r="S520">
        <v>13.9</v>
      </c>
      <c r="T520">
        <v>85.2</v>
      </c>
      <c r="U520">
        <v>19.1</v>
      </c>
      <c r="V520">
        <v>29.8</v>
      </c>
      <c r="W520">
        <v>43.2</v>
      </c>
      <c r="X520">
        <v>11</v>
      </c>
      <c r="Y520">
        <v>293.8</v>
      </c>
      <c r="Z520">
        <v>25.4</v>
      </c>
      <c r="AA520">
        <v>14.9</v>
      </c>
      <c r="AB520">
        <v>0.8</v>
      </c>
      <c r="AC520">
        <v>5.9</v>
      </c>
      <c r="AD520">
        <v>124.5</v>
      </c>
      <c r="AE520">
        <v>7.7</v>
      </c>
      <c r="AF520">
        <v>79.4</v>
      </c>
      <c r="AG520">
        <v>38.4</v>
      </c>
      <c r="AH520">
        <v>7.4</v>
      </c>
      <c r="AI520">
        <v>2.4</v>
      </c>
      <c r="AJ520">
        <v>4.9</v>
      </c>
      <c r="AK520">
        <v>7.9</v>
      </c>
      <c r="AL520">
        <v>0.6</v>
      </c>
      <c r="AM520">
        <v>25.2</v>
      </c>
      <c r="AN520">
        <v>33</v>
      </c>
      <c r="AO520">
        <v>12.2</v>
      </c>
      <c r="AP520">
        <v>7.5</v>
      </c>
      <c r="AQ520">
        <v>108.2</v>
      </c>
      <c r="AR520">
        <v>3.5</v>
      </c>
      <c r="AS520">
        <v>1.2</v>
      </c>
      <c r="AT520">
        <v>4.2</v>
      </c>
      <c r="AU520">
        <v>16.3</v>
      </c>
      <c r="AV520">
        <v>23</v>
      </c>
      <c r="AW520">
        <v>7.8</v>
      </c>
      <c r="AX520">
        <v>14.6</v>
      </c>
      <c r="AY520">
        <v>7.3</v>
      </c>
      <c r="AZ520">
        <v>8.8</v>
      </c>
      <c r="BA520">
        <v>10.4</v>
      </c>
      <c r="BB520">
        <v>3.4</v>
      </c>
      <c r="BC520">
        <v>0.9</v>
      </c>
      <c r="BD520">
        <v>24</v>
      </c>
      <c r="BE520">
        <v>25.1</v>
      </c>
      <c r="BF520">
        <v>21.4</v>
      </c>
      <c r="BG520">
        <v>727.9</v>
      </c>
      <c r="BH520">
        <v>53.6</v>
      </c>
      <c r="BI520">
        <v>20</v>
      </c>
      <c r="BJ520">
        <v>19</v>
      </c>
      <c r="BK520">
        <v>5.1</v>
      </c>
      <c r="BL520">
        <v>1.6</v>
      </c>
      <c r="BM520">
        <v>4.4</v>
      </c>
      <c r="BP520">
        <v>266.7</v>
      </c>
      <c r="BQ520">
        <v>2422.7</v>
      </c>
      <c r="BR520">
        <v>2.2</v>
      </c>
      <c r="BS520">
        <v>1131</v>
      </c>
      <c r="BT520">
        <v>758.4</v>
      </c>
    </row>
    <row r="521" spans="1:72" x14ac:dyDescent="0.25">
      <c r="A521" s="28" t="s">
        <v>270</v>
      </c>
      <c r="B521" s="27" t="s">
        <v>336</v>
      </c>
      <c r="C521" s="28" t="s">
        <v>397</v>
      </c>
      <c r="D521">
        <v>1</v>
      </c>
      <c r="E521">
        <v>0.1</v>
      </c>
      <c r="F521">
        <v>0.2</v>
      </c>
      <c r="G521">
        <v>0.5</v>
      </c>
      <c r="H521">
        <v>9.6</v>
      </c>
      <c r="I521">
        <v>4.5</v>
      </c>
      <c r="J521">
        <v>3.2</v>
      </c>
      <c r="K521">
        <v>1.8</v>
      </c>
      <c r="L521">
        <v>1</v>
      </c>
      <c r="M521">
        <v>0.8</v>
      </c>
      <c r="N521">
        <v>8.1</v>
      </c>
      <c r="O521">
        <v>20.5</v>
      </c>
      <c r="P521">
        <v>4.2</v>
      </c>
      <c r="Q521">
        <v>2.3</v>
      </c>
      <c r="R521">
        <v>3.5</v>
      </c>
      <c r="S521">
        <v>5.8</v>
      </c>
      <c r="T521">
        <v>16.8</v>
      </c>
      <c r="U521">
        <v>9.7</v>
      </c>
      <c r="V521">
        <v>10.9</v>
      </c>
      <c r="W521">
        <v>28.7</v>
      </c>
      <c r="X521">
        <v>12.8</v>
      </c>
      <c r="Y521">
        <v>63.3</v>
      </c>
      <c r="Z521">
        <v>8.6</v>
      </c>
      <c r="AA521">
        <v>4.1</v>
      </c>
      <c r="AB521">
        <v>0.4</v>
      </c>
      <c r="AC521">
        <v>1.6</v>
      </c>
      <c r="AD521">
        <v>35.2</v>
      </c>
      <c r="AE521">
        <v>3.5</v>
      </c>
      <c r="AF521">
        <v>9</v>
      </c>
      <c r="AG521">
        <v>9.3</v>
      </c>
      <c r="AH521">
        <v>3.1</v>
      </c>
      <c r="AI521">
        <v>0.7</v>
      </c>
      <c r="AJ521">
        <v>0.8</v>
      </c>
      <c r="AK521">
        <v>2.2</v>
      </c>
      <c r="AL521">
        <v>0.3</v>
      </c>
      <c r="AM521">
        <v>9</v>
      </c>
      <c r="AN521">
        <v>0.9</v>
      </c>
      <c r="AO521">
        <v>4.9</v>
      </c>
      <c r="AP521">
        <v>2.3</v>
      </c>
      <c r="AQ521">
        <v>6.3</v>
      </c>
      <c r="AR521">
        <v>0.9</v>
      </c>
      <c r="AS521">
        <v>0.4</v>
      </c>
      <c r="AT521">
        <v>0.8</v>
      </c>
      <c r="AU521">
        <v>4.4</v>
      </c>
      <c r="AV521">
        <v>3.7</v>
      </c>
      <c r="AW521">
        <v>2.3</v>
      </c>
      <c r="AX521">
        <v>4.6</v>
      </c>
      <c r="AY521">
        <v>2.7</v>
      </c>
      <c r="AZ521">
        <v>2.9</v>
      </c>
      <c r="BA521">
        <v>3.6</v>
      </c>
      <c r="BB521">
        <v>0.8</v>
      </c>
      <c r="BC521">
        <v>0.2</v>
      </c>
      <c r="BD521">
        <v>6.7</v>
      </c>
      <c r="BE521">
        <v>9.2</v>
      </c>
      <c r="BF521">
        <v>7</v>
      </c>
      <c r="BG521">
        <v>222.5</v>
      </c>
      <c r="BH521">
        <v>14.5</v>
      </c>
      <c r="BI521">
        <v>8</v>
      </c>
      <c r="BJ521">
        <v>8.7</v>
      </c>
      <c r="BK521">
        <v>1.7</v>
      </c>
      <c r="BL521">
        <v>0.4</v>
      </c>
      <c r="BM521">
        <v>1.8</v>
      </c>
      <c r="BP521">
        <v>81.4</v>
      </c>
      <c r="BQ521">
        <v>760.9</v>
      </c>
      <c r="BR521">
        <v>0.4</v>
      </c>
      <c r="BS521">
        <v>338.9</v>
      </c>
      <c r="BT521">
        <v>159.9</v>
      </c>
    </row>
    <row r="522" spans="1:72" x14ac:dyDescent="0.25">
      <c r="A522" s="28" t="s">
        <v>270</v>
      </c>
      <c r="B522" s="27" t="s">
        <v>336</v>
      </c>
      <c r="C522" s="28" t="s">
        <v>398</v>
      </c>
      <c r="H522">
        <v>0.3</v>
      </c>
      <c r="I522">
        <v>0.1</v>
      </c>
      <c r="J522">
        <v>0.1</v>
      </c>
      <c r="K522">
        <v>0.1</v>
      </c>
      <c r="N522">
        <v>0.2</v>
      </c>
      <c r="O522">
        <v>0.3</v>
      </c>
      <c r="P522">
        <v>0.2</v>
      </c>
      <c r="Q522">
        <v>0.1</v>
      </c>
      <c r="R522">
        <v>2.1</v>
      </c>
      <c r="S522">
        <v>0.3</v>
      </c>
      <c r="T522">
        <v>0.1</v>
      </c>
      <c r="U522">
        <v>0.1</v>
      </c>
      <c r="V522">
        <v>0.1</v>
      </c>
      <c r="W522">
        <v>0.2</v>
      </c>
      <c r="X522">
        <v>0.1</v>
      </c>
      <c r="Y522">
        <v>0.7</v>
      </c>
      <c r="Z522">
        <v>0.1</v>
      </c>
      <c r="AA522">
        <v>0.2</v>
      </c>
      <c r="AC522">
        <v>3</v>
      </c>
      <c r="AD522">
        <v>0.5</v>
      </c>
      <c r="AF522">
        <v>0.4</v>
      </c>
      <c r="AG522">
        <v>0.2</v>
      </c>
      <c r="AM522">
        <v>0.2</v>
      </c>
      <c r="AN522">
        <v>0.2</v>
      </c>
      <c r="AO522">
        <v>0.1</v>
      </c>
      <c r="AP522">
        <v>0.1</v>
      </c>
      <c r="AQ522">
        <v>0.2</v>
      </c>
      <c r="AU522">
        <v>0.1</v>
      </c>
      <c r="AV522">
        <v>0.1</v>
      </c>
      <c r="AW522">
        <v>0.1</v>
      </c>
      <c r="AY522">
        <v>0.1</v>
      </c>
      <c r="BA522">
        <v>0.1</v>
      </c>
      <c r="BD522">
        <v>0.1</v>
      </c>
      <c r="BE522">
        <v>0.2</v>
      </c>
      <c r="BF522">
        <v>0.1</v>
      </c>
      <c r="BG522">
        <v>2.4</v>
      </c>
      <c r="BH522">
        <v>0.1</v>
      </c>
      <c r="BI522">
        <v>0.1</v>
      </c>
      <c r="BJ522">
        <v>0.1</v>
      </c>
      <c r="BK522">
        <v>0.1</v>
      </c>
      <c r="BP522">
        <v>0.9</v>
      </c>
      <c r="BQ522">
        <v>8.2</v>
      </c>
      <c r="BS522">
        <v>2.8</v>
      </c>
      <c r="BT522">
        <v>1.2</v>
      </c>
    </row>
    <row r="523" spans="1:72" x14ac:dyDescent="0.25">
      <c r="A523" s="28" t="s">
        <v>270</v>
      </c>
      <c r="B523" s="27" t="s">
        <v>336</v>
      </c>
      <c r="C523" s="28" t="s">
        <v>399</v>
      </c>
      <c r="D523">
        <v>0.2</v>
      </c>
      <c r="G523">
        <v>0.1</v>
      </c>
      <c r="H523">
        <v>1.3</v>
      </c>
      <c r="I523">
        <v>0.7</v>
      </c>
      <c r="J523">
        <v>0.9</v>
      </c>
      <c r="K523">
        <v>0.5</v>
      </c>
      <c r="L523">
        <v>0.1</v>
      </c>
      <c r="M523">
        <v>0.1</v>
      </c>
      <c r="N523">
        <v>1.3</v>
      </c>
      <c r="O523">
        <v>2</v>
      </c>
      <c r="P523">
        <v>0.6</v>
      </c>
      <c r="Q523">
        <v>0.4</v>
      </c>
      <c r="R523">
        <v>0.7</v>
      </c>
      <c r="S523">
        <v>0.7</v>
      </c>
      <c r="T523">
        <v>1</v>
      </c>
      <c r="U523">
        <v>0.5</v>
      </c>
      <c r="V523">
        <v>1</v>
      </c>
      <c r="W523">
        <v>1.4</v>
      </c>
      <c r="X523">
        <v>0.9</v>
      </c>
      <c r="Y523">
        <v>5.6</v>
      </c>
      <c r="Z523">
        <v>0.8</v>
      </c>
      <c r="AA523">
        <v>0.5</v>
      </c>
      <c r="AB523">
        <v>0.1</v>
      </c>
      <c r="AC523">
        <v>0.2</v>
      </c>
      <c r="AD523">
        <v>3</v>
      </c>
      <c r="AE523">
        <v>0.3</v>
      </c>
      <c r="AF523">
        <v>1.2</v>
      </c>
      <c r="AG523">
        <v>1.1</v>
      </c>
      <c r="AH523">
        <v>0.3</v>
      </c>
      <c r="AI523">
        <v>0.1</v>
      </c>
      <c r="AJ523">
        <v>0.1</v>
      </c>
      <c r="AK523">
        <v>0.2</v>
      </c>
      <c r="AL523">
        <v>0.1</v>
      </c>
      <c r="AM523">
        <v>0.9</v>
      </c>
      <c r="AN523">
        <v>0.2</v>
      </c>
      <c r="AO523">
        <v>0.6</v>
      </c>
      <c r="AP523">
        <v>0.3</v>
      </c>
      <c r="AQ523">
        <v>0.6</v>
      </c>
      <c r="AR523">
        <v>0.1</v>
      </c>
      <c r="AS523">
        <v>0.1</v>
      </c>
      <c r="AT523">
        <v>0.1</v>
      </c>
      <c r="AU523">
        <v>0.3</v>
      </c>
      <c r="AV523">
        <v>0.4</v>
      </c>
      <c r="AW523">
        <v>0.2</v>
      </c>
      <c r="AX523">
        <v>0.5</v>
      </c>
      <c r="AY523">
        <v>0.2</v>
      </c>
      <c r="AZ523">
        <v>0.3</v>
      </c>
      <c r="BA523">
        <v>0.4</v>
      </c>
      <c r="BB523">
        <v>0.1</v>
      </c>
      <c r="BC523">
        <v>0.1</v>
      </c>
      <c r="BD523">
        <v>0.5</v>
      </c>
      <c r="BE523">
        <v>0.7</v>
      </c>
      <c r="BF523">
        <v>0.4</v>
      </c>
      <c r="BG523">
        <v>17.3</v>
      </c>
      <c r="BH523">
        <v>1.1</v>
      </c>
      <c r="BI523">
        <v>0.5</v>
      </c>
      <c r="BJ523">
        <v>0.9</v>
      </c>
      <c r="BK523">
        <v>0.1</v>
      </c>
      <c r="BL523">
        <v>0.1</v>
      </c>
      <c r="BM523">
        <v>0.2</v>
      </c>
      <c r="BP523">
        <v>7.1</v>
      </c>
      <c r="BQ523">
        <v>58.3</v>
      </c>
      <c r="BS523">
        <v>24.2</v>
      </c>
      <c r="BT523">
        <v>10.2</v>
      </c>
    </row>
    <row r="524" spans="1:72" x14ac:dyDescent="0.25">
      <c r="A524" s="28" t="s">
        <v>270</v>
      </c>
      <c r="B524" s="27" t="s">
        <v>336</v>
      </c>
      <c r="C524" s="28" t="s">
        <v>400</v>
      </c>
      <c r="D524">
        <v>15.8</v>
      </c>
      <c r="E524">
        <v>1.5</v>
      </c>
      <c r="F524">
        <v>1.7</v>
      </c>
      <c r="G524">
        <v>5.7</v>
      </c>
      <c r="H524">
        <v>150</v>
      </c>
      <c r="I524">
        <v>107.6</v>
      </c>
      <c r="J524">
        <v>64.9</v>
      </c>
      <c r="K524">
        <v>25.6</v>
      </c>
      <c r="L524">
        <v>11.6</v>
      </c>
      <c r="M524">
        <v>5.9</v>
      </c>
      <c r="N524">
        <v>147.9</v>
      </c>
      <c r="O524">
        <v>243.8</v>
      </c>
      <c r="P524">
        <v>61.6</v>
      </c>
      <c r="Q524">
        <v>39.5</v>
      </c>
      <c r="R524">
        <v>54</v>
      </c>
      <c r="S524">
        <v>103.1</v>
      </c>
      <c r="T524">
        <v>181.6</v>
      </c>
      <c r="U524">
        <v>89.7</v>
      </c>
      <c r="V524">
        <v>116.5</v>
      </c>
      <c r="W524">
        <v>264.7</v>
      </c>
      <c r="X524">
        <v>57.3</v>
      </c>
      <c r="Y524">
        <v>1337.2</v>
      </c>
      <c r="Z524">
        <v>120.1</v>
      </c>
      <c r="AA524">
        <v>59.9</v>
      </c>
      <c r="AB524">
        <v>2.5</v>
      </c>
      <c r="AC524">
        <v>28.1</v>
      </c>
      <c r="AD524">
        <v>475.7</v>
      </c>
      <c r="AE524">
        <v>27.7</v>
      </c>
      <c r="AF524">
        <v>123.7</v>
      </c>
      <c r="AG524">
        <v>161.5</v>
      </c>
      <c r="AH524">
        <v>40.5</v>
      </c>
      <c r="AI524">
        <v>9.4</v>
      </c>
      <c r="AJ524">
        <v>2.3</v>
      </c>
      <c r="AK524">
        <v>27.5</v>
      </c>
      <c r="AL524">
        <v>2</v>
      </c>
      <c r="AM524">
        <v>153.4</v>
      </c>
      <c r="AN524">
        <v>18.5</v>
      </c>
      <c r="AO524">
        <v>83.6</v>
      </c>
      <c r="AP524">
        <v>40.7</v>
      </c>
      <c r="AQ524">
        <v>62.9</v>
      </c>
      <c r="AR524">
        <v>15.3</v>
      </c>
      <c r="AS524">
        <v>5.6</v>
      </c>
      <c r="AT524">
        <v>7.4</v>
      </c>
      <c r="AU524">
        <v>64.1</v>
      </c>
      <c r="AV524">
        <v>55.9</v>
      </c>
      <c r="AW524">
        <v>40.4</v>
      </c>
      <c r="AX524">
        <v>45.2</v>
      </c>
      <c r="AY524">
        <v>36.7</v>
      </c>
      <c r="AZ524">
        <v>36.4</v>
      </c>
      <c r="BA524">
        <v>59.3</v>
      </c>
      <c r="BB524">
        <v>12.2</v>
      </c>
      <c r="BC524">
        <v>2.2</v>
      </c>
      <c r="BD524">
        <v>88.4</v>
      </c>
      <c r="BE524">
        <v>124.3</v>
      </c>
      <c r="BF524">
        <v>105.3</v>
      </c>
      <c r="BG524">
        <v>3304.1</v>
      </c>
      <c r="BH524">
        <v>178.6</v>
      </c>
      <c r="BI524">
        <v>117.4</v>
      </c>
      <c r="BJ524">
        <v>119.2</v>
      </c>
      <c r="BK524">
        <v>37.6</v>
      </c>
      <c r="BL524">
        <v>6.2</v>
      </c>
      <c r="BM524">
        <v>18</v>
      </c>
      <c r="BP524">
        <v>1116.7</v>
      </c>
      <c r="BQ524">
        <v>11664.4</v>
      </c>
      <c r="BR524">
        <v>3.2</v>
      </c>
      <c r="BS524">
        <v>4799.7</v>
      </c>
      <c r="BT524">
        <v>3296.9</v>
      </c>
    </row>
    <row r="525" spans="1:72" x14ac:dyDescent="0.25">
      <c r="A525" s="28" t="s">
        <v>270</v>
      </c>
      <c r="B525" s="27" t="s">
        <v>336</v>
      </c>
      <c r="C525" s="28" t="s">
        <v>401</v>
      </c>
      <c r="D525">
        <v>11.4</v>
      </c>
      <c r="E525">
        <v>0.5</v>
      </c>
      <c r="F525">
        <v>0.3</v>
      </c>
      <c r="G525">
        <v>1.8</v>
      </c>
      <c r="H525">
        <v>33.7</v>
      </c>
      <c r="I525">
        <v>17.7</v>
      </c>
      <c r="J525">
        <v>7.6</v>
      </c>
      <c r="K525">
        <v>15.7</v>
      </c>
      <c r="L525">
        <v>5.1</v>
      </c>
      <c r="M525">
        <v>5.5</v>
      </c>
      <c r="N525">
        <v>86.3</v>
      </c>
      <c r="O525">
        <v>52.8</v>
      </c>
      <c r="P525">
        <v>45.6</v>
      </c>
      <c r="Q525">
        <v>11.7</v>
      </c>
      <c r="R525">
        <v>15.9</v>
      </c>
      <c r="S525">
        <v>26.4</v>
      </c>
      <c r="T525">
        <v>77.9</v>
      </c>
      <c r="U525">
        <v>36.9</v>
      </c>
      <c r="V525">
        <v>113.2</v>
      </c>
      <c r="W525">
        <v>95.1</v>
      </c>
      <c r="X525">
        <v>20.6</v>
      </c>
      <c r="Y525">
        <v>212.4</v>
      </c>
      <c r="Z525">
        <v>31.2</v>
      </c>
      <c r="AA525">
        <v>14.3</v>
      </c>
      <c r="AB525">
        <v>1</v>
      </c>
      <c r="AC525">
        <v>6.6</v>
      </c>
      <c r="AD525">
        <v>104.4</v>
      </c>
      <c r="AE525">
        <v>8.5</v>
      </c>
      <c r="AF525">
        <v>25.1</v>
      </c>
      <c r="AG525">
        <v>24.4</v>
      </c>
      <c r="AH525">
        <v>7.6</v>
      </c>
      <c r="AI525">
        <v>1.5</v>
      </c>
      <c r="AJ525">
        <v>0.6</v>
      </c>
      <c r="AK525">
        <v>6</v>
      </c>
      <c r="AL525">
        <v>0.7</v>
      </c>
      <c r="AM525">
        <v>20.5</v>
      </c>
      <c r="AN525">
        <v>5</v>
      </c>
      <c r="AO525">
        <v>12.3</v>
      </c>
      <c r="AP525">
        <v>9</v>
      </c>
      <c r="AQ525">
        <v>16.2</v>
      </c>
      <c r="AR525">
        <v>2.5</v>
      </c>
      <c r="AS525">
        <v>1.2</v>
      </c>
      <c r="AT525">
        <v>1.3</v>
      </c>
      <c r="AU525">
        <v>9.2</v>
      </c>
      <c r="AV525">
        <v>10.3</v>
      </c>
      <c r="AW525">
        <v>9.7</v>
      </c>
      <c r="AX525">
        <v>10.8</v>
      </c>
      <c r="AY525">
        <v>5.1</v>
      </c>
      <c r="AZ525">
        <v>6.3</v>
      </c>
      <c r="BA525">
        <v>10.7</v>
      </c>
      <c r="BB525">
        <v>1.8</v>
      </c>
      <c r="BC525">
        <v>0.4</v>
      </c>
      <c r="BD525">
        <v>15.4</v>
      </c>
      <c r="BE525">
        <v>20</v>
      </c>
      <c r="BF525">
        <v>12.5</v>
      </c>
      <c r="BG525">
        <v>473</v>
      </c>
      <c r="BH525">
        <v>30.6</v>
      </c>
      <c r="BI525">
        <v>15.8</v>
      </c>
      <c r="BJ525">
        <v>17.6</v>
      </c>
      <c r="BK525">
        <v>4.7</v>
      </c>
      <c r="BL525">
        <v>1.5</v>
      </c>
      <c r="BM525">
        <v>3.7</v>
      </c>
      <c r="BP525">
        <v>160.9</v>
      </c>
      <c r="BQ525">
        <v>1822.2</v>
      </c>
      <c r="BR525">
        <v>0.5</v>
      </c>
      <c r="BS525">
        <v>1060.7</v>
      </c>
      <c r="BT525">
        <v>639.3</v>
      </c>
    </row>
    <row r="526" spans="1:72" x14ac:dyDescent="0.25">
      <c r="A526" s="28" t="s">
        <v>270</v>
      </c>
      <c r="B526" s="27" t="s">
        <v>336</v>
      </c>
      <c r="C526" s="28" t="s">
        <v>402</v>
      </c>
      <c r="D526">
        <v>0.4</v>
      </c>
      <c r="G526">
        <v>0.1</v>
      </c>
      <c r="H526">
        <v>2.1</v>
      </c>
      <c r="I526">
        <v>1</v>
      </c>
      <c r="J526">
        <v>0.6</v>
      </c>
      <c r="K526">
        <v>0.4</v>
      </c>
      <c r="L526">
        <v>0.2</v>
      </c>
      <c r="M526">
        <v>0.1</v>
      </c>
      <c r="N526">
        <v>1.9</v>
      </c>
      <c r="O526">
        <v>2.9</v>
      </c>
      <c r="P526">
        <v>1</v>
      </c>
      <c r="Q526">
        <v>0.5</v>
      </c>
      <c r="R526">
        <v>0.5</v>
      </c>
      <c r="S526">
        <v>1.1</v>
      </c>
      <c r="T526">
        <v>2.5</v>
      </c>
      <c r="U526">
        <v>2.1</v>
      </c>
      <c r="V526">
        <v>1.7</v>
      </c>
      <c r="W526">
        <v>6.2</v>
      </c>
      <c r="X526">
        <v>0.7</v>
      </c>
      <c r="Y526">
        <v>16.3</v>
      </c>
      <c r="Z526">
        <v>1.9</v>
      </c>
      <c r="AA526">
        <v>1.1</v>
      </c>
      <c r="AB526">
        <v>0.1</v>
      </c>
      <c r="AC526">
        <v>0.4</v>
      </c>
      <c r="AD526">
        <v>5.8</v>
      </c>
      <c r="AE526">
        <v>0.5</v>
      </c>
      <c r="AF526">
        <v>2</v>
      </c>
      <c r="AG526">
        <v>2.5</v>
      </c>
      <c r="AH526">
        <v>0.9</v>
      </c>
      <c r="AI526">
        <v>0.5</v>
      </c>
      <c r="AJ526">
        <v>0.9</v>
      </c>
      <c r="AK526">
        <v>0.4</v>
      </c>
      <c r="AM526">
        <v>2</v>
      </c>
      <c r="AN526">
        <v>0.3</v>
      </c>
      <c r="AO526">
        <v>1.1</v>
      </c>
      <c r="AP526">
        <v>0.6</v>
      </c>
      <c r="AQ526">
        <v>0.9</v>
      </c>
      <c r="AR526">
        <v>0.2</v>
      </c>
      <c r="AS526">
        <v>0.1</v>
      </c>
      <c r="AT526">
        <v>0.1</v>
      </c>
      <c r="AU526">
        <v>1</v>
      </c>
      <c r="AV526">
        <v>0.9</v>
      </c>
      <c r="AW526">
        <v>0.5</v>
      </c>
      <c r="AX526">
        <v>0.7</v>
      </c>
      <c r="AY526">
        <v>0.5</v>
      </c>
      <c r="AZ526">
        <v>0.5</v>
      </c>
      <c r="BA526">
        <v>0.8</v>
      </c>
      <c r="BB526">
        <v>0.2</v>
      </c>
      <c r="BD526">
        <v>1.2</v>
      </c>
      <c r="BE526">
        <v>1.8</v>
      </c>
      <c r="BF526">
        <v>1.5</v>
      </c>
      <c r="BG526">
        <v>40.5</v>
      </c>
      <c r="BH526">
        <v>2.3</v>
      </c>
      <c r="BI526">
        <v>1.5</v>
      </c>
      <c r="BJ526">
        <v>1.7</v>
      </c>
      <c r="BK526">
        <v>0.4</v>
      </c>
      <c r="BL526">
        <v>0.1</v>
      </c>
      <c r="BM526">
        <v>0.3</v>
      </c>
      <c r="BP526">
        <v>15.1</v>
      </c>
      <c r="BQ526">
        <v>149.7</v>
      </c>
      <c r="BS526">
        <v>60.2</v>
      </c>
      <c r="BT526">
        <v>39.4</v>
      </c>
    </row>
    <row r="527" spans="1:72" x14ac:dyDescent="0.25">
      <c r="A527" s="28" t="s">
        <v>270</v>
      </c>
      <c r="B527" s="27" t="s">
        <v>336</v>
      </c>
      <c r="C527" s="28" t="s">
        <v>403</v>
      </c>
      <c r="D527">
        <v>1.1</v>
      </c>
      <c r="E527">
        <v>0.1</v>
      </c>
      <c r="F527">
        <v>0.1</v>
      </c>
      <c r="G527">
        <v>0.3</v>
      </c>
      <c r="H527">
        <v>10.1</v>
      </c>
      <c r="I527">
        <v>5.7</v>
      </c>
      <c r="J527">
        <v>4.8</v>
      </c>
      <c r="K527">
        <v>2.1</v>
      </c>
      <c r="L527">
        <v>0.6</v>
      </c>
      <c r="M527">
        <v>0.7</v>
      </c>
      <c r="N527">
        <v>11.9</v>
      </c>
      <c r="O527">
        <v>20.6</v>
      </c>
      <c r="P527">
        <v>5.7</v>
      </c>
      <c r="Q527">
        <v>2.3</v>
      </c>
      <c r="R527">
        <v>6.9</v>
      </c>
      <c r="S527">
        <v>10.3</v>
      </c>
      <c r="T527">
        <v>13.4</v>
      </c>
      <c r="U527">
        <v>8.7</v>
      </c>
      <c r="V527">
        <v>11.3</v>
      </c>
      <c r="W527">
        <v>23.9</v>
      </c>
      <c r="X527">
        <v>5.2</v>
      </c>
      <c r="Y527">
        <v>65.6</v>
      </c>
      <c r="Z527">
        <v>7.9</v>
      </c>
      <c r="AA527">
        <v>3.9</v>
      </c>
      <c r="AB527">
        <v>0.8</v>
      </c>
      <c r="AC527">
        <v>1.7</v>
      </c>
      <c r="AD527">
        <v>39.3</v>
      </c>
      <c r="AE527">
        <v>3</v>
      </c>
      <c r="AF527">
        <v>13.5</v>
      </c>
      <c r="AG527">
        <v>9.5</v>
      </c>
      <c r="AH527">
        <v>3.9</v>
      </c>
      <c r="AI527">
        <v>0.5</v>
      </c>
      <c r="AJ527">
        <v>0.1</v>
      </c>
      <c r="AK527">
        <v>2.3</v>
      </c>
      <c r="AL527">
        <v>0.4</v>
      </c>
      <c r="AM527">
        <v>7.8</v>
      </c>
      <c r="AN527">
        <v>1.5</v>
      </c>
      <c r="AO527">
        <v>4.9</v>
      </c>
      <c r="AP527">
        <v>2.6</v>
      </c>
      <c r="AQ527">
        <v>4.4</v>
      </c>
      <c r="AR527">
        <v>0.8</v>
      </c>
      <c r="AS527">
        <v>0.3</v>
      </c>
      <c r="AT527">
        <v>0.3</v>
      </c>
      <c r="AU527">
        <v>4.3</v>
      </c>
      <c r="AV527">
        <v>3.8</v>
      </c>
      <c r="AW527">
        <v>2.7</v>
      </c>
      <c r="AX527">
        <v>10.5</v>
      </c>
      <c r="AY527">
        <v>1.7</v>
      </c>
      <c r="AZ527">
        <v>3.5</v>
      </c>
      <c r="BA527">
        <v>4.2</v>
      </c>
      <c r="BB527">
        <v>0.7</v>
      </c>
      <c r="BC527">
        <v>0.1</v>
      </c>
      <c r="BD527">
        <v>6.3</v>
      </c>
      <c r="BE527">
        <v>7.4</v>
      </c>
      <c r="BF527">
        <v>4.4</v>
      </c>
      <c r="BG527">
        <v>219.8</v>
      </c>
      <c r="BH527">
        <v>14.7</v>
      </c>
      <c r="BI527">
        <v>4.9</v>
      </c>
      <c r="BJ527">
        <v>12.7</v>
      </c>
      <c r="BK527">
        <v>1.2</v>
      </c>
      <c r="BL527">
        <v>0.5</v>
      </c>
      <c r="BM527">
        <v>2.4</v>
      </c>
      <c r="BP527">
        <v>70.5</v>
      </c>
      <c r="BQ527">
        <v>967</v>
      </c>
      <c r="BR527">
        <v>0.1</v>
      </c>
      <c r="BS527">
        <v>417.9</v>
      </c>
      <c r="BT527">
        <v>195.3</v>
      </c>
    </row>
    <row r="528" spans="1:72" x14ac:dyDescent="0.25">
      <c r="A528" s="28" t="s">
        <v>270</v>
      </c>
      <c r="B528" s="27" t="s">
        <v>336</v>
      </c>
      <c r="C528" s="28" t="s">
        <v>404</v>
      </c>
      <c r="D528">
        <v>0.2</v>
      </c>
      <c r="G528">
        <v>0.1</v>
      </c>
      <c r="H528">
        <v>2.8</v>
      </c>
      <c r="I528">
        <v>1.4</v>
      </c>
      <c r="J528">
        <v>0.8</v>
      </c>
      <c r="K528">
        <v>0.5</v>
      </c>
      <c r="L528">
        <v>0.2</v>
      </c>
      <c r="M528">
        <v>0.1</v>
      </c>
      <c r="N528">
        <v>2.5</v>
      </c>
      <c r="O528">
        <v>4.7</v>
      </c>
      <c r="P528">
        <v>0.8</v>
      </c>
      <c r="Q528">
        <v>0.6</v>
      </c>
      <c r="R528">
        <v>0.7</v>
      </c>
      <c r="S528">
        <v>1</v>
      </c>
      <c r="T528">
        <v>3.4</v>
      </c>
      <c r="U528">
        <v>1.2</v>
      </c>
      <c r="V528">
        <v>1.6</v>
      </c>
      <c r="W528">
        <v>4.1</v>
      </c>
      <c r="X528">
        <v>1</v>
      </c>
      <c r="Y528">
        <v>30.2</v>
      </c>
      <c r="Z528">
        <v>2.7</v>
      </c>
      <c r="AA528">
        <v>1.2</v>
      </c>
      <c r="AB528">
        <v>0.1</v>
      </c>
      <c r="AC528">
        <v>0.5</v>
      </c>
      <c r="AD528">
        <v>9.2</v>
      </c>
      <c r="AE528">
        <v>0.5</v>
      </c>
      <c r="AF528">
        <v>2.4</v>
      </c>
      <c r="AG528">
        <v>3.6</v>
      </c>
      <c r="AH528">
        <v>0.7</v>
      </c>
      <c r="AI528">
        <v>0.2</v>
      </c>
      <c r="AK528">
        <v>0.5</v>
      </c>
      <c r="AM528">
        <v>3.2</v>
      </c>
      <c r="AN528">
        <v>0.4</v>
      </c>
      <c r="AO528">
        <v>2</v>
      </c>
      <c r="AP528">
        <v>0.8</v>
      </c>
      <c r="AQ528">
        <v>1.2</v>
      </c>
      <c r="AR528">
        <v>0.3</v>
      </c>
      <c r="AS528">
        <v>0.1</v>
      </c>
      <c r="AT528">
        <v>0.1</v>
      </c>
      <c r="AU528">
        <v>1.3</v>
      </c>
      <c r="AV528">
        <v>1.3</v>
      </c>
      <c r="AW528">
        <v>0.8</v>
      </c>
      <c r="AX528">
        <v>1.3</v>
      </c>
      <c r="AY528">
        <v>0.7</v>
      </c>
      <c r="AZ528">
        <v>0.8</v>
      </c>
      <c r="BA528">
        <v>1.3</v>
      </c>
      <c r="BB528">
        <v>0.3</v>
      </c>
      <c r="BD528">
        <v>2</v>
      </c>
      <c r="BE528">
        <v>2.6</v>
      </c>
      <c r="BF528">
        <v>2.1</v>
      </c>
      <c r="BG528">
        <v>71</v>
      </c>
      <c r="BH528">
        <v>4.4</v>
      </c>
      <c r="BI528">
        <v>2.5</v>
      </c>
      <c r="BJ528">
        <v>2.7</v>
      </c>
      <c r="BK528">
        <v>0.6</v>
      </c>
      <c r="BL528">
        <v>0.1</v>
      </c>
      <c r="BM528">
        <v>0.4</v>
      </c>
      <c r="BP528">
        <v>25.1</v>
      </c>
      <c r="BQ528">
        <v>275.6</v>
      </c>
      <c r="BS528">
        <v>121.9</v>
      </c>
      <c r="BT528">
        <v>86.3</v>
      </c>
    </row>
    <row r="529" spans="1:72" x14ac:dyDescent="0.25">
      <c r="A529" s="28" t="s">
        <v>270</v>
      </c>
      <c r="B529" s="27" t="s">
        <v>336</v>
      </c>
      <c r="C529" s="28" t="s">
        <v>405</v>
      </c>
      <c r="H529">
        <v>0.3</v>
      </c>
      <c r="I529">
        <v>0.2</v>
      </c>
      <c r="J529">
        <v>0.1</v>
      </c>
      <c r="N529">
        <v>0.3</v>
      </c>
      <c r="O529">
        <v>0.9</v>
      </c>
      <c r="P529">
        <v>0.1</v>
      </c>
      <c r="Q529">
        <v>0.1</v>
      </c>
      <c r="R529">
        <v>0.1</v>
      </c>
      <c r="S529">
        <v>0.1</v>
      </c>
      <c r="T529">
        <v>0.5</v>
      </c>
      <c r="U529">
        <v>0.1</v>
      </c>
      <c r="V529">
        <v>0.2</v>
      </c>
      <c r="W529">
        <v>0.5</v>
      </c>
      <c r="X529">
        <v>0.1</v>
      </c>
      <c r="Y529">
        <v>3.3</v>
      </c>
      <c r="Z529">
        <v>0.2</v>
      </c>
      <c r="AA529">
        <v>0.1</v>
      </c>
      <c r="AD529">
        <v>0.9</v>
      </c>
      <c r="AE529">
        <v>0.1</v>
      </c>
      <c r="AF529">
        <v>0.3</v>
      </c>
      <c r="AG529">
        <v>0.3</v>
      </c>
      <c r="AH529">
        <v>0.1</v>
      </c>
      <c r="AK529">
        <v>0.1</v>
      </c>
      <c r="AM529">
        <v>0.3</v>
      </c>
      <c r="AO529">
        <v>0.1</v>
      </c>
      <c r="AP529">
        <v>0.1</v>
      </c>
      <c r="AQ529">
        <v>0.2</v>
      </c>
      <c r="AU529">
        <v>0.1</v>
      </c>
      <c r="AV529">
        <v>0.1</v>
      </c>
      <c r="AW529">
        <v>0.1</v>
      </c>
      <c r="AX529">
        <v>0.1</v>
      </c>
      <c r="AY529">
        <v>0.1</v>
      </c>
      <c r="AZ529">
        <v>0.1</v>
      </c>
      <c r="BA529">
        <v>0.1</v>
      </c>
      <c r="BD529">
        <v>0.2</v>
      </c>
      <c r="BE529">
        <v>0.2</v>
      </c>
      <c r="BF529">
        <v>0.2</v>
      </c>
      <c r="BG529">
        <v>7.6</v>
      </c>
      <c r="BH529">
        <v>0.5</v>
      </c>
      <c r="BI529">
        <v>0.2</v>
      </c>
      <c r="BJ529">
        <v>0.2</v>
      </c>
      <c r="BP529">
        <v>2.9</v>
      </c>
      <c r="BQ529">
        <v>23.2</v>
      </c>
      <c r="BS529">
        <v>10.2</v>
      </c>
      <c r="BT529">
        <v>6.2</v>
      </c>
    </row>
    <row r="530" spans="1:72" x14ac:dyDescent="0.25">
      <c r="A530" s="28" t="s">
        <v>270</v>
      </c>
      <c r="B530" s="27" t="s">
        <v>336</v>
      </c>
      <c r="C530" s="28" t="s">
        <v>406</v>
      </c>
      <c r="D530">
        <v>0.2</v>
      </c>
      <c r="H530">
        <v>1.1</v>
      </c>
      <c r="I530">
        <v>1.5</v>
      </c>
      <c r="J530">
        <v>0.6</v>
      </c>
      <c r="K530">
        <v>0.2</v>
      </c>
      <c r="L530">
        <v>0.1</v>
      </c>
      <c r="M530">
        <v>0.2</v>
      </c>
      <c r="N530">
        <v>1.3</v>
      </c>
      <c r="O530">
        <v>0.8</v>
      </c>
      <c r="P530">
        <v>0.6</v>
      </c>
      <c r="Q530">
        <v>0.2</v>
      </c>
      <c r="R530">
        <v>0.4</v>
      </c>
      <c r="S530">
        <v>0.6</v>
      </c>
      <c r="T530">
        <v>1.3</v>
      </c>
      <c r="U530">
        <v>0.5</v>
      </c>
      <c r="V530">
        <v>0.7</v>
      </c>
      <c r="W530">
        <v>0.9</v>
      </c>
      <c r="X530">
        <v>0.3</v>
      </c>
      <c r="Y530">
        <v>5.9</v>
      </c>
      <c r="Z530">
        <v>0.4</v>
      </c>
      <c r="AA530">
        <v>0.3</v>
      </c>
      <c r="AC530">
        <v>0.1</v>
      </c>
      <c r="AD530">
        <v>2.5</v>
      </c>
      <c r="AE530">
        <v>0.2</v>
      </c>
      <c r="AF530">
        <v>1.6</v>
      </c>
      <c r="AG530">
        <v>0.6</v>
      </c>
      <c r="AH530">
        <v>0.1</v>
      </c>
      <c r="AJ530">
        <v>0.1</v>
      </c>
      <c r="AK530">
        <v>0.1</v>
      </c>
      <c r="AM530">
        <v>0.4</v>
      </c>
      <c r="AN530">
        <v>0.5</v>
      </c>
      <c r="AO530">
        <v>0.1</v>
      </c>
      <c r="AP530">
        <v>0.1</v>
      </c>
      <c r="AQ530">
        <v>1.5</v>
      </c>
      <c r="AU530">
        <v>0.2</v>
      </c>
      <c r="AV530">
        <v>0.3</v>
      </c>
      <c r="AW530">
        <v>0.1</v>
      </c>
      <c r="AX530">
        <v>0.1</v>
      </c>
      <c r="AY530">
        <v>0.1</v>
      </c>
      <c r="AZ530">
        <v>0.2</v>
      </c>
      <c r="BA530">
        <v>0.1</v>
      </c>
      <c r="BD530">
        <v>0.3</v>
      </c>
      <c r="BE530">
        <v>0.4</v>
      </c>
      <c r="BF530">
        <v>0.2</v>
      </c>
      <c r="BG530">
        <v>11.4</v>
      </c>
      <c r="BH530">
        <v>1.2</v>
      </c>
      <c r="BI530">
        <v>0.5</v>
      </c>
      <c r="BJ530">
        <v>0.2</v>
      </c>
      <c r="BK530">
        <v>0.1</v>
      </c>
      <c r="BM530">
        <v>0.1</v>
      </c>
      <c r="BP530">
        <v>3</v>
      </c>
      <c r="BQ530">
        <v>63.4</v>
      </c>
      <c r="BS530">
        <v>36.4</v>
      </c>
      <c r="BT530">
        <v>31.7</v>
      </c>
    </row>
    <row r="531" spans="1:72" x14ac:dyDescent="0.25">
      <c r="A531" s="28" t="s">
        <v>270</v>
      </c>
      <c r="B531" s="27" t="s">
        <v>336</v>
      </c>
      <c r="C531" s="28" t="s">
        <v>407</v>
      </c>
      <c r="D531">
        <v>6.3</v>
      </c>
      <c r="E531">
        <v>0.6</v>
      </c>
      <c r="F531">
        <v>0.7</v>
      </c>
      <c r="G531">
        <v>2</v>
      </c>
      <c r="H531">
        <v>60</v>
      </c>
      <c r="I531">
        <v>33.2</v>
      </c>
      <c r="J531">
        <v>21.9</v>
      </c>
      <c r="K531">
        <v>14.6</v>
      </c>
      <c r="L531">
        <v>5.9</v>
      </c>
      <c r="M531">
        <v>2.7</v>
      </c>
      <c r="N531">
        <v>60.6</v>
      </c>
      <c r="O531">
        <v>100.1</v>
      </c>
      <c r="P531">
        <v>22.8</v>
      </c>
      <c r="Q531">
        <v>13.3</v>
      </c>
      <c r="R531">
        <v>18.9</v>
      </c>
      <c r="S531">
        <v>26.3</v>
      </c>
      <c r="T531">
        <v>73.6</v>
      </c>
      <c r="U531">
        <v>28</v>
      </c>
      <c r="V531">
        <v>35.1</v>
      </c>
      <c r="W531">
        <v>99.7</v>
      </c>
      <c r="X531">
        <v>21.3</v>
      </c>
      <c r="Y531">
        <v>518.9</v>
      </c>
      <c r="Z531">
        <v>49.1</v>
      </c>
      <c r="AA531">
        <v>24.9</v>
      </c>
      <c r="AB531">
        <v>1.7</v>
      </c>
      <c r="AC531">
        <v>10.4</v>
      </c>
      <c r="AD531">
        <v>184.9</v>
      </c>
      <c r="AE531">
        <v>12</v>
      </c>
      <c r="AF531">
        <v>61.5</v>
      </c>
      <c r="AG531">
        <v>72.3</v>
      </c>
      <c r="AH531">
        <v>18.7</v>
      </c>
      <c r="AI531">
        <v>4.6</v>
      </c>
      <c r="AJ531">
        <v>1.6</v>
      </c>
      <c r="AK531">
        <v>11.4</v>
      </c>
      <c r="AL531">
        <v>1.1</v>
      </c>
      <c r="AM531">
        <v>56.1</v>
      </c>
      <c r="AN531">
        <v>9.1</v>
      </c>
      <c r="AO531">
        <v>34.7</v>
      </c>
      <c r="AP531">
        <v>17.1</v>
      </c>
      <c r="AQ531">
        <v>29.6</v>
      </c>
      <c r="AR531">
        <v>7</v>
      </c>
      <c r="AS531">
        <v>2.5</v>
      </c>
      <c r="AT531">
        <v>3.2</v>
      </c>
      <c r="AU531">
        <v>28.6</v>
      </c>
      <c r="AV531">
        <v>25.1</v>
      </c>
      <c r="AW531">
        <v>15.7</v>
      </c>
      <c r="AX531">
        <v>26.1</v>
      </c>
      <c r="AY531">
        <v>13.1</v>
      </c>
      <c r="AZ531">
        <v>16.4</v>
      </c>
      <c r="BA531">
        <v>24.3</v>
      </c>
      <c r="BB531">
        <v>5.7</v>
      </c>
      <c r="BC531">
        <v>1</v>
      </c>
      <c r="BD531">
        <v>39.1</v>
      </c>
      <c r="BE531">
        <v>50.3</v>
      </c>
      <c r="BF531">
        <v>40.8</v>
      </c>
      <c r="BG531">
        <v>1307.4</v>
      </c>
      <c r="BH531">
        <v>77.7</v>
      </c>
      <c r="BI531">
        <v>42.8</v>
      </c>
      <c r="BJ531">
        <v>52.4</v>
      </c>
      <c r="BK531">
        <v>12.5</v>
      </c>
      <c r="BL531">
        <v>2.8</v>
      </c>
      <c r="BM531">
        <v>8.5</v>
      </c>
      <c r="BP531">
        <v>461</v>
      </c>
      <c r="BQ531">
        <v>4963.1</v>
      </c>
      <c r="BR531">
        <v>1.2</v>
      </c>
      <c r="BS531">
        <v>1986.1</v>
      </c>
      <c r="BT531">
        <v>1313.8</v>
      </c>
    </row>
    <row r="532" spans="1:72" x14ac:dyDescent="0.25">
      <c r="A532" s="26" t="s">
        <v>121</v>
      </c>
      <c r="B532" s="27" t="s">
        <v>337</v>
      </c>
      <c r="C532" s="26" t="s">
        <v>384</v>
      </c>
      <c r="D532">
        <v>7440.9</v>
      </c>
      <c r="E532">
        <v>200.2</v>
      </c>
      <c r="F532">
        <v>111.2</v>
      </c>
      <c r="G532">
        <v>1520.4</v>
      </c>
      <c r="H532">
        <v>4348.7</v>
      </c>
      <c r="I532">
        <v>611.8</v>
      </c>
      <c r="J532">
        <v>1054.7</v>
      </c>
      <c r="K532">
        <v>1618.5</v>
      </c>
      <c r="L532">
        <v>350.2</v>
      </c>
      <c r="M532">
        <v>1296</v>
      </c>
      <c r="N532">
        <v>3794.3</v>
      </c>
      <c r="O532">
        <v>598.3</v>
      </c>
      <c r="P532">
        <v>1423</v>
      </c>
      <c r="Q532">
        <v>1933.7</v>
      </c>
      <c r="R532">
        <v>5445.3</v>
      </c>
      <c r="S532">
        <v>4874.8</v>
      </c>
      <c r="T532">
        <v>1653.3</v>
      </c>
      <c r="U532">
        <v>2439.1</v>
      </c>
      <c r="V532">
        <v>8024.6</v>
      </c>
      <c r="W532">
        <v>6324.6</v>
      </c>
      <c r="X532">
        <v>4382.6</v>
      </c>
      <c r="Y532">
        <v>1164.8</v>
      </c>
      <c r="Z532">
        <v>10659.4</v>
      </c>
      <c r="AA532">
        <v>11280</v>
      </c>
      <c r="AB532">
        <v>604.1</v>
      </c>
      <c r="AC532">
        <v>1469.4</v>
      </c>
      <c r="AD532">
        <v>8291.1</v>
      </c>
      <c r="AE532">
        <v>916.1</v>
      </c>
      <c r="AF532">
        <v>3557.6</v>
      </c>
      <c r="AG532">
        <v>2282.2</v>
      </c>
      <c r="AH532">
        <v>5635.1</v>
      </c>
      <c r="AI532">
        <v>2609.6</v>
      </c>
      <c r="AJ532">
        <v>4996</v>
      </c>
      <c r="AK532">
        <v>2471.5</v>
      </c>
      <c r="AL532">
        <v>160</v>
      </c>
      <c r="AM532">
        <v>1204.4</v>
      </c>
      <c r="AN532">
        <v>166.8</v>
      </c>
      <c r="AO532">
        <v>238.1</v>
      </c>
      <c r="AP532">
        <v>2154.5</v>
      </c>
      <c r="AQ532">
        <v>1559.7</v>
      </c>
      <c r="AR532">
        <v>298.9</v>
      </c>
      <c r="AS532">
        <v>155.1</v>
      </c>
      <c r="AT532">
        <v>170.1</v>
      </c>
      <c r="AU532">
        <v>1938.7</v>
      </c>
      <c r="AV532">
        <v>1022.2</v>
      </c>
      <c r="AW532">
        <v>718.1</v>
      </c>
      <c r="AX532">
        <v>679.4</v>
      </c>
      <c r="AY532">
        <v>176.2</v>
      </c>
      <c r="AZ532">
        <v>427.5</v>
      </c>
      <c r="BA532">
        <v>1653.2</v>
      </c>
      <c r="BB532">
        <v>306.8</v>
      </c>
      <c r="BC532">
        <v>92.8</v>
      </c>
      <c r="BD532">
        <v>1446.8</v>
      </c>
      <c r="BE532">
        <v>4012.6</v>
      </c>
      <c r="BF532">
        <v>425.1</v>
      </c>
      <c r="BG532">
        <v>2899.6</v>
      </c>
      <c r="BH532">
        <v>653.2</v>
      </c>
      <c r="BI532">
        <v>321.8</v>
      </c>
      <c r="BJ532">
        <v>413.2</v>
      </c>
      <c r="BK532">
        <v>107.8</v>
      </c>
      <c r="BL532">
        <v>65</v>
      </c>
      <c r="BM532">
        <v>268</v>
      </c>
      <c r="BP532">
        <v>281.9</v>
      </c>
      <c r="BQ532">
        <v>5099.1</v>
      </c>
      <c r="BR532">
        <v>5.7</v>
      </c>
      <c r="BS532">
        <v>66373.9</v>
      </c>
      <c r="BT532">
        <v>3417.5</v>
      </c>
    </row>
    <row r="533" spans="1:72" x14ac:dyDescent="0.25">
      <c r="A533" s="28" t="s">
        <v>121</v>
      </c>
      <c r="B533" s="27" t="s">
        <v>337</v>
      </c>
      <c r="C533" s="28" t="s">
        <v>385</v>
      </c>
      <c r="D533">
        <v>19.2</v>
      </c>
      <c r="E533">
        <v>0.3</v>
      </c>
      <c r="F533">
        <v>0.7</v>
      </c>
      <c r="G533">
        <v>9.7</v>
      </c>
      <c r="H533">
        <v>22.2</v>
      </c>
      <c r="I533">
        <v>2.5</v>
      </c>
      <c r="J533">
        <v>3.6</v>
      </c>
      <c r="K533">
        <v>6.6</v>
      </c>
      <c r="L533">
        <v>0.7</v>
      </c>
      <c r="M533">
        <v>5</v>
      </c>
      <c r="N533">
        <v>16</v>
      </c>
      <c r="O533">
        <v>8</v>
      </c>
      <c r="P533">
        <v>5.6</v>
      </c>
      <c r="Q533">
        <v>7.5</v>
      </c>
      <c r="R533">
        <v>11.2</v>
      </c>
      <c r="S533">
        <v>13.8</v>
      </c>
      <c r="T533">
        <v>6.9</v>
      </c>
      <c r="U533">
        <v>12.6</v>
      </c>
      <c r="V533">
        <v>21.9</v>
      </c>
      <c r="W533">
        <v>10.4</v>
      </c>
      <c r="X533">
        <v>19.2</v>
      </c>
      <c r="Y533">
        <v>8.3</v>
      </c>
      <c r="Z533">
        <v>24</v>
      </c>
      <c r="AA533">
        <v>29</v>
      </c>
      <c r="AB533">
        <v>0.8</v>
      </c>
      <c r="AC533">
        <v>6.4</v>
      </c>
      <c r="AD533">
        <v>29.2</v>
      </c>
      <c r="AE533">
        <v>2.4</v>
      </c>
      <c r="AF533">
        <v>12.3</v>
      </c>
      <c r="AG533">
        <v>7.3</v>
      </c>
      <c r="AH533">
        <v>31.6</v>
      </c>
      <c r="AI533">
        <v>165.9</v>
      </c>
      <c r="AJ533">
        <v>111.4</v>
      </c>
      <c r="AK533">
        <v>21.5</v>
      </c>
      <c r="AL533">
        <v>0.7</v>
      </c>
      <c r="AM533">
        <v>6.7</v>
      </c>
      <c r="AN533">
        <v>0.7</v>
      </c>
      <c r="AO533">
        <v>0.4</v>
      </c>
      <c r="AP533">
        <v>6.8</v>
      </c>
      <c r="AQ533">
        <v>12.6</v>
      </c>
      <c r="AR533">
        <v>0.4</v>
      </c>
      <c r="AS533">
        <v>0.1</v>
      </c>
      <c r="AT533">
        <v>0.6</v>
      </c>
      <c r="AU533">
        <v>2.1</v>
      </c>
      <c r="AV533">
        <v>5.1</v>
      </c>
      <c r="AW533">
        <v>2.8</v>
      </c>
      <c r="AX533">
        <v>1.5</v>
      </c>
      <c r="AY533">
        <v>0.4</v>
      </c>
      <c r="AZ533">
        <v>1.1</v>
      </c>
      <c r="BA533">
        <v>18.4</v>
      </c>
      <c r="BB533">
        <v>1.9</v>
      </c>
      <c r="BC533">
        <v>0.2</v>
      </c>
      <c r="BD533">
        <v>3.3</v>
      </c>
      <c r="BE533">
        <v>35.5</v>
      </c>
      <c r="BF533">
        <v>1</v>
      </c>
      <c r="BG533">
        <v>7.4</v>
      </c>
      <c r="BH533">
        <v>3.3</v>
      </c>
      <c r="BI533">
        <v>1.5</v>
      </c>
      <c r="BJ533">
        <v>1.6</v>
      </c>
      <c r="BK533">
        <v>0.3</v>
      </c>
      <c r="BL533">
        <v>0.2</v>
      </c>
      <c r="BM533">
        <v>1.6</v>
      </c>
      <c r="BP533">
        <v>0.2</v>
      </c>
      <c r="BQ533">
        <v>14.7</v>
      </c>
      <c r="BS533">
        <v>95.5</v>
      </c>
      <c r="BT533">
        <v>24.9</v>
      </c>
    </row>
    <row r="534" spans="1:72" x14ac:dyDescent="0.25">
      <c r="A534" s="28" t="s">
        <v>121</v>
      </c>
      <c r="B534" s="27" t="s">
        <v>337</v>
      </c>
      <c r="C534" s="28" t="s">
        <v>386</v>
      </c>
      <c r="D534">
        <v>2.7</v>
      </c>
      <c r="E534">
        <v>0.1</v>
      </c>
      <c r="F534">
        <v>0.1</v>
      </c>
      <c r="G534">
        <v>1.1</v>
      </c>
      <c r="H534">
        <v>7.1</v>
      </c>
      <c r="I534">
        <v>1.6</v>
      </c>
      <c r="J534">
        <v>1.6</v>
      </c>
      <c r="K534">
        <v>1.3</v>
      </c>
      <c r="L534">
        <v>0.2</v>
      </c>
      <c r="M534">
        <v>0.9</v>
      </c>
      <c r="N534">
        <v>3.6</v>
      </c>
      <c r="O534">
        <v>2.2</v>
      </c>
      <c r="P534">
        <v>2.1</v>
      </c>
      <c r="Q534">
        <v>1.4</v>
      </c>
      <c r="R534">
        <v>2.1</v>
      </c>
      <c r="S534">
        <v>5</v>
      </c>
      <c r="T534">
        <v>2.9</v>
      </c>
      <c r="U534">
        <v>3.4</v>
      </c>
      <c r="V534">
        <v>6.8</v>
      </c>
      <c r="W534">
        <v>5.3</v>
      </c>
      <c r="X534">
        <v>3.1</v>
      </c>
      <c r="Y534">
        <v>2.7</v>
      </c>
      <c r="Z534">
        <v>3.8</v>
      </c>
      <c r="AA534">
        <v>5</v>
      </c>
      <c r="AB534">
        <v>0.2</v>
      </c>
      <c r="AC534">
        <v>1.1</v>
      </c>
      <c r="AD534">
        <v>7.5</v>
      </c>
      <c r="AE534">
        <v>1</v>
      </c>
      <c r="AF534">
        <v>11.8</v>
      </c>
      <c r="AG534">
        <v>3.5</v>
      </c>
      <c r="AH534">
        <v>3.1</v>
      </c>
      <c r="AI534">
        <v>7.4</v>
      </c>
      <c r="AJ534">
        <v>10</v>
      </c>
      <c r="AK534">
        <v>1.5</v>
      </c>
      <c r="AL534">
        <v>0.1</v>
      </c>
      <c r="AM534">
        <v>1.6</v>
      </c>
      <c r="AN534">
        <v>1.3</v>
      </c>
      <c r="AO534">
        <v>0.3</v>
      </c>
      <c r="AP534">
        <v>1.1</v>
      </c>
      <c r="AQ534">
        <v>4.2</v>
      </c>
      <c r="AR534">
        <v>0.1</v>
      </c>
      <c r="AS534">
        <v>0.1</v>
      </c>
      <c r="AT534">
        <v>0.5</v>
      </c>
      <c r="AU534">
        <v>0.5</v>
      </c>
      <c r="AV534">
        <v>1.2</v>
      </c>
      <c r="AW534">
        <v>0.7</v>
      </c>
      <c r="AX534">
        <v>0.3</v>
      </c>
      <c r="AY534">
        <v>0.4</v>
      </c>
      <c r="AZ534">
        <v>0.2</v>
      </c>
      <c r="BA534">
        <v>1.1</v>
      </c>
      <c r="BB534">
        <v>0.1</v>
      </c>
      <c r="BC534">
        <v>0.4</v>
      </c>
      <c r="BD534">
        <v>0.9</v>
      </c>
      <c r="BE534">
        <v>3.1</v>
      </c>
      <c r="BF534">
        <v>0.3</v>
      </c>
      <c r="BG534">
        <v>1.4</v>
      </c>
      <c r="BH534">
        <v>0.5</v>
      </c>
      <c r="BI534">
        <v>0.3</v>
      </c>
      <c r="BJ534">
        <v>0.3</v>
      </c>
      <c r="BK534">
        <v>0.1</v>
      </c>
      <c r="BL534">
        <v>0.1</v>
      </c>
      <c r="BM534">
        <v>0.3</v>
      </c>
      <c r="BP534">
        <v>0.2</v>
      </c>
      <c r="BQ534">
        <v>3.2</v>
      </c>
      <c r="BS534">
        <v>16</v>
      </c>
      <c r="BT534">
        <v>-3.5</v>
      </c>
    </row>
    <row r="535" spans="1:72" x14ac:dyDescent="0.25">
      <c r="A535" s="28" t="s">
        <v>121</v>
      </c>
      <c r="B535" s="27" t="s">
        <v>337</v>
      </c>
      <c r="C535" s="28" t="s">
        <v>387</v>
      </c>
      <c r="D535">
        <v>36.8</v>
      </c>
      <c r="E535">
        <v>0.7</v>
      </c>
      <c r="F535">
        <v>1.1</v>
      </c>
      <c r="G535">
        <v>11.9</v>
      </c>
      <c r="H535">
        <v>54.1</v>
      </c>
      <c r="I535">
        <v>6.9</v>
      </c>
      <c r="J535">
        <v>5.7</v>
      </c>
      <c r="K535">
        <v>10.4</v>
      </c>
      <c r="L535">
        <v>1.6</v>
      </c>
      <c r="M535">
        <v>8.5</v>
      </c>
      <c r="N535">
        <v>28.1</v>
      </c>
      <c r="O535">
        <v>22.5</v>
      </c>
      <c r="P535">
        <v>14</v>
      </c>
      <c r="Q535">
        <v>13.5</v>
      </c>
      <c r="R535">
        <v>19.1</v>
      </c>
      <c r="S535">
        <v>28.1</v>
      </c>
      <c r="T535">
        <v>24.4</v>
      </c>
      <c r="U535">
        <v>26.6</v>
      </c>
      <c r="V535">
        <v>74.3</v>
      </c>
      <c r="W535">
        <v>38.9</v>
      </c>
      <c r="X535">
        <v>267.9</v>
      </c>
      <c r="Y535">
        <v>20.1</v>
      </c>
      <c r="Z535">
        <v>63</v>
      </c>
      <c r="AA535">
        <v>57.3</v>
      </c>
      <c r="AB535">
        <v>1.6</v>
      </c>
      <c r="AC535">
        <v>11.1</v>
      </c>
      <c r="AD535">
        <v>67.4</v>
      </c>
      <c r="AE535">
        <v>9.5</v>
      </c>
      <c r="AF535">
        <v>59</v>
      </c>
      <c r="AG535">
        <v>19.9</v>
      </c>
      <c r="AH535">
        <v>42.6</v>
      </c>
      <c r="AI535">
        <v>134</v>
      </c>
      <c r="AJ535">
        <v>154.1</v>
      </c>
      <c r="AK535">
        <v>22.1</v>
      </c>
      <c r="AL535">
        <v>1</v>
      </c>
      <c r="AM535">
        <v>14.6</v>
      </c>
      <c r="AN535">
        <v>7.3</v>
      </c>
      <c r="AO535">
        <v>1.8</v>
      </c>
      <c r="AP535">
        <v>12.7</v>
      </c>
      <c r="AQ535">
        <v>44.4</v>
      </c>
      <c r="AR535">
        <v>1.4</v>
      </c>
      <c r="AS535">
        <v>0.5</v>
      </c>
      <c r="AT535">
        <v>2.7</v>
      </c>
      <c r="AU535">
        <v>3.8</v>
      </c>
      <c r="AV535">
        <v>14.3</v>
      </c>
      <c r="AW535">
        <v>7</v>
      </c>
      <c r="AX535">
        <v>4.4</v>
      </c>
      <c r="AY535">
        <v>1.6</v>
      </c>
      <c r="AZ535">
        <v>2.6</v>
      </c>
      <c r="BA535">
        <v>21.2</v>
      </c>
      <c r="BB535">
        <v>3.3</v>
      </c>
      <c r="BC535">
        <v>1</v>
      </c>
      <c r="BD535">
        <v>9.2</v>
      </c>
      <c r="BE535">
        <v>51.9</v>
      </c>
      <c r="BF535">
        <v>2.4</v>
      </c>
      <c r="BG535">
        <v>15.4</v>
      </c>
      <c r="BH535">
        <v>6.3</v>
      </c>
      <c r="BI535">
        <v>5.2</v>
      </c>
      <c r="BJ535">
        <v>3</v>
      </c>
      <c r="BK535">
        <v>1.2</v>
      </c>
      <c r="BL535">
        <v>0.5</v>
      </c>
      <c r="BM535">
        <v>3.1</v>
      </c>
      <c r="BP535">
        <v>3.3</v>
      </c>
      <c r="BQ535">
        <v>109.9</v>
      </c>
      <c r="BR535">
        <v>0.1</v>
      </c>
      <c r="BS535">
        <v>519.1</v>
      </c>
      <c r="BT535">
        <v>-28.6</v>
      </c>
    </row>
    <row r="536" spans="1:72" x14ac:dyDescent="0.25">
      <c r="A536" s="28" t="s">
        <v>121</v>
      </c>
      <c r="B536" s="27" t="s">
        <v>337</v>
      </c>
      <c r="C536" s="28" t="s">
        <v>388</v>
      </c>
      <c r="D536">
        <v>0.1</v>
      </c>
      <c r="G536">
        <v>0.1</v>
      </c>
      <c r="H536">
        <v>0.1</v>
      </c>
      <c r="N536">
        <v>0.1</v>
      </c>
      <c r="R536">
        <v>0.1</v>
      </c>
      <c r="S536">
        <v>0.2</v>
      </c>
      <c r="T536">
        <v>0.1</v>
      </c>
      <c r="U536">
        <v>0.2</v>
      </c>
      <c r="V536">
        <v>0.3</v>
      </c>
      <c r="W536">
        <v>0.1</v>
      </c>
      <c r="X536">
        <v>0.1</v>
      </c>
      <c r="Z536">
        <v>0.3</v>
      </c>
      <c r="AA536">
        <v>0.2</v>
      </c>
      <c r="AD536">
        <v>0.2</v>
      </c>
      <c r="AF536">
        <v>0.1</v>
      </c>
      <c r="AH536">
        <v>0.2</v>
      </c>
      <c r="AI536">
        <v>0.3</v>
      </c>
      <c r="AJ536">
        <v>0.7</v>
      </c>
      <c r="AK536">
        <v>0.1</v>
      </c>
      <c r="AQ536">
        <v>0.1</v>
      </c>
      <c r="BA536">
        <v>0.1</v>
      </c>
      <c r="BE536">
        <v>0.2</v>
      </c>
      <c r="BG536">
        <v>0.1</v>
      </c>
      <c r="BQ536">
        <v>0.1</v>
      </c>
      <c r="BS536">
        <v>0.8</v>
      </c>
      <c r="BT536">
        <v>0.2</v>
      </c>
    </row>
    <row r="537" spans="1:72" x14ac:dyDescent="0.25">
      <c r="A537" s="28" t="s">
        <v>121</v>
      </c>
      <c r="B537" s="27" t="s">
        <v>337</v>
      </c>
      <c r="C537" s="28" t="s">
        <v>389</v>
      </c>
      <c r="D537">
        <v>0.1</v>
      </c>
      <c r="G537">
        <v>0.1</v>
      </c>
      <c r="H537">
        <v>0.1</v>
      </c>
      <c r="N537">
        <v>0.1</v>
      </c>
      <c r="R537">
        <v>0.1</v>
      </c>
      <c r="S537">
        <v>0.1</v>
      </c>
      <c r="T537">
        <v>0.1</v>
      </c>
      <c r="U537">
        <v>0.2</v>
      </c>
      <c r="V537">
        <v>0.2</v>
      </c>
      <c r="W537">
        <v>0.1</v>
      </c>
      <c r="X537">
        <v>0.1</v>
      </c>
      <c r="Z537">
        <v>0.2</v>
      </c>
      <c r="AA537">
        <v>0.2</v>
      </c>
      <c r="AD537">
        <v>0.2</v>
      </c>
      <c r="AH537">
        <v>0.2</v>
      </c>
      <c r="AI537">
        <v>0.4</v>
      </c>
      <c r="AJ537">
        <v>0.7</v>
      </c>
      <c r="AK537">
        <v>0.1</v>
      </c>
      <c r="BA537">
        <v>0.1</v>
      </c>
      <c r="BE537">
        <v>0.2</v>
      </c>
      <c r="BQ537">
        <v>0.1</v>
      </c>
      <c r="BS537">
        <v>0.4</v>
      </c>
      <c r="BT537">
        <v>0.3</v>
      </c>
    </row>
    <row r="538" spans="1:25" x14ac:dyDescent="0.25">
      <c r="A538" s="28" t="s">
        <v>121</v>
      </c>
      <c r="B538" s="27" t="s">
        <v>337</v>
      </c>
      <c r="C538" s="28" t="s">
        <v>390</v>
      </c>
      <c r="Y538">
        <v>0.1</v>
      </c>
    </row>
    <row r="539" spans="1:72" x14ac:dyDescent="0.25">
      <c r="A539" s="28" t="s">
        <v>121</v>
      </c>
      <c r="B539" s="27" t="s">
        <v>337</v>
      </c>
      <c r="C539" s="28" t="s">
        <v>391</v>
      </c>
      <c r="D539">
        <v>2.1</v>
      </c>
      <c r="E539">
        <v>0.1</v>
      </c>
      <c r="F539">
        <v>0.1</v>
      </c>
      <c r="G539">
        <v>1.1</v>
      </c>
      <c r="H539">
        <v>2.2</v>
      </c>
      <c r="I539">
        <v>0.3</v>
      </c>
      <c r="J539">
        <v>0.4</v>
      </c>
      <c r="K539">
        <v>0.6</v>
      </c>
      <c r="L539">
        <v>0.1</v>
      </c>
      <c r="M539">
        <v>0.5</v>
      </c>
      <c r="N539">
        <v>1.4</v>
      </c>
      <c r="O539">
        <v>0.6</v>
      </c>
      <c r="P539">
        <v>0.6</v>
      </c>
      <c r="Q539">
        <v>0.8</v>
      </c>
      <c r="R539">
        <v>1.5</v>
      </c>
      <c r="S539">
        <v>2.5</v>
      </c>
      <c r="T539">
        <v>1.2</v>
      </c>
      <c r="U539">
        <v>2.7</v>
      </c>
      <c r="V539">
        <v>4.6</v>
      </c>
      <c r="W539">
        <v>1.3</v>
      </c>
      <c r="X539">
        <v>1.1</v>
      </c>
      <c r="Y539">
        <v>0.7</v>
      </c>
      <c r="Z539">
        <v>4</v>
      </c>
      <c r="AA539">
        <v>3.9</v>
      </c>
      <c r="AB539">
        <v>0.1</v>
      </c>
      <c r="AC539">
        <v>0.6</v>
      </c>
      <c r="AD539">
        <v>3.4</v>
      </c>
      <c r="AE539">
        <v>0.3</v>
      </c>
      <c r="AF539">
        <v>1.3</v>
      </c>
      <c r="AG539">
        <v>0.8</v>
      </c>
      <c r="AH539">
        <v>4.1</v>
      </c>
      <c r="AI539">
        <v>3.8</v>
      </c>
      <c r="AJ539">
        <v>12.1</v>
      </c>
      <c r="AK539">
        <v>1.2</v>
      </c>
      <c r="AL539">
        <v>0.1</v>
      </c>
      <c r="AM539">
        <v>0.6</v>
      </c>
      <c r="AN539">
        <v>0.1</v>
      </c>
      <c r="AO539">
        <v>0.1</v>
      </c>
      <c r="AP539">
        <v>0.8</v>
      </c>
      <c r="AQ539">
        <v>1.1</v>
      </c>
      <c r="AT539">
        <v>0.1</v>
      </c>
      <c r="AU539">
        <v>0.3</v>
      </c>
      <c r="AV539">
        <v>0.4</v>
      </c>
      <c r="AW539">
        <v>0.5</v>
      </c>
      <c r="AX539">
        <v>0.1</v>
      </c>
      <c r="AZ539">
        <v>0.1</v>
      </c>
      <c r="BA539">
        <v>0.7</v>
      </c>
      <c r="BB539">
        <v>0.1</v>
      </c>
      <c r="BD539">
        <v>0.3</v>
      </c>
      <c r="BE539">
        <v>2.7</v>
      </c>
      <c r="BF539">
        <v>0.1</v>
      </c>
      <c r="BG539">
        <v>1</v>
      </c>
      <c r="BH539">
        <v>0.4</v>
      </c>
      <c r="BI539">
        <v>0.2</v>
      </c>
      <c r="BJ539">
        <v>0.1</v>
      </c>
      <c r="BM539">
        <v>0.2</v>
      </c>
      <c r="BP539">
        <v>0.1</v>
      </c>
      <c r="BQ539">
        <v>1.1</v>
      </c>
      <c r="BS539">
        <v>5.3</v>
      </c>
      <c r="BT539">
        <v>4</v>
      </c>
    </row>
    <row r="540" spans="1:72" x14ac:dyDescent="0.25">
      <c r="A540" s="28" t="s">
        <v>121</v>
      </c>
      <c r="B540" s="27" t="s">
        <v>337</v>
      </c>
      <c r="C540" s="28" t="s">
        <v>392</v>
      </c>
      <c r="D540">
        <v>19.2</v>
      </c>
      <c r="E540">
        <v>0.2</v>
      </c>
      <c r="F540">
        <v>0.6</v>
      </c>
      <c r="G540">
        <v>9.5</v>
      </c>
      <c r="H540">
        <v>16.2</v>
      </c>
      <c r="I540">
        <v>2.6</v>
      </c>
      <c r="J540">
        <v>2.1</v>
      </c>
      <c r="K540">
        <v>5</v>
      </c>
      <c r="L540">
        <v>0.6</v>
      </c>
      <c r="M540">
        <v>3.1</v>
      </c>
      <c r="N540">
        <v>10.9</v>
      </c>
      <c r="O540">
        <v>4.5</v>
      </c>
      <c r="P540">
        <v>4.6</v>
      </c>
      <c r="Q540">
        <v>6.1</v>
      </c>
      <c r="R540">
        <v>10.3</v>
      </c>
      <c r="S540">
        <v>12.8</v>
      </c>
      <c r="T540">
        <v>5.1</v>
      </c>
      <c r="U540">
        <v>14</v>
      </c>
      <c r="V540">
        <v>16.3</v>
      </c>
      <c r="W540">
        <v>9.7</v>
      </c>
      <c r="X540">
        <v>15.1</v>
      </c>
      <c r="Y540">
        <v>5.9</v>
      </c>
      <c r="Z540">
        <v>24.5</v>
      </c>
      <c r="AA540">
        <v>33.8</v>
      </c>
      <c r="AB540">
        <v>0.8</v>
      </c>
      <c r="AC540">
        <v>5.1</v>
      </c>
      <c r="AD540">
        <v>25</v>
      </c>
      <c r="AE540">
        <v>1.9</v>
      </c>
      <c r="AF540">
        <v>7.9</v>
      </c>
      <c r="AG540">
        <v>5.2</v>
      </c>
      <c r="AH540">
        <v>29</v>
      </c>
      <c r="AI540">
        <v>54.8</v>
      </c>
      <c r="AJ540">
        <v>92</v>
      </c>
      <c r="AK540">
        <v>10</v>
      </c>
      <c r="AL540">
        <v>0.5</v>
      </c>
      <c r="AM540">
        <v>5.1</v>
      </c>
      <c r="AN540">
        <v>0.4</v>
      </c>
      <c r="AO540">
        <v>0.4</v>
      </c>
      <c r="AP540">
        <v>6</v>
      </c>
      <c r="AQ540">
        <v>8.8</v>
      </c>
      <c r="AR540">
        <v>0.4</v>
      </c>
      <c r="AS540">
        <v>0.1</v>
      </c>
      <c r="AT540">
        <v>0.7</v>
      </c>
      <c r="AU540">
        <v>2.1</v>
      </c>
      <c r="AV540">
        <v>2.5</v>
      </c>
      <c r="AW540">
        <v>2.4</v>
      </c>
      <c r="AX540">
        <v>1</v>
      </c>
      <c r="AY540">
        <v>0.3</v>
      </c>
      <c r="AZ540">
        <v>0.6</v>
      </c>
      <c r="BA540">
        <v>6.4</v>
      </c>
      <c r="BB540">
        <v>0.9</v>
      </c>
      <c r="BC540">
        <v>0.1</v>
      </c>
      <c r="BD540">
        <v>2.8</v>
      </c>
      <c r="BE540">
        <v>25.9</v>
      </c>
      <c r="BF540">
        <v>1.4</v>
      </c>
      <c r="BG540">
        <v>7.9</v>
      </c>
      <c r="BH540">
        <v>2.9</v>
      </c>
      <c r="BI540">
        <v>1.2</v>
      </c>
      <c r="BJ540">
        <v>1.4</v>
      </c>
      <c r="BK540">
        <v>0.3</v>
      </c>
      <c r="BL540">
        <v>0.1</v>
      </c>
      <c r="BM540">
        <v>1.2</v>
      </c>
      <c r="BP540">
        <v>0.7</v>
      </c>
      <c r="BQ540">
        <v>5.6</v>
      </c>
      <c r="BS540">
        <v>87.7</v>
      </c>
      <c r="BT540">
        <v>33.3</v>
      </c>
    </row>
    <row r="541" spans="1:72" x14ac:dyDescent="0.25">
      <c r="A541" s="28" t="s">
        <v>121</v>
      </c>
      <c r="B541" s="27" t="s">
        <v>337</v>
      </c>
      <c r="C541" s="28" t="s">
        <v>393</v>
      </c>
      <c r="D541">
        <v>7.8</v>
      </c>
      <c r="E541">
        <v>0.2</v>
      </c>
      <c r="F541">
        <v>0.2</v>
      </c>
      <c r="G541">
        <v>4.2</v>
      </c>
      <c r="H541">
        <v>11.1</v>
      </c>
      <c r="I541">
        <v>1.4</v>
      </c>
      <c r="J541">
        <v>1.7</v>
      </c>
      <c r="K541">
        <v>2.9</v>
      </c>
      <c r="L541">
        <v>0.4</v>
      </c>
      <c r="M541">
        <v>25.2</v>
      </c>
      <c r="N541">
        <v>9.2</v>
      </c>
      <c r="O541">
        <v>3</v>
      </c>
      <c r="P541">
        <v>2.7</v>
      </c>
      <c r="Q541">
        <v>4.3</v>
      </c>
      <c r="R541">
        <v>11.4</v>
      </c>
      <c r="S541">
        <v>7.3</v>
      </c>
      <c r="T541">
        <v>3.6</v>
      </c>
      <c r="U541">
        <v>7</v>
      </c>
      <c r="V541">
        <v>11.9</v>
      </c>
      <c r="W541">
        <v>5.1</v>
      </c>
      <c r="X541">
        <v>6.8</v>
      </c>
      <c r="Y541">
        <v>3.2</v>
      </c>
      <c r="Z541">
        <v>12.1</v>
      </c>
      <c r="AA541">
        <v>25.5</v>
      </c>
      <c r="AB541">
        <v>0.4</v>
      </c>
      <c r="AC541">
        <v>3.1</v>
      </c>
      <c r="AD541">
        <v>14.7</v>
      </c>
      <c r="AE541">
        <v>1.3</v>
      </c>
      <c r="AF541">
        <v>9.6</v>
      </c>
      <c r="AG541">
        <v>4.3</v>
      </c>
      <c r="AH541">
        <v>11.9</v>
      </c>
      <c r="AI541">
        <v>22.9</v>
      </c>
      <c r="AJ541">
        <v>44</v>
      </c>
      <c r="AK541">
        <v>11.4</v>
      </c>
      <c r="AL541">
        <v>0.4</v>
      </c>
      <c r="AM541">
        <v>3.3</v>
      </c>
      <c r="AN541">
        <v>0.8</v>
      </c>
      <c r="AO541">
        <v>0.3</v>
      </c>
      <c r="AP541">
        <v>3.5</v>
      </c>
      <c r="AQ541">
        <v>9</v>
      </c>
      <c r="AR541">
        <v>0.2</v>
      </c>
      <c r="AS541">
        <v>0.1</v>
      </c>
      <c r="AT541">
        <v>0.5</v>
      </c>
      <c r="AU541">
        <v>1.1</v>
      </c>
      <c r="AV541">
        <v>2.4</v>
      </c>
      <c r="AW541">
        <v>1.7</v>
      </c>
      <c r="AX541">
        <v>0.6</v>
      </c>
      <c r="AY541">
        <v>0.3</v>
      </c>
      <c r="AZ541">
        <v>0.4</v>
      </c>
      <c r="BA541">
        <v>4.8</v>
      </c>
      <c r="BB541">
        <v>0.7</v>
      </c>
      <c r="BC541">
        <v>0.2</v>
      </c>
      <c r="BD541">
        <v>1.5</v>
      </c>
      <c r="BE541">
        <v>11</v>
      </c>
      <c r="BF541">
        <v>1</v>
      </c>
      <c r="BG541">
        <v>3.7</v>
      </c>
      <c r="BH541">
        <v>1.3</v>
      </c>
      <c r="BI541">
        <v>0.8</v>
      </c>
      <c r="BJ541">
        <v>0.6</v>
      </c>
      <c r="BK541">
        <v>0.2</v>
      </c>
      <c r="BL541">
        <v>0.1</v>
      </c>
      <c r="BM541">
        <v>0.7</v>
      </c>
      <c r="BP541">
        <v>0.4</v>
      </c>
      <c r="BQ541">
        <v>8</v>
      </c>
      <c r="BS541">
        <v>39.2</v>
      </c>
      <c r="BT541">
        <v>16.9</v>
      </c>
    </row>
    <row r="542" spans="1:3" x14ac:dyDescent="0.25">
      <c r="A542" s="28" t="s">
        <v>121</v>
      </c>
      <c r="B542" s="27" t="s">
        <v>337</v>
      </c>
      <c r="C542" s="28" t="s">
        <v>394</v>
      </c>
    </row>
    <row r="543" spans="1:3" x14ac:dyDescent="0.25">
      <c r="A543" s="28" t="s">
        <v>121</v>
      </c>
      <c r="B543" s="27" t="s">
        <v>337</v>
      </c>
      <c r="C543" s="28" t="s">
        <v>395</v>
      </c>
    </row>
    <row r="544" spans="1:72" x14ac:dyDescent="0.25">
      <c r="A544" s="28" t="s">
        <v>121</v>
      </c>
      <c r="B544" s="27" t="s">
        <v>337</v>
      </c>
      <c r="C544" s="28" t="s">
        <v>396</v>
      </c>
      <c r="D544">
        <v>3.7</v>
      </c>
      <c r="F544">
        <v>0.1</v>
      </c>
      <c r="G544">
        <v>1.1</v>
      </c>
      <c r="H544">
        <v>6.8</v>
      </c>
      <c r="I544">
        <v>0.8</v>
      </c>
      <c r="J544">
        <v>0.6</v>
      </c>
      <c r="K544">
        <v>0.9</v>
      </c>
      <c r="L544">
        <v>0.1</v>
      </c>
      <c r="M544">
        <v>1.1</v>
      </c>
      <c r="N544">
        <v>3</v>
      </c>
      <c r="O544">
        <v>5.6</v>
      </c>
      <c r="P544">
        <v>1.5</v>
      </c>
      <c r="Q544">
        <v>1.7</v>
      </c>
      <c r="R544">
        <v>1.6</v>
      </c>
      <c r="S544">
        <v>2.2</v>
      </c>
      <c r="T544">
        <v>4.1</v>
      </c>
      <c r="U544">
        <v>2</v>
      </c>
      <c r="V544">
        <v>3.4</v>
      </c>
      <c r="W544">
        <v>2</v>
      </c>
      <c r="X544">
        <v>1.5</v>
      </c>
      <c r="Y544">
        <v>3.9</v>
      </c>
      <c r="Z544">
        <v>3.6</v>
      </c>
      <c r="AA544">
        <v>6</v>
      </c>
      <c r="AB544">
        <v>0.1</v>
      </c>
      <c r="AC544">
        <v>0.9</v>
      </c>
      <c r="AD544">
        <v>5.1</v>
      </c>
      <c r="AE544">
        <v>0.7</v>
      </c>
      <c r="AF544">
        <v>8.9</v>
      </c>
      <c r="AG544">
        <v>3</v>
      </c>
      <c r="AH544">
        <v>3.2</v>
      </c>
      <c r="AI544">
        <v>16.6</v>
      </c>
      <c r="AJ544">
        <v>17.4</v>
      </c>
      <c r="AK544">
        <v>2.1</v>
      </c>
      <c r="AL544">
        <v>0.1</v>
      </c>
      <c r="AM544">
        <v>1.2</v>
      </c>
      <c r="AN544">
        <v>3.5</v>
      </c>
      <c r="AO544">
        <v>0.2</v>
      </c>
      <c r="AP544">
        <v>1.6</v>
      </c>
      <c r="AQ544">
        <v>14.6</v>
      </c>
      <c r="AR544">
        <v>0.1</v>
      </c>
      <c r="AT544">
        <v>0.3</v>
      </c>
      <c r="AU544">
        <v>0.3</v>
      </c>
      <c r="AV544">
        <v>1.4</v>
      </c>
      <c r="AW544">
        <v>0.5</v>
      </c>
      <c r="AX544">
        <v>0.3</v>
      </c>
      <c r="AY544">
        <v>0.2</v>
      </c>
      <c r="AZ544">
        <v>0.3</v>
      </c>
      <c r="BA544">
        <v>2.2</v>
      </c>
      <c r="BB544">
        <v>0.3</v>
      </c>
      <c r="BC544">
        <v>0.1</v>
      </c>
      <c r="BD544">
        <v>0.8</v>
      </c>
      <c r="BE544">
        <v>4.4</v>
      </c>
      <c r="BF544">
        <v>0.2</v>
      </c>
      <c r="BG544">
        <v>1.7</v>
      </c>
      <c r="BH544">
        <v>0.9</v>
      </c>
      <c r="BI544">
        <v>0.3</v>
      </c>
      <c r="BJ544">
        <v>0.3</v>
      </c>
      <c r="BK544">
        <v>0.1</v>
      </c>
      <c r="BM544">
        <v>0.4</v>
      </c>
      <c r="BP544">
        <v>0.3</v>
      </c>
      <c r="BQ544">
        <v>1.4</v>
      </c>
      <c r="BS544">
        <v>10.5</v>
      </c>
      <c r="BT544">
        <v>-25.9</v>
      </c>
    </row>
    <row r="545" spans="1:72" x14ac:dyDescent="0.25">
      <c r="A545" s="28" t="s">
        <v>121</v>
      </c>
      <c r="B545" s="27" t="s">
        <v>337</v>
      </c>
      <c r="C545" s="28" t="s">
        <v>397</v>
      </c>
      <c r="D545">
        <v>0.5</v>
      </c>
      <c r="G545">
        <v>0.2</v>
      </c>
      <c r="H545">
        <v>0.5</v>
      </c>
      <c r="I545">
        <v>0.1</v>
      </c>
      <c r="J545">
        <v>0.1</v>
      </c>
      <c r="K545">
        <v>0.1</v>
      </c>
      <c r="M545">
        <v>0.1</v>
      </c>
      <c r="N545">
        <v>0.3</v>
      </c>
      <c r="O545">
        <v>0.1</v>
      </c>
      <c r="P545">
        <v>0.1</v>
      </c>
      <c r="Q545">
        <v>0.1</v>
      </c>
      <c r="R545">
        <v>0.2</v>
      </c>
      <c r="S545">
        <v>0.2</v>
      </c>
      <c r="T545">
        <v>0.1</v>
      </c>
      <c r="U545">
        <v>0.2</v>
      </c>
      <c r="V545">
        <v>0.3</v>
      </c>
      <c r="W545">
        <v>0.2</v>
      </c>
      <c r="X545">
        <v>0.3</v>
      </c>
      <c r="Y545">
        <v>0.1</v>
      </c>
      <c r="Z545">
        <v>0.5</v>
      </c>
      <c r="AA545">
        <v>1</v>
      </c>
      <c r="AC545">
        <v>0.1</v>
      </c>
      <c r="AD545">
        <v>0.5</v>
      </c>
      <c r="AF545">
        <v>0.2</v>
      </c>
      <c r="AG545">
        <v>0.1</v>
      </c>
      <c r="AH545">
        <v>0.5</v>
      </c>
      <c r="AI545">
        <v>2.1</v>
      </c>
      <c r="AJ545">
        <v>1.8</v>
      </c>
      <c r="AK545">
        <v>0.2</v>
      </c>
      <c r="AM545">
        <v>0.2</v>
      </c>
      <c r="AP545">
        <v>0.1</v>
      </c>
      <c r="AQ545">
        <v>0.2</v>
      </c>
      <c r="AV545">
        <v>0.1</v>
      </c>
      <c r="AW545">
        <v>0.1</v>
      </c>
      <c r="BA545">
        <v>0.3</v>
      </c>
      <c r="BD545">
        <v>0.1</v>
      </c>
      <c r="BE545">
        <v>0.6</v>
      </c>
      <c r="BG545">
        <v>0.2</v>
      </c>
      <c r="BH545">
        <v>0.1</v>
      </c>
      <c r="BQ545">
        <v>0.1</v>
      </c>
      <c r="BS545">
        <v>1.7</v>
      </c>
      <c r="BT545">
        <v>0.1</v>
      </c>
    </row>
    <row r="546" spans="1:72" x14ac:dyDescent="0.25">
      <c r="A546" s="28" t="s">
        <v>121</v>
      </c>
      <c r="B546" s="27" t="s">
        <v>337</v>
      </c>
      <c r="C546" s="28" t="s">
        <v>398</v>
      </c>
      <c r="D546">
        <v>0.1</v>
      </c>
      <c r="H546">
        <v>0.2</v>
      </c>
      <c r="K546">
        <v>0.2</v>
      </c>
      <c r="N546">
        <v>0.9</v>
      </c>
      <c r="O546">
        <v>0.2</v>
      </c>
      <c r="P546">
        <v>0.4</v>
      </c>
      <c r="Q546">
        <v>0.1</v>
      </c>
      <c r="R546">
        <v>5.7</v>
      </c>
      <c r="S546">
        <v>0.6</v>
      </c>
      <c r="U546">
        <v>0.1</v>
      </c>
      <c r="Y546">
        <v>0.1</v>
      </c>
      <c r="AA546">
        <v>0.4</v>
      </c>
      <c r="AC546">
        <v>8.4</v>
      </c>
      <c r="AD546">
        <v>0.2</v>
      </c>
      <c r="AF546">
        <v>0.3</v>
      </c>
      <c r="AG546">
        <v>0.1</v>
      </c>
      <c r="AI546">
        <v>0.1</v>
      </c>
      <c r="AJ546">
        <v>0.1</v>
      </c>
      <c r="AQ546">
        <v>0.1</v>
      </c>
      <c r="AU546">
        <v>0.1</v>
      </c>
      <c r="AV546">
        <v>0.1</v>
      </c>
      <c r="BD546">
        <v>0.1</v>
      </c>
      <c r="BE546">
        <v>0.1</v>
      </c>
      <c r="BG546">
        <v>0.2</v>
      </c>
      <c r="BK546">
        <v>0.1</v>
      </c>
      <c r="BQ546">
        <v>0.4</v>
      </c>
      <c r="BS546">
        <v>0.1</v>
      </c>
      <c r="BT546">
        <v>-0.2</v>
      </c>
    </row>
    <row r="547" spans="1:72" x14ac:dyDescent="0.25">
      <c r="A547" s="28" t="s">
        <v>121</v>
      </c>
      <c r="B547" s="27" t="s">
        <v>337</v>
      </c>
      <c r="C547" s="28" t="s">
        <v>399</v>
      </c>
      <c r="D547">
        <v>11.2</v>
      </c>
      <c r="E547">
        <v>0.2</v>
      </c>
      <c r="F547">
        <v>0.4</v>
      </c>
      <c r="G547">
        <v>4.3</v>
      </c>
      <c r="H547">
        <v>11.2</v>
      </c>
      <c r="I547">
        <v>1.5</v>
      </c>
      <c r="J547">
        <v>1.7</v>
      </c>
      <c r="K547">
        <v>3.1</v>
      </c>
      <c r="L547">
        <v>0.5</v>
      </c>
      <c r="M547">
        <v>1.9</v>
      </c>
      <c r="N547">
        <v>6.3</v>
      </c>
      <c r="O547">
        <v>3</v>
      </c>
      <c r="P547">
        <v>2.9</v>
      </c>
      <c r="Q547">
        <v>3.8</v>
      </c>
      <c r="R547">
        <v>5.6</v>
      </c>
      <c r="S547">
        <v>7.3</v>
      </c>
      <c r="T547">
        <v>3</v>
      </c>
      <c r="U547">
        <v>6.8</v>
      </c>
      <c r="V547">
        <v>9.9</v>
      </c>
      <c r="W547">
        <v>4.6</v>
      </c>
      <c r="X547">
        <v>6.6</v>
      </c>
      <c r="Y547">
        <v>3.5</v>
      </c>
      <c r="Z547">
        <v>15.5</v>
      </c>
      <c r="AA547">
        <v>16.7</v>
      </c>
      <c r="AB547">
        <v>0.5</v>
      </c>
      <c r="AC547">
        <v>3</v>
      </c>
      <c r="AD547">
        <v>15</v>
      </c>
      <c r="AE547">
        <v>1.2</v>
      </c>
      <c r="AF547">
        <v>5.2</v>
      </c>
      <c r="AG547">
        <v>3.3</v>
      </c>
      <c r="AH547">
        <v>14.4</v>
      </c>
      <c r="AI547">
        <v>34.9</v>
      </c>
      <c r="AJ547">
        <v>45</v>
      </c>
      <c r="AK547">
        <v>5.7</v>
      </c>
      <c r="AL547">
        <v>0.3</v>
      </c>
      <c r="AM547">
        <v>3.5</v>
      </c>
      <c r="AN547">
        <v>0.3</v>
      </c>
      <c r="AO547">
        <v>0.3</v>
      </c>
      <c r="AP547">
        <v>3.7</v>
      </c>
      <c r="AQ547">
        <v>6.1</v>
      </c>
      <c r="AR547">
        <v>0.2</v>
      </c>
      <c r="AS547">
        <v>0.1</v>
      </c>
      <c r="AT547">
        <v>0.4</v>
      </c>
      <c r="AU547">
        <v>1.2</v>
      </c>
      <c r="AV547">
        <v>2.3</v>
      </c>
      <c r="AW547">
        <v>1.6</v>
      </c>
      <c r="AX547">
        <v>0.7</v>
      </c>
      <c r="AY547">
        <v>0.2</v>
      </c>
      <c r="AZ547">
        <v>0.5</v>
      </c>
      <c r="BA547">
        <v>5.2</v>
      </c>
      <c r="BB547">
        <v>0.9</v>
      </c>
      <c r="BC547">
        <v>0.1</v>
      </c>
      <c r="BD547">
        <v>1.8</v>
      </c>
      <c r="BE547">
        <v>12.4</v>
      </c>
      <c r="BF547">
        <v>0.8</v>
      </c>
      <c r="BG547">
        <v>4.4</v>
      </c>
      <c r="BH547">
        <v>1.6</v>
      </c>
      <c r="BI547">
        <v>1.2</v>
      </c>
      <c r="BJ547">
        <v>0.8</v>
      </c>
      <c r="BK547">
        <v>0.2</v>
      </c>
      <c r="BL547">
        <v>0.1</v>
      </c>
      <c r="BM547">
        <v>0.8</v>
      </c>
      <c r="BP547">
        <v>0.3</v>
      </c>
      <c r="BQ547">
        <v>2.4</v>
      </c>
      <c r="BS547">
        <v>51.8</v>
      </c>
      <c r="BT547">
        <v>12.7</v>
      </c>
    </row>
    <row r="548" spans="1:72" x14ac:dyDescent="0.25">
      <c r="A548" s="28" t="s">
        <v>121</v>
      </c>
      <c r="B548" s="27" t="s">
        <v>337</v>
      </c>
      <c r="C548" s="28" t="s">
        <v>400</v>
      </c>
      <c r="D548">
        <v>7.9</v>
      </c>
      <c r="E548">
        <v>0.1</v>
      </c>
      <c r="F548">
        <v>0.2</v>
      </c>
      <c r="G548">
        <v>4.2</v>
      </c>
      <c r="H548">
        <v>7.6</v>
      </c>
      <c r="I548">
        <v>1.1</v>
      </c>
      <c r="J548">
        <v>0.9</v>
      </c>
      <c r="K548">
        <v>2.3</v>
      </c>
      <c r="L548">
        <v>0.2</v>
      </c>
      <c r="M548">
        <v>1.6</v>
      </c>
      <c r="N548">
        <v>5.6</v>
      </c>
      <c r="O548">
        <v>2</v>
      </c>
      <c r="P548">
        <v>1.9</v>
      </c>
      <c r="Q548">
        <v>2.7</v>
      </c>
      <c r="R548">
        <v>4.1</v>
      </c>
      <c r="S548">
        <v>5</v>
      </c>
      <c r="T548">
        <v>1.8</v>
      </c>
      <c r="U548">
        <v>5</v>
      </c>
      <c r="V548">
        <v>6.4</v>
      </c>
      <c r="W548">
        <v>3.2</v>
      </c>
      <c r="X548">
        <v>4.8</v>
      </c>
      <c r="Y548">
        <v>2.5</v>
      </c>
      <c r="Z548">
        <v>9.9</v>
      </c>
      <c r="AA548">
        <v>13</v>
      </c>
      <c r="AB548">
        <v>0.3</v>
      </c>
      <c r="AC548">
        <v>2.2</v>
      </c>
      <c r="AD548">
        <v>9.2</v>
      </c>
      <c r="AE548">
        <v>0.7</v>
      </c>
      <c r="AF548">
        <v>3.2</v>
      </c>
      <c r="AG548">
        <v>2.2</v>
      </c>
      <c r="AH548">
        <v>10.6</v>
      </c>
      <c r="AI548">
        <v>29.5</v>
      </c>
      <c r="AJ548">
        <v>41</v>
      </c>
      <c r="AK548">
        <v>4.8</v>
      </c>
      <c r="AL548">
        <v>0.2</v>
      </c>
      <c r="AM548">
        <v>2.4</v>
      </c>
      <c r="AN548">
        <v>0.1</v>
      </c>
      <c r="AO548">
        <v>0.1</v>
      </c>
      <c r="AP548">
        <v>2.3</v>
      </c>
      <c r="AQ548">
        <v>3.7</v>
      </c>
      <c r="AR548">
        <v>0.1</v>
      </c>
      <c r="AT548">
        <v>0.2</v>
      </c>
      <c r="AU548">
        <v>0.8</v>
      </c>
      <c r="AV548">
        <v>1.6</v>
      </c>
      <c r="AW548">
        <v>1</v>
      </c>
      <c r="AX548">
        <v>0.4</v>
      </c>
      <c r="AY548">
        <v>0.1</v>
      </c>
      <c r="AZ548">
        <v>0.3</v>
      </c>
      <c r="BA548">
        <v>4</v>
      </c>
      <c r="BB548">
        <v>0.6</v>
      </c>
      <c r="BD548">
        <v>1.1</v>
      </c>
      <c r="BE548">
        <v>11.8</v>
      </c>
      <c r="BF548">
        <v>0.4</v>
      </c>
      <c r="BG548">
        <v>2.7</v>
      </c>
      <c r="BH548">
        <v>1.2</v>
      </c>
      <c r="BI548">
        <v>0.4</v>
      </c>
      <c r="BJ548">
        <v>0.5</v>
      </c>
      <c r="BK548">
        <v>0.1</v>
      </c>
      <c r="BM548">
        <v>0.6</v>
      </c>
      <c r="BP548">
        <v>0.1</v>
      </c>
      <c r="BQ548">
        <v>1.5</v>
      </c>
      <c r="BS548">
        <v>32.8</v>
      </c>
      <c r="BT548">
        <v>10.5</v>
      </c>
    </row>
    <row r="549" spans="1:3" x14ac:dyDescent="0.25">
      <c r="A549" s="28" t="s">
        <v>121</v>
      </c>
      <c r="B549" s="27" t="s">
        <v>337</v>
      </c>
      <c r="C549" s="28" t="s">
        <v>401</v>
      </c>
    </row>
    <row r="550" spans="1:72" x14ac:dyDescent="0.25">
      <c r="A550" s="28" t="s">
        <v>121</v>
      </c>
      <c r="B550" s="27" t="s">
        <v>337</v>
      </c>
      <c r="C550" s="28" t="s">
        <v>402</v>
      </c>
      <c r="D550">
        <v>2.8</v>
      </c>
      <c r="F550">
        <v>0.1</v>
      </c>
      <c r="G550">
        <v>1.5</v>
      </c>
      <c r="H550">
        <v>2.8</v>
      </c>
      <c r="I550">
        <v>0.4</v>
      </c>
      <c r="J550">
        <v>0.4</v>
      </c>
      <c r="K550">
        <v>1</v>
      </c>
      <c r="L550">
        <v>0.1</v>
      </c>
      <c r="M550">
        <v>0.6</v>
      </c>
      <c r="N550">
        <v>2.1</v>
      </c>
      <c r="O550">
        <v>0.8</v>
      </c>
      <c r="P550">
        <v>0.9</v>
      </c>
      <c r="Q550">
        <v>1.1</v>
      </c>
      <c r="R550">
        <v>1.4</v>
      </c>
      <c r="S550">
        <v>2</v>
      </c>
      <c r="T550">
        <v>0.7</v>
      </c>
      <c r="U550">
        <v>1.8</v>
      </c>
      <c r="V550">
        <v>2.3</v>
      </c>
      <c r="W550">
        <v>1.4</v>
      </c>
      <c r="X550">
        <v>1.5</v>
      </c>
      <c r="Y550">
        <v>1</v>
      </c>
      <c r="Z550">
        <v>4</v>
      </c>
      <c r="AA550">
        <v>4.9</v>
      </c>
      <c r="AB550">
        <v>0.2</v>
      </c>
      <c r="AC550">
        <v>0.7</v>
      </c>
      <c r="AD550">
        <v>3.4</v>
      </c>
      <c r="AE550">
        <v>0.3</v>
      </c>
      <c r="AF550">
        <v>1.3</v>
      </c>
      <c r="AG550">
        <v>0.8</v>
      </c>
      <c r="AH550">
        <v>4.2</v>
      </c>
      <c r="AI550">
        <v>7.6</v>
      </c>
      <c r="AJ550">
        <v>15.2</v>
      </c>
      <c r="AK550">
        <v>1.8</v>
      </c>
      <c r="AL550">
        <v>0.1</v>
      </c>
      <c r="AM550">
        <v>0.8</v>
      </c>
      <c r="AN550">
        <v>0.1</v>
      </c>
      <c r="AO550">
        <v>0.1</v>
      </c>
      <c r="AP550">
        <v>0.8</v>
      </c>
      <c r="AQ550">
        <v>1.5</v>
      </c>
      <c r="AT550">
        <v>0.1</v>
      </c>
      <c r="AU550">
        <v>0.3</v>
      </c>
      <c r="AV550">
        <v>0.6</v>
      </c>
      <c r="AW550">
        <v>0.4</v>
      </c>
      <c r="AX550">
        <v>0.2</v>
      </c>
      <c r="AY550">
        <v>0.1</v>
      </c>
      <c r="AZ550">
        <v>0.1</v>
      </c>
      <c r="BA550">
        <v>1.4</v>
      </c>
      <c r="BB550">
        <v>0.2</v>
      </c>
      <c r="BD550">
        <v>0.4</v>
      </c>
      <c r="BE550">
        <v>4</v>
      </c>
      <c r="BF550">
        <v>0.2</v>
      </c>
      <c r="BG550">
        <v>0.9</v>
      </c>
      <c r="BH550">
        <v>0.5</v>
      </c>
      <c r="BI550">
        <v>0.2</v>
      </c>
      <c r="BJ550">
        <v>0.2</v>
      </c>
      <c r="BM550">
        <v>0.2</v>
      </c>
      <c r="BQ550">
        <v>0.5</v>
      </c>
      <c r="BS550">
        <v>9.3</v>
      </c>
      <c r="BT550">
        <v>4.4</v>
      </c>
    </row>
    <row r="551" spans="1:72" x14ac:dyDescent="0.25">
      <c r="A551" s="28" t="s">
        <v>121</v>
      </c>
      <c r="B551" s="27" t="s">
        <v>337</v>
      </c>
      <c r="C551" s="28" t="s">
        <v>403</v>
      </c>
      <c r="D551">
        <v>55.4</v>
      </c>
      <c r="E551">
        <v>0.6</v>
      </c>
      <c r="F551">
        <v>1.5</v>
      </c>
      <c r="G551">
        <v>21.6</v>
      </c>
      <c r="H551">
        <v>55.5</v>
      </c>
      <c r="I551">
        <v>5.7</v>
      </c>
      <c r="J551">
        <v>6.2</v>
      </c>
      <c r="K551">
        <v>13.2</v>
      </c>
      <c r="L551">
        <v>1.7</v>
      </c>
      <c r="M551">
        <v>12.1</v>
      </c>
      <c r="N551">
        <v>35</v>
      </c>
      <c r="O551">
        <v>20.1</v>
      </c>
      <c r="P551">
        <v>12.4</v>
      </c>
      <c r="Q551">
        <v>18.4</v>
      </c>
      <c r="R551">
        <v>26.1</v>
      </c>
      <c r="S551">
        <v>29.7</v>
      </c>
      <c r="T551">
        <v>14.1</v>
      </c>
      <c r="U551">
        <v>27.7</v>
      </c>
      <c r="V551">
        <v>43.2</v>
      </c>
      <c r="W551">
        <v>16.8</v>
      </c>
      <c r="X551">
        <v>26.7</v>
      </c>
      <c r="Y551">
        <v>21.8</v>
      </c>
      <c r="Z551">
        <v>60.4</v>
      </c>
      <c r="AA551">
        <v>82.1</v>
      </c>
      <c r="AB551">
        <v>2.1</v>
      </c>
      <c r="AC551">
        <v>14.9</v>
      </c>
      <c r="AD551">
        <v>64.5</v>
      </c>
      <c r="AE551">
        <v>4.9</v>
      </c>
      <c r="AF551">
        <v>27</v>
      </c>
      <c r="AG551">
        <v>17.4</v>
      </c>
      <c r="AH551">
        <v>59.1</v>
      </c>
      <c r="AI551">
        <v>185.7</v>
      </c>
      <c r="AJ551">
        <v>234.9</v>
      </c>
      <c r="AK551">
        <v>29.8</v>
      </c>
      <c r="AL551">
        <v>1.4</v>
      </c>
      <c r="AM551">
        <v>17.4</v>
      </c>
      <c r="AN551">
        <v>1.1</v>
      </c>
      <c r="AO551">
        <v>0.6</v>
      </c>
      <c r="AP551">
        <v>16.5</v>
      </c>
      <c r="AQ551">
        <v>35.2</v>
      </c>
      <c r="AR551">
        <v>1</v>
      </c>
      <c r="AS551">
        <v>0.2</v>
      </c>
      <c r="AT551">
        <v>1.6</v>
      </c>
      <c r="AU551">
        <v>4.6</v>
      </c>
      <c r="AV551">
        <v>13</v>
      </c>
      <c r="AW551">
        <v>7</v>
      </c>
      <c r="AX551">
        <v>2.8</v>
      </c>
      <c r="AY551">
        <v>0.5</v>
      </c>
      <c r="AZ551">
        <v>2.3</v>
      </c>
      <c r="BA551">
        <v>27.9</v>
      </c>
      <c r="BB551">
        <v>5</v>
      </c>
      <c r="BC551">
        <v>0.2</v>
      </c>
      <c r="BD551">
        <v>8.2</v>
      </c>
      <c r="BE551">
        <v>66.3</v>
      </c>
      <c r="BF551">
        <v>2.4</v>
      </c>
      <c r="BG551">
        <v>18</v>
      </c>
      <c r="BH551">
        <v>8.9</v>
      </c>
      <c r="BI551">
        <v>3.3</v>
      </c>
      <c r="BJ551">
        <v>3.5</v>
      </c>
      <c r="BK551">
        <v>0.9</v>
      </c>
      <c r="BL551">
        <v>0.2</v>
      </c>
      <c r="BM551">
        <v>4.3</v>
      </c>
      <c r="BP551">
        <v>0.4</v>
      </c>
      <c r="BQ551">
        <v>8</v>
      </c>
      <c r="BS551">
        <v>193.7</v>
      </c>
      <c r="BT551">
        <v>65.1</v>
      </c>
    </row>
    <row r="552" spans="1:72" x14ac:dyDescent="0.25">
      <c r="A552" s="28" t="s">
        <v>121</v>
      </c>
      <c r="B552" s="27" t="s">
        <v>337</v>
      </c>
      <c r="C552" s="28" t="s">
        <v>404</v>
      </c>
      <c r="D552">
        <v>7.7</v>
      </c>
      <c r="E552">
        <v>0.1</v>
      </c>
      <c r="F552">
        <v>0.2</v>
      </c>
      <c r="G552">
        <v>2.6</v>
      </c>
      <c r="H552">
        <v>6.8</v>
      </c>
      <c r="I552">
        <v>0.7</v>
      </c>
      <c r="J552">
        <v>0.7</v>
      </c>
      <c r="K552">
        <v>1.8</v>
      </c>
      <c r="L552">
        <v>0.2</v>
      </c>
      <c r="M552">
        <v>1.2</v>
      </c>
      <c r="N552">
        <v>4.1</v>
      </c>
      <c r="O552">
        <v>1.6</v>
      </c>
      <c r="P552">
        <v>1.5</v>
      </c>
      <c r="Q552">
        <v>2.1</v>
      </c>
      <c r="R552">
        <v>3.4</v>
      </c>
      <c r="S552">
        <v>3.8</v>
      </c>
      <c r="T552">
        <v>1.2</v>
      </c>
      <c r="U552">
        <v>3.1</v>
      </c>
      <c r="V552">
        <v>4.6</v>
      </c>
      <c r="W552">
        <v>2.1</v>
      </c>
      <c r="X552">
        <v>4</v>
      </c>
      <c r="Y552">
        <v>1.7</v>
      </c>
      <c r="Z552">
        <v>9.1</v>
      </c>
      <c r="AA552">
        <v>11.5</v>
      </c>
      <c r="AB552">
        <v>0.3</v>
      </c>
      <c r="AC552">
        <v>2</v>
      </c>
      <c r="AD552">
        <v>8.4</v>
      </c>
      <c r="AE552">
        <v>0.7</v>
      </c>
      <c r="AF552">
        <v>2.7</v>
      </c>
      <c r="AG552">
        <v>1.8</v>
      </c>
      <c r="AH552">
        <v>7.4</v>
      </c>
      <c r="AI552">
        <v>29.6</v>
      </c>
      <c r="AJ552">
        <v>24.4</v>
      </c>
      <c r="AK552">
        <v>3.4</v>
      </c>
      <c r="AL552">
        <v>0.2</v>
      </c>
      <c r="AM552">
        <v>2.3</v>
      </c>
      <c r="AN552">
        <v>0.1</v>
      </c>
      <c r="AO552">
        <v>0.1</v>
      </c>
      <c r="AP552">
        <v>2</v>
      </c>
      <c r="AQ552">
        <v>3</v>
      </c>
      <c r="AR552">
        <v>0.1</v>
      </c>
      <c r="AT552">
        <v>0.2</v>
      </c>
      <c r="AU552">
        <v>0.6</v>
      </c>
      <c r="AV552">
        <v>1.4</v>
      </c>
      <c r="AW552">
        <v>0.9</v>
      </c>
      <c r="AX552">
        <v>0.4</v>
      </c>
      <c r="AY552">
        <v>0.1</v>
      </c>
      <c r="AZ552">
        <v>0.2</v>
      </c>
      <c r="BA552">
        <v>2.9</v>
      </c>
      <c r="BB552">
        <v>0.6</v>
      </c>
      <c r="BD552">
        <v>1</v>
      </c>
      <c r="BE552">
        <v>7.9</v>
      </c>
      <c r="BF552">
        <v>0.4</v>
      </c>
      <c r="BG552">
        <v>2.4</v>
      </c>
      <c r="BH552">
        <v>1</v>
      </c>
      <c r="BI552">
        <v>0.3</v>
      </c>
      <c r="BJ552">
        <v>0.5</v>
      </c>
      <c r="BK552">
        <v>0.1</v>
      </c>
      <c r="BM552">
        <v>0.5</v>
      </c>
      <c r="BP552">
        <v>0.1</v>
      </c>
      <c r="BQ552">
        <v>1.1</v>
      </c>
      <c r="BS552">
        <v>34.4</v>
      </c>
      <c r="BT552">
        <v>7.7</v>
      </c>
    </row>
    <row r="553" spans="1:72" x14ac:dyDescent="0.25">
      <c r="A553" s="28" t="s">
        <v>121</v>
      </c>
      <c r="B553" s="27" t="s">
        <v>337</v>
      </c>
      <c r="C553" s="28" t="s">
        <v>405</v>
      </c>
      <c r="D553">
        <v>0.1</v>
      </c>
      <c r="H553">
        <v>0.1</v>
      </c>
      <c r="N553">
        <v>0.1</v>
      </c>
      <c r="R553">
        <v>0.1</v>
      </c>
      <c r="S553">
        <v>0.1</v>
      </c>
      <c r="U553">
        <v>0.1</v>
      </c>
      <c r="V553">
        <v>0.1</v>
      </c>
      <c r="X553">
        <v>0.1</v>
      </c>
      <c r="Z553">
        <v>0.1</v>
      </c>
      <c r="AA553">
        <v>0.2</v>
      </c>
      <c r="AD553">
        <v>0.2</v>
      </c>
      <c r="AH553">
        <v>0.1</v>
      </c>
      <c r="AI553">
        <v>0.5</v>
      </c>
      <c r="AJ553">
        <v>0.5</v>
      </c>
      <c r="AK553">
        <v>0.1</v>
      </c>
      <c r="AQ553">
        <v>0.1</v>
      </c>
      <c r="BA553">
        <v>0.1</v>
      </c>
      <c r="BE553">
        <v>0.1</v>
      </c>
      <c r="BS553">
        <v>0.6</v>
      </c>
      <c r="BT553">
        <v>0.1</v>
      </c>
    </row>
    <row r="554" spans="1:72" x14ac:dyDescent="0.25">
      <c r="A554" s="28" t="s">
        <v>121</v>
      </c>
      <c r="B554" s="27" t="s">
        <v>337</v>
      </c>
      <c r="C554" s="28" t="s">
        <v>406</v>
      </c>
      <c r="D554">
        <v>22.3</v>
      </c>
      <c r="E554">
        <v>0.2</v>
      </c>
      <c r="F554">
        <v>0.8</v>
      </c>
      <c r="G554">
        <v>6.7</v>
      </c>
      <c r="H554">
        <v>20.1</v>
      </c>
      <c r="I554">
        <v>1.7</v>
      </c>
      <c r="J554">
        <v>1.9</v>
      </c>
      <c r="K554">
        <v>3.7</v>
      </c>
      <c r="L554">
        <v>0.5</v>
      </c>
      <c r="M554">
        <v>5.5</v>
      </c>
      <c r="N554">
        <v>11.9</v>
      </c>
      <c r="O554">
        <v>14.8</v>
      </c>
      <c r="P554">
        <v>5.5</v>
      </c>
      <c r="Q554">
        <v>8.4</v>
      </c>
      <c r="R554">
        <v>8.1</v>
      </c>
      <c r="S554">
        <v>9.9</v>
      </c>
      <c r="T554">
        <v>7.4</v>
      </c>
      <c r="U554">
        <v>8.2</v>
      </c>
      <c r="V554">
        <v>14.2</v>
      </c>
      <c r="W554">
        <v>4.9</v>
      </c>
      <c r="X554">
        <v>8.4</v>
      </c>
      <c r="Y554">
        <v>14.9</v>
      </c>
      <c r="Z554">
        <v>20.6</v>
      </c>
      <c r="AA554">
        <v>33.2</v>
      </c>
      <c r="AB554">
        <v>0.6</v>
      </c>
      <c r="AC554">
        <v>4.1</v>
      </c>
      <c r="AD554">
        <v>22.6</v>
      </c>
      <c r="AE554">
        <v>1.8</v>
      </c>
      <c r="AF554">
        <v>14.5</v>
      </c>
      <c r="AG554">
        <v>9.2</v>
      </c>
      <c r="AH554">
        <v>16.8</v>
      </c>
      <c r="AI554">
        <v>60.1</v>
      </c>
      <c r="AJ554">
        <v>87.7</v>
      </c>
      <c r="AK554">
        <v>9.5</v>
      </c>
      <c r="AL554">
        <v>0.3</v>
      </c>
      <c r="AM554">
        <v>6.1</v>
      </c>
      <c r="AN554">
        <v>0.8</v>
      </c>
      <c r="AO554">
        <v>0.2</v>
      </c>
      <c r="AP554">
        <v>8</v>
      </c>
      <c r="AQ554">
        <v>23.7</v>
      </c>
      <c r="AR554">
        <v>0.5</v>
      </c>
      <c r="AS554">
        <v>0.1</v>
      </c>
      <c r="AT554">
        <v>0.8</v>
      </c>
      <c r="AU554">
        <v>1.2</v>
      </c>
      <c r="AV554">
        <v>5.7</v>
      </c>
      <c r="AW554">
        <v>2.4</v>
      </c>
      <c r="AX554">
        <v>0.8</v>
      </c>
      <c r="AY554">
        <v>0.2</v>
      </c>
      <c r="AZ554">
        <v>1.2</v>
      </c>
      <c r="BA554">
        <v>10.8</v>
      </c>
      <c r="BB554">
        <v>2</v>
      </c>
      <c r="BC554">
        <v>0.1</v>
      </c>
      <c r="BD554">
        <v>3.5</v>
      </c>
      <c r="BE554">
        <v>23.7</v>
      </c>
      <c r="BF554">
        <v>0.6</v>
      </c>
      <c r="BG554">
        <v>6.9</v>
      </c>
      <c r="BH554">
        <v>3.8</v>
      </c>
      <c r="BI554">
        <v>1.1</v>
      </c>
      <c r="BJ554">
        <v>1.2</v>
      </c>
      <c r="BK554">
        <v>0.5</v>
      </c>
      <c r="BL554">
        <v>0.1</v>
      </c>
      <c r="BM554">
        <v>1.3</v>
      </c>
      <c r="BP554">
        <v>0.1</v>
      </c>
      <c r="BQ554">
        <v>2.3</v>
      </c>
      <c r="BS554">
        <v>57</v>
      </c>
      <c r="BT554">
        <v>19.9</v>
      </c>
    </row>
    <row r="555" spans="1:72" x14ac:dyDescent="0.25">
      <c r="A555" s="28" t="s">
        <v>121</v>
      </c>
      <c r="B555" s="27" t="s">
        <v>337</v>
      </c>
      <c r="C555" s="28" t="s">
        <v>407</v>
      </c>
      <c r="D555">
        <v>311.4</v>
      </c>
      <c r="E555">
        <v>3.1</v>
      </c>
      <c r="F555">
        <v>9.4</v>
      </c>
      <c r="G555">
        <v>95.2</v>
      </c>
      <c r="H555">
        <v>276.1</v>
      </c>
      <c r="I555">
        <v>28.4</v>
      </c>
      <c r="J555">
        <v>31.4</v>
      </c>
      <c r="K555">
        <v>62.7</v>
      </c>
      <c r="L555">
        <v>9.5</v>
      </c>
      <c r="M555">
        <v>57.2</v>
      </c>
      <c r="N555">
        <v>160.1</v>
      </c>
      <c r="O555">
        <v>104.9</v>
      </c>
      <c r="P555">
        <v>64.2</v>
      </c>
      <c r="Q555">
        <v>91.5</v>
      </c>
      <c r="R555">
        <v>128</v>
      </c>
      <c r="S555">
        <v>145.5</v>
      </c>
      <c r="T555">
        <v>72.7</v>
      </c>
      <c r="U555">
        <v>130.6</v>
      </c>
      <c r="V555">
        <v>211.3</v>
      </c>
      <c r="W555">
        <v>83.4</v>
      </c>
      <c r="X555">
        <v>134.4</v>
      </c>
      <c r="Y555">
        <v>108</v>
      </c>
      <c r="Z555">
        <v>341.6</v>
      </c>
      <c r="AA555">
        <v>470.3</v>
      </c>
      <c r="AB555">
        <v>12</v>
      </c>
      <c r="AC555">
        <v>74.1</v>
      </c>
      <c r="AD555">
        <v>324.9</v>
      </c>
      <c r="AE555">
        <v>26.4</v>
      </c>
      <c r="AF555">
        <v>136.4</v>
      </c>
      <c r="AG555">
        <v>89.4</v>
      </c>
      <c r="AH555">
        <v>285.6</v>
      </c>
      <c r="AI555">
        <v>1212.7</v>
      </c>
      <c r="AJ555">
        <v>1206.8</v>
      </c>
      <c r="AK555">
        <v>149</v>
      </c>
      <c r="AL555">
        <v>6.3</v>
      </c>
      <c r="AM555">
        <v>99.2</v>
      </c>
      <c r="AN555">
        <v>7</v>
      </c>
      <c r="AO555">
        <v>4.3</v>
      </c>
      <c r="AP555">
        <v>92.5</v>
      </c>
      <c r="AQ555">
        <v>191.7</v>
      </c>
      <c r="AR555">
        <v>6.1</v>
      </c>
      <c r="AS555">
        <v>1.4</v>
      </c>
      <c r="AT555">
        <v>8.9</v>
      </c>
      <c r="AU555">
        <v>22.2</v>
      </c>
      <c r="AV555">
        <v>60.7</v>
      </c>
      <c r="AW555">
        <v>34.3</v>
      </c>
      <c r="AX555">
        <v>14.1</v>
      </c>
      <c r="AY555">
        <v>3.4</v>
      </c>
      <c r="AZ555">
        <v>11.4</v>
      </c>
      <c r="BA555">
        <v>126.5</v>
      </c>
      <c r="BB555">
        <v>22.6</v>
      </c>
      <c r="BC555">
        <v>1.6</v>
      </c>
      <c r="BD555">
        <v>42.5</v>
      </c>
      <c r="BE555">
        <v>314.1</v>
      </c>
      <c r="BF555">
        <v>17</v>
      </c>
      <c r="BG555">
        <v>103.5</v>
      </c>
      <c r="BH555">
        <v>41.5</v>
      </c>
      <c r="BI555">
        <v>38.1</v>
      </c>
      <c r="BJ555">
        <v>20</v>
      </c>
      <c r="BK555">
        <v>5.9</v>
      </c>
      <c r="BL555">
        <v>1.4</v>
      </c>
      <c r="BM555">
        <v>19</v>
      </c>
      <c r="BP555">
        <v>3.5</v>
      </c>
      <c r="BQ555">
        <v>41.2</v>
      </c>
      <c r="BS555">
        <v>1112.6</v>
      </c>
      <c r="BT555">
        <v>283.5</v>
      </c>
    </row>
    <row r="556" spans="1:72" x14ac:dyDescent="0.25">
      <c r="A556" s="26" t="s">
        <v>271</v>
      </c>
      <c r="B556" s="27" t="s">
        <v>338</v>
      </c>
      <c r="C556" s="26" t="s">
        <v>384</v>
      </c>
      <c r="D556">
        <v>12790</v>
      </c>
      <c r="E556">
        <v>327.5</v>
      </c>
      <c r="F556">
        <v>243.7</v>
      </c>
      <c r="G556">
        <v>5896.2</v>
      </c>
      <c r="H556">
        <v>26280.4</v>
      </c>
      <c r="I556">
        <v>3902.2</v>
      </c>
      <c r="J556">
        <v>4788.7</v>
      </c>
      <c r="K556">
        <v>13262.9</v>
      </c>
      <c r="L556">
        <v>1583.2</v>
      </c>
      <c r="M556">
        <v>11067</v>
      </c>
      <c r="N556">
        <v>26984.1</v>
      </c>
      <c r="O556">
        <v>3051.7</v>
      </c>
      <c r="P556">
        <v>10044.6</v>
      </c>
      <c r="Q556">
        <v>15417.9</v>
      </c>
      <c r="R556">
        <v>28895.2</v>
      </c>
      <c r="S556">
        <v>10603.7</v>
      </c>
      <c r="T556">
        <v>2954.8</v>
      </c>
      <c r="U556">
        <v>5014.7</v>
      </c>
      <c r="V556">
        <v>6490.1</v>
      </c>
      <c r="W556">
        <v>11345.3</v>
      </c>
      <c r="X556">
        <v>1647.4</v>
      </c>
      <c r="Y556">
        <v>3093.6</v>
      </c>
      <c r="Z556">
        <v>2249</v>
      </c>
      <c r="AA556">
        <v>363409.7</v>
      </c>
      <c r="AB556">
        <v>5696.6</v>
      </c>
      <c r="AC556">
        <v>6111.5</v>
      </c>
      <c r="AD556">
        <v>16469.7</v>
      </c>
      <c r="AE556">
        <v>4822.2</v>
      </c>
      <c r="AF556">
        <v>14672.1</v>
      </c>
      <c r="AG556">
        <v>25084.4</v>
      </c>
      <c r="AH556">
        <v>14873.2</v>
      </c>
      <c r="AI556">
        <v>328.1</v>
      </c>
      <c r="AJ556">
        <v>602.8</v>
      </c>
      <c r="AK556">
        <v>8442</v>
      </c>
      <c r="AL556">
        <v>1406.8</v>
      </c>
      <c r="AM556">
        <v>22086.4</v>
      </c>
      <c r="AN556">
        <v>1075.3</v>
      </c>
      <c r="AO556">
        <v>1555.6</v>
      </c>
      <c r="AP556">
        <v>6606.5</v>
      </c>
      <c r="AQ556">
        <v>6158.4</v>
      </c>
      <c r="AR556">
        <v>2828.3</v>
      </c>
      <c r="AS556">
        <v>1122.8</v>
      </c>
      <c r="AT556">
        <v>919.8</v>
      </c>
      <c r="AU556">
        <v>17989.4</v>
      </c>
      <c r="AV556">
        <v>6619.1</v>
      </c>
      <c r="AW556">
        <v>3028.6</v>
      </c>
      <c r="AX556">
        <v>2190.9</v>
      </c>
      <c r="AY556">
        <v>982.7</v>
      </c>
      <c r="AZ556">
        <v>1753.6</v>
      </c>
      <c r="BA556">
        <v>1327.1</v>
      </c>
      <c r="BB556">
        <v>1162</v>
      </c>
      <c r="BC556">
        <v>682.2</v>
      </c>
      <c r="BD556">
        <v>5212.3</v>
      </c>
      <c r="BE556">
        <v>15382.5</v>
      </c>
      <c r="BF556">
        <v>9620.4</v>
      </c>
      <c r="BG556">
        <v>12764.1</v>
      </c>
      <c r="BH556">
        <v>7261.1</v>
      </c>
      <c r="BI556">
        <v>3123.2</v>
      </c>
      <c r="BJ556">
        <v>4823.3</v>
      </c>
      <c r="BK556">
        <v>2610</v>
      </c>
      <c r="BL556">
        <v>314.5</v>
      </c>
      <c r="BM556">
        <v>4271.3</v>
      </c>
      <c r="BP556">
        <v>4238.2</v>
      </c>
      <c r="BQ556">
        <v>267046.2</v>
      </c>
      <c r="BR556">
        <v>82.3</v>
      </c>
      <c r="BS556">
        <v>21503.2</v>
      </c>
      <c r="BT556">
        <v>3188.8</v>
      </c>
    </row>
    <row r="557" spans="1:72" x14ac:dyDescent="0.25">
      <c r="A557" s="28" t="s">
        <v>271</v>
      </c>
      <c r="B557" s="27" t="s">
        <v>338</v>
      </c>
      <c r="C557" s="28" t="s">
        <v>385</v>
      </c>
      <c r="D557">
        <v>24</v>
      </c>
      <c r="E557">
        <v>0.7</v>
      </c>
      <c r="F557">
        <v>0.3</v>
      </c>
      <c r="G557">
        <v>7</v>
      </c>
      <c r="H557">
        <v>45.1</v>
      </c>
      <c r="I557">
        <v>2.7</v>
      </c>
      <c r="J557">
        <v>6.9</v>
      </c>
      <c r="K557">
        <v>23.4</v>
      </c>
      <c r="L557">
        <v>1.1</v>
      </c>
      <c r="M557">
        <v>14.1</v>
      </c>
      <c r="N557">
        <v>36.6</v>
      </c>
      <c r="O557">
        <v>12.1</v>
      </c>
      <c r="P557">
        <v>12.8</v>
      </c>
      <c r="Q557">
        <v>11.4</v>
      </c>
      <c r="R557">
        <v>32.5</v>
      </c>
      <c r="S557">
        <v>16.4</v>
      </c>
      <c r="T557">
        <v>5.8</v>
      </c>
      <c r="U557">
        <v>7</v>
      </c>
      <c r="V557">
        <v>15.5</v>
      </c>
      <c r="W557">
        <v>12.9</v>
      </c>
      <c r="X557">
        <v>2.9</v>
      </c>
      <c r="Y557">
        <v>5.5</v>
      </c>
      <c r="Z557">
        <v>5.7</v>
      </c>
      <c r="AA557">
        <v>563.7</v>
      </c>
      <c r="AB557">
        <v>2.5</v>
      </c>
      <c r="AC557">
        <v>7</v>
      </c>
      <c r="AD557">
        <v>18.4</v>
      </c>
      <c r="AE557">
        <v>9.2</v>
      </c>
      <c r="AF557">
        <v>23.2</v>
      </c>
      <c r="AG557">
        <v>20.9</v>
      </c>
      <c r="AH557">
        <v>21.8</v>
      </c>
      <c r="AI557">
        <v>29.2</v>
      </c>
      <c r="AJ557">
        <v>18.8</v>
      </c>
      <c r="AK557">
        <v>11.2</v>
      </c>
      <c r="AL557">
        <v>1.8</v>
      </c>
      <c r="AM557">
        <v>21</v>
      </c>
      <c r="AN557">
        <v>2.3</v>
      </c>
      <c r="AO557">
        <v>2.4</v>
      </c>
      <c r="AP557">
        <v>5.7</v>
      </c>
      <c r="AQ557">
        <v>9.4</v>
      </c>
      <c r="AR557">
        <v>1.6</v>
      </c>
      <c r="AS557">
        <v>1.6</v>
      </c>
      <c r="AT557">
        <v>1.3</v>
      </c>
      <c r="AU557">
        <v>24.8</v>
      </c>
      <c r="AV557">
        <v>4.9</v>
      </c>
      <c r="AW557">
        <v>3.1</v>
      </c>
      <c r="AX557">
        <v>3.6</v>
      </c>
      <c r="AY557">
        <v>0.9</v>
      </c>
      <c r="AZ557">
        <v>1.2</v>
      </c>
      <c r="BA557">
        <v>4.9</v>
      </c>
      <c r="BB557">
        <v>0.6</v>
      </c>
      <c r="BC557">
        <v>0.7</v>
      </c>
      <c r="BD557">
        <v>4.4</v>
      </c>
      <c r="BE557">
        <v>15.5</v>
      </c>
      <c r="BF557">
        <v>8.2</v>
      </c>
      <c r="BG557">
        <v>18.2</v>
      </c>
      <c r="BH557">
        <v>10</v>
      </c>
      <c r="BI557">
        <v>2.6</v>
      </c>
      <c r="BJ557">
        <v>4.8</v>
      </c>
      <c r="BK557">
        <v>2.5</v>
      </c>
      <c r="BL557">
        <v>0.1</v>
      </c>
      <c r="BM557">
        <v>4.8</v>
      </c>
      <c r="BP557">
        <v>1.2</v>
      </c>
      <c r="BQ557">
        <v>349.6</v>
      </c>
      <c r="BS557">
        <v>15.1</v>
      </c>
      <c r="BT557">
        <v>14.3</v>
      </c>
    </row>
    <row r="558" spans="1:72" x14ac:dyDescent="0.25">
      <c r="A558" s="28" t="s">
        <v>271</v>
      </c>
      <c r="B558" s="27" t="s">
        <v>338</v>
      </c>
      <c r="C558" s="28" t="s">
        <v>386</v>
      </c>
      <c r="D558">
        <v>21.1</v>
      </c>
      <c r="E558">
        <v>0.1</v>
      </c>
      <c r="F558">
        <v>0.5</v>
      </c>
      <c r="G558">
        <v>2.3</v>
      </c>
      <c r="H558">
        <v>59.2</v>
      </c>
      <c r="I558">
        <v>17</v>
      </c>
      <c r="J558">
        <v>6.1</v>
      </c>
      <c r="K558">
        <v>10.5</v>
      </c>
      <c r="L558">
        <v>3.2</v>
      </c>
      <c r="M558">
        <v>7.9</v>
      </c>
      <c r="N558">
        <v>42.9</v>
      </c>
      <c r="O558">
        <v>6.1</v>
      </c>
      <c r="P558">
        <v>31.5</v>
      </c>
      <c r="Q558">
        <v>22.3</v>
      </c>
      <c r="R558">
        <v>84.9</v>
      </c>
      <c r="S558">
        <v>41.6</v>
      </c>
      <c r="T558">
        <v>8.9</v>
      </c>
      <c r="U558">
        <v>19.9</v>
      </c>
      <c r="V558">
        <v>21.1</v>
      </c>
      <c r="W558">
        <v>17.7</v>
      </c>
      <c r="X558">
        <v>6.7</v>
      </c>
      <c r="Y558">
        <v>11.7</v>
      </c>
      <c r="Z558">
        <v>2.7</v>
      </c>
      <c r="AA558">
        <v>288.4</v>
      </c>
      <c r="AB558">
        <v>10.6</v>
      </c>
      <c r="AC558">
        <v>11.9</v>
      </c>
      <c r="AD558">
        <v>10.8</v>
      </c>
      <c r="AE558">
        <v>4.2</v>
      </c>
      <c r="AF558">
        <v>12.8</v>
      </c>
      <c r="AG558">
        <v>36.3</v>
      </c>
      <c r="AH558">
        <v>27.1</v>
      </c>
      <c r="AI558">
        <v>0.8</v>
      </c>
      <c r="AJ558">
        <v>0.6</v>
      </c>
      <c r="AK558">
        <v>6.1</v>
      </c>
      <c r="AL558">
        <v>2.1</v>
      </c>
      <c r="AM558">
        <v>36.7</v>
      </c>
      <c r="AN558">
        <v>1.7</v>
      </c>
      <c r="AO558">
        <v>1.5</v>
      </c>
      <c r="AP558">
        <v>11.3</v>
      </c>
      <c r="AQ558">
        <v>5.3</v>
      </c>
      <c r="AR558">
        <v>2.8</v>
      </c>
      <c r="AS558">
        <v>0.9</v>
      </c>
      <c r="AT558">
        <v>1.3</v>
      </c>
      <c r="AU558">
        <v>5.9</v>
      </c>
      <c r="AV558">
        <v>10.7</v>
      </c>
      <c r="AW558">
        <v>2.1</v>
      </c>
      <c r="AX558">
        <v>8.6</v>
      </c>
      <c r="AY558">
        <v>0.5</v>
      </c>
      <c r="AZ558">
        <v>6.4</v>
      </c>
      <c r="BA558">
        <v>0.7</v>
      </c>
      <c r="BB558">
        <v>1</v>
      </c>
      <c r="BC558">
        <v>0.9</v>
      </c>
      <c r="BD558">
        <v>4.4</v>
      </c>
      <c r="BE558">
        <v>15.9</v>
      </c>
      <c r="BF558">
        <v>8.9</v>
      </c>
      <c r="BG558">
        <v>20.5</v>
      </c>
      <c r="BH558">
        <v>6.8</v>
      </c>
      <c r="BI558">
        <v>1.7</v>
      </c>
      <c r="BJ558">
        <v>4.2</v>
      </c>
      <c r="BK558">
        <v>1.1</v>
      </c>
      <c r="BL558">
        <v>0.6</v>
      </c>
      <c r="BM558">
        <v>7.2</v>
      </c>
      <c r="BP558">
        <v>0.6</v>
      </c>
      <c r="BQ558">
        <v>284.7</v>
      </c>
      <c r="BS558">
        <v>17.1</v>
      </c>
      <c r="BT558">
        <v>4.8</v>
      </c>
    </row>
    <row r="559" spans="1:72" x14ac:dyDescent="0.25">
      <c r="A559" s="28" t="s">
        <v>271</v>
      </c>
      <c r="B559" s="27" t="s">
        <v>338</v>
      </c>
      <c r="C559" s="28" t="s">
        <v>387</v>
      </c>
      <c r="D559">
        <v>7.8</v>
      </c>
      <c r="E559">
        <v>0.2</v>
      </c>
      <c r="F559">
        <v>0.1</v>
      </c>
      <c r="G559">
        <v>1.1</v>
      </c>
      <c r="H559">
        <v>23.3</v>
      </c>
      <c r="I559">
        <v>1.5</v>
      </c>
      <c r="J559">
        <v>1.5</v>
      </c>
      <c r="K559">
        <v>4</v>
      </c>
      <c r="L559">
        <v>0.7</v>
      </c>
      <c r="M559">
        <v>8.3</v>
      </c>
      <c r="N559">
        <v>17.7</v>
      </c>
      <c r="O559">
        <v>7.9</v>
      </c>
      <c r="P559">
        <v>4.7</v>
      </c>
      <c r="Q559">
        <v>5.2</v>
      </c>
      <c r="R559">
        <v>13.2</v>
      </c>
      <c r="S559">
        <v>5.2</v>
      </c>
      <c r="T559">
        <v>3.9</v>
      </c>
      <c r="U559">
        <v>2.7</v>
      </c>
      <c r="V559">
        <v>4.3</v>
      </c>
      <c r="W559">
        <v>5.8</v>
      </c>
      <c r="X559">
        <v>2.2</v>
      </c>
      <c r="Y559">
        <v>2.5</v>
      </c>
      <c r="Z559">
        <v>1.3</v>
      </c>
      <c r="AA559">
        <v>340.1</v>
      </c>
      <c r="AB559">
        <v>1.9</v>
      </c>
      <c r="AC559">
        <v>5</v>
      </c>
      <c r="AD559">
        <v>10.9</v>
      </c>
      <c r="AE559">
        <v>4.2</v>
      </c>
      <c r="AF559">
        <v>12.7</v>
      </c>
      <c r="AG559">
        <v>13.5</v>
      </c>
      <c r="AH559">
        <v>10.4</v>
      </c>
      <c r="AI559">
        <v>1.7</v>
      </c>
      <c r="AJ559">
        <v>2</v>
      </c>
      <c r="AK559">
        <v>7</v>
      </c>
      <c r="AL559">
        <v>1.3</v>
      </c>
      <c r="AM559">
        <v>12.4</v>
      </c>
      <c r="AN559">
        <v>2.9</v>
      </c>
      <c r="AO559">
        <v>2.3</v>
      </c>
      <c r="AP559">
        <v>6.6</v>
      </c>
      <c r="AQ559">
        <v>31.5</v>
      </c>
      <c r="AR559">
        <v>4.3</v>
      </c>
      <c r="AS559">
        <v>2.8</v>
      </c>
      <c r="AT559">
        <v>3.8</v>
      </c>
      <c r="AU559">
        <v>7.8</v>
      </c>
      <c r="AV559">
        <v>22</v>
      </c>
      <c r="AW559">
        <v>5.3</v>
      </c>
      <c r="AX559">
        <v>4.5</v>
      </c>
      <c r="AY559">
        <v>2.1</v>
      </c>
      <c r="AZ559">
        <v>1.9</v>
      </c>
      <c r="BA559">
        <v>5.3</v>
      </c>
      <c r="BB559">
        <v>2.7</v>
      </c>
      <c r="BC559">
        <v>2.1</v>
      </c>
      <c r="BD559">
        <v>12.5</v>
      </c>
      <c r="BE559">
        <v>9.8</v>
      </c>
      <c r="BF559">
        <v>5</v>
      </c>
      <c r="BG559">
        <v>8.5</v>
      </c>
      <c r="BH559">
        <v>3.9</v>
      </c>
      <c r="BI559">
        <v>3.4</v>
      </c>
      <c r="BJ559">
        <v>3.2</v>
      </c>
      <c r="BK559">
        <v>1.7</v>
      </c>
      <c r="BL559">
        <v>0.3</v>
      </c>
      <c r="BM559">
        <v>1.9</v>
      </c>
      <c r="BP559">
        <v>2.8</v>
      </c>
      <c r="BQ559">
        <v>66.7</v>
      </c>
      <c r="BS559">
        <v>25.8</v>
      </c>
      <c r="BT559">
        <v>2.8</v>
      </c>
    </row>
    <row r="560" spans="1:72" x14ac:dyDescent="0.25">
      <c r="A560" s="28" t="s">
        <v>271</v>
      </c>
      <c r="B560" s="27" t="s">
        <v>338</v>
      </c>
      <c r="C560" s="28" t="s">
        <v>388</v>
      </c>
      <c r="D560">
        <v>4</v>
      </c>
      <c r="F560">
        <v>0.1</v>
      </c>
      <c r="G560">
        <v>0.4</v>
      </c>
      <c r="H560">
        <v>11.8</v>
      </c>
      <c r="I560">
        <v>3.7</v>
      </c>
      <c r="J560">
        <v>1.2</v>
      </c>
      <c r="K560">
        <v>1.9</v>
      </c>
      <c r="L560">
        <v>0.7</v>
      </c>
      <c r="M560">
        <v>1.3</v>
      </c>
      <c r="N560">
        <v>8.3</v>
      </c>
      <c r="O560">
        <v>1.2</v>
      </c>
      <c r="P560">
        <v>6.6</v>
      </c>
      <c r="Q560">
        <v>4.6</v>
      </c>
      <c r="R560">
        <v>18</v>
      </c>
      <c r="S560">
        <v>8.7</v>
      </c>
      <c r="T560">
        <v>1.6</v>
      </c>
      <c r="U560">
        <v>4</v>
      </c>
      <c r="V560">
        <v>2.7</v>
      </c>
      <c r="W560">
        <v>2.7</v>
      </c>
      <c r="X560">
        <v>1.1</v>
      </c>
      <c r="Y560">
        <v>2.4</v>
      </c>
      <c r="Z560">
        <v>0.3</v>
      </c>
      <c r="AA560">
        <v>11.4</v>
      </c>
      <c r="AB560">
        <v>2.2</v>
      </c>
      <c r="AC560">
        <v>2.2</v>
      </c>
      <c r="AD560">
        <v>1.5</v>
      </c>
      <c r="AE560">
        <v>0.5</v>
      </c>
      <c r="AF560">
        <v>2.1</v>
      </c>
      <c r="AG560">
        <v>6.9</v>
      </c>
      <c r="AH560">
        <v>5</v>
      </c>
      <c r="AI560">
        <v>0.1</v>
      </c>
      <c r="AK560">
        <v>0.9</v>
      </c>
      <c r="AM560">
        <v>7.1</v>
      </c>
      <c r="AN560">
        <v>0.3</v>
      </c>
      <c r="AO560">
        <v>0.2</v>
      </c>
      <c r="AP560">
        <v>1.9</v>
      </c>
      <c r="AQ560">
        <v>0.5</v>
      </c>
      <c r="AR560">
        <v>0.5</v>
      </c>
      <c r="AS560">
        <v>0.1</v>
      </c>
      <c r="AT560">
        <v>0.2</v>
      </c>
      <c r="AU560">
        <v>1.1</v>
      </c>
      <c r="AV560">
        <v>1.8</v>
      </c>
      <c r="AW560">
        <v>0.2</v>
      </c>
      <c r="AX560">
        <v>1.7</v>
      </c>
      <c r="AZ560">
        <v>1.4</v>
      </c>
      <c r="BD560">
        <v>0.4</v>
      </c>
      <c r="BE560">
        <v>3</v>
      </c>
      <c r="BF560">
        <v>1.8</v>
      </c>
      <c r="BG560">
        <v>3.7</v>
      </c>
      <c r="BH560">
        <v>1.2</v>
      </c>
      <c r="BI560">
        <v>0.2</v>
      </c>
      <c r="BJ560">
        <v>0.6</v>
      </c>
      <c r="BK560">
        <v>0.1</v>
      </c>
      <c r="BL560">
        <v>0.1</v>
      </c>
      <c r="BM560">
        <v>1.3</v>
      </c>
      <c r="BQ560">
        <v>59.1</v>
      </c>
      <c r="BS560">
        <v>1.3</v>
      </c>
      <c r="BT560">
        <v>0.1</v>
      </c>
    </row>
    <row r="561" spans="1:72" x14ac:dyDescent="0.25">
      <c r="A561" s="28" t="s">
        <v>271</v>
      </c>
      <c r="B561" s="27" t="s">
        <v>338</v>
      </c>
      <c r="C561" s="28" t="s">
        <v>389</v>
      </c>
      <c r="D561">
        <v>1.4</v>
      </c>
      <c r="G561">
        <v>0.2</v>
      </c>
      <c r="H561">
        <v>2.4</v>
      </c>
      <c r="I561">
        <v>0.3</v>
      </c>
      <c r="J561">
        <v>0.1</v>
      </c>
      <c r="K561">
        <v>0.2</v>
      </c>
      <c r="M561">
        <v>1.6</v>
      </c>
      <c r="N561">
        <v>0.7</v>
      </c>
      <c r="O561">
        <v>0.3</v>
      </c>
      <c r="P561">
        <v>0.3</v>
      </c>
      <c r="Q561">
        <v>0.7</v>
      </c>
      <c r="R561">
        <v>4.2</v>
      </c>
      <c r="S561">
        <v>0.4</v>
      </c>
      <c r="T561">
        <v>0.1</v>
      </c>
      <c r="U561">
        <v>0.2</v>
      </c>
      <c r="V561">
        <v>0.2</v>
      </c>
      <c r="W561">
        <v>0.1</v>
      </c>
      <c r="Y561">
        <v>0.1</v>
      </c>
      <c r="AA561">
        <v>16.5</v>
      </c>
      <c r="AB561">
        <v>0.2</v>
      </c>
      <c r="AC561">
        <v>1.4</v>
      </c>
      <c r="AD561">
        <v>0.3</v>
      </c>
      <c r="AE561">
        <v>0.1</v>
      </c>
      <c r="AF561">
        <v>0.8</v>
      </c>
      <c r="AG561">
        <v>0.4</v>
      </c>
      <c r="AH561">
        <v>0.3</v>
      </c>
      <c r="AI561">
        <v>0.3</v>
      </c>
      <c r="AK561">
        <v>1.4</v>
      </c>
      <c r="AM561">
        <v>1</v>
      </c>
      <c r="AO561">
        <v>0.1</v>
      </c>
      <c r="AP561">
        <v>0.3</v>
      </c>
      <c r="AQ561">
        <v>0.1</v>
      </c>
      <c r="AR561">
        <v>0.1</v>
      </c>
      <c r="AU561">
        <v>0.1</v>
      </c>
      <c r="AV561">
        <v>0.2</v>
      </c>
      <c r="AW561">
        <v>0.1</v>
      </c>
      <c r="BE561">
        <v>0.8</v>
      </c>
      <c r="BF561">
        <v>0.2</v>
      </c>
      <c r="BG561">
        <v>0.8</v>
      </c>
      <c r="BH561">
        <v>0.1</v>
      </c>
      <c r="BI561">
        <v>0.1</v>
      </c>
      <c r="BJ561">
        <v>0.1</v>
      </c>
      <c r="BK561">
        <v>0.2</v>
      </c>
      <c r="BQ561">
        <v>28.8</v>
      </c>
      <c r="BS561">
        <v>0.1</v>
      </c>
      <c r="BT561">
        <v>1</v>
      </c>
    </row>
    <row r="562" spans="1:71" x14ac:dyDescent="0.25">
      <c r="A562" s="28" t="s">
        <v>271</v>
      </c>
      <c r="B562" s="27" t="s">
        <v>338</v>
      </c>
      <c r="C562" s="28" t="s">
        <v>390</v>
      </c>
      <c r="D562">
        <v>0.5</v>
      </c>
      <c r="H562">
        <v>0.8</v>
      </c>
      <c r="I562">
        <v>0.1</v>
      </c>
      <c r="M562">
        <v>0.1</v>
      </c>
      <c r="N562">
        <v>0.1</v>
      </c>
      <c r="O562">
        <v>0.1</v>
      </c>
      <c r="P562">
        <v>0.1</v>
      </c>
      <c r="Q562">
        <v>0.1</v>
      </c>
      <c r="R562">
        <v>0.9</v>
      </c>
      <c r="S562">
        <v>0.1</v>
      </c>
      <c r="V562">
        <v>0.1</v>
      </c>
      <c r="W562">
        <v>0.1</v>
      </c>
      <c r="AA562">
        <v>5.1</v>
      </c>
      <c r="AB562">
        <v>0.1</v>
      </c>
      <c r="AC562">
        <v>0.5</v>
      </c>
      <c r="AD562">
        <v>0.1</v>
      </c>
      <c r="AF562">
        <v>0.2</v>
      </c>
      <c r="AG562">
        <v>0.1</v>
      </c>
      <c r="AH562">
        <v>0.1</v>
      </c>
      <c r="AI562">
        <v>0.1</v>
      </c>
      <c r="AK562">
        <v>0.5</v>
      </c>
      <c r="AM562">
        <v>0.3</v>
      </c>
      <c r="AP562">
        <v>0.1</v>
      </c>
      <c r="AV562">
        <v>0.1</v>
      </c>
      <c r="AW562">
        <v>0.1</v>
      </c>
      <c r="BE562">
        <v>0.3</v>
      </c>
      <c r="BF562">
        <v>0.1</v>
      </c>
      <c r="BG562">
        <v>0.3</v>
      </c>
      <c r="BK562">
        <v>0.1</v>
      </c>
      <c r="BQ562">
        <v>10.7</v>
      </c>
      <c r="BS562">
        <v>0.1</v>
      </c>
    </row>
    <row r="563" spans="1:72" x14ac:dyDescent="0.25">
      <c r="A563" s="28" t="s">
        <v>271</v>
      </c>
      <c r="B563" s="27" t="s">
        <v>338</v>
      </c>
      <c r="C563" s="28" t="s">
        <v>391</v>
      </c>
      <c r="D563">
        <v>8.5</v>
      </c>
      <c r="E563">
        <v>0.3</v>
      </c>
      <c r="G563">
        <v>2.2</v>
      </c>
      <c r="H563">
        <v>15.8</v>
      </c>
      <c r="I563">
        <v>1.8</v>
      </c>
      <c r="J563">
        <v>2.7</v>
      </c>
      <c r="K563">
        <v>3.5</v>
      </c>
      <c r="L563">
        <v>0.7</v>
      </c>
      <c r="M563">
        <v>8.1</v>
      </c>
      <c r="N563">
        <v>19.1</v>
      </c>
      <c r="O563">
        <v>3.6</v>
      </c>
      <c r="P563">
        <v>8.8</v>
      </c>
      <c r="Q563">
        <v>10.2</v>
      </c>
      <c r="R563">
        <v>10.2</v>
      </c>
      <c r="S563">
        <v>7.1</v>
      </c>
      <c r="T563">
        <v>5.1</v>
      </c>
      <c r="U563">
        <v>8.4</v>
      </c>
      <c r="V563">
        <v>9</v>
      </c>
      <c r="W563">
        <v>15.7</v>
      </c>
      <c r="X563">
        <v>0.8</v>
      </c>
      <c r="Y563">
        <v>1.9</v>
      </c>
      <c r="Z563">
        <v>0.9</v>
      </c>
      <c r="AA563">
        <v>50.2</v>
      </c>
      <c r="AB563">
        <v>2.6</v>
      </c>
      <c r="AC563">
        <v>2.1</v>
      </c>
      <c r="AD563">
        <v>16.3</v>
      </c>
      <c r="AE563">
        <v>2.2</v>
      </c>
      <c r="AF563">
        <v>9.2</v>
      </c>
      <c r="AG563">
        <v>26.8</v>
      </c>
      <c r="AH563">
        <v>10.8</v>
      </c>
      <c r="AI563">
        <v>0.4</v>
      </c>
      <c r="AJ563">
        <v>0.4</v>
      </c>
      <c r="AK563">
        <v>4.7</v>
      </c>
      <c r="AL563">
        <v>0.4</v>
      </c>
      <c r="AM563">
        <v>11.8</v>
      </c>
      <c r="AN563">
        <v>0.2</v>
      </c>
      <c r="AO563">
        <v>1.5</v>
      </c>
      <c r="AP563">
        <v>2.3</v>
      </c>
      <c r="AQ563">
        <v>4.9</v>
      </c>
      <c r="AR563">
        <v>1</v>
      </c>
      <c r="AS563">
        <v>0.3</v>
      </c>
      <c r="AT563">
        <v>0.1</v>
      </c>
      <c r="AU563">
        <v>9.7</v>
      </c>
      <c r="AV563">
        <v>6</v>
      </c>
      <c r="AW563">
        <v>2.2</v>
      </c>
      <c r="AX563">
        <v>0.5</v>
      </c>
      <c r="AY563">
        <v>1.2</v>
      </c>
      <c r="AZ563">
        <v>1</v>
      </c>
      <c r="BA563">
        <v>1.7</v>
      </c>
      <c r="BB563">
        <v>0.2</v>
      </c>
      <c r="BC563">
        <v>0.6</v>
      </c>
      <c r="BD563">
        <v>4</v>
      </c>
      <c r="BE563">
        <v>11.8</v>
      </c>
      <c r="BF563">
        <v>4.4</v>
      </c>
      <c r="BG563">
        <v>5.5</v>
      </c>
      <c r="BH563">
        <v>1.6</v>
      </c>
      <c r="BI563">
        <v>1.8</v>
      </c>
      <c r="BJ563">
        <v>2.6</v>
      </c>
      <c r="BK563">
        <v>0.8</v>
      </c>
      <c r="BL563">
        <v>0.3</v>
      </c>
      <c r="BM563">
        <v>1.1</v>
      </c>
      <c r="BP563">
        <v>2.2</v>
      </c>
      <c r="BQ563">
        <v>96.3</v>
      </c>
      <c r="BS563">
        <v>0.5</v>
      </c>
      <c r="BT563">
        <v>8.9</v>
      </c>
    </row>
    <row r="564" spans="1:72" x14ac:dyDescent="0.25">
      <c r="A564" s="28" t="s">
        <v>271</v>
      </c>
      <c r="B564" s="27" t="s">
        <v>338</v>
      </c>
      <c r="C564" s="28" t="s">
        <v>392</v>
      </c>
      <c r="D564">
        <v>1.1</v>
      </c>
      <c r="G564">
        <v>2.2</v>
      </c>
      <c r="H564">
        <v>4.1</v>
      </c>
      <c r="I564">
        <v>0.8</v>
      </c>
      <c r="J564">
        <v>0.5</v>
      </c>
      <c r="K564">
        <v>1.1</v>
      </c>
      <c r="L564">
        <v>0.1</v>
      </c>
      <c r="M564">
        <v>51.7</v>
      </c>
      <c r="N564">
        <v>4.5</v>
      </c>
      <c r="O564">
        <v>0.7</v>
      </c>
      <c r="P564">
        <v>1.3</v>
      </c>
      <c r="Q564">
        <v>3.2</v>
      </c>
      <c r="R564">
        <v>11.8</v>
      </c>
      <c r="S564">
        <v>1.6</v>
      </c>
      <c r="T564">
        <v>0.3</v>
      </c>
      <c r="U564">
        <v>0.9</v>
      </c>
      <c r="V564">
        <v>1.2</v>
      </c>
      <c r="W564">
        <v>0.6</v>
      </c>
      <c r="X564">
        <v>0.2</v>
      </c>
      <c r="Y564">
        <v>0.5</v>
      </c>
      <c r="Z564">
        <v>0.2</v>
      </c>
      <c r="AA564">
        <v>31.3</v>
      </c>
      <c r="AB564">
        <v>0.4</v>
      </c>
      <c r="AC564">
        <v>0.5</v>
      </c>
      <c r="AD564">
        <v>1.6</v>
      </c>
      <c r="AE564">
        <v>0.3</v>
      </c>
      <c r="AF564">
        <v>3.6</v>
      </c>
      <c r="AG564">
        <v>2.2</v>
      </c>
      <c r="AH564">
        <v>1.7</v>
      </c>
      <c r="AI564">
        <v>0.1</v>
      </c>
      <c r="AK564">
        <v>1.2</v>
      </c>
      <c r="AM564">
        <v>1.8</v>
      </c>
      <c r="AO564">
        <v>0.1</v>
      </c>
      <c r="AP564">
        <v>0.5</v>
      </c>
      <c r="AQ564">
        <v>0.6</v>
      </c>
      <c r="AR564">
        <v>0.1</v>
      </c>
      <c r="AU564">
        <v>0.9</v>
      </c>
      <c r="AV564">
        <v>0.3</v>
      </c>
      <c r="AW564">
        <v>0.2</v>
      </c>
      <c r="AX564">
        <v>0.1</v>
      </c>
      <c r="AZ564">
        <v>0.1</v>
      </c>
      <c r="BD564">
        <v>0.2</v>
      </c>
      <c r="BE564">
        <v>0.6</v>
      </c>
      <c r="BF564">
        <v>0.3</v>
      </c>
      <c r="BG564">
        <v>1.3</v>
      </c>
      <c r="BH564">
        <v>0.2</v>
      </c>
      <c r="BI564">
        <v>0.2</v>
      </c>
      <c r="BJ564">
        <v>0.1</v>
      </c>
      <c r="BK564">
        <v>0.1</v>
      </c>
      <c r="BM564">
        <v>0.2</v>
      </c>
      <c r="BP564">
        <v>0.1</v>
      </c>
      <c r="BQ564">
        <v>27.8</v>
      </c>
      <c r="BS564">
        <v>0.6</v>
      </c>
      <c r="BT564">
        <v>4.6</v>
      </c>
    </row>
    <row r="565" spans="1:72" x14ac:dyDescent="0.25">
      <c r="A565" s="28" t="s">
        <v>271</v>
      </c>
      <c r="B565" s="27" t="s">
        <v>338</v>
      </c>
      <c r="C565" s="28" t="s">
        <v>393</v>
      </c>
      <c r="D565">
        <v>9</v>
      </c>
      <c r="E565">
        <v>1.1</v>
      </c>
      <c r="F565">
        <v>0.1</v>
      </c>
      <c r="G565">
        <v>3.1</v>
      </c>
      <c r="H565">
        <v>12.6</v>
      </c>
      <c r="I565">
        <v>2</v>
      </c>
      <c r="J565">
        <v>9.9</v>
      </c>
      <c r="K565">
        <v>17.1</v>
      </c>
      <c r="L565">
        <v>0.7</v>
      </c>
      <c r="M565">
        <v>5</v>
      </c>
      <c r="N565">
        <v>15.7</v>
      </c>
      <c r="O565">
        <v>1.2</v>
      </c>
      <c r="P565">
        <v>6.8</v>
      </c>
      <c r="Q565">
        <v>5.1</v>
      </c>
      <c r="R565">
        <v>16.7</v>
      </c>
      <c r="S565">
        <v>5.7</v>
      </c>
      <c r="T565">
        <v>2.7</v>
      </c>
      <c r="U565">
        <v>1.9</v>
      </c>
      <c r="V565">
        <v>3</v>
      </c>
      <c r="W565">
        <v>1.8</v>
      </c>
      <c r="X565">
        <v>0.9</v>
      </c>
      <c r="Y565">
        <v>3.2</v>
      </c>
      <c r="Z565">
        <v>1</v>
      </c>
      <c r="AA565">
        <v>87.5</v>
      </c>
      <c r="AB565">
        <v>0.7</v>
      </c>
      <c r="AC565">
        <v>5.4</v>
      </c>
      <c r="AD565">
        <v>7.6</v>
      </c>
      <c r="AE565">
        <v>1.6</v>
      </c>
      <c r="AF565">
        <v>4.8</v>
      </c>
      <c r="AG565">
        <v>9.6</v>
      </c>
      <c r="AH565">
        <v>5.8</v>
      </c>
      <c r="AI565">
        <v>1.2</v>
      </c>
      <c r="AJ565">
        <v>1.9</v>
      </c>
      <c r="AK565">
        <v>4.1</v>
      </c>
      <c r="AL565">
        <v>0.2</v>
      </c>
      <c r="AM565">
        <v>5.2</v>
      </c>
      <c r="AN565">
        <v>0.5</v>
      </c>
      <c r="AO565">
        <v>0.3</v>
      </c>
      <c r="AP565">
        <v>3.6</v>
      </c>
      <c r="AQ565">
        <v>3.7</v>
      </c>
      <c r="AR565">
        <v>1</v>
      </c>
      <c r="AS565">
        <v>0.5</v>
      </c>
      <c r="AT565">
        <v>0.6</v>
      </c>
      <c r="AU565">
        <v>13.7</v>
      </c>
      <c r="AV565">
        <v>1.5</v>
      </c>
      <c r="AW565">
        <v>0.7</v>
      </c>
      <c r="AX565">
        <v>0.5</v>
      </c>
      <c r="AY565">
        <v>0.5</v>
      </c>
      <c r="AZ565">
        <v>0.2</v>
      </c>
      <c r="BA565">
        <v>0.6</v>
      </c>
      <c r="BB565">
        <v>0.1</v>
      </c>
      <c r="BC565">
        <v>0.2</v>
      </c>
      <c r="BD565">
        <v>1.6</v>
      </c>
      <c r="BE565">
        <v>9.4</v>
      </c>
      <c r="BF565">
        <v>5.9</v>
      </c>
      <c r="BG565">
        <v>9.5</v>
      </c>
      <c r="BH565">
        <v>3.7</v>
      </c>
      <c r="BI565">
        <v>1.2</v>
      </c>
      <c r="BJ565">
        <v>2.7</v>
      </c>
      <c r="BK565">
        <v>2.8</v>
      </c>
      <c r="BM565">
        <v>0.8</v>
      </c>
      <c r="BP565">
        <v>0.2</v>
      </c>
      <c r="BQ565">
        <v>67.9</v>
      </c>
      <c r="BS565">
        <v>3.7</v>
      </c>
      <c r="BT565">
        <v>6</v>
      </c>
    </row>
    <row r="566" spans="1:72" x14ac:dyDescent="0.25">
      <c r="A566" s="28" t="s">
        <v>271</v>
      </c>
      <c r="B566" s="27" t="s">
        <v>338</v>
      </c>
      <c r="C566" s="28" t="s">
        <v>394</v>
      </c>
      <c r="D566">
        <v>0.1</v>
      </c>
      <c r="H566">
        <v>0.3</v>
      </c>
      <c r="K566">
        <v>0.1</v>
      </c>
      <c r="M566">
        <v>0.1</v>
      </c>
      <c r="N566">
        <v>0.2</v>
      </c>
      <c r="O566">
        <v>0.1</v>
      </c>
      <c r="P566">
        <v>0.1</v>
      </c>
      <c r="Q566">
        <v>0.1</v>
      </c>
      <c r="R566">
        <v>0.2</v>
      </c>
      <c r="S566">
        <v>0.1</v>
      </c>
      <c r="W566">
        <v>0.1</v>
      </c>
      <c r="AA566">
        <v>5.3</v>
      </c>
      <c r="AD566">
        <v>0.1</v>
      </c>
      <c r="AF566">
        <v>0.1</v>
      </c>
      <c r="AG566">
        <v>0.1</v>
      </c>
      <c r="AH566">
        <v>0.1</v>
      </c>
      <c r="AM566">
        <v>0.1</v>
      </c>
      <c r="AQ566">
        <v>0.1</v>
      </c>
      <c r="AU566">
        <v>0.1</v>
      </c>
      <c r="BE566">
        <v>0.1</v>
      </c>
      <c r="BG566">
        <v>0.1</v>
      </c>
      <c r="BH566">
        <v>0.1</v>
      </c>
      <c r="BQ566">
        <v>1.8</v>
      </c>
      <c r="BT566">
        <v>0.1</v>
      </c>
    </row>
    <row r="567" spans="1:72" x14ac:dyDescent="0.25">
      <c r="A567" s="28" t="s">
        <v>271</v>
      </c>
      <c r="B567" s="27" t="s">
        <v>338</v>
      </c>
      <c r="C567" s="28" t="s">
        <v>395</v>
      </c>
      <c r="D567">
        <v>1</v>
      </c>
      <c r="G567">
        <v>0.2</v>
      </c>
      <c r="H567">
        <v>3.2</v>
      </c>
      <c r="I567">
        <v>0.4</v>
      </c>
      <c r="J567">
        <v>0.3</v>
      </c>
      <c r="K567">
        <v>0.7</v>
      </c>
      <c r="L567">
        <v>0.1</v>
      </c>
      <c r="M567">
        <v>0.8</v>
      </c>
      <c r="N567">
        <v>3.3</v>
      </c>
      <c r="O567">
        <v>2</v>
      </c>
      <c r="P567">
        <v>1.1</v>
      </c>
      <c r="Q567">
        <v>0.7</v>
      </c>
      <c r="R567">
        <v>1.7</v>
      </c>
      <c r="S567">
        <v>1.1</v>
      </c>
      <c r="T567">
        <v>1.2</v>
      </c>
      <c r="U567">
        <v>0.8</v>
      </c>
      <c r="V567">
        <v>1.3</v>
      </c>
      <c r="W567">
        <v>1.6</v>
      </c>
      <c r="X567">
        <v>0.6</v>
      </c>
      <c r="Y567">
        <v>0.5</v>
      </c>
      <c r="Z567">
        <v>0.4</v>
      </c>
      <c r="AA567">
        <v>22.3</v>
      </c>
      <c r="AB567">
        <v>0.2</v>
      </c>
      <c r="AC567">
        <v>0.8</v>
      </c>
      <c r="AD567">
        <v>2.9</v>
      </c>
      <c r="AE567">
        <v>0.9</v>
      </c>
      <c r="AF567">
        <v>3.6</v>
      </c>
      <c r="AG567">
        <v>2.2</v>
      </c>
      <c r="AH567">
        <v>1.4</v>
      </c>
      <c r="AI567">
        <v>0.8</v>
      </c>
      <c r="AJ567">
        <v>0.5</v>
      </c>
      <c r="AK567">
        <v>1.6</v>
      </c>
      <c r="AL567">
        <v>0.4</v>
      </c>
      <c r="AM567">
        <v>1.8</v>
      </c>
      <c r="AN567">
        <v>0.9</v>
      </c>
      <c r="AO567">
        <v>0.8</v>
      </c>
      <c r="AP567">
        <v>1.2</v>
      </c>
      <c r="AQ567">
        <v>9.7</v>
      </c>
      <c r="AR567">
        <v>1.3</v>
      </c>
      <c r="AS567">
        <v>1.1</v>
      </c>
      <c r="AT567">
        <v>0.9</v>
      </c>
      <c r="AU567">
        <v>1.5</v>
      </c>
      <c r="AV567">
        <v>6.6</v>
      </c>
      <c r="AW567">
        <v>1.6</v>
      </c>
      <c r="AX567">
        <v>1</v>
      </c>
      <c r="AY567">
        <v>0.6</v>
      </c>
      <c r="AZ567">
        <v>0.5</v>
      </c>
      <c r="BA567">
        <v>2.4</v>
      </c>
      <c r="BB567">
        <v>0.4</v>
      </c>
      <c r="BC567">
        <v>0.6</v>
      </c>
      <c r="BD567">
        <v>4.6</v>
      </c>
      <c r="BE567">
        <v>2.4</v>
      </c>
      <c r="BF567">
        <v>1.1</v>
      </c>
      <c r="BG567">
        <v>1.8</v>
      </c>
      <c r="BH567">
        <v>0.9</v>
      </c>
      <c r="BI567">
        <v>0.7</v>
      </c>
      <c r="BJ567">
        <v>0.4</v>
      </c>
      <c r="BK567">
        <v>0.4</v>
      </c>
      <c r="BL567">
        <v>0.1</v>
      </c>
      <c r="BM567">
        <v>0.4</v>
      </c>
      <c r="BP567">
        <v>0.2</v>
      </c>
      <c r="BQ567">
        <v>11.9</v>
      </c>
      <c r="BS567">
        <v>7.1</v>
      </c>
      <c r="BT567">
        <v>0.6</v>
      </c>
    </row>
    <row r="568" spans="1:72" x14ac:dyDescent="0.25">
      <c r="A568" s="28" t="s">
        <v>271</v>
      </c>
      <c r="B568" s="27" t="s">
        <v>338</v>
      </c>
      <c r="C568" s="28" t="s">
        <v>396</v>
      </c>
      <c r="D568">
        <v>5.7</v>
      </c>
      <c r="E568">
        <v>0.1</v>
      </c>
      <c r="F568">
        <v>0.1</v>
      </c>
      <c r="G568">
        <v>1.4</v>
      </c>
      <c r="H568">
        <v>21.9</v>
      </c>
      <c r="I568">
        <v>1.5</v>
      </c>
      <c r="J568">
        <v>2.1</v>
      </c>
      <c r="K568">
        <v>4.8</v>
      </c>
      <c r="L568">
        <v>0.6</v>
      </c>
      <c r="M568">
        <v>27.6</v>
      </c>
      <c r="N568">
        <v>17.3</v>
      </c>
      <c r="O568">
        <v>5.3</v>
      </c>
      <c r="P568">
        <v>6.3</v>
      </c>
      <c r="Q568">
        <v>5.5</v>
      </c>
      <c r="R568">
        <v>16.7</v>
      </c>
      <c r="S568">
        <v>5.3</v>
      </c>
      <c r="T568">
        <v>2.7</v>
      </c>
      <c r="U568">
        <v>2.6</v>
      </c>
      <c r="V568">
        <v>4.3</v>
      </c>
      <c r="W568">
        <v>6.7</v>
      </c>
      <c r="X568">
        <v>2.3</v>
      </c>
      <c r="Y568">
        <v>3.1</v>
      </c>
      <c r="Z568">
        <v>0.9</v>
      </c>
      <c r="AA568">
        <v>172.8</v>
      </c>
      <c r="AB568">
        <v>1.5</v>
      </c>
      <c r="AC568">
        <v>2.6</v>
      </c>
      <c r="AD568">
        <v>6.6</v>
      </c>
      <c r="AE568">
        <v>2.9</v>
      </c>
      <c r="AF568">
        <v>10.7</v>
      </c>
      <c r="AG568">
        <v>8.8</v>
      </c>
      <c r="AH568">
        <v>12.3</v>
      </c>
      <c r="AI568">
        <v>0.5</v>
      </c>
      <c r="AJ568">
        <v>1.3</v>
      </c>
      <c r="AK568">
        <v>10.8</v>
      </c>
      <c r="AL568">
        <v>0.7</v>
      </c>
      <c r="AM568">
        <v>6.6</v>
      </c>
      <c r="AN568">
        <v>2.5</v>
      </c>
      <c r="AO568">
        <v>0.8</v>
      </c>
      <c r="AP568">
        <v>2.8</v>
      </c>
      <c r="AQ568">
        <v>10.3</v>
      </c>
      <c r="AR568">
        <v>1</v>
      </c>
      <c r="AS568">
        <v>0.6</v>
      </c>
      <c r="AT568">
        <v>0.8</v>
      </c>
      <c r="AU568">
        <v>5.4</v>
      </c>
      <c r="AV568">
        <v>3.1</v>
      </c>
      <c r="AW568">
        <v>1</v>
      </c>
      <c r="AX568">
        <v>1.5</v>
      </c>
      <c r="AY568">
        <v>0.5</v>
      </c>
      <c r="AZ568">
        <v>0.6</v>
      </c>
      <c r="BA568">
        <v>0.5</v>
      </c>
      <c r="BB568">
        <v>0.3</v>
      </c>
      <c r="BC568">
        <v>0.3</v>
      </c>
      <c r="BD568">
        <v>1.8</v>
      </c>
      <c r="BE568">
        <v>5.2</v>
      </c>
      <c r="BF568">
        <v>2.9</v>
      </c>
      <c r="BG568">
        <v>6.3</v>
      </c>
      <c r="BH568">
        <v>2.6</v>
      </c>
      <c r="BI568">
        <v>0.8</v>
      </c>
      <c r="BJ568">
        <v>1.3</v>
      </c>
      <c r="BK568">
        <v>0.8</v>
      </c>
      <c r="BL568">
        <v>0.1</v>
      </c>
      <c r="BM568">
        <v>1.4</v>
      </c>
      <c r="BP568">
        <v>7.6</v>
      </c>
      <c r="BQ568">
        <v>87.4</v>
      </c>
      <c r="BR568">
        <v>0.1</v>
      </c>
      <c r="BS568">
        <v>14.3</v>
      </c>
      <c r="BT568">
        <v>7.9</v>
      </c>
    </row>
    <row r="569" spans="1:72" x14ac:dyDescent="0.25">
      <c r="A569" s="28" t="s">
        <v>271</v>
      </c>
      <c r="B569" s="27" t="s">
        <v>338</v>
      </c>
      <c r="C569" s="28" t="s">
        <v>397</v>
      </c>
      <c r="D569">
        <v>0.2</v>
      </c>
      <c r="H569">
        <v>0.4</v>
      </c>
      <c r="K569">
        <v>0.1</v>
      </c>
      <c r="M569">
        <v>0.1</v>
      </c>
      <c r="N569">
        <v>0.3</v>
      </c>
      <c r="O569">
        <v>0.1</v>
      </c>
      <c r="P569">
        <v>0.1</v>
      </c>
      <c r="Q569">
        <v>0.1</v>
      </c>
      <c r="R569">
        <v>0.3</v>
      </c>
      <c r="S569">
        <v>0.1</v>
      </c>
      <c r="U569">
        <v>0.1</v>
      </c>
      <c r="V569">
        <v>0.2</v>
      </c>
      <c r="W569">
        <v>0.2</v>
      </c>
      <c r="AA569">
        <v>5.9</v>
      </c>
      <c r="AC569">
        <v>0.1</v>
      </c>
      <c r="AD569">
        <v>0.1</v>
      </c>
      <c r="AE569">
        <v>0.1</v>
      </c>
      <c r="AF569">
        <v>0.1</v>
      </c>
      <c r="AG569">
        <v>0.2</v>
      </c>
      <c r="AH569">
        <v>0.2</v>
      </c>
      <c r="AK569">
        <v>0.1</v>
      </c>
      <c r="AM569">
        <v>0.2</v>
      </c>
      <c r="AP569">
        <v>0.1</v>
      </c>
      <c r="AQ569">
        <v>0.1</v>
      </c>
      <c r="AU569">
        <v>0.2</v>
      </c>
      <c r="BE569">
        <v>0.1</v>
      </c>
      <c r="BF569">
        <v>0.1</v>
      </c>
      <c r="BG569">
        <v>0.1</v>
      </c>
      <c r="BH569">
        <v>0.1</v>
      </c>
      <c r="BQ569">
        <v>2.3</v>
      </c>
      <c r="BS569">
        <v>0.4</v>
      </c>
      <c r="BT569">
        <v>0.1</v>
      </c>
    </row>
    <row r="570" spans="1:72" x14ac:dyDescent="0.25">
      <c r="A570" s="28" t="s">
        <v>271</v>
      </c>
      <c r="B570" s="27" t="s">
        <v>338</v>
      </c>
      <c r="C570" s="28" t="s">
        <v>398</v>
      </c>
      <c r="D570">
        <v>0.2</v>
      </c>
      <c r="H570">
        <v>0.4</v>
      </c>
      <c r="M570">
        <v>0.4</v>
      </c>
      <c r="N570">
        <v>0.6</v>
      </c>
      <c r="O570">
        <v>0.1</v>
      </c>
      <c r="P570">
        <v>0.1</v>
      </c>
      <c r="Q570">
        <v>0.1</v>
      </c>
      <c r="R570">
        <v>0.3</v>
      </c>
      <c r="S570">
        <v>0.1</v>
      </c>
      <c r="U570">
        <v>0.1</v>
      </c>
      <c r="W570">
        <v>0.1</v>
      </c>
      <c r="AA570">
        <v>4.7</v>
      </c>
      <c r="AC570">
        <v>0.1</v>
      </c>
      <c r="AD570">
        <v>0.1</v>
      </c>
      <c r="AF570">
        <v>0.1</v>
      </c>
      <c r="AG570">
        <v>0.1</v>
      </c>
      <c r="AH570">
        <v>0.3</v>
      </c>
      <c r="AI570">
        <v>0.2</v>
      </c>
      <c r="AJ570">
        <v>0.2</v>
      </c>
      <c r="AK570">
        <v>0.1</v>
      </c>
      <c r="AM570">
        <v>0.2</v>
      </c>
      <c r="AQ570">
        <v>0.1</v>
      </c>
      <c r="AU570">
        <v>0.1</v>
      </c>
      <c r="BE570">
        <v>0.1</v>
      </c>
      <c r="BF570">
        <v>0.1</v>
      </c>
      <c r="BG570">
        <v>0.1</v>
      </c>
      <c r="BH570">
        <v>0.1</v>
      </c>
      <c r="BQ570">
        <v>2.6</v>
      </c>
      <c r="BT570">
        <v>0.1</v>
      </c>
    </row>
    <row r="571" spans="1:69" x14ac:dyDescent="0.25">
      <c r="A571" s="28" t="s">
        <v>271</v>
      </c>
      <c r="B571" s="27" t="s">
        <v>338</v>
      </c>
      <c r="C571" s="28" t="s">
        <v>399</v>
      </c>
      <c r="AD571">
        <v>0.1</v>
      </c>
      <c r="AG571">
        <v>0.1</v>
      </c>
      <c r="AM571">
        <v>0.1</v>
      </c>
      <c r="AU571">
        <v>0.1</v>
      </c>
      <c r="AV571">
        <v>0.4</v>
      </c>
      <c r="BE571">
        <v>0.1</v>
      </c>
      <c r="BP571">
        <v>0.1</v>
      </c>
      <c r="BQ571">
        <v>0.1</v>
      </c>
    </row>
    <row r="572" spans="1:72" x14ac:dyDescent="0.25">
      <c r="A572" s="28" t="s">
        <v>271</v>
      </c>
      <c r="B572" s="27" t="s">
        <v>338</v>
      </c>
      <c r="C572" s="28" t="s">
        <v>400</v>
      </c>
      <c r="D572">
        <v>6.4</v>
      </c>
      <c r="E572">
        <v>0.2</v>
      </c>
      <c r="F572">
        <v>0.1</v>
      </c>
      <c r="G572">
        <v>1.4</v>
      </c>
      <c r="H572">
        <v>15.2</v>
      </c>
      <c r="I572">
        <v>5.6</v>
      </c>
      <c r="J572">
        <v>3.5</v>
      </c>
      <c r="K572">
        <v>4.1</v>
      </c>
      <c r="L572">
        <v>0.9</v>
      </c>
      <c r="M572">
        <v>3.9</v>
      </c>
      <c r="N572">
        <v>49.9</v>
      </c>
      <c r="O572">
        <v>11.8</v>
      </c>
      <c r="P572">
        <v>21.8</v>
      </c>
      <c r="Q572">
        <v>9.8</v>
      </c>
      <c r="R572">
        <v>29.9</v>
      </c>
      <c r="S572">
        <v>24.6</v>
      </c>
      <c r="T572">
        <v>19.4</v>
      </c>
      <c r="U572">
        <v>85.5</v>
      </c>
      <c r="V572">
        <v>52.3</v>
      </c>
      <c r="W572">
        <v>55.4</v>
      </c>
      <c r="X572">
        <v>12.6</v>
      </c>
      <c r="Y572">
        <v>9.5</v>
      </c>
      <c r="Z572">
        <v>11.9</v>
      </c>
      <c r="AA572">
        <v>67.5</v>
      </c>
      <c r="AB572">
        <v>0.9</v>
      </c>
      <c r="AC572">
        <v>3.3</v>
      </c>
      <c r="AD572">
        <v>77.7</v>
      </c>
      <c r="AE572">
        <v>4.1</v>
      </c>
      <c r="AF572">
        <v>7.1</v>
      </c>
      <c r="AG572">
        <v>4.6</v>
      </c>
      <c r="AH572">
        <v>4.7</v>
      </c>
      <c r="AI572">
        <v>0.3</v>
      </c>
      <c r="AJ572">
        <v>0.3</v>
      </c>
      <c r="AK572">
        <v>3.5</v>
      </c>
      <c r="AL572">
        <v>0.3</v>
      </c>
      <c r="AM572">
        <v>4.9</v>
      </c>
      <c r="AN572">
        <v>0.9</v>
      </c>
      <c r="AO572">
        <v>0.9</v>
      </c>
      <c r="AP572">
        <v>3.8</v>
      </c>
      <c r="AQ572">
        <v>3.5</v>
      </c>
      <c r="AR572">
        <v>0.3</v>
      </c>
      <c r="AS572">
        <v>0.2</v>
      </c>
      <c r="AT572">
        <v>0.2</v>
      </c>
      <c r="AU572">
        <v>5.8</v>
      </c>
      <c r="AV572">
        <v>2</v>
      </c>
      <c r="AW572">
        <v>3.2</v>
      </c>
      <c r="AX572">
        <v>1.5</v>
      </c>
      <c r="AY572">
        <v>0.4</v>
      </c>
      <c r="AZ572">
        <v>0.9</v>
      </c>
      <c r="BA572">
        <v>1.6</v>
      </c>
      <c r="BB572">
        <v>0.2</v>
      </c>
      <c r="BC572">
        <v>0.1</v>
      </c>
      <c r="BD572">
        <v>3</v>
      </c>
      <c r="BE572">
        <v>3.7</v>
      </c>
      <c r="BF572">
        <v>2</v>
      </c>
      <c r="BG572">
        <v>13.7</v>
      </c>
      <c r="BH572">
        <v>1.9</v>
      </c>
      <c r="BI572">
        <v>1.4</v>
      </c>
      <c r="BJ572">
        <v>1.1</v>
      </c>
      <c r="BK572">
        <v>0.6</v>
      </c>
      <c r="BL572">
        <v>0.7</v>
      </c>
      <c r="BM572">
        <v>1.8</v>
      </c>
      <c r="BP572">
        <v>4.4</v>
      </c>
      <c r="BQ572">
        <v>153.2</v>
      </c>
      <c r="BS572">
        <v>117.4</v>
      </c>
      <c r="BT572">
        <v>46.1</v>
      </c>
    </row>
    <row r="573" spans="1:3" x14ac:dyDescent="0.25">
      <c r="A573" s="28" t="s">
        <v>271</v>
      </c>
      <c r="B573" s="27" t="s">
        <v>338</v>
      </c>
      <c r="C573" s="28" t="s">
        <v>401</v>
      </c>
    </row>
    <row r="574" spans="1:72" x14ac:dyDescent="0.25">
      <c r="A574" s="28" t="s">
        <v>271</v>
      </c>
      <c r="B574" s="27" t="s">
        <v>338</v>
      </c>
      <c r="C574" s="28" t="s">
        <v>402</v>
      </c>
      <c r="D574">
        <v>0.3</v>
      </c>
      <c r="G574">
        <v>0.1</v>
      </c>
      <c r="H574">
        <v>0.8</v>
      </c>
      <c r="I574">
        <v>0.1</v>
      </c>
      <c r="J574">
        <v>0.1</v>
      </c>
      <c r="K574">
        <v>0.2</v>
      </c>
      <c r="M574">
        <v>0.3</v>
      </c>
      <c r="N574">
        <v>0.7</v>
      </c>
      <c r="O574">
        <v>0.1</v>
      </c>
      <c r="P574">
        <v>0.3</v>
      </c>
      <c r="Q574">
        <v>0.3</v>
      </c>
      <c r="R574">
        <v>0.8</v>
      </c>
      <c r="S574">
        <v>0.3</v>
      </c>
      <c r="T574">
        <v>0.1</v>
      </c>
      <c r="U574">
        <v>0.1</v>
      </c>
      <c r="V574">
        <v>0.2</v>
      </c>
      <c r="W574">
        <v>0.3</v>
      </c>
      <c r="Y574">
        <v>0.1</v>
      </c>
      <c r="AA574">
        <v>10.4</v>
      </c>
      <c r="AB574">
        <v>0.1</v>
      </c>
      <c r="AC574">
        <v>0.1</v>
      </c>
      <c r="AD574">
        <v>0.2</v>
      </c>
      <c r="AE574">
        <v>0.1</v>
      </c>
      <c r="AF574">
        <v>0.2</v>
      </c>
      <c r="AG574">
        <v>0.4</v>
      </c>
      <c r="AH574">
        <v>0.4</v>
      </c>
      <c r="AK574">
        <v>0.2</v>
      </c>
      <c r="AM574">
        <v>0.4</v>
      </c>
      <c r="AP574">
        <v>0.1</v>
      </c>
      <c r="AQ574">
        <v>0.2</v>
      </c>
      <c r="AU574">
        <v>0.4</v>
      </c>
      <c r="AV574">
        <v>0.1</v>
      </c>
      <c r="AX574">
        <v>0.1</v>
      </c>
      <c r="BD574">
        <v>0.1</v>
      </c>
      <c r="BE574">
        <v>0.3</v>
      </c>
      <c r="BF574">
        <v>0.2</v>
      </c>
      <c r="BG574">
        <v>0.3</v>
      </c>
      <c r="BH574">
        <v>0.1</v>
      </c>
      <c r="BJ574">
        <v>0.1</v>
      </c>
      <c r="BM574">
        <v>0.1</v>
      </c>
      <c r="BP574">
        <v>0.1</v>
      </c>
      <c r="BQ574">
        <v>5.6</v>
      </c>
      <c r="BT574">
        <v>0.4</v>
      </c>
    </row>
    <row r="575" spans="1:72" x14ac:dyDescent="0.25">
      <c r="A575" s="28" t="s">
        <v>271</v>
      </c>
      <c r="B575" s="27" t="s">
        <v>338</v>
      </c>
      <c r="C575" s="28" t="s">
        <v>403</v>
      </c>
      <c r="H575">
        <v>0.1</v>
      </c>
      <c r="AA575">
        <v>0.6</v>
      </c>
      <c r="BQ575">
        <v>0.3</v>
      </c>
      <c r="BT575">
        <v>-0.1</v>
      </c>
    </row>
    <row r="576" spans="1:3" x14ac:dyDescent="0.25">
      <c r="A576" s="28" t="s">
        <v>271</v>
      </c>
      <c r="B576" s="27" t="s">
        <v>338</v>
      </c>
      <c r="C576" s="28" t="s">
        <v>404</v>
      </c>
    </row>
    <row r="577" spans="1:3" x14ac:dyDescent="0.25">
      <c r="A577" s="28" t="s">
        <v>271</v>
      </c>
      <c r="B577" s="27" t="s">
        <v>338</v>
      </c>
      <c r="C577" s="28" t="s">
        <v>405</v>
      </c>
    </row>
    <row r="578" spans="1:72" x14ac:dyDescent="0.25">
      <c r="A578" s="28" t="s">
        <v>271</v>
      </c>
      <c r="B578" s="27" t="s">
        <v>338</v>
      </c>
      <c r="C578" s="28" t="s">
        <v>406</v>
      </c>
      <c r="D578">
        <v>0.1</v>
      </c>
      <c r="G578">
        <v>0.2</v>
      </c>
      <c r="H578">
        <v>0.2</v>
      </c>
      <c r="K578">
        <v>0.2</v>
      </c>
      <c r="M578">
        <v>18.1</v>
      </c>
      <c r="N578">
        <v>1</v>
      </c>
      <c r="Q578">
        <v>0.5</v>
      </c>
      <c r="R578">
        <v>3.8</v>
      </c>
      <c r="S578">
        <v>0.1</v>
      </c>
      <c r="V578">
        <v>0.1</v>
      </c>
      <c r="AA578">
        <v>7.1</v>
      </c>
      <c r="AD578">
        <v>0.3</v>
      </c>
      <c r="AF578">
        <v>0.1</v>
      </c>
      <c r="AG578">
        <v>0.1</v>
      </c>
      <c r="BE578">
        <v>0.1</v>
      </c>
      <c r="BG578">
        <v>0.1</v>
      </c>
      <c r="BQ578">
        <v>1.6</v>
      </c>
      <c r="BT578">
        <v>1.3</v>
      </c>
    </row>
    <row r="579" spans="1:72" x14ac:dyDescent="0.25">
      <c r="A579" s="28" t="s">
        <v>271</v>
      </c>
      <c r="B579" s="27" t="s">
        <v>338</v>
      </c>
      <c r="C579" s="28" t="s">
        <v>407</v>
      </c>
      <c r="D579">
        <v>22.2</v>
      </c>
      <c r="E579">
        <v>0.5</v>
      </c>
      <c r="F579">
        <v>0.1</v>
      </c>
      <c r="G579">
        <v>7.5</v>
      </c>
      <c r="H579">
        <v>48.8</v>
      </c>
      <c r="I579">
        <v>5.1</v>
      </c>
      <c r="J579">
        <v>6.5</v>
      </c>
      <c r="K579">
        <v>12.6</v>
      </c>
      <c r="L579">
        <v>1.3</v>
      </c>
      <c r="M579">
        <v>29.3</v>
      </c>
      <c r="N579">
        <v>34</v>
      </c>
      <c r="O579">
        <v>6.2</v>
      </c>
      <c r="P579">
        <v>17.2</v>
      </c>
      <c r="Q579">
        <v>17.9</v>
      </c>
      <c r="R579">
        <v>44.8</v>
      </c>
      <c r="S579">
        <v>16</v>
      </c>
      <c r="T579">
        <v>4.6</v>
      </c>
      <c r="U579">
        <v>9.6</v>
      </c>
      <c r="V579">
        <v>9.2</v>
      </c>
      <c r="W579">
        <v>15.7</v>
      </c>
      <c r="X579">
        <v>1.9</v>
      </c>
      <c r="Y579">
        <v>5.2</v>
      </c>
      <c r="Z579">
        <v>1.9</v>
      </c>
      <c r="AA579">
        <v>536.5</v>
      </c>
      <c r="AB579">
        <v>4.3</v>
      </c>
      <c r="AC579">
        <v>10.6</v>
      </c>
      <c r="AD579">
        <v>23.2</v>
      </c>
      <c r="AE579">
        <v>5.9</v>
      </c>
      <c r="AF579">
        <v>17.2</v>
      </c>
      <c r="AG579">
        <v>36.2</v>
      </c>
      <c r="AH579">
        <v>20.9</v>
      </c>
      <c r="AI579">
        <v>2</v>
      </c>
      <c r="AJ579">
        <v>1.1</v>
      </c>
      <c r="AK579">
        <v>15.9</v>
      </c>
      <c r="AL579">
        <v>1.2</v>
      </c>
      <c r="AM579">
        <v>25.6</v>
      </c>
      <c r="AN579">
        <v>0.9</v>
      </c>
      <c r="AO579">
        <v>1.8</v>
      </c>
      <c r="AP579">
        <v>7.9</v>
      </c>
      <c r="AQ579">
        <v>10.9</v>
      </c>
      <c r="AR579">
        <v>2.9</v>
      </c>
      <c r="AS579">
        <v>1.2</v>
      </c>
      <c r="AT579">
        <v>1.4</v>
      </c>
      <c r="AU579">
        <v>27.4</v>
      </c>
      <c r="AV579">
        <v>8.1</v>
      </c>
      <c r="AW579">
        <v>2.8</v>
      </c>
      <c r="AX579">
        <v>3</v>
      </c>
      <c r="AY579">
        <v>1.7</v>
      </c>
      <c r="AZ579">
        <v>2.1</v>
      </c>
      <c r="BA579">
        <v>2.6</v>
      </c>
      <c r="BB579">
        <v>0.7</v>
      </c>
      <c r="BC579">
        <v>1.1</v>
      </c>
      <c r="BD579">
        <v>5</v>
      </c>
      <c r="BE579">
        <v>21.7</v>
      </c>
      <c r="BF579">
        <v>11.7</v>
      </c>
      <c r="BG579">
        <v>18.1</v>
      </c>
      <c r="BH579">
        <v>6.4</v>
      </c>
      <c r="BI579">
        <v>3.6</v>
      </c>
      <c r="BJ579">
        <v>5.5</v>
      </c>
      <c r="BK579">
        <v>2.3</v>
      </c>
      <c r="BL579">
        <v>0.2</v>
      </c>
      <c r="BM579">
        <v>3.9</v>
      </c>
      <c r="BP579">
        <v>5.4</v>
      </c>
      <c r="BQ579">
        <v>380.9</v>
      </c>
      <c r="BS579">
        <v>1.4</v>
      </c>
      <c r="BT579">
        <v>29.4</v>
      </c>
    </row>
    <row r="580" spans="1:72" x14ac:dyDescent="0.25">
      <c r="A580" s="26" t="s">
        <v>272</v>
      </c>
      <c r="B580" s="27" t="s">
        <v>339</v>
      </c>
      <c r="C580" s="26" t="s">
        <v>384</v>
      </c>
      <c r="D580">
        <v>1732</v>
      </c>
      <c r="E580">
        <v>22.3</v>
      </c>
      <c r="F580">
        <v>36.2</v>
      </c>
      <c r="G580">
        <v>209.6</v>
      </c>
      <c r="H580">
        <v>1821.6</v>
      </c>
      <c r="I580">
        <v>271.3</v>
      </c>
      <c r="J580">
        <v>124.4</v>
      </c>
      <c r="K580">
        <v>516.2</v>
      </c>
      <c r="L580">
        <v>69.8</v>
      </c>
      <c r="M580">
        <v>363.8</v>
      </c>
      <c r="N580">
        <v>1089.3</v>
      </c>
      <c r="O580">
        <v>218.1</v>
      </c>
      <c r="P580">
        <v>415.3</v>
      </c>
      <c r="Q580">
        <v>370.6</v>
      </c>
      <c r="R580">
        <v>1443.6</v>
      </c>
      <c r="S580">
        <v>662</v>
      </c>
      <c r="T580">
        <v>142.2</v>
      </c>
      <c r="U580">
        <v>257.7</v>
      </c>
      <c r="V580">
        <v>441.1</v>
      </c>
      <c r="W580">
        <v>501.7</v>
      </c>
      <c r="X580">
        <v>166</v>
      </c>
      <c r="Y580">
        <v>170.7</v>
      </c>
      <c r="Z580">
        <v>150.4</v>
      </c>
      <c r="AA580">
        <v>1734.8</v>
      </c>
      <c r="AB580">
        <v>3161.6</v>
      </c>
      <c r="AC580">
        <v>2793.6</v>
      </c>
      <c r="AD580">
        <v>1727.1</v>
      </c>
      <c r="AE580">
        <v>210.8</v>
      </c>
      <c r="AF580">
        <v>862.9</v>
      </c>
      <c r="AG580">
        <v>885.6</v>
      </c>
      <c r="AH580">
        <v>312.3</v>
      </c>
      <c r="AI580">
        <v>21</v>
      </c>
      <c r="AJ580">
        <v>20.9</v>
      </c>
      <c r="AK580">
        <v>309.6</v>
      </c>
      <c r="AL580">
        <v>57.1</v>
      </c>
      <c r="AM580">
        <v>1675.4</v>
      </c>
      <c r="AN580">
        <v>49.1</v>
      </c>
      <c r="AO580">
        <v>206</v>
      </c>
      <c r="AP580">
        <v>176.5</v>
      </c>
      <c r="AQ580">
        <v>207.3</v>
      </c>
      <c r="AR580">
        <v>189.4</v>
      </c>
      <c r="AS580">
        <v>74.7</v>
      </c>
      <c r="AT580">
        <v>170.1</v>
      </c>
      <c r="AU580">
        <v>2193.3</v>
      </c>
      <c r="AV580">
        <v>361.1</v>
      </c>
      <c r="AW580">
        <v>687.5</v>
      </c>
      <c r="AX580">
        <v>168.6</v>
      </c>
      <c r="AY580">
        <v>54.2</v>
      </c>
      <c r="AZ580">
        <v>138</v>
      </c>
      <c r="BA580">
        <v>103.5</v>
      </c>
      <c r="BB580">
        <v>36.8</v>
      </c>
      <c r="BC580">
        <v>39.4</v>
      </c>
      <c r="BD580">
        <v>445.9</v>
      </c>
      <c r="BE580">
        <v>2752</v>
      </c>
      <c r="BF580">
        <v>1114.4</v>
      </c>
      <c r="BG580">
        <v>1577.5</v>
      </c>
      <c r="BH580">
        <v>794.1</v>
      </c>
      <c r="BI580">
        <v>353.1</v>
      </c>
      <c r="BJ580">
        <v>631.5</v>
      </c>
      <c r="BK580">
        <v>287.5</v>
      </c>
      <c r="BL580">
        <v>18.4</v>
      </c>
      <c r="BM580">
        <v>364.6</v>
      </c>
      <c r="BP580">
        <v>3440.7</v>
      </c>
      <c r="BQ580">
        <v>23950.8</v>
      </c>
      <c r="BR580">
        <v>5.7</v>
      </c>
      <c r="BS580">
        <v>1282.2</v>
      </c>
      <c r="BT580">
        <v>211.3</v>
      </c>
    </row>
    <row r="581" spans="1:72" x14ac:dyDescent="0.25">
      <c r="A581" s="28" t="s">
        <v>272</v>
      </c>
      <c r="B581" s="27" t="s">
        <v>339</v>
      </c>
      <c r="C581" s="28" t="s">
        <v>385</v>
      </c>
      <c r="BT581">
        <v>-0.4</v>
      </c>
    </row>
    <row r="582" spans="1:72" x14ac:dyDescent="0.25">
      <c r="A582" s="28" t="s">
        <v>272</v>
      </c>
      <c r="B582" s="27" t="s">
        <v>339</v>
      </c>
      <c r="C582" s="28" t="s">
        <v>386</v>
      </c>
      <c r="V582">
        <v>0.1</v>
      </c>
      <c r="BE582">
        <v>0.1</v>
      </c>
      <c r="BQ582">
        <v>0.1</v>
      </c>
      <c r="BS582">
        <v>0.1</v>
      </c>
      <c r="BT582">
        <v>-1.5</v>
      </c>
    </row>
    <row r="583" spans="1:72" x14ac:dyDescent="0.25">
      <c r="A583" s="28" t="s">
        <v>272</v>
      </c>
      <c r="B583" s="27" t="s">
        <v>339</v>
      </c>
      <c r="C583" s="28" t="s">
        <v>387</v>
      </c>
      <c r="D583">
        <v>2</v>
      </c>
      <c r="E583">
        <v>0.2</v>
      </c>
      <c r="F583">
        <v>0.1</v>
      </c>
      <c r="G583">
        <v>0.7</v>
      </c>
      <c r="H583">
        <v>2.7</v>
      </c>
      <c r="I583">
        <v>0.5</v>
      </c>
      <c r="J583">
        <v>0.4</v>
      </c>
      <c r="K583">
        <v>0.8</v>
      </c>
      <c r="L583">
        <v>0.3</v>
      </c>
      <c r="M583">
        <v>54.4</v>
      </c>
      <c r="N583">
        <v>7.2</v>
      </c>
      <c r="O583">
        <v>2.1</v>
      </c>
      <c r="P583">
        <v>0.8</v>
      </c>
      <c r="Q583">
        <v>1.9</v>
      </c>
      <c r="R583">
        <v>12.5</v>
      </c>
      <c r="S583">
        <v>1.1</v>
      </c>
      <c r="T583">
        <v>0.8</v>
      </c>
      <c r="U583">
        <v>0.9</v>
      </c>
      <c r="V583">
        <v>1.5</v>
      </c>
      <c r="W583">
        <v>1.5</v>
      </c>
      <c r="X583">
        <v>0.7</v>
      </c>
      <c r="Y583">
        <v>1.2</v>
      </c>
      <c r="Z583">
        <v>0.6</v>
      </c>
      <c r="AA583">
        <v>18.7</v>
      </c>
      <c r="AB583">
        <v>0.6</v>
      </c>
      <c r="AC583">
        <v>1.1</v>
      </c>
      <c r="AD583">
        <v>3.8</v>
      </c>
      <c r="AE583">
        <v>0.9</v>
      </c>
      <c r="AF583">
        <v>2.7</v>
      </c>
      <c r="AG583">
        <v>1.6</v>
      </c>
      <c r="AH583">
        <v>1.1</v>
      </c>
      <c r="AI583">
        <v>0.9</v>
      </c>
      <c r="AJ583">
        <v>0.7</v>
      </c>
      <c r="AK583">
        <v>1.6</v>
      </c>
      <c r="AL583">
        <v>0.5</v>
      </c>
      <c r="AM583">
        <v>1.5</v>
      </c>
      <c r="AN583">
        <v>0.8</v>
      </c>
      <c r="AO583">
        <v>0.8</v>
      </c>
      <c r="AP583">
        <v>1.3</v>
      </c>
      <c r="AQ583">
        <v>8.9</v>
      </c>
      <c r="AR583">
        <v>1.2</v>
      </c>
      <c r="AS583">
        <v>1</v>
      </c>
      <c r="AT583">
        <v>1.3</v>
      </c>
      <c r="AU583">
        <v>1.1</v>
      </c>
      <c r="AV583">
        <v>5.8</v>
      </c>
      <c r="AW583">
        <v>1.4</v>
      </c>
      <c r="AX583">
        <v>1</v>
      </c>
      <c r="AY583">
        <v>0.8</v>
      </c>
      <c r="AZ583">
        <v>0.7</v>
      </c>
      <c r="BA583">
        <v>1.8</v>
      </c>
      <c r="BB583">
        <v>0.6</v>
      </c>
      <c r="BC583">
        <v>0.7</v>
      </c>
      <c r="BD583">
        <v>3.3</v>
      </c>
      <c r="BE583">
        <v>3.4</v>
      </c>
      <c r="BF583">
        <v>1</v>
      </c>
      <c r="BG583">
        <v>2.4</v>
      </c>
      <c r="BH583">
        <v>1</v>
      </c>
      <c r="BI583">
        <v>1</v>
      </c>
      <c r="BJ583">
        <v>0.5</v>
      </c>
      <c r="BK583">
        <v>0.5</v>
      </c>
      <c r="BL583">
        <v>0.2</v>
      </c>
      <c r="BM583">
        <v>0.5</v>
      </c>
      <c r="BP583">
        <v>0.7</v>
      </c>
      <c r="BQ583">
        <v>8.9</v>
      </c>
      <c r="BR583">
        <v>0.1</v>
      </c>
      <c r="BS583">
        <v>8.5</v>
      </c>
      <c r="BT583">
        <v>3</v>
      </c>
    </row>
    <row r="584" spans="1:29" x14ac:dyDescent="0.25">
      <c r="A584" s="28" t="s">
        <v>272</v>
      </c>
      <c r="B584" s="27" t="s">
        <v>339</v>
      </c>
      <c r="C584" s="28" t="s">
        <v>388</v>
      </c>
      <c r="K584">
        <v>0.1</v>
      </c>
      <c r="R584">
        <v>0.7</v>
      </c>
      <c r="AC584">
        <v>0.4</v>
      </c>
    </row>
    <row r="585" spans="1:69" x14ac:dyDescent="0.25">
      <c r="A585" s="28" t="s">
        <v>272</v>
      </c>
      <c r="B585" s="27" t="s">
        <v>339</v>
      </c>
      <c r="C585" s="28" t="s">
        <v>389</v>
      </c>
      <c r="H585">
        <v>0.1</v>
      </c>
      <c r="K585">
        <v>0.1</v>
      </c>
      <c r="N585">
        <v>0.1</v>
      </c>
      <c r="P585">
        <v>0.1</v>
      </c>
      <c r="R585">
        <v>0.9</v>
      </c>
      <c r="S585">
        <v>0.2</v>
      </c>
      <c r="AA585">
        <v>0.1</v>
      </c>
      <c r="AC585">
        <v>1.2</v>
      </c>
      <c r="AD585">
        <v>0.6</v>
      </c>
      <c r="AE585">
        <v>0.1</v>
      </c>
      <c r="AF585">
        <v>0.4</v>
      </c>
      <c r="AG585">
        <v>0.2</v>
      </c>
      <c r="AH585">
        <v>0.1</v>
      </c>
      <c r="AK585">
        <v>0.1</v>
      </c>
      <c r="AM585">
        <v>0.3</v>
      </c>
      <c r="AP585">
        <v>0.2</v>
      </c>
      <c r="AQ585">
        <v>0.1</v>
      </c>
      <c r="AU585">
        <v>0.1</v>
      </c>
      <c r="AV585">
        <v>0.2</v>
      </c>
      <c r="AW585">
        <v>0.1</v>
      </c>
      <c r="BD585">
        <v>0.1</v>
      </c>
      <c r="BE585">
        <v>0.1</v>
      </c>
      <c r="BF585">
        <v>0.1</v>
      </c>
      <c r="BG585">
        <v>0.2</v>
      </c>
      <c r="BP585">
        <v>0.3</v>
      </c>
      <c r="BQ585">
        <v>3.5</v>
      </c>
    </row>
    <row r="586" spans="1:3" x14ac:dyDescent="0.25">
      <c r="A586" s="28" t="s">
        <v>272</v>
      </c>
      <c r="B586" s="27" t="s">
        <v>339</v>
      </c>
      <c r="C586" s="28" t="s">
        <v>390</v>
      </c>
    </row>
    <row r="587" spans="1:71" x14ac:dyDescent="0.25">
      <c r="A587" s="28" t="s">
        <v>272</v>
      </c>
      <c r="B587" s="27" t="s">
        <v>339</v>
      </c>
      <c r="C587" s="28" t="s">
        <v>391</v>
      </c>
      <c r="N587">
        <v>0.1</v>
      </c>
      <c r="AF587">
        <v>0.1</v>
      </c>
      <c r="AQ587">
        <v>0.4</v>
      </c>
      <c r="AV587">
        <v>0.1</v>
      </c>
      <c r="BE587">
        <v>0.2</v>
      </c>
      <c r="BI587">
        <v>0.1</v>
      </c>
      <c r="BQ587">
        <v>0.1</v>
      </c>
      <c r="BS587">
        <v>0.4</v>
      </c>
    </row>
    <row r="588" spans="1:72" x14ac:dyDescent="0.25">
      <c r="A588" s="28" t="s">
        <v>272</v>
      </c>
      <c r="B588" s="27" t="s">
        <v>339</v>
      </c>
      <c r="C588" s="28" t="s">
        <v>392</v>
      </c>
      <c r="K588">
        <v>0.1</v>
      </c>
      <c r="N588">
        <v>0.1</v>
      </c>
      <c r="O588">
        <v>0.1</v>
      </c>
      <c r="P588">
        <v>0.1</v>
      </c>
      <c r="R588">
        <v>0.5</v>
      </c>
      <c r="S588">
        <v>0.2</v>
      </c>
      <c r="U588">
        <v>0.1</v>
      </c>
      <c r="AA588">
        <v>0.1</v>
      </c>
      <c r="AC588">
        <v>0.9</v>
      </c>
      <c r="AD588">
        <v>0.1</v>
      </c>
      <c r="AF588">
        <v>0.1</v>
      </c>
      <c r="AQ588">
        <v>0.1</v>
      </c>
      <c r="BQ588">
        <v>0.2</v>
      </c>
      <c r="BS588">
        <v>0.1</v>
      </c>
      <c r="BT588">
        <v>-0.2</v>
      </c>
    </row>
    <row r="589" spans="1:72" x14ac:dyDescent="0.25">
      <c r="A589" s="28" t="s">
        <v>272</v>
      </c>
      <c r="B589" s="27" t="s">
        <v>339</v>
      </c>
      <c r="C589" s="28" t="s">
        <v>393</v>
      </c>
      <c r="D589">
        <v>0.2</v>
      </c>
      <c r="G589">
        <v>0.1</v>
      </c>
      <c r="H589">
        <v>0.5</v>
      </c>
      <c r="I589">
        <v>0.1</v>
      </c>
      <c r="J589">
        <v>0.4</v>
      </c>
      <c r="K589">
        <v>5.1</v>
      </c>
      <c r="M589">
        <v>0.2</v>
      </c>
      <c r="N589">
        <v>0.9</v>
      </c>
      <c r="O589">
        <v>0.2</v>
      </c>
      <c r="P589">
        <v>5.4</v>
      </c>
      <c r="Q589">
        <v>0.5</v>
      </c>
      <c r="R589">
        <v>32.4</v>
      </c>
      <c r="S589">
        <v>7.6</v>
      </c>
      <c r="T589">
        <v>0.1</v>
      </c>
      <c r="U589">
        <v>0.3</v>
      </c>
      <c r="V589">
        <v>0.4</v>
      </c>
      <c r="W589">
        <v>0.2</v>
      </c>
      <c r="X589">
        <v>0.1</v>
      </c>
      <c r="Y589">
        <v>0.2</v>
      </c>
      <c r="Z589">
        <v>0.1</v>
      </c>
      <c r="AA589">
        <v>2.6</v>
      </c>
      <c r="AB589">
        <v>0.1</v>
      </c>
      <c r="AC589">
        <v>19.1</v>
      </c>
      <c r="AD589">
        <v>0.9</v>
      </c>
      <c r="AE589">
        <v>0.1</v>
      </c>
      <c r="AF589">
        <v>0.9</v>
      </c>
      <c r="AG589">
        <v>0.6</v>
      </c>
      <c r="AH589">
        <v>0.2</v>
      </c>
      <c r="AI589">
        <v>0.1</v>
      </c>
      <c r="AJ589">
        <v>0.1</v>
      </c>
      <c r="AK589">
        <v>0.2</v>
      </c>
      <c r="AM589">
        <v>0.4</v>
      </c>
      <c r="AN589">
        <v>0.1</v>
      </c>
      <c r="AP589">
        <v>0.1</v>
      </c>
      <c r="AQ589">
        <v>0.3</v>
      </c>
      <c r="AR589">
        <v>0.1</v>
      </c>
      <c r="AS589">
        <v>0.1</v>
      </c>
      <c r="AT589">
        <v>0.1</v>
      </c>
      <c r="AU589">
        <v>0.8</v>
      </c>
      <c r="AV589">
        <v>0.2</v>
      </c>
      <c r="AW589">
        <v>0.3</v>
      </c>
      <c r="AX589">
        <v>0.1</v>
      </c>
      <c r="AY589">
        <v>0.1</v>
      </c>
      <c r="AZ589">
        <v>0.2</v>
      </c>
      <c r="BA589">
        <v>0.1</v>
      </c>
      <c r="BD589">
        <v>0.4</v>
      </c>
      <c r="BE589">
        <v>0.7</v>
      </c>
      <c r="BF589">
        <v>0.1</v>
      </c>
      <c r="BG589">
        <v>0.4</v>
      </c>
      <c r="BH589">
        <v>0.2</v>
      </c>
      <c r="BI589">
        <v>0.1</v>
      </c>
      <c r="BJ589">
        <v>0.2</v>
      </c>
      <c r="BM589">
        <v>0.1</v>
      </c>
      <c r="BP589">
        <v>0.1</v>
      </c>
      <c r="BQ589">
        <v>2.1</v>
      </c>
      <c r="BS589">
        <v>0.5</v>
      </c>
      <c r="BT589">
        <v>1</v>
      </c>
    </row>
    <row r="590" spans="1:72" x14ac:dyDescent="0.25">
      <c r="A590" s="28" t="s">
        <v>272</v>
      </c>
      <c r="B590" s="27" t="s">
        <v>339</v>
      </c>
      <c r="C590" s="28" t="s">
        <v>394</v>
      </c>
      <c r="AA590">
        <v>0.1</v>
      </c>
      <c r="BT590">
        <v>-0.1</v>
      </c>
    </row>
    <row r="591" spans="1:27" x14ac:dyDescent="0.25">
      <c r="A591" s="28" t="s">
        <v>272</v>
      </c>
      <c r="B591" s="27" t="s">
        <v>339</v>
      </c>
      <c r="C591" s="28" t="s">
        <v>395</v>
      </c>
      <c r="AA591">
        <v>0.1</v>
      </c>
    </row>
    <row r="592" spans="1:72" x14ac:dyDescent="0.25">
      <c r="A592" s="28" t="s">
        <v>272</v>
      </c>
      <c r="B592" s="27" t="s">
        <v>339</v>
      </c>
      <c r="C592" s="28" t="s">
        <v>396</v>
      </c>
      <c r="D592">
        <v>1.5</v>
      </c>
      <c r="E592">
        <v>0.2</v>
      </c>
      <c r="F592">
        <v>0.2</v>
      </c>
      <c r="G592">
        <v>0.3</v>
      </c>
      <c r="H592">
        <v>0.7</v>
      </c>
      <c r="I592">
        <v>0.3</v>
      </c>
      <c r="J592">
        <v>0.4</v>
      </c>
      <c r="K592">
        <v>0.4</v>
      </c>
      <c r="L592">
        <v>0.3</v>
      </c>
      <c r="M592">
        <v>0.4</v>
      </c>
      <c r="N592">
        <v>2.3</v>
      </c>
      <c r="O592">
        <v>1</v>
      </c>
      <c r="P592">
        <v>0.6</v>
      </c>
      <c r="Q592">
        <v>0.5</v>
      </c>
      <c r="R592">
        <v>0.6</v>
      </c>
      <c r="S592">
        <v>0.6</v>
      </c>
      <c r="T592">
        <v>0.6</v>
      </c>
      <c r="U592">
        <v>0.5</v>
      </c>
      <c r="V592">
        <v>0.5</v>
      </c>
      <c r="W592">
        <v>0.5</v>
      </c>
      <c r="X592">
        <v>0.4</v>
      </c>
      <c r="Y592">
        <v>0.5</v>
      </c>
      <c r="Z592">
        <v>0.4</v>
      </c>
      <c r="AA592">
        <v>0.6</v>
      </c>
      <c r="AB592">
        <v>0.6</v>
      </c>
      <c r="AC592">
        <v>0.7</v>
      </c>
      <c r="AD592">
        <v>0.5</v>
      </c>
      <c r="AE592">
        <v>0.5</v>
      </c>
      <c r="AF592">
        <v>0.4</v>
      </c>
      <c r="AG592">
        <v>0.4</v>
      </c>
      <c r="AH592">
        <v>0.5</v>
      </c>
      <c r="AI592">
        <v>0.5</v>
      </c>
      <c r="AJ592">
        <v>0.5</v>
      </c>
      <c r="AK592">
        <v>0.7</v>
      </c>
      <c r="AL592">
        <v>0.3</v>
      </c>
      <c r="AM592">
        <v>0.6</v>
      </c>
      <c r="AN592">
        <v>0.4</v>
      </c>
      <c r="AO592">
        <v>0.3</v>
      </c>
      <c r="AP592">
        <v>0.5</v>
      </c>
      <c r="AQ592">
        <v>0.6</v>
      </c>
      <c r="AR592">
        <v>0.3</v>
      </c>
      <c r="AS592">
        <v>0.6</v>
      </c>
      <c r="AT592">
        <v>0.6</v>
      </c>
      <c r="AU592">
        <v>0.5</v>
      </c>
      <c r="AV592">
        <v>0.5</v>
      </c>
      <c r="AW592">
        <v>0.5</v>
      </c>
      <c r="AX592">
        <v>0.5</v>
      </c>
      <c r="AY592">
        <v>0.3</v>
      </c>
      <c r="AZ592">
        <v>0.4</v>
      </c>
      <c r="BA592">
        <v>0.4</v>
      </c>
      <c r="BB592">
        <v>0.4</v>
      </c>
      <c r="BC592">
        <v>0.4</v>
      </c>
      <c r="BD592">
        <v>0.5</v>
      </c>
      <c r="BE592">
        <v>1.4</v>
      </c>
      <c r="BF592">
        <v>0.5</v>
      </c>
      <c r="BG592">
        <v>1.6</v>
      </c>
      <c r="BH592">
        <v>0.6</v>
      </c>
      <c r="BI592">
        <v>0.3</v>
      </c>
      <c r="BJ592">
        <v>0.4</v>
      </c>
      <c r="BK592">
        <v>0.3</v>
      </c>
      <c r="BL592">
        <v>0.2</v>
      </c>
      <c r="BM592">
        <v>0.5</v>
      </c>
      <c r="BP592">
        <v>0.8</v>
      </c>
      <c r="BQ592">
        <v>2.9</v>
      </c>
      <c r="BR592">
        <v>0.2</v>
      </c>
      <c r="BS592">
        <v>0.9</v>
      </c>
      <c r="BT592">
        <v>0.7</v>
      </c>
    </row>
    <row r="593" spans="1:3" x14ac:dyDescent="0.25">
      <c r="A593" s="28" t="s">
        <v>272</v>
      </c>
      <c r="B593" s="27" t="s">
        <v>339</v>
      </c>
      <c r="C593" s="28" t="s">
        <v>397</v>
      </c>
    </row>
    <row r="594" spans="1:3" x14ac:dyDescent="0.25">
      <c r="A594" s="28" t="s">
        <v>272</v>
      </c>
      <c r="B594" s="27" t="s">
        <v>339</v>
      </c>
      <c r="C594" s="28" t="s">
        <v>398</v>
      </c>
    </row>
    <row r="595" spans="1:72" x14ac:dyDescent="0.25">
      <c r="A595" s="28" t="s">
        <v>272</v>
      </c>
      <c r="B595" s="27" t="s">
        <v>339</v>
      </c>
      <c r="C595" s="28" t="s">
        <v>399</v>
      </c>
      <c r="BT595">
        <v>-0.3</v>
      </c>
    </row>
    <row r="596" spans="1:72" x14ac:dyDescent="0.25">
      <c r="A596" s="28" t="s">
        <v>272</v>
      </c>
      <c r="B596" s="27" t="s">
        <v>339</v>
      </c>
      <c r="C596" s="28" t="s">
        <v>400</v>
      </c>
      <c r="D596">
        <v>0.1</v>
      </c>
      <c r="N596">
        <v>0.1</v>
      </c>
      <c r="BE596">
        <v>0.1</v>
      </c>
      <c r="BG596">
        <v>0.1</v>
      </c>
      <c r="BQ596">
        <v>0.1</v>
      </c>
      <c r="BT596">
        <v>-3.5</v>
      </c>
    </row>
    <row r="597" spans="1:3" x14ac:dyDescent="0.25">
      <c r="A597" s="28" t="s">
        <v>272</v>
      </c>
      <c r="B597" s="27" t="s">
        <v>339</v>
      </c>
      <c r="C597" s="28" t="s">
        <v>401</v>
      </c>
    </row>
    <row r="598" spans="1:72" x14ac:dyDescent="0.25">
      <c r="A598" s="28" t="s">
        <v>272</v>
      </c>
      <c r="B598" s="27" t="s">
        <v>339</v>
      </c>
      <c r="C598" s="28" t="s">
        <v>402</v>
      </c>
      <c r="D598">
        <v>0.1</v>
      </c>
      <c r="N598">
        <v>0.1</v>
      </c>
      <c r="BE598">
        <v>0.1</v>
      </c>
      <c r="BG598">
        <v>0.1</v>
      </c>
      <c r="BQ598">
        <v>0.1</v>
      </c>
      <c r="BT598">
        <v>-0.1</v>
      </c>
    </row>
    <row r="599" spans="1:72" x14ac:dyDescent="0.25">
      <c r="A599" s="28" t="s">
        <v>272</v>
      </c>
      <c r="B599" s="27" t="s">
        <v>339</v>
      </c>
      <c r="C599" s="28" t="s">
        <v>403</v>
      </c>
      <c r="BQ599">
        <v>0.1</v>
      </c>
      <c r="BT599">
        <v>-1.7</v>
      </c>
    </row>
    <row r="600" spans="1:72" x14ac:dyDescent="0.25">
      <c r="A600" s="28" t="s">
        <v>272</v>
      </c>
      <c r="B600" s="27" t="s">
        <v>339</v>
      </c>
      <c r="C600" s="28" t="s">
        <v>404</v>
      </c>
      <c r="BT600">
        <v>-0.1</v>
      </c>
    </row>
    <row r="601" spans="1:3" x14ac:dyDescent="0.25">
      <c r="A601" s="28" t="s">
        <v>272</v>
      </c>
      <c r="B601" s="27" t="s">
        <v>339</v>
      </c>
      <c r="C601" s="28" t="s">
        <v>405</v>
      </c>
    </row>
    <row r="602" spans="1:3" x14ac:dyDescent="0.25">
      <c r="A602" s="28" t="s">
        <v>272</v>
      </c>
      <c r="B602" s="27" t="s">
        <v>339</v>
      </c>
      <c r="C602" s="28" t="s">
        <v>406</v>
      </c>
    </row>
    <row r="603" spans="1:72" x14ac:dyDescent="0.25">
      <c r="A603" s="28" t="s">
        <v>272</v>
      </c>
      <c r="B603" s="27" t="s">
        <v>339</v>
      </c>
      <c r="C603" s="28" t="s">
        <v>407</v>
      </c>
      <c r="D603">
        <v>0.2</v>
      </c>
      <c r="H603">
        <v>0.1</v>
      </c>
      <c r="N603">
        <v>0.2</v>
      </c>
      <c r="O603">
        <v>0.1</v>
      </c>
      <c r="P603">
        <v>0.1</v>
      </c>
      <c r="R603">
        <v>0.1</v>
      </c>
      <c r="S603">
        <v>0.1</v>
      </c>
      <c r="T603">
        <v>0.1</v>
      </c>
      <c r="U603">
        <v>0.1</v>
      </c>
      <c r="V603">
        <v>0.1</v>
      </c>
      <c r="W603">
        <v>0.1</v>
      </c>
      <c r="AA603">
        <v>0.1</v>
      </c>
      <c r="AB603">
        <v>0.1</v>
      </c>
      <c r="AC603">
        <v>0.1</v>
      </c>
      <c r="AD603">
        <v>0.1</v>
      </c>
      <c r="AE603">
        <v>0.1</v>
      </c>
      <c r="AF603">
        <v>0.2</v>
      </c>
      <c r="AG603">
        <v>0.1</v>
      </c>
      <c r="AH603">
        <v>0.1</v>
      </c>
      <c r="AI603">
        <v>0.2</v>
      </c>
      <c r="AJ603">
        <v>0.1</v>
      </c>
      <c r="AK603">
        <v>0.2</v>
      </c>
      <c r="AM603">
        <v>0.1</v>
      </c>
      <c r="AN603">
        <v>0.1</v>
      </c>
      <c r="AP603">
        <v>0.1</v>
      </c>
      <c r="AQ603">
        <v>0.2</v>
      </c>
      <c r="AR603">
        <v>0.1</v>
      </c>
      <c r="AS603">
        <v>0.1</v>
      </c>
      <c r="AT603">
        <v>0.1</v>
      </c>
      <c r="AU603">
        <v>0.1</v>
      </c>
      <c r="AV603">
        <v>0.3</v>
      </c>
      <c r="AW603">
        <v>0.1</v>
      </c>
      <c r="AX603">
        <v>0.1</v>
      </c>
      <c r="BA603">
        <v>0.1</v>
      </c>
      <c r="BC603">
        <v>0.1</v>
      </c>
      <c r="BD603">
        <v>0.1</v>
      </c>
      <c r="BE603">
        <v>0.2</v>
      </c>
      <c r="BG603">
        <v>0.2</v>
      </c>
      <c r="BH603">
        <v>0.1</v>
      </c>
      <c r="BI603">
        <v>0.1</v>
      </c>
      <c r="BP603">
        <v>0.1</v>
      </c>
      <c r="BQ603">
        <v>0.4</v>
      </c>
      <c r="BS603">
        <v>0.5</v>
      </c>
      <c r="BT603">
        <v>-7.3</v>
      </c>
    </row>
    <row r="604" spans="1:72" x14ac:dyDescent="0.25">
      <c r="A604" s="26" t="s">
        <v>273</v>
      </c>
      <c r="B604" s="27" t="s">
        <v>340</v>
      </c>
      <c r="C604" s="26" t="s">
        <v>384</v>
      </c>
      <c r="D604">
        <v>2190.9</v>
      </c>
      <c r="E604">
        <v>86.5</v>
      </c>
      <c r="F604">
        <v>45.9</v>
      </c>
      <c r="G604">
        <v>1540.7</v>
      </c>
      <c r="H604">
        <v>6998.8</v>
      </c>
      <c r="I604">
        <v>1426.3</v>
      </c>
      <c r="J604">
        <v>1114.5</v>
      </c>
      <c r="K604">
        <v>6368</v>
      </c>
      <c r="L604">
        <v>357.2</v>
      </c>
      <c r="M604">
        <v>2190.4</v>
      </c>
      <c r="N604">
        <v>5792.7</v>
      </c>
      <c r="O604">
        <v>987.8</v>
      </c>
      <c r="P604">
        <v>5452.2</v>
      </c>
      <c r="Q604">
        <v>2684.5</v>
      </c>
      <c r="R604">
        <v>19295.3</v>
      </c>
      <c r="S604">
        <v>6446.4</v>
      </c>
      <c r="T604">
        <v>545.3</v>
      </c>
      <c r="U604">
        <v>4674.8</v>
      </c>
      <c r="V604">
        <v>2261.6</v>
      </c>
      <c r="W604">
        <v>2109.5</v>
      </c>
      <c r="X604">
        <v>545.6</v>
      </c>
      <c r="Y604">
        <v>1083.9</v>
      </c>
      <c r="Z604">
        <v>533.8</v>
      </c>
      <c r="AA604">
        <v>4874.2</v>
      </c>
      <c r="AB604">
        <v>3003.5</v>
      </c>
      <c r="AC604">
        <v>45217.3</v>
      </c>
      <c r="AD604">
        <v>11474.9</v>
      </c>
      <c r="AE604">
        <v>1102</v>
      </c>
      <c r="AF604">
        <v>4129.5</v>
      </c>
      <c r="AG604">
        <v>4524.8</v>
      </c>
      <c r="AH604">
        <v>1425.3</v>
      </c>
      <c r="AI604">
        <v>169.8</v>
      </c>
      <c r="AJ604">
        <v>142.3</v>
      </c>
      <c r="AK604">
        <v>1361.2</v>
      </c>
      <c r="AL604">
        <v>254.7</v>
      </c>
      <c r="AM604">
        <v>4081.5</v>
      </c>
      <c r="AN604">
        <v>296.2</v>
      </c>
      <c r="AO604">
        <v>317.7</v>
      </c>
      <c r="AP604">
        <v>766.7</v>
      </c>
      <c r="AQ604">
        <v>1459.9</v>
      </c>
      <c r="AR604">
        <v>579.5</v>
      </c>
      <c r="AS604">
        <v>265.6</v>
      </c>
      <c r="AT604">
        <v>222.4</v>
      </c>
      <c r="AU604">
        <v>8462.8</v>
      </c>
      <c r="AV604">
        <v>2163.3</v>
      </c>
      <c r="AW604">
        <v>1000.5</v>
      </c>
      <c r="AX604">
        <v>509.3</v>
      </c>
      <c r="AY604">
        <v>539.1</v>
      </c>
      <c r="AZ604">
        <v>985</v>
      </c>
      <c r="BA604">
        <v>638.5</v>
      </c>
      <c r="BB604">
        <v>170.3</v>
      </c>
      <c r="BC604">
        <v>162.4</v>
      </c>
      <c r="BD604">
        <v>3235.5</v>
      </c>
      <c r="BE604">
        <v>14196.6</v>
      </c>
      <c r="BF604">
        <v>1299.8</v>
      </c>
      <c r="BG604">
        <v>3452.6</v>
      </c>
      <c r="BH604">
        <v>1804.1</v>
      </c>
      <c r="BI604">
        <v>903.7</v>
      </c>
      <c r="BJ604">
        <v>799.9</v>
      </c>
      <c r="BK604">
        <v>391.2</v>
      </c>
      <c r="BL604">
        <v>70.7</v>
      </c>
      <c r="BM604">
        <v>1108</v>
      </c>
      <c r="BP604">
        <v>15214.5</v>
      </c>
      <c r="BQ604">
        <v>46390.2</v>
      </c>
      <c r="BR604">
        <v>33.1</v>
      </c>
      <c r="BS604">
        <v>2602.6</v>
      </c>
      <c r="BT604">
        <v>1485.8</v>
      </c>
    </row>
    <row r="605" spans="1:72" x14ac:dyDescent="0.25">
      <c r="A605" s="28" t="s">
        <v>273</v>
      </c>
      <c r="B605" s="27" t="s">
        <v>340</v>
      </c>
      <c r="C605" s="28" t="s">
        <v>385</v>
      </c>
      <c r="D605">
        <v>0.2</v>
      </c>
      <c r="E605">
        <v>0.4</v>
      </c>
      <c r="G605">
        <v>0.1</v>
      </c>
      <c r="H605">
        <v>1.2</v>
      </c>
      <c r="I605">
        <v>0.6</v>
      </c>
      <c r="J605">
        <v>0.5</v>
      </c>
      <c r="K605">
        <v>8.7</v>
      </c>
      <c r="L605">
        <v>0.1</v>
      </c>
      <c r="M605">
        <v>0.4</v>
      </c>
      <c r="N605">
        <v>3.7</v>
      </c>
      <c r="O605">
        <v>0.9</v>
      </c>
      <c r="P605">
        <v>25.3</v>
      </c>
      <c r="Q605">
        <v>2.1</v>
      </c>
      <c r="R605">
        <v>117.6</v>
      </c>
      <c r="S605">
        <v>37.5</v>
      </c>
      <c r="T605">
        <v>0.3</v>
      </c>
      <c r="U605">
        <v>2.6</v>
      </c>
      <c r="V605">
        <v>1.8</v>
      </c>
      <c r="W605">
        <v>0.5</v>
      </c>
      <c r="X605">
        <v>0.2</v>
      </c>
      <c r="Y605">
        <v>1.2</v>
      </c>
      <c r="Z605">
        <v>0.2</v>
      </c>
      <c r="AA605">
        <v>25.8</v>
      </c>
      <c r="AB605">
        <v>0.4</v>
      </c>
      <c r="AC605">
        <v>91.5</v>
      </c>
      <c r="AD605">
        <v>1.7</v>
      </c>
      <c r="AE605">
        <v>1.3</v>
      </c>
      <c r="AF605">
        <v>3.6</v>
      </c>
      <c r="AG605">
        <v>6.8</v>
      </c>
      <c r="AH605">
        <v>0.3</v>
      </c>
      <c r="AI605">
        <v>0.3</v>
      </c>
      <c r="AJ605">
        <v>0.2</v>
      </c>
      <c r="AK605">
        <v>0.5</v>
      </c>
      <c r="AM605">
        <v>0.8</v>
      </c>
      <c r="AN605">
        <v>0.1</v>
      </c>
      <c r="AO605">
        <v>0.2</v>
      </c>
      <c r="AP605">
        <v>0.2</v>
      </c>
      <c r="AQ605">
        <v>1.9</v>
      </c>
      <c r="AT605">
        <v>0.1</v>
      </c>
      <c r="AU605">
        <v>4.7</v>
      </c>
      <c r="AV605">
        <v>0.6</v>
      </c>
      <c r="AW605">
        <v>0.4</v>
      </c>
      <c r="AX605">
        <v>0.3</v>
      </c>
      <c r="AY605">
        <v>0.2</v>
      </c>
      <c r="AZ605">
        <v>0.3</v>
      </c>
      <c r="BA605">
        <v>0.3</v>
      </c>
      <c r="BB605">
        <v>0.1</v>
      </c>
      <c r="BD605">
        <v>1.3</v>
      </c>
      <c r="BE605">
        <v>1.8</v>
      </c>
      <c r="BF605">
        <v>0.4</v>
      </c>
      <c r="BG605">
        <v>1.6</v>
      </c>
      <c r="BH605">
        <v>1.3</v>
      </c>
      <c r="BI605">
        <v>0.4</v>
      </c>
      <c r="BJ605">
        <v>0.8</v>
      </c>
      <c r="BK605">
        <v>0.3</v>
      </c>
      <c r="BM605">
        <v>0.1</v>
      </c>
      <c r="BP605">
        <v>0.1</v>
      </c>
      <c r="BQ605">
        <v>10</v>
      </c>
      <c r="BS605">
        <v>0.7</v>
      </c>
      <c r="BT605">
        <v>6.7</v>
      </c>
    </row>
    <row r="606" spans="1:72" x14ac:dyDescent="0.25">
      <c r="A606" s="28" t="s">
        <v>273</v>
      </c>
      <c r="B606" s="27" t="s">
        <v>340</v>
      </c>
      <c r="C606" s="28" t="s">
        <v>386</v>
      </c>
      <c r="H606">
        <v>0.1</v>
      </c>
      <c r="I606">
        <v>0.1</v>
      </c>
      <c r="K606">
        <v>0.3</v>
      </c>
      <c r="N606">
        <v>0.2</v>
      </c>
      <c r="O606">
        <v>0.1</v>
      </c>
      <c r="P606">
        <v>1.3</v>
      </c>
      <c r="Q606">
        <v>0.1</v>
      </c>
      <c r="R606">
        <v>5</v>
      </c>
      <c r="S606">
        <v>1.9</v>
      </c>
      <c r="T606">
        <v>0.1</v>
      </c>
      <c r="U606">
        <v>0.1</v>
      </c>
      <c r="V606">
        <v>0.5</v>
      </c>
      <c r="W606">
        <v>0.2</v>
      </c>
      <c r="X606">
        <v>0.1</v>
      </c>
      <c r="Z606">
        <v>0.1</v>
      </c>
      <c r="AA606">
        <v>0.1</v>
      </c>
      <c r="AC606">
        <v>3.1</v>
      </c>
      <c r="AD606">
        <v>0.2</v>
      </c>
      <c r="AF606">
        <v>0.1</v>
      </c>
      <c r="AG606">
        <v>0.1</v>
      </c>
      <c r="AH606">
        <v>0.1</v>
      </c>
      <c r="AK606">
        <v>0.1</v>
      </c>
      <c r="AL606">
        <v>0.1</v>
      </c>
      <c r="AM606">
        <v>0.1</v>
      </c>
      <c r="AP606">
        <v>0.1</v>
      </c>
      <c r="AQ606">
        <v>0.1</v>
      </c>
      <c r="AU606">
        <v>0.1</v>
      </c>
      <c r="AV606">
        <v>0.1</v>
      </c>
      <c r="BD606">
        <v>0.1</v>
      </c>
      <c r="BE606">
        <v>0.1</v>
      </c>
      <c r="BG606">
        <v>0.1</v>
      </c>
      <c r="BQ606">
        <v>0.5</v>
      </c>
      <c r="BS606">
        <v>0.9</v>
      </c>
      <c r="BT606">
        <v>-10.8</v>
      </c>
    </row>
    <row r="607" spans="1:72" x14ac:dyDescent="0.25">
      <c r="A607" s="28" t="s">
        <v>273</v>
      </c>
      <c r="B607" s="27" t="s">
        <v>340</v>
      </c>
      <c r="C607" s="28" t="s">
        <v>387</v>
      </c>
      <c r="D607">
        <v>3.6</v>
      </c>
      <c r="E607">
        <v>0.3</v>
      </c>
      <c r="F607">
        <v>0.5</v>
      </c>
      <c r="G607">
        <v>1.5</v>
      </c>
      <c r="H607">
        <v>28.6</v>
      </c>
      <c r="I607">
        <v>6.9</v>
      </c>
      <c r="J607">
        <v>4.3</v>
      </c>
      <c r="K607">
        <v>61.7</v>
      </c>
      <c r="L607">
        <v>2.5</v>
      </c>
      <c r="M607">
        <v>21.4</v>
      </c>
      <c r="N607">
        <v>38</v>
      </c>
      <c r="O607">
        <v>18.5</v>
      </c>
      <c r="P607">
        <v>122.4</v>
      </c>
      <c r="Q607">
        <v>17.1</v>
      </c>
      <c r="R607">
        <v>745.6</v>
      </c>
      <c r="S607">
        <v>182.6</v>
      </c>
      <c r="T607">
        <v>6.5</v>
      </c>
      <c r="U607">
        <v>100</v>
      </c>
      <c r="V607">
        <v>13.6</v>
      </c>
      <c r="W607">
        <v>10.6</v>
      </c>
      <c r="X607">
        <v>4.1</v>
      </c>
      <c r="Y607">
        <v>11.8</v>
      </c>
      <c r="Z607">
        <v>4.5</v>
      </c>
      <c r="AA607">
        <v>77</v>
      </c>
      <c r="AB607">
        <v>6.7</v>
      </c>
      <c r="AC607">
        <v>831.9</v>
      </c>
      <c r="AD607">
        <v>42.7</v>
      </c>
      <c r="AE607">
        <v>5.1</v>
      </c>
      <c r="AF607">
        <v>35.8</v>
      </c>
      <c r="AG607">
        <v>18</v>
      </c>
      <c r="AH607">
        <v>6.2</v>
      </c>
      <c r="AI607">
        <v>1.8</v>
      </c>
      <c r="AJ607">
        <v>3.9</v>
      </c>
      <c r="AK607">
        <v>7</v>
      </c>
      <c r="AL607">
        <v>0.9</v>
      </c>
      <c r="AM607">
        <v>12.4</v>
      </c>
      <c r="AN607">
        <v>3.7</v>
      </c>
      <c r="AO607">
        <v>3.1</v>
      </c>
      <c r="AP607">
        <v>7.6</v>
      </c>
      <c r="AQ607">
        <v>23.8</v>
      </c>
      <c r="AR607">
        <v>2.2</v>
      </c>
      <c r="AS607">
        <v>1.4</v>
      </c>
      <c r="AT607">
        <v>2.7</v>
      </c>
      <c r="AU607">
        <v>16.6</v>
      </c>
      <c r="AV607">
        <v>20.5</v>
      </c>
      <c r="AW607">
        <v>6.6</v>
      </c>
      <c r="AX607">
        <v>2.9</v>
      </c>
      <c r="AY607">
        <v>3.9</v>
      </c>
      <c r="AZ607">
        <v>4</v>
      </c>
      <c r="BA607">
        <v>5</v>
      </c>
      <c r="BB607">
        <v>1.1</v>
      </c>
      <c r="BC607">
        <v>1.8</v>
      </c>
      <c r="BD607">
        <v>18.7</v>
      </c>
      <c r="BE607">
        <v>20.5</v>
      </c>
      <c r="BF607">
        <v>2.7</v>
      </c>
      <c r="BG607">
        <v>19.6</v>
      </c>
      <c r="BH607">
        <v>11.8</v>
      </c>
      <c r="BI607">
        <v>10.5</v>
      </c>
      <c r="BJ607">
        <v>5.1</v>
      </c>
      <c r="BK607">
        <v>6.2</v>
      </c>
      <c r="BL607">
        <v>0.3</v>
      </c>
      <c r="BM607">
        <v>2.3</v>
      </c>
      <c r="BP607">
        <v>3.9</v>
      </c>
      <c r="BQ607">
        <v>86.4</v>
      </c>
      <c r="BS607">
        <v>8.7</v>
      </c>
      <c r="BT607">
        <v>10.8</v>
      </c>
    </row>
    <row r="608" spans="1:69" x14ac:dyDescent="0.25">
      <c r="A608" s="28" t="s">
        <v>273</v>
      </c>
      <c r="B608" s="27" t="s">
        <v>340</v>
      </c>
      <c r="C608" s="28" t="s">
        <v>388</v>
      </c>
      <c r="H608">
        <v>0.1</v>
      </c>
      <c r="I608">
        <v>0.1</v>
      </c>
      <c r="K608">
        <v>0.3</v>
      </c>
      <c r="N608">
        <v>0.2</v>
      </c>
      <c r="P608">
        <v>0.2</v>
      </c>
      <c r="Q608">
        <v>0.1</v>
      </c>
      <c r="R608">
        <v>4.1</v>
      </c>
      <c r="S608">
        <v>0.2</v>
      </c>
      <c r="AA608">
        <v>0.1</v>
      </c>
      <c r="AB608">
        <v>0.1</v>
      </c>
      <c r="AC608">
        <v>2.4</v>
      </c>
      <c r="AD608">
        <v>0.1</v>
      </c>
      <c r="AF608">
        <v>0.1</v>
      </c>
      <c r="AG608">
        <v>0.1</v>
      </c>
      <c r="AI608">
        <v>0.2</v>
      </c>
      <c r="AK608">
        <v>0.1</v>
      </c>
      <c r="BQ608">
        <v>0.2</v>
      </c>
    </row>
    <row r="609" spans="1:72" x14ac:dyDescent="0.25">
      <c r="A609" s="28" t="s">
        <v>273</v>
      </c>
      <c r="B609" s="27" t="s">
        <v>340</v>
      </c>
      <c r="C609" s="28" t="s">
        <v>389</v>
      </c>
      <c r="D609">
        <v>0.1</v>
      </c>
      <c r="H609">
        <v>0.3</v>
      </c>
      <c r="I609">
        <v>0.1</v>
      </c>
      <c r="K609">
        <v>0.5</v>
      </c>
      <c r="N609">
        <v>0.2</v>
      </c>
      <c r="O609">
        <v>0.1</v>
      </c>
      <c r="P609">
        <v>0.4</v>
      </c>
      <c r="Q609">
        <v>0.1</v>
      </c>
      <c r="R609">
        <v>3.5</v>
      </c>
      <c r="S609">
        <v>0.6</v>
      </c>
      <c r="U609">
        <v>0.1</v>
      </c>
      <c r="V609">
        <v>0.1</v>
      </c>
      <c r="W609">
        <v>0.1</v>
      </c>
      <c r="X609">
        <v>0.1</v>
      </c>
      <c r="AA609">
        <v>0.2</v>
      </c>
      <c r="AB609">
        <v>0.1</v>
      </c>
      <c r="AC609">
        <v>4.5</v>
      </c>
      <c r="AD609">
        <v>2.2</v>
      </c>
      <c r="AE609">
        <v>0.2</v>
      </c>
      <c r="AF609">
        <v>1.5</v>
      </c>
      <c r="AG609">
        <v>0.7</v>
      </c>
      <c r="AH609">
        <v>0.3</v>
      </c>
      <c r="AI609">
        <v>0.1</v>
      </c>
      <c r="AK609">
        <v>0.3</v>
      </c>
      <c r="AM609">
        <v>1.1</v>
      </c>
      <c r="AP609">
        <v>0.7</v>
      </c>
      <c r="AQ609">
        <v>0.3</v>
      </c>
      <c r="AU609">
        <v>0.5</v>
      </c>
      <c r="AV609">
        <v>0.5</v>
      </c>
      <c r="AW609">
        <v>0.2</v>
      </c>
      <c r="AY609">
        <v>0.1</v>
      </c>
      <c r="AZ609">
        <v>0.1</v>
      </c>
      <c r="BD609">
        <v>0.2</v>
      </c>
      <c r="BE609">
        <v>0.3</v>
      </c>
      <c r="BF609">
        <v>0.2</v>
      </c>
      <c r="BG609">
        <v>0.8</v>
      </c>
      <c r="BP609">
        <v>1.1</v>
      </c>
      <c r="BQ609">
        <v>12.9</v>
      </c>
      <c r="BS609">
        <v>0.1</v>
      </c>
      <c r="BT609">
        <v>0.1</v>
      </c>
    </row>
    <row r="610" spans="1:72" x14ac:dyDescent="0.25">
      <c r="A610" s="28" t="s">
        <v>273</v>
      </c>
      <c r="B610" s="27" t="s">
        <v>340</v>
      </c>
      <c r="C610" s="28" t="s">
        <v>390</v>
      </c>
      <c r="H610">
        <v>0.3</v>
      </c>
      <c r="K610">
        <v>0.2</v>
      </c>
      <c r="N610">
        <v>0.1</v>
      </c>
      <c r="O610">
        <v>0.1</v>
      </c>
      <c r="P610">
        <v>0.3</v>
      </c>
      <c r="Q610">
        <v>0.1</v>
      </c>
      <c r="R610">
        <v>3.9</v>
      </c>
      <c r="S610">
        <v>0.4</v>
      </c>
      <c r="U610">
        <v>0.1</v>
      </c>
      <c r="V610">
        <v>0.4</v>
      </c>
      <c r="W610">
        <v>0.3</v>
      </c>
      <c r="Y610">
        <v>0.1</v>
      </c>
      <c r="AA610">
        <v>0.3</v>
      </c>
      <c r="AC610">
        <v>5</v>
      </c>
      <c r="AD610">
        <v>0.5</v>
      </c>
      <c r="AE610">
        <v>0.1</v>
      </c>
      <c r="AF610">
        <v>0.4</v>
      </c>
      <c r="AG610">
        <v>0.2</v>
      </c>
      <c r="AH610">
        <v>0.1</v>
      </c>
      <c r="AK610">
        <v>0.1</v>
      </c>
      <c r="AM610">
        <v>0.2</v>
      </c>
      <c r="AP610">
        <v>0.1</v>
      </c>
      <c r="AU610">
        <v>0.3</v>
      </c>
      <c r="AV610">
        <v>0.1</v>
      </c>
      <c r="BD610">
        <v>0.2</v>
      </c>
      <c r="BE610">
        <v>0.5</v>
      </c>
      <c r="BG610">
        <v>0.2</v>
      </c>
      <c r="BP610">
        <v>0.2</v>
      </c>
      <c r="BQ610">
        <v>4</v>
      </c>
      <c r="BT610">
        <v>-0.4</v>
      </c>
    </row>
    <row r="611" spans="1:72" x14ac:dyDescent="0.25">
      <c r="A611" s="28" t="s">
        <v>273</v>
      </c>
      <c r="B611" s="27" t="s">
        <v>340</v>
      </c>
      <c r="C611" s="28" t="s">
        <v>391</v>
      </c>
      <c r="D611">
        <v>0.5</v>
      </c>
      <c r="G611">
        <v>0.3</v>
      </c>
      <c r="H611">
        <v>2</v>
      </c>
      <c r="I611">
        <v>0.8</v>
      </c>
      <c r="J611">
        <v>0.3</v>
      </c>
      <c r="K611">
        <v>5.7</v>
      </c>
      <c r="L611">
        <v>0.1</v>
      </c>
      <c r="M611">
        <v>0.2</v>
      </c>
      <c r="N611">
        <v>2.2</v>
      </c>
      <c r="O611">
        <v>0.3</v>
      </c>
      <c r="P611">
        <v>7.9</v>
      </c>
      <c r="Q611">
        <v>0.9</v>
      </c>
      <c r="R611">
        <v>25.4</v>
      </c>
      <c r="S611">
        <v>11.6</v>
      </c>
      <c r="T611">
        <v>0.1</v>
      </c>
      <c r="U611">
        <v>1</v>
      </c>
      <c r="V611">
        <v>0.4</v>
      </c>
      <c r="W611">
        <v>0.4</v>
      </c>
      <c r="X611">
        <v>0.3</v>
      </c>
      <c r="Y611">
        <v>0.2</v>
      </c>
      <c r="Z611">
        <v>0.1</v>
      </c>
      <c r="AA611">
        <v>1.5</v>
      </c>
      <c r="AB611">
        <v>0.6</v>
      </c>
      <c r="AC611">
        <v>29.5</v>
      </c>
      <c r="AD611">
        <v>12.5</v>
      </c>
      <c r="AE611">
        <v>0.6</v>
      </c>
      <c r="AF611">
        <v>2.7</v>
      </c>
      <c r="AG611">
        <v>1.8</v>
      </c>
      <c r="AH611">
        <v>1.5</v>
      </c>
      <c r="AJ611">
        <v>0.1</v>
      </c>
      <c r="AK611">
        <v>1.2</v>
      </c>
      <c r="AM611">
        <v>1.7</v>
      </c>
      <c r="AO611">
        <v>0.1</v>
      </c>
      <c r="AP611">
        <v>0.5</v>
      </c>
      <c r="AQ611">
        <v>0.7</v>
      </c>
      <c r="AR611">
        <v>0.1</v>
      </c>
      <c r="AU611">
        <v>0.9</v>
      </c>
      <c r="AV611">
        <v>0.7</v>
      </c>
      <c r="AW611">
        <v>0.3</v>
      </c>
      <c r="AY611">
        <v>0.2</v>
      </c>
      <c r="AZ611">
        <v>0.3</v>
      </c>
      <c r="BB611">
        <v>0.1</v>
      </c>
      <c r="BC611">
        <v>0.1</v>
      </c>
      <c r="BD611">
        <v>1.1</v>
      </c>
      <c r="BE611">
        <v>1.2</v>
      </c>
      <c r="BF611">
        <v>0.7</v>
      </c>
      <c r="BG611">
        <v>4.2</v>
      </c>
      <c r="BH611">
        <v>0.2</v>
      </c>
      <c r="BI611">
        <v>0.2</v>
      </c>
      <c r="BJ611">
        <v>0.3</v>
      </c>
      <c r="BK611">
        <v>0.1</v>
      </c>
      <c r="BM611">
        <v>0.2</v>
      </c>
      <c r="BP611">
        <v>6.4</v>
      </c>
      <c r="BQ611">
        <v>26</v>
      </c>
      <c r="BT611">
        <v>0.6</v>
      </c>
    </row>
    <row r="612" spans="1:72" x14ac:dyDescent="0.25">
      <c r="A612" s="28" t="s">
        <v>273</v>
      </c>
      <c r="B612" s="27" t="s">
        <v>340</v>
      </c>
      <c r="C612" s="28" t="s">
        <v>392</v>
      </c>
      <c r="D612">
        <v>0.4</v>
      </c>
      <c r="G612">
        <v>0.2</v>
      </c>
      <c r="H612">
        <v>2.4</v>
      </c>
      <c r="I612">
        <v>0.4</v>
      </c>
      <c r="J612">
        <v>0.3</v>
      </c>
      <c r="K612">
        <v>6.6</v>
      </c>
      <c r="L612">
        <v>0.2</v>
      </c>
      <c r="M612">
        <v>2.5</v>
      </c>
      <c r="N612">
        <v>3</v>
      </c>
      <c r="O612">
        <v>0.9</v>
      </c>
      <c r="P612">
        <v>9.5</v>
      </c>
      <c r="Q612">
        <v>1.8</v>
      </c>
      <c r="R612">
        <v>45.2</v>
      </c>
      <c r="S612">
        <v>15.6</v>
      </c>
      <c r="T612">
        <v>0.4</v>
      </c>
      <c r="U612">
        <v>9.8</v>
      </c>
      <c r="V612">
        <v>2.1</v>
      </c>
      <c r="W612">
        <v>1.8</v>
      </c>
      <c r="X612">
        <v>0.5</v>
      </c>
      <c r="Y612">
        <v>0.8</v>
      </c>
      <c r="Z612">
        <v>0.3</v>
      </c>
      <c r="AA612">
        <v>7.2</v>
      </c>
      <c r="AB612">
        <v>0.5</v>
      </c>
      <c r="AC612">
        <v>70.9</v>
      </c>
      <c r="AD612">
        <v>10.1</v>
      </c>
      <c r="AE612">
        <v>0.4</v>
      </c>
      <c r="AF612">
        <v>2.5</v>
      </c>
      <c r="AG612">
        <v>1</v>
      </c>
      <c r="AH612">
        <v>1.2</v>
      </c>
      <c r="AI612">
        <v>0.1</v>
      </c>
      <c r="AJ612">
        <v>0.1</v>
      </c>
      <c r="AK612">
        <v>1</v>
      </c>
      <c r="AM612">
        <v>1.2</v>
      </c>
      <c r="AN612">
        <v>0.1</v>
      </c>
      <c r="AO612">
        <v>0.2</v>
      </c>
      <c r="AP612">
        <v>0.7</v>
      </c>
      <c r="AQ612">
        <v>0.9</v>
      </c>
      <c r="AR612">
        <v>0.1</v>
      </c>
      <c r="AT612">
        <v>0.1</v>
      </c>
      <c r="AU612">
        <v>1.2</v>
      </c>
      <c r="AV612">
        <v>0.9</v>
      </c>
      <c r="AW612">
        <v>0.5</v>
      </c>
      <c r="AX612">
        <v>0.1</v>
      </c>
      <c r="AY612">
        <v>0.3</v>
      </c>
      <c r="AZ612">
        <v>0.3</v>
      </c>
      <c r="BA612">
        <v>0.2</v>
      </c>
      <c r="BC612">
        <v>0.1</v>
      </c>
      <c r="BD612">
        <v>1.4</v>
      </c>
      <c r="BE612">
        <v>1.2</v>
      </c>
      <c r="BF612">
        <v>0.4</v>
      </c>
      <c r="BG612">
        <v>2.9</v>
      </c>
      <c r="BH612">
        <v>0.8</v>
      </c>
      <c r="BI612">
        <v>0.8</v>
      </c>
      <c r="BJ612">
        <v>0.4</v>
      </c>
      <c r="BK612">
        <v>0.5</v>
      </c>
      <c r="BM612">
        <v>0.1</v>
      </c>
      <c r="BP612">
        <v>3.7</v>
      </c>
      <c r="BQ612">
        <v>14.1</v>
      </c>
      <c r="BS612">
        <v>0.2</v>
      </c>
      <c r="BT612">
        <v>1.9</v>
      </c>
    </row>
    <row r="613" spans="1:72" x14ac:dyDescent="0.25">
      <c r="A613" s="28" t="s">
        <v>273</v>
      </c>
      <c r="B613" s="27" t="s">
        <v>340</v>
      </c>
      <c r="C613" s="28" t="s">
        <v>393</v>
      </c>
      <c r="D613">
        <v>0.4</v>
      </c>
      <c r="E613">
        <v>0.1</v>
      </c>
      <c r="G613">
        <v>0.2</v>
      </c>
      <c r="H613">
        <v>3.1</v>
      </c>
      <c r="I613">
        <v>0.7</v>
      </c>
      <c r="J613">
        <v>2.8</v>
      </c>
      <c r="K613">
        <v>34</v>
      </c>
      <c r="L613">
        <v>0.1</v>
      </c>
      <c r="M613">
        <v>1.6</v>
      </c>
      <c r="N613">
        <v>4.8</v>
      </c>
      <c r="O613">
        <v>0.9</v>
      </c>
      <c r="P613">
        <v>36.1</v>
      </c>
      <c r="Q613">
        <v>3.3</v>
      </c>
      <c r="R613">
        <v>219.7</v>
      </c>
      <c r="S613">
        <v>51.2</v>
      </c>
      <c r="T613">
        <v>0.3</v>
      </c>
      <c r="U613">
        <v>1.5</v>
      </c>
      <c r="V613">
        <v>2.2</v>
      </c>
      <c r="W613">
        <v>0.8</v>
      </c>
      <c r="X613">
        <v>0.2</v>
      </c>
      <c r="Y613">
        <v>0.9</v>
      </c>
      <c r="Z613">
        <v>0.3</v>
      </c>
      <c r="AA613">
        <v>17.4</v>
      </c>
      <c r="AB613">
        <v>0.3</v>
      </c>
      <c r="AC613">
        <v>128.7</v>
      </c>
      <c r="AD613">
        <v>3.7</v>
      </c>
      <c r="AE613">
        <v>0.7</v>
      </c>
      <c r="AF613">
        <v>6</v>
      </c>
      <c r="AG613">
        <v>3.9</v>
      </c>
      <c r="AH613">
        <v>0.8</v>
      </c>
      <c r="AI613">
        <v>0.3</v>
      </c>
      <c r="AJ613">
        <v>0.4</v>
      </c>
      <c r="AK613">
        <v>1.3</v>
      </c>
      <c r="AL613">
        <v>0.1</v>
      </c>
      <c r="AM613">
        <v>2.3</v>
      </c>
      <c r="AN613">
        <v>0.2</v>
      </c>
      <c r="AO613">
        <v>0.1</v>
      </c>
      <c r="AP613">
        <v>0.5</v>
      </c>
      <c r="AQ613">
        <v>1.5</v>
      </c>
      <c r="AR613">
        <v>0.2</v>
      </c>
      <c r="AS613">
        <v>0.1</v>
      </c>
      <c r="AT613">
        <v>0.1</v>
      </c>
      <c r="AU613">
        <v>4.7</v>
      </c>
      <c r="AV613">
        <v>0.9</v>
      </c>
      <c r="AW613">
        <v>0.4</v>
      </c>
      <c r="AX613">
        <v>0.2</v>
      </c>
      <c r="AY613">
        <v>0.3</v>
      </c>
      <c r="AZ613">
        <v>0.9</v>
      </c>
      <c r="BA613">
        <v>0.3</v>
      </c>
      <c r="BB613">
        <v>0.1</v>
      </c>
      <c r="BD613">
        <v>2</v>
      </c>
      <c r="BE613">
        <v>2.8</v>
      </c>
      <c r="BF613">
        <v>0.4</v>
      </c>
      <c r="BG613">
        <v>1.9</v>
      </c>
      <c r="BH613">
        <v>1</v>
      </c>
      <c r="BI613">
        <v>0.3</v>
      </c>
      <c r="BJ613">
        <v>1.2</v>
      </c>
      <c r="BK613">
        <v>0.2</v>
      </c>
      <c r="BM613">
        <v>0.3</v>
      </c>
      <c r="BP613">
        <v>0.3</v>
      </c>
      <c r="BQ613">
        <v>11.9</v>
      </c>
      <c r="BS613">
        <v>0.3</v>
      </c>
      <c r="BT613">
        <v>6.3</v>
      </c>
    </row>
    <row r="614" spans="1:72" x14ac:dyDescent="0.25">
      <c r="A614" s="28" t="s">
        <v>273</v>
      </c>
      <c r="B614" s="27" t="s">
        <v>340</v>
      </c>
      <c r="C614" s="28" t="s">
        <v>394</v>
      </c>
      <c r="D614">
        <v>0.1</v>
      </c>
      <c r="H614">
        <v>0.2</v>
      </c>
      <c r="J614">
        <v>0.1</v>
      </c>
      <c r="K614">
        <v>0.4</v>
      </c>
      <c r="M614">
        <v>0.1</v>
      </c>
      <c r="N614">
        <v>1.6</v>
      </c>
      <c r="O614">
        <v>0.7</v>
      </c>
      <c r="P614">
        <v>4</v>
      </c>
      <c r="Q614">
        <v>0.3</v>
      </c>
      <c r="R614">
        <v>58.4</v>
      </c>
      <c r="S614">
        <v>7.3</v>
      </c>
      <c r="U614">
        <v>0.2</v>
      </c>
      <c r="V614">
        <v>0.2</v>
      </c>
      <c r="W614">
        <v>0.2</v>
      </c>
      <c r="AA614">
        <v>0.8</v>
      </c>
      <c r="AC614">
        <v>91.4</v>
      </c>
      <c r="AD614">
        <v>0.6</v>
      </c>
      <c r="AE614">
        <v>0.1</v>
      </c>
      <c r="AF614">
        <v>1.7</v>
      </c>
      <c r="AG614">
        <v>0.4</v>
      </c>
      <c r="AH614">
        <v>0.1</v>
      </c>
      <c r="AK614">
        <v>0.1</v>
      </c>
      <c r="AM614">
        <v>0.3</v>
      </c>
      <c r="AP614">
        <v>0.2</v>
      </c>
      <c r="AQ614">
        <v>0.1</v>
      </c>
      <c r="AU614">
        <v>0.5</v>
      </c>
      <c r="AV614">
        <v>0.2</v>
      </c>
      <c r="AW614">
        <v>0.2</v>
      </c>
      <c r="AX614">
        <v>0.1</v>
      </c>
      <c r="AZ614">
        <v>0.1</v>
      </c>
      <c r="BA614">
        <v>0.1</v>
      </c>
      <c r="BD614">
        <v>0.8</v>
      </c>
      <c r="BE614">
        <v>0.9</v>
      </c>
      <c r="BG614">
        <v>0.2</v>
      </c>
      <c r="BH614">
        <v>0.1</v>
      </c>
      <c r="BJ614">
        <v>0.1</v>
      </c>
      <c r="BK614">
        <v>1.3</v>
      </c>
      <c r="BP614">
        <v>0.3</v>
      </c>
      <c r="BQ614">
        <v>2.5</v>
      </c>
      <c r="BS614">
        <v>0.4</v>
      </c>
      <c r="BT614">
        <v>0.1</v>
      </c>
    </row>
    <row r="615" spans="1:72" x14ac:dyDescent="0.25">
      <c r="A615" s="28" t="s">
        <v>273</v>
      </c>
      <c r="B615" s="27" t="s">
        <v>340</v>
      </c>
      <c r="C615" s="28" t="s">
        <v>395</v>
      </c>
      <c r="D615">
        <v>0.6</v>
      </c>
      <c r="G615">
        <v>0.1</v>
      </c>
      <c r="H615">
        <v>3.4</v>
      </c>
      <c r="I615">
        <v>0.6</v>
      </c>
      <c r="J615">
        <v>0.3</v>
      </c>
      <c r="K615">
        <v>0.7</v>
      </c>
      <c r="L615">
        <v>0.1</v>
      </c>
      <c r="M615">
        <v>0.3</v>
      </c>
      <c r="N615">
        <v>1.6</v>
      </c>
      <c r="O615">
        <v>1.6</v>
      </c>
      <c r="P615">
        <v>2.2</v>
      </c>
      <c r="Q615">
        <v>0.4</v>
      </c>
      <c r="R615">
        <v>4.9</v>
      </c>
      <c r="S615">
        <v>3.1</v>
      </c>
      <c r="T615">
        <v>1.7</v>
      </c>
      <c r="U615">
        <v>1</v>
      </c>
      <c r="V615">
        <v>1.5</v>
      </c>
      <c r="W615">
        <v>1.8</v>
      </c>
      <c r="X615">
        <v>0.4</v>
      </c>
      <c r="Y615">
        <v>0.9</v>
      </c>
      <c r="Z615">
        <v>0.5</v>
      </c>
      <c r="AA615">
        <v>0.8</v>
      </c>
      <c r="AB615">
        <v>0.1</v>
      </c>
      <c r="AC615">
        <v>5.2</v>
      </c>
      <c r="AD615">
        <v>1.8</v>
      </c>
      <c r="AE615">
        <v>0.5</v>
      </c>
      <c r="AF615">
        <v>6.8</v>
      </c>
      <c r="AG615">
        <v>1.7</v>
      </c>
      <c r="AH615">
        <v>0.4</v>
      </c>
      <c r="AI615">
        <v>0.2</v>
      </c>
      <c r="AJ615">
        <v>0.3</v>
      </c>
      <c r="AK615">
        <v>0.5</v>
      </c>
      <c r="AL615">
        <v>0.1</v>
      </c>
      <c r="AM615">
        <v>0.9</v>
      </c>
      <c r="AN615">
        <v>1.4</v>
      </c>
      <c r="AO615">
        <v>0.2</v>
      </c>
      <c r="AP615">
        <v>0.3</v>
      </c>
      <c r="AQ615">
        <v>3.9</v>
      </c>
      <c r="AT615">
        <v>0.2</v>
      </c>
      <c r="AU615">
        <v>0.3</v>
      </c>
      <c r="AV615">
        <v>0.7</v>
      </c>
      <c r="AW615">
        <v>0.3</v>
      </c>
      <c r="AX615">
        <v>0.3</v>
      </c>
      <c r="AY615">
        <v>0.2</v>
      </c>
      <c r="AZ615">
        <v>0.1</v>
      </c>
      <c r="BA615">
        <v>0.3</v>
      </c>
      <c r="BB615">
        <v>0.1</v>
      </c>
      <c r="BC615">
        <v>0.1</v>
      </c>
      <c r="BD615">
        <v>0.5</v>
      </c>
      <c r="BE615">
        <v>0.3</v>
      </c>
      <c r="BF615">
        <v>0.1</v>
      </c>
      <c r="BG615">
        <v>0.7</v>
      </c>
      <c r="BH615">
        <v>0.2</v>
      </c>
      <c r="BI615">
        <v>0.2</v>
      </c>
      <c r="BJ615">
        <v>0.2</v>
      </c>
      <c r="BK615">
        <v>0.1</v>
      </c>
      <c r="BM615">
        <v>0.1</v>
      </c>
      <c r="BP615">
        <v>0.2</v>
      </c>
      <c r="BQ615">
        <v>1</v>
      </c>
      <c r="BS615">
        <v>2.1</v>
      </c>
      <c r="BT615">
        <v>-5</v>
      </c>
    </row>
    <row r="616" spans="1:72" x14ac:dyDescent="0.25">
      <c r="A616" s="28" t="s">
        <v>273</v>
      </c>
      <c r="B616" s="27" t="s">
        <v>340</v>
      </c>
      <c r="C616" s="28" t="s">
        <v>396</v>
      </c>
      <c r="D616">
        <v>0.7</v>
      </c>
      <c r="G616">
        <v>0.1</v>
      </c>
      <c r="H616">
        <v>4.3</v>
      </c>
      <c r="I616">
        <v>0.6</v>
      </c>
      <c r="J616">
        <v>0.3</v>
      </c>
      <c r="K616">
        <v>1</v>
      </c>
      <c r="L616">
        <v>0.1</v>
      </c>
      <c r="M616">
        <v>4.2</v>
      </c>
      <c r="N616">
        <v>2.5</v>
      </c>
      <c r="O616">
        <v>3.8</v>
      </c>
      <c r="P616">
        <v>6.5</v>
      </c>
      <c r="Q616">
        <v>0.8</v>
      </c>
      <c r="R616">
        <v>17.6</v>
      </c>
      <c r="S616">
        <v>9.3</v>
      </c>
      <c r="T616">
        <v>3.1</v>
      </c>
      <c r="U616">
        <v>1</v>
      </c>
      <c r="V616">
        <v>1.4</v>
      </c>
      <c r="W616">
        <v>1.4</v>
      </c>
      <c r="X616">
        <v>0.3</v>
      </c>
      <c r="Y616">
        <v>1.5</v>
      </c>
      <c r="Z616">
        <v>0.3</v>
      </c>
      <c r="AA616">
        <v>3.1</v>
      </c>
      <c r="AB616">
        <v>0.1</v>
      </c>
      <c r="AC616">
        <v>18.8</v>
      </c>
      <c r="AD616">
        <v>2.3</v>
      </c>
      <c r="AE616">
        <v>0.4</v>
      </c>
      <c r="AF616">
        <v>7.5</v>
      </c>
      <c r="AG616">
        <v>2</v>
      </c>
      <c r="AH616">
        <v>0.3</v>
      </c>
      <c r="AI616">
        <v>0.2</v>
      </c>
      <c r="AJ616">
        <v>0.6</v>
      </c>
      <c r="AK616">
        <v>0.5</v>
      </c>
      <c r="AM616">
        <v>0.8</v>
      </c>
      <c r="AN616">
        <v>3.6</v>
      </c>
      <c r="AO616">
        <v>0.3</v>
      </c>
      <c r="AP616">
        <v>0.4</v>
      </c>
      <c r="AQ616">
        <v>12.3</v>
      </c>
      <c r="AR616">
        <v>0.1</v>
      </c>
      <c r="AT616">
        <v>0.2</v>
      </c>
      <c r="AU616">
        <v>0.5</v>
      </c>
      <c r="AV616">
        <v>1</v>
      </c>
      <c r="AW616">
        <v>0.2</v>
      </c>
      <c r="AX616">
        <v>0.2</v>
      </c>
      <c r="AY616">
        <v>0.2</v>
      </c>
      <c r="AZ616">
        <v>0.1</v>
      </c>
      <c r="BA616">
        <v>0.5</v>
      </c>
      <c r="BC616">
        <v>0.1</v>
      </c>
      <c r="BD616">
        <v>0.6</v>
      </c>
      <c r="BE616">
        <v>0.5</v>
      </c>
      <c r="BF616">
        <v>0.1</v>
      </c>
      <c r="BG616">
        <v>1</v>
      </c>
      <c r="BH616">
        <v>0.3</v>
      </c>
      <c r="BI616">
        <v>0.1</v>
      </c>
      <c r="BJ616">
        <v>0.2</v>
      </c>
      <c r="BK616">
        <v>0.1</v>
      </c>
      <c r="BM616">
        <v>0.1</v>
      </c>
      <c r="BP616">
        <v>0.4</v>
      </c>
      <c r="BQ616">
        <v>4</v>
      </c>
      <c r="BS616">
        <v>2.2</v>
      </c>
      <c r="BT616">
        <v>-7.4</v>
      </c>
    </row>
    <row r="617" spans="1:72" x14ac:dyDescent="0.25">
      <c r="A617" s="28" t="s">
        <v>273</v>
      </c>
      <c r="B617" s="27" t="s">
        <v>340</v>
      </c>
      <c r="C617" s="28" t="s">
        <v>397</v>
      </c>
      <c r="R617">
        <v>0.1</v>
      </c>
      <c r="S617">
        <v>0.1</v>
      </c>
      <c r="AC617">
        <v>0.2</v>
      </c>
      <c r="BQ617">
        <v>0.2</v>
      </c>
      <c r="BS617">
        <v>0.1</v>
      </c>
      <c r="BT617">
        <v>-0.6</v>
      </c>
    </row>
    <row r="618" spans="1:72" x14ac:dyDescent="0.25">
      <c r="A618" s="28" t="s">
        <v>273</v>
      </c>
      <c r="B618" s="27" t="s">
        <v>340</v>
      </c>
      <c r="C618" s="28" t="s">
        <v>398</v>
      </c>
      <c r="D618">
        <v>0.2</v>
      </c>
      <c r="H618">
        <v>1</v>
      </c>
      <c r="I618">
        <v>0.2</v>
      </c>
      <c r="J618">
        <v>0.2</v>
      </c>
      <c r="K618">
        <v>2.9</v>
      </c>
      <c r="M618">
        <v>0.4</v>
      </c>
      <c r="N618">
        <v>3.2</v>
      </c>
      <c r="O618">
        <v>2.1</v>
      </c>
      <c r="P618">
        <v>5.9</v>
      </c>
      <c r="Q618">
        <v>0.7</v>
      </c>
      <c r="R618">
        <v>102.8</v>
      </c>
      <c r="S618">
        <v>9.8</v>
      </c>
      <c r="T618">
        <v>0.2</v>
      </c>
      <c r="U618">
        <v>1.5</v>
      </c>
      <c r="V618">
        <v>0.2</v>
      </c>
      <c r="W618">
        <v>0.1</v>
      </c>
      <c r="X618">
        <v>0.1</v>
      </c>
      <c r="Y618">
        <v>0.6</v>
      </c>
      <c r="Z618">
        <v>0.1</v>
      </c>
      <c r="AA618">
        <v>6.7</v>
      </c>
      <c r="AB618">
        <v>0.3</v>
      </c>
      <c r="AC618">
        <v>152.2</v>
      </c>
      <c r="AD618">
        <v>1.8</v>
      </c>
      <c r="AE618">
        <v>0.2</v>
      </c>
      <c r="AF618">
        <v>3.2</v>
      </c>
      <c r="AG618">
        <v>0.8</v>
      </c>
      <c r="AH618">
        <v>0.3</v>
      </c>
      <c r="AI618">
        <v>0.1</v>
      </c>
      <c r="AJ618">
        <v>0.3</v>
      </c>
      <c r="AK618">
        <v>0.2</v>
      </c>
      <c r="AM618">
        <v>0.3</v>
      </c>
      <c r="AN618">
        <v>0.1</v>
      </c>
      <c r="AO618">
        <v>0.1</v>
      </c>
      <c r="AP618">
        <v>0.1</v>
      </c>
      <c r="AQ618">
        <v>0.7</v>
      </c>
      <c r="AT618">
        <v>0.2</v>
      </c>
      <c r="AU618">
        <v>0.9</v>
      </c>
      <c r="AV618">
        <v>0.7</v>
      </c>
      <c r="AW618">
        <v>0.3</v>
      </c>
      <c r="AX618">
        <v>0.2</v>
      </c>
      <c r="AY618">
        <v>0.1</v>
      </c>
      <c r="AZ618">
        <v>0.2</v>
      </c>
      <c r="BA618">
        <v>0.3</v>
      </c>
      <c r="BD618">
        <v>1.5</v>
      </c>
      <c r="BE618">
        <v>1</v>
      </c>
      <c r="BF618">
        <v>0.1</v>
      </c>
      <c r="BG618">
        <v>1.6</v>
      </c>
      <c r="BH618">
        <v>0.5</v>
      </c>
      <c r="BI618">
        <v>0.2</v>
      </c>
      <c r="BJ618">
        <v>0.2</v>
      </c>
      <c r="BK618">
        <v>2</v>
      </c>
      <c r="BM618">
        <v>0.2</v>
      </c>
      <c r="BP618">
        <v>0.1</v>
      </c>
      <c r="BQ618">
        <v>4.7</v>
      </c>
      <c r="BT618">
        <v>1.2</v>
      </c>
    </row>
    <row r="619" spans="1:72" x14ac:dyDescent="0.25">
      <c r="A619" s="28" t="s">
        <v>273</v>
      </c>
      <c r="B619" s="27" t="s">
        <v>340</v>
      </c>
      <c r="C619" s="28" t="s">
        <v>399</v>
      </c>
      <c r="R619">
        <v>0.4</v>
      </c>
      <c r="AC619">
        <v>0.5</v>
      </c>
      <c r="BT619">
        <v>-2.3</v>
      </c>
    </row>
    <row r="620" spans="1:3" x14ac:dyDescent="0.25">
      <c r="A620" s="28" t="s">
        <v>273</v>
      </c>
      <c r="B620" s="27" t="s">
        <v>340</v>
      </c>
      <c r="C620" s="28" t="s">
        <v>400</v>
      </c>
    </row>
    <row r="621" spans="1:3" x14ac:dyDescent="0.25">
      <c r="A621" s="28" t="s">
        <v>273</v>
      </c>
      <c r="B621" s="27" t="s">
        <v>340</v>
      </c>
      <c r="C621" s="28" t="s">
        <v>401</v>
      </c>
    </row>
    <row r="622" spans="1:72" x14ac:dyDescent="0.25">
      <c r="A622" s="28" t="s">
        <v>273</v>
      </c>
      <c r="B622" s="27" t="s">
        <v>340</v>
      </c>
      <c r="C622" s="28" t="s">
        <v>402</v>
      </c>
      <c r="H622">
        <v>0.2</v>
      </c>
      <c r="I622">
        <v>0.1</v>
      </c>
      <c r="J622">
        <v>0.1</v>
      </c>
      <c r="K622">
        <v>0.7</v>
      </c>
      <c r="M622">
        <v>0.1</v>
      </c>
      <c r="N622">
        <v>0.9</v>
      </c>
      <c r="O622">
        <v>0.2</v>
      </c>
      <c r="P622">
        <v>7.7</v>
      </c>
      <c r="Q622">
        <v>0.2</v>
      </c>
      <c r="R622">
        <v>9.5</v>
      </c>
      <c r="S622">
        <v>11.4</v>
      </c>
      <c r="U622">
        <v>0.2</v>
      </c>
      <c r="V622">
        <v>0.1</v>
      </c>
      <c r="W622">
        <v>0.1</v>
      </c>
      <c r="Y622">
        <v>0.1</v>
      </c>
      <c r="AA622">
        <v>0.8</v>
      </c>
      <c r="AC622">
        <v>15.8</v>
      </c>
      <c r="AD622">
        <v>0.3</v>
      </c>
      <c r="AF622">
        <v>0.3</v>
      </c>
      <c r="AG622">
        <v>0.3</v>
      </c>
      <c r="AI622">
        <v>0.1</v>
      </c>
      <c r="AM622">
        <v>0.2</v>
      </c>
      <c r="AQ622">
        <v>0.1</v>
      </c>
      <c r="AU622">
        <v>0.4</v>
      </c>
      <c r="AV622">
        <v>0.1</v>
      </c>
      <c r="BD622">
        <v>0.3</v>
      </c>
      <c r="BE622">
        <v>0.3</v>
      </c>
      <c r="BG622">
        <v>0.2</v>
      </c>
      <c r="BH622">
        <v>0.2</v>
      </c>
      <c r="BJ622">
        <v>0.2</v>
      </c>
      <c r="BQ622">
        <v>1.1</v>
      </c>
      <c r="BT622">
        <v>0.2</v>
      </c>
    </row>
    <row r="623" spans="1:3" x14ac:dyDescent="0.25">
      <c r="A623" s="28" t="s">
        <v>273</v>
      </c>
      <c r="B623" s="27" t="s">
        <v>340</v>
      </c>
      <c r="C623" s="28" t="s">
        <v>403</v>
      </c>
    </row>
    <row r="624" spans="1:72" x14ac:dyDescent="0.25">
      <c r="A624" s="28" t="s">
        <v>273</v>
      </c>
      <c r="B624" s="27" t="s">
        <v>340</v>
      </c>
      <c r="C624" s="28" t="s">
        <v>404</v>
      </c>
      <c r="BT624">
        <v>-1.2</v>
      </c>
    </row>
    <row r="625" spans="1:3" x14ac:dyDescent="0.25">
      <c r="A625" s="28" t="s">
        <v>273</v>
      </c>
      <c r="B625" s="27" t="s">
        <v>340</v>
      </c>
      <c r="C625" s="28" t="s">
        <v>405</v>
      </c>
    </row>
    <row r="626" spans="1:72" x14ac:dyDescent="0.25">
      <c r="A626" s="28" t="s">
        <v>273</v>
      </c>
      <c r="B626" s="27" t="s">
        <v>340</v>
      </c>
      <c r="C626" s="28" t="s">
        <v>406</v>
      </c>
      <c r="H626">
        <v>0.1</v>
      </c>
      <c r="M626">
        <v>0.2</v>
      </c>
      <c r="R626">
        <v>0.1</v>
      </c>
      <c r="AA626">
        <v>0.1</v>
      </c>
      <c r="AC626">
        <v>0.1</v>
      </c>
      <c r="AQ626">
        <v>0.3</v>
      </c>
      <c r="AV626">
        <v>0.1</v>
      </c>
      <c r="BQ626">
        <v>0.1</v>
      </c>
      <c r="BS626">
        <v>0.2</v>
      </c>
      <c r="BT626">
        <v>-1.1</v>
      </c>
    </row>
    <row r="627" spans="1:72" x14ac:dyDescent="0.25">
      <c r="A627" s="28" t="s">
        <v>273</v>
      </c>
      <c r="B627" s="27" t="s">
        <v>340</v>
      </c>
      <c r="C627" s="28" t="s">
        <v>407</v>
      </c>
      <c r="D627">
        <v>0.1</v>
      </c>
      <c r="G627">
        <v>0.1</v>
      </c>
      <c r="H627">
        <v>0.8</v>
      </c>
      <c r="I627">
        <v>0.5</v>
      </c>
      <c r="J627">
        <v>0.1</v>
      </c>
      <c r="K627">
        <v>1.2</v>
      </c>
      <c r="L627">
        <v>0.1</v>
      </c>
      <c r="M627">
        <v>0.2</v>
      </c>
      <c r="N627">
        <v>0.9</v>
      </c>
      <c r="O627">
        <v>0.6</v>
      </c>
      <c r="P627">
        <v>3.2</v>
      </c>
      <c r="Q627">
        <v>0.4</v>
      </c>
      <c r="R627">
        <v>12.7</v>
      </c>
      <c r="S627">
        <v>4.4</v>
      </c>
      <c r="T627">
        <v>0.3</v>
      </c>
      <c r="U627">
        <v>1</v>
      </c>
      <c r="V627">
        <v>0.4</v>
      </c>
      <c r="W627">
        <v>0.4</v>
      </c>
      <c r="X627">
        <v>0.1</v>
      </c>
      <c r="Y627">
        <v>0.2</v>
      </c>
      <c r="Z627">
        <v>0.1</v>
      </c>
      <c r="AA627">
        <v>1.6</v>
      </c>
      <c r="AB627">
        <v>0.1</v>
      </c>
      <c r="AC627">
        <v>14.7</v>
      </c>
      <c r="AD627">
        <v>1.3</v>
      </c>
      <c r="AE627">
        <v>0.2</v>
      </c>
      <c r="AF627">
        <v>1.3</v>
      </c>
      <c r="AG627">
        <v>0.7</v>
      </c>
      <c r="AH627">
        <v>0.3</v>
      </c>
      <c r="AI627">
        <v>0.7</v>
      </c>
      <c r="AJ627">
        <v>0.2</v>
      </c>
      <c r="AK627">
        <v>0.6</v>
      </c>
      <c r="AL627">
        <v>0.1</v>
      </c>
      <c r="AM627">
        <v>0.6</v>
      </c>
      <c r="AN627">
        <v>0.2</v>
      </c>
      <c r="AO627">
        <v>0.1</v>
      </c>
      <c r="AP627">
        <v>0.3</v>
      </c>
      <c r="AQ627">
        <v>1</v>
      </c>
      <c r="AR627">
        <v>0.3</v>
      </c>
      <c r="AS627">
        <v>0.2</v>
      </c>
      <c r="AT627">
        <v>0.2</v>
      </c>
      <c r="AU627">
        <v>0.6</v>
      </c>
      <c r="AV627">
        <v>1.5</v>
      </c>
      <c r="AW627">
        <v>0.3</v>
      </c>
      <c r="AX627">
        <v>0.2</v>
      </c>
      <c r="AY627">
        <v>0.2</v>
      </c>
      <c r="AZ627">
        <v>0.2</v>
      </c>
      <c r="BA627">
        <v>0.3</v>
      </c>
      <c r="BB627">
        <v>0.1</v>
      </c>
      <c r="BC627">
        <v>0.1</v>
      </c>
      <c r="BD627">
        <v>0.8</v>
      </c>
      <c r="BE627">
        <v>0.6</v>
      </c>
      <c r="BF627">
        <v>0.2</v>
      </c>
      <c r="BG627">
        <v>0.7</v>
      </c>
      <c r="BH627">
        <v>0.3</v>
      </c>
      <c r="BI627">
        <v>0.4</v>
      </c>
      <c r="BJ627">
        <v>0.2</v>
      </c>
      <c r="BK627">
        <v>0.1</v>
      </c>
      <c r="BM627">
        <v>0.1</v>
      </c>
      <c r="BP627">
        <v>0.4</v>
      </c>
      <c r="BQ627">
        <v>6.1</v>
      </c>
      <c r="BS627">
        <v>1</v>
      </c>
      <c r="BT627">
        <v>-61.3</v>
      </c>
    </row>
    <row r="628" spans="1:72" x14ac:dyDescent="0.25">
      <c r="A628" s="26" t="s">
        <v>274</v>
      </c>
      <c r="B628" s="27" t="s">
        <v>341</v>
      </c>
      <c r="C628" s="26" t="s">
        <v>384</v>
      </c>
      <c r="D628">
        <v>6552.6</v>
      </c>
      <c r="E628">
        <v>629.2</v>
      </c>
      <c r="F628">
        <v>246.8</v>
      </c>
      <c r="G628">
        <v>1406.1</v>
      </c>
      <c r="H628">
        <v>6823.7</v>
      </c>
      <c r="I628">
        <v>1300.4</v>
      </c>
      <c r="J628">
        <v>2346.2</v>
      </c>
      <c r="K628">
        <v>1554.2</v>
      </c>
      <c r="L628">
        <v>706.9</v>
      </c>
      <c r="M628">
        <v>2518</v>
      </c>
      <c r="N628">
        <v>5345.1</v>
      </c>
      <c r="O628">
        <v>3640.4</v>
      </c>
      <c r="P628">
        <v>2950.2</v>
      </c>
      <c r="Q628">
        <v>3770.9</v>
      </c>
      <c r="R628">
        <v>4275.2</v>
      </c>
      <c r="S628">
        <v>5510.9</v>
      </c>
      <c r="T628">
        <v>2128.6</v>
      </c>
      <c r="U628">
        <v>2584.1</v>
      </c>
      <c r="V628">
        <v>4930.4</v>
      </c>
      <c r="W628">
        <v>5247.2</v>
      </c>
      <c r="X628">
        <v>1436.5</v>
      </c>
      <c r="Y628">
        <v>1799</v>
      </c>
      <c r="Z628">
        <v>3191.7</v>
      </c>
      <c r="AA628">
        <v>29438.1</v>
      </c>
      <c r="AB628">
        <v>3144.2</v>
      </c>
      <c r="AC628">
        <v>8416.6</v>
      </c>
      <c r="AD628">
        <v>408215.1</v>
      </c>
      <c r="AE628">
        <v>2829.9</v>
      </c>
      <c r="AF628">
        <v>12118.4</v>
      </c>
      <c r="AG628">
        <v>9970.6</v>
      </c>
      <c r="AH628">
        <v>9144.8</v>
      </c>
      <c r="AI628">
        <v>1380.6</v>
      </c>
      <c r="AJ628">
        <v>1019.5</v>
      </c>
      <c r="AK628">
        <v>17408.6</v>
      </c>
      <c r="AL628">
        <v>1459</v>
      </c>
      <c r="AM628">
        <v>9950.8</v>
      </c>
      <c r="AN628">
        <v>893.2</v>
      </c>
      <c r="AO628">
        <v>1288.8</v>
      </c>
      <c r="AP628">
        <v>5446.8</v>
      </c>
      <c r="AQ628">
        <v>4374.3</v>
      </c>
      <c r="AR628">
        <v>2899.2</v>
      </c>
      <c r="AS628">
        <v>1772.9</v>
      </c>
      <c r="AT628">
        <v>1998.7</v>
      </c>
      <c r="AU628">
        <v>120212.5</v>
      </c>
      <c r="AV628">
        <v>7304.1</v>
      </c>
      <c r="AW628">
        <v>9569.4</v>
      </c>
      <c r="AX628">
        <v>2121.8</v>
      </c>
      <c r="AY628">
        <v>1051.7</v>
      </c>
      <c r="AZ628">
        <v>1697.4</v>
      </c>
      <c r="BA628">
        <v>2165.9</v>
      </c>
      <c r="BB628">
        <v>1186.9</v>
      </c>
      <c r="BC628">
        <v>553.1</v>
      </c>
      <c r="BD628">
        <v>7040.3</v>
      </c>
      <c r="BE628">
        <v>32732.9</v>
      </c>
      <c r="BF628">
        <v>10664.4</v>
      </c>
      <c r="BG628">
        <v>10678.2</v>
      </c>
      <c r="BH628">
        <v>5715.2</v>
      </c>
      <c r="BI628">
        <v>3314.6</v>
      </c>
      <c r="BJ628">
        <v>2823.5</v>
      </c>
      <c r="BK628">
        <v>2309</v>
      </c>
      <c r="BL628">
        <v>327.7</v>
      </c>
      <c r="BM628">
        <v>1527.8</v>
      </c>
      <c r="BP628">
        <v>8174.9</v>
      </c>
      <c r="BQ628">
        <v>80360.4</v>
      </c>
      <c r="BR628">
        <v>21.5</v>
      </c>
      <c r="BS628">
        <v>1309851.1</v>
      </c>
      <c r="BT628">
        <v>10797.8</v>
      </c>
    </row>
    <row r="629" spans="1:72" x14ac:dyDescent="0.25">
      <c r="A629" s="28" t="s">
        <v>274</v>
      </c>
      <c r="B629" s="27" t="s">
        <v>341</v>
      </c>
      <c r="C629" s="28" t="s">
        <v>385</v>
      </c>
      <c r="D629">
        <v>4.8</v>
      </c>
      <c r="E629">
        <v>0.4</v>
      </c>
      <c r="F629">
        <v>0.2</v>
      </c>
      <c r="G629">
        <v>2.4</v>
      </c>
      <c r="H629">
        <v>6.3</v>
      </c>
      <c r="I629">
        <v>1</v>
      </c>
      <c r="J629">
        <v>1.2</v>
      </c>
      <c r="K629">
        <v>1.9</v>
      </c>
      <c r="L629">
        <v>0.4</v>
      </c>
      <c r="M629">
        <v>1.4</v>
      </c>
      <c r="N629">
        <v>4.3</v>
      </c>
      <c r="O629">
        <v>3.4</v>
      </c>
      <c r="P629">
        <v>1.8</v>
      </c>
      <c r="Q629">
        <v>2.1</v>
      </c>
      <c r="R629">
        <v>3.3</v>
      </c>
      <c r="S629">
        <v>4.3</v>
      </c>
      <c r="T629">
        <v>2.4</v>
      </c>
      <c r="U629">
        <v>3.1</v>
      </c>
      <c r="V629">
        <v>10.3</v>
      </c>
      <c r="W629">
        <v>3.8</v>
      </c>
      <c r="X629">
        <v>2.8</v>
      </c>
      <c r="Y629">
        <v>2.3</v>
      </c>
      <c r="Z629">
        <v>5.7</v>
      </c>
      <c r="AA629">
        <v>7.9</v>
      </c>
      <c r="AB629">
        <v>0.4</v>
      </c>
      <c r="AC629">
        <v>2.3</v>
      </c>
      <c r="AD629">
        <v>42.5</v>
      </c>
      <c r="AE629">
        <v>1.1</v>
      </c>
      <c r="AF629">
        <v>5.3</v>
      </c>
      <c r="AG629">
        <v>2.8</v>
      </c>
      <c r="AH629">
        <v>7.1</v>
      </c>
      <c r="AI629">
        <v>34.7</v>
      </c>
      <c r="AJ629">
        <v>23.2</v>
      </c>
      <c r="AK629">
        <v>5.9</v>
      </c>
      <c r="AL629">
        <v>0.4</v>
      </c>
      <c r="AM629">
        <v>2.1</v>
      </c>
      <c r="AN629">
        <v>0.7</v>
      </c>
      <c r="AO629">
        <v>0.8</v>
      </c>
      <c r="AP629">
        <v>2.1</v>
      </c>
      <c r="AQ629">
        <v>4.4</v>
      </c>
      <c r="AR629">
        <v>0.4</v>
      </c>
      <c r="AS629">
        <v>0.3</v>
      </c>
      <c r="AT629">
        <v>0.4</v>
      </c>
      <c r="AU629">
        <v>3.3</v>
      </c>
      <c r="AV629">
        <v>2.1</v>
      </c>
      <c r="AW629">
        <v>3.7</v>
      </c>
      <c r="AX629">
        <v>1.7</v>
      </c>
      <c r="AY629">
        <v>0.6</v>
      </c>
      <c r="AZ629">
        <v>0.6</v>
      </c>
      <c r="BA629">
        <v>4.5</v>
      </c>
      <c r="BB629">
        <v>0.7</v>
      </c>
      <c r="BC629">
        <v>0.5</v>
      </c>
      <c r="BD629">
        <v>1.3</v>
      </c>
      <c r="BE629">
        <v>9.6</v>
      </c>
      <c r="BF629">
        <v>0.8</v>
      </c>
      <c r="BG629">
        <v>2.3</v>
      </c>
      <c r="BH629">
        <v>1.2</v>
      </c>
      <c r="BI629">
        <v>0.7</v>
      </c>
      <c r="BJ629">
        <v>0.7</v>
      </c>
      <c r="BK629">
        <v>0.4</v>
      </c>
      <c r="BL629">
        <v>0.2</v>
      </c>
      <c r="BM629">
        <v>0.6</v>
      </c>
      <c r="BP629">
        <v>0.6</v>
      </c>
      <c r="BQ629">
        <v>4</v>
      </c>
      <c r="BS629">
        <v>72.8</v>
      </c>
      <c r="BT629">
        <v>6.3</v>
      </c>
    </row>
    <row r="630" spans="1:72" x14ac:dyDescent="0.25">
      <c r="A630" s="28" t="s">
        <v>274</v>
      </c>
      <c r="B630" s="27" t="s">
        <v>341</v>
      </c>
      <c r="C630" s="28" t="s">
        <v>386</v>
      </c>
      <c r="D630">
        <v>1</v>
      </c>
      <c r="E630">
        <v>0.1</v>
      </c>
      <c r="G630">
        <v>0.2</v>
      </c>
      <c r="H630">
        <v>6.6</v>
      </c>
      <c r="I630">
        <v>1</v>
      </c>
      <c r="J630">
        <v>1.9</v>
      </c>
      <c r="K630">
        <v>1.2</v>
      </c>
      <c r="L630">
        <v>0.3</v>
      </c>
      <c r="M630">
        <v>0.6</v>
      </c>
      <c r="N630">
        <v>3.4</v>
      </c>
      <c r="O630">
        <v>2.2</v>
      </c>
      <c r="P630">
        <v>8.1</v>
      </c>
      <c r="Q630">
        <v>3.3</v>
      </c>
      <c r="R630">
        <v>1.7</v>
      </c>
      <c r="S630">
        <v>3.6</v>
      </c>
      <c r="T630">
        <v>3.8</v>
      </c>
      <c r="U630">
        <v>5.4</v>
      </c>
      <c r="V630">
        <v>15.5</v>
      </c>
      <c r="W630">
        <v>15.3</v>
      </c>
      <c r="X630">
        <v>5.8</v>
      </c>
      <c r="Y630">
        <v>2.5</v>
      </c>
      <c r="Z630">
        <v>2.8</v>
      </c>
      <c r="AA630">
        <v>2.3</v>
      </c>
      <c r="AB630">
        <v>0.1</v>
      </c>
      <c r="AC630">
        <v>1</v>
      </c>
      <c r="AD630">
        <v>22.3</v>
      </c>
      <c r="AE630">
        <v>1.6</v>
      </c>
      <c r="AF630">
        <v>3.1</v>
      </c>
      <c r="AG630">
        <v>1.9</v>
      </c>
      <c r="AH630">
        <v>1.5</v>
      </c>
      <c r="AI630">
        <v>0.5</v>
      </c>
      <c r="AJ630">
        <v>0.5</v>
      </c>
      <c r="AK630">
        <v>1.2</v>
      </c>
      <c r="AL630">
        <v>0.3</v>
      </c>
      <c r="AM630">
        <v>0.9</v>
      </c>
      <c r="AN630">
        <v>0.4</v>
      </c>
      <c r="AO630">
        <v>0.3</v>
      </c>
      <c r="AP630">
        <v>0.9</v>
      </c>
      <c r="AQ630">
        <v>2.1</v>
      </c>
      <c r="AR630">
        <v>0.2</v>
      </c>
      <c r="AS630">
        <v>0.2</v>
      </c>
      <c r="AT630">
        <v>0.2</v>
      </c>
      <c r="AU630">
        <v>0.6</v>
      </c>
      <c r="AV630">
        <v>0.9</v>
      </c>
      <c r="AW630">
        <v>0.8</v>
      </c>
      <c r="AX630">
        <v>0.5</v>
      </c>
      <c r="AY630">
        <v>0.2</v>
      </c>
      <c r="AZ630">
        <v>0.3</v>
      </c>
      <c r="BA630">
        <v>0.5</v>
      </c>
      <c r="BB630">
        <v>0.1</v>
      </c>
      <c r="BC630">
        <v>0.2</v>
      </c>
      <c r="BD630">
        <v>1.1</v>
      </c>
      <c r="BE630">
        <v>1</v>
      </c>
      <c r="BF630">
        <v>0.4</v>
      </c>
      <c r="BG630">
        <v>1.5</v>
      </c>
      <c r="BH630">
        <v>0.5</v>
      </c>
      <c r="BI630">
        <v>0.3</v>
      </c>
      <c r="BJ630">
        <v>0.2</v>
      </c>
      <c r="BK630">
        <v>0.1</v>
      </c>
      <c r="BL630">
        <v>0.2</v>
      </c>
      <c r="BM630">
        <v>0.3</v>
      </c>
      <c r="BP630">
        <v>0.3</v>
      </c>
      <c r="BQ630">
        <v>23.3</v>
      </c>
      <c r="BS630">
        <v>35.8</v>
      </c>
      <c r="BT630">
        <v>5.6</v>
      </c>
    </row>
    <row r="631" spans="1:72" x14ac:dyDescent="0.25">
      <c r="A631" s="28" t="s">
        <v>274</v>
      </c>
      <c r="B631" s="27" t="s">
        <v>341</v>
      </c>
      <c r="C631" s="28" t="s">
        <v>387</v>
      </c>
      <c r="D631">
        <v>8.5</v>
      </c>
      <c r="E631">
        <v>1.4</v>
      </c>
      <c r="F631">
        <v>0.5</v>
      </c>
      <c r="G631">
        <v>2.1</v>
      </c>
      <c r="H631">
        <v>22.6</v>
      </c>
      <c r="I631">
        <v>2.8</v>
      </c>
      <c r="J631">
        <v>2.9</v>
      </c>
      <c r="K631">
        <v>3.3</v>
      </c>
      <c r="L631">
        <v>1.3</v>
      </c>
      <c r="M631">
        <v>2.5</v>
      </c>
      <c r="N631">
        <v>11</v>
      </c>
      <c r="O631">
        <v>48.8</v>
      </c>
      <c r="P631">
        <v>5</v>
      </c>
      <c r="Q631">
        <v>4.4</v>
      </c>
      <c r="R631">
        <v>12.8</v>
      </c>
      <c r="S631">
        <v>17.5</v>
      </c>
      <c r="T631">
        <v>16.7</v>
      </c>
      <c r="U631">
        <v>5.1</v>
      </c>
      <c r="V631">
        <v>25.6</v>
      </c>
      <c r="W631">
        <v>8</v>
      </c>
      <c r="X631">
        <v>3.1</v>
      </c>
      <c r="Y631">
        <v>5.4</v>
      </c>
      <c r="Z631">
        <v>8.7</v>
      </c>
      <c r="AA631">
        <v>40.2</v>
      </c>
      <c r="AB631">
        <v>2.6</v>
      </c>
      <c r="AC631">
        <v>12.6</v>
      </c>
      <c r="AD631">
        <v>562.5</v>
      </c>
      <c r="AE631">
        <v>5.1</v>
      </c>
      <c r="AF631">
        <v>18.3</v>
      </c>
      <c r="AG631">
        <v>10.7</v>
      </c>
      <c r="AH631">
        <v>10.1</v>
      </c>
      <c r="AI631">
        <v>2.6</v>
      </c>
      <c r="AJ631">
        <v>3.3</v>
      </c>
      <c r="AK631">
        <v>25.1</v>
      </c>
      <c r="AL631">
        <v>1.7</v>
      </c>
      <c r="AM631">
        <v>8.8</v>
      </c>
      <c r="AN631">
        <v>4</v>
      </c>
      <c r="AO631">
        <v>3.9</v>
      </c>
      <c r="AP631">
        <v>7</v>
      </c>
      <c r="AQ631">
        <v>27.5</v>
      </c>
      <c r="AR631">
        <v>4</v>
      </c>
      <c r="AS631">
        <v>4.4</v>
      </c>
      <c r="AT631">
        <v>4</v>
      </c>
      <c r="AU631">
        <v>49.8</v>
      </c>
      <c r="AV631">
        <v>18.2</v>
      </c>
      <c r="AW631">
        <v>28.8</v>
      </c>
      <c r="AX631">
        <v>10.7</v>
      </c>
      <c r="AY631">
        <v>4</v>
      </c>
      <c r="AZ631">
        <v>3.3</v>
      </c>
      <c r="BA631">
        <v>5.1</v>
      </c>
      <c r="BB631">
        <v>2.1</v>
      </c>
      <c r="BC631">
        <v>3.5</v>
      </c>
      <c r="BD631">
        <v>9.2</v>
      </c>
      <c r="BE631">
        <v>44.8</v>
      </c>
      <c r="BF631">
        <v>8.5</v>
      </c>
      <c r="BG631">
        <v>9.7</v>
      </c>
      <c r="BH631">
        <v>6.2</v>
      </c>
      <c r="BI631">
        <v>4.5</v>
      </c>
      <c r="BJ631">
        <v>3.7</v>
      </c>
      <c r="BK631">
        <v>2.8</v>
      </c>
      <c r="BL631">
        <v>1</v>
      </c>
      <c r="BM631">
        <v>1.9</v>
      </c>
      <c r="BP631">
        <v>3.6</v>
      </c>
      <c r="BQ631">
        <v>33.2</v>
      </c>
      <c r="BS631">
        <v>1188.7</v>
      </c>
      <c r="BT631">
        <v>10</v>
      </c>
    </row>
    <row r="632" spans="1:72" x14ac:dyDescent="0.25">
      <c r="A632" s="28" t="s">
        <v>274</v>
      </c>
      <c r="B632" s="27" t="s">
        <v>341</v>
      </c>
      <c r="C632" s="28" t="s">
        <v>388</v>
      </c>
      <c r="D632">
        <v>0.2</v>
      </c>
      <c r="G632">
        <v>0.1</v>
      </c>
      <c r="H632">
        <v>0.5</v>
      </c>
      <c r="I632">
        <v>0.1</v>
      </c>
      <c r="J632">
        <v>0.1</v>
      </c>
      <c r="K632">
        <v>0.1</v>
      </c>
      <c r="M632">
        <v>0.6</v>
      </c>
      <c r="N632">
        <v>0.3</v>
      </c>
      <c r="O632">
        <v>0.2</v>
      </c>
      <c r="P632">
        <v>0.2</v>
      </c>
      <c r="Q632">
        <v>0.6</v>
      </c>
      <c r="R632">
        <v>0.4</v>
      </c>
      <c r="S632">
        <v>0.5</v>
      </c>
      <c r="T632">
        <v>0.1</v>
      </c>
      <c r="U632">
        <v>0.2</v>
      </c>
      <c r="V632">
        <v>0.6</v>
      </c>
      <c r="W632">
        <v>0.4</v>
      </c>
      <c r="X632">
        <v>0.1</v>
      </c>
      <c r="Y632">
        <v>0.1</v>
      </c>
      <c r="Z632">
        <v>0.3</v>
      </c>
      <c r="AA632">
        <v>1</v>
      </c>
      <c r="AB632">
        <v>0.1</v>
      </c>
      <c r="AC632">
        <v>0.4</v>
      </c>
      <c r="AD632">
        <v>8.4</v>
      </c>
      <c r="AE632">
        <v>0.1</v>
      </c>
      <c r="AF632">
        <v>0.3</v>
      </c>
      <c r="AG632">
        <v>0.3</v>
      </c>
      <c r="AH632">
        <v>0.3</v>
      </c>
      <c r="AI632">
        <v>0.1</v>
      </c>
      <c r="AJ632">
        <v>0.2</v>
      </c>
      <c r="AK632">
        <v>0.6</v>
      </c>
      <c r="AM632">
        <v>0.2</v>
      </c>
      <c r="AO632">
        <v>0.1</v>
      </c>
      <c r="AP632">
        <v>0.1</v>
      </c>
      <c r="AQ632">
        <v>0.1</v>
      </c>
      <c r="AR632">
        <v>0.1</v>
      </c>
      <c r="AS632">
        <v>0.1</v>
      </c>
      <c r="AU632">
        <v>1.3</v>
      </c>
      <c r="AV632">
        <v>0.2</v>
      </c>
      <c r="AW632">
        <v>0.4</v>
      </c>
      <c r="AX632">
        <v>0.1</v>
      </c>
      <c r="AY632">
        <v>0.1</v>
      </c>
      <c r="AZ632">
        <v>0.1</v>
      </c>
      <c r="BA632">
        <v>0.1</v>
      </c>
      <c r="BD632">
        <v>0.2</v>
      </c>
      <c r="BE632">
        <v>0.8</v>
      </c>
      <c r="BF632">
        <v>0.2</v>
      </c>
      <c r="BG632">
        <v>0.3</v>
      </c>
      <c r="BH632">
        <v>0.1</v>
      </c>
      <c r="BI632">
        <v>0.1</v>
      </c>
      <c r="BJ632">
        <v>0.1</v>
      </c>
      <c r="BK632">
        <v>0.1</v>
      </c>
      <c r="BM632">
        <v>0.1</v>
      </c>
      <c r="BP632">
        <v>0.1</v>
      </c>
      <c r="BQ632">
        <v>0.9</v>
      </c>
      <c r="BS632">
        <v>13.9</v>
      </c>
      <c r="BT632">
        <v>0.3</v>
      </c>
    </row>
    <row r="633" spans="1:72" x14ac:dyDescent="0.25">
      <c r="A633" s="28" t="s">
        <v>274</v>
      </c>
      <c r="B633" s="27" t="s">
        <v>341</v>
      </c>
      <c r="C633" s="28" t="s">
        <v>389</v>
      </c>
      <c r="D633">
        <v>0.1</v>
      </c>
      <c r="H633">
        <v>0.3</v>
      </c>
      <c r="J633">
        <v>0.1</v>
      </c>
      <c r="K633">
        <v>0.1</v>
      </c>
      <c r="M633">
        <v>0.2</v>
      </c>
      <c r="N633">
        <v>0.2</v>
      </c>
      <c r="O633">
        <v>0.1</v>
      </c>
      <c r="P633">
        <v>0.2</v>
      </c>
      <c r="Q633">
        <v>0.3</v>
      </c>
      <c r="R633">
        <v>0.4</v>
      </c>
      <c r="S633">
        <v>0.5</v>
      </c>
      <c r="T633">
        <v>0.1</v>
      </c>
      <c r="U633">
        <v>0.3</v>
      </c>
      <c r="V633">
        <v>0.6</v>
      </c>
      <c r="W633">
        <v>0.5</v>
      </c>
      <c r="X633">
        <v>0.1</v>
      </c>
      <c r="Y633">
        <v>0.1</v>
      </c>
      <c r="Z633">
        <v>0.2</v>
      </c>
      <c r="AA633">
        <v>0.7</v>
      </c>
      <c r="AC633">
        <v>0.2</v>
      </c>
      <c r="AD633">
        <v>5</v>
      </c>
      <c r="AE633">
        <v>0.1</v>
      </c>
      <c r="AF633">
        <v>0.2</v>
      </c>
      <c r="AG633">
        <v>0.2</v>
      </c>
      <c r="AH633">
        <v>0.2</v>
      </c>
      <c r="AK633">
        <v>0.3</v>
      </c>
      <c r="AM633">
        <v>0.1</v>
      </c>
      <c r="AP633">
        <v>0.1</v>
      </c>
      <c r="AQ633">
        <v>0.1</v>
      </c>
      <c r="AR633">
        <v>0.1</v>
      </c>
      <c r="AU633">
        <v>0.8</v>
      </c>
      <c r="AV633">
        <v>0.1</v>
      </c>
      <c r="AW633">
        <v>0.2</v>
      </c>
      <c r="AX633">
        <v>0.1</v>
      </c>
      <c r="BD633">
        <v>0.1</v>
      </c>
      <c r="BE633">
        <v>0.6</v>
      </c>
      <c r="BF633">
        <v>0.1</v>
      </c>
      <c r="BG633">
        <v>0.2</v>
      </c>
      <c r="BH633">
        <v>0.1</v>
      </c>
      <c r="BI633">
        <v>0.1</v>
      </c>
      <c r="BP633">
        <v>0.1</v>
      </c>
      <c r="BQ633">
        <v>0.9</v>
      </c>
      <c r="BS633">
        <v>8.4</v>
      </c>
      <c r="BT633">
        <v>0.5</v>
      </c>
    </row>
    <row r="634" spans="1:72" x14ac:dyDescent="0.25">
      <c r="A634" s="28" t="s">
        <v>274</v>
      </c>
      <c r="B634" s="27" t="s">
        <v>341</v>
      </c>
      <c r="C634" s="28" t="s">
        <v>390</v>
      </c>
      <c r="H634">
        <v>0.2</v>
      </c>
      <c r="I634">
        <v>0.4</v>
      </c>
      <c r="K634">
        <v>0.1</v>
      </c>
      <c r="N634">
        <v>0.1</v>
      </c>
      <c r="P634">
        <v>0.1</v>
      </c>
      <c r="R634">
        <v>0.3</v>
      </c>
      <c r="S634">
        <v>0.2</v>
      </c>
      <c r="U634">
        <v>0.1</v>
      </c>
      <c r="V634">
        <v>0.2</v>
      </c>
      <c r="W634">
        <v>0.1</v>
      </c>
      <c r="Y634">
        <v>0.1</v>
      </c>
      <c r="AA634">
        <v>0.1</v>
      </c>
      <c r="AD634">
        <v>0.3</v>
      </c>
      <c r="AF634">
        <v>0.1</v>
      </c>
      <c r="AQ634">
        <v>0.1</v>
      </c>
      <c r="AU634">
        <v>0.1</v>
      </c>
      <c r="BE634">
        <v>0.3</v>
      </c>
      <c r="BG634">
        <v>0.1</v>
      </c>
      <c r="BQ634">
        <v>0.5</v>
      </c>
      <c r="BS634">
        <v>1</v>
      </c>
      <c r="BT634">
        <v>0.1</v>
      </c>
    </row>
    <row r="635" spans="1:72" x14ac:dyDescent="0.25">
      <c r="A635" s="28" t="s">
        <v>274</v>
      </c>
      <c r="B635" s="27" t="s">
        <v>341</v>
      </c>
      <c r="C635" s="28" t="s">
        <v>391</v>
      </c>
      <c r="D635">
        <v>0.1</v>
      </c>
      <c r="H635">
        <v>0.5</v>
      </c>
      <c r="I635">
        <v>0.1</v>
      </c>
      <c r="J635">
        <v>0.1</v>
      </c>
      <c r="K635">
        <v>0.1</v>
      </c>
      <c r="M635">
        <v>0.1</v>
      </c>
      <c r="N635">
        <v>0.3</v>
      </c>
      <c r="O635">
        <v>0.2</v>
      </c>
      <c r="P635">
        <v>0.2</v>
      </c>
      <c r="Q635">
        <v>0.1</v>
      </c>
      <c r="R635">
        <v>0.3</v>
      </c>
      <c r="S635">
        <v>0.4</v>
      </c>
      <c r="T635">
        <v>0.2</v>
      </c>
      <c r="U635">
        <v>0.2</v>
      </c>
      <c r="V635">
        <v>0.5</v>
      </c>
      <c r="W635">
        <v>0.3</v>
      </c>
      <c r="X635">
        <v>0.1</v>
      </c>
      <c r="Y635">
        <v>0.2</v>
      </c>
      <c r="Z635">
        <v>0.2</v>
      </c>
      <c r="AA635">
        <v>0.5</v>
      </c>
      <c r="AC635">
        <v>0.3</v>
      </c>
      <c r="AD635">
        <v>4</v>
      </c>
      <c r="AE635">
        <v>0.1</v>
      </c>
      <c r="AF635">
        <v>1</v>
      </c>
      <c r="AG635">
        <v>0.4</v>
      </c>
      <c r="AH635">
        <v>0.2</v>
      </c>
      <c r="AI635">
        <v>0.1</v>
      </c>
      <c r="AK635">
        <v>0.3</v>
      </c>
      <c r="AM635">
        <v>0.2</v>
      </c>
      <c r="AN635">
        <v>0.1</v>
      </c>
      <c r="AO635">
        <v>0.1</v>
      </c>
      <c r="AP635">
        <v>0.1</v>
      </c>
      <c r="AQ635">
        <v>0.5</v>
      </c>
      <c r="AR635">
        <v>0.1</v>
      </c>
      <c r="AU635">
        <v>0.9</v>
      </c>
      <c r="AV635">
        <v>0.2</v>
      </c>
      <c r="AW635">
        <v>0.2</v>
      </c>
      <c r="AY635">
        <v>0.1</v>
      </c>
      <c r="BA635">
        <v>0.1</v>
      </c>
      <c r="BD635">
        <v>0.1</v>
      </c>
      <c r="BE635">
        <v>0.7</v>
      </c>
      <c r="BF635">
        <v>0.1</v>
      </c>
      <c r="BG635">
        <v>0.2</v>
      </c>
      <c r="BH635">
        <v>0.1</v>
      </c>
      <c r="BI635">
        <v>0.1</v>
      </c>
      <c r="BP635">
        <v>0.1</v>
      </c>
      <c r="BQ635">
        <v>0.3</v>
      </c>
      <c r="BS635">
        <v>9.5</v>
      </c>
      <c r="BT635">
        <v>0.1</v>
      </c>
    </row>
    <row r="636" spans="1:72" x14ac:dyDescent="0.25">
      <c r="A636" s="28" t="s">
        <v>274</v>
      </c>
      <c r="B636" s="27" t="s">
        <v>341</v>
      </c>
      <c r="C636" s="28" t="s">
        <v>392</v>
      </c>
      <c r="D636">
        <v>2.1</v>
      </c>
      <c r="E636">
        <v>0.1</v>
      </c>
      <c r="F636">
        <v>0.1</v>
      </c>
      <c r="G636">
        <v>0.7</v>
      </c>
      <c r="H636">
        <v>9</v>
      </c>
      <c r="I636">
        <v>2.4</v>
      </c>
      <c r="J636">
        <v>1.7</v>
      </c>
      <c r="K636">
        <v>1.1</v>
      </c>
      <c r="L636">
        <v>0.2</v>
      </c>
      <c r="M636">
        <v>48</v>
      </c>
      <c r="N636">
        <v>5.5</v>
      </c>
      <c r="O636">
        <v>2.9</v>
      </c>
      <c r="P636">
        <v>4.7</v>
      </c>
      <c r="Q636">
        <v>7.9</v>
      </c>
      <c r="R636">
        <v>12.9</v>
      </c>
      <c r="S636">
        <v>11.3</v>
      </c>
      <c r="T636">
        <v>4.3</v>
      </c>
      <c r="U636">
        <v>6</v>
      </c>
      <c r="V636">
        <v>10.4</v>
      </c>
      <c r="W636">
        <v>13</v>
      </c>
      <c r="X636">
        <v>3.4</v>
      </c>
      <c r="Y636">
        <v>3.7</v>
      </c>
      <c r="Z636">
        <v>2.8</v>
      </c>
      <c r="AA636">
        <v>18.6</v>
      </c>
      <c r="AB636">
        <v>0.2</v>
      </c>
      <c r="AC636">
        <v>1.6</v>
      </c>
      <c r="AD636">
        <v>47.5</v>
      </c>
      <c r="AE636">
        <v>1.7</v>
      </c>
      <c r="AF636">
        <v>7.2</v>
      </c>
      <c r="AG636">
        <v>2.8</v>
      </c>
      <c r="AH636">
        <v>3</v>
      </c>
      <c r="AI636">
        <v>2.1</v>
      </c>
      <c r="AJ636">
        <v>2.8</v>
      </c>
      <c r="AK636">
        <v>2.9</v>
      </c>
      <c r="AL636">
        <v>0.2</v>
      </c>
      <c r="AM636">
        <v>2.1</v>
      </c>
      <c r="AN636">
        <v>0.7</v>
      </c>
      <c r="AO636">
        <v>0.7</v>
      </c>
      <c r="AP636">
        <v>1.3</v>
      </c>
      <c r="AQ636">
        <v>3.6</v>
      </c>
      <c r="AR636">
        <v>0.4</v>
      </c>
      <c r="AS636">
        <v>0.4</v>
      </c>
      <c r="AT636">
        <v>0.5</v>
      </c>
      <c r="AU636">
        <v>3.4</v>
      </c>
      <c r="AV636">
        <v>1.9</v>
      </c>
      <c r="AW636">
        <v>1.9</v>
      </c>
      <c r="AX636">
        <v>0.6</v>
      </c>
      <c r="AY636">
        <v>0.6</v>
      </c>
      <c r="AZ636">
        <v>0.4</v>
      </c>
      <c r="BA636">
        <v>1.3</v>
      </c>
      <c r="BB636">
        <v>0.2</v>
      </c>
      <c r="BC636">
        <v>0.4</v>
      </c>
      <c r="BD636">
        <v>1.8</v>
      </c>
      <c r="BE636">
        <v>4.3</v>
      </c>
      <c r="BF636">
        <v>0.8</v>
      </c>
      <c r="BG636">
        <v>2.6</v>
      </c>
      <c r="BH636">
        <v>0.6</v>
      </c>
      <c r="BI636">
        <v>0.6</v>
      </c>
      <c r="BJ636">
        <v>0.3</v>
      </c>
      <c r="BK636">
        <v>0.2</v>
      </c>
      <c r="BL636">
        <v>0.2</v>
      </c>
      <c r="BM636">
        <v>0.4</v>
      </c>
      <c r="BP636">
        <v>0.7</v>
      </c>
      <c r="BQ636">
        <v>27.3</v>
      </c>
      <c r="BS636">
        <v>46.8</v>
      </c>
      <c r="BT636">
        <v>10.3</v>
      </c>
    </row>
    <row r="637" spans="1:72" x14ac:dyDescent="0.25">
      <c r="A637" s="28" t="s">
        <v>274</v>
      </c>
      <c r="B637" s="27" t="s">
        <v>341</v>
      </c>
      <c r="C637" s="28" t="s">
        <v>393</v>
      </c>
      <c r="D637">
        <v>3.6</v>
      </c>
      <c r="E637">
        <v>0.8</v>
      </c>
      <c r="F637">
        <v>0.2</v>
      </c>
      <c r="G637">
        <v>1.3</v>
      </c>
      <c r="H637">
        <v>8.3</v>
      </c>
      <c r="I637">
        <v>1.4</v>
      </c>
      <c r="J637">
        <v>1.8</v>
      </c>
      <c r="K637">
        <v>2.2</v>
      </c>
      <c r="L637">
        <v>0.6</v>
      </c>
      <c r="M637">
        <v>30.3</v>
      </c>
      <c r="N637">
        <v>9</v>
      </c>
      <c r="O637">
        <v>3.8</v>
      </c>
      <c r="P637">
        <v>3.2</v>
      </c>
      <c r="Q637">
        <v>3.9</v>
      </c>
      <c r="R637">
        <v>17.2</v>
      </c>
      <c r="S637">
        <v>14.1</v>
      </c>
      <c r="T637">
        <v>3</v>
      </c>
      <c r="U637">
        <v>3.2</v>
      </c>
      <c r="V637">
        <v>11.8</v>
      </c>
      <c r="W637">
        <v>4.1</v>
      </c>
      <c r="X637">
        <v>3.5</v>
      </c>
      <c r="Y637">
        <v>2.1</v>
      </c>
      <c r="Z637">
        <v>3.4</v>
      </c>
      <c r="AA637">
        <v>26.4</v>
      </c>
      <c r="AB637">
        <v>0.7</v>
      </c>
      <c r="AC637">
        <v>4.4</v>
      </c>
      <c r="AD637">
        <v>234.9</v>
      </c>
      <c r="AE637">
        <v>2.1</v>
      </c>
      <c r="AF637">
        <v>8.1</v>
      </c>
      <c r="AG637">
        <v>5.3</v>
      </c>
      <c r="AH637">
        <v>5</v>
      </c>
      <c r="AI637">
        <v>5.2</v>
      </c>
      <c r="AJ637">
        <v>2.4</v>
      </c>
      <c r="AK637">
        <v>11</v>
      </c>
      <c r="AL637">
        <v>0.8</v>
      </c>
      <c r="AM637">
        <v>4.6</v>
      </c>
      <c r="AN637">
        <v>1.2</v>
      </c>
      <c r="AO637">
        <v>1</v>
      </c>
      <c r="AP637">
        <v>2</v>
      </c>
      <c r="AQ637">
        <v>4.1</v>
      </c>
      <c r="AR637">
        <v>1.7</v>
      </c>
      <c r="AS637">
        <v>2.1</v>
      </c>
      <c r="AT637">
        <v>1.6</v>
      </c>
      <c r="AU637">
        <v>27.5</v>
      </c>
      <c r="AV637">
        <v>4</v>
      </c>
      <c r="AW637">
        <v>5</v>
      </c>
      <c r="AX637">
        <v>1.8</v>
      </c>
      <c r="AY637">
        <v>1</v>
      </c>
      <c r="AZ637">
        <v>0.8</v>
      </c>
      <c r="BA637">
        <v>1.4</v>
      </c>
      <c r="BB637">
        <v>0.6</v>
      </c>
      <c r="BC637">
        <v>0.6</v>
      </c>
      <c r="BD637">
        <v>2.5</v>
      </c>
      <c r="BE637">
        <v>34.2</v>
      </c>
      <c r="BF637">
        <v>3.2</v>
      </c>
      <c r="BG637">
        <v>4.1</v>
      </c>
      <c r="BH637">
        <v>1.6</v>
      </c>
      <c r="BI637">
        <v>1.4</v>
      </c>
      <c r="BJ637">
        <v>1.2</v>
      </c>
      <c r="BK637">
        <v>0.8</v>
      </c>
      <c r="BL637">
        <v>0.3</v>
      </c>
      <c r="BM637">
        <v>0.9</v>
      </c>
      <c r="BP637">
        <v>1.7</v>
      </c>
      <c r="BQ637">
        <v>24.3</v>
      </c>
      <c r="BS637">
        <v>319.4</v>
      </c>
      <c r="BT637">
        <v>8.6</v>
      </c>
    </row>
    <row r="638" spans="1:71" x14ac:dyDescent="0.25">
      <c r="A638" s="28" t="s">
        <v>274</v>
      </c>
      <c r="B638" s="27" t="s">
        <v>341</v>
      </c>
      <c r="C638" s="28" t="s">
        <v>394</v>
      </c>
      <c r="H638">
        <v>0.1</v>
      </c>
      <c r="N638">
        <v>0.1</v>
      </c>
      <c r="O638">
        <v>0.3</v>
      </c>
      <c r="S638">
        <v>0.1</v>
      </c>
      <c r="T638">
        <v>0.2</v>
      </c>
      <c r="U638">
        <v>0.1</v>
      </c>
      <c r="V638">
        <v>0.1</v>
      </c>
      <c r="W638">
        <v>0.1</v>
      </c>
      <c r="AA638">
        <v>0.1</v>
      </c>
      <c r="AC638">
        <v>0.1</v>
      </c>
      <c r="AD638">
        <v>1.1</v>
      </c>
      <c r="AF638">
        <v>0.2</v>
      </c>
      <c r="AG638">
        <v>0.1</v>
      </c>
      <c r="AH638">
        <v>0.1</v>
      </c>
      <c r="AK638">
        <v>0.1</v>
      </c>
      <c r="AM638">
        <v>0.1</v>
      </c>
      <c r="AN638">
        <v>0.1</v>
      </c>
      <c r="AO638">
        <v>0.1</v>
      </c>
      <c r="AP638">
        <v>0.1</v>
      </c>
      <c r="AQ638">
        <v>1</v>
      </c>
      <c r="AR638">
        <v>0.1</v>
      </c>
      <c r="AS638">
        <v>0.1</v>
      </c>
      <c r="AT638">
        <v>0.1</v>
      </c>
      <c r="AU638">
        <v>0.2</v>
      </c>
      <c r="AV638">
        <v>0.7</v>
      </c>
      <c r="AW638">
        <v>0.2</v>
      </c>
      <c r="AX638">
        <v>0.1</v>
      </c>
      <c r="AY638">
        <v>0.1</v>
      </c>
      <c r="BA638">
        <v>0.1</v>
      </c>
      <c r="BC638">
        <v>0.1</v>
      </c>
      <c r="BD638">
        <v>0.1</v>
      </c>
      <c r="BE638">
        <v>0.2</v>
      </c>
      <c r="BG638">
        <v>0.1</v>
      </c>
      <c r="BI638">
        <v>0.1</v>
      </c>
      <c r="BQ638">
        <v>0.1</v>
      </c>
      <c r="BS638">
        <v>2.2</v>
      </c>
    </row>
    <row r="639" spans="1:72" x14ac:dyDescent="0.25">
      <c r="A639" s="28" t="s">
        <v>274</v>
      </c>
      <c r="B639" s="27" t="s">
        <v>341</v>
      </c>
      <c r="C639" s="28" t="s">
        <v>395</v>
      </c>
      <c r="D639">
        <v>0.6</v>
      </c>
      <c r="G639">
        <v>0.2</v>
      </c>
      <c r="H639">
        <v>2.3</v>
      </c>
      <c r="I639">
        <v>0.4</v>
      </c>
      <c r="J639">
        <v>0.2</v>
      </c>
      <c r="K639">
        <v>0.4</v>
      </c>
      <c r="L639">
        <v>0.2</v>
      </c>
      <c r="M639">
        <v>8.3</v>
      </c>
      <c r="N639">
        <v>2.5</v>
      </c>
      <c r="O639">
        <v>2.4</v>
      </c>
      <c r="P639">
        <v>0.6</v>
      </c>
      <c r="Q639">
        <v>0.7</v>
      </c>
      <c r="R639">
        <v>2.5</v>
      </c>
      <c r="S639">
        <v>1.1</v>
      </c>
      <c r="T639">
        <v>0.8</v>
      </c>
      <c r="U639">
        <v>0.9</v>
      </c>
      <c r="V639">
        <v>1.6</v>
      </c>
      <c r="W639">
        <v>2.1</v>
      </c>
      <c r="X639">
        <v>0.8</v>
      </c>
      <c r="Y639">
        <v>0.7</v>
      </c>
      <c r="Z639">
        <v>0.6</v>
      </c>
      <c r="AA639">
        <v>4.1</v>
      </c>
      <c r="AB639">
        <v>0.1</v>
      </c>
      <c r="AC639">
        <v>0.8</v>
      </c>
      <c r="AD639">
        <v>3.5</v>
      </c>
      <c r="AE639">
        <v>1.1</v>
      </c>
      <c r="AF639">
        <v>4.9</v>
      </c>
      <c r="AG639">
        <v>2.3</v>
      </c>
      <c r="AH639">
        <v>1.3</v>
      </c>
      <c r="AI639">
        <v>1.2</v>
      </c>
      <c r="AJ639">
        <v>0.9</v>
      </c>
      <c r="AK639">
        <v>2.2</v>
      </c>
      <c r="AL639">
        <v>0.5</v>
      </c>
      <c r="AM639">
        <v>1.8</v>
      </c>
      <c r="AN639">
        <v>1</v>
      </c>
      <c r="AO639">
        <v>1.5</v>
      </c>
      <c r="AP639">
        <v>1.5</v>
      </c>
      <c r="AQ639">
        <v>9.8</v>
      </c>
      <c r="AR639">
        <v>1.7</v>
      </c>
      <c r="AS639">
        <v>1.5</v>
      </c>
      <c r="AT639">
        <v>1.2</v>
      </c>
      <c r="AU639">
        <v>1</v>
      </c>
      <c r="AV639">
        <v>7.2</v>
      </c>
      <c r="AW639">
        <v>1.7</v>
      </c>
      <c r="AX639">
        <v>1.2</v>
      </c>
      <c r="AY639">
        <v>0.9</v>
      </c>
      <c r="AZ639">
        <v>0.7</v>
      </c>
      <c r="BA639">
        <v>4.7</v>
      </c>
      <c r="BB639">
        <v>0.5</v>
      </c>
      <c r="BC639">
        <v>0.7</v>
      </c>
      <c r="BD639">
        <v>7.8</v>
      </c>
      <c r="BE639">
        <v>3.3</v>
      </c>
      <c r="BF639">
        <v>1.3</v>
      </c>
      <c r="BG639">
        <v>1.9</v>
      </c>
      <c r="BH639">
        <v>1.1</v>
      </c>
      <c r="BI639">
        <v>0.7</v>
      </c>
      <c r="BJ639">
        <v>0.4</v>
      </c>
      <c r="BK639">
        <v>0.5</v>
      </c>
      <c r="BL639">
        <v>0.1</v>
      </c>
      <c r="BM639">
        <v>0.4</v>
      </c>
      <c r="BP639">
        <v>0.1</v>
      </c>
      <c r="BQ639">
        <v>4.3</v>
      </c>
      <c r="BS639">
        <v>1.3</v>
      </c>
      <c r="BT639">
        <v>0.7</v>
      </c>
    </row>
    <row r="640" spans="1:72" x14ac:dyDescent="0.25">
      <c r="A640" s="28" t="s">
        <v>274</v>
      </c>
      <c r="B640" s="27" t="s">
        <v>341</v>
      </c>
      <c r="C640" s="28" t="s">
        <v>396</v>
      </c>
      <c r="D640">
        <v>0.1</v>
      </c>
      <c r="H640">
        <v>0.4</v>
      </c>
      <c r="N640">
        <v>0.2</v>
      </c>
      <c r="O640">
        <v>1.5</v>
      </c>
      <c r="P640">
        <v>0.1</v>
      </c>
      <c r="Q640">
        <v>0.1</v>
      </c>
      <c r="R640">
        <v>0.2</v>
      </c>
      <c r="S640">
        <v>0.3</v>
      </c>
      <c r="T640">
        <v>0.5</v>
      </c>
      <c r="U640">
        <v>0.1</v>
      </c>
      <c r="V640">
        <v>0.4</v>
      </c>
      <c r="W640">
        <v>0.1</v>
      </c>
      <c r="Y640">
        <v>0.1</v>
      </c>
      <c r="Z640">
        <v>0.1</v>
      </c>
      <c r="AA640">
        <v>0.7</v>
      </c>
      <c r="AC640">
        <v>0.3</v>
      </c>
      <c r="AD640">
        <v>9.4</v>
      </c>
      <c r="AE640">
        <v>0.1</v>
      </c>
      <c r="AF640">
        <v>0.1</v>
      </c>
      <c r="AG640">
        <v>0.1</v>
      </c>
      <c r="AH640">
        <v>0.1</v>
      </c>
      <c r="AI640">
        <v>0.1</v>
      </c>
      <c r="AK640">
        <v>0.4</v>
      </c>
      <c r="AM640">
        <v>0.1</v>
      </c>
      <c r="AN640">
        <v>0.1</v>
      </c>
      <c r="AO640">
        <v>0.1</v>
      </c>
      <c r="AP640">
        <v>0.1</v>
      </c>
      <c r="AQ640">
        <v>1.8</v>
      </c>
      <c r="AR640">
        <v>0.1</v>
      </c>
      <c r="AS640">
        <v>0.1</v>
      </c>
      <c r="AT640">
        <v>0.1</v>
      </c>
      <c r="AU640">
        <v>0.9</v>
      </c>
      <c r="AV640">
        <v>0.5</v>
      </c>
      <c r="AW640">
        <v>0.5</v>
      </c>
      <c r="AX640">
        <v>0.3</v>
      </c>
      <c r="AY640">
        <v>0.1</v>
      </c>
      <c r="BA640">
        <v>0.1</v>
      </c>
      <c r="BD640">
        <v>0.1</v>
      </c>
      <c r="BE640">
        <v>0.8</v>
      </c>
      <c r="BF640">
        <v>0.2</v>
      </c>
      <c r="BG640">
        <v>0.2</v>
      </c>
      <c r="BH640">
        <v>0.1</v>
      </c>
      <c r="BI640">
        <v>0.1</v>
      </c>
      <c r="BJ640">
        <v>0.1</v>
      </c>
      <c r="BP640">
        <v>0.1</v>
      </c>
      <c r="BQ640">
        <v>0.4</v>
      </c>
      <c r="BS640">
        <v>33.2</v>
      </c>
      <c r="BT640">
        <v>-0.9</v>
      </c>
    </row>
    <row r="641" spans="1:72" x14ac:dyDescent="0.25">
      <c r="A641" s="28" t="s">
        <v>274</v>
      </c>
      <c r="B641" s="27" t="s">
        <v>341</v>
      </c>
      <c r="C641" s="28" t="s">
        <v>397</v>
      </c>
      <c r="G641">
        <v>0.1</v>
      </c>
      <c r="H641">
        <v>0.1</v>
      </c>
      <c r="K641">
        <v>0.1</v>
      </c>
      <c r="M641">
        <v>16</v>
      </c>
      <c r="N641">
        <v>0.3</v>
      </c>
      <c r="O641">
        <v>0.1</v>
      </c>
      <c r="Q641">
        <v>0.8</v>
      </c>
      <c r="R641">
        <v>3.4</v>
      </c>
      <c r="S641">
        <v>0.1</v>
      </c>
      <c r="T641">
        <v>0.1</v>
      </c>
      <c r="U641">
        <v>0.1</v>
      </c>
      <c r="V641">
        <v>0.6</v>
      </c>
      <c r="W641">
        <v>0.3</v>
      </c>
      <c r="X641">
        <v>0.1</v>
      </c>
      <c r="Z641">
        <v>0.1</v>
      </c>
      <c r="AA641">
        <v>5</v>
      </c>
      <c r="AD641">
        <v>0.3</v>
      </c>
      <c r="AF641">
        <v>0.1</v>
      </c>
      <c r="AG641">
        <v>0.1</v>
      </c>
      <c r="AH641">
        <v>0.1</v>
      </c>
      <c r="AK641">
        <v>0.1</v>
      </c>
      <c r="AO641">
        <v>0.1</v>
      </c>
      <c r="AQ641">
        <v>0.2</v>
      </c>
      <c r="AV641">
        <v>0.1</v>
      </c>
      <c r="BA641">
        <v>0.1</v>
      </c>
      <c r="BD641">
        <v>0.1</v>
      </c>
      <c r="BQ641">
        <v>0.6</v>
      </c>
      <c r="BS641">
        <v>1.2</v>
      </c>
      <c r="BT641">
        <v>0.4</v>
      </c>
    </row>
    <row r="642" spans="1:71" x14ac:dyDescent="0.25">
      <c r="A642" s="28" t="s">
        <v>274</v>
      </c>
      <c r="B642" s="27" t="s">
        <v>341</v>
      </c>
      <c r="C642" s="28" t="s">
        <v>398</v>
      </c>
      <c r="H642">
        <v>0.1</v>
      </c>
      <c r="O642">
        <v>0.1</v>
      </c>
      <c r="S642">
        <v>0.1</v>
      </c>
      <c r="V642">
        <v>0.2</v>
      </c>
      <c r="AA642">
        <v>0.2</v>
      </c>
      <c r="AD642">
        <v>3.4</v>
      </c>
      <c r="AK642">
        <v>0.1</v>
      </c>
      <c r="AU642">
        <v>0.2</v>
      </c>
      <c r="AW642">
        <v>0.3</v>
      </c>
      <c r="AX642">
        <v>0.1</v>
      </c>
      <c r="BE642">
        <v>0.2</v>
      </c>
      <c r="BQ642">
        <v>0.1</v>
      </c>
      <c r="BS642">
        <v>3.5</v>
      </c>
    </row>
    <row r="643" spans="1:72" x14ac:dyDescent="0.25">
      <c r="A643" s="28" t="s">
        <v>274</v>
      </c>
      <c r="B643" s="27" t="s">
        <v>341</v>
      </c>
      <c r="C643" s="28" t="s">
        <v>399</v>
      </c>
      <c r="D643">
        <v>1</v>
      </c>
      <c r="E643">
        <v>0.1</v>
      </c>
      <c r="F643">
        <v>0.1</v>
      </c>
      <c r="G643">
        <v>0.2</v>
      </c>
      <c r="H643">
        <v>1.3</v>
      </c>
      <c r="I643">
        <v>0.2</v>
      </c>
      <c r="J643">
        <v>0.2</v>
      </c>
      <c r="K643">
        <v>0.3</v>
      </c>
      <c r="L643">
        <v>0.1</v>
      </c>
      <c r="M643">
        <v>0.2</v>
      </c>
      <c r="N643">
        <v>0.6</v>
      </c>
      <c r="O643">
        <v>1.5</v>
      </c>
      <c r="P643">
        <v>0.3</v>
      </c>
      <c r="Q643">
        <v>0.4</v>
      </c>
      <c r="R643">
        <v>1.5</v>
      </c>
      <c r="S643">
        <v>2.1</v>
      </c>
      <c r="T643">
        <v>0.5</v>
      </c>
      <c r="U643">
        <v>0.3</v>
      </c>
      <c r="V643">
        <v>2.2</v>
      </c>
      <c r="W643">
        <v>0.4</v>
      </c>
      <c r="X643">
        <v>0.2</v>
      </c>
      <c r="Y643">
        <v>0.3</v>
      </c>
      <c r="Z643">
        <v>0.7</v>
      </c>
      <c r="AA643">
        <v>3.3</v>
      </c>
      <c r="AB643">
        <v>0.3</v>
      </c>
      <c r="AC643">
        <v>1.1</v>
      </c>
      <c r="AD643">
        <v>70.5</v>
      </c>
      <c r="AE643">
        <v>0.3</v>
      </c>
      <c r="AF643">
        <v>0.4</v>
      </c>
      <c r="AG643">
        <v>0.7</v>
      </c>
      <c r="AH643">
        <v>1</v>
      </c>
      <c r="AI643">
        <v>0.2</v>
      </c>
      <c r="AJ643">
        <v>0.5</v>
      </c>
      <c r="AK643">
        <v>2.4</v>
      </c>
      <c r="AL643">
        <v>0.1</v>
      </c>
      <c r="AM643">
        <v>0.7</v>
      </c>
      <c r="AN643">
        <v>0.1</v>
      </c>
      <c r="AO643">
        <v>0.2</v>
      </c>
      <c r="AP643">
        <v>0.5</v>
      </c>
      <c r="AQ643">
        <v>0.3</v>
      </c>
      <c r="AR643">
        <v>0.2</v>
      </c>
      <c r="AS643">
        <v>0.3</v>
      </c>
      <c r="AT643">
        <v>0.1</v>
      </c>
      <c r="AU643">
        <v>5.8</v>
      </c>
      <c r="AV643">
        <v>0.8</v>
      </c>
      <c r="AW643">
        <v>1.9</v>
      </c>
      <c r="AX643">
        <v>0.5</v>
      </c>
      <c r="AY643">
        <v>0.2</v>
      </c>
      <c r="AZ643">
        <v>0.2</v>
      </c>
      <c r="BA643">
        <v>0.2</v>
      </c>
      <c r="BB643">
        <v>0.1</v>
      </c>
      <c r="BC643">
        <v>0.1</v>
      </c>
      <c r="BD643">
        <v>0.5</v>
      </c>
      <c r="BE643">
        <v>6.3</v>
      </c>
      <c r="BF643">
        <v>0.7</v>
      </c>
      <c r="BG643">
        <v>0.8</v>
      </c>
      <c r="BH643">
        <v>0.4</v>
      </c>
      <c r="BI643">
        <v>0.3</v>
      </c>
      <c r="BJ643">
        <v>0.3</v>
      </c>
      <c r="BK643">
        <v>0.2</v>
      </c>
      <c r="BL643">
        <v>0.1</v>
      </c>
      <c r="BM643">
        <v>0.1</v>
      </c>
      <c r="BP643">
        <v>0.2</v>
      </c>
      <c r="BQ643">
        <v>2.6</v>
      </c>
      <c r="BS643">
        <v>75.9</v>
      </c>
      <c r="BT643">
        <v>0.6</v>
      </c>
    </row>
    <row r="644" spans="1:72" x14ac:dyDescent="0.25">
      <c r="A644" s="28" t="s">
        <v>274</v>
      </c>
      <c r="B644" s="27" t="s">
        <v>341</v>
      </c>
      <c r="C644" s="28" t="s">
        <v>400</v>
      </c>
      <c r="AD644">
        <v>0.6</v>
      </c>
      <c r="AU644">
        <v>0.1</v>
      </c>
      <c r="BS644">
        <v>1</v>
      </c>
      <c r="BT644">
        <v>-33.5</v>
      </c>
    </row>
    <row r="645" spans="1:23" x14ac:dyDescent="0.25">
      <c r="A645" s="28" t="s">
        <v>274</v>
      </c>
      <c r="B645" s="27" t="s">
        <v>341</v>
      </c>
      <c r="C645" s="28" t="s">
        <v>401</v>
      </c>
      <c r="R645">
        <v>0.4</v>
      </c>
      <c r="S645">
        <v>0.2</v>
      </c>
      <c r="U645">
        <v>0.1</v>
      </c>
      <c r="V645">
        <v>0.1</v>
      </c>
      <c r="W645">
        <v>0.1</v>
      </c>
    </row>
    <row r="646" spans="1:71" x14ac:dyDescent="0.25">
      <c r="A646" s="28" t="s">
        <v>274</v>
      </c>
      <c r="B646" s="27" t="s">
        <v>341</v>
      </c>
      <c r="C646" s="28" t="s">
        <v>402</v>
      </c>
      <c r="D646">
        <v>0.1</v>
      </c>
      <c r="H646">
        <v>0.3</v>
      </c>
      <c r="I646">
        <v>0.1</v>
      </c>
      <c r="K646">
        <v>0.1</v>
      </c>
      <c r="M646">
        <v>0.1</v>
      </c>
      <c r="N646">
        <v>0.2</v>
      </c>
      <c r="O646">
        <v>0.2</v>
      </c>
      <c r="P646">
        <v>0.1</v>
      </c>
      <c r="Q646">
        <v>0.1</v>
      </c>
      <c r="R646">
        <v>0.1</v>
      </c>
      <c r="S646">
        <v>0.2</v>
      </c>
      <c r="T646">
        <v>0.1</v>
      </c>
      <c r="U646">
        <v>0.1</v>
      </c>
      <c r="V646">
        <v>0.3</v>
      </c>
      <c r="W646">
        <v>0.3</v>
      </c>
      <c r="X646">
        <v>0.1</v>
      </c>
      <c r="Y646">
        <v>0.1</v>
      </c>
      <c r="Z646">
        <v>0.1</v>
      </c>
      <c r="AA646">
        <v>0.4</v>
      </c>
      <c r="AC646">
        <v>0.1</v>
      </c>
      <c r="AD646">
        <v>2.5</v>
      </c>
      <c r="AE646">
        <v>0.1</v>
      </c>
      <c r="AF646">
        <v>0.4</v>
      </c>
      <c r="AG646">
        <v>0.2</v>
      </c>
      <c r="AH646">
        <v>0.2</v>
      </c>
      <c r="AI646">
        <v>0.3</v>
      </c>
      <c r="AJ646">
        <v>0.2</v>
      </c>
      <c r="AK646">
        <v>0.5</v>
      </c>
      <c r="AL646">
        <v>0.1</v>
      </c>
      <c r="AM646">
        <v>0.2</v>
      </c>
      <c r="AN646">
        <v>0.1</v>
      </c>
      <c r="AO646">
        <v>0.1</v>
      </c>
      <c r="AP646">
        <v>0.1</v>
      </c>
      <c r="AQ646">
        <v>0.8</v>
      </c>
      <c r="AR646">
        <v>0.2</v>
      </c>
      <c r="AS646">
        <v>0.1</v>
      </c>
      <c r="AT646">
        <v>0.1</v>
      </c>
      <c r="AU646">
        <v>0.4</v>
      </c>
      <c r="AV646">
        <v>0.6</v>
      </c>
      <c r="AW646">
        <v>0.3</v>
      </c>
      <c r="AX646">
        <v>0.1</v>
      </c>
      <c r="AY646">
        <v>0.1</v>
      </c>
      <c r="AZ646">
        <v>0.1</v>
      </c>
      <c r="BA646">
        <v>0.2</v>
      </c>
      <c r="BB646">
        <v>0.1</v>
      </c>
      <c r="BC646">
        <v>0.1</v>
      </c>
      <c r="BD646">
        <v>0.5</v>
      </c>
      <c r="BE646">
        <v>0.4</v>
      </c>
      <c r="BF646">
        <v>0.1</v>
      </c>
      <c r="BG646">
        <v>0.2</v>
      </c>
      <c r="BH646">
        <v>0.1</v>
      </c>
      <c r="BI646">
        <v>0.1</v>
      </c>
      <c r="BJ646">
        <v>0.1</v>
      </c>
      <c r="BQ646">
        <v>0.5</v>
      </c>
      <c r="BS646">
        <v>3.6</v>
      </c>
    </row>
    <row r="647" spans="1:3" x14ac:dyDescent="0.25">
      <c r="A647" s="28" t="s">
        <v>274</v>
      </c>
      <c r="B647" s="27" t="s">
        <v>341</v>
      </c>
      <c r="C647" s="28" t="s">
        <v>403</v>
      </c>
    </row>
    <row r="648" spans="1:3" x14ac:dyDescent="0.25">
      <c r="A648" s="28" t="s">
        <v>274</v>
      </c>
      <c r="B648" s="27" t="s">
        <v>341</v>
      </c>
      <c r="C648" s="28" t="s">
        <v>404</v>
      </c>
    </row>
    <row r="649" spans="1:72" x14ac:dyDescent="0.25">
      <c r="A649" s="28" t="s">
        <v>274</v>
      </c>
      <c r="B649" s="27" t="s">
        <v>341</v>
      </c>
      <c r="C649" s="28" t="s">
        <v>405</v>
      </c>
      <c r="BT649">
        <v>-0.6</v>
      </c>
    </row>
    <row r="650" spans="1:72" x14ac:dyDescent="0.25">
      <c r="A650" s="28" t="s">
        <v>274</v>
      </c>
      <c r="B650" s="27" t="s">
        <v>341</v>
      </c>
      <c r="C650" s="28" t="s">
        <v>406</v>
      </c>
      <c r="D650">
        <v>1.6</v>
      </c>
      <c r="E650">
        <v>0.1</v>
      </c>
      <c r="G650">
        <v>0.1</v>
      </c>
      <c r="H650">
        <v>10.8</v>
      </c>
      <c r="I650">
        <v>1.4</v>
      </c>
      <c r="J650">
        <v>0.8</v>
      </c>
      <c r="K650">
        <v>1.1</v>
      </c>
      <c r="L650">
        <v>0.2</v>
      </c>
      <c r="M650">
        <v>1.3</v>
      </c>
      <c r="N650">
        <v>4.2</v>
      </c>
      <c r="O650">
        <v>6.7</v>
      </c>
      <c r="P650">
        <v>1.8</v>
      </c>
      <c r="Q650">
        <v>1</v>
      </c>
      <c r="R650">
        <v>1.6</v>
      </c>
      <c r="S650">
        <v>2.1</v>
      </c>
      <c r="T650">
        <v>7.1</v>
      </c>
      <c r="U650">
        <v>2.2</v>
      </c>
      <c r="V650">
        <v>3.9</v>
      </c>
      <c r="W650">
        <v>4.1</v>
      </c>
      <c r="X650">
        <v>0.9</v>
      </c>
      <c r="Y650">
        <v>3.2</v>
      </c>
      <c r="Z650">
        <v>1</v>
      </c>
      <c r="AA650">
        <v>2.6</v>
      </c>
      <c r="AB650">
        <v>0.1</v>
      </c>
      <c r="AC650">
        <v>0.8</v>
      </c>
      <c r="AD650">
        <v>4.5</v>
      </c>
      <c r="AE650">
        <v>1</v>
      </c>
      <c r="AF650">
        <v>20.4</v>
      </c>
      <c r="AG650">
        <v>4.7</v>
      </c>
      <c r="AH650">
        <v>0.7</v>
      </c>
      <c r="AI650">
        <v>0.4</v>
      </c>
      <c r="AJ650">
        <v>1</v>
      </c>
      <c r="AK650">
        <v>0.9</v>
      </c>
      <c r="AL650">
        <v>0.1</v>
      </c>
      <c r="AM650">
        <v>1.5</v>
      </c>
      <c r="AN650">
        <v>7.4</v>
      </c>
      <c r="AO650">
        <v>0.5</v>
      </c>
      <c r="AP650">
        <v>0.7</v>
      </c>
      <c r="AQ650">
        <v>23.2</v>
      </c>
      <c r="AR650">
        <v>0.2</v>
      </c>
      <c r="AS650">
        <v>0.1</v>
      </c>
      <c r="AT650">
        <v>0.3</v>
      </c>
      <c r="AU650">
        <v>0.3</v>
      </c>
      <c r="AV650">
        <v>1.7</v>
      </c>
      <c r="AW650">
        <v>0.5</v>
      </c>
      <c r="AX650">
        <v>0.4</v>
      </c>
      <c r="AY650">
        <v>0.4</v>
      </c>
      <c r="AZ650">
        <v>0.2</v>
      </c>
      <c r="BA650">
        <v>0.8</v>
      </c>
      <c r="BB650">
        <v>0.1</v>
      </c>
      <c r="BC650">
        <v>0.2</v>
      </c>
      <c r="BD650">
        <v>0.9</v>
      </c>
      <c r="BE650">
        <v>0.6</v>
      </c>
      <c r="BF650">
        <v>0.3</v>
      </c>
      <c r="BG650">
        <v>1.5</v>
      </c>
      <c r="BH650">
        <v>0.3</v>
      </c>
      <c r="BI650">
        <v>0.3</v>
      </c>
      <c r="BJ650">
        <v>0.2</v>
      </c>
      <c r="BK650">
        <v>0.1</v>
      </c>
      <c r="BL650">
        <v>0.1</v>
      </c>
      <c r="BM650">
        <v>0.1</v>
      </c>
      <c r="BP650">
        <v>0.6</v>
      </c>
      <c r="BQ650">
        <v>2.3</v>
      </c>
      <c r="BS650">
        <v>5.3</v>
      </c>
      <c r="BT650">
        <v>0.8</v>
      </c>
    </row>
    <row r="651" spans="1:72" x14ac:dyDescent="0.25">
      <c r="A651" s="28" t="s">
        <v>274</v>
      </c>
      <c r="B651" s="27" t="s">
        <v>341</v>
      </c>
      <c r="C651" s="28" t="s">
        <v>407</v>
      </c>
      <c r="D651">
        <v>1.4</v>
      </c>
      <c r="E651">
        <v>0.1</v>
      </c>
      <c r="F651">
        <v>0.1</v>
      </c>
      <c r="G651">
        <v>0.4</v>
      </c>
      <c r="H651">
        <v>4.3</v>
      </c>
      <c r="I651">
        <v>1</v>
      </c>
      <c r="J651">
        <v>1</v>
      </c>
      <c r="K651">
        <v>0.8</v>
      </c>
      <c r="L651">
        <v>0.3</v>
      </c>
      <c r="M651">
        <v>5.7</v>
      </c>
      <c r="N651">
        <v>3.1</v>
      </c>
      <c r="O651">
        <v>3.3</v>
      </c>
      <c r="P651">
        <v>1.5</v>
      </c>
      <c r="Q651">
        <v>1.3</v>
      </c>
      <c r="R651">
        <v>2.3</v>
      </c>
      <c r="S651">
        <v>3.3</v>
      </c>
      <c r="T651">
        <v>3</v>
      </c>
      <c r="U651">
        <v>2.2</v>
      </c>
      <c r="V651">
        <v>4.4</v>
      </c>
      <c r="W651">
        <v>4.2</v>
      </c>
      <c r="X651">
        <v>1.4</v>
      </c>
      <c r="Y651">
        <v>2</v>
      </c>
      <c r="Z651">
        <v>1.4</v>
      </c>
      <c r="AA651">
        <v>3.7</v>
      </c>
      <c r="AB651">
        <v>0.2</v>
      </c>
      <c r="AC651">
        <v>0.9</v>
      </c>
      <c r="AD651">
        <v>8.2</v>
      </c>
      <c r="AE651">
        <v>1.1</v>
      </c>
      <c r="AF651">
        <v>5</v>
      </c>
      <c r="AG651">
        <v>2.2</v>
      </c>
      <c r="AH651">
        <v>1.8</v>
      </c>
      <c r="AI651">
        <v>4.2</v>
      </c>
      <c r="AJ651">
        <v>1.9</v>
      </c>
      <c r="AK651">
        <v>2.9</v>
      </c>
      <c r="AL651">
        <v>0.5</v>
      </c>
      <c r="AM651">
        <v>1.6</v>
      </c>
      <c r="AN651">
        <v>1.5</v>
      </c>
      <c r="AO651">
        <v>1</v>
      </c>
      <c r="AP651">
        <v>1.2</v>
      </c>
      <c r="AQ651">
        <v>7.2</v>
      </c>
      <c r="AR651">
        <v>1.7</v>
      </c>
      <c r="AS651">
        <v>1.3</v>
      </c>
      <c r="AT651">
        <v>2</v>
      </c>
      <c r="AU651">
        <v>1.4</v>
      </c>
      <c r="AV651">
        <v>8</v>
      </c>
      <c r="AW651">
        <v>2.3</v>
      </c>
      <c r="AX651">
        <v>0.7</v>
      </c>
      <c r="AY651">
        <v>0.7</v>
      </c>
      <c r="AZ651">
        <v>0.6</v>
      </c>
      <c r="BA651">
        <v>1.6</v>
      </c>
      <c r="BB651">
        <v>0.8</v>
      </c>
      <c r="BC651">
        <v>0.8</v>
      </c>
      <c r="BD651">
        <v>2.3</v>
      </c>
      <c r="BE651">
        <v>1.7</v>
      </c>
      <c r="BF651">
        <v>0.8</v>
      </c>
      <c r="BG651">
        <v>3.2</v>
      </c>
      <c r="BH651">
        <v>0.7</v>
      </c>
      <c r="BI651">
        <v>2.5</v>
      </c>
      <c r="BJ651">
        <v>0.5</v>
      </c>
      <c r="BK651">
        <v>0.4</v>
      </c>
      <c r="BL651">
        <v>0.2</v>
      </c>
      <c r="BM651">
        <v>0.4</v>
      </c>
      <c r="BP651">
        <v>1</v>
      </c>
      <c r="BQ651">
        <v>13.1</v>
      </c>
      <c r="BS651">
        <v>13.9</v>
      </c>
      <c r="BT651">
        <v>-24.3</v>
      </c>
    </row>
    <row r="652" spans="1:72" x14ac:dyDescent="0.25">
      <c r="A652" s="26" t="s">
        <v>275</v>
      </c>
      <c r="B652" s="27" t="s">
        <v>342</v>
      </c>
      <c r="C652" s="26" t="s">
        <v>384</v>
      </c>
      <c r="D652">
        <v>2946.4</v>
      </c>
      <c r="E652">
        <v>424.9</v>
      </c>
      <c r="F652">
        <v>148.7</v>
      </c>
      <c r="G652">
        <v>480.8</v>
      </c>
      <c r="H652">
        <v>5256</v>
      </c>
      <c r="I652">
        <v>990.8</v>
      </c>
      <c r="J652">
        <v>892.8</v>
      </c>
      <c r="K652">
        <v>736.9</v>
      </c>
      <c r="L652">
        <v>348.5</v>
      </c>
      <c r="M652">
        <v>880.8</v>
      </c>
      <c r="N652">
        <v>2027.8</v>
      </c>
      <c r="O652">
        <v>975.7</v>
      </c>
      <c r="P652">
        <v>1294.4</v>
      </c>
      <c r="Q652">
        <v>1692.7</v>
      </c>
      <c r="R652">
        <v>1238.4</v>
      </c>
      <c r="S652">
        <v>2086.3</v>
      </c>
      <c r="T652">
        <v>1220.7</v>
      </c>
      <c r="U652">
        <v>1437.4</v>
      </c>
      <c r="V652">
        <v>4481.1</v>
      </c>
      <c r="W652">
        <v>35723.7</v>
      </c>
      <c r="X652">
        <v>2194.8</v>
      </c>
      <c r="Y652">
        <v>1088.9</v>
      </c>
      <c r="Z652">
        <v>1721</v>
      </c>
      <c r="AA652">
        <v>1679.3</v>
      </c>
      <c r="AB652">
        <v>306.8</v>
      </c>
      <c r="AC652">
        <v>2586.3</v>
      </c>
      <c r="AD652">
        <v>9208.6</v>
      </c>
      <c r="AE652">
        <v>16851.1</v>
      </c>
      <c r="AF652">
        <v>9075.8</v>
      </c>
      <c r="AG652">
        <v>6511.6</v>
      </c>
      <c r="AH652">
        <v>19436</v>
      </c>
      <c r="AI652">
        <v>415.3</v>
      </c>
      <c r="AJ652">
        <v>1076.8</v>
      </c>
      <c r="AK652">
        <v>5962.5</v>
      </c>
      <c r="AL652">
        <v>4842.1</v>
      </c>
      <c r="AM652">
        <v>2952.5</v>
      </c>
      <c r="AN652">
        <v>537.6</v>
      </c>
      <c r="AO652">
        <v>885.4</v>
      </c>
      <c r="AP652">
        <v>1363</v>
      </c>
      <c r="AQ652">
        <v>1958.2</v>
      </c>
      <c r="AR652">
        <v>694.1</v>
      </c>
      <c r="AS652">
        <v>518.7</v>
      </c>
      <c r="AT652">
        <v>842</v>
      </c>
      <c r="AU652">
        <v>1056.7</v>
      </c>
      <c r="AV652">
        <v>2202.6</v>
      </c>
      <c r="AW652">
        <v>1178.8</v>
      </c>
      <c r="AX652">
        <v>962.7</v>
      </c>
      <c r="AY652">
        <v>598.2</v>
      </c>
      <c r="AZ652">
        <v>764.4</v>
      </c>
      <c r="BA652">
        <v>6974.4</v>
      </c>
      <c r="BB652">
        <v>405.9</v>
      </c>
      <c r="BC652">
        <v>349.4</v>
      </c>
      <c r="BD652">
        <v>2044.4</v>
      </c>
      <c r="BE652">
        <v>3118.5</v>
      </c>
      <c r="BF652">
        <v>1015.1</v>
      </c>
      <c r="BG652">
        <v>2804.1</v>
      </c>
      <c r="BH652">
        <v>1258.6</v>
      </c>
      <c r="BI652">
        <v>643.9</v>
      </c>
      <c r="BJ652">
        <v>710.8</v>
      </c>
      <c r="BK652">
        <v>790.1</v>
      </c>
      <c r="BL652">
        <v>224.8</v>
      </c>
      <c r="BM652">
        <v>537.6</v>
      </c>
      <c r="BP652">
        <v>802</v>
      </c>
      <c r="BQ652">
        <v>141803.7</v>
      </c>
      <c r="BR652">
        <v>28.7</v>
      </c>
      <c r="BS652">
        <v>28556.1</v>
      </c>
      <c r="BT652">
        <v>686.1</v>
      </c>
    </row>
    <row r="653" spans="1:72" x14ac:dyDescent="0.25">
      <c r="A653" s="28" t="s">
        <v>275</v>
      </c>
      <c r="B653" s="27" t="s">
        <v>342</v>
      </c>
      <c r="C653" s="28" t="s">
        <v>385</v>
      </c>
      <c r="D653">
        <v>8.2</v>
      </c>
      <c r="E653">
        <v>2.3</v>
      </c>
      <c r="F653">
        <v>1.2</v>
      </c>
      <c r="G653">
        <v>3.2</v>
      </c>
      <c r="H653">
        <v>7</v>
      </c>
      <c r="I653">
        <v>3.7</v>
      </c>
      <c r="J653">
        <v>3.9</v>
      </c>
      <c r="K653">
        <v>4.2</v>
      </c>
      <c r="L653">
        <v>2.7</v>
      </c>
      <c r="M653">
        <v>3</v>
      </c>
      <c r="N653">
        <v>6.4</v>
      </c>
      <c r="O653">
        <v>5.2</v>
      </c>
      <c r="P653">
        <v>5</v>
      </c>
      <c r="Q653">
        <v>4.9</v>
      </c>
      <c r="R653">
        <v>4.9</v>
      </c>
      <c r="S653">
        <v>6.9</v>
      </c>
      <c r="T653">
        <v>5.2</v>
      </c>
      <c r="U653">
        <v>4.6</v>
      </c>
      <c r="V653">
        <v>6.6</v>
      </c>
      <c r="W653">
        <v>19.6</v>
      </c>
      <c r="X653">
        <v>5</v>
      </c>
      <c r="Y653">
        <v>4.4</v>
      </c>
      <c r="Z653">
        <v>4.7</v>
      </c>
      <c r="AA653">
        <v>4.1</v>
      </c>
      <c r="AB653">
        <v>2.2</v>
      </c>
      <c r="AC653">
        <v>7.8</v>
      </c>
      <c r="AD653">
        <v>16.8</v>
      </c>
      <c r="AE653">
        <v>34.3</v>
      </c>
      <c r="AF653">
        <v>7.3</v>
      </c>
      <c r="AG653">
        <v>7.6</v>
      </c>
      <c r="AH653">
        <v>27.3</v>
      </c>
      <c r="AI653">
        <v>3.6</v>
      </c>
      <c r="AJ653">
        <v>6.5</v>
      </c>
      <c r="AK653">
        <v>16.5</v>
      </c>
      <c r="AL653">
        <v>11.3</v>
      </c>
      <c r="AM653">
        <v>4.4</v>
      </c>
      <c r="AN653">
        <v>3.1</v>
      </c>
      <c r="AO653">
        <v>5.4</v>
      </c>
      <c r="AP653">
        <v>6.3</v>
      </c>
      <c r="AQ653">
        <v>7.9</v>
      </c>
      <c r="AR653">
        <v>3</v>
      </c>
      <c r="AS653">
        <v>2.8</v>
      </c>
      <c r="AT653">
        <v>3.1</v>
      </c>
      <c r="AU653">
        <v>3.5</v>
      </c>
      <c r="AV653">
        <v>6.3</v>
      </c>
      <c r="AW653">
        <v>4.9</v>
      </c>
      <c r="AX653">
        <v>3.6</v>
      </c>
      <c r="AY653">
        <v>4.1</v>
      </c>
      <c r="AZ653">
        <v>3.5</v>
      </c>
      <c r="BA653">
        <v>12.2</v>
      </c>
      <c r="BB653">
        <v>3.1</v>
      </c>
      <c r="BC653">
        <v>4.6</v>
      </c>
      <c r="BD653">
        <v>5.5</v>
      </c>
      <c r="BE653">
        <v>7.5</v>
      </c>
      <c r="BF653">
        <v>3.6</v>
      </c>
      <c r="BG653">
        <v>7</v>
      </c>
      <c r="BH653">
        <v>3.9</v>
      </c>
      <c r="BI653">
        <v>3.1</v>
      </c>
      <c r="BJ653">
        <v>3.1</v>
      </c>
      <c r="BK653">
        <v>3</v>
      </c>
      <c r="BL653">
        <v>1.9</v>
      </c>
      <c r="BM653">
        <v>3</v>
      </c>
      <c r="BP653">
        <v>6</v>
      </c>
      <c r="BQ653">
        <v>95.7</v>
      </c>
      <c r="BR653">
        <v>0.4</v>
      </c>
      <c r="BS653">
        <v>6.5</v>
      </c>
      <c r="BT653">
        <v>4.6</v>
      </c>
    </row>
    <row r="654" spans="1:72" x14ac:dyDescent="0.25">
      <c r="A654" s="28" t="s">
        <v>275</v>
      </c>
      <c r="B654" s="27" t="s">
        <v>342</v>
      </c>
      <c r="C654" s="28" t="s">
        <v>386</v>
      </c>
      <c r="D654">
        <v>5.8</v>
      </c>
      <c r="E654">
        <v>0.7</v>
      </c>
      <c r="F654">
        <v>0.7</v>
      </c>
      <c r="G654">
        <v>1.4</v>
      </c>
      <c r="H654">
        <v>6.4</v>
      </c>
      <c r="I654">
        <v>2.4</v>
      </c>
      <c r="J654">
        <v>2.3</v>
      </c>
      <c r="K654">
        <v>2.2</v>
      </c>
      <c r="L654">
        <v>1.4</v>
      </c>
      <c r="M654">
        <v>2.1</v>
      </c>
      <c r="N654">
        <v>5.3</v>
      </c>
      <c r="O654">
        <v>3.6</v>
      </c>
      <c r="P654">
        <v>4.3</v>
      </c>
      <c r="Q654">
        <v>5.2</v>
      </c>
      <c r="R654">
        <v>3.5</v>
      </c>
      <c r="S654">
        <v>5.5</v>
      </c>
      <c r="T654">
        <v>3.5</v>
      </c>
      <c r="U654">
        <v>3.6</v>
      </c>
      <c r="V654">
        <v>6.6</v>
      </c>
      <c r="W654">
        <v>18.1</v>
      </c>
      <c r="X654">
        <v>3.9</v>
      </c>
      <c r="Y654">
        <v>3.2</v>
      </c>
      <c r="Z654">
        <v>3.4</v>
      </c>
      <c r="AA654">
        <v>2.7</v>
      </c>
      <c r="AB654">
        <v>1.3</v>
      </c>
      <c r="AC654">
        <v>5.6</v>
      </c>
      <c r="AD654">
        <v>22.6</v>
      </c>
      <c r="AE654">
        <v>24.3</v>
      </c>
      <c r="AF654">
        <v>7.5</v>
      </c>
      <c r="AG654">
        <v>5.8</v>
      </c>
      <c r="AH654">
        <v>20</v>
      </c>
      <c r="AI654">
        <v>3</v>
      </c>
      <c r="AJ654">
        <v>5.4</v>
      </c>
      <c r="AK654">
        <v>13.9</v>
      </c>
      <c r="AL654">
        <v>8.7</v>
      </c>
      <c r="AM654">
        <v>2.9</v>
      </c>
      <c r="AN654">
        <v>2</v>
      </c>
      <c r="AO654">
        <v>2.1</v>
      </c>
      <c r="AP654">
        <v>4.3</v>
      </c>
      <c r="AQ654">
        <v>7.9</v>
      </c>
      <c r="AR654">
        <v>2.6</v>
      </c>
      <c r="AS654">
        <v>3.7</v>
      </c>
      <c r="AT654">
        <v>3.3</v>
      </c>
      <c r="AU654">
        <v>2.3</v>
      </c>
      <c r="AV654">
        <v>4.6</v>
      </c>
      <c r="AW654">
        <v>3.3</v>
      </c>
      <c r="AX654">
        <v>2</v>
      </c>
      <c r="AY654">
        <v>1.9</v>
      </c>
      <c r="AZ654">
        <v>1.8</v>
      </c>
      <c r="BA654">
        <v>7.9</v>
      </c>
      <c r="BB654">
        <v>1.6</v>
      </c>
      <c r="BC654">
        <v>2.1</v>
      </c>
      <c r="BD654">
        <v>4.5</v>
      </c>
      <c r="BE654">
        <v>5.4</v>
      </c>
      <c r="BF654">
        <v>2.2</v>
      </c>
      <c r="BG654">
        <v>5.4</v>
      </c>
      <c r="BH654">
        <v>2.3</v>
      </c>
      <c r="BI654">
        <v>1.7</v>
      </c>
      <c r="BJ654">
        <v>1.6</v>
      </c>
      <c r="BK654">
        <v>1.9</v>
      </c>
      <c r="BL654">
        <v>1.1</v>
      </c>
      <c r="BM654">
        <v>1.7</v>
      </c>
      <c r="BP654">
        <v>3.5</v>
      </c>
      <c r="BQ654">
        <v>58.4</v>
      </c>
      <c r="BR654">
        <v>0.4</v>
      </c>
      <c r="BS654">
        <v>9.2</v>
      </c>
      <c r="BT654">
        <v>2.8</v>
      </c>
    </row>
    <row r="655" spans="1:72" x14ac:dyDescent="0.25">
      <c r="A655" s="28" t="s">
        <v>275</v>
      </c>
      <c r="B655" s="27" t="s">
        <v>342</v>
      </c>
      <c r="C655" s="28" t="s">
        <v>387</v>
      </c>
      <c r="D655">
        <v>5.2</v>
      </c>
      <c r="E655">
        <v>0.7</v>
      </c>
      <c r="F655">
        <v>0.7</v>
      </c>
      <c r="G655">
        <v>1.5</v>
      </c>
      <c r="H655">
        <v>7.7</v>
      </c>
      <c r="I655">
        <v>2.3</v>
      </c>
      <c r="J655">
        <v>2.1</v>
      </c>
      <c r="K655">
        <v>2.4</v>
      </c>
      <c r="L655">
        <v>1.5</v>
      </c>
      <c r="M655">
        <v>2</v>
      </c>
      <c r="N655">
        <v>6.5</v>
      </c>
      <c r="O655">
        <v>6.4</v>
      </c>
      <c r="P655">
        <v>3.6</v>
      </c>
      <c r="Q655">
        <v>3</v>
      </c>
      <c r="R655">
        <v>3.4</v>
      </c>
      <c r="S655">
        <v>4.7</v>
      </c>
      <c r="T655">
        <v>3.4</v>
      </c>
      <c r="U655">
        <v>3.5</v>
      </c>
      <c r="V655">
        <v>5.7</v>
      </c>
      <c r="W655">
        <v>11.5</v>
      </c>
      <c r="X655">
        <v>3.1</v>
      </c>
      <c r="Y655">
        <v>3.2</v>
      </c>
      <c r="Z655">
        <v>2.9</v>
      </c>
      <c r="AA655">
        <v>5.3</v>
      </c>
      <c r="AB655">
        <v>1.2</v>
      </c>
      <c r="AC655">
        <v>4.7</v>
      </c>
      <c r="AD655">
        <v>11.2</v>
      </c>
      <c r="AE655">
        <v>14.4</v>
      </c>
      <c r="AF655">
        <v>11.1</v>
      </c>
      <c r="AG655">
        <v>7.1</v>
      </c>
      <c r="AH655">
        <v>14.4</v>
      </c>
      <c r="AI655">
        <v>3</v>
      </c>
      <c r="AJ655">
        <v>5.2</v>
      </c>
      <c r="AK655">
        <v>10.9</v>
      </c>
      <c r="AL655">
        <v>5.7</v>
      </c>
      <c r="AM655">
        <v>5.2</v>
      </c>
      <c r="AN655">
        <v>3</v>
      </c>
      <c r="AO655">
        <v>3.8</v>
      </c>
      <c r="AP655">
        <v>5.2</v>
      </c>
      <c r="AQ655">
        <v>19.6</v>
      </c>
      <c r="AR655">
        <v>4.4</v>
      </c>
      <c r="AS655">
        <v>3.4</v>
      </c>
      <c r="AT655">
        <v>4.1</v>
      </c>
      <c r="AU655">
        <v>3.5</v>
      </c>
      <c r="AV655">
        <v>17.6</v>
      </c>
      <c r="AW655">
        <v>4.7</v>
      </c>
      <c r="AX655">
        <v>3.4</v>
      </c>
      <c r="AY655">
        <v>3.2</v>
      </c>
      <c r="AZ655">
        <v>2.7</v>
      </c>
      <c r="BA655">
        <v>11.4</v>
      </c>
      <c r="BB655">
        <v>2.8</v>
      </c>
      <c r="BC655">
        <v>3.6</v>
      </c>
      <c r="BD655">
        <v>12.7</v>
      </c>
      <c r="BE655">
        <v>8.2</v>
      </c>
      <c r="BF655">
        <v>3.7</v>
      </c>
      <c r="BG655">
        <v>6.3</v>
      </c>
      <c r="BH655">
        <v>3.3</v>
      </c>
      <c r="BI655">
        <v>2.8</v>
      </c>
      <c r="BJ655">
        <v>1.9</v>
      </c>
      <c r="BK655">
        <v>2.1</v>
      </c>
      <c r="BL655">
        <v>1.1</v>
      </c>
      <c r="BM655">
        <v>2</v>
      </c>
      <c r="BP655">
        <v>2.9</v>
      </c>
      <c r="BQ655">
        <v>39.5</v>
      </c>
      <c r="BR655">
        <v>0.3</v>
      </c>
      <c r="BS655">
        <v>12.8</v>
      </c>
      <c r="BT655">
        <v>2.4</v>
      </c>
    </row>
    <row r="656" spans="1:48" x14ac:dyDescent="0.25">
      <c r="A656" s="28" t="s">
        <v>275</v>
      </c>
      <c r="B656" s="27" t="s">
        <v>342</v>
      </c>
      <c r="C656" s="28" t="s">
        <v>388</v>
      </c>
      <c r="AV656">
        <v>0.1</v>
      </c>
    </row>
    <row r="657" spans="1:71" x14ac:dyDescent="0.25">
      <c r="A657" s="28" t="s">
        <v>275</v>
      </c>
      <c r="B657" s="27" t="s">
        <v>342</v>
      </c>
      <c r="C657" s="28" t="s">
        <v>389</v>
      </c>
      <c r="AC657">
        <v>0.1</v>
      </c>
      <c r="AD657">
        <v>0.1</v>
      </c>
      <c r="AQ657">
        <v>0.2</v>
      </c>
      <c r="AV657">
        <v>0.1</v>
      </c>
      <c r="BQ657">
        <v>0.2</v>
      </c>
      <c r="BS657">
        <v>0.2</v>
      </c>
    </row>
    <row r="658" spans="1:69" x14ac:dyDescent="0.25">
      <c r="A658" s="28" t="s">
        <v>275</v>
      </c>
      <c r="B658" s="27" t="s">
        <v>342</v>
      </c>
      <c r="C658" s="28" t="s">
        <v>390</v>
      </c>
      <c r="D658">
        <v>0.1</v>
      </c>
      <c r="S658">
        <v>0.1</v>
      </c>
      <c r="V658">
        <v>0.1</v>
      </c>
      <c r="W658">
        <v>0.1</v>
      </c>
      <c r="X658">
        <v>0.1</v>
      </c>
      <c r="AC658">
        <v>0.1</v>
      </c>
      <c r="AD658">
        <v>0.4</v>
      </c>
      <c r="AE658">
        <v>0.1</v>
      </c>
      <c r="AF658">
        <v>0.1</v>
      </c>
      <c r="AH658">
        <v>0.2</v>
      </c>
      <c r="AK658">
        <v>0.1</v>
      </c>
      <c r="AP658">
        <v>0.1</v>
      </c>
      <c r="BD658">
        <v>0.1</v>
      </c>
      <c r="BE658">
        <v>0.1</v>
      </c>
      <c r="BG658">
        <v>0.1</v>
      </c>
      <c r="BQ658">
        <v>0.4</v>
      </c>
    </row>
    <row r="659" spans="1:3" x14ac:dyDescent="0.25">
      <c r="A659" s="28" t="s">
        <v>275</v>
      </c>
      <c r="B659" s="27" t="s">
        <v>342</v>
      </c>
      <c r="C659" s="28" t="s">
        <v>391</v>
      </c>
    </row>
    <row r="660" spans="1:72" x14ac:dyDescent="0.25">
      <c r="A660" s="28" t="s">
        <v>275</v>
      </c>
      <c r="B660" s="27" t="s">
        <v>342</v>
      </c>
      <c r="C660" s="28" t="s">
        <v>392</v>
      </c>
      <c r="D660">
        <v>0.2</v>
      </c>
      <c r="G660">
        <v>0.1</v>
      </c>
      <c r="H660">
        <v>1</v>
      </c>
      <c r="I660">
        <v>0.6</v>
      </c>
      <c r="J660">
        <v>0.1</v>
      </c>
      <c r="K660">
        <v>0.2</v>
      </c>
      <c r="M660">
        <v>0.2</v>
      </c>
      <c r="N660">
        <v>0.8</v>
      </c>
      <c r="O660">
        <v>0.5</v>
      </c>
      <c r="P660">
        <v>1</v>
      </c>
      <c r="Q660">
        <v>0.2</v>
      </c>
      <c r="R660">
        <v>1.3</v>
      </c>
      <c r="S660">
        <v>1.2</v>
      </c>
      <c r="T660">
        <v>1.2</v>
      </c>
      <c r="U660">
        <v>3.9</v>
      </c>
      <c r="V660">
        <v>2.6</v>
      </c>
      <c r="W660">
        <v>6.7</v>
      </c>
      <c r="X660">
        <v>0.8</v>
      </c>
      <c r="Y660">
        <v>0.5</v>
      </c>
      <c r="Z660">
        <v>0.7</v>
      </c>
      <c r="AA660">
        <v>0.7</v>
      </c>
      <c r="AC660">
        <v>0.2</v>
      </c>
      <c r="AD660">
        <v>4</v>
      </c>
      <c r="AE660">
        <v>0.7</v>
      </c>
      <c r="AF660">
        <v>1.5</v>
      </c>
      <c r="AG660">
        <v>0.5</v>
      </c>
      <c r="AH660">
        <v>0.8</v>
      </c>
      <c r="AI660">
        <v>0.8</v>
      </c>
      <c r="AJ660">
        <v>0.3</v>
      </c>
      <c r="AK660">
        <v>0.9</v>
      </c>
      <c r="AM660">
        <v>0.3</v>
      </c>
      <c r="AN660">
        <v>0.1</v>
      </c>
      <c r="AO660">
        <v>0.2</v>
      </c>
      <c r="AP660">
        <v>0.3</v>
      </c>
      <c r="AQ660">
        <v>0.8</v>
      </c>
      <c r="AT660">
        <v>0.1</v>
      </c>
      <c r="AU660">
        <v>0.2</v>
      </c>
      <c r="AV660">
        <v>0.3</v>
      </c>
      <c r="AW660">
        <v>0.2</v>
      </c>
      <c r="AX660">
        <v>0.1</v>
      </c>
      <c r="AY660">
        <v>0.1</v>
      </c>
      <c r="AZ660">
        <v>0.1</v>
      </c>
      <c r="BA660">
        <v>0.3</v>
      </c>
      <c r="BC660">
        <v>0.1</v>
      </c>
      <c r="BD660">
        <v>0.2</v>
      </c>
      <c r="BE660">
        <v>0.2</v>
      </c>
      <c r="BF660">
        <v>0.1</v>
      </c>
      <c r="BG660">
        <v>0.3</v>
      </c>
      <c r="BH660">
        <v>0.1</v>
      </c>
      <c r="BI660">
        <v>0.1</v>
      </c>
      <c r="BM660">
        <v>0.1</v>
      </c>
      <c r="BP660">
        <v>0.1</v>
      </c>
      <c r="BQ660">
        <v>12.5</v>
      </c>
      <c r="BS660">
        <v>9.7</v>
      </c>
      <c r="BT660">
        <v>2</v>
      </c>
    </row>
    <row r="661" spans="1:72" x14ac:dyDescent="0.25">
      <c r="A661" s="28" t="s">
        <v>275</v>
      </c>
      <c r="B661" s="27" t="s">
        <v>342</v>
      </c>
      <c r="C661" s="28" t="s">
        <v>393</v>
      </c>
      <c r="D661">
        <v>2.2</v>
      </c>
      <c r="E661">
        <v>0.5</v>
      </c>
      <c r="F661">
        <v>0.3</v>
      </c>
      <c r="G661">
        <v>0.7</v>
      </c>
      <c r="H661">
        <v>2.4</v>
      </c>
      <c r="I661">
        <v>0.9</v>
      </c>
      <c r="J661">
        <v>1.1</v>
      </c>
      <c r="K661">
        <v>1</v>
      </c>
      <c r="L661">
        <v>0.7</v>
      </c>
      <c r="M661">
        <v>1</v>
      </c>
      <c r="N661">
        <v>1.9</v>
      </c>
      <c r="O661">
        <v>1.5</v>
      </c>
      <c r="P661">
        <v>1.6</v>
      </c>
      <c r="Q661">
        <v>1.4</v>
      </c>
      <c r="R661">
        <v>1.5</v>
      </c>
      <c r="S661">
        <v>2</v>
      </c>
      <c r="T661">
        <v>1.5</v>
      </c>
      <c r="U661">
        <v>1.3</v>
      </c>
      <c r="V661">
        <v>2</v>
      </c>
      <c r="W661">
        <v>7.9</v>
      </c>
      <c r="X661">
        <v>1.2</v>
      </c>
      <c r="Y661">
        <v>1.2</v>
      </c>
      <c r="Z661">
        <v>1.2</v>
      </c>
      <c r="AA661">
        <v>1.5</v>
      </c>
      <c r="AB661">
        <v>0.6</v>
      </c>
      <c r="AC661">
        <v>2.2</v>
      </c>
      <c r="AD661">
        <v>5.4</v>
      </c>
      <c r="AE661">
        <v>15.9</v>
      </c>
      <c r="AF661">
        <v>3.2</v>
      </c>
      <c r="AG661">
        <v>3</v>
      </c>
      <c r="AH661">
        <v>11.7</v>
      </c>
      <c r="AI661">
        <v>1</v>
      </c>
      <c r="AJ661">
        <v>1.6</v>
      </c>
      <c r="AK661">
        <v>6.1</v>
      </c>
      <c r="AL661">
        <v>4</v>
      </c>
      <c r="AM661">
        <v>1.4</v>
      </c>
      <c r="AN661">
        <v>1.2</v>
      </c>
      <c r="AO661">
        <v>1.1</v>
      </c>
      <c r="AP661">
        <v>1.7</v>
      </c>
      <c r="AQ661">
        <v>2.6</v>
      </c>
      <c r="AR661">
        <v>1.2</v>
      </c>
      <c r="AS661">
        <v>1.1</v>
      </c>
      <c r="AT661">
        <v>2.3</v>
      </c>
      <c r="AU661">
        <v>1.2</v>
      </c>
      <c r="AV661">
        <v>2.7</v>
      </c>
      <c r="AW661">
        <v>1.5</v>
      </c>
      <c r="AX661">
        <v>0.7</v>
      </c>
      <c r="AY661">
        <v>1.4</v>
      </c>
      <c r="AZ661">
        <v>1</v>
      </c>
      <c r="BA661">
        <v>3.6</v>
      </c>
      <c r="BB661">
        <v>0.8</v>
      </c>
      <c r="BC661">
        <v>1</v>
      </c>
      <c r="BD661">
        <v>2</v>
      </c>
      <c r="BE661">
        <v>2.3</v>
      </c>
      <c r="BF661">
        <v>1</v>
      </c>
      <c r="BG661">
        <v>2</v>
      </c>
      <c r="BH661">
        <v>0.9</v>
      </c>
      <c r="BI661">
        <v>0.9</v>
      </c>
      <c r="BJ661">
        <v>0.8</v>
      </c>
      <c r="BK661">
        <v>0.7</v>
      </c>
      <c r="BL661">
        <v>0.4</v>
      </c>
      <c r="BM661">
        <v>0.8</v>
      </c>
      <c r="BP661">
        <v>1.7</v>
      </c>
      <c r="BQ661">
        <v>26.3</v>
      </c>
      <c r="BR661">
        <v>0.1</v>
      </c>
      <c r="BS661">
        <v>3</v>
      </c>
      <c r="BT661">
        <v>1.3</v>
      </c>
    </row>
    <row r="662" spans="1:72" x14ac:dyDescent="0.25">
      <c r="A662" s="28" t="s">
        <v>275</v>
      </c>
      <c r="B662" s="27" t="s">
        <v>342</v>
      </c>
      <c r="C662" s="28" t="s">
        <v>394</v>
      </c>
      <c r="D662">
        <v>3</v>
      </c>
      <c r="E662">
        <v>0.9</v>
      </c>
      <c r="F662">
        <v>0.8</v>
      </c>
      <c r="G662">
        <v>1.6</v>
      </c>
      <c r="H662">
        <v>3.1</v>
      </c>
      <c r="I662">
        <v>1.8</v>
      </c>
      <c r="J662">
        <v>1.9</v>
      </c>
      <c r="K662">
        <v>2.1</v>
      </c>
      <c r="L662">
        <v>1.7</v>
      </c>
      <c r="M662">
        <v>1.7</v>
      </c>
      <c r="N662">
        <v>2.8</v>
      </c>
      <c r="O662">
        <v>2.6</v>
      </c>
      <c r="P662">
        <v>2.6</v>
      </c>
      <c r="Q662">
        <v>2.2</v>
      </c>
      <c r="R662">
        <v>2.5</v>
      </c>
      <c r="S662">
        <v>2.9</v>
      </c>
      <c r="T662">
        <v>2.5</v>
      </c>
      <c r="U662">
        <v>2.3</v>
      </c>
      <c r="V662">
        <v>2.8</v>
      </c>
      <c r="W662">
        <v>6.9</v>
      </c>
      <c r="X662">
        <v>2.4</v>
      </c>
      <c r="Y662">
        <v>2</v>
      </c>
      <c r="Z662">
        <v>2.3</v>
      </c>
      <c r="AA662">
        <v>2.2</v>
      </c>
      <c r="AB662">
        <v>1.1</v>
      </c>
      <c r="AC662">
        <v>3.3</v>
      </c>
      <c r="AD662">
        <v>4.9</v>
      </c>
      <c r="AE662">
        <v>13.9</v>
      </c>
      <c r="AF662">
        <v>2.3</v>
      </c>
      <c r="AG662">
        <v>3.6</v>
      </c>
      <c r="AH662">
        <v>7.8</v>
      </c>
      <c r="AI662">
        <v>2.3</v>
      </c>
      <c r="AJ662">
        <v>2.9</v>
      </c>
      <c r="AK662">
        <v>6.1</v>
      </c>
      <c r="AL662">
        <v>4.5</v>
      </c>
      <c r="AM662">
        <v>2.4</v>
      </c>
      <c r="AN662">
        <v>1.9</v>
      </c>
      <c r="AO662">
        <v>2.7</v>
      </c>
      <c r="AP662">
        <v>2.7</v>
      </c>
      <c r="AQ662">
        <v>3</v>
      </c>
      <c r="AR662">
        <v>1.6</v>
      </c>
      <c r="AS662">
        <v>2.2</v>
      </c>
      <c r="AT662">
        <v>2.3</v>
      </c>
      <c r="AU662">
        <v>1.7</v>
      </c>
      <c r="AV662">
        <v>2.8</v>
      </c>
      <c r="AW662">
        <v>2.3</v>
      </c>
      <c r="AX662">
        <v>2.3</v>
      </c>
      <c r="AY662">
        <v>1.9</v>
      </c>
      <c r="AZ662">
        <v>1.9</v>
      </c>
      <c r="BA662">
        <v>4.3</v>
      </c>
      <c r="BB662">
        <v>1.7</v>
      </c>
      <c r="BC662">
        <v>2.4</v>
      </c>
      <c r="BD662">
        <v>2.6</v>
      </c>
      <c r="BE662">
        <v>2.8</v>
      </c>
      <c r="BF662">
        <v>2.1</v>
      </c>
      <c r="BG662">
        <v>3.1</v>
      </c>
      <c r="BH662">
        <v>2.1</v>
      </c>
      <c r="BI662">
        <v>2</v>
      </c>
      <c r="BJ662">
        <v>1.7</v>
      </c>
      <c r="BK662">
        <v>1.7</v>
      </c>
      <c r="BL662">
        <v>1.1</v>
      </c>
      <c r="BM662">
        <v>1.7</v>
      </c>
      <c r="BP662">
        <v>3</v>
      </c>
      <c r="BQ662">
        <v>36.9</v>
      </c>
      <c r="BR662">
        <v>0.2</v>
      </c>
      <c r="BS662">
        <v>3.4</v>
      </c>
      <c r="BT662">
        <v>4.4</v>
      </c>
    </row>
    <row r="663" spans="1:72" x14ac:dyDescent="0.25">
      <c r="A663" s="28" t="s">
        <v>275</v>
      </c>
      <c r="B663" s="27" t="s">
        <v>342</v>
      </c>
      <c r="C663" s="28" t="s">
        <v>395</v>
      </c>
      <c r="D663">
        <v>10.1</v>
      </c>
      <c r="E663">
        <v>1.9</v>
      </c>
      <c r="F663">
        <v>2.1</v>
      </c>
      <c r="G663">
        <v>3.9</v>
      </c>
      <c r="H663">
        <v>13.4</v>
      </c>
      <c r="I663">
        <v>5.2</v>
      </c>
      <c r="J663">
        <v>5.3</v>
      </c>
      <c r="K663">
        <v>5.8</v>
      </c>
      <c r="L663">
        <v>3.8</v>
      </c>
      <c r="M663">
        <v>4.6</v>
      </c>
      <c r="N663">
        <v>11.3</v>
      </c>
      <c r="O663">
        <v>10.3</v>
      </c>
      <c r="P663">
        <v>7.8</v>
      </c>
      <c r="Q663">
        <v>6.8</v>
      </c>
      <c r="R663">
        <v>7.4</v>
      </c>
      <c r="S663">
        <v>9.6</v>
      </c>
      <c r="T663">
        <v>8.6</v>
      </c>
      <c r="U663">
        <v>7.4</v>
      </c>
      <c r="V663">
        <v>10.9</v>
      </c>
      <c r="W663">
        <v>29.9</v>
      </c>
      <c r="X663">
        <v>7.5</v>
      </c>
      <c r="Y663">
        <v>6.9</v>
      </c>
      <c r="Z663">
        <v>7</v>
      </c>
      <c r="AA663">
        <v>7.7</v>
      </c>
      <c r="AB663">
        <v>3</v>
      </c>
      <c r="AC663">
        <v>9.7</v>
      </c>
      <c r="AD663">
        <v>19.6</v>
      </c>
      <c r="AE663">
        <v>38.4</v>
      </c>
      <c r="AF663">
        <v>20</v>
      </c>
      <c r="AG663">
        <v>13.3</v>
      </c>
      <c r="AH663">
        <v>26.7</v>
      </c>
      <c r="AI663">
        <v>7.8</v>
      </c>
      <c r="AJ663">
        <v>11</v>
      </c>
      <c r="AK663">
        <v>25.3</v>
      </c>
      <c r="AL663">
        <v>17</v>
      </c>
      <c r="AM663">
        <v>8.1</v>
      </c>
      <c r="AN663">
        <v>6.2</v>
      </c>
      <c r="AO663">
        <v>6.9</v>
      </c>
      <c r="AP663">
        <v>9.2</v>
      </c>
      <c r="AQ663">
        <v>21.1</v>
      </c>
      <c r="AR663">
        <v>5.2</v>
      </c>
      <c r="AS663">
        <v>6.2</v>
      </c>
      <c r="AT663">
        <v>6.3</v>
      </c>
      <c r="AU663">
        <v>5</v>
      </c>
      <c r="AV663">
        <v>15.9</v>
      </c>
      <c r="AW663">
        <v>7.8</v>
      </c>
      <c r="AX663">
        <v>6</v>
      </c>
      <c r="AY663">
        <v>5.3</v>
      </c>
      <c r="AZ663">
        <v>5.2</v>
      </c>
      <c r="BA663">
        <v>17.8</v>
      </c>
      <c r="BB663">
        <v>4.9</v>
      </c>
      <c r="BC663">
        <v>6</v>
      </c>
      <c r="BD663">
        <v>14.8</v>
      </c>
      <c r="BE663">
        <v>12.4</v>
      </c>
      <c r="BF663">
        <v>6</v>
      </c>
      <c r="BG663">
        <v>10.7</v>
      </c>
      <c r="BH663">
        <v>6.4</v>
      </c>
      <c r="BI663">
        <v>4.8</v>
      </c>
      <c r="BJ663">
        <v>4.2</v>
      </c>
      <c r="BK663">
        <v>4</v>
      </c>
      <c r="BL663">
        <v>3</v>
      </c>
      <c r="BM663">
        <v>4.7</v>
      </c>
      <c r="BP663">
        <v>8.6</v>
      </c>
      <c r="BQ663">
        <v>108.2</v>
      </c>
      <c r="BR663">
        <v>1</v>
      </c>
      <c r="BS663">
        <v>13.7</v>
      </c>
      <c r="BT663">
        <v>7.1</v>
      </c>
    </row>
    <row r="664" spans="1:72" x14ac:dyDescent="0.25">
      <c r="A664" s="28" t="s">
        <v>275</v>
      </c>
      <c r="B664" s="27" t="s">
        <v>342</v>
      </c>
      <c r="C664" s="28" t="s">
        <v>396</v>
      </c>
      <c r="D664">
        <v>85.3</v>
      </c>
      <c r="E664">
        <v>17.2</v>
      </c>
      <c r="F664">
        <v>21.4</v>
      </c>
      <c r="G664">
        <v>35.2</v>
      </c>
      <c r="H664">
        <v>82.1</v>
      </c>
      <c r="I664">
        <v>43.6</v>
      </c>
      <c r="J664">
        <v>54.6</v>
      </c>
      <c r="K664">
        <v>50.6</v>
      </c>
      <c r="L664">
        <v>35.5</v>
      </c>
      <c r="M664">
        <v>46.1</v>
      </c>
      <c r="N664">
        <v>109.4</v>
      </c>
      <c r="O664">
        <v>105.1</v>
      </c>
      <c r="P664">
        <v>70.5</v>
      </c>
      <c r="Q664">
        <v>63.8</v>
      </c>
      <c r="R664">
        <v>63</v>
      </c>
      <c r="S664">
        <v>80.1</v>
      </c>
      <c r="T664">
        <v>70.1</v>
      </c>
      <c r="U664">
        <v>62.1</v>
      </c>
      <c r="V664">
        <v>81.2</v>
      </c>
      <c r="W664">
        <v>212.5</v>
      </c>
      <c r="X664">
        <v>54.7</v>
      </c>
      <c r="Y664">
        <v>65.8</v>
      </c>
      <c r="Z664">
        <v>53.8</v>
      </c>
      <c r="AA664">
        <v>57.4</v>
      </c>
      <c r="AB664">
        <v>39.2</v>
      </c>
      <c r="AC664">
        <v>84</v>
      </c>
      <c r="AD664">
        <v>149.7</v>
      </c>
      <c r="AE664">
        <v>284.9</v>
      </c>
      <c r="AF664">
        <v>105.2</v>
      </c>
      <c r="AG664">
        <v>94.5</v>
      </c>
      <c r="AH664">
        <v>214.2</v>
      </c>
      <c r="AI664">
        <v>56.5</v>
      </c>
      <c r="AJ664">
        <v>85.9</v>
      </c>
      <c r="AK664">
        <v>201.3</v>
      </c>
      <c r="AL664">
        <v>134.5</v>
      </c>
      <c r="AM664">
        <v>55.3</v>
      </c>
      <c r="AN664">
        <v>45.5</v>
      </c>
      <c r="AO664">
        <v>47.9</v>
      </c>
      <c r="AP664">
        <v>82.1</v>
      </c>
      <c r="AQ664">
        <v>133.7</v>
      </c>
      <c r="AR664">
        <v>93.3</v>
      </c>
      <c r="AS664">
        <v>92.5</v>
      </c>
      <c r="AT664">
        <v>78.8</v>
      </c>
      <c r="AU664">
        <v>45.1</v>
      </c>
      <c r="AV664">
        <v>98</v>
      </c>
      <c r="AW664">
        <v>56</v>
      </c>
      <c r="AX664">
        <v>42</v>
      </c>
      <c r="AY664">
        <v>35.8</v>
      </c>
      <c r="AZ664">
        <v>44.5</v>
      </c>
      <c r="BA664">
        <v>125.1</v>
      </c>
      <c r="BB664">
        <v>56.9</v>
      </c>
      <c r="BC664">
        <v>56.6</v>
      </c>
      <c r="BD664">
        <v>81</v>
      </c>
      <c r="BE664">
        <v>83.2</v>
      </c>
      <c r="BF664">
        <v>48.6</v>
      </c>
      <c r="BG664">
        <v>95.9</v>
      </c>
      <c r="BH664">
        <v>60</v>
      </c>
      <c r="BI664">
        <v>31.7</v>
      </c>
      <c r="BJ664">
        <v>33.3</v>
      </c>
      <c r="BK664">
        <v>34</v>
      </c>
      <c r="BL664">
        <v>21.2</v>
      </c>
      <c r="BM664">
        <v>51.8</v>
      </c>
      <c r="BP664">
        <v>101</v>
      </c>
      <c r="BQ664">
        <v>827.5</v>
      </c>
      <c r="BR664">
        <v>31</v>
      </c>
      <c r="BS664">
        <v>135.1</v>
      </c>
      <c r="BT664">
        <v>69.6</v>
      </c>
    </row>
    <row r="665" spans="1:72" x14ac:dyDescent="0.25">
      <c r="A665" s="28" t="s">
        <v>275</v>
      </c>
      <c r="B665" s="27" t="s">
        <v>342</v>
      </c>
      <c r="C665" s="28" t="s">
        <v>397</v>
      </c>
      <c r="D665">
        <v>12.8</v>
      </c>
      <c r="E665">
        <v>1.5</v>
      </c>
      <c r="F665">
        <v>1.5</v>
      </c>
      <c r="G665">
        <v>2.9</v>
      </c>
      <c r="H665">
        <v>7.2</v>
      </c>
      <c r="I665">
        <v>3.7</v>
      </c>
      <c r="J665">
        <v>4</v>
      </c>
      <c r="K665">
        <v>4.2</v>
      </c>
      <c r="L665">
        <v>3</v>
      </c>
      <c r="M665">
        <v>3.5</v>
      </c>
      <c r="N665">
        <v>6.9</v>
      </c>
      <c r="O665">
        <v>5.8</v>
      </c>
      <c r="P665">
        <v>5.2</v>
      </c>
      <c r="Q665">
        <v>5.1</v>
      </c>
      <c r="R665">
        <v>5.1</v>
      </c>
      <c r="S665">
        <v>6.8</v>
      </c>
      <c r="T665">
        <v>5.2</v>
      </c>
      <c r="U665">
        <v>4.9</v>
      </c>
      <c r="V665">
        <v>7.4</v>
      </c>
      <c r="W665">
        <v>26.8</v>
      </c>
      <c r="X665">
        <v>5.3</v>
      </c>
      <c r="Y665">
        <v>4.6</v>
      </c>
      <c r="Z665">
        <v>4.8</v>
      </c>
      <c r="AA665">
        <v>4.4</v>
      </c>
      <c r="AB665">
        <v>2.3</v>
      </c>
      <c r="AC665">
        <v>8</v>
      </c>
      <c r="AD665">
        <v>16</v>
      </c>
      <c r="AE665">
        <v>40.9</v>
      </c>
      <c r="AF665">
        <v>8.4</v>
      </c>
      <c r="AG665">
        <v>8.9</v>
      </c>
      <c r="AH665">
        <v>38.1</v>
      </c>
      <c r="AI665">
        <v>3.7</v>
      </c>
      <c r="AJ665">
        <v>14.3</v>
      </c>
      <c r="AK665">
        <v>21.7</v>
      </c>
      <c r="AL665">
        <v>16.9</v>
      </c>
      <c r="AM665">
        <v>4.9</v>
      </c>
      <c r="AN665">
        <v>3.5</v>
      </c>
      <c r="AO665">
        <v>4.9</v>
      </c>
      <c r="AP665">
        <v>6.3</v>
      </c>
      <c r="AQ665">
        <v>7.5</v>
      </c>
      <c r="AR665">
        <v>3.1</v>
      </c>
      <c r="AS665">
        <v>3.8</v>
      </c>
      <c r="AT665">
        <v>3.9</v>
      </c>
      <c r="AU665">
        <v>3.3</v>
      </c>
      <c r="AV665">
        <v>6.6</v>
      </c>
      <c r="AW665">
        <v>5</v>
      </c>
      <c r="AX665">
        <v>3.9</v>
      </c>
      <c r="AY665">
        <v>3.3</v>
      </c>
      <c r="AZ665">
        <v>3.6</v>
      </c>
      <c r="BA665">
        <v>16.6</v>
      </c>
      <c r="BB665">
        <v>3.5</v>
      </c>
      <c r="BC665">
        <v>4.5</v>
      </c>
      <c r="BD665">
        <v>6.2</v>
      </c>
      <c r="BE665">
        <v>7.7</v>
      </c>
      <c r="BF665">
        <v>3.9</v>
      </c>
      <c r="BG665">
        <v>7.2</v>
      </c>
      <c r="BH665">
        <v>4.3</v>
      </c>
      <c r="BI665">
        <v>3.1</v>
      </c>
      <c r="BJ665">
        <v>3.1</v>
      </c>
      <c r="BK665">
        <v>3</v>
      </c>
      <c r="BL665">
        <v>2.2</v>
      </c>
      <c r="BM665">
        <v>3.4</v>
      </c>
      <c r="BP665">
        <v>6.7</v>
      </c>
      <c r="BQ665">
        <v>137</v>
      </c>
      <c r="BR665">
        <v>0.8</v>
      </c>
      <c r="BS665">
        <v>7.3</v>
      </c>
      <c r="BT665">
        <v>5.2</v>
      </c>
    </row>
    <row r="666" spans="1:3" x14ac:dyDescent="0.25">
      <c r="A666" s="28" t="s">
        <v>275</v>
      </c>
      <c r="B666" s="27" t="s">
        <v>342</v>
      </c>
      <c r="C666" s="28" t="s">
        <v>398</v>
      </c>
    </row>
    <row r="667" spans="1:72" x14ac:dyDescent="0.25">
      <c r="A667" s="28" t="s">
        <v>275</v>
      </c>
      <c r="B667" s="27" t="s">
        <v>342</v>
      </c>
      <c r="C667" s="28" t="s">
        <v>399</v>
      </c>
      <c r="D667">
        <v>6.4</v>
      </c>
      <c r="E667">
        <v>0.8</v>
      </c>
      <c r="F667">
        <v>0.7</v>
      </c>
      <c r="G667">
        <v>1.9</v>
      </c>
      <c r="H667">
        <v>5.3</v>
      </c>
      <c r="I667">
        <v>2</v>
      </c>
      <c r="J667">
        <v>2</v>
      </c>
      <c r="K667">
        <v>2.1</v>
      </c>
      <c r="L667">
        <v>1.5</v>
      </c>
      <c r="M667">
        <v>1.7</v>
      </c>
      <c r="N667">
        <v>3.4</v>
      </c>
      <c r="O667">
        <v>2.6</v>
      </c>
      <c r="P667">
        <v>3.5</v>
      </c>
      <c r="Q667">
        <v>2.7</v>
      </c>
      <c r="R667">
        <v>3.5</v>
      </c>
      <c r="S667">
        <v>4.4</v>
      </c>
      <c r="T667">
        <v>2.6</v>
      </c>
      <c r="U667">
        <v>2.5</v>
      </c>
      <c r="V667">
        <v>3.7</v>
      </c>
      <c r="W667">
        <v>12.6</v>
      </c>
      <c r="X667">
        <v>2.9</v>
      </c>
      <c r="Y667">
        <v>2.3</v>
      </c>
      <c r="Z667">
        <v>3</v>
      </c>
      <c r="AA667">
        <v>2.9</v>
      </c>
      <c r="AB667">
        <v>1.4</v>
      </c>
      <c r="AC667">
        <v>4.7</v>
      </c>
      <c r="AD667">
        <v>11.8</v>
      </c>
      <c r="AE667">
        <v>24.8</v>
      </c>
      <c r="AF667">
        <v>6</v>
      </c>
      <c r="AG667">
        <v>7.6</v>
      </c>
      <c r="AH667">
        <v>22</v>
      </c>
      <c r="AI667">
        <v>3.5</v>
      </c>
      <c r="AJ667">
        <v>6</v>
      </c>
      <c r="AK667">
        <v>10.8</v>
      </c>
      <c r="AL667">
        <v>6.6</v>
      </c>
      <c r="AM667">
        <v>3.5</v>
      </c>
      <c r="AN667">
        <v>1.8</v>
      </c>
      <c r="AO667">
        <v>2.6</v>
      </c>
      <c r="AP667">
        <v>3.4</v>
      </c>
      <c r="AQ667">
        <v>4.8</v>
      </c>
      <c r="AR667">
        <v>1.6</v>
      </c>
      <c r="AS667">
        <v>1.8</v>
      </c>
      <c r="AT667">
        <v>2.2</v>
      </c>
      <c r="AU667">
        <v>1.9</v>
      </c>
      <c r="AV667">
        <v>3.6</v>
      </c>
      <c r="AW667">
        <v>3.1</v>
      </c>
      <c r="AX667">
        <v>1.9</v>
      </c>
      <c r="AY667">
        <v>2</v>
      </c>
      <c r="AZ667">
        <v>1.8</v>
      </c>
      <c r="BA667">
        <v>7.9</v>
      </c>
      <c r="BB667">
        <v>1.7</v>
      </c>
      <c r="BC667">
        <v>2.4</v>
      </c>
      <c r="BD667">
        <v>3.9</v>
      </c>
      <c r="BE667">
        <v>4.6</v>
      </c>
      <c r="BF667">
        <v>2</v>
      </c>
      <c r="BG667">
        <v>4.7</v>
      </c>
      <c r="BH667">
        <v>3</v>
      </c>
      <c r="BI667">
        <v>1.7</v>
      </c>
      <c r="BJ667">
        <v>1.9</v>
      </c>
      <c r="BK667">
        <v>1.6</v>
      </c>
      <c r="BL667">
        <v>1.1</v>
      </c>
      <c r="BM667">
        <v>1.6</v>
      </c>
      <c r="BP667">
        <v>3.2</v>
      </c>
      <c r="BQ667">
        <v>56.7</v>
      </c>
      <c r="BR667">
        <v>0.3</v>
      </c>
      <c r="BS667">
        <v>4.2</v>
      </c>
      <c r="BT667">
        <v>2.5</v>
      </c>
    </row>
    <row r="668" spans="1:72" x14ac:dyDescent="0.25">
      <c r="A668" s="28" t="s">
        <v>275</v>
      </c>
      <c r="B668" s="27" t="s">
        <v>342</v>
      </c>
      <c r="C668" s="28" t="s">
        <v>400</v>
      </c>
      <c r="D668">
        <v>18.7</v>
      </c>
      <c r="E668">
        <v>2.9</v>
      </c>
      <c r="F668">
        <v>2.2</v>
      </c>
      <c r="G668">
        <v>5</v>
      </c>
      <c r="H668">
        <v>16.5</v>
      </c>
      <c r="I668">
        <v>7</v>
      </c>
      <c r="J668">
        <v>6.7</v>
      </c>
      <c r="K668">
        <v>7</v>
      </c>
      <c r="L668">
        <v>4.6</v>
      </c>
      <c r="M668">
        <v>6.2</v>
      </c>
      <c r="N668">
        <v>12.9</v>
      </c>
      <c r="O668">
        <v>10</v>
      </c>
      <c r="P668">
        <v>9.6</v>
      </c>
      <c r="Q668">
        <v>9.1</v>
      </c>
      <c r="R668">
        <v>9.6</v>
      </c>
      <c r="S668">
        <v>13.2</v>
      </c>
      <c r="T668">
        <v>10</v>
      </c>
      <c r="U668">
        <v>8.9</v>
      </c>
      <c r="V668">
        <v>14.1</v>
      </c>
      <c r="W668">
        <v>44.6</v>
      </c>
      <c r="X668">
        <v>9</v>
      </c>
      <c r="Y668">
        <v>8.5</v>
      </c>
      <c r="Z668">
        <v>8.7</v>
      </c>
      <c r="AA668">
        <v>8.4</v>
      </c>
      <c r="AB668">
        <v>4</v>
      </c>
      <c r="AC668">
        <v>15.4</v>
      </c>
      <c r="AD668">
        <v>36.3</v>
      </c>
      <c r="AE668">
        <v>66</v>
      </c>
      <c r="AF668">
        <v>24.6</v>
      </c>
      <c r="AG668">
        <v>20.1</v>
      </c>
      <c r="AH668">
        <v>68.6</v>
      </c>
      <c r="AI668">
        <v>5.8</v>
      </c>
      <c r="AJ668">
        <v>17.3</v>
      </c>
      <c r="AK668">
        <v>34.1</v>
      </c>
      <c r="AL668">
        <v>24.2</v>
      </c>
      <c r="AM668">
        <v>8.8</v>
      </c>
      <c r="AN668">
        <v>6.5</v>
      </c>
      <c r="AO668">
        <v>7.4</v>
      </c>
      <c r="AP668">
        <v>11.4</v>
      </c>
      <c r="AQ668">
        <v>15.3</v>
      </c>
      <c r="AR668">
        <v>5</v>
      </c>
      <c r="AS668">
        <v>6</v>
      </c>
      <c r="AT668">
        <v>6.7</v>
      </c>
      <c r="AU668">
        <v>6.3</v>
      </c>
      <c r="AV668">
        <v>11.5</v>
      </c>
      <c r="AW668">
        <v>9.4</v>
      </c>
      <c r="AX668">
        <v>5.9</v>
      </c>
      <c r="AY668">
        <v>6.2</v>
      </c>
      <c r="AZ668">
        <v>5.8</v>
      </c>
      <c r="BA668">
        <v>25</v>
      </c>
      <c r="BB668">
        <v>5.4</v>
      </c>
      <c r="BC668">
        <v>7.1</v>
      </c>
      <c r="BD668">
        <v>11.6</v>
      </c>
      <c r="BE668">
        <v>14.6</v>
      </c>
      <c r="BF668">
        <v>6.4</v>
      </c>
      <c r="BG668">
        <v>13.6</v>
      </c>
      <c r="BH668">
        <v>7</v>
      </c>
      <c r="BI668">
        <v>5.1</v>
      </c>
      <c r="BJ668">
        <v>5.2</v>
      </c>
      <c r="BK668">
        <v>5.4</v>
      </c>
      <c r="BL668">
        <v>3.2</v>
      </c>
      <c r="BM668">
        <v>5.3</v>
      </c>
      <c r="BP668">
        <v>9.9</v>
      </c>
      <c r="BQ668">
        <v>174.6</v>
      </c>
      <c r="BR668">
        <v>1.2</v>
      </c>
      <c r="BS668">
        <v>13.2</v>
      </c>
      <c r="BT668">
        <v>8.5</v>
      </c>
    </row>
    <row r="669" spans="1:72" x14ac:dyDescent="0.25">
      <c r="A669" s="28" t="s">
        <v>275</v>
      </c>
      <c r="B669" s="27" t="s">
        <v>342</v>
      </c>
      <c r="C669" s="28" t="s">
        <v>401</v>
      </c>
      <c r="D669">
        <v>12.9</v>
      </c>
      <c r="E669">
        <v>2.4</v>
      </c>
      <c r="F669">
        <v>2.3</v>
      </c>
      <c r="G669">
        <v>4.6</v>
      </c>
      <c r="H669">
        <v>14.5</v>
      </c>
      <c r="I669">
        <v>6</v>
      </c>
      <c r="J669">
        <v>6.8</v>
      </c>
      <c r="K669">
        <v>6.6</v>
      </c>
      <c r="L669">
        <v>4.4</v>
      </c>
      <c r="M669">
        <v>6.1</v>
      </c>
      <c r="N669">
        <v>13.1</v>
      </c>
      <c r="O669">
        <v>9.8</v>
      </c>
      <c r="P669">
        <v>8.8</v>
      </c>
      <c r="Q669">
        <v>9.1</v>
      </c>
      <c r="R669">
        <v>9.2</v>
      </c>
      <c r="S669">
        <v>12.4</v>
      </c>
      <c r="T669">
        <v>8.9</v>
      </c>
      <c r="U669">
        <v>8.1</v>
      </c>
      <c r="V669">
        <v>13.9</v>
      </c>
      <c r="W669">
        <v>58.2</v>
      </c>
      <c r="X669">
        <v>8</v>
      </c>
      <c r="Y669">
        <v>7.8</v>
      </c>
      <c r="Z669">
        <v>7.8</v>
      </c>
      <c r="AA669">
        <v>7.7</v>
      </c>
      <c r="AB669">
        <v>4</v>
      </c>
      <c r="AC669">
        <v>15.7</v>
      </c>
      <c r="AD669">
        <v>32.1</v>
      </c>
      <c r="AE669">
        <v>78.8</v>
      </c>
      <c r="AF669">
        <v>21</v>
      </c>
      <c r="AG669">
        <v>20.1</v>
      </c>
      <c r="AH669">
        <v>60.3</v>
      </c>
      <c r="AI669">
        <v>5.3</v>
      </c>
      <c r="AJ669">
        <v>10.3</v>
      </c>
      <c r="AK669">
        <v>46.9</v>
      </c>
      <c r="AL669">
        <v>34.9</v>
      </c>
      <c r="AM669">
        <v>8.1</v>
      </c>
      <c r="AN669">
        <v>5.8</v>
      </c>
      <c r="AO669">
        <v>6.5</v>
      </c>
      <c r="AP669">
        <v>11.2</v>
      </c>
      <c r="AQ669">
        <v>15.9</v>
      </c>
      <c r="AR669">
        <v>4.9</v>
      </c>
      <c r="AS669">
        <v>6.8</v>
      </c>
      <c r="AT669">
        <v>7.4</v>
      </c>
      <c r="AU669">
        <v>5.5</v>
      </c>
      <c r="AV669">
        <v>12.4</v>
      </c>
      <c r="AW669">
        <v>8.5</v>
      </c>
      <c r="AX669">
        <v>5.6</v>
      </c>
      <c r="AY669">
        <v>5.8</v>
      </c>
      <c r="AZ669">
        <v>5.6</v>
      </c>
      <c r="BA669">
        <v>23.7</v>
      </c>
      <c r="BB669">
        <v>5.6</v>
      </c>
      <c r="BC669">
        <v>6.8</v>
      </c>
      <c r="BD669">
        <v>11.7</v>
      </c>
      <c r="BE669">
        <v>15.2</v>
      </c>
      <c r="BF669">
        <v>6.5</v>
      </c>
      <c r="BG669">
        <v>13</v>
      </c>
      <c r="BH669">
        <v>7</v>
      </c>
      <c r="BI669">
        <v>5</v>
      </c>
      <c r="BJ669">
        <v>4.6</v>
      </c>
      <c r="BK669">
        <v>4.9</v>
      </c>
      <c r="BL669">
        <v>3</v>
      </c>
      <c r="BM669">
        <v>5.4</v>
      </c>
      <c r="BP669">
        <v>10.2</v>
      </c>
      <c r="BQ669">
        <v>199</v>
      </c>
      <c r="BR669">
        <v>1.8</v>
      </c>
      <c r="BS669">
        <v>12.6</v>
      </c>
      <c r="BT669">
        <v>7.8</v>
      </c>
    </row>
    <row r="670" spans="1:71" x14ac:dyDescent="0.25">
      <c r="A670" s="28" t="s">
        <v>275</v>
      </c>
      <c r="B670" s="27" t="s">
        <v>342</v>
      </c>
      <c r="C670" s="28" t="s">
        <v>402</v>
      </c>
      <c r="D670">
        <v>0.1</v>
      </c>
      <c r="H670">
        <v>0.1</v>
      </c>
      <c r="N670">
        <v>0.1</v>
      </c>
      <c r="Q670">
        <v>0.1</v>
      </c>
      <c r="R670">
        <v>0.1</v>
      </c>
      <c r="S670">
        <v>0.1</v>
      </c>
      <c r="V670">
        <v>0.1</v>
      </c>
      <c r="W670">
        <v>0.4</v>
      </c>
      <c r="AC670">
        <v>0.1</v>
      </c>
      <c r="AD670">
        <v>0.2</v>
      </c>
      <c r="AE670">
        <v>0.5</v>
      </c>
      <c r="AF670">
        <v>0.1</v>
      </c>
      <c r="AG670">
        <v>0.1</v>
      </c>
      <c r="AH670">
        <v>0.5</v>
      </c>
      <c r="AJ670">
        <v>0.1</v>
      </c>
      <c r="AK670">
        <v>0.3</v>
      </c>
      <c r="AL670">
        <v>0.2</v>
      </c>
      <c r="AP670">
        <v>0.1</v>
      </c>
      <c r="AQ670">
        <v>0.1</v>
      </c>
      <c r="AV670">
        <v>0.1</v>
      </c>
      <c r="AW670">
        <v>0.1</v>
      </c>
      <c r="BA670">
        <v>0.2</v>
      </c>
      <c r="BD670">
        <v>0.1</v>
      </c>
      <c r="BE670">
        <v>0.1</v>
      </c>
      <c r="BG670">
        <v>0.1</v>
      </c>
      <c r="BP670">
        <v>0.1</v>
      </c>
      <c r="BQ670">
        <v>1.2</v>
      </c>
      <c r="BS670">
        <v>0.1</v>
      </c>
    </row>
    <row r="671" spans="1:72" x14ac:dyDescent="0.25">
      <c r="A671" s="28" t="s">
        <v>275</v>
      </c>
      <c r="B671" s="27" t="s">
        <v>342</v>
      </c>
      <c r="C671" s="28" t="s">
        <v>403</v>
      </c>
      <c r="D671">
        <v>8</v>
      </c>
      <c r="E671">
        <v>1.4</v>
      </c>
      <c r="F671">
        <v>1.2</v>
      </c>
      <c r="G671">
        <v>2.6</v>
      </c>
      <c r="H671">
        <v>6.4</v>
      </c>
      <c r="I671">
        <v>3.3</v>
      </c>
      <c r="J671">
        <v>3.5</v>
      </c>
      <c r="K671">
        <v>3.6</v>
      </c>
      <c r="L671">
        <v>2.5</v>
      </c>
      <c r="M671">
        <v>3</v>
      </c>
      <c r="N671">
        <v>5.9</v>
      </c>
      <c r="O671">
        <v>4.8</v>
      </c>
      <c r="P671">
        <v>4.5</v>
      </c>
      <c r="Q671">
        <v>4.5</v>
      </c>
      <c r="R671">
        <v>4.6</v>
      </c>
      <c r="S671">
        <v>6.2</v>
      </c>
      <c r="T671">
        <v>4.4</v>
      </c>
      <c r="U671">
        <v>4.2</v>
      </c>
      <c r="V671">
        <v>6.3</v>
      </c>
      <c r="W671">
        <v>19.6</v>
      </c>
      <c r="X671">
        <v>4.6</v>
      </c>
      <c r="Y671">
        <v>4</v>
      </c>
      <c r="Z671">
        <v>4.3</v>
      </c>
      <c r="AA671">
        <v>3.8</v>
      </c>
      <c r="AB671">
        <v>2</v>
      </c>
      <c r="AC671">
        <v>7.1</v>
      </c>
      <c r="AD671">
        <v>15.3</v>
      </c>
      <c r="AE671">
        <v>29</v>
      </c>
      <c r="AF671">
        <v>7.6</v>
      </c>
      <c r="AG671">
        <v>7.3</v>
      </c>
      <c r="AH671">
        <v>24.8</v>
      </c>
      <c r="AI671">
        <v>3.1</v>
      </c>
      <c r="AJ671">
        <v>7.2</v>
      </c>
      <c r="AK671">
        <v>16.4</v>
      </c>
      <c r="AL671">
        <v>12.1</v>
      </c>
      <c r="AM671">
        <v>4.3</v>
      </c>
      <c r="AN671">
        <v>3</v>
      </c>
      <c r="AO671">
        <v>4.4</v>
      </c>
      <c r="AP671">
        <v>5.8</v>
      </c>
      <c r="AQ671">
        <v>6.9</v>
      </c>
      <c r="AR671">
        <v>2.6</v>
      </c>
      <c r="AS671">
        <v>3.1</v>
      </c>
      <c r="AT671">
        <v>3.8</v>
      </c>
      <c r="AU671">
        <v>3.1</v>
      </c>
      <c r="AV671">
        <v>5.9</v>
      </c>
      <c r="AW671">
        <v>4.5</v>
      </c>
      <c r="AX671">
        <v>3.2</v>
      </c>
      <c r="AY671">
        <v>3.1</v>
      </c>
      <c r="AZ671">
        <v>3.1</v>
      </c>
      <c r="BA671">
        <v>11.2</v>
      </c>
      <c r="BB671">
        <v>3</v>
      </c>
      <c r="BC671">
        <v>4.1</v>
      </c>
      <c r="BD671">
        <v>5.5</v>
      </c>
      <c r="BE671">
        <v>6.7</v>
      </c>
      <c r="BF671">
        <v>3.3</v>
      </c>
      <c r="BG671">
        <v>6.6</v>
      </c>
      <c r="BH671">
        <v>3.7</v>
      </c>
      <c r="BI671">
        <v>2.7</v>
      </c>
      <c r="BJ671">
        <v>2.7</v>
      </c>
      <c r="BK671">
        <v>2.7</v>
      </c>
      <c r="BL671">
        <v>1.8</v>
      </c>
      <c r="BM671">
        <v>2.9</v>
      </c>
      <c r="BP671">
        <v>5.6</v>
      </c>
      <c r="BQ671">
        <v>75.6</v>
      </c>
      <c r="BR671">
        <v>0.6</v>
      </c>
      <c r="BS671">
        <v>6.5</v>
      </c>
      <c r="BT671">
        <v>4.3</v>
      </c>
    </row>
    <row r="672" spans="1:72" x14ac:dyDescent="0.25">
      <c r="A672" s="28" t="s">
        <v>275</v>
      </c>
      <c r="B672" s="27" t="s">
        <v>342</v>
      </c>
      <c r="C672" s="28" t="s">
        <v>404</v>
      </c>
      <c r="D672">
        <v>1.6</v>
      </c>
      <c r="E672">
        <v>0.2</v>
      </c>
      <c r="F672">
        <v>0.2</v>
      </c>
      <c r="G672">
        <v>0.4</v>
      </c>
      <c r="H672">
        <v>1.1</v>
      </c>
      <c r="I672">
        <v>0.5</v>
      </c>
      <c r="J672">
        <v>0.5</v>
      </c>
      <c r="K672">
        <v>0.6</v>
      </c>
      <c r="L672">
        <v>0.4</v>
      </c>
      <c r="M672">
        <v>0.5</v>
      </c>
      <c r="N672">
        <v>0.9</v>
      </c>
      <c r="O672">
        <v>0.7</v>
      </c>
      <c r="P672">
        <v>0.7</v>
      </c>
      <c r="Q672">
        <v>0.8</v>
      </c>
      <c r="R672">
        <v>0.8</v>
      </c>
      <c r="S672">
        <v>1.1</v>
      </c>
      <c r="T672">
        <v>0.7</v>
      </c>
      <c r="U672">
        <v>0.7</v>
      </c>
      <c r="V672">
        <v>1.1</v>
      </c>
      <c r="W672">
        <v>3.3</v>
      </c>
      <c r="X672">
        <v>0.8</v>
      </c>
      <c r="Y672">
        <v>0.6</v>
      </c>
      <c r="Z672">
        <v>0.8</v>
      </c>
      <c r="AA672">
        <v>0.6</v>
      </c>
      <c r="AB672">
        <v>0.3</v>
      </c>
      <c r="AC672">
        <v>1.3</v>
      </c>
      <c r="AD672">
        <v>3.2</v>
      </c>
      <c r="AE672">
        <v>5.5</v>
      </c>
      <c r="AF672">
        <v>1.5</v>
      </c>
      <c r="AG672">
        <v>1.3</v>
      </c>
      <c r="AH672">
        <v>5.3</v>
      </c>
      <c r="AI672">
        <v>0.5</v>
      </c>
      <c r="AJ672">
        <v>1.5</v>
      </c>
      <c r="AK672">
        <v>2.8</v>
      </c>
      <c r="AL672">
        <v>2</v>
      </c>
      <c r="AM672">
        <v>0.7</v>
      </c>
      <c r="AN672">
        <v>0.5</v>
      </c>
      <c r="AO672">
        <v>0.7</v>
      </c>
      <c r="AP672">
        <v>1</v>
      </c>
      <c r="AQ672">
        <v>1.1</v>
      </c>
      <c r="AR672">
        <v>0.4</v>
      </c>
      <c r="AS672">
        <v>0.5</v>
      </c>
      <c r="AT672">
        <v>0.6</v>
      </c>
      <c r="AU672">
        <v>0.5</v>
      </c>
      <c r="AV672">
        <v>1</v>
      </c>
      <c r="AW672">
        <v>0.8</v>
      </c>
      <c r="AX672">
        <v>0.5</v>
      </c>
      <c r="AY672">
        <v>0.5</v>
      </c>
      <c r="AZ672">
        <v>0.5</v>
      </c>
      <c r="BA672">
        <v>2.2</v>
      </c>
      <c r="BB672">
        <v>0.5</v>
      </c>
      <c r="BC672">
        <v>0.6</v>
      </c>
      <c r="BD672">
        <v>1</v>
      </c>
      <c r="BE672">
        <v>1.3</v>
      </c>
      <c r="BF672">
        <v>0.5</v>
      </c>
      <c r="BG672">
        <v>1.1</v>
      </c>
      <c r="BH672">
        <v>0.6</v>
      </c>
      <c r="BI672">
        <v>0.4</v>
      </c>
      <c r="BJ672">
        <v>0.5</v>
      </c>
      <c r="BK672">
        <v>0.5</v>
      </c>
      <c r="BL672">
        <v>0.3</v>
      </c>
      <c r="BM672">
        <v>0.4</v>
      </c>
      <c r="BP672">
        <v>0.9</v>
      </c>
      <c r="BQ672">
        <v>17.5</v>
      </c>
      <c r="BR672">
        <v>0.1</v>
      </c>
      <c r="BS672">
        <v>1.2</v>
      </c>
      <c r="BT672">
        <v>0.7</v>
      </c>
    </row>
    <row r="673" spans="1:72" x14ac:dyDescent="0.25">
      <c r="A673" s="28" t="s">
        <v>275</v>
      </c>
      <c r="B673" s="27" t="s">
        <v>342</v>
      </c>
      <c r="C673" s="28" t="s">
        <v>405</v>
      </c>
      <c r="D673">
        <v>0.4</v>
      </c>
      <c r="E673">
        <v>0.1</v>
      </c>
      <c r="F673">
        <v>0.1</v>
      </c>
      <c r="G673">
        <v>0.2</v>
      </c>
      <c r="H673">
        <v>0.9</v>
      </c>
      <c r="I673">
        <v>0.3</v>
      </c>
      <c r="J673">
        <v>0.2</v>
      </c>
      <c r="K673">
        <v>0.3</v>
      </c>
      <c r="L673">
        <v>0.2</v>
      </c>
      <c r="M673">
        <v>0.2</v>
      </c>
      <c r="N673">
        <v>0.5</v>
      </c>
      <c r="O673">
        <v>0.5</v>
      </c>
      <c r="P673">
        <v>0.4</v>
      </c>
      <c r="Q673">
        <v>0.3</v>
      </c>
      <c r="R673">
        <v>0.4</v>
      </c>
      <c r="S673">
        <v>0.4</v>
      </c>
      <c r="T673">
        <v>0.5</v>
      </c>
      <c r="U673">
        <v>0.4</v>
      </c>
      <c r="V673">
        <v>0.5</v>
      </c>
      <c r="W673">
        <v>0.6</v>
      </c>
      <c r="X673">
        <v>0.3</v>
      </c>
      <c r="Y673">
        <v>0.4</v>
      </c>
      <c r="Z673">
        <v>0.3</v>
      </c>
      <c r="AA673">
        <v>0.4</v>
      </c>
      <c r="AB673">
        <v>0.1</v>
      </c>
      <c r="AC673">
        <v>0.3</v>
      </c>
      <c r="AD673">
        <v>0.6</v>
      </c>
      <c r="AE673">
        <v>0.5</v>
      </c>
      <c r="AF673">
        <v>1.4</v>
      </c>
      <c r="AG673">
        <v>0.7</v>
      </c>
      <c r="AH673">
        <v>0.5</v>
      </c>
      <c r="AI673">
        <v>0.3</v>
      </c>
      <c r="AJ673">
        <v>0.3</v>
      </c>
      <c r="AK673">
        <v>0.4</v>
      </c>
      <c r="AL673">
        <v>0.2</v>
      </c>
      <c r="AM673">
        <v>0.4</v>
      </c>
      <c r="AN673">
        <v>0.4</v>
      </c>
      <c r="AO673">
        <v>0.3</v>
      </c>
      <c r="AP673">
        <v>0.3</v>
      </c>
      <c r="AQ673">
        <v>0.8</v>
      </c>
      <c r="AR673">
        <v>0.2</v>
      </c>
      <c r="AS673">
        <v>0.2</v>
      </c>
      <c r="AT673">
        <v>0.3</v>
      </c>
      <c r="AU673">
        <v>0.2</v>
      </c>
      <c r="AV673">
        <v>0.3</v>
      </c>
      <c r="AW673">
        <v>0.3</v>
      </c>
      <c r="AX673">
        <v>0.3</v>
      </c>
      <c r="AY673">
        <v>0.2</v>
      </c>
      <c r="AZ673">
        <v>0.2</v>
      </c>
      <c r="BA673">
        <v>0.4</v>
      </c>
      <c r="BB673">
        <v>0.2</v>
      </c>
      <c r="BC673">
        <v>0.3</v>
      </c>
      <c r="BD673">
        <v>0.3</v>
      </c>
      <c r="BE673">
        <v>0.3</v>
      </c>
      <c r="BF673">
        <v>0.2</v>
      </c>
      <c r="BG673">
        <v>0.4</v>
      </c>
      <c r="BH673">
        <v>0.2</v>
      </c>
      <c r="BI673">
        <v>0.2</v>
      </c>
      <c r="BJ673">
        <v>0.2</v>
      </c>
      <c r="BK673">
        <v>0.2</v>
      </c>
      <c r="BL673">
        <v>0.1</v>
      </c>
      <c r="BM673">
        <v>0.2</v>
      </c>
      <c r="BP673">
        <v>0.4</v>
      </c>
      <c r="BQ673">
        <v>2.7</v>
      </c>
      <c r="BS673">
        <v>0.5</v>
      </c>
      <c r="BT673">
        <v>0.6</v>
      </c>
    </row>
    <row r="674" spans="1:72" x14ac:dyDescent="0.25">
      <c r="A674" s="28" t="s">
        <v>275</v>
      </c>
      <c r="B674" s="27" t="s">
        <v>342</v>
      </c>
      <c r="C674" s="28" t="s">
        <v>406</v>
      </c>
      <c r="D674">
        <v>0.6</v>
      </c>
      <c r="E674">
        <v>0.1</v>
      </c>
      <c r="F674">
        <v>0.1</v>
      </c>
      <c r="G674">
        <v>0.2</v>
      </c>
      <c r="H674">
        <v>1.1</v>
      </c>
      <c r="I674">
        <v>0.2</v>
      </c>
      <c r="J674">
        <v>0.3</v>
      </c>
      <c r="K674">
        <v>0.3</v>
      </c>
      <c r="L674">
        <v>0.2</v>
      </c>
      <c r="M674">
        <v>1</v>
      </c>
      <c r="N674">
        <v>0.6</v>
      </c>
      <c r="O674">
        <v>0.4</v>
      </c>
      <c r="P674">
        <v>0.4</v>
      </c>
      <c r="Q674">
        <v>0.4</v>
      </c>
      <c r="R674">
        <v>0.8</v>
      </c>
      <c r="S674">
        <v>0.5</v>
      </c>
      <c r="T674">
        <v>0.3</v>
      </c>
      <c r="U674">
        <v>0.3</v>
      </c>
      <c r="V674">
        <v>0.5</v>
      </c>
      <c r="W674">
        <v>1.7</v>
      </c>
      <c r="X674">
        <v>0.3</v>
      </c>
      <c r="Y674">
        <v>0.3</v>
      </c>
      <c r="Z674">
        <v>0.3</v>
      </c>
      <c r="AA674">
        <v>0.7</v>
      </c>
      <c r="AB674">
        <v>0.2</v>
      </c>
      <c r="AC674">
        <v>0.5</v>
      </c>
      <c r="AD674">
        <v>0.9</v>
      </c>
      <c r="AE674">
        <v>2.5</v>
      </c>
      <c r="AF674">
        <v>0.6</v>
      </c>
      <c r="AG674">
        <v>0.6</v>
      </c>
      <c r="AH674">
        <v>2.1</v>
      </c>
      <c r="AI674">
        <v>0.2</v>
      </c>
      <c r="AJ674">
        <v>0.6</v>
      </c>
      <c r="AK674">
        <v>1.5</v>
      </c>
      <c r="AL674">
        <v>1</v>
      </c>
      <c r="AM674">
        <v>0.3</v>
      </c>
      <c r="AN674">
        <v>0.2</v>
      </c>
      <c r="AO674">
        <v>0.3</v>
      </c>
      <c r="AP674">
        <v>0.4</v>
      </c>
      <c r="AQ674">
        <v>0.5</v>
      </c>
      <c r="AR674">
        <v>0.2</v>
      </c>
      <c r="AS674">
        <v>0.3</v>
      </c>
      <c r="AT674">
        <v>0.3</v>
      </c>
      <c r="AU674">
        <v>0.2</v>
      </c>
      <c r="AV674">
        <v>0.4</v>
      </c>
      <c r="AW674">
        <v>0.3</v>
      </c>
      <c r="AX674">
        <v>0.2</v>
      </c>
      <c r="AY674">
        <v>0.2</v>
      </c>
      <c r="AZ674">
        <v>0.2</v>
      </c>
      <c r="BA674">
        <v>0.8</v>
      </c>
      <c r="BB674">
        <v>0.2</v>
      </c>
      <c r="BC674">
        <v>0.3</v>
      </c>
      <c r="BD674">
        <v>0.4</v>
      </c>
      <c r="BE674">
        <v>0.5</v>
      </c>
      <c r="BF674">
        <v>0.2</v>
      </c>
      <c r="BG674">
        <v>0.5</v>
      </c>
      <c r="BH674">
        <v>0.3</v>
      </c>
      <c r="BI674">
        <v>0.2</v>
      </c>
      <c r="BJ674">
        <v>0.2</v>
      </c>
      <c r="BK674">
        <v>0.2</v>
      </c>
      <c r="BL674">
        <v>0.1</v>
      </c>
      <c r="BM674">
        <v>0.2</v>
      </c>
      <c r="BP674">
        <v>0.5</v>
      </c>
      <c r="BQ674">
        <v>7.3</v>
      </c>
      <c r="BR674">
        <v>0.1</v>
      </c>
      <c r="BS674">
        <v>0.7</v>
      </c>
      <c r="BT674">
        <v>0.4</v>
      </c>
    </row>
    <row r="675" spans="1:72" x14ac:dyDescent="0.25">
      <c r="A675" s="28" t="s">
        <v>275</v>
      </c>
      <c r="B675" s="27" t="s">
        <v>342</v>
      </c>
      <c r="C675" s="28" t="s">
        <v>407</v>
      </c>
      <c r="D675">
        <v>54.9</v>
      </c>
      <c r="E675">
        <v>6.5</v>
      </c>
      <c r="F675">
        <v>7</v>
      </c>
      <c r="G675">
        <v>12.9</v>
      </c>
      <c r="H675">
        <v>42.5</v>
      </c>
      <c r="I675">
        <v>19.5</v>
      </c>
      <c r="J675">
        <v>17.8</v>
      </c>
      <c r="K675">
        <v>18.3</v>
      </c>
      <c r="L675">
        <v>12.7</v>
      </c>
      <c r="M675">
        <v>16.3</v>
      </c>
      <c r="N675">
        <v>33.8</v>
      </c>
      <c r="O675">
        <v>28.3</v>
      </c>
      <c r="P675">
        <v>26.9</v>
      </c>
      <c r="Q675">
        <v>24.2</v>
      </c>
      <c r="R675">
        <v>24.8</v>
      </c>
      <c r="S675">
        <v>33.8</v>
      </c>
      <c r="T675">
        <v>26.1</v>
      </c>
      <c r="U675">
        <v>23.2</v>
      </c>
      <c r="V675">
        <v>35.1</v>
      </c>
      <c r="W675">
        <v>108</v>
      </c>
      <c r="X675">
        <v>24</v>
      </c>
      <c r="Y675">
        <v>23.2</v>
      </c>
      <c r="Z675">
        <v>22.6</v>
      </c>
      <c r="AA675">
        <v>22.4</v>
      </c>
      <c r="AB675">
        <v>10.9</v>
      </c>
      <c r="AC675">
        <v>37.5</v>
      </c>
      <c r="AD675">
        <v>90.2</v>
      </c>
      <c r="AE675">
        <v>183.4</v>
      </c>
      <c r="AF675">
        <v>66.7</v>
      </c>
      <c r="AG675">
        <v>49.4</v>
      </c>
      <c r="AH675">
        <v>169</v>
      </c>
      <c r="AI675">
        <v>16.3</v>
      </c>
      <c r="AJ675">
        <v>47.8</v>
      </c>
      <c r="AK675">
        <v>90</v>
      </c>
      <c r="AL675">
        <v>62.6</v>
      </c>
      <c r="AM675">
        <v>24</v>
      </c>
      <c r="AN675">
        <v>17.6</v>
      </c>
      <c r="AO675">
        <v>18.8</v>
      </c>
      <c r="AP675">
        <v>32.4</v>
      </c>
      <c r="AQ675">
        <v>40.8</v>
      </c>
      <c r="AR675">
        <v>13.9</v>
      </c>
      <c r="AS675">
        <v>18.1</v>
      </c>
      <c r="AT675">
        <v>23</v>
      </c>
      <c r="AU675">
        <v>15.7</v>
      </c>
      <c r="AV675">
        <v>31.3</v>
      </c>
      <c r="AW675">
        <v>24.5</v>
      </c>
      <c r="AX675">
        <v>15.6</v>
      </c>
      <c r="AY675">
        <v>17.2</v>
      </c>
      <c r="AZ675">
        <v>15.4</v>
      </c>
      <c r="BA675">
        <v>65.4</v>
      </c>
      <c r="BB675">
        <v>15</v>
      </c>
      <c r="BC675">
        <v>18.3</v>
      </c>
      <c r="BD675">
        <v>30.8</v>
      </c>
      <c r="BE675">
        <v>47.2</v>
      </c>
      <c r="BF675">
        <v>17.3</v>
      </c>
      <c r="BG675">
        <v>36.9</v>
      </c>
      <c r="BH675">
        <v>19.2</v>
      </c>
      <c r="BI675">
        <v>15</v>
      </c>
      <c r="BJ675">
        <v>13.6</v>
      </c>
      <c r="BK675">
        <v>15</v>
      </c>
      <c r="BL675">
        <v>9</v>
      </c>
      <c r="BM675">
        <v>15</v>
      </c>
      <c r="BP675">
        <v>29.8</v>
      </c>
      <c r="BQ675">
        <v>650.2</v>
      </c>
      <c r="BR675">
        <v>4.3</v>
      </c>
      <c r="BS675">
        <v>62.4</v>
      </c>
      <c r="BT675">
        <v>27.8</v>
      </c>
    </row>
    <row r="676" spans="1:72" x14ac:dyDescent="0.25">
      <c r="A676" s="26" t="s">
        <v>276</v>
      </c>
      <c r="B676" s="27" t="s">
        <v>343</v>
      </c>
      <c r="C676" s="26" t="s">
        <v>384</v>
      </c>
      <c r="D676">
        <v>25054.7</v>
      </c>
      <c r="E676">
        <v>2194.7</v>
      </c>
      <c r="F676">
        <v>594.7</v>
      </c>
      <c r="G676">
        <v>2276</v>
      </c>
      <c r="H676">
        <v>91408.2</v>
      </c>
      <c r="I676">
        <v>14914</v>
      </c>
      <c r="J676">
        <v>11117.6</v>
      </c>
      <c r="K676">
        <v>11070.7</v>
      </c>
      <c r="L676">
        <v>3166.1</v>
      </c>
      <c r="M676">
        <v>11855.6</v>
      </c>
      <c r="N676">
        <v>35085.7</v>
      </c>
      <c r="O676">
        <v>16981.9</v>
      </c>
      <c r="P676">
        <v>17064.5</v>
      </c>
      <c r="Q676">
        <v>14497.3</v>
      </c>
      <c r="R676">
        <v>21459.2</v>
      </c>
      <c r="S676">
        <v>26774.5</v>
      </c>
      <c r="T676">
        <v>19415.5</v>
      </c>
      <c r="U676">
        <v>19981.8</v>
      </c>
      <c r="V676">
        <v>37984.8</v>
      </c>
      <c r="W676">
        <v>39912.1</v>
      </c>
      <c r="X676">
        <v>10307.5</v>
      </c>
      <c r="Y676">
        <v>18025.6</v>
      </c>
      <c r="Z676">
        <v>12391.4</v>
      </c>
      <c r="AA676">
        <v>20118.5</v>
      </c>
      <c r="AB676">
        <v>1149.2</v>
      </c>
      <c r="AC676">
        <v>8834</v>
      </c>
      <c r="AD676">
        <v>93886.1</v>
      </c>
      <c r="AE676">
        <v>11142.2</v>
      </c>
      <c r="AF676">
        <v>90583.3</v>
      </c>
      <c r="AG676">
        <v>27327.4</v>
      </c>
      <c r="AH676">
        <v>13093.2</v>
      </c>
      <c r="AI676">
        <v>3896.6</v>
      </c>
      <c r="AJ676">
        <v>3544.7</v>
      </c>
      <c r="AK676">
        <v>9866.6</v>
      </c>
      <c r="AL676">
        <v>1702.1</v>
      </c>
      <c r="AM676">
        <v>36485.9</v>
      </c>
      <c r="AN676">
        <v>7389.6</v>
      </c>
      <c r="AO676">
        <v>3518.6</v>
      </c>
      <c r="AP676">
        <v>8283.1</v>
      </c>
      <c r="AQ676">
        <v>22383.4</v>
      </c>
      <c r="AR676">
        <v>2312.1</v>
      </c>
      <c r="AS676">
        <v>1201.5</v>
      </c>
      <c r="AT676">
        <v>5252.3</v>
      </c>
      <c r="AU676">
        <v>7428</v>
      </c>
      <c r="AV676">
        <v>12912.9</v>
      </c>
      <c r="AW676">
        <v>6636.7</v>
      </c>
      <c r="AX676">
        <v>3311.1</v>
      </c>
      <c r="AY676">
        <v>3409.6</v>
      </c>
      <c r="AZ676">
        <v>3737.1</v>
      </c>
      <c r="BA676">
        <v>6573.2</v>
      </c>
      <c r="BB676">
        <v>1118.7</v>
      </c>
      <c r="BC676">
        <v>1658.8</v>
      </c>
      <c r="BD676">
        <v>12388.9</v>
      </c>
      <c r="BE676">
        <v>12068.7</v>
      </c>
      <c r="BF676">
        <v>6215.8</v>
      </c>
      <c r="BG676">
        <v>39075.4</v>
      </c>
      <c r="BH676">
        <v>8692.1</v>
      </c>
      <c r="BI676">
        <v>4081.5</v>
      </c>
      <c r="BJ676">
        <v>3159.1</v>
      </c>
      <c r="BK676">
        <v>2235.7</v>
      </c>
      <c r="BL676">
        <v>1176.1</v>
      </c>
      <c r="BM676">
        <v>3068.6</v>
      </c>
      <c r="BP676">
        <v>21597.7</v>
      </c>
      <c r="BQ676">
        <v>314114</v>
      </c>
      <c r="BR676">
        <v>113.9</v>
      </c>
      <c r="BS676">
        <v>105427.9</v>
      </c>
      <c r="BT676">
        <v>16242.4</v>
      </c>
    </row>
    <row r="677" spans="1:72" x14ac:dyDescent="0.25">
      <c r="A677" s="28" t="s">
        <v>276</v>
      </c>
      <c r="B677" s="27" t="s">
        <v>343</v>
      </c>
      <c r="C677" s="28" t="s">
        <v>385</v>
      </c>
      <c r="D677">
        <v>32.5</v>
      </c>
      <c r="E677">
        <v>4.1</v>
      </c>
      <c r="F677">
        <v>1.1</v>
      </c>
      <c r="G677">
        <v>5.1</v>
      </c>
      <c r="H677">
        <v>226.8</v>
      </c>
      <c r="I677">
        <v>44.1</v>
      </c>
      <c r="J677">
        <v>30.1</v>
      </c>
      <c r="K677">
        <v>37.5</v>
      </c>
      <c r="L677">
        <v>4.9</v>
      </c>
      <c r="M677">
        <v>20.7</v>
      </c>
      <c r="N677">
        <v>100.5</v>
      </c>
      <c r="O677">
        <v>117.9</v>
      </c>
      <c r="P677">
        <v>48.2</v>
      </c>
      <c r="Q677">
        <v>25.2</v>
      </c>
      <c r="R677">
        <v>39.3</v>
      </c>
      <c r="S677">
        <v>58</v>
      </c>
      <c r="T677">
        <v>105.6</v>
      </c>
      <c r="U677">
        <v>67</v>
      </c>
      <c r="V677">
        <v>150.9</v>
      </c>
      <c r="W677">
        <v>116.6</v>
      </c>
      <c r="X677">
        <v>21</v>
      </c>
      <c r="Y677">
        <v>63.6</v>
      </c>
      <c r="Z677">
        <v>25.8</v>
      </c>
      <c r="AA677">
        <v>44.3</v>
      </c>
      <c r="AB677">
        <v>1.7</v>
      </c>
      <c r="AC677">
        <v>18.2</v>
      </c>
      <c r="AD677">
        <v>80.1</v>
      </c>
      <c r="AE677">
        <v>28.2</v>
      </c>
      <c r="AF677">
        <v>643.4</v>
      </c>
      <c r="AG677">
        <v>135.2</v>
      </c>
      <c r="AH677">
        <v>19.5</v>
      </c>
      <c r="AI677">
        <v>10.9</v>
      </c>
      <c r="AJ677">
        <v>19.1</v>
      </c>
      <c r="AK677">
        <v>21.5</v>
      </c>
      <c r="AL677">
        <v>2.2</v>
      </c>
      <c r="AM677">
        <v>52.1</v>
      </c>
      <c r="AN677">
        <v>74.8</v>
      </c>
      <c r="AO677">
        <v>12.7</v>
      </c>
      <c r="AP677">
        <v>26.2</v>
      </c>
      <c r="AQ677">
        <v>196.7</v>
      </c>
      <c r="AR677">
        <v>2.6</v>
      </c>
      <c r="AS677">
        <v>1.9</v>
      </c>
      <c r="AT677">
        <v>12.5</v>
      </c>
      <c r="AU677">
        <v>15</v>
      </c>
      <c r="AV677">
        <v>58.3</v>
      </c>
      <c r="AW677">
        <v>22.8</v>
      </c>
      <c r="AX677">
        <v>12.2</v>
      </c>
      <c r="AY677">
        <v>21.5</v>
      </c>
      <c r="AZ677">
        <v>6.9</v>
      </c>
      <c r="BA677">
        <v>21.7</v>
      </c>
      <c r="BB677">
        <v>5.3</v>
      </c>
      <c r="BC677">
        <v>12.7</v>
      </c>
      <c r="BD677">
        <v>32.9</v>
      </c>
      <c r="BE677">
        <v>8.7</v>
      </c>
      <c r="BF677">
        <v>7.5</v>
      </c>
      <c r="BG677">
        <v>26.8</v>
      </c>
      <c r="BH677">
        <v>6.1</v>
      </c>
      <c r="BI677">
        <v>10.5</v>
      </c>
      <c r="BJ677">
        <v>7</v>
      </c>
      <c r="BK677">
        <v>4.1</v>
      </c>
      <c r="BL677">
        <v>1.9</v>
      </c>
      <c r="BM677">
        <v>3.6</v>
      </c>
      <c r="BP677">
        <v>6.1</v>
      </c>
      <c r="BQ677">
        <v>20.5</v>
      </c>
      <c r="BR677">
        <v>0.4</v>
      </c>
      <c r="BS677">
        <v>32.3</v>
      </c>
      <c r="BT677">
        <v>10.6</v>
      </c>
    </row>
    <row r="678" spans="1:72" x14ac:dyDescent="0.25">
      <c r="A678" s="28" t="s">
        <v>276</v>
      </c>
      <c r="B678" s="27" t="s">
        <v>343</v>
      </c>
      <c r="C678" s="28" t="s">
        <v>386</v>
      </c>
      <c r="D678">
        <v>400.4</v>
      </c>
      <c r="E678">
        <v>22.4</v>
      </c>
      <c r="F678">
        <v>13.1</v>
      </c>
      <c r="G678">
        <v>37.3</v>
      </c>
      <c r="H678">
        <v>2427.5</v>
      </c>
      <c r="I678">
        <v>612.7</v>
      </c>
      <c r="J678">
        <v>248.7</v>
      </c>
      <c r="K678">
        <v>304</v>
      </c>
      <c r="L678">
        <v>46.5</v>
      </c>
      <c r="M678">
        <v>268.6</v>
      </c>
      <c r="N678">
        <v>1105.4</v>
      </c>
      <c r="O678">
        <v>813.9</v>
      </c>
      <c r="P678">
        <v>625.1</v>
      </c>
      <c r="Q678">
        <v>325.4</v>
      </c>
      <c r="R678">
        <v>384.6</v>
      </c>
      <c r="S678">
        <v>679.5</v>
      </c>
      <c r="T678">
        <v>1022.5</v>
      </c>
      <c r="U678">
        <v>684.8</v>
      </c>
      <c r="V678">
        <v>1230.2</v>
      </c>
      <c r="W678">
        <v>1285.8</v>
      </c>
      <c r="X678">
        <v>263.6</v>
      </c>
      <c r="Y678">
        <v>716.7</v>
      </c>
      <c r="Z678">
        <v>286.4</v>
      </c>
      <c r="AA678">
        <v>609.7</v>
      </c>
      <c r="AB678">
        <v>22.6</v>
      </c>
      <c r="AC678">
        <v>244.5</v>
      </c>
      <c r="AD678">
        <v>1036.3</v>
      </c>
      <c r="AE678">
        <v>281.9</v>
      </c>
      <c r="AF678">
        <v>5213.1</v>
      </c>
      <c r="AG678">
        <v>1362.2</v>
      </c>
      <c r="AH678">
        <v>209.5</v>
      </c>
      <c r="AI678">
        <v>164.9</v>
      </c>
      <c r="AJ678">
        <v>165.1</v>
      </c>
      <c r="AK678">
        <v>288.5</v>
      </c>
      <c r="AL678">
        <v>22.3</v>
      </c>
      <c r="AM678">
        <v>520.8</v>
      </c>
      <c r="AN678">
        <v>591.8</v>
      </c>
      <c r="AO678">
        <v>112.8</v>
      </c>
      <c r="AP678">
        <v>253.2</v>
      </c>
      <c r="AQ678">
        <v>1666.6</v>
      </c>
      <c r="AR678">
        <v>25.8</v>
      </c>
      <c r="AS678">
        <v>23.4</v>
      </c>
      <c r="AT678">
        <v>203.4</v>
      </c>
      <c r="AU678">
        <v>99.3</v>
      </c>
      <c r="AV678">
        <v>413.6</v>
      </c>
      <c r="AW678">
        <v>127</v>
      </c>
      <c r="AX678">
        <v>72</v>
      </c>
      <c r="AY678">
        <v>160.3</v>
      </c>
      <c r="AZ678">
        <v>60.3</v>
      </c>
      <c r="BA678">
        <v>185.1</v>
      </c>
      <c r="BB678">
        <v>20.3</v>
      </c>
      <c r="BC678">
        <v>153.3</v>
      </c>
      <c r="BD678">
        <v>256.8</v>
      </c>
      <c r="BE678">
        <v>104.4</v>
      </c>
      <c r="BF678">
        <v>81.3</v>
      </c>
      <c r="BG678">
        <v>347.1</v>
      </c>
      <c r="BH678">
        <v>71.9</v>
      </c>
      <c r="BI678">
        <v>91</v>
      </c>
      <c r="BJ678">
        <v>59.9</v>
      </c>
      <c r="BK678">
        <v>31.8</v>
      </c>
      <c r="BL678">
        <v>25.4</v>
      </c>
      <c r="BM678">
        <v>34.5</v>
      </c>
      <c r="BP678">
        <v>93.1</v>
      </c>
      <c r="BQ678">
        <v>417.6</v>
      </c>
      <c r="BR678">
        <v>4.3</v>
      </c>
      <c r="BS678">
        <v>398</v>
      </c>
      <c r="BT678">
        <v>128.2</v>
      </c>
    </row>
    <row r="679" spans="1:72" x14ac:dyDescent="0.25">
      <c r="A679" s="28" t="s">
        <v>276</v>
      </c>
      <c r="B679" s="27" t="s">
        <v>343</v>
      </c>
      <c r="C679" s="28" t="s">
        <v>387</v>
      </c>
      <c r="D679">
        <v>326.5</v>
      </c>
      <c r="E679">
        <v>17.6</v>
      </c>
      <c r="F679">
        <v>13.4</v>
      </c>
      <c r="G679">
        <v>27.5</v>
      </c>
      <c r="H679">
        <v>2093.5</v>
      </c>
      <c r="I679">
        <v>365.7</v>
      </c>
      <c r="J679">
        <v>167.2</v>
      </c>
      <c r="K679">
        <v>207.6</v>
      </c>
      <c r="L679">
        <v>45.4</v>
      </c>
      <c r="M679">
        <v>164.7</v>
      </c>
      <c r="N679">
        <v>855.1</v>
      </c>
      <c r="O679">
        <v>834.7</v>
      </c>
      <c r="P679">
        <v>435</v>
      </c>
      <c r="Q679">
        <v>229.4</v>
      </c>
      <c r="R679">
        <v>295.5</v>
      </c>
      <c r="S679">
        <v>463</v>
      </c>
      <c r="T679">
        <v>1001.5</v>
      </c>
      <c r="U679">
        <v>457.7</v>
      </c>
      <c r="V679">
        <v>857.9</v>
      </c>
      <c r="W679">
        <v>886.9</v>
      </c>
      <c r="X679">
        <v>215.2</v>
      </c>
      <c r="Y679">
        <v>492.2</v>
      </c>
      <c r="Z679">
        <v>230.2</v>
      </c>
      <c r="AA679">
        <v>451.9</v>
      </c>
      <c r="AB679">
        <v>12.3</v>
      </c>
      <c r="AC679">
        <v>164.3</v>
      </c>
      <c r="AD679">
        <v>926.4</v>
      </c>
      <c r="AE679">
        <v>244.1</v>
      </c>
      <c r="AF679">
        <v>4366.1</v>
      </c>
      <c r="AG679">
        <v>963.2</v>
      </c>
      <c r="AH679">
        <v>161.2</v>
      </c>
      <c r="AI679">
        <v>96.7</v>
      </c>
      <c r="AJ679">
        <v>166.7</v>
      </c>
      <c r="AK679">
        <v>206</v>
      </c>
      <c r="AL679">
        <v>16</v>
      </c>
      <c r="AM679">
        <v>431.7</v>
      </c>
      <c r="AN679">
        <v>677.5</v>
      </c>
      <c r="AO679">
        <v>109.7</v>
      </c>
      <c r="AP679">
        <v>184.2</v>
      </c>
      <c r="AQ679">
        <v>2046.1</v>
      </c>
      <c r="AR679">
        <v>32.6</v>
      </c>
      <c r="AS679">
        <v>22.4</v>
      </c>
      <c r="AT679">
        <v>155.6</v>
      </c>
      <c r="AU679">
        <v>85.2</v>
      </c>
      <c r="AV679">
        <v>446.4</v>
      </c>
      <c r="AW679">
        <v>127.6</v>
      </c>
      <c r="AX679">
        <v>73.3</v>
      </c>
      <c r="AY679">
        <v>113.4</v>
      </c>
      <c r="AZ679">
        <v>49.1</v>
      </c>
      <c r="BA679">
        <v>182.3</v>
      </c>
      <c r="BB679">
        <v>24.1</v>
      </c>
      <c r="BC679">
        <v>79.8</v>
      </c>
      <c r="BD679">
        <v>210</v>
      </c>
      <c r="BE679">
        <v>103</v>
      </c>
      <c r="BF679">
        <v>68.5</v>
      </c>
      <c r="BG679">
        <v>308</v>
      </c>
      <c r="BH679">
        <v>64.1</v>
      </c>
      <c r="BI679">
        <v>87</v>
      </c>
      <c r="BJ679">
        <v>52.3</v>
      </c>
      <c r="BK679">
        <v>26.6</v>
      </c>
      <c r="BL679">
        <v>18</v>
      </c>
      <c r="BM679">
        <v>27.5</v>
      </c>
      <c r="BP679">
        <v>75.2</v>
      </c>
      <c r="BQ679">
        <v>306.4</v>
      </c>
      <c r="BR679">
        <v>4.3</v>
      </c>
      <c r="BS679">
        <v>473.4</v>
      </c>
      <c r="BT679">
        <v>111.9</v>
      </c>
    </row>
    <row r="680" spans="1:72" x14ac:dyDescent="0.25">
      <c r="A680" s="28" t="s">
        <v>276</v>
      </c>
      <c r="B680" s="27" t="s">
        <v>343</v>
      </c>
      <c r="C680" s="28" t="s">
        <v>388</v>
      </c>
      <c r="D680">
        <v>0.6</v>
      </c>
      <c r="E680">
        <v>0.1</v>
      </c>
      <c r="G680">
        <v>0.1</v>
      </c>
      <c r="H680">
        <v>3.3</v>
      </c>
      <c r="I680">
        <v>0.8</v>
      </c>
      <c r="J680">
        <v>0.9</v>
      </c>
      <c r="K680">
        <v>0.7</v>
      </c>
      <c r="L680">
        <v>0.1</v>
      </c>
      <c r="M680">
        <v>0.3</v>
      </c>
      <c r="N680">
        <v>1.4</v>
      </c>
      <c r="O680">
        <v>1.4</v>
      </c>
      <c r="P680">
        <v>1</v>
      </c>
      <c r="Q680">
        <v>0.6</v>
      </c>
      <c r="R680">
        <v>0.9</v>
      </c>
      <c r="S680">
        <v>1.3</v>
      </c>
      <c r="T680">
        <v>1</v>
      </c>
      <c r="U680">
        <v>1.6</v>
      </c>
      <c r="V680">
        <v>1.9</v>
      </c>
      <c r="W680">
        <v>1.7</v>
      </c>
      <c r="X680">
        <v>0.3</v>
      </c>
      <c r="Y680">
        <v>1</v>
      </c>
      <c r="Z680">
        <v>0.4</v>
      </c>
      <c r="AA680">
        <v>0.7</v>
      </c>
      <c r="AB680">
        <v>0.1</v>
      </c>
      <c r="AC680">
        <v>0.4</v>
      </c>
      <c r="AD680">
        <v>2.1</v>
      </c>
      <c r="AE680">
        <v>0.5</v>
      </c>
      <c r="AF680">
        <v>6.6</v>
      </c>
      <c r="AG680">
        <v>2</v>
      </c>
      <c r="AH680">
        <v>0.5</v>
      </c>
      <c r="AI680">
        <v>0.5</v>
      </c>
      <c r="AJ680">
        <v>0.2</v>
      </c>
      <c r="AK680">
        <v>0.6</v>
      </c>
      <c r="AL680">
        <v>0.1</v>
      </c>
      <c r="AM680">
        <v>1</v>
      </c>
      <c r="AN680">
        <v>0.4</v>
      </c>
      <c r="AO680">
        <v>0.2</v>
      </c>
      <c r="AP680">
        <v>0.4</v>
      </c>
      <c r="AQ680">
        <v>1</v>
      </c>
      <c r="AR680">
        <v>0.1</v>
      </c>
      <c r="AS680">
        <v>0.1</v>
      </c>
      <c r="AT680">
        <v>0.3</v>
      </c>
      <c r="AU680">
        <v>0.3</v>
      </c>
      <c r="AV680">
        <v>0.7</v>
      </c>
      <c r="AW680">
        <v>0.3</v>
      </c>
      <c r="AX680">
        <v>0.1</v>
      </c>
      <c r="AY680">
        <v>0.7</v>
      </c>
      <c r="AZ680">
        <v>0.1</v>
      </c>
      <c r="BA680">
        <v>0.3</v>
      </c>
      <c r="BC680">
        <v>0.2</v>
      </c>
      <c r="BD680">
        <v>0.4</v>
      </c>
      <c r="BE680">
        <v>0.2</v>
      </c>
      <c r="BF680">
        <v>0.2</v>
      </c>
      <c r="BG680">
        <v>0.5</v>
      </c>
      <c r="BH680">
        <v>0.1</v>
      </c>
      <c r="BI680">
        <v>0.2</v>
      </c>
      <c r="BJ680">
        <v>0.1</v>
      </c>
      <c r="BK680">
        <v>0.1</v>
      </c>
      <c r="BL680">
        <v>0.1</v>
      </c>
      <c r="BM680">
        <v>0.1</v>
      </c>
      <c r="BP680">
        <v>0.2</v>
      </c>
      <c r="BQ680">
        <v>0.4</v>
      </c>
      <c r="BS680">
        <v>0.5</v>
      </c>
      <c r="BT680">
        <v>0.1</v>
      </c>
    </row>
    <row r="681" spans="1:72" x14ac:dyDescent="0.25">
      <c r="A681" s="28" t="s">
        <v>276</v>
      </c>
      <c r="B681" s="27" t="s">
        <v>343</v>
      </c>
      <c r="C681" s="28" t="s">
        <v>389</v>
      </c>
      <c r="D681">
        <v>0.1</v>
      </c>
      <c r="H681">
        <v>0.7</v>
      </c>
      <c r="I681">
        <v>0.1</v>
      </c>
      <c r="J681">
        <v>0.1</v>
      </c>
      <c r="K681">
        <v>0.1</v>
      </c>
      <c r="N681">
        <v>0.4</v>
      </c>
      <c r="O681">
        <v>0.1</v>
      </c>
      <c r="P681">
        <v>0.2</v>
      </c>
      <c r="Q681">
        <v>0.1</v>
      </c>
      <c r="R681">
        <v>0.2</v>
      </c>
      <c r="S681">
        <v>0.4</v>
      </c>
      <c r="T681">
        <v>0.1</v>
      </c>
      <c r="U681">
        <v>0.2</v>
      </c>
      <c r="V681">
        <v>0.3</v>
      </c>
      <c r="W681">
        <v>1.1</v>
      </c>
      <c r="X681">
        <v>0.1</v>
      </c>
      <c r="Y681">
        <v>0.2</v>
      </c>
      <c r="Z681">
        <v>0.1</v>
      </c>
      <c r="AA681">
        <v>0.2</v>
      </c>
      <c r="AC681">
        <v>0.1</v>
      </c>
      <c r="AD681">
        <v>0.5</v>
      </c>
      <c r="AE681">
        <v>0.1</v>
      </c>
      <c r="AF681">
        <v>0.3</v>
      </c>
      <c r="AG681">
        <v>0.2</v>
      </c>
      <c r="AH681">
        <v>0.1</v>
      </c>
      <c r="AI681">
        <v>0.2</v>
      </c>
      <c r="AJ681">
        <v>0.1</v>
      </c>
      <c r="AK681">
        <v>0.2</v>
      </c>
      <c r="AM681">
        <v>0.3</v>
      </c>
      <c r="AN681">
        <v>0.1</v>
      </c>
      <c r="AP681">
        <v>0.2</v>
      </c>
      <c r="AQ681">
        <v>0.7</v>
      </c>
      <c r="AR681">
        <v>0.1</v>
      </c>
      <c r="AS681">
        <v>0.1</v>
      </c>
      <c r="AT681">
        <v>0.1</v>
      </c>
      <c r="AU681">
        <v>0.1</v>
      </c>
      <c r="AV681">
        <v>0.3</v>
      </c>
      <c r="AW681">
        <v>0.1</v>
      </c>
      <c r="AY681">
        <v>0.1</v>
      </c>
      <c r="BA681">
        <v>0.1</v>
      </c>
      <c r="BD681">
        <v>0.2</v>
      </c>
      <c r="BE681">
        <v>0.2</v>
      </c>
      <c r="BF681">
        <v>0.1</v>
      </c>
      <c r="BG681">
        <v>0.2</v>
      </c>
      <c r="BH681">
        <v>0.1</v>
      </c>
      <c r="BQ681">
        <v>3.1</v>
      </c>
      <c r="BS681">
        <v>1.5</v>
      </c>
      <c r="BT681">
        <v>0.4</v>
      </c>
    </row>
    <row r="682" spans="1:56" x14ac:dyDescent="0.25">
      <c r="A682" s="28" t="s">
        <v>276</v>
      </c>
      <c r="B682" s="27" t="s">
        <v>343</v>
      </c>
      <c r="C682" s="28" t="s">
        <v>390</v>
      </c>
      <c r="H682">
        <v>0.4</v>
      </c>
      <c r="I682">
        <v>0.2</v>
      </c>
      <c r="K682">
        <v>0.1</v>
      </c>
      <c r="N682">
        <v>0.1</v>
      </c>
      <c r="O682">
        <v>0.1</v>
      </c>
      <c r="P682">
        <v>0.1</v>
      </c>
      <c r="Q682">
        <v>0.1</v>
      </c>
      <c r="R682">
        <v>0.1</v>
      </c>
      <c r="S682">
        <v>0.1</v>
      </c>
      <c r="T682">
        <v>0.1</v>
      </c>
      <c r="U682">
        <v>0.1</v>
      </c>
      <c r="V682">
        <v>0.3</v>
      </c>
      <c r="W682">
        <v>0.1</v>
      </c>
      <c r="Y682">
        <v>0.1</v>
      </c>
      <c r="AA682">
        <v>0.1</v>
      </c>
      <c r="AD682">
        <v>0.1</v>
      </c>
      <c r="AE682">
        <v>0.1</v>
      </c>
      <c r="AF682">
        <v>0.7</v>
      </c>
      <c r="AG682">
        <v>0.2</v>
      </c>
      <c r="AI682">
        <v>0.1</v>
      </c>
      <c r="AK682">
        <v>0.1</v>
      </c>
      <c r="AM682">
        <v>0.1</v>
      </c>
      <c r="AP682">
        <v>0.1</v>
      </c>
      <c r="AQ682">
        <v>0.1</v>
      </c>
      <c r="AT682">
        <v>0.1</v>
      </c>
      <c r="AV682">
        <v>0.1</v>
      </c>
      <c r="AY682">
        <v>0.1</v>
      </c>
      <c r="BC682">
        <v>0.1</v>
      </c>
      <c r="BD682">
        <v>0.1</v>
      </c>
    </row>
    <row r="683" spans="1:72" x14ac:dyDescent="0.25">
      <c r="A683" s="28" t="s">
        <v>276</v>
      </c>
      <c r="B683" s="27" t="s">
        <v>343</v>
      </c>
      <c r="C683" s="28" t="s">
        <v>391</v>
      </c>
      <c r="D683">
        <v>3.7</v>
      </c>
      <c r="E683">
        <v>0.5</v>
      </c>
      <c r="F683">
        <v>0.3</v>
      </c>
      <c r="G683">
        <v>0.7</v>
      </c>
      <c r="H683">
        <v>23.2</v>
      </c>
      <c r="I683">
        <v>6.4</v>
      </c>
      <c r="J683">
        <v>4.4</v>
      </c>
      <c r="K683">
        <v>5.1</v>
      </c>
      <c r="L683">
        <v>0.8</v>
      </c>
      <c r="M683">
        <v>3</v>
      </c>
      <c r="N683">
        <v>12</v>
      </c>
      <c r="O683">
        <v>7.2</v>
      </c>
      <c r="P683">
        <v>8.4</v>
      </c>
      <c r="Q683">
        <v>3.9</v>
      </c>
      <c r="R683">
        <v>6.2</v>
      </c>
      <c r="S683">
        <v>9.3</v>
      </c>
      <c r="T683">
        <v>10.3</v>
      </c>
      <c r="U683">
        <v>11.5</v>
      </c>
      <c r="V683">
        <v>16.4</v>
      </c>
      <c r="W683">
        <v>12.2</v>
      </c>
      <c r="X683">
        <v>1.8</v>
      </c>
      <c r="Y683">
        <v>7.6</v>
      </c>
      <c r="Z683">
        <v>2.3</v>
      </c>
      <c r="AA683">
        <v>6.5</v>
      </c>
      <c r="AB683">
        <v>0.5</v>
      </c>
      <c r="AC683">
        <v>3</v>
      </c>
      <c r="AD683">
        <v>9.1</v>
      </c>
      <c r="AE683">
        <v>3.5</v>
      </c>
      <c r="AF683">
        <v>56.9</v>
      </c>
      <c r="AG683">
        <v>15.5</v>
      </c>
      <c r="AH683">
        <v>2.7</v>
      </c>
      <c r="AI683">
        <v>1.8</v>
      </c>
      <c r="AJ683">
        <v>1.6</v>
      </c>
      <c r="AK683">
        <v>3.6</v>
      </c>
      <c r="AL683">
        <v>0.4</v>
      </c>
      <c r="AM683">
        <v>5.1</v>
      </c>
      <c r="AN683">
        <v>4.7</v>
      </c>
      <c r="AO683">
        <v>1.1</v>
      </c>
      <c r="AP683">
        <v>2.3</v>
      </c>
      <c r="AQ683">
        <v>14.4</v>
      </c>
      <c r="AR683">
        <v>0.7</v>
      </c>
      <c r="AS683">
        <v>0.5</v>
      </c>
      <c r="AT683">
        <v>1.8</v>
      </c>
      <c r="AU683">
        <v>1.6</v>
      </c>
      <c r="AV683">
        <v>6.1</v>
      </c>
      <c r="AW683">
        <v>1.9</v>
      </c>
      <c r="AX683">
        <v>0.9</v>
      </c>
      <c r="AY683">
        <v>2.1</v>
      </c>
      <c r="AZ683">
        <v>1</v>
      </c>
      <c r="BA683">
        <v>1.7</v>
      </c>
      <c r="BB683">
        <v>0.4</v>
      </c>
      <c r="BC683">
        <v>1.4</v>
      </c>
      <c r="BD683">
        <v>2.8</v>
      </c>
      <c r="BE683">
        <v>1.2</v>
      </c>
      <c r="BF683">
        <v>1.3</v>
      </c>
      <c r="BG683">
        <v>2.7</v>
      </c>
      <c r="BH683">
        <v>0.7</v>
      </c>
      <c r="BI683">
        <v>1.4</v>
      </c>
      <c r="BJ683">
        <v>0.7</v>
      </c>
      <c r="BK683">
        <v>0.4</v>
      </c>
      <c r="BL683">
        <v>0.4</v>
      </c>
      <c r="BM683">
        <v>0.6</v>
      </c>
      <c r="BP683">
        <v>1.6</v>
      </c>
      <c r="BQ683">
        <v>2.5</v>
      </c>
      <c r="BR683">
        <v>0.1</v>
      </c>
      <c r="BS683">
        <v>4.1</v>
      </c>
      <c r="BT683">
        <v>1.2</v>
      </c>
    </row>
    <row r="684" spans="1:72" x14ac:dyDescent="0.25">
      <c r="A684" s="28" t="s">
        <v>276</v>
      </c>
      <c r="B684" s="27" t="s">
        <v>343</v>
      </c>
      <c r="C684" s="28" t="s">
        <v>392</v>
      </c>
      <c r="D684">
        <v>29.6</v>
      </c>
      <c r="E684">
        <v>2.2</v>
      </c>
      <c r="F684">
        <v>1.6</v>
      </c>
      <c r="G684">
        <v>4.3</v>
      </c>
      <c r="H684">
        <v>181.1</v>
      </c>
      <c r="I684">
        <v>74.3</v>
      </c>
      <c r="J684">
        <v>20</v>
      </c>
      <c r="K684">
        <v>28.9</v>
      </c>
      <c r="L684">
        <v>5.4</v>
      </c>
      <c r="M684">
        <v>33.7</v>
      </c>
      <c r="N684">
        <v>90.4</v>
      </c>
      <c r="O684">
        <v>59.6</v>
      </c>
      <c r="P684">
        <v>55.3</v>
      </c>
      <c r="Q684">
        <v>30.3</v>
      </c>
      <c r="R684">
        <v>45.3</v>
      </c>
      <c r="S684">
        <v>63.3</v>
      </c>
      <c r="T684">
        <v>69.9</v>
      </c>
      <c r="U684">
        <v>62.2</v>
      </c>
      <c r="V684">
        <v>108.1</v>
      </c>
      <c r="W684">
        <v>98.5</v>
      </c>
      <c r="X684">
        <v>20.5</v>
      </c>
      <c r="Y684">
        <v>57</v>
      </c>
      <c r="Z684">
        <v>21.3</v>
      </c>
      <c r="AA684">
        <v>48.4</v>
      </c>
      <c r="AB684">
        <v>2</v>
      </c>
      <c r="AC684">
        <v>17.4</v>
      </c>
      <c r="AD684">
        <v>94.5</v>
      </c>
      <c r="AE684">
        <v>23.9</v>
      </c>
      <c r="AF684">
        <v>385</v>
      </c>
      <c r="AG684">
        <v>96.7</v>
      </c>
      <c r="AH684">
        <v>24.8</v>
      </c>
      <c r="AI684">
        <v>44.9</v>
      </c>
      <c r="AJ684">
        <v>16.1</v>
      </c>
      <c r="AK684">
        <v>47.3</v>
      </c>
      <c r="AL684">
        <v>2.3</v>
      </c>
      <c r="AM684">
        <v>40.4</v>
      </c>
      <c r="AN684">
        <v>35.9</v>
      </c>
      <c r="AO684">
        <v>9.8</v>
      </c>
      <c r="AP684">
        <v>24.5</v>
      </c>
      <c r="AQ684">
        <v>101.2</v>
      </c>
      <c r="AR684">
        <v>3.9</v>
      </c>
      <c r="AS684">
        <v>3.1</v>
      </c>
      <c r="AT684">
        <v>19.8</v>
      </c>
      <c r="AU684">
        <v>11.7</v>
      </c>
      <c r="AV684">
        <v>33.1</v>
      </c>
      <c r="AW684">
        <v>11.7</v>
      </c>
      <c r="AX684">
        <v>5.4</v>
      </c>
      <c r="AY684">
        <v>16.9</v>
      </c>
      <c r="AZ684">
        <v>5.2</v>
      </c>
      <c r="BA684">
        <v>14.5</v>
      </c>
      <c r="BB684">
        <v>1.6</v>
      </c>
      <c r="BC684">
        <v>16.4</v>
      </c>
      <c r="BD684">
        <v>23.3</v>
      </c>
      <c r="BE684">
        <v>11.7</v>
      </c>
      <c r="BF684">
        <v>7.6</v>
      </c>
      <c r="BG684">
        <v>33.5</v>
      </c>
      <c r="BH684">
        <v>6.5</v>
      </c>
      <c r="BI684">
        <v>10.5</v>
      </c>
      <c r="BJ684">
        <v>4.8</v>
      </c>
      <c r="BK684">
        <v>3.1</v>
      </c>
      <c r="BL684">
        <v>2.2</v>
      </c>
      <c r="BM684">
        <v>3.5</v>
      </c>
      <c r="BP684">
        <v>16.7</v>
      </c>
      <c r="BQ684">
        <v>238.1</v>
      </c>
      <c r="BR684">
        <v>0.4</v>
      </c>
      <c r="BS684">
        <v>70.4</v>
      </c>
      <c r="BT684">
        <v>58.8</v>
      </c>
    </row>
    <row r="685" spans="1:72" x14ac:dyDescent="0.25">
      <c r="A685" s="28" t="s">
        <v>276</v>
      </c>
      <c r="B685" s="27" t="s">
        <v>343</v>
      </c>
      <c r="C685" s="28" t="s">
        <v>393</v>
      </c>
      <c r="D685">
        <v>115.1</v>
      </c>
      <c r="E685">
        <v>9.7</v>
      </c>
      <c r="F685">
        <v>4.6</v>
      </c>
      <c r="G685">
        <v>16.5</v>
      </c>
      <c r="H685">
        <v>477.6</v>
      </c>
      <c r="I685">
        <v>108.3</v>
      </c>
      <c r="J685">
        <v>87.8</v>
      </c>
      <c r="K685">
        <v>90.5</v>
      </c>
      <c r="L685">
        <v>12.5</v>
      </c>
      <c r="M685">
        <v>243.9</v>
      </c>
      <c r="N685">
        <v>359</v>
      </c>
      <c r="O685">
        <v>165.6</v>
      </c>
      <c r="P685">
        <v>131.1</v>
      </c>
      <c r="Q685">
        <v>80.8</v>
      </c>
      <c r="R685">
        <v>154.3</v>
      </c>
      <c r="S685">
        <v>149.9</v>
      </c>
      <c r="T685">
        <v>216.9</v>
      </c>
      <c r="U685">
        <v>156.8</v>
      </c>
      <c r="V685">
        <v>272.5</v>
      </c>
      <c r="W685">
        <v>248.9</v>
      </c>
      <c r="X685">
        <v>39.1</v>
      </c>
      <c r="Y685">
        <v>140.9</v>
      </c>
      <c r="Z685">
        <v>55.8</v>
      </c>
      <c r="AA685">
        <v>207.6</v>
      </c>
      <c r="AB685">
        <v>5.2</v>
      </c>
      <c r="AC685">
        <v>55.1</v>
      </c>
      <c r="AD685">
        <v>227.3</v>
      </c>
      <c r="AE685">
        <v>73.3</v>
      </c>
      <c r="AF685">
        <v>1254.9</v>
      </c>
      <c r="AG685">
        <v>310.6</v>
      </c>
      <c r="AH685">
        <v>184.2</v>
      </c>
      <c r="AI685">
        <v>292.5</v>
      </c>
      <c r="AJ685">
        <v>117.3</v>
      </c>
      <c r="AK685">
        <v>386</v>
      </c>
      <c r="AL685">
        <v>7.3</v>
      </c>
      <c r="AM685">
        <v>92</v>
      </c>
      <c r="AN685">
        <v>136.3</v>
      </c>
      <c r="AO685">
        <v>19.5</v>
      </c>
      <c r="AP685">
        <v>43.6</v>
      </c>
      <c r="AQ685">
        <v>357.6</v>
      </c>
      <c r="AR685">
        <v>8.6</v>
      </c>
      <c r="AS685">
        <v>7</v>
      </c>
      <c r="AT685">
        <v>30.1</v>
      </c>
      <c r="AU685">
        <v>28.5</v>
      </c>
      <c r="AV685">
        <v>99.8</v>
      </c>
      <c r="AW685">
        <v>32.6</v>
      </c>
      <c r="AX685">
        <v>14.4</v>
      </c>
      <c r="AY685">
        <v>43</v>
      </c>
      <c r="AZ685">
        <v>11.2</v>
      </c>
      <c r="BA685">
        <v>40.1</v>
      </c>
      <c r="BB685">
        <v>5.2</v>
      </c>
      <c r="BC685">
        <v>25.2</v>
      </c>
      <c r="BD685">
        <v>62.9</v>
      </c>
      <c r="BE685">
        <v>33</v>
      </c>
      <c r="BF685">
        <v>18.1</v>
      </c>
      <c r="BG685">
        <v>56.5</v>
      </c>
      <c r="BH685">
        <v>13.2</v>
      </c>
      <c r="BI685">
        <v>25.2</v>
      </c>
      <c r="BJ685">
        <v>12.6</v>
      </c>
      <c r="BK685">
        <v>9</v>
      </c>
      <c r="BL685">
        <v>3.9</v>
      </c>
      <c r="BM685">
        <v>7.8</v>
      </c>
      <c r="BP685">
        <v>19</v>
      </c>
      <c r="BQ685">
        <v>473.5</v>
      </c>
      <c r="BR685">
        <v>0.9</v>
      </c>
      <c r="BS685">
        <v>72.2</v>
      </c>
      <c r="BT685">
        <v>75.8</v>
      </c>
    </row>
    <row r="686" spans="1:72" x14ac:dyDescent="0.25">
      <c r="A686" s="28" t="s">
        <v>276</v>
      </c>
      <c r="B686" s="27" t="s">
        <v>343</v>
      </c>
      <c r="C686" s="28" t="s">
        <v>394</v>
      </c>
      <c r="D686">
        <v>8.6</v>
      </c>
      <c r="E686">
        <v>0.4</v>
      </c>
      <c r="F686">
        <v>0.3</v>
      </c>
      <c r="G686">
        <v>0.7</v>
      </c>
      <c r="H686">
        <v>63.5</v>
      </c>
      <c r="I686">
        <v>13</v>
      </c>
      <c r="J686">
        <v>8.8</v>
      </c>
      <c r="K686">
        <v>7.8</v>
      </c>
      <c r="L686">
        <v>1.2</v>
      </c>
      <c r="M686">
        <v>5.9</v>
      </c>
      <c r="N686">
        <v>27.8</v>
      </c>
      <c r="O686">
        <v>27.5</v>
      </c>
      <c r="P686">
        <v>14.6</v>
      </c>
      <c r="Q686">
        <v>6.5</v>
      </c>
      <c r="R686">
        <v>9.1</v>
      </c>
      <c r="S686">
        <v>15.5</v>
      </c>
      <c r="T686">
        <v>33.3</v>
      </c>
      <c r="U686">
        <v>16.2</v>
      </c>
      <c r="V686">
        <v>30.8</v>
      </c>
      <c r="W686">
        <v>27.7</v>
      </c>
      <c r="X686">
        <v>4.3</v>
      </c>
      <c r="Y686">
        <v>19.3</v>
      </c>
      <c r="Z686">
        <v>5.1</v>
      </c>
      <c r="AA686">
        <v>14.6</v>
      </c>
      <c r="AB686">
        <v>0.4</v>
      </c>
      <c r="AC686">
        <v>5.2</v>
      </c>
      <c r="AD686">
        <v>20.8</v>
      </c>
      <c r="AE686">
        <v>6.3</v>
      </c>
      <c r="AF686">
        <v>144.5</v>
      </c>
      <c r="AG686">
        <v>32.9</v>
      </c>
      <c r="AH686">
        <v>3.5</v>
      </c>
      <c r="AI686">
        <v>2.1</v>
      </c>
      <c r="AJ686">
        <v>4.5</v>
      </c>
      <c r="AK686">
        <v>4.5</v>
      </c>
      <c r="AL686">
        <v>0.3</v>
      </c>
      <c r="AM686">
        <v>8.7</v>
      </c>
      <c r="AN686">
        <v>24.4</v>
      </c>
      <c r="AO686">
        <v>2.1</v>
      </c>
      <c r="AP686">
        <v>3.9</v>
      </c>
      <c r="AQ686">
        <v>71.2</v>
      </c>
      <c r="AR686">
        <v>0.4</v>
      </c>
      <c r="AS686">
        <v>0.3</v>
      </c>
      <c r="AT686">
        <v>3.4</v>
      </c>
      <c r="AU686">
        <v>1.8</v>
      </c>
      <c r="AV686">
        <v>10.6</v>
      </c>
      <c r="AW686">
        <v>2.5</v>
      </c>
      <c r="AX686">
        <v>1.5</v>
      </c>
      <c r="AY686">
        <v>3</v>
      </c>
      <c r="AZ686">
        <v>0.9</v>
      </c>
      <c r="BA686">
        <v>3.6</v>
      </c>
      <c r="BB686">
        <v>0.5</v>
      </c>
      <c r="BC686">
        <v>1.9</v>
      </c>
      <c r="BD686">
        <v>4.7</v>
      </c>
      <c r="BE686">
        <v>1.9</v>
      </c>
      <c r="BF686">
        <v>1.3</v>
      </c>
      <c r="BG686">
        <v>6</v>
      </c>
      <c r="BH686">
        <v>1.2</v>
      </c>
      <c r="BI686">
        <v>2</v>
      </c>
      <c r="BJ686">
        <v>0.9</v>
      </c>
      <c r="BK686">
        <v>0.5</v>
      </c>
      <c r="BL686">
        <v>0.3</v>
      </c>
      <c r="BM686">
        <v>0.6</v>
      </c>
      <c r="BP686">
        <v>2.2</v>
      </c>
      <c r="BQ686">
        <v>8.8</v>
      </c>
      <c r="BR686">
        <v>0.2</v>
      </c>
      <c r="BS686">
        <v>13.5</v>
      </c>
      <c r="BT686">
        <v>4</v>
      </c>
    </row>
    <row r="687" spans="1:72" x14ac:dyDescent="0.25">
      <c r="A687" s="28" t="s">
        <v>276</v>
      </c>
      <c r="B687" s="27" t="s">
        <v>343</v>
      </c>
      <c r="C687" s="28" t="s">
        <v>395</v>
      </c>
      <c r="D687">
        <v>95.4</v>
      </c>
      <c r="E687">
        <v>5.8</v>
      </c>
      <c r="F687">
        <v>3.3</v>
      </c>
      <c r="G687">
        <v>9</v>
      </c>
      <c r="H687">
        <v>510.4</v>
      </c>
      <c r="I687">
        <v>84.8</v>
      </c>
      <c r="J687">
        <v>47.1</v>
      </c>
      <c r="K687">
        <v>58.8</v>
      </c>
      <c r="L687">
        <v>10.5</v>
      </c>
      <c r="M687">
        <v>46.4</v>
      </c>
      <c r="N687">
        <v>201</v>
      </c>
      <c r="O687">
        <v>230</v>
      </c>
      <c r="P687">
        <v>99.8</v>
      </c>
      <c r="Q687">
        <v>53.4</v>
      </c>
      <c r="R687">
        <v>76.8</v>
      </c>
      <c r="S687">
        <v>118.1</v>
      </c>
      <c r="T687">
        <v>252.4</v>
      </c>
      <c r="U687">
        <v>119.5</v>
      </c>
      <c r="V687">
        <v>220.5</v>
      </c>
      <c r="W687">
        <v>257.8</v>
      </c>
      <c r="X687">
        <v>65.6</v>
      </c>
      <c r="Y687">
        <v>128.3</v>
      </c>
      <c r="Z687">
        <v>73.3</v>
      </c>
      <c r="AA687">
        <v>105.7</v>
      </c>
      <c r="AB687">
        <v>3.7</v>
      </c>
      <c r="AC687">
        <v>46.9</v>
      </c>
      <c r="AD687">
        <v>271</v>
      </c>
      <c r="AE687">
        <v>62.3</v>
      </c>
      <c r="AF687">
        <v>1014.5</v>
      </c>
      <c r="AG687">
        <v>247.1</v>
      </c>
      <c r="AH687">
        <v>50.2</v>
      </c>
      <c r="AI687">
        <v>43.7</v>
      </c>
      <c r="AJ687">
        <v>55.5</v>
      </c>
      <c r="AK687">
        <v>70.7</v>
      </c>
      <c r="AL687">
        <v>6.1</v>
      </c>
      <c r="AM687">
        <v>128.4</v>
      </c>
      <c r="AN687">
        <v>207.7</v>
      </c>
      <c r="AO687">
        <v>27.4</v>
      </c>
      <c r="AP687">
        <v>48.4</v>
      </c>
      <c r="AQ687">
        <v>610.2</v>
      </c>
      <c r="AR687">
        <v>12.4</v>
      </c>
      <c r="AS687">
        <v>10.3</v>
      </c>
      <c r="AT687">
        <v>28.5</v>
      </c>
      <c r="AU687">
        <v>25.8</v>
      </c>
      <c r="AV687">
        <v>127.1</v>
      </c>
      <c r="AW687">
        <v>43.8</v>
      </c>
      <c r="AX687">
        <v>25.1</v>
      </c>
      <c r="AY687">
        <v>28.9</v>
      </c>
      <c r="AZ687">
        <v>16.2</v>
      </c>
      <c r="BA687">
        <v>61.8</v>
      </c>
      <c r="BB687">
        <v>8.3</v>
      </c>
      <c r="BC687">
        <v>17.4</v>
      </c>
      <c r="BD687">
        <v>87.9</v>
      </c>
      <c r="BE687">
        <v>42.8</v>
      </c>
      <c r="BF687">
        <v>24.4</v>
      </c>
      <c r="BG687">
        <v>97.6</v>
      </c>
      <c r="BH687">
        <v>22.6</v>
      </c>
      <c r="BI687">
        <v>22.9</v>
      </c>
      <c r="BJ687">
        <v>16.9</v>
      </c>
      <c r="BK687">
        <v>10.2</v>
      </c>
      <c r="BL687">
        <v>5.8</v>
      </c>
      <c r="BM687">
        <v>9.3</v>
      </c>
      <c r="BP687">
        <v>18.5</v>
      </c>
      <c r="BQ687">
        <v>81.5</v>
      </c>
      <c r="BR687">
        <v>1.2</v>
      </c>
      <c r="BS687">
        <v>123.7</v>
      </c>
      <c r="BT687">
        <v>35.8</v>
      </c>
    </row>
    <row r="688" spans="1:72" x14ac:dyDescent="0.25">
      <c r="A688" s="28" t="s">
        <v>276</v>
      </c>
      <c r="B688" s="27" t="s">
        <v>343</v>
      </c>
      <c r="C688" s="28" t="s">
        <v>396</v>
      </c>
      <c r="D688">
        <v>1393</v>
      </c>
      <c r="E688">
        <v>49.3</v>
      </c>
      <c r="F688">
        <v>24.5</v>
      </c>
      <c r="G688">
        <v>86</v>
      </c>
      <c r="H688">
        <v>8981.5</v>
      </c>
      <c r="I688">
        <v>1116.4</v>
      </c>
      <c r="J688">
        <v>566.3</v>
      </c>
      <c r="K688">
        <v>609.2</v>
      </c>
      <c r="L688">
        <v>122.8</v>
      </c>
      <c r="M688">
        <v>653.2</v>
      </c>
      <c r="N688">
        <v>2976.5</v>
      </c>
      <c r="O688">
        <v>6728.4</v>
      </c>
      <c r="P688">
        <v>1495.5</v>
      </c>
      <c r="Q688">
        <v>754.5</v>
      </c>
      <c r="R688">
        <v>963.5</v>
      </c>
      <c r="S688">
        <v>1562.8</v>
      </c>
      <c r="T688">
        <v>6665.9</v>
      </c>
      <c r="U688">
        <v>1583</v>
      </c>
      <c r="V688">
        <v>2926.5</v>
      </c>
      <c r="W688">
        <v>2957.3</v>
      </c>
      <c r="X688">
        <v>571.3</v>
      </c>
      <c r="Y688">
        <v>2884.8</v>
      </c>
      <c r="Z688">
        <v>671.1</v>
      </c>
      <c r="AA688">
        <v>1705.3</v>
      </c>
      <c r="AB688">
        <v>42.4</v>
      </c>
      <c r="AC688">
        <v>579</v>
      </c>
      <c r="AD688">
        <v>4042.9</v>
      </c>
      <c r="AE688">
        <v>803.7</v>
      </c>
      <c r="AF688">
        <v>15250.6</v>
      </c>
      <c r="AG688">
        <v>3365.7</v>
      </c>
      <c r="AH688">
        <v>467.8</v>
      </c>
      <c r="AI688">
        <v>242.5</v>
      </c>
      <c r="AJ688">
        <v>1053.2</v>
      </c>
      <c r="AK688">
        <v>710.5</v>
      </c>
      <c r="AL688">
        <v>40.6</v>
      </c>
      <c r="AM688">
        <v>1160.6</v>
      </c>
      <c r="AN688">
        <v>8170</v>
      </c>
      <c r="AO688">
        <v>263.9</v>
      </c>
      <c r="AP688">
        <v>476.8</v>
      </c>
      <c r="AQ688">
        <v>23859</v>
      </c>
      <c r="AR688">
        <v>54.7</v>
      </c>
      <c r="AS688">
        <v>35.6</v>
      </c>
      <c r="AT688">
        <v>398.4</v>
      </c>
      <c r="AU688">
        <v>210.1</v>
      </c>
      <c r="AV688">
        <v>1308.6</v>
      </c>
      <c r="AW688">
        <v>328.6</v>
      </c>
      <c r="AX688">
        <v>308.3</v>
      </c>
      <c r="AY688">
        <v>265.5</v>
      </c>
      <c r="AZ688">
        <v>123</v>
      </c>
      <c r="BA688">
        <v>488.4</v>
      </c>
      <c r="BB688">
        <v>59.2</v>
      </c>
      <c r="BC688">
        <v>184.7</v>
      </c>
      <c r="BD688">
        <v>591.4</v>
      </c>
      <c r="BE688">
        <v>338.9</v>
      </c>
      <c r="BF688">
        <v>169.6</v>
      </c>
      <c r="BG688">
        <v>1196.7</v>
      </c>
      <c r="BH688">
        <v>215.8</v>
      </c>
      <c r="BI688">
        <v>156.5</v>
      </c>
      <c r="BJ688">
        <v>130</v>
      </c>
      <c r="BK688">
        <v>69.8</v>
      </c>
      <c r="BL688">
        <v>41.4</v>
      </c>
      <c r="BM688">
        <v>100.9</v>
      </c>
      <c r="BP688">
        <v>625.7</v>
      </c>
      <c r="BQ688">
        <v>2599.1</v>
      </c>
      <c r="BR688">
        <v>55.4</v>
      </c>
      <c r="BS688">
        <v>4669.5</v>
      </c>
      <c r="BT688">
        <v>1289.7</v>
      </c>
    </row>
    <row r="689" spans="1:72" x14ac:dyDescent="0.25">
      <c r="A689" s="28" t="s">
        <v>276</v>
      </c>
      <c r="B689" s="27" t="s">
        <v>343</v>
      </c>
      <c r="C689" s="28" t="s">
        <v>397</v>
      </c>
      <c r="D689">
        <v>86.7</v>
      </c>
      <c r="E689">
        <v>5.6</v>
      </c>
      <c r="F689">
        <v>3.3</v>
      </c>
      <c r="G689">
        <v>9.5</v>
      </c>
      <c r="H689">
        <v>534</v>
      </c>
      <c r="I689">
        <v>99.2</v>
      </c>
      <c r="J689">
        <v>49.1</v>
      </c>
      <c r="K689">
        <v>67.8</v>
      </c>
      <c r="L689">
        <v>14.1</v>
      </c>
      <c r="M689">
        <v>51.8</v>
      </c>
      <c r="N689">
        <v>260.9</v>
      </c>
      <c r="O689">
        <v>200.3</v>
      </c>
      <c r="P689">
        <v>116.8</v>
      </c>
      <c r="Q689">
        <v>64</v>
      </c>
      <c r="R689">
        <v>86.6</v>
      </c>
      <c r="S689">
        <v>129.2</v>
      </c>
      <c r="T689">
        <v>248.6</v>
      </c>
      <c r="U689">
        <v>134.6</v>
      </c>
      <c r="V689">
        <v>236.8</v>
      </c>
      <c r="W689">
        <v>265.6</v>
      </c>
      <c r="X689">
        <v>62.8</v>
      </c>
      <c r="Y689">
        <v>138.2</v>
      </c>
      <c r="Z689">
        <v>64.3</v>
      </c>
      <c r="AA689">
        <v>151.6</v>
      </c>
      <c r="AB689">
        <v>5</v>
      </c>
      <c r="AC689">
        <v>47.9</v>
      </c>
      <c r="AD689">
        <v>212.3</v>
      </c>
      <c r="AE689">
        <v>58.8</v>
      </c>
      <c r="AF689">
        <v>1165.3</v>
      </c>
      <c r="AG689">
        <v>287.2</v>
      </c>
      <c r="AH689">
        <v>39.1</v>
      </c>
      <c r="AI689">
        <v>20.3</v>
      </c>
      <c r="AJ689">
        <v>30.5</v>
      </c>
      <c r="AK689">
        <v>38.2</v>
      </c>
      <c r="AL689">
        <v>5.9</v>
      </c>
      <c r="AM689">
        <v>100.2</v>
      </c>
      <c r="AN689">
        <v>132.5</v>
      </c>
      <c r="AO689">
        <v>28.3</v>
      </c>
      <c r="AP689">
        <v>45.5</v>
      </c>
      <c r="AQ689">
        <v>353</v>
      </c>
      <c r="AR689">
        <v>5.5</v>
      </c>
      <c r="AS689">
        <v>5.7</v>
      </c>
      <c r="AT689">
        <v>22.1</v>
      </c>
      <c r="AU689">
        <v>19</v>
      </c>
      <c r="AV689">
        <v>72.7</v>
      </c>
      <c r="AW689">
        <v>30.5</v>
      </c>
      <c r="AX689">
        <v>18.9</v>
      </c>
      <c r="AY689">
        <v>24.9</v>
      </c>
      <c r="AZ689">
        <v>13.5</v>
      </c>
      <c r="BA689">
        <v>37.4</v>
      </c>
      <c r="BB689">
        <v>6.5</v>
      </c>
      <c r="BC689">
        <v>18.6</v>
      </c>
      <c r="BD689">
        <v>48.9</v>
      </c>
      <c r="BE689">
        <v>23.8</v>
      </c>
      <c r="BF689">
        <v>17.9</v>
      </c>
      <c r="BG689">
        <v>74.1</v>
      </c>
      <c r="BH689">
        <v>16.7</v>
      </c>
      <c r="BI689">
        <v>17</v>
      </c>
      <c r="BJ689">
        <v>14.6</v>
      </c>
      <c r="BK689">
        <v>8.7</v>
      </c>
      <c r="BL689">
        <v>6.2</v>
      </c>
      <c r="BM689">
        <v>8.3</v>
      </c>
      <c r="BP689">
        <v>15.9</v>
      </c>
      <c r="BQ689">
        <v>66.9</v>
      </c>
      <c r="BR689">
        <v>1</v>
      </c>
      <c r="BS689">
        <v>74.2</v>
      </c>
      <c r="BT689">
        <v>28.3</v>
      </c>
    </row>
    <row r="690" spans="1:72" x14ac:dyDescent="0.25">
      <c r="A690" s="28" t="s">
        <v>276</v>
      </c>
      <c r="B690" s="27" t="s">
        <v>343</v>
      </c>
      <c r="C690" s="28" t="s">
        <v>398</v>
      </c>
      <c r="D690">
        <v>9.5</v>
      </c>
      <c r="E690">
        <v>0.3</v>
      </c>
      <c r="F690">
        <v>0.4</v>
      </c>
      <c r="G690">
        <v>0.8</v>
      </c>
      <c r="H690">
        <v>67.5</v>
      </c>
      <c r="I690">
        <v>10.5</v>
      </c>
      <c r="J690">
        <v>4.3</v>
      </c>
      <c r="K690">
        <v>5.9</v>
      </c>
      <c r="L690">
        <v>1.4</v>
      </c>
      <c r="M690">
        <v>4.9</v>
      </c>
      <c r="N690">
        <v>29.9</v>
      </c>
      <c r="O690">
        <v>28</v>
      </c>
      <c r="P690">
        <v>12.7</v>
      </c>
      <c r="Q690">
        <v>6.4</v>
      </c>
      <c r="R690">
        <v>7.4</v>
      </c>
      <c r="S690">
        <v>12.8</v>
      </c>
      <c r="T690">
        <v>30.1</v>
      </c>
      <c r="U690">
        <v>11.6</v>
      </c>
      <c r="V690">
        <v>20.7</v>
      </c>
      <c r="W690">
        <v>21.2</v>
      </c>
      <c r="X690">
        <v>5.6</v>
      </c>
      <c r="Y690">
        <v>14.5</v>
      </c>
      <c r="Z690">
        <v>5.4</v>
      </c>
      <c r="AA690">
        <v>15.6</v>
      </c>
      <c r="AB690">
        <v>0.3</v>
      </c>
      <c r="AC690">
        <v>5.1</v>
      </c>
      <c r="AD690">
        <v>23.3</v>
      </c>
      <c r="AE690">
        <v>8.2</v>
      </c>
      <c r="AF690">
        <v>136</v>
      </c>
      <c r="AG690">
        <v>27.8</v>
      </c>
      <c r="AH690">
        <v>3.9</v>
      </c>
      <c r="AI690">
        <v>3.9</v>
      </c>
      <c r="AJ690">
        <v>4.2</v>
      </c>
      <c r="AK690">
        <v>6.2</v>
      </c>
      <c r="AL690">
        <v>0.4</v>
      </c>
      <c r="AM690">
        <v>9.8</v>
      </c>
      <c r="AN690">
        <v>22.8</v>
      </c>
      <c r="AO690">
        <v>2.7</v>
      </c>
      <c r="AP690">
        <v>4.9</v>
      </c>
      <c r="AQ690">
        <v>66.1</v>
      </c>
      <c r="AR690">
        <v>0.4</v>
      </c>
      <c r="AS690">
        <v>0.3</v>
      </c>
      <c r="AT690">
        <v>3.8</v>
      </c>
      <c r="AU690">
        <v>1.7</v>
      </c>
      <c r="AV690">
        <v>13.9</v>
      </c>
      <c r="AW690">
        <v>2.6</v>
      </c>
      <c r="AX690">
        <v>1.6</v>
      </c>
      <c r="AY690">
        <v>2</v>
      </c>
      <c r="AZ690">
        <v>0.9</v>
      </c>
      <c r="BA690">
        <v>4</v>
      </c>
      <c r="BB690">
        <v>0.3</v>
      </c>
      <c r="BC690">
        <v>1.8</v>
      </c>
      <c r="BD690">
        <v>3.9</v>
      </c>
      <c r="BE690">
        <v>2.6</v>
      </c>
      <c r="BF690">
        <v>1.6</v>
      </c>
      <c r="BG690">
        <v>7.9</v>
      </c>
      <c r="BH690">
        <v>1.6</v>
      </c>
      <c r="BI690">
        <v>1.2</v>
      </c>
      <c r="BJ690">
        <v>1.2</v>
      </c>
      <c r="BK690">
        <v>0.7</v>
      </c>
      <c r="BL690">
        <v>0.4</v>
      </c>
      <c r="BM690">
        <v>0.6</v>
      </c>
      <c r="BP690">
        <v>2.4</v>
      </c>
      <c r="BQ690">
        <v>9.2</v>
      </c>
      <c r="BR690">
        <v>0.1</v>
      </c>
      <c r="BS690">
        <v>13.1</v>
      </c>
      <c r="BT690">
        <v>3.9</v>
      </c>
    </row>
    <row r="691" spans="1:72" x14ac:dyDescent="0.25">
      <c r="A691" s="28" t="s">
        <v>276</v>
      </c>
      <c r="B691" s="27" t="s">
        <v>343</v>
      </c>
      <c r="C691" s="28" t="s">
        <v>399</v>
      </c>
      <c r="D691">
        <v>17.3</v>
      </c>
      <c r="E691">
        <v>1.5</v>
      </c>
      <c r="F691">
        <v>1</v>
      </c>
      <c r="G691">
        <v>2.5</v>
      </c>
      <c r="H691">
        <v>120.8</v>
      </c>
      <c r="I691">
        <v>30.9</v>
      </c>
      <c r="J691">
        <v>13.6</v>
      </c>
      <c r="K691">
        <v>16.6</v>
      </c>
      <c r="L691">
        <v>3.2</v>
      </c>
      <c r="M691">
        <v>15</v>
      </c>
      <c r="N691">
        <v>49.8</v>
      </c>
      <c r="O691">
        <v>39</v>
      </c>
      <c r="P691">
        <v>24.9</v>
      </c>
      <c r="Q691">
        <v>15</v>
      </c>
      <c r="R691">
        <v>17.5</v>
      </c>
      <c r="S691">
        <v>28.8</v>
      </c>
      <c r="T691">
        <v>46.6</v>
      </c>
      <c r="U691">
        <v>29.9</v>
      </c>
      <c r="V691">
        <v>51.8</v>
      </c>
      <c r="W691">
        <v>47.7</v>
      </c>
      <c r="X691">
        <v>10.9</v>
      </c>
      <c r="Y691">
        <v>29</v>
      </c>
      <c r="Z691">
        <v>12.3</v>
      </c>
      <c r="AA691">
        <v>25.6</v>
      </c>
      <c r="AB691">
        <v>1.2</v>
      </c>
      <c r="AC691">
        <v>9.6</v>
      </c>
      <c r="AD691">
        <v>41</v>
      </c>
      <c r="AE691">
        <v>14</v>
      </c>
      <c r="AF691">
        <v>274.4</v>
      </c>
      <c r="AG691">
        <v>61.6</v>
      </c>
      <c r="AH691">
        <v>10</v>
      </c>
      <c r="AI691">
        <v>8.2</v>
      </c>
      <c r="AJ691">
        <v>8.1</v>
      </c>
      <c r="AK691">
        <v>17.5</v>
      </c>
      <c r="AL691">
        <v>1.4</v>
      </c>
      <c r="AM691">
        <v>23.9</v>
      </c>
      <c r="AN691">
        <v>25.2</v>
      </c>
      <c r="AO691">
        <v>5.7</v>
      </c>
      <c r="AP691">
        <v>11.8</v>
      </c>
      <c r="AQ691">
        <v>71.5</v>
      </c>
      <c r="AR691">
        <v>1.7</v>
      </c>
      <c r="AS691">
        <v>1.7</v>
      </c>
      <c r="AT691">
        <v>7.3</v>
      </c>
      <c r="AU691">
        <v>5.1</v>
      </c>
      <c r="AV691">
        <v>20.2</v>
      </c>
      <c r="AW691">
        <v>6.9</v>
      </c>
      <c r="AX691">
        <v>4</v>
      </c>
      <c r="AY691">
        <v>8</v>
      </c>
      <c r="AZ691">
        <v>3.4</v>
      </c>
      <c r="BA691">
        <v>9.2</v>
      </c>
      <c r="BB691">
        <v>1.7</v>
      </c>
      <c r="BC691">
        <v>6</v>
      </c>
      <c r="BD691">
        <v>11.4</v>
      </c>
      <c r="BE691">
        <v>6</v>
      </c>
      <c r="BF691">
        <v>4.8</v>
      </c>
      <c r="BG691">
        <v>15.1</v>
      </c>
      <c r="BH691">
        <v>3.6</v>
      </c>
      <c r="BI691">
        <v>5.5</v>
      </c>
      <c r="BJ691">
        <v>3.4</v>
      </c>
      <c r="BK691">
        <v>1.9</v>
      </c>
      <c r="BL691">
        <v>1.4</v>
      </c>
      <c r="BM691">
        <v>2.2</v>
      </c>
      <c r="BP691">
        <v>4.6</v>
      </c>
      <c r="BQ691">
        <v>37.4</v>
      </c>
      <c r="BR691">
        <v>0.2</v>
      </c>
      <c r="BS691">
        <v>15.1</v>
      </c>
      <c r="BT691">
        <v>7.2</v>
      </c>
    </row>
    <row r="692" spans="1:72" x14ac:dyDescent="0.25">
      <c r="A692" s="28" t="s">
        <v>276</v>
      </c>
      <c r="B692" s="27" t="s">
        <v>343</v>
      </c>
      <c r="C692" s="28" t="s">
        <v>400</v>
      </c>
      <c r="D692">
        <v>245.9</v>
      </c>
      <c r="E692">
        <v>20.8</v>
      </c>
      <c r="F692">
        <v>10.8</v>
      </c>
      <c r="G692">
        <v>30.4</v>
      </c>
      <c r="H692">
        <v>1559.7</v>
      </c>
      <c r="I692">
        <v>366</v>
      </c>
      <c r="J692">
        <v>170.5</v>
      </c>
      <c r="K692">
        <v>229.9</v>
      </c>
      <c r="L692">
        <v>39.7</v>
      </c>
      <c r="M692">
        <v>164.3</v>
      </c>
      <c r="N692">
        <v>710.5</v>
      </c>
      <c r="O692">
        <v>608.4</v>
      </c>
      <c r="P692">
        <v>384.1</v>
      </c>
      <c r="Q692">
        <v>210.9</v>
      </c>
      <c r="R692">
        <v>274.5</v>
      </c>
      <c r="S692">
        <v>420.7</v>
      </c>
      <c r="T692">
        <v>718.7</v>
      </c>
      <c r="U692">
        <v>444.3</v>
      </c>
      <c r="V692">
        <v>798.6</v>
      </c>
      <c r="W692">
        <v>801.8</v>
      </c>
      <c r="X692">
        <v>154.7</v>
      </c>
      <c r="Y692">
        <v>448.4</v>
      </c>
      <c r="Z692">
        <v>173.4</v>
      </c>
      <c r="AA692">
        <v>399.2</v>
      </c>
      <c r="AB692">
        <v>16.7</v>
      </c>
      <c r="AC692">
        <v>149.4</v>
      </c>
      <c r="AD692">
        <v>596.8</v>
      </c>
      <c r="AE692">
        <v>200.3</v>
      </c>
      <c r="AF692">
        <v>3810.6</v>
      </c>
      <c r="AG692">
        <v>928.6</v>
      </c>
      <c r="AH692">
        <v>128.1</v>
      </c>
      <c r="AI692">
        <v>105.9</v>
      </c>
      <c r="AJ692">
        <v>109.5</v>
      </c>
      <c r="AK692">
        <v>180.6</v>
      </c>
      <c r="AL692">
        <v>16.5</v>
      </c>
      <c r="AM692">
        <v>306</v>
      </c>
      <c r="AN692">
        <v>463.3</v>
      </c>
      <c r="AO692">
        <v>76.7</v>
      </c>
      <c r="AP692">
        <v>159</v>
      </c>
      <c r="AQ692">
        <v>1218</v>
      </c>
      <c r="AR692">
        <v>20.1</v>
      </c>
      <c r="AS692">
        <v>17.5</v>
      </c>
      <c r="AT692">
        <v>105.7</v>
      </c>
      <c r="AU692">
        <v>79.9</v>
      </c>
      <c r="AV692">
        <v>264.2</v>
      </c>
      <c r="AW692">
        <v>98.1</v>
      </c>
      <c r="AX692">
        <v>54.1</v>
      </c>
      <c r="AY692">
        <v>106.5</v>
      </c>
      <c r="AZ692">
        <v>42.6</v>
      </c>
      <c r="BA692">
        <v>114.1</v>
      </c>
      <c r="BB692">
        <v>19.3</v>
      </c>
      <c r="BC692">
        <v>86.1</v>
      </c>
      <c r="BD692">
        <v>181.6</v>
      </c>
      <c r="BE692">
        <v>68.1</v>
      </c>
      <c r="BF692">
        <v>53.3</v>
      </c>
      <c r="BG692">
        <v>196.8</v>
      </c>
      <c r="BH692">
        <v>44.2</v>
      </c>
      <c r="BI692">
        <v>63.2</v>
      </c>
      <c r="BJ692">
        <v>41.7</v>
      </c>
      <c r="BK692">
        <v>27.2</v>
      </c>
      <c r="BL692">
        <v>16.8</v>
      </c>
      <c r="BM692">
        <v>24.6</v>
      </c>
      <c r="BP692">
        <v>59.7</v>
      </c>
      <c r="BQ692">
        <v>188.1</v>
      </c>
      <c r="BR692">
        <v>3.1</v>
      </c>
      <c r="BS692">
        <v>226.5</v>
      </c>
      <c r="BT692">
        <v>88</v>
      </c>
    </row>
    <row r="693" spans="1:72" x14ac:dyDescent="0.25">
      <c r="A693" s="28" t="s">
        <v>276</v>
      </c>
      <c r="B693" s="27" t="s">
        <v>343</v>
      </c>
      <c r="C693" s="28" t="s">
        <v>401</v>
      </c>
      <c r="D693">
        <v>78</v>
      </c>
      <c r="E693">
        <v>4.6</v>
      </c>
      <c r="F693">
        <v>2.7</v>
      </c>
      <c r="G693">
        <v>7.2</v>
      </c>
      <c r="H693">
        <v>449.5</v>
      </c>
      <c r="I693">
        <v>95.2</v>
      </c>
      <c r="J693">
        <v>45.8</v>
      </c>
      <c r="K693">
        <v>50.6</v>
      </c>
      <c r="L693">
        <v>9.4</v>
      </c>
      <c r="M693">
        <v>53.2</v>
      </c>
      <c r="N693">
        <v>191.7</v>
      </c>
      <c r="O693">
        <v>178.6</v>
      </c>
      <c r="P693">
        <v>111.6</v>
      </c>
      <c r="Q693">
        <v>54.1</v>
      </c>
      <c r="R693">
        <v>74.1</v>
      </c>
      <c r="S693">
        <v>116.3</v>
      </c>
      <c r="T693">
        <v>227.3</v>
      </c>
      <c r="U693">
        <v>125.4</v>
      </c>
      <c r="V693">
        <v>201.6</v>
      </c>
      <c r="W693">
        <v>252.9</v>
      </c>
      <c r="X693">
        <v>45.7</v>
      </c>
      <c r="Y693">
        <v>135.7</v>
      </c>
      <c r="Z693">
        <v>53.2</v>
      </c>
      <c r="AA693">
        <v>108.6</v>
      </c>
      <c r="AB693">
        <v>4.7</v>
      </c>
      <c r="AC693">
        <v>48</v>
      </c>
      <c r="AD693">
        <v>192.4</v>
      </c>
      <c r="AE693">
        <v>55.6</v>
      </c>
      <c r="AF693">
        <v>990.3</v>
      </c>
      <c r="AG693">
        <v>256.5</v>
      </c>
      <c r="AH693">
        <v>34.8</v>
      </c>
      <c r="AI693">
        <v>22.6</v>
      </c>
      <c r="AJ693">
        <v>30.5</v>
      </c>
      <c r="AK693">
        <v>52.2</v>
      </c>
      <c r="AL693">
        <v>4.9</v>
      </c>
      <c r="AM693">
        <v>83.3</v>
      </c>
      <c r="AN693">
        <v>161.8</v>
      </c>
      <c r="AO693">
        <v>17.8</v>
      </c>
      <c r="AP693">
        <v>34</v>
      </c>
      <c r="AQ693">
        <v>454.9</v>
      </c>
      <c r="AR693">
        <v>4.8</v>
      </c>
      <c r="AS693">
        <v>4.6</v>
      </c>
      <c r="AT693">
        <v>23.6</v>
      </c>
      <c r="AU693">
        <v>16.8</v>
      </c>
      <c r="AV693">
        <v>70.7</v>
      </c>
      <c r="AW693">
        <v>23.6</v>
      </c>
      <c r="AX693">
        <v>14.4</v>
      </c>
      <c r="AY693">
        <v>20.1</v>
      </c>
      <c r="AZ693">
        <v>11.3</v>
      </c>
      <c r="BA693">
        <v>31</v>
      </c>
      <c r="BB693">
        <v>4.2</v>
      </c>
      <c r="BC693">
        <v>15.8</v>
      </c>
      <c r="BD693">
        <v>43.8</v>
      </c>
      <c r="BE693">
        <v>19.6</v>
      </c>
      <c r="BF693">
        <v>14.6</v>
      </c>
      <c r="BG693">
        <v>62.2</v>
      </c>
      <c r="BH693">
        <v>13.3</v>
      </c>
      <c r="BI693">
        <v>14.8</v>
      </c>
      <c r="BJ693">
        <v>11.1</v>
      </c>
      <c r="BK693">
        <v>6.6</v>
      </c>
      <c r="BL693">
        <v>4.7</v>
      </c>
      <c r="BM693">
        <v>6.7</v>
      </c>
      <c r="BP693">
        <v>17.1</v>
      </c>
      <c r="BQ693">
        <v>68.8</v>
      </c>
      <c r="BR693">
        <v>1.2</v>
      </c>
      <c r="BS693">
        <v>85.7</v>
      </c>
      <c r="BT693">
        <v>30</v>
      </c>
    </row>
    <row r="694" spans="1:72" x14ac:dyDescent="0.25">
      <c r="A694" s="28" t="s">
        <v>276</v>
      </c>
      <c r="B694" s="27" t="s">
        <v>343</v>
      </c>
      <c r="C694" s="28" t="s">
        <v>402</v>
      </c>
      <c r="D694">
        <v>47.1</v>
      </c>
      <c r="E694">
        <v>3.3</v>
      </c>
      <c r="F694">
        <v>1.6</v>
      </c>
      <c r="G694">
        <v>4.7</v>
      </c>
      <c r="H694">
        <v>297</v>
      </c>
      <c r="I694">
        <v>70.1</v>
      </c>
      <c r="J694">
        <v>33.4</v>
      </c>
      <c r="K694">
        <v>36</v>
      </c>
      <c r="L694">
        <v>6.2</v>
      </c>
      <c r="M694">
        <v>42.6</v>
      </c>
      <c r="N694">
        <v>133.3</v>
      </c>
      <c r="O694">
        <v>107.1</v>
      </c>
      <c r="P694">
        <v>82.8</v>
      </c>
      <c r="Q694">
        <v>40.8</v>
      </c>
      <c r="R694">
        <v>56.4</v>
      </c>
      <c r="S694">
        <v>84.6</v>
      </c>
      <c r="T694">
        <v>135.1</v>
      </c>
      <c r="U694">
        <v>94.9</v>
      </c>
      <c r="V694">
        <v>156.2</v>
      </c>
      <c r="W694">
        <v>173.9</v>
      </c>
      <c r="X694">
        <v>26.2</v>
      </c>
      <c r="Y694">
        <v>89.5</v>
      </c>
      <c r="Z694">
        <v>31.7</v>
      </c>
      <c r="AA694">
        <v>77.4</v>
      </c>
      <c r="AB694">
        <v>2.8</v>
      </c>
      <c r="AC694">
        <v>33.5</v>
      </c>
      <c r="AD694">
        <v>111.4</v>
      </c>
      <c r="AE694">
        <v>40.6</v>
      </c>
      <c r="AF694">
        <v>774</v>
      </c>
      <c r="AG694">
        <v>193.9</v>
      </c>
      <c r="AH694">
        <v>23.3</v>
      </c>
      <c r="AI694">
        <v>17.3</v>
      </c>
      <c r="AJ694">
        <v>18.9</v>
      </c>
      <c r="AK694">
        <v>33.6</v>
      </c>
      <c r="AL694">
        <v>1.9</v>
      </c>
      <c r="AM694">
        <v>57.1</v>
      </c>
      <c r="AN694">
        <v>76</v>
      </c>
      <c r="AO694">
        <v>11.2</v>
      </c>
      <c r="AP694">
        <v>25.5</v>
      </c>
      <c r="AQ694">
        <v>217.6</v>
      </c>
      <c r="AR694">
        <v>2.7</v>
      </c>
      <c r="AS694">
        <v>2</v>
      </c>
      <c r="AT694">
        <v>17.8</v>
      </c>
      <c r="AU694">
        <v>14</v>
      </c>
      <c r="AV694">
        <v>52.3</v>
      </c>
      <c r="AW694">
        <v>17.1</v>
      </c>
      <c r="AX694">
        <v>8.2</v>
      </c>
      <c r="AY694">
        <v>18.3</v>
      </c>
      <c r="AZ694">
        <v>10.1</v>
      </c>
      <c r="BA694">
        <v>19.8</v>
      </c>
      <c r="BB694">
        <v>2.6</v>
      </c>
      <c r="BC694">
        <v>13.2</v>
      </c>
      <c r="BD694">
        <v>35.5</v>
      </c>
      <c r="BE694">
        <v>11</v>
      </c>
      <c r="BF694">
        <v>9.4</v>
      </c>
      <c r="BG694">
        <v>33.9</v>
      </c>
      <c r="BH694">
        <v>6.9</v>
      </c>
      <c r="BI694">
        <v>10.2</v>
      </c>
      <c r="BJ694">
        <v>6.4</v>
      </c>
      <c r="BK694">
        <v>3.5</v>
      </c>
      <c r="BL694">
        <v>2.3</v>
      </c>
      <c r="BM694">
        <v>3.4</v>
      </c>
      <c r="BP694">
        <v>8.2</v>
      </c>
      <c r="BQ694">
        <v>25.8</v>
      </c>
      <c r="BR694">
        <v>0.5</v>
      </c>
      <c r="BS694">
        <v>40.7</v>
      </c>
      <c r="BT694">
        <v>12.8</v>
      </c>
    </row>
    <row r="695" spans="1:72" x14ac:dyDescent="0.25">
      <c r="A695" s="28" t="s">
        <v>276</v>
      </c>
      <c r="B695" s="27" t="s">
        <v>343</v>
      </c>
      <c r="C695" s="28" t="s">
        <v>403</v>
      </c>
      <c r="D695">
        <v>64.6</v>
      </c>
      <c r="E695">
        <v>4.1</v>
      </c>
      <c r="F695">
        <v>2.1</v>
      </c>
      <c r="G695">
        <v>6</v>
      </c>
      <c r="H695">
        <v>420.6</v>
      </c>
      <c r="I695">
        <v>82.9</v>
      </c>
      <c r="J695">
        <v>38.3</v>
      </c>
      <c r="K695">
        <v>52.1</v>
      </c>
      <c r="L695">
        <v>8.4</v>
      </c>
      <c r="M695">
        <v>37.8</v>
      </c>
      <c r="N695">
        <v>176</v>
      </c>
      <c r="O695">
        <v>165.2</v>
      </c>
      <c r="P695">
        <v>89.3</v>
      </c>
      <c r="Q695">
        <v>47.2</v>
      </c>
      <c r="R695">
        <v>63.7</v>
      </c>
      <c r="S695">
        <v>101.2</v>
      </c>
      <c r="T695">
        <v>210.6</v>
      </c>
      <c r="U695">
        <v>105.5</v>
      </c>
      <c r="V695">
        <v>190.7</v>
      </c>
      <c r="W695">
        <v>198.2</v>
      </c>
      <c r="X695">
        <v>40.9</v>
      </c>
      <c r="Y695">
        <v>112</v>
      </c>
      <c r="Z695">
        <v>45.7</v>
      </c>
      <c r="AA695">
        <v>93.5</v>
      </c>
      <c r="AB695">
        <v>2.9</v>
      </c>
      <c r="AC695">
        <v>35.7</v>
      </c>
      <c r="AD695">
        <v>166.4</v>
      </c>
      <c r="AE695">
        <v>47.9</v>
      </c>
      <c r="AF695">
        <v>916.2</v>
      </c>
      <c r="AG695">
        <v>220</v>
      </c>
      <c r="AH695">
        <v>30.1</v>
      </c>
      <c r="AI695">
        <v>23.5</v>
      </c>
      <c r="AJ695">
        <v>27.8</v>
      </c>
      <c r="AK695">
        <v>52.1</v>
      </c>
      <c r="AL695">
        <v>2.6</v>
      </c>
      <c r="AM695">
        <v>79.5</v>
      </c>
      <c r="AN695">
        <v>142.2</v>
      </c>
      <c r="AO695">
        <v>16.3</v>
      </c>
      <c r="AP695">
        <v>35.7</v>
      </c>
      <c r="AQ695">
        <v>385.9</v>
      </c>
      <c r="AR695">
        <v>3.7</v>
      </c>
      <c r="AS695">
        <v>2.8</v>
      </c>
      <c r="AT695">
        <v>23.2</v>
      </c>
      <c r="AU695">
        <v>16.5</v>
      </c>
      <c r="AV695">
        <v>67.9</v>
      </c>
      <c r="AW695">
        <v>23.3</v>
      </c>
      <c r="AX695">
        <v>12.9</v>
      </c>
      <c r="AY695">
        <v>23.2</v>
      </c>
      <c r="AZ695">
        <v>9</v>
      </c>
      <c r="BA695">
        <v>28.9</v>
      </c>
      <c r="BB695">
        <v>3.7</v>
      </c>
      <c r="BC695">
        <v>17.4</v>
      </c>
      <c r="BD695">
        <v>43</v>
      </c>
      <c r="BE695">
        <v>16.6</v>
      </c>
      <c r="BF695">
        <v>12.3</v>
      </c>
      <c r="BG695">
        <v>54.3</v>
      </c>
      <c r="BH695">
        <v>10.8</v>
      </c>
      <c r="BI695">
        <v>14.7</v>
      </c>
      <c r="BJ695">
        <v>9.6</v>
      </c>
      <c r="BK695">
        <v>5.5</v>
      </c>
      <c r="BL695">
        <v>3.4</v>
      </c>
      <c r="BM695">
        <v>5.1</v>
      </c>
      <c r="BP695">
        <v>13.1</v>
      </c>
      <c r="BQ695">
        <v>41.7</v>
      </c>
      <c r="BR695">
        <v>0.9</v>
      </c>
      <c r="BS695">
        <v>69</v>
      </c>
      <c r="BT695">
        <v>22.3</v>
      </c>
    </row>
    <row r="696" spans="1:72" x14ac:dyDescent="0.25">
      <c r="A696" s="28" t="s">
        <v>276</v>
      </c>
      <c r="B696" s="27" t="s">
        <v>343</v>
      </c>
      <c r="C696" s="28" t="s">
        <v>404</v>
      </c>
      <c r="D696">
        <v>23.2</v>
      </c>
      <c r="E696">
        <v>1.2</v>
      </c>
      <c r="F696">
        <v>0.8</v>
      </c>
      <c r="G696">
        <v>2</v>
      </c>
      <c r="H696">
        <v>140.2</v>
      </c>
      <c r="I696">
        <v>29.7</v>
      </c>
      <c r="J696">
        <v>12.3</v>
      </c>
      <c r="K696">
        <v>15.5</v>
      </c>
      <c r="L696">
        <v>3.1</v>
      </c>
      <c r="M696">
        <v>12.3</v>
      </c>
      <c r="N696">
        <v>59.4</v>
      </c>
      <c r="O696">
        <v>43.2</v>
      </c>
      <c r="P696">
        <v>28.8</v>
      </c>
      <c r="Q696">
        <v>16.7</v>
      </c>
      <c r="R696">
        <v>19.9</v>
      </c>
      <c r="S696">
        <v>33.3</v>
      </c>
      <c r="T696">
        <v>56.3</v>
      </c>
      <c r="U696">
        <v>31.9</v>
      </c>
      <c r="V696">
        <v>58.8</v>
      </c>
      <c r="W696">
        <v>64.8</v>
      </c>
      <c r="X696">
        <v>16.7</v>
      </c>
      <c r="Y696">
        <v>32.1</v>
      </c>
      <c r="Z696">
        <v>17.7</v>
      </c>
      <c r="AA696">
        <v>30.7</v>
      </c>
      <c r="AB696">
        <v>1</v>
      </c>
      <c r="AC696">
        <v>11.6</v>
      </c>
      <c r="AD696">
        <v>62.1</v>
      </c>
      <c r="AE696">
        <v>16.8</v>
      </c>
      <c r="AF696">
        <v>308.8</v>
      </c>
      <c r="AG696">
        <v>67.8</v>
      </c>
      <c r="AH696">
        <v>11.5</v>
      </c>
      <c r="AI696">
        <v>9.6</v>
      </c>
      <c r="AJ696">
        <v>7.9</v>
      </c>
      <c r="AK696">
        <v>17.3</v>
      </c>
      <c r="AL696">
        <v>0.9</v>
      </c>
      <c r="AM696">
        <v>31.2</v>
      </c>
      <c r="AN696">
        <v>27</v>
      </c>
      <c r="AO696">
        <v>6.7</v>
      </c>
      <c r="AP696">
        <v>13.4</v>
      </c>
      <c r="AQ696">
        <v>73.5</v>
      </c>
      <c r="AR696">
        <v>1.3</v>
      </c>
      <c r="AS696">
        <v>1</v>
      </c>
      <c r="AT696">
        <v>9</v>
      </c>
      <c r="AU696">
        <v>5.6</v>
      </c>
      <c r="AV696">
        <v>21</v>
      </c>
      <c r="AW696">
        <v>7.8</v>
      </c>
      <c r="AX696">
        <v>4.1</v>
      </c>
      <c r="AY696">
        <v>7.3</v>
      </c>
      <c r="AZ696">
        <v>3.3</v>
      </c>
      <c r="BA696">
        <v>10.8</v>
      </c>
      <c r="BB696">
        <v>1</v>
      </c>
      <c r="BC696">
        <v>6.4</v>
      </c>
      <c r="BD696">
        <v>13.8</v>
      </c>
      <c r="BE696">
        <v>6.4</v>
      </c>
      <c r="BF696">
        <v>4.8</v>
      </c>
      <c r="BG696">
        <v>21.6</v>
      </c>
      <c r="BH696">
        <v>4.3</v>
      </c>
      <c r="BI696">
        <v>4.6</v>
      </c>
      <c r="BJ696">
        <v>3.8</v>
      </c>
      <c r="BK696">
        <v>1.9</v>
      </c>
      <c r="BL696">
        <v>1.4</v>
      </c>
      <c r="BM696">
        <v>1.8</v>
      </c>
      <c r="BP696">
        <v>3.8</v>
      </c>
      <c r="BQ696">
        <v>9.9</v>
      </c>
      <c r="BR696">
        <v>0.2</v>
      </c>
      <c r="BS696">
        <v>13.6</v>
      </c>
      <c r="BT696">
        <v>4.6</v>
      </c>
    </row>
    <row r="697" spans="1:72" x14ac:dyDescent="0.25">
      <c r="A697" s="28" t="s">
        <v>276</v>
      </c>
      <c r="B697" s="27" t="s">
        <v>343</v>
      </c>
      <c r="C697" s="28" t="s">
        <v>405</v>
      </c>
      <c r="D697">
        <v>31.2</v>
      </c>
      <c r="E697">
        <v>2.1</v>
      </c>
      <c r="F697">
        <v>2.4</v>
      </c>
      <c r="G697">
        <v>4.1</v>
      </c>
      <c r="H697">
        <v>195.6</v>
      </c>
      <c r="I697">
        <v>43.3</v>
      </c>
      <c r="J697">
        <v>18.1</v>
      </c>
      <c r="K697">
        <v>25.4</v>
      </c>
      <c r="L697">
        <v>6.3</v>
      </c>
      <c r="M697">
        <v>17.8</v>
      </c>
      <c r="N697">
        <v>83.4</v>
      </c>
      <c r="O697">
        <v>79.5</v>
      </c>
      <c r="P697">
        <v>45.9</v>
      </c>
      <c r="Q697">
        <v>25.8</v>
      </c>
      <c r="R697">
        <v>32.3</v>
      </c>
      <c r="S697">
        <v>48.3</v>
      </c>
      <c r="T697">
        <v>97.1</v>
      </c>
      <c r="U697">
        <v>47.9</v>
      </c>
      <c r="V697">
        <v>88.1</v>
      </c>
      <c r="W697">
        <v>77.2</v>
      </c>
      <c r="X697">
        <v>18.7</v>
      </c>
      <c r="Y697">
        <v>51.9</v>
      </c>
      <c r="Z697">
        <v>20.2</v>
      </c>
      <c r="AA697">
        <v>45.7</v>
      </c>
      <c r="AB697">
        <v>2.4</v>
      </c>
      <c r="AC697">
        <v>17.1</v>
      </c>
      <c r="AD697">
        <v>78.7</v>
      </c>
      <c r="AE697">
        <v>23.4</v>
      </c>
      <c r="AF697">
        <v>422.3</v>
      </c>
      <c r="AG697">
        <v>98.1</v>
      </c>
      <c r="AH697">
        <v>16.6</v>
      </c>
      <c r="AI697">
        <v>25.6</v>
      </c>
      <c r="AJ697">
        <v>18</v>
      </c>
      <c r="AK697">
        <v>35.1</v>
      </c>
      <c r="AL697">
        <v>2.9</v>
      </c>
      <c r="AM697">
        <v>38.1</v>
      </c>
      <c r="AN697">
        <v>66.9</v>
      </c>
      <c r="AO697">
        <v>12.5</v>
      </c>
      <c r="AP697">
        <v>20.3</v>
      </c>
      <c r="AQ697">
        <v>186.3</v>
      </c>
      <c r="AR697">
        <v>3.7</v>
      </c>
      <c r="AS697">
        <v>3.2</v>
      </c>
      <c r="AT697">
        <v>17.6</v>
      </c>
      <c r="AU697">
        <v>9.9</v>
      </c>
      <c r="AV697">
        <v>31.8</v>
      </c>
      <c r="AW697">
        <v>11.9</v>
      </c>
      <c r="AX697">
        <v>7.1</v>
      </c>
      <c r="AY697">
        <v>13.7</v>
      </c>
      <c r="AZ697">
        <v>5.4</v>
      </c>
      <c r="BA697">
        <v>16.3</v>
      </c>
      <c r="BB697">
        <v>2.6</v>
      </c>
      <c r="BC697">
        <v>11.6</v>
      </c>
      <c r="BD697">
        <v>20.3</v>
      </c>
      <c r="BE697">
        <v>10</v>
      </c>
      <c r="BF697">
        <v>7.6</v>
      </c>
      <c r="BG697">
        <v>27.2</v>
      </c>
      <c r="BH697">
        <v>6.7</v>
      </c>
      <c r="BI697">
        <v>9</v>
      </c>
      <c r="BJ697">
        <v>5.7</v>
      </c>
      <c r="BK697">
        <v>4.2</v>
      </c>
      <c r="BL697">
        <v>2.5</v>
      </c>
      <c r="BM697">
        <v>3.8</v>
      </c>
      <c r="BP697">
        <v>13.6</v>
      </c>
      <c r="BQ697">
        <v>46.7</v>
      </c>
      <c r="BR697">
        <v>0.5</v>
      </c>
      <c r="BS697">
        <v>42.4</v>
      </c>
      <c r="BT697">
        <v>17.4</v>
      </c>
    </row>
    <row r="698" spans="1:72" x14ac:dyDescent="0.25">
      <c r="A698" s="28" t="s">
        <v>276</v>
      </c>
      <c r="B698" s="27" t="s">
        <v>343</v>
      </c>
      <c r="C698" s="28" t="s">
        <v>406</v>
      </c>
      <c r="D698">
        <v>23.4</v>
      </c>
      <c r="E698">
        <v>2</v>
      </c>
      <c r="F698">
        <v>1.3</v>
      </c>
      <c r="G698">
        <v>3.2</v>
      </c>
      <c r="H698">
        <v>131.7</v>
      </c>
      <c r="I698">
        <v>20.3</v>
      </c>
      <c r="J698">
        <v>11.6</v>
      </c>
      <c r="K698">
        <v>18.3</v>
      </c>
      <c r="L698">
        <v>8</v>
      </c>
      <c r="M698">
        <v>14.1</v>
      </c>
      <c r="N698">
        <v>72.9</v>
      </c>
      <c r="O698">
        <v>81</v>
      </c>
      <c r="P698">
        <v>29.6</v>
      </c>
      <c r="Q698">
        <v>14.1</v>
      </c>
      <c r="R698">
        <v>47.4</v>
      </c>
      <c r="S698">
        <v>41.2</v>
      </c>
      <c r="T698">
        <v>95.6</v>
      </c>
      <c r="U698">
        <v>35.3</v>
      </c>
      <c r="V698">
        <v>61.9</v>
      </c>
      <c r="W698">
        <v>58.1</v>
      </c>
      <c r="X698">
        <v>16.2</v>
      </c>
      <c r="Y698">
        <v>41.6</v>
      </c>
      <c r="Z698">
        <v>15.5</v>
      </c>
      <c r="AA698">
        <v>31.4</v>
      </c>
      <c r="AB698">
        <v>1.8</v>
      </c>
      <c r="AC698">
        <v>12</v>
      </c>
      <c r="AD698">
        <v>61.6</v>
      </c>
      <c r="AE698">
        <v>13.9</v>
      </c>
      <c r="AF698">
        <v>239.5</v>
      </c>
      <c r="AG698">
        <v>60.8</v>
      </c>
      <c r="AH698">
        <v>10.9</v>
      </c>
      <c r="AI698">
        <v>6.4</v>
      </c>
      <c r="AJ698">
        <v>13.2</v>
      </c>
      <c r="AK698">
        <v>11.3</v>
      </c>
      <c r="AL698">
        <v>2.9</v>
      </c>
      <c r="AM698">
        <v>20.1</v>
      </c>
      <c r="AN698">
        <v>90.3</v>
      </c>
      <c r="AO698">
        <v>7.7</v>
      </c>
      <c r="AP698">
        <v>11.1</v>
      </c>
      <c r="AQ698">
        <v>246.4</v>
      </c>
      <c r="AR698">
        <v>3.1</v>
      </c>
      <c r="AS698">
        <v>3.2</v>
      </c>
      <c r="AT698">
        <v>5.5</v>
      </c>
      <c r="AU698">
        <v>5.3</v>
      </c>
      <c r="AV698">
        <v>18.7</v>
      </c>
      <c r="AW698">
        <v>8.6</v>
      </c>
      <c r="AX698">
        <v>7</v>
      </c>
      <c r="AY698">
        <v>7.4</v>
      </c>
      <c r="AZ698">
        <v>4.4</v>
      </c>
      <c r="BA698">
        <v>9.3</v>
      </c>
      <c r="BB698">
        <v>2.6</v>
      </c>
      <c r="BC698">
        <v>4.8</v>
      </c>
      <c r="BD698">
        <v>12.8</v>
      </c>
      <c r="BE698">
        <v>9.3</v>
      </c>
      <c r="BF698">
        <v>6.1</v>
      </c>
      <c r="BG698">
        <v>22.5</v>
      </c>
      <c r="BH698">
        <v>5.7</v>
      </c>
      <c r="BI698">
        <v>5.5</v>
      </c>
      <c r="BJ698">
        <v>4.2</v>
      </c>
      <c r="BK698">
        <v>3.3</v>
      </c>
      <c r="BL698">
        <v>2.2</v>
      </c>
      <c r="BM698">
        <v>3.4</v>
      </c>
      <c r="BP698">
        <v>11.6</v>
      </c>
      <c r="BQ698">
        <v>87.7</v>
      </c>
      <c r="BR698">
        <v>0.7</v>
      </c>
      <c r="BS698">
        <v>86.4</v>
      </c>
      <c r="BT698">
        <v>31.1</v>
      </c>
    </row>
    <row r="699" spans="1:72" x14ac:dyDescent="0.25">
      <c r="A699" s="28" t="s">
        <v>276</v>
      </c>
      <c r="B699" s="27" t="s">
        <v>343</v>
      </c>
      <c r="C699" s="28" t="s">
        <v>407</v>
      </c>
      <c r="D699">
        <v>945.6</v>
      </c>
      <c r="E699">
        <v>49.4</v>
      </c>
      <c r="F699">
        <v>71.2</v>
      </c>
      <c r="G699">
        <v>99</v>
      </c>
      <c r="H699">
        <v>5218.3</v>
      </c>
      <c r="I699">
        <v>1154.5</v>
      </c>
      <c r="J699">
        <v>537.4</v>
      </c>
      <c r="K699">
        <v>684.5</v>
      </c>
      <c r="L699">
        <v>162.5</v>
      </c>
      <c r="M699">
        <v>538.1</v>
      </c>
      <c r="N699">
        <v>2343.4</v>
      </c>
      <c r="O699">
        <v>2187.6</v>
      </c>
      <c r="P699">
        <v>1234.1</v>
      </c>
      <c r="Q699">
        <v>673.3</v>
      </c>
      <c r="R699">
        <v>866.7</v>
      </c>
      <c r="S699">
        <v>1336.3</v>
      </c>
      <c r="T699">
        <v>2561.3</v>
      </c>
      <c r="U699">
        <v>1359.6</v>
      </c>
      <c r="V699">
        <v>2332.3</v>
      </c>
      <c r="W699">
        <v>2422</v>
      </c>
      <c r="X699">
        <v>571</v>
      </c>
      <c r="Y699">
        <v>1468.2</v>
      </c>
      <c r="Z699">
        <v>625.7</v>
      </c>
      <c r="AA699">
        <v>1325.9</v>
      </c>
      <c r="AB699">
        <v>57.5</v>
      </c>
      <c r="AC699">
        <v>502.1</v>
      </c>
      <c r="AD699">
        <v>2347.5</v>
      </c>
      <c r="AE699">
        <v>613.4</v>
      </c>
      <c r="AF699">
        <v>11410.7</v>
      </c>
      <c r="AG699">
        <v>2685.8</v>
      </c>
      <c r="AH699">
        <v>457.4</v>
      </c>
      <c r="AI699">
        <v>772.3</v>
      </c>
      <c r="AJ699">
        <v>424</v>
      </c>
      <c r="AK699">
        <v>955.7</v>
      </c>
      <c r="AL699">
        <v>60.3</v>
      </c>
      <c r="AM699">
        <v>1110.3</v>
      </c>
      <c r="AN699">
        <v>1840.3</v>
      </c>
      <c r="AO699">
        <v>266.4</v>
      </c>
      <c r="AP699">
        <v>509.1</v>
      </c>
      <c r="AQ699">
        <v>5185.7</v>
      </c>
      <c r="AR699">
        <v>89.7</v>
      </c>
      <c r="AS699">
        <v>73.7</v>
      </c>
      <c r="AT699">
        <v>328.5</v>
      </c>
      <c r="AU699">
        <v>262</v>
      </c>
      <c r="AV699">
        <v>817.7</v>
      </c>
      <c r="AW699">
        <v>323.9</v>
      </c>
      <c r="AX699">
        <v>172.3</v>
      </c>
      <c r="AY699">
        <v>327.1</v>
      </c>
      <c r="AZ699">
        <v>130.8</v>
      </c>
      <c r="BA699">
        <v>406.5</v>
      </c>
      <c r="BB699">
        <v>47.2</v>
      </c>
      <c r="BC699">
        <v>237.1</v>
      </c>
      <c r="BD699">
        <v>525.5</v>
      </c>
      <c r="BE699">
        <v>292.7</v>
      </c>
      <c r="BF699">
        <v>211.8</v>
      </c>
      <c r="BG699">
        <v>856.8</v>
      </c>
      <c r="BH699">
        <v>182</v>
      </c>
      <c r="BI699">
        <v>258.3</v>
      </c>
      <c r="BJ699">
        <v>151.8</v>
      </c>
      <c r="BK699">
        <v>106.1</v>
      </c>
      <c r="BL699">
        <v>60.4</v>
      </c>
      <c r="BM699">
        <v>92.2</v>
      </c>
      <c r="BP699">
        <v>346.5</v>
      </c>
      <c r="BQ699">
        <v>945.1</v>
      </c>
      <c r="BR699">
        <v>13</v>
      </c>
      <c r="BS699">
        <v>1175.4</v>
      </c>
      <c r="BT699">
        <v>451.8</v>
      </c>
    </row>
    <row r="700" spans="1:72" x14ac:dyDescent="0.25">
      <c r="A700" s="26" t="s">
        <v>277</v>
      </c>
      <c r="B700" s="27" t="s">
        <v>344</v>
      </c>
      <c r="C700" s="26" t="s">
        <v>384</v>
      </c>
      <c r="D700">
        <v>9570.2</v>
      </c>
      <c r="E700">
        <v>720.6</v>
      </c>
      <c r="F700">
        <v>364.9</v>
      </c>
      <c r="G700">
        <v>937.7</v>
      </c>
      <c r="H700">
        <v>28583</v>
      </c>
      <c r="I700">
        <v>4137</v>
      </c>
      <c r="J700">
        <v>3024.1</v>
      </c>
      <c r="K700">
        <v>2558.6</v>
      </c>
      <c r="L700">
        <v>1109.7</v>
      </c>
      <c r="M700">
        <v>2259.9</v>
      </c>
      <c r="N700">
        <v>8560.4</v>
      </c>
      <c r="O700">
        <v>3416.5</v>
      </c>
      <c r="P700">
        <v>4741.5</v>
      </c>
      <c r="Q700">
        <v>3811.2</v>
      </c>
      <c r="R700">
        <v>3899.5</v>
      </c>
      <c r="S700">
        <v>6546</v>
      </c>
      <c r="T700">
        <v>6700.3</v>
      </c>
      <c r="U700">
        <v>5664.8</v>
      </c>
      <c r="V700">
        <v>7809.4</v>
      </c>
      <c r="W700">
        <v>11752.9</v>
      </c>
      <c r="X700">
        <v>4622.2</v>
      </c>
      <c r="Y700">
        <v>5660.6</v>
      </c>
      <c r="Z700">
        <v>3002</v>
      </c>
      <c r="AA700">
        <v>5319.1</v>
      </c>
      <c r="AB700">
        <v>535.3</v>
      </c>
      <c r="AC700">
        <v>1918.2</v>
      </c>
      <c r="AD700">
        <v>22101.3</v>
      </c>
      <c r="AE700">
        <v>2966.7</v>
      </c>
      <c r="AF700">
        <v>10159.9</v>
      </c>
      <c r="AG700">
        <v>6333.7</v>
      </c>
      <c r="AH700">
        <v>5317.9</v>
      </c>
      <c r="AI700">
        <v>1415.3</v>
      </c>
      <c r="AJ700">
        <v>1238.6</v>
      </c>
      <c r="AK700">
        <v>3028.9</v>
      </c>
      <c r="AL700">
        <v>997</v>
      </c>
      <c r="AM700">
        <v>15254.2</v>
      </c>
      <c r="AN700">
        <v>1145.2</v>
      </c>
      <c r="AO700">
        <v>1543.6</v>
      </c>
      <c r="AP700">
        <v>2537.3</v>
      </c>
      <c r="AQ700">
        <v>4038.9</v>
      </c>
      <c r="AR700">
        <v>1251.8</v>
      </c>
      <c r="AS700">
        <v>942.5</v>
      </c>
      <c r="AT700">
        <v>1061.5</v>
      </c>
      <c r="AU700">
        <v>2517.3</v>
      </c>
      <c r="AV700">
        <v>3664.9</v>
      </c>
      <c r="AW700">
        <v>2215.1</v>
      </c>
      <c r="AX700">
        <v>1327.1</v>
      </c>
      <c r="AY700">
        <v>2220.3</v>
      </c>
      <c r="AZ700">
        <v>1654.4</v>
      </c>
      <c r="BA700">
        <v>1683.7</v>
      </c>
      <c r="BB700">
        <v>645.2</v>
      </c>
      <c r="BC700">
        <v>987</v>
      </c>
      <c r="BD700">
        <v>3449</v>
      </c>
      <c r="BE700">
        <v>5770.5</v>
      </c>
      <c r="BF700">
        <v>2884.3</v>
      </c>
      <c r="BG700">
        <v>19221.1</v>
      </c>
      <c r="BH700">
        <v>6711.8</v>
      </c>
      <c r="BI700">
        <v>2163.6</v>
      </c>
      <c r="BJ700">
        <v>1183.6</v>
      </c>
      <c r="BK700">
        <v>1177.8</v>
      </c>
      <c r="BL700">
        <v>624.7</v>
      </c>
      <c r="BM700">
        <v>1736.5</v>
      </c>
      <c r="BP700">
        <v>37277.4</v>
      </c>
      <c r="BQ700">
        <v>673183</v>
      </c>
      <c r="BR700">
        <v>168.8</v>
      </c>
      <c r="BS700">
        <v>33987.1</v>
      </c>
      <c r="BT700">
        <v>7863.1</v>
      </c>
    </row>
    <row r="701" spans="1:72" x14ac:dyDescent="0.25">
      <c r="A701" s="28" t="s">
        <v>277</v>
      </c>
      <c r="B701" s="27" t="s">
        <v>344</v>
      </c>
      <c r="C701" s="28" t="s">
        <v>385</v>
      </c>
      <c r="D701">
        <v>36.7</v>
      </c>
      <c r="E701">
        <v>16.6</v>
      </c>
      <c r="F701">
        <v>11.3</v>
      </c>
      <c r="G701">
        <v>25.3</v>
      </c>
      <c r="H701">
        <v>38.4</v>
      </c>
      <c r="I701">
        <v>27.1</v>
      </c>
      <c r="J701">
        <v>28.2</v>
      </c>
      <c r="K701">
        <v>32.3</v>
      </c>
      <c r="L701">
        <v>23.8</v>
      </c>
      <c r="M701">
        <v>23.7</v>
      </c>
      <c r="N701">
        <v>37.7</v>
      </c>
      <c r="O701">
        <v>41.6</v>
      </c>
      <c r="P701">
        <v>36.9</v>
      </c>
      <c r="Q701">
        <v>29.7</v>
      </c>
      <c r="R701">
        <v>34.7</v>
      </c>
      <c r="S701">
        <v>39.6</v>
      </c>
      <c r="T701">
        <v>37.7</v>
      </c>
      <c r="U701">
        <v>34.4</v>
      </c>
      <c r="V701">
        <v>34.1</v>
      </c>
      <c r="W701">
        <v>39.3</v>
      </c>
      <c r="X701">
        <v>34.9</v>
      </c>
      <c r="Y701">
        <v>30.3</v>
      </c>
      <c r="Z701">
        <v>33.5</v>
      </c>
      <c r="AA701">
        <v>29.6</v>
      </c>
      <c r="AB701">
        <v>15.9</v>
      </c>
      <c r="AC701">
        <v>38</v>
      </c>
      <c r="AD701">
        <v>40</v>
      </c>
      <c r="AE701">
        <v>35.2</v>
      </c>
      <c r="AF701">
        <v>17.1</v>
      </c>
      <c r="AG701">
        <v>81.4</v>
      </c>
      <c r="AH701">
        <v>35.9</v>
      </c>
      <c r="AI701">
        <v>44</v>
      </c>
      <c r="AJ701">
        <v>32.1</v>
      </c>
      <c r="AK701">
        <v>36.8</v>
      </c>
      <c r="AL701">
        <v>24.1</v>
      </c>
      <c r="AM701">
        <v>32.2</v>
      </c>
      <c r="AN701">
        <v>25</v>
      </c>
      <c r="AO701">
        <v>43.7</v>
      </c>
      <c r="AP701">
        <v>37.6</v>
      </c>
      <c r="AQ701">
        <v>38.6</v>
      </c>
      <c r="AR701">
        <v>20.3</v>
      </c>
      <c r="AS701">
        <v>24.7</v>
      </c>
      <c r="AT701">
        <v>22.8</v>
      </c>
      <c r="AU701">
        <v>24.6</v>
      </c>
      <c r="AV701">
        <v>33.8</v>
      </c>
      <c r="AW701">
        <v>32.5</v>
      </c>
      <c r="AX701">
        <v>35.1</v>
      </c>
      <c r="AY701">
        <v>32.2</v>
      </c>
      <c r="AZ701">
        <v>27.8</v>
      </c>
      <c r="BA701">
        <v>34.3</v>
      </c>
      <c r="BB701">
        <v>22.6</v>
      </c>
      <c r="BC701">
        <v>37.7</v>
      </c>
      <c r="BD701">
        <v>27.5</v>
      </c>
      <c r="BE701">
        <v>30.2</v>
      </c>
      <c r="BF701">
        <v>28.6</v>
      </c>
      <c r="BG701">
        <v>41.7</v>
      </c>
      <c r="BH701">
        <v>29.5</v>
      </c>
      <c r="BI701">
        <v>27.6</v>
      </c>
      <c r="BJ701">
        <v>25.3</v>
      </c>
      <c r="BK701">
        <v>23.9</v>
      </c>
      <c r="BL701">
        <v>17.2</v>
      </c>
      <c r="BM701">
        <v>24.3</v>
      </c>
      <c r="BP701">
        <v>46.5</v>
      </c>
      <c r="BQ701">
        <v>148.4</v>
      </c>
      <c r="BR701">
        <v>0.8</v>
      </c>
      <c r="BS701">
        <v>44.4</v>
      </c>
      <c r="BT701">
        <v>60</v>
      </c>
    </row>
    <row r="702" spans="1:72" x14ac:dyDescent="0.25">
      <c r="A702" s="28" t="s">
        <v>277</v>
      </c>
      <c r="B702" s="27" t="s">
        <v>344</v>
      </c>
      <c r="C702" s="28" t="s">
        <v>386</v>
      </c>
      <c r="D702">
        <v>161.6</v>
      </c>
      <c r="E702">
        <v>57.5</v>
      </c>
      <c r="F702">
        <v>60.8</v>
      </c>
      <c r="G702">
        <v>106.4</v>
      </c>
      <c r="H702">
        <v>232.9</v>
      </c>
      <c r="I702">
        <v>131.2</v>
      </c>
      <c r="J702">
        <v>120.8</v>
      </c>
      <c r="K702">
        <v>143.8</v>
      </c>
      <c r="L702">
        <v>119.9</v>
      </c>
      <c r="M702">
        <v>128.1</v>
      </c>
      <c r="N702">
        <v>195</v>
      </c>
      <c r="O702">
        <v>185.4</v>
      </c>
      <c r="P702">
        <v>179.1</v>
      </c>
      <c r="Q702">
        <v>136.5</v>
      </c>
      <c r="R702">
        <v>170.3</v>
      </c>
      <c r="S702">
        <v>178.3</v>
      </c>
      <c r="T702">
        <v>177.5</v>
      </c>
      <c r="U702">
        <v>168</v>
      </c>
      <c r="V702">
        <v>177.2</v>
      </c>
      <c r="W702">
        <v>188</v>
      </c>
      <c r="X702">
        <v>167.9</v>
      </c>
      <c r="Y702">
        <v>138.2</v>
      </c>
      <c r="Z702">
        <v>161.3</v>
      </c>
      <c r="AA702">
        <v>146.2</v>
      </c>
      <c r="AB702">
        <v>77</v>
      </c>
      <c r="AC702">
        <v>178</v>
      </c>
      <c r="AD702">
        <v>175.1</v>
      </c>
      <c r="AE702">
        <v>151.7</v>
      </c>
      <c r="AF702">
        <v>141</v>
      </c>
      <c r="AG702">
        <v>335.7</v>
      </c>
      <c r="AH702">
        <v>169.1</v>
      </c>
      <c r="AI702">
        <v>198.7</v>
      </c>
      <c r="AJ702">
        <v>154.6</v>
      </c>
      <c r="AK702">
        <v>200.7</v>
      </c>
      <c r="AL702">
        <v>117.7</v>
      </c>
      <c r="AM702">
        <v>166.2</v>
      </c>
      <c r="AN702">
        <v>133.7</v>
      </c>
      <c r="AO702">
        <v>174.5</v>
      </c>
      <c r="AP702">
        <v>157.1</v>
      </c>
      <c r="AQ702">
        <v>171.1</v>
      </c>
      <c r="AR702">
        <v>96.7</v>
      </c>
      <c r="AS702">
        <v>154.5</v>
      </c>
      <c r="AT702">
        <v>134.1</v>
      </c>
      <c r="AU702">
        <v>111.4</v>
      </c>
      <c r="AV702">
        <v>152.1</v>
      </c>
      <c r="AW702">
        <v>157</v>
      </c>
      <c r="AX702">
        <v>167.1</v>
      </c>
      <c r="AY702">
        <v>134.5</v>
      </c>
      <c r="AZ702">
        <v>126.5</v>
      </c>
      <c r="BA702">
        <v>145.1</v>
      </c>
      <c r="BB702">
        <v>98.3</v>
      </c>
      <c r="BC702">
        <v>150.7</v>
      </c>
      <c r="BD702">
        <v>136.8</v>
      </c>
      <c r="BE702">
        <v>137.7</v>
      </c>
      <c r="BF702">
        <v>142.4</v>
      </c>
      <c r="BG702">
        <v>196.2</v>
      </c>
      <c r="BH702">
        <v>137.3</v>
      </c>
      <c r="BI702">
        <v>138.3</v>
      </c>
      <c r="BJ702">
        <v>117.1</v>
      </c>
      <c r="BK702">
        <v>114</v>
      </c>
      <c r="BL702">
        <v>88.4</v>
      </c>
      <c r="BM702">
        <v>117.9</v>
      </c>
      <c r="BP702">
        <v>214.3</v>
      </c>
      <c r="BQ702">
        <v>973.5</v>
      </c>
      <c r="BR702">
        <v>6.8</v>
      </c>
      <c r="BS702">
        <v>224.8</v>
      </c>
      <c r="BT702">
        <v>321.6</v>
      </c>
    </row>
    <row r="703" spans="1:72" x14ac:dyDescent="0.25">
      <c r="A703" s="28" t="s">
        <v>277</v>
      </c>
      <c r="B703" s="27" t="s">
        <v>344</v>
      </c>
      <c r="C703" s="28" t="s">
        <v>387</v>
      </c>
      <c r="D703">
        <v>2.1</v>
      </c>
      <c r="E703">
        <v>0.5</v>
      </c>
      <c r="F703">
        <v>0.5</v>
      </c>
      <c r="G703">
        <v>1.1</v>
      </c>
      <c r="H703">
        <v>5.3</v>
      </c>
      <c r="I703">
        <v>1.7</v>
      </c>
      <c r="J703">
        <v>1.4</v>
      </c>
      <c r="K703">
        <v>1.8</v>
      </c>
      <c r="L703">
        <v>1.2</v>
      </c>
      <c r="M703">
        <v>1.5</v>
      </c>
      <c r="N703">
        <v>4.6</v>
      </c>
      <c r="O703">
        <v>6</v>
      </c>
      <c r="P703">
        <v>2.4</v>
      </c>
      <c r="Q703">
        <v>1.8</v>
      </c>
      <c r="R703">
        <v>2.4</v>
      </c>
      <c r="S703">
        <v>3.1</v>
      </c>
      <c r="T703">
        <v>3.3</v>
      </c>
      <c r="U703">
        <v>2.8</v>
      </c>
      <c r="V703">
        <v>3.9</v>
      </c>
      <c r="W703">
        <v>5.1</v>
      </c>
      <c r="X703">
        <v>2.3</v>
      </c>
      <c r="Y703">
        <v>2.1</v>
      </c>
      <c r="Z703">
        <v>2.1</v>
      </c>
      <c r="AA703">
        <v>4.2</v>
      </c>
      <c r="AB703">
        <v>0.8</v>
      </c>
      <c r="AC703">
        <v>2.9</v>
      </c>
      <c r="AD703">
        <v>5.6</v>
      </c>
      <c r="AE703">
        <v>3.4</v>
      </c>
      <c r="AF703">
        <v>8.7</v>
      </c>
      <c r="AG703">
        <v>6</v>
      </c>
      <c r="AH703">
        <v>4</v>
      </c>
      <c r="AI703">
        <v>3</v>
      </c>
      <c r="AJ703">
        <v>2.7</v>
      </c>
      <c r="AK703">
        <v>4.6</v>
      </c>
      <c r="AL703">
        <v>2</v>
      </c>
      <c r="AM703">
        <v>4</v>
      </c>
      <c r="AN703">
        <v>3.4</v>
      </c>
      <c r="AO703">
        <v>3.9</v>
      </c>
      <c r="AP703">
        <v>4.5</v>
      </c>
      <c r="AQ703">
        <v>38.7</v>
      </c>
      <c r="AR703">
        <v>4.2</v>
      </c>
      <c r="AS703">
        <v>3.1</v>
      </c>
      <c r="AT703">
        <v>4.4</v>
      </c>
      <c r="AU703">
        <v>2.8</v>
      </c>
      <c r="AV703">
        <v>20.3</v>
      </c>
      <c r="AW703">
        <v>3.9</v>
      </c>
      <c r="AX703">
        <v>4.8</v>
      </c>
      <c r="AY703">
        <v>3</v>
      </c>
      <c r="AZ703">
        <v>2.8</v>
      </c>
      <c r="BA703">
        <v>5.8</v>
      </c>
      <c r="BB703">
        <v>2</v>
      </c>
      <c r="BC703">
        <v>5.5</v>
      </c>
      <c r="BD703">
        <v>8.5</v>
      </c>
      <c r="BE703">
        <v>6.5</v>
      </c>
      <c r="BF703">
        <v>3.4</v>
      </c>
      <c r="BG703">
        <v>4.7</v>
      </c>
      <c r="BH703">
        <v>2.8</v>
      </c>
      <c r="BI703">
        <v>8.5</v>
      </c>
      <c r="BJ703">
        <v>1.9</v>
      </c>
      <c r="BK703">
        <v>2.1</v>
      </c>
      <c r="BL703">
        <v>0.9</v>
      </c>
      <c r="BM703">
        <v>1.5</v>
      </c>
      <c r="BP703">
        <v>2.7</v>
      </c>
      <c r="BQ703">
        <v>33.4</v>
      </c>
      <c r="BR703">
        <v>0.1</v>
      </c>
      <c r="BS703">
        <v>47.9</v>
      </c>
      <c r="BT703">
        <v>7.9</v>
      </c>
    </row>
    <row r="704" spans="1:72" x14ac:dyDescent="0.25">
      <c r="A704" s="28" t="s">
        <v>277</v>
      </c>
      <c r="B704" s="27" t="s">
        <v>344</v>
      </c>
      <c r="C704" s="28" t="s">
        <v>388</v>
      </c>
      <c r="D704">
        <v>0.4</v>
      </c>
      <c r="G704">
        <v>0.1</v>
      </c>
      <c r="H704">
        <v>2</v>
      </c>
      <c r="I704">
        <v>0.5</v>
      </c>
      <c r="J704">
        <v>0.4</v>
      </c>
      <c r="K704">
        <v>0.4</v>
      </c>
      <c r="L704">
        <v>0.1</v>
      </c>
      <c r="M704">
        <v>0.2</v>
      </c>
      <c r="N704">
        <v>0.9</v>
      </c>
      <c r="O704">
        <v>0.5</v>
      </c>
      <c r="P704">
        <v>0.7</v>
      </c>
      <c r="Q704">
        <v>0.4</v>
      </c>
      <c r="R704">
        <v>0.6</v>
      </c>
      <c r="S704">
        <v>1.3</v>
      </c>
      <c r="T704">
        <v>0.6</v>
      </c>
      <c r="U704">
        <v>1.1</v>
      </c>
      <c r="V704">
        <v>1.4</v>
      </c>
      <c r="W704">
        <v>1.4</v>
      </c>
      <c r="X704">
        <v>0.3</v>
      </c>
      <c r="Y704">
        <v>0.6</v>
      </c>
      <c r="Z704">
        <v>0.3</v>
      </c>
      <c r="AA704">
        <v>0.5</v>
      </c>
      <c r="AC704">
        <v>0.3</v>
      </c>
      <c r="AD704">
        <v>1.7</v>
      </c>
      <c r="AE704">
        <v>0.3</v>
      </c>
      <c r="AF704">
        <v>4.1</v>
      </c>
      <c r="AG704">
        <v>1.1</v>
      </c>
      <c r="AH704">
        <v>0.3</v>
      </c>
      <c r="AI704">
        <v>0.2</v>
      </c>
      <c r="AJ704">
        <v>0.1</v>
      </c>
      <c r="AK704">
        <v>0.3</v>
      </c>
      <c r="AM704">
        <v>0.6</v>
      </c>
      <c r="AN704">
        <v>0.2</v>
      </c>
      <c r="AO704">
        <v>0.1</v>
      </c>
      <c r="AP704">
        <v>0.2</v>
      </c>
      <c r="AQ704">
        <v>0.7</v>
      </c>
      <c r="AR704">
        <v>0.1</v>
      </c>
      <c r="AS704">
        <v>0.1</v>
      </c>
      <c r="AT704">
        <v>0.2</v>
      </c>
      <c r="AU704">
        <v>0.2</v>
      </c>
      <c r="AV704">
        <v>0.4</v>
      </c>
      <c r="AW704">
        <v>0.2</v>
      </c>
      <c r="AX704">
        <v>0.1</v>
      </c>
      <c r="AY704">
        <v>0.2</v>
      </c>
      <c r="AZ704">
        <v>0.1</v>
      </c>
      <c r="BA704">
        <v>0.2</v>
      </c>
      <c r="BC704">
        <v>0.1</v>
      </c>
      <c r="BD704">
        <v>0.3</v>
      </c>
      <c r="BE704">
        <v>0.2</v>
      </c>
      <c r="BF704">
        <v>0.1</v>
      </c>
      <c r="BG704">
        <v>0.3</v>
      </c>
      <c r="BH704">
        <v>0.1</v>
      </c>
      <c r="BI704">
        <v>0.1</v>
      </c>
      <c r="BJ704">
        <v>0.1</v>
      </c>
      <c r="BK704">
        <v>0.1</v>
      </c>
      <c r="BM704">
        <v>0.1</v>
      </c>
      <c r="BP704">
        <v>0.1</v>
      </c>
      <c r="BQ704">
        <v>0.5</v>
      </c>
      <c r="BS704">
        <v>0.7</v>
      </c>
      <c r="BT704">
        <v>0.2</v>
      </c>
    </row>
    <row r="705" spans="1:72" x14ac:dyDescent="0.25">
      <c r="A705" s="28" t="s">
        <v>277</v>
      </c>
      <c r="B705" s="27" t="s">
        <v>344</v>
      </c>
      <c r="C705" s="28" t="s">
        <v>389</v>
      </c>
      <c r="D705">
        <v>0.1</v>
      </c>
      <c r="H705">
        <v>0.3</v>
      </c>
      <c r="K705">
        <v>0.1</v>
      </c>
      <c r="N705">
        <v>0.1</v>
      </c>
      <c r="P705">
        <v>0.1</v>
      </c>
      <c r="R705">
        <v>0.1</v>
      </c>
      <c r="S705">
        <v>0.1</v>
      </c>
      <c r="U705">
        <v>0.1</v>
      </c>
      <c r="V705">
        <v>0.1</v>
      </c>
      <c r="W705">
        <v>0.1</v>
      </c>
      <c r="AA705">
        <v>0.4</v>
      </c>
      <c r="AC705">
        <v>0.1</v>
      </c>
      <c r="AD705">
        <v>0.2</v>
      </c>
      <c r="AF705">
        <v>0.1</v>
      </c>
      <c r="AG705">
        <v>0.1</v>
      </c>
      <c r="AH705">
        <v>0.1</v>
      </c>
      <c r="AK705">
        <v>0.1</v>
      </c>
      <c r="AM705">
        <v>0.1</v>
      </c>
      <c r="AN705">
        <v>0.1</v>
      </c>
      <c r="AP705">
        <v>0.1</v>
      </c>
      <c r="AQ705">
        <v>0.9</v>
      </c>
      <c r="AR705">
        <v>0.1</v>
      </c>
      <c r="AV705">
        <v>0.3</v>
      </c>
      <c r="AW705">
        <v>0.1</v>
      </c>
      <c r="BD705">
        <v>0.1</v>
      </c>
      <c r="BE705">
        <v>0.1</v>
      </c>
      <c r="BG705">
        <v>0.1</v>
      </c>
      <c r="BQ705">
        <v>1.5</v>
      </c>
      <c r="BS705">
        <v>0.9</v>
      </c>
      <c r="BT705">
        <v>0.1</v>
      </c>
    </row>
    <row r="706" spans="1:69" x14ac:dyDescent="0.25">
      <c r="A706" s="28" t="s">
        <v>277</v>
      </c>
      <c r="B706" s="27" t="s">
        <v>344</v>
      </c>
      <c r="C706" s="28" t="s">
        <v>390</v>
      </c>
      <c r="BQ706">
        <v>0.1</v>
      </c>
    </row>
    <row r="707" spans="1:71" x14ac:dyDescent="0.25">
      <c r="A707" s="28" t="s">
        <v>277</v>
      </c>
      <c r="B707" s="27" t="s">
        <v>344</v>
      </c>
      <c r="C707" s="28" t="s">
        <v>391</v>
      </c>
      <c r="AQ707">
        <v>0.2</v>
      </c>
      <c r="BS707">
        <v>0.1</v>
      </c>
    </row>
    <row r="708" spans="1:72" x14ac:dyDescent="0.25">
      <c r="A708" s="28" t="s">
        <v>277</v>
      </c>
      <c r="B708" s="27" t="s">
        <v>344</v>
      </c>
      <c r="C708" s="28" t="s">
        <v>392</v>
      </c>
      <c r="D708">
        <v>1.5</v>
      </c>
      <c r="E708">
        <v>0.1</v>
      </c>
      <c r="F708">
        <v>0.1</v>
      </c>
      <c r="G708">
        <v>0.3</v>
      </c>
      <c r="H708">
        <v>9.4</v>
      </c>
      <c r="I708">
        <v>11.2</v>
      </c>
      <c r="J708">
        <v>0.9</v>
      </c>
      <c r="K708">
        <v>1.5</v>
      </c>
      <c r="L708">
        <v>0.4</v>
      </c>
      <c r="M708">
        <v>3.6</v>
      </c>
      <c r="N708">
        <v>4.2</v>
      </c>
      <c r="O708">
        <v>2.3</v>
      </c>
      <c r="P708">
        <v>3.3</v>
      </c>
      <c r="Q708">
        <v>1.6</v>
      </c>
      <c r="R708">
        <v>3.8</v>
      </c>
      <c r="S708">
        <v>3.8</v>
      </c>
      <c r="T708">
        <v>3.1</v>
      </c>
      <c r="U708">
        <v>2.9</v>
      </c>
      <c r="V708">
        <v>4.9</v>
      </c>
      <c r="W708">
        <v>6.9</v>
      </c>
      <c r="X708">
        <v>1.1</v>
      </c>
      <c r="Y708">
        <v>3.6</v>
      </c>
      <c r="Z708">
        <v>1.2</v>
      </c>
      <c r="AA708">
        <v>2.9</v>
      </c>
      <c r="AB708">
        <v>0.1</v>
      </c>
      <c r="AC708">
        <v>0.8</v>
      </c>
      <c r="AD708">
        <v>6.1</v>
      </c>
      <c r="AE708">
        <v>1.2</v>
      </c>
      <c r="AF708">
        <v>14</v>
      </c>
      <c r="AG708">
        <v>3.9</v>
      </c>
      <c r="AH708">
        <v>1.8</v>
      </c>
      <c r="AI708">
        <v>1.4</v>
      </c>
      <c r="AJ708">
        <v>1.1</v>
      </c>
      <c r="AK708">
        <v>2.3</v>
      </c>
      <c r="AL708">
        <v>0.2</v>
      </c>
      <c r="AM708">
        <v>2.5</v>
      </c>
      <c r="AN708">
        <v>1.3</v>
      </c>
      <c r="AO708">
        <v>0.5</v>
      </c>
      <c r="AP708">
        <v>1.2</v>
      </c>
      <c r="AQ708">
        <v>4.3</v>
      </c>
      <c r="AR708">
        <v>0.3</v>
      </c>
      <c r="AS708">
        <v>0.2</v>
      </c>
      <c r="AT708">
        <v>0.7</v>
      </c>
      <c r="AU708">
        <v>0.6</v>
      </c>
      <c r="AV708">
        <v>1.7</v>
      </c>
      <c r="AW708">
        <v>0.7</v>
      </c>
      <c r="AX708">
        <v>0.4</v>
      </c>
      <c r="AY708">
        <v>0.7</v>
      </c>
      <c r="AZ708">
        <v>0.3</v>
      </c>
      <c r="BA708">
        <v>0.7</v>
      </c>
      <c r="BB708">
        <v>0.1</v>
      </c>
      <c r="BC708">
        <v>0.7</v>
      </c>
      <c r="BD708">
        <v>1.3</v>
      </c>
      <c r="BE708">
        <v>1.3</v>
      </c>
      <c r="BF708">
        <v>0.6</v>
      </c>
      <c r="BG708">
        <v>3</v>
      </c>
      <c r="BH708">
        <v>0.7</v>
      </c>
      <c r="BI708">
        <v>0.7</v>
      </c>
      <c r="BJ708">
        <v>0.3</v>
      </c>
      <c r="BK708">
        <v>0.2</v>
      </c>
      <c r="BL708">
        <v>0.2</v>
      </c>
      <c r="BM708">
        <v>0.3</v>
      </c>
      <c r="BP708">
        <v>0.8</v>
      </c>
      <c r="BQ708">
        <v>66.8</v>
      </c>
      <c r="BS708">
        <v>8.7</v>
      </c>
      <c r="BT708">
        <v>16.3</v>
      </c>
    </row>
    <row r="709" spans="1:72" x14ac:dyDescent="0.25">
      <c r="A709" s="28" t="s">
        <v>277</v>
      </c>
      <c r="B709" s="27" t="s">
        <v>344</v>
      </c>
      <c r="C709" s="28" t="s">
        <v>393</v>
      </c>
      <c r="D709">
        <v>3.6</v>
      </c>
      <c r="E709">
        <v>1</v>
      </c>
      <c r="F709">
        <v>0.7</v>
      </c>
      <c r="G709">
        <v>1.6</v>
      </c>
      <c r="H709">
        <v>13.5</v>
      </c>
      <c r="I709">
        <v>3.4</v>
      </c>
      <c r="J709">
        <v>3</v>
      </c>
      <c r="K709">
        <v>3.3</v>
      </c>
      <c r="L709">
        <v>1.7</v>
      </c>
      <c r="M709">
        <v>2.8</v>
      </c>
      <c r="N709">
        <v>7.4</v>
      </c>
      <c r="O709">
        <v>5.9</v>
      </c>
      <c r="P709">
        <v>4.7</v>
      </c>
      <c r="Q709">
        <v>2.9</v>
      </c>
      <c r="R709">
        <v>3.8</v>
      </c>
      <c r="S709">
        <v>4.8</v>
      </c>
      <c r="T709">
        <v>5.8</v>
      </c>
      <c r="U709">
        <v>4.7</v>
      </c>
      <c r="V709">
        <v>6.7</v>
      </c>
      <c r="W709">
        <v>6.9</v>
      </c>
      <c r="X709">
        <v>2.5</v>
      </c>
      <c r="Y709">
        <v>4.1</v>
      </c>
      <c r="Z709">
        <v>2.8</v>
      </c>
      <c r="AA709">
        <v>4.6</v>
      </c>
      <c r="AB709">
        <v>1</v>
      </c>
      <c r="AC709">
        <v>3.1</v>
      </c>
      <c r="AD709">
        <v>5.8</v>
      </c>
      <c r="AE709">
        <v>3.4</v>
      </c>
      <c r="AF709">
        <v>22.8</v>
      </c>
      <c r="AG709">
        <v>9.1</v>
      </c>
      <c r="AH709">
        <v>3.3</v>
      </c>
      <c r="AI709">
        <v>4.6</v>
      </c>
      <c r="AJ709">
        <v>2.7</v>
      </c>
      <c r="AK709">
        <v>9.2</v>
      </c>
      <c r="AL709">
        <v>1.7</v>
      </c>
      <c r="AM709">
        <v>4.5</v>
      </c>
      <c r="AN709">
        <v>5</v>
      </c>
      <c r="AO709">
        <v>2.8</v>
      </c>
      <c r="AP709">
        <v>3.1</v>
      </c>
      <c r="AQ709">
        <v>10.5</v>
      </c>
      <c r="AR709">
        <v>2.5</v>
      </c>
      <c r="AS709">
        <v>2.5</v>
      </c>
      <c r="AT709">
        <v>4.1</v>
      </c>
      <c r="AU709">
        <v>2.4</v>
      </c>
      <c r="AV709">
        <v>6.3</v>
      </c>
      <c r="AW709">
        <v>2.6</v>
      </c>
      <c r="AX709">
        <v>2.2</v>
      </c>
      <c r="AY709">
        <v>5</v>
      </c>
      <c r="AZ709">
        <v>1.9</v>
      </c>
      <c r="BA709">
        <v>3.1</v>
      </c>
      <c r="BB709">
        <v>1.5</v>
      </c>
      <c r="BC709">
        <v>2.9</v>
      </c>
      <c r="BD709">
        <v>4.5</v>
      </c>
      <c r="BE709">
        <v>3</v>
      </c>
      <c r="BF709">
        <v>2.4</v>
      </c>
      <c r="BG709">
        <v>3.9</v>
      </c>
      <c r="BH709">
        <v>2.1</v>
      </c>
      <c r="BI709">
        <v>2.5</v>
      </c>
      <c r="BJ709">
        <v>1.7</v>
      </c>
      <c r="BK709">
        <v>1.6</v>
      </c>
      <c r="BL709">
        <v>1</v>
      </c>
      <c r="BM709">
        <v>1.6</v>
      </c>
      <c r="BP709">
        <v>2.9</v>
      </c>
      <c r="BQ709">
        <v>15.4</v>
      </c>
      <c r="BR709">
        <v>0.1</v>
      </c>
      <c r="BS709">
        <v>3.6</v>
      </c>
      <c r="BT709">
        <v>4.1</v>
      </c>
    </row>
    <row r="710" spans="1:72" x14ac:dyDescent="0.25">
      <c r="A710" s="28" t="s">
        <v>277</v>
      </c>
      <c r="B710" s="27" t="s">
        <v>344</v>
      </c>
      <c r="C710" s="28" t="s">
        <v>394</v>
      </c>
      <c r="D710">
        <v>9.5</v>
      </c>
      <c r="E710">
        <v>3.9</v>
      </c>
      <c r="F710">
        <v>3.6</v>
      </c>
      <c r="G710">
        <v>6.8</v>
      </c>
      <c r="H710">
        <v>11.4</v>
      </c>
      <c r="I710">
        <v>7.5</v>
      </c>
      <c r="J710">
        <v>7.7</v>
      </c>
      <c r="K710">
        <v>8.8</v>
      </c>
      <c r="L710">
        <v>7.6</v>
      </c>
      <c r="M710">
        <v>7.4</v>
      </c>
      <c r="N710">
        <v>10.5</v>
      </c>
      <c r="O710">
        <v>10.6</v>
      </c>
      <c r="P710">
        <v>10.6</v>
      </c>
      <c r="Q710">
        <v>8.3</v>
      </c>
      <c r="R710">
        <v>10.4</v>
      </c>
      <c r="S710">
        <v>10.8</v>
      </c>
      <c r="T710">
        <v>10.4</v>
      </c>
      <c r="U710">
        <v>9.7</v>
      </c>
      <c r="V710">
        <v>9.7</v>
      </c>
      <c r="W710">
        <v>10.9</v>
      </c>
      <c r="X710">
        <v>9.3</v>
      </c>
      <c r="Y710">
        <v>7.9</v>
      </c>
      <c r="Z710">
        <v>9.5</v>
      </c>
      <c r="AA710">
        <v>9</v>
      </c>
      <c r="AB710">
        <v>4.7</v>
      </c>
      <c r="AC710">
        <v>11.5</v>
      </c>
      <c r="AD710">
        <v>10.2</v>
      </c>
      <c r="AE710">
        <v>9.6</v>
      </c>
      <c r="AF710">
        <v>4.8</v>
      </c>
      <c r="AG710">
        <v>12.4</v>
      </c>
      <c r="AH710">
        <v>10.1</v>
      </c>
      <c r="AI710">
        <v>10.8</v>
      </c>
      <c r="AJ710">
        <v>9.3</v>
      </c>
      <c r="AK710">
        <v>10.6</v>
      </c>
      <c r="AL710">
        <v>8.2</v>
      </c>
      <c r="AM710">
        <v>9.8</v>
      </c>
      <c r="AN710">
        <v>8.1</v>
      </c>
      <c r="AO710">
        <v>12</v>
      </c>
      <c r="AP710">
        <v>10.2</v>
      </c>
      <c r="AQ710">
        <v>10.4</v>
      </c>
      <c r="AR710">
        <v>6.5</v>
      </c>
      <c r="AS710">
        <v>9.6</v>
      </c>
      <c r="AT710">
        <v>9.7</v>
      </c>
      <c r="AU710">
        <v>7</v>
      </c>
      <c r="AV710">
        <v>10</v>
      </c>
      <c r="AW710">
        <v>9.3</v>
      </c>
      <c r="AX710">
        <v>10.4</v>
      </c>
      <c r="AY710">
        <v>8.7</v>
      </c>
      <c r="AZ710">
        <v>8</v>
      </c>
      <c r="BA710">
        <v>10.1</v>
      </c>
      <c r="BB710">
        <v>6.7</v>
      </c>
      <c r="BC710">
        <v>10.4</v>
      </c>
      <c r="BD710">
        <v>8.3</v>
      </c>
      <c r="BE710">
        <v>8.6</v>
      </c>
      <c r="BF710">
        <v>9.1</v>
      </c>
      <c r="BG710">
        <v>11.5</v>
      </c>
      <c r="BH710">
        <v>8.6</v>
      </c>
      <c r="BI710">
        <v>9.1</v>
      </c>
      <c r="BJ710">
        <v>7.3</v>
      </c>
      <c r="BK710">
        <v>7.4</v>
      </c>
      <c r="BL710">
        <v>5</v>
      </c>
      <c r="BM710">
        <v>7.4</v>
      </c>
      <c r="BP710">
        <v>12.4</v>
      </c>
      <c r="BQ710">
        <v>65.2</v>
      </c>
      <c r="BR710">
        <v>0.5</v>
      </c>
      <c r="BS710">
        <v>12.1</v>
      </c>
      <c r="BT710">
        <v>21.7</v>
      </c>
    </row>
    <row r="711" spans="1:72" x14ac:dyDescent="0.25">
      <c r="A711" s="28" t="s">
        <v>277</v>
      </c>
      <c r="B711" s="27" t="s">
        <v>344</v>
      </c>
      <c r="C711" s="28" t="s">
        <v>395</v>
      </c>
      <c r="D711">
        <v>2.3</v>
      </c>
      <c r="E711">
        <v>0.2</v>
      </c>
      <c r="F711">
        <v>0.2</v>
      </c>
      <c r="G711">
        <v>1</v>
      </c>
      <c r="H711">
        <v>4.8</v>
      </c>
      <c r="I711">
        <v>0.9</v>
      </c>
      <c r="J711">
        <v>0.8</v>
      </c>
      <c r="K711">
        <v>1.3</v>
      </c>
      <c r="L711">
        <v>0.6</v>
      </c>
      <c r="M711">
        <v>1.8</v>
      </c>
      <c r="N711">
        <v>3.7</v>
      </c>
      <c r="O711">
        <v>4.1</v>
      </c>
      <c r="P711">
        <v>1.5</v>
      </c>
      <c r="Q711">
        <v>1.4</v>
      </c>
      <c r="R711">
        <v>2.3</v>
      </c>
      <c r="S711">
        <v>2.4</v>
      </c>
      <c r="T711">
        <v>2.6</v>
      </c>
      <c r="U711">
        <v>2</v>
      </c>
      <c r="V711">
        <v>3.2</v>
      </c>
      <c r="W711">
        <v>3.5</v>
      </c>
      <c r="X711">
        <v>2</v>
      </c>
      <c r="Y711">
        <v>1.7</v>
      </c>
      <c r="Z711">
        <v>2.5</v>
      </c>
      <c r="AA711">
        <v>4.1</v>
      </c>
      <c r="AB711">
        <v>0.4</v>
      </c>
      <c r="AC711">
        <v>1.7</v>
      </c>
      <c r="AD711">
        <v>5.2</v>
      </c>
      <c r="AE711">
        <v>2.2</v>
      </c>
      <c r="AF711">
        <v>6.4</v>
      </c>
      <c r="AG711">
        <v>3.6</v>
      </c>
      <c r="AH711">
        <v>3.8</v>
      </c>
      <c r="AI711">
        <v>8</v>
      </c>
      <c r="AJ711">
        <v>7.8</v>
      </c>
      <c r="AK711">
        <v>4.1</v>
      </c>
      <c r="AL711">
        <v>1.1</v>
      </c>
      <c r="AM711">
        <v>2.6</v>
      </c>
      <c r="AN711">
        <v>1.9</v>
      </c>
      <c r="AO711">
        <v>1.8</v>
      </c>
      <c r="AP711">
        <v>2.5</v>
      </c>
      <c r="AQ711">
        <v>13.8</v>
      </c>
      <c r="AR711">
        <v>2.3</v>
      </c>
      <c r="AS711">
        <v>2.1</v>
      </c>
      <c r="AT711">
        <v>1.9</v>
      </c>
      <c r="AU711">
        <v>1.8</v>
      </c>
      <c r="AV711">
        <v>11.3</v>
      </c>
      <c r="AW711">
        <v>2.6</v>
      </c>
      <c r="AX711">
        <v>1.8</v>
      </c>
      <c r="AY711">
        <v>1.4</v>
      </c>
      <c r="AZ711">
        <v>1.2</v>
      </c>
      <c r="BA711">
        <v>5.4</v>
      </c>
      <c r="BB711">
        <v>1.1</v>
      </c>
      <c r="BC711">
        <v>1.6</v>
      </c>
      <c r="BD711">
        <v>7.8</v>
      </c>
      <c r="BE711">
        <v>5.4</v>
      </c>
      <c r="BF711">
        <v>1.8</v>
      </c>
      <c r="BG711">
        <v>3</v>
      </c>
      <c r="BH711">
        <v>1.7</v>
      </c>
      <c r="BI711">
        <v>1.5</v>
      </c>
      <c r="BJ711">
        <v>0.8</v>
      </c>
      <c r="BK711">
        <v>0.9</v>
      </c>
      <c r="BL711">
        <v>0.4</v>
      </c>
      <c r="BM711">
        <v>0.8</v>
      </c>
      <c r="BP711">
        <v>0.9</v>
      </c>
      <c r="BQ711">
        <v>8.6</v>
      </c>
      <c r="BS711">
        <v>10</v>
      </c>
      <c r="BT711">
        <v>2.8</v>
      </c>
    </row>
    <row r="712" spans="1:72" x14ac:dyDescent="0.25">
      <c r="A712" s="28" t="s">
        <v>277</v>
      </c>
      <c r="B712" s="27" t="s">
        <v>344</v>
      </c>
      <c r="C712" s="28" t="s">
        <v>396</v>
      </c>
      <c r="D712">
        <v>3.3</v>
      </c>
      <c r="E712">
        <v>0.2</v>
      </c>
      <c r="F712">
        <v>0.3</v>
      </c>
      <c r="G712">
        <v>0.5</v>
      </c>
      <c r="H712">
        <v>22.4</v>
      </c>
      <c r="I712">
        <v>3.5</v>
      </c>
      <c r="J712">
        <v>0.8</v>
      </c>
      <c r="K712">
        <v>1</v>
      </c>
      <c r="L712">
        <v>0.7</v>
      </c>
      <c r="M712">
        <v>0.9</v>
      </c>
      <c r="N712">
        <v>5.8</v>
      </c>
      <c r="O712">
        <v>13.2</v>
      </c>
      <c r="P712">
        <v>1.6</v>
      </c>
      <c r="Q712">
        <v>1.1</v>
      </c>
      <c r="R712">
        <v>1.2</v>
      </c>
      <c r="S712">
        <v>1.6</v>
      </c>
      <c r="T712">
        <v>4.5</v>
      </c>
      <c r="U712">
        <v>1.5</v>
      </c>
      <c r="V712">
        <v>2.4</v>
      </c>
      <c r="W712">
        <v>4.6</v>
      </c>
      <c r="X712">
        <v>1.1</v>
      </c>
      <c r="Y712">
        <v>7.1</v>
      </c>
      <c r="Z712">
        <v>1.2</v>
      </c>
      <c r="AA712">
        <v>1.8</v>
      </c>
      <c r="AB712">
        <v>0.5</v>
      </c>
      <c r="AC712">
        <v>1.6</v>
      </c>
      <c r="AD712">
        <v>6.6</v>
      </c>
      <c r="AE712">
        <v>3.5</v>
      </c>
      <c r="AF712">
        <v>6.1</v>
      </c>
      <c r="AG712">
        <v>4.8</v>
      </c>
      <c r="AH712">
        <v>3.3</v>
      </c>
      <c r="AI712">
        <v>4.6</v>
      </c>
      <c r="AJ712">
        <v>2.2</v>
      </c>
      <c r="AK712">
        <v>4.3</v>
      </c>
      <c r="AL712">
        <v>1.6</v>
      </c>
      <c r="AM712">
        <v>6.5</v>
      </c>
      <c r="AN712">
        <v>1.8</v>
      </c>
      <c r="AO712">
        <v>16.8</v>
      </c>
      <c r="AP712">
        <v>3.4</v>
      </c>
      <c r="AQ712">
        <v>36.6</v>
      </c>
      <c r="AR712">
        <v>8.5</v>
      </c>
      <c r="AS712">
        <v>4.2</v>
      </c>
      <c r="AT712">
        <v>2.7</v>
      </c>
      <c r="AU712">
        <v>2.3</v>
      </c>
      <c r="AV712">
        <v>8.3</v>
      </c>
      <c r="AW712">
        <v>1.6</v>
      </c>
      <c r="AX712">
        <v>5.1</v>
      </c>
      <c r="AY712">
        <v>8.9</v>
      </c>
      <c r="AZ712">
        <v>1.1</v>
      </c>
      <c r="BA712">
        <v>8.4</v>
      </c>
      <c r="BB712">
        <v>0.9</v>
      </c>
      <c r="BC712">
        <v>1.2</v>
      </c>
      <c r="BD712">
        <v>2.9</v>
      </c>
      <c r="BE712">
        <v>11.9</v>
      </c>
      <c r="BF712">
        <v>1.7</v>
      </c>
      <c r="BG712">
        <v>15.1</v>
      </c>
      <c r="BH712">
        <v>3.6</v>
      </c>
      <c r="BI712">
        <v>2.6</v>
      </c>
      <c r="BJ712">
        <v>1.5</v>
      </c>
      <c r="BK712">
        <v>3.1</v>
      </c>
      <c r="BL712">
        <v>0.3</v>
      </c>
      <c r="BM712">
        <v>1</v>
      </c>
      <c r="BP712">
        <v>6.2</v>
      </c>
      <c r="BQ712">
        <v>124.1</v>
      </c>
      <c r="BR712">
        <v>0.6</v>
      </c>
      <c r="BS712">
        <v>104.7</v>
      </c>
      <c r="BT712">
        <v>13.9</v>
      </c>
    </row>
    <row r="713" spans="1:72" x14ac:dyDescent="0.25">
      <c r="A713" s="28" t="s">
        <v>277</v>
      </c>
      <c r="B713" s="27" t="s">
        <v>344</v>
      </c>
      <c r="C713" s="28" t="s">
        <v>397</v>
      </c>
      <c r="D713">
        <v>152.9</v>
      </c>
      <c r="E713">
        <v>54.5</v>
      </c>
      <c r="F713">
        <v>57.2</v>
      </c>
      <c r="G713">
        <v>104.5</v>
      </c>
      <c r="H713">
        <v>177.6</v>
      </c>
      <c r="I713">
        <v>118.6</v>
      </c>
      <c r="J713">
        <v>118.9</v>
      </c>
      <c r="K713">
        <v>139.8</v>
      </c>
      <c r="L713">
        <v>113.2</v>
      </c>
      <c r="M713">
        <v>120.5</v>
      </c>
      <c r="N713">
        <v>164.8</v>
      </c>
      <c r="O713">
        <v>186.4</v>
      </c>
      <c r="P713">
        <v>160.4</v>
      </c>
      <c r="Q713">
        <v>128.4</v>
      </c>
      <c r="R713">
        <v>153</v>
      </c>
      <c r="S713">
        <v>166.3</v>
      </c>
      <c r="T713">
        <v>159.4</v>
      </c>
      <c r="U713">
        <v>152.8</v>
      </c>
      <c r="V713">
        <v>159.4</v>
      </c>
      <c r="W713">
        <v>170.5</v>
      </c>
      <c r="X713">
        <v>147.6</v>
      </c>
      <c r="Y713">
        <v>127.9</v>
      </c>
      <c r="Z713">
        <v>147.3</v>
      </c>
      <c r="AA713">
        <v>131.8</v>
      </c>
      <c r="AB713">
        <v>72.6</v>
      </c>
      <c r="AC713">
        <v>164.7</v>
      </c>
      <c r="AD713">
        <v>166.8</v>
      </c>
      <c r="AE713">
        <v>151.3</v>
      </c>
      <c r="AF713">
        <v>92.5</v>
      </c>
      <c r="AG713">
        <v>158.8</v>
      </c>
      <c r="AH713">
        <v>145.9</v>
      </c>
      <c r="AI713">
        <v>203.7</v>
      </c>
      <c r="AJ713">
        <v>148.4</v>
      </c>
      <c r="AK713">
        <v>154.1</v>
      </c>
      <c r="AL713">
        <v>119.9</v>
      </c>
      <c r="AM713">
        <v>154.2</v>
      </c>
      <c r="AN713">
        <v>121</v>
      </c>
      <c r="AO713">
        <v>194.3</v>
      </c>
      <c r="AP713">
        <v>152</v>
      </c>
      <c r="AQ713">
        <v>159.5</v>
      </c>
      <c r="AR713">
        <v>90</v>
      </c>
      <c r="AS713">
        <v>128.8</v>
      </c>
      <c r="AT713">
        <v>117.4</v>
      </c>
      <c r="AU713">
        <v>104.1</v>
      </c>
      <c r="AV713">
        <v>145.3</v>
      </c>
      <c r="AW713">
        <v>141.8</v>
      </c>
      <c r="AX713">
        <v>158.4</v>
      </c>
      <c r="AY713">
        <v>127.1</v>
      </c>
      <c r="AZ713">
        <v>120.5</v>
      </c>
      <c r="BA713">
        <v>153.5</v>
      </c>
      <c r="BB713">
        <v>103.4</v>
      </c>
      <c r="BC713">
        <v>173.9</v>
      </c>
      <c r="BD713">
        <v>131</v>
      </c>
      <c r="BE713">
        <v>131.9</v>
      </c>
      <c r="BF713">
        <v>135.1</v>
      </c>
      <c r="BG713">
        <v>182.7</v>
      </c>
      <c r="BH713">
        <v>134.1</v>
      </c>
      <c r="BI713">
        <v>131.6</v>
      </c>
      <c r="BJ713">
        <v>111.3</v>
      </c>
      <c r="BK713">
        <v>111.7</v>
      </c>
      <c r="BL713">
        <v>85.3</v>
      </c>
      <c r="BM713">
        <v>111.5</v>
      </c>
      <c r="BP713">
        <v>198.5</v>
      </c>
      <c r="BQ713">
        <v>788.9</v>
      </c>
      <c r="BR713">
        <v>9.2</v>
      </c>
      <c r="BS713">
        <v>200.3</v>
      </c>
      <c r="BT713">
        <v>295.7</v>
      </c>
    </row>
    <row r="714" spans="1:72" x14ac:dyDescent="0.25">
      <c r="A714" s="28" t="s">
        <v>277</v>
      </c>
      <c r="B714" s="27" t="s">
        <v>344</v>
      </c>
      <c r="C714" s="28" t="s">
        <v>398</v>
      </c>
      <c r="D714">
        <v>25.2</v>
      </c>
      <c r="E714">
        <v>8.6</v>
      </c>
      <c r="F714">
        <v>9.8</v>
      </c>
      <c r="G714">
        <v>16.6</v>
      </c>
      <c r="H714">
        <v>30</v>
      </c>
      <c r="I714">
        <v>21.5</v>
      </c>
      <c r="J714">
        <v>21.2</v>
      </c>
      <c r="K714">
        <v>24.2</v>
      </c>
      <c r="L714">
        <v>20.1</v>
      </c>
      <c r="M714">
        <v>18.2</v>
      </c>
      <c r="N714">
        <v>26.8</v>
      </c>
      <c r="O714">
        <v>30.7</v>
      </c>
      <c r="P714">
        <v>26.5</v>
      </c>
      <c r="Q714">
        <v>21.2</v>
      </c>
      <c r="R714">
        <v>24.7</v>
      </c>
      <c r="S714">
        <v>27.5</v>
      </c>
      <c r="T714">
        <v>27.8</v>
      </c>
      <c r="U714">
        <v>25.9</v>
      </c>
      <c r="V714">
        <v>25.8</v>
      </c>
      <c r="W714">
        <v>28.4</v>
      </c>
      <c r="X714">
        <v>25.2</v>
      </c>
      <c r="Y714">
        <v>19.7</v>
      </c>
      <c r="Z714">
        <v>25.6</v>
      </c>
      <c r="AA714">
        <v>24.7</v>
      </c>
      <c r="AB714">
        <v>13</v>
      </c>
      <c r="AC714">
        <v>31</v>
      </c>
      <c r="AD714">
        <v>26.7</v>
      </c>
      <c r="AE714">
        <v>25.5</v>
      </c>
      <c r="AF714">
        <v>13.9</v>
      </c>
      <c r="AG714">
        <v>18</v>
      </c>
      <c r="AH714">
        <v>27.2</v>
      </c>
      <c r="AI714">
        <v>26.5</v>
      </c>
      <c r="AJ714">
        <v>21.1</v>
      </c>
      <c r="AK714">
        <v>28.2</v>
      </c>
      <c r="AL714">
        <v>20.5</v>
      </c>
      <c r="AM714">
        <v>25.5</v>
      </c>
      <c r="AN714">
        <v>21.4</v>
      </c>
      <c r="AO714">
        <v>35.9</v>
      </c>
      <c r="AP714">
        <v>27.5</v>
      </c>
      <c r="AQ714">
        <v>28.1</v>
      </c>
      <c r="AR714">
        <v>17.1</v>
      </c>
      <c r="AS714">
        <v>21.8</v>
      </c>
      <c r="AT714">
        <v>22</v>
      </c>
      <c r="AU714">
        <v>18.3</v>
      </c>
      <c r="AV714">
        <v>26</v>
      </c>
      <c r="AW714">
        <v>25</v>
      </c>
      <c r="AX714">
        <v>27.5</v>
      </c>
      <c r="AY714">
        <v>25</v>
      </c>
      <c r="AZ714">
        <v>20.9</v>
      </c>
      <c r="BA714">
        <v>26.6</v>
      </c>
      <c r="BB714">
        <v>19.1</v>
      </c>
      <c r="BC714">
        <v>28.5</v>
      </c>
      <c r="BD714">
        <v>23.6</v>
      </c>
      <c r="BE714">
        <v>22.5</v>
      </c>
      <c r="BF714">
        <v>23.5</v>
      </c>
      <c r="BG714">
        <v>30.2</v>
      </c>
      <c r="BH714">
        <v>22.8</v>
      </c>
      <c r="BI714">
        <v>23.4</v>
      </c>
      <c r="BJ714">
        <v>19.8</v>
      </c>
      <c r="BK714">
        <v>21.2</v>
      </c>
      <c r="BL714">
        <v>15.8</v>
      </c>
      <c r="BM714">
        <v>18.9</v>
      </c>
      <c r="BP714">
        <v>33</v>
      </c>
      <c r="BQ714">
        <v>173.2</v>
      </c>
      <c r="BR714">
        <v>2.1</v>
      </c>
      <c r="BS714">
        <v>34.7</v>
      </c>
      <c r="BT714">
        <v>53</v>
      </c>
    </row>
    <row r="715" spans="1:72" x14ac:dyDescent="0.25">
      <c r="A715" s="28" t="s">
        <v>277</v>
      </c>
      <c r="B715" s="27" t="s">
        <v>344</v>
      </c>
      <c r="C715" s="28" t="s">
        <v>399</v>
      </c>
      <c r="D715">
        <v>47.9</v>
      </c>
      <c r="E715">
        <v>18.2</v>
      </c>
      <c r="F715">
        <v>17.4</v>
      </c>
      <c r="G715">
        <v>31.8</v>
      </c>
      <c r="H715">
        <v>70.8</v>
      </c>
      <c r="I715">
        <v>38</v>
      </c>
      <c r="J715">
        <v>37.6</v>
      </c>
      <c r="K715">
        <v>43.1</v>
      </c>
      <c r="L715">
        <v>35</v>
      </c>
      <c r="M715">
        <v>40.7</v>
      </c>
      <c r="N715">
        <v>50.9</v>
      </c>
      <c r="O715">
        <v>51.3</v>
      </c>
      <c r="P715">
        <v>49.2</v>
      </c>
      <c r="Q715">
        <v>39.9</v>
      </c>
      <c r="R715">
        <v>48.6</v>
      </c>
      <c r="S715">
        <v>51.5</v>
      </c>
      <c r="T715">
        <v>50</v>
      </c>
      <c r="U715">
        <v>46.7</v>
      </c>
      <c r="V715">
        <v>47</v>
      </c>
      <c r="W715">
        <v>53.1</v>
      </c>
      <c r="X715">
        <v>45.9</v>
      </c>
      <c r="Y715">
        <v>39.4</v>
      </c>
      <c r="Z715">
        <v>45.7</v>
      </c>
      <c r="AA715">
        <v>44.5</v>
      </c>
      <c r="AB715">
        <v>21.9</v>
      </c>
      <c r="AC715">
        <v>51.3</v>
      </c>
      <c r="AD715">
        <v>50.6</v>
      </c>
      <c r="AE715">
        <v>44.7</v>
      </c>
      <c r="AF715">
        <v>31.4</v>
      </c>
      <c r="AG715">
        <v>102.1</v>
      </c>
      <c r="AH715">
        <v>47.3</v>
      </c>
      <c r="AI715">
        <v>46.2</v>
      </c>
      <c r="AJ715">
        <v>40.6</v>
      </c>
      <c r="AK715">
        <v>48.8</v>
      </c>
      <c r="AL715">
        <v>34.5</v>
      </c>
      <c r="AM715">
        <v>48.1</v>
      </c>
      <c r="AN715">
        <v>36.9</v>
      </c>
      <c r="AO715">
        <v>57.5</v>
      </c>
      <c r="AP715">
        <v>48.1</v>
      </c>
      <c r="AQ715">
        <v>50.9</v>
      </c>
      <c r="AR715">
        <v>28.6</v>
      </c>
      <c r="AS715">
        <v>40</v>
      </c>
      <c r="AT715">
        <v>39.4</v>
      </c>
      <c r="AU715">
        <v>33.2</v>
      </c>
      <c r="AV715">
        <v>45</v>
      </c>
      <c r="AW715">
        <v>43.5</v>
      </c>
      <c r="AX715">
        <v>45.6</v>
      </c>
      <c r="AY715">
        <v>42.6</v>
      </c>
      <c r="AZ715">
        <v>37.2</v>
      </c>
      <c r="BA715">
        <v>46.2</v>
      </c>
      <c r="BB715">
        <v>30.2</v>
      </c>
      <c r="BC715">
        <v>46.6</v>
      </c>
      <c r="BD715">
        <v>39.1</v>
      </c>
      <c r="BE715">
        <v>39.3</v>
      </c>
      <c r="BF715">
        <v>39.5</v>
      </c>
      <c r="BG715">
        <v>55.1</v>
      </c>
      <c r="BH715">
        <v>39.1</v>
      </c>
      <c r="BI715">
        <v>39.9</v>
      </c>
      <c r="BJ715">
        <v>33.7</v>
      </c>
      <c r="BK715">
        <v>32.6</v>
      </c>
      <c r="BL715">
        <v>24.5</v>
      </c>
      <c r="BM715">
        <v>33.7</v>
      </c>
      <c r="BP715">
        <v>60.4</v>
      </c>
      <c r="BQ715">
        <v>204.5</v>
      </c>
      <c r="BR715">
        <v>1.9</v>
      </c>
      <c r="BS715">
        <v>58.3</v>
      </c>
      <c r="BT715">
        <v>80.1</v>
      </c>
    </row>
    <row r="716" spans="1:72" x14ac:dyDescent="0.25">
      <c r="A716" s="28" t="s">
        <v>277</v>
      </c>
      <c r="B716" s="27" t="s">
        <v>344</v>
      </c>
      <c r="C716" s="28" t="s">
        <v>400</v>
      </c>
      <c r="D716">
        <v>203.6</v>
      </c>
      <c r="E716">
        <v>81</v>
      </c>
      <c r="F716">
        <v>71.1</v>
      </c>
      <c r="G716">
        <v>138.2</v>
      </c>
      <c r="H716">
        <v>243.9</v>
      </c>
      <c r="I716">
        <v>162.1</v>
      </c>
      <c r="J716">
        <v>158.9</v>
      </c>
      <c r="K716">
        <v>185</v>
      </c>
      <c r="L716">
        <v>150.1</v>
      </c>
      <c r="M716">
        <v>154.1</v>
      </c>
      <c r="N716">
        <v>226</v>
      </c>
      <c r="O716">
        <v>223.3</v>
      </c>
      <c r="P716">
        <v>217.3</v>
      </c>
      <c r="Q716">
        <v>171.7</v>
      </c>
      <c r="R716">
        <v>210.4</v>
      </c>
      <c r="S716">
        <v>225</v>
      </c>
      <c r="T716">
        <v>219.2</v>
      </c>
      <c r="U716">
        <v>205.5</v>
      </c>
      <c r="V716">
        <v>208.5</v>
      </c>
      <c r="W716">
        <v>229.9</v>
      </c>
      <c r="X716">
        <v>199.9</v>
      </c>
      <c r="Y716">
        <v>171.6</v>
      </c>
      <c r="Z716">
        <v>196.4</v>
      </c>
      <c r="AA716">
        <v>180.3</v>
      </c>
      <c r="AB716">
        <v>96.1</v>
      </c>
      <c r="AC716">
        <v>223.8</v>
      </c>
      <c r="AD716">
        <v>216.6</v>
      </c>
      <c r="AE716">
        <v>194.7</v>
      </c>
      <c r="AF716">
        <v>154.2</v>
      </c>
      <c r="AG716">
        <v>441.8</v>
      </c>
      <c r="AH716">
        <v>203.5</v>
      </c>
      <c r="AI716">
        <v>216.6</v>
      </c>
      <c r="AJ716">
        <v>181.3</v>
      </c>
      <c r="AK716">
        <v>207.7</v>
      </c>
      <c r="AL716">
        <v>152</v>
      </c>
      <c r="AM716">
        <v>196.4</v>
      </c>
      <c r="AN716">
        <v>162.1</v>
      </c>
      <c r="AO716">
        <v>237.9</v>
      </c>
      <c r="AP716">
        <v>202.2</v>
      </c>
      <c r="AQ716">
        <v>215.7</v>
      </c>
      <c r="AR716">
        <v>123</v>
      </c>
      <c r="AS716">
        <v>178.3</v>
      </c>
      <c r="AT716">
        <v>163.5</v>
      </c>
      <c r="AU716">
        <v>144.1</v>
      </c>
      <c r="AV716">
        <v>195</v>
      </c>
      <c r="AW716">
        <v>190.3</v>
      </c>
      <c r="AX716">
        <v>201.8</v>
      </c>
      <c r="AY716">
        <v>169.7</v>
      </c>
      <c r="AZ716">
        <v>158.2</v>
      </c>
      <c r="BA716">
        <v>195.2</v>
      </c>
      <c r="BB716">
        <v>129.4</v>
      </c>
      <c r="BC716">
        <v>202.7</v>
      </c>
      <c r="BD716">
        <v>167.8</v>
      </c>
      <c r="BE716">
        <v>169.4</v>
      </c>
      <c r="BF716">
        <v>174.8</v>
      </c>
      <c r="BG716">
        <v>234.1</v>
      </c>
      <c r="BH716">
        <v>168.6</v>
      </c>
      <c r="BI716">
        <v>167.9</v>
      </c>
      <c r="BJ716">
        <v>146.4</v>
      </c>
      <c r="BK716">
        <v>141.5</v>
      </c>
      <c r="BL716">
        <v>105.8</v>
      </c>
      <c r="BM716">
        <v>146.5</v>
      </c>
      <c r="BP716">
        <v>256</v>
      </c>
      <c r="BQ716">
        <v>1240.1</v>
      </c>
      <c r="BR716">
        <v>7.9</v>
      </c>
      <c r="BS716">
        <v>248.5</v>
      </c>
      <c r="BT716">
        <v>413.6</v>
      </c>
    </row>
    <row r="717" spans="1:72" x14ac:dyDescent="0.25">
      <c r="A717" s="28" t="s">
        <v>277</v>
      </c>
      <c r="B717" s="27" t="s">
        <v>344</v>
      </c>
      <c r="C717" s="28" t="s">
        <v>401</v>
      </c>
      <c r="D717">
        <v>61.7</v>
      </c>
      <c r="E717">
        <v>23.2</v>
      </c>
      <c r="F717">
        <v>20</v>
      </c>
      <c r="G717">
        <v>39.3</v>
      </c>
      <c r="H717">
        <v>84</v>
      </c>
      <c r="I717">
        <v>50.1</v>
      </c>
      <c r="J717">
        <v>47</v>
      </c>
      <c r="K717">
        <v>55</v>
      </c>
      <c r="L717">
        <v>44.1</v>
      </c>
      <c r="M717">
        <v>47.4</v>
      </c>
      <c r="N717">
        <v>70.8</v>
      </c>
      <c r="O717">
        <v>72.1</v>
      </c>
      <c r="P717">
        <v>66.2</v>
      </c>
      <c r="Q717">
        <v>52.2</v>
      </c>
      <c r="R717">
        <v>62.3</v>
      </c>
      <c r="S717">
        <v>68.1</v>
      </c>
      <c r="T717">
        <v>71.5</v>
      </c>
      <c r="U717">
        <v>63.3</v>
      </c>
      <c r="V717">
        <v>66.6</v>
      </c>
      <c r="W717">
        <v>75.6</v>
      </c>
      <c r="X717">
        <v>59.9</v>
      </c>
      <c r="Y717">
        <v>53.6</v>
      </c>
      <c r="Z717">
        <v>58.6</v>
      </c>
      <c r="AA717">
        <v>58.1</v>
      </c>
      <c r="AB717">
        <v>28</v>
      </c>
      <c r="AC717">
        <v>67</v>
      </c>
      <c r="AD717">
        <v>69.5</v>
      </c>
      <c r="AE717">
        <v>61.1</v>
      </c>
      <c r="AF717">
        <v>75.7</v>
      </c>
      <c r="AG717">
        <v>170.3</v>
      </c>
      <c r="AH717">
        <v>63.1</v>
      </c>
      <c r="AI717">
        <v>65.6</v>
      </c>
      <c r="AJ717">
        <v>55.5</v>
      </c>
      <c r="AK717">
        <v>64.8</v>
      </c>
      <c r="AL717">
        <v>46.3</v>
      </c>
      <c r="AM717">
        <v>60.9</v>
      </c>
      <c r="AN717">
        <v>53.6</v>
      </c>
      <c r="AO717">
        <v>68.1</v>
      </c>
      <c r="AP717">
        <v>60.4</v>
      </c>
      <c r="AQ717">
        <v>77.5</v>
      </c>
      <c r="AR717">
        <v>36.4</v>
      </c>
      <c r="AS717">
        <v>54.4</v>
      </c>
      <c r="AT717">
        <v>49.8</v>
      </c>
      <c r="AU717">
        <v>42.9</v>
      </c>
      <c r="AV717">
        <v>59.6</v>
      </c>
      <c r="AW717">
        <v>56.7</v>
      </c>
      <c r="AX717">
        <v>63</v>
      </c>
      <c r="AY717">
        <v>52.5</v>
      </c>
      <c r="AZ717">
        <v>45.9</v>
      </c>
      <c r="BA717">
        <v>58.1</v>
      </c>
      <c r="BB717">
        <v>40</v>
      </c>
      <c r="BC717">
        <v>57.7</v>
      </c>
      <c r="BD717">
        <v>52.4</v>
      </c>
      <c r="BE717">
        <v>51.6</v>
      </c>
      <c r="BF717">
        <v>51.9</v>
      </c>
      <c r="BG717">
        <v>69.6</v>
      </c>
      <c r="BH717">
        <v>50.8</v>
      </c>
      <c r="BI717">
        <v>51.4</v>
      </c>
      <c r="BJ717">
        <v>43.9</v>
      </c>
      <c r="BK717">
        <v>43</v>
      </c>
      <c r="BL717">
        <v>32.2</v>
      </c>
      <c r="BM717">
        <v>43.8</v>
      </c>
      <c r="BP717">
        <v>75.9</v>
      </c>
      <c r="BQ717">
        <v>473.6</v>
      </c>
      <c r="BR717">
        <v>1.9</v>
      </c>
      <c r="BS717">
        <v>75.4</v>
      </c>
      <c r="BT717">
        <v>136.5</v>
      </c>
    </row>
    <row r="718" spans="1:3" x14ac:dyDescent="0.25">
      <c r="A718" s="28" t="s">
        <v>277</v>
      </c>
      <c r="B718" s="27" t="s">
        <v>344</v>
      </c>
      <c r="C718" s="28" t="s">
        <v>402</v>
      </c>
    </row>
    <row r="719" spans="1:72" x14ac:dyDescent="0.25">
      <c r="A719" s="28" t="s">
        <v>277</v>
      </c>
      <c r="B719" s="27" t="s">
        <v>344</v>
      </c>
      <c r="C719" s="28" t="s">
        <v>403</v>
      </c>
      <c r="D719">
        <v>45.7</v>
      </c>
      <c r="E719">
        <v>17.7</v>
      </c>
      <c r="F719">
        <v>16</v>
      </c>
      <c r="G719">
        <v>31.5</v>
      </c>
      <c r="H719">
        <v>51</v>
      </c>
      <c r="I719">
        <v>35.4</v>
      </c>
      <c r="J719">
        <v>36</v>
      </c>
      <c r="K719">
        <v>42</v>
      </c>
      <c r="L719">
        <v>34.6</v>
      </c>
      <c r="M719">
        <v>34.8</v>
      </c>
      <c r="N719">
        <v>49.1</v>
      </c>
      <c r="O719">
        <v>49.7</v>
      </c>
      <c r="P719">
        <v>48.1</v>
      </c>
      <c r="Q719">
        <v>38.8</v>
      </c>
      <c r="R719">
        <v>46.8</v>
      </c>
      <c r="S719">
        <v>50.1</v>
      </c>
      <c r="T719">
        <v>46.9</v>
      </c>
      <c r="U719">
        <v>44.9</v>
      </c>
      <c r="V719">
        <v>44.9</v>
      </c>
      <c r="W719">
        <v>50.3</v>
      </c>
      <c r="X719">
        <v>45.3</v>
      </c>
      <c r="Y719">
        <v>37.6</v>
      </c>
      <c r="Z719">
        <v>44.2</v>
      </c>
      <c r="AA719">
        <v>39.8</v>
      </c>
      <c r="AB719">
        <v>21.2</v>
      </c>
      <c r="AC719">
        <v>50.4</v>
      </c>
      <c r="AD719">
        <v>47.9</v>
      </c>
      <c r="AE719">
        <v>44.3</v>
      </c>
      <c r="AF719">
        <v>23.6</v>
      </c>
      <c r="AG719">
        <v>73.6</v>
      </c>
      <c r="AH719">
        <v>46.2</v>
      </c>
      <c r="AI719">
        <v>49.7</v>
      </c>
      <c r="AJ719">
        <v>40.6</v>
      </c>
      <c r="AK719">
        <v>47.1</v>
      </c>
      <c r="AL719">
        <v>37.2</v>
      </c>
      <c r="AM719">
        <v>45</v>
      </c>
      <c r="AN719">
        <v>36.8</v>
      </c>
      <c r="AO719">
        <v>56.7</v>
      </c>
      <c r="AP719">
        <v>46.5</v>
      </c>
      <c r="AQ719">
        <v>47.1</v>
      </c>
      <c r="AR719">
        <v>28.7</v>
      </c>
      <c r="AS719">
        <v>41.1</v>
      </c>
      <c r="AT719">
        <v>39.5</v>
      </c>
      <c r="AU719">
        <v>33.1</v>
      </c>
      <c r="AV719">
        <v>45.6</v>
      </c>
      <c r="AW719">
        <v>43.1</v>
      </c>
      <c r="AX719">
        <v>46.7</v>
      </c>
      <c r="AY719">
        <v>38.5</v>
      </c>
      <c r="AZ719">
        <v>36.4</v>
      </c>
      <c r="BA719">
        <v>47.5</v>
      </c>
      <c r="BB719">
        <v>31.1</v>
      </c>
      <c r="BC719">
        <v>48.9</v>
      </c>
      <c r="BD719">
        <v>38.4</v>
      </c>
      <c r="BE719">
        <v>38.7</v>
      </c>
      <c r="BF719">
        <v>39.8</v>
      </c>
      <c r="BG719">
        <v>53</v>
      </c>
      <c r="BH719">
        <v>38.6</v>
      </c>
      <c r="BI719">
        <v>38.2</v>
      </c>
      <c r="BJ719">
        <v>33.4</v>
      </c>
      <c r="BK719">
        <v>32.3</v>
      </c>
      <c r="BL719">
        <v>23.9</v>
      </c>
      <c r="BM719">
        <v>33.6</v>
      </c>
      <c r="BP719">
        <v>59.4</v>
      </c>
      <c r="BQ719">
        <v>196</v>
      </c>
      <c r="BR719">
        <v>1.4</v>
      </c>
      <c r="BS719">
        <v>56</v>
      </c>
      <c r="BT719">
        <v>80.9</v>
      </c>
    </row>
    <row r="720" spans="1:72" x14ac:dyDescent="0.25">
      <c r="A720" s="28" t="s">
        <v>277</v>
      </c>
      <c r="B720" s="27" t="s">
        <v>344</v>
      </c>
      <c r="C720" s="28" t="s">
        <v>404</v>
      </c>
      <c r="D720">
        <v>9.5</v>
      </c>
      <c r="E720">
        <v>3.3</v>
      </c>
      <c r="F720">
        <v>3.7</v>
      </c>
      <c r="G720">
        <v>6.4</v>
      </c>
      <c r="H720">
        <v>10.5</v>
      </c>
      <c r="I720">
        <v>7.7</v>
      </c>
      <c r="J720">
        <v>7.5</v>
      </c>
      <c r="K720">
        <v>8.7</v>
      </c>
      <c r="L720">
        <v>7.2</v>
      </c>
      <c r="M720">
        <v>7</v>
      </c>
      <c r="N720">
        <v>10.1</v>
      </c>
      <c r="O720">
        <v>10.6</v>
      </c>
      <c r="P720">
        <v>10</v>
      </c>
      <c r="Q720">
        <v>8</v>
      </c>
      <c r="R720">
        <v>9.6</v>
      </c>
      <c r="S720">
        <v>10.2</v>
      </c>
      <c r="T720">
        <v>9.9</v>
      </c>
      <c r="U720">
        <v>9.5</v>
      </c>
      <c r="V720">
        <v>9.4</v>
      </c>
      <c r="W720">
        <v>10.4</v>
      </c>
      <c r="X720">
        <v>9.7</v>
      </c>
      <c r="Y720">
        <v>7.9</v>
      </c>
      <c r="Z720">
        <v>9.3</v>
      </c>
      <c r="AA720">
        <v>8.1</v>
      </c>
      <c r="AB720">
        <v>4.5</v>
      </c>
      <c r="AC720">
        <v>10.5</v>
      </c>
      <c r="AD720">
        <v>9.8</v>
      </c>
      <c r="AE720">
        <v>8.9</v>
      </c>
      <c r="AF720">
        <v>5.1</v>
      </c>
      <c r="AG720">
        <v>20</v>
      </c>
      <c r="AH720">
        <v>9.4</v>
      </c>
      <c r="AI720">
        <v>10.7</v>
      </c>
      <c r="AJ720">
        <v>8.5</v>
      </c>
      <c r="AK720">
        <v>9.6</v>
      </c>
      <c r="AL720">
        <v>7.3</v>
      </c>
      <c r="AM720">
        <v>9.2</v>
      </c>
      <c r="AN720">
        <v>7.3</v>
      </c>
      <c r="AO720">
        <v>11.5</v>
      </c>
      <c r="AP720">
        <v>9.6</v>
      </c>
      <c r="AQ720">
        <v>9.6</v>
      </c>
      <c r="AR720">
        <v>5.8</v>
      </c>
      <c r="AS720">
        <v>8.1</v>
      </c>
      <c r="AT720">
        <v>7.8</v>
      </c>
      <c r="AU720">
        <v>6.7</v>
      </c>
      <c r="AV720">
        <v>9.2</v>
      </c>
      <c r="AW720">
        <v>9.1</v>
      </c>
      <c r="AX720">
        <v>9.6</v>
      </c>
      <c r="AY720">
        <v>7.7</v>
      </c>
      <c r="AZ720">
        <v>7.6</v>
      </c>
      <c r="BA720">
        <v>9.6</v>
      </c>
      <c r="BB720">
        <v>6.2</v>
      </c>
      <c r="BC720">
        <v>9.6</v>
      </c>
      <c r="BD720">
        <v>8</v>
      </c>
      <c r="BE720">
        <v>7.9</v>
      </c>
      <c r="BF720">
        <v>8.1</v>
      </c>
      <c r="BG720">
        <v>11.1</v>
      </c>
      <c r="BH720">
        <v>8</v>
      </c>
      <c r="BI720">
        <v>7.7</v>
      </c>
      <c r="BJ720">
        <v>6.9</v>
      </c>
      <c r="BK720">
        <v>6.7</v>
      </c>
      <c r="BL720">
        <v>5.4</v>
      </c>
      <c r="BM720">
        <v>6.9</v>
      </c>
      <c r="BP720">
        <v>12.7</v>
      </c>
      <c r="BQ720">
        <v>36</v>
      </c>
      <c r="BR720">
        <v>0.5</v>
      </c>
      <c r="BS720">
        <v>11.7</v>
      </c>
      <c r="BT720">
        <v>16.5</v>
      </c>
    </row>
    <row r="721" spans="1:72" x14ac:dyDescent="0.25">
      <c r="A721" s="28" t="s">
        <v>277</v>
      </c>
      <c r="B721" s="27" t="s">
        <v>344</v>
      </c>
      <c r="C721" s="28" t="s">
        <v>405</v>
      </c>
      <c r="D721">
        <v>82.6</v>
      </c>
      <c r="E721">
        <v>28.7</v>
      </c>
      <c r="F721">
        <v>30.6</v>
      </c>
      <c r="G721">
        <v>54.9</v>
      </c>
      <c r="H721">
        <v>97.2</v>
      </c>
      <c r="I721">
        <v>66.2</v>
      </c>
      <c r="J721">
        <v>63.9</v>
      </c>
      <c r="K721">
        <v>73.5</v>
      </c>
      <c r="L721">
        <v>60.5</v>
      </c>
      <c r="M721">
        <v>61</v>
      </c>
      <c r="N721">
        <v>89</v>
      </c>
      <c r="O721">
        <v>88.9</v>
      </c>
      <c r="P721">
        <v>88.7</v>
      </c>
      <c r="Q721">
        <v>69.1</v>
      </c>
      <c r="R721">
        <v>84.2</v>
      </c>
      <c r="S721">
        <v>89</v>
      </c>
      <c r="T721">
        <v>85.2</v>
      </c>
      <c r="U721">
        <v>81.6</v>
      </c>
      <c r="V721">
        <v>81.7</v>
      </c>
      <c r="W721">
        <v>88.4</v>
      </c>
      <c r="X721">
        <v>78.8</v>
      </c>
      <c r="Y721">
        <v>68.6</v>
      </c>
      <c r="Z721">
        <v>78.3</v>
      </c>
      <c r="AA721">
        <v>72.6</v>
      </c>
      <c r="AB721">
        <v>38.5</v>
      </c>
      <c r="AC721">
        <v>87</v>
      </c>
      <c r="AD721">
        <v>85.9</v>
      </c>
      <c r="AE721">
        <v>76.6</v>
      </c>
      <c r="AF721">
        <v>53.2</v>
      </c>
      <c r="AG721">
        <v>146.2</v>
      </c>
      <c r="AH721">
        <v>79.7</v>
      </c>
      <c r="AI721">
        <v>92.2</v>
      </c>
      <c r="AJ721">
        <v>74.7</v>
      </c>
      <c r="AK721">
        <v>82.4</v>
      </c>
      <c r="AL721">
        <v>60.8</v>
      </c>
      <c r="AM721">
        <v>79.8</v>
      </c>
      <c r="AN721">
        <v>64.3</v>
      </c>
      <c r="AO721">
        <v>95.9</v>
      </c>
      <c r="AP721">
        <v>81.4</v>
      </c>
      <c r="AQ721">
        <v>85</v>
      </c>
      <c r="AR721">
        <v>49.5</v>
      </c>
      <c r="AS721">
        <v>69.5</v>
      </c>
      <c r="AT721">
        <v>80.1</v>
      </c>
      <c r="AU721">
        <v>56.7</v>
      </c>
      <c r="AV721">
        <v>79.6</v>
      </c>
      <c r="AW721">
        <v>76</v>
      </c>
      <c r="AX721">
        <v>79.1</v>
      </c>
      <c r="AY721">
        <v>65.9</v>
      </c>
      <c r="AZ721">
        <v>63.6</v>
      </c>
      <c r="BA721">
        <v>80.4</v>
      </c>
      <c r="BB721">
        <v>50.5</v>
      </c>
      <c r="BC721">
        <v>78.6</v>
      </c>
      <c r="BD721">
        <v>67.2</v>
      </c>
      <c r="BE721">
        <v>67.9</v>
      </c>
      <c r="BF721">
        <v>69.6</v>
      </c>
      <c r="BG721">
        <v>95.3</v>
      </c>
      <c r="BH721">
        <v>68.1</v>
      </c>
      <c r="BI721">
        <v>66</v>
      </c>
      <c r="BJ721">
        <v>58.3</v>
      </c>
      <c r="BK721">
        <v>55.4</v>
      </c>
      <c r="BL721">
        <v>43.1</v>
      </c>
      <c r="BM721">
        <v>58.4</v>
      </c>
      <c r="BP721">
        <v>109.7</v>
      </c>
      <c r="BQ721">
        <v>698.5</v>
      </c>
      <c r="BR721">
        <v>5</v>
      </c>
      <c r="BS721">
        <v>100.7</v>
      </c>
      <c r="BT721">
        <v>200.5</v>
      </c>
    </row>
    <row r="722" spans="1:72" x14ac:dyDescent="0.25">
      <c r="A722" s="28" t="s">
        <v>277</v>
      </c>
      <c r="B722" s="27" t="s">
        <v>344</v>
      </c>
      <c r="C722" s="28" t="s">
        <v>406</v>
      </c>
      <c r="D722">
        <v>25.2</v>
      </c>
      <c r="E722">
        <v>8.9</v>
      </c>
      <c r="F722">
        <v>7.6</v>
      </c>
      <c r="G722">
        <v>15.3</v>
      </c>
      <c r="H722">
        <v>50.3</v>
      </c>
      <c r="I722">
        <v>21.2</v>
      </c>
      <c r="J722">
        <v>18.6</v>
      </c>
      <c r="K722">
        <v>21.9</v>
      </c>
      <c r="L722">
        <v>16.4</v>
      </c>
      <c r="M722">
        <v>19</v>
      </c>
      <c r="N722">
        <v>31.6</v>
      </c>
      <c r="O722">
        <v>37.3</v>
      </c>
      <c r="P722">
        <v>26.4</v>
      </c>
      <c r="Q722">
        <v>20.3</v>
      </c>
      <c r="R722">
        <v>24.7</v>
      </c>
      <c r="S722">
        <v>27.6</v>
      </c>
      <c r="T722">
        <v>36.4</v>
      </c>
      <c r="U722">
        <v>25.3</v>
      </c>
      <c r="V722">
        <v>28.9</v>
      </c>
      <c r="W722">
        <v>32.6</v>
      </c>
      <c r="X722">
        <v>22.5</v>
      </c>
      <c r="Y722">
        <v>24.6</v>
      </c>
      <c r="Z722">
        <v>22.2</v>
      </c>
      <c r="AA722">
        <v>23.5</v>
      </c>
      <c r="AB722">
        <v>10.2</v>
      </c>
      <c r="AC722">
        <v>24.6</v>
      </c>
      <c r="AD722">
        <v>32.1</v>
      </c>
      <c r="AE722">
        <v>23.2</v>
      </c>
      <c r="AF722">
        <v>52.6</v>
      </c>
      <c r="AG722">
        <v>68.9</v>
      </c>
      <c r="AH722">
        <v>22.8</v>
      </c>
      <c r="AI722">
        <v>23.7</v>
      </c>
      <c r="AJ722">
        <v>21.1</v>
      </c>
      <c r="AK722">
        <v>23.7</v>
      </c>
      <c r="AL722">
        <v>17.4</v>
      </c>
      <c r="AM722">
        <v>24.8</v>
      </c>
      <c r="AN722">
        <v>31.8</v>
      </c>
      <c r="AO722">
        <v>28.3</v>
      </c>
      <c r="AP722">
        <v>22.9</v>
      </c>
      <c r="AQ722">
        <v>65.1</v>
      </c>
      <c r="AR722">
        <v>13.2</v>
      </c>
      <c r="AS722">
        <v>18.1</v>
      </c>
      <c r="AT722">
        <v>17.7</v>
      </c>
      <c r="AU722">
        <v>15.7</v>
      </c>
      <c r="AV722">
        <v>24</v>
      </c>
      <c r="AW722">
        <v>20.7</v>
      </c>
      <c r="AX722">
        <v>21.8</v>
      </c>
      <c r="AY722">
        <v>18.9</v>
      </c>
      <c r="AZ722">
        <v>17.3</v>
      </c>
      <c r="BA722">
        <v>23.8</v>
      </c>
      <c r="BB722">
        <v>15</v>
      </c>
      <c r="BC722">
        <v>24</v>
      </c>
      <c r="BD722">
        <v>19.8</v>
      </c>
      <c r="BE722">
        <v>19.3</v>
      </c>
      <c r="BF722">
        <v>19.1</v>
      </c>
      <c r="BG722">
        <v>28.9</v>
      </c>
      <c r="BH722">
        <v>19</v>
      </c>
      <c r="BI722">
        <v>18.6</v>
      </c>
      <c r="BJ722">
        <v>16.1</v>
      </c>
      <c r="BK722">
        <v>15.3</v>
      </c>
      <c r="BL722">
        <v>11.7</v>
      </c>
      <c r="BM722">
        <v>16</v>
      </c>
      <c r="BP722">
        <v>29.8</v>
      </c>
      <c r="BQ722">
        <v>233.1</v>
      </c>
      <c r="BR722">
        <v>1.1</v>
      </c>
      <c r="BS722">
        <v>37.1</v>
      </c>
      <c r="BT722">
        <v>61.5</v>
      </c>
    </row>
    <row r="723" spans="1:72" x14ac:dyDescent="0.25">
      <c r="A723" s="28" t="s">
        <v>277</v>
      </c>
      <c r="B723" s="27" t="s">
        <v>344</v>
      </c>
      <c r="C723" s="28" t="s">
        <v>407</v>
      </c>
      <c r="D723">
        <v>404.9</v>
      </c>
      <c r="E723">
        <v>141.3</v>
      </c>
      <c r="F723">
        <v>157.3</v>
      </c>
      <c r="G723">
        <v>264.3</v>
      </c>
      <c r="H723">
        <v>475.3</v>
      </c>
      <c r="I723">
        <v>324.8</v>
      </c>
      <c r="J723">
        <v>310.3</v>
      </c>
      <c r="K723">
        <v>356.9</v>
      </c>
      <c r="L723">
        <v>300.1</v>
      </c>
      <c r="M723">
        <v>297.8</v>
      </c>
      <c r="N723">
        <v>429.5</v>
      </c>
      <c r="O723">
        <v>442.5</v>
      </c>
      <c r="P723">
        <v>426.6</v>
      </c>
      <c r="Q723">
        <v>340.7</v>
      </c>
      <c r="R723">
        <v>402.7</v>
      </c>
      <c r="S723">
        <v>435.7</v>
      </c>
      <c r="T723">
        <v>430.8</v>
      </c>
      <c r="U723">
        <v>400.6</v>
      </c>
      <c r="V723">
        <v>398.9</v>
      </c>
      <c r="W723">
        <v>432.7</v>
      </c>
      <c r="X723">
        <v>389.8</v>
      </c>
      <c r="Y723">
        <v>341.1</v>
      </c>
      <c r="Z723">
        <v>384</v>
      </c>
      <c r="AA723">
        <v>355</v>
      </c>
      <c r="AB723">
        <v>187.1</v>
      </c>
      <c r="AC723">
        <v>425.3</v>
      </c>
      <c r="AD723">
        <v>427</v>
      </c>
      <c r="AE723">
        <v>374.2</v>
      </c>
      <c r="AF723">
        <v>263.6</v>
      </c>
      <c r="AG723">
        <v>753.7</v>
      </c>
      <c r="AH723">
        <v>391.5</v>
      </c>
      <c r="AI723">
        <v>448.6</v>
      </c>
      <c r="AJ723">
        <v>366.4</v>
      </c>
      <c r="AK723">
        <v>405.4</v>
      </c>
      <c r="AL723">
        <v>286.1</v>
      </c>
      <c r="AM723">
        <v>397.3</v>
      </c>
      <c r="AN723">
        <v>320.5</v>
      </c>
      <c r="AO723">
        <v>460.2</v>
      </c>
      <c r="AP723">
        <v>396.9</v>
      </c>
      <c r="AQ723">
        <v>434.3</v>
      </c>
      <c r="AR723">
        <v>243</v>
      </c>
      <c r="AS723">
        <v>345.7</v>
      </c>
      <c r="AT723">
        <v>385.8</v>
      </c>
      <c r="AU723">
        <v>283.1</v>
      </c>
      <c r="AV723">
        <v>383.8</v>
      </c>
      <c r="AW723">
        <v>372.7</v>
      </c>
      <c r="AX723">
        <v>384.7</v>
      </c>
      <c r="AY723">
        <v>357.3</v>
      </c>
      <c r="AZ723">
        <v>311.7</v>
      </c>
      <c r="BA723">
        <v>392.6</v>
      </c>
      <c r="BB723">
        <v>249.9</v>
      </c>
      <c r="BC723">
        <v>378.1</v>
      </c>
      <c r="BD723">
        <v>332.5</v>
      </c>
      <c r="BE723">
        <v>339.3</v>
      </c>
      <c r="BF723">
        <v>340.3</v>
      </c>
      <c r="BG723">
        <v>472.4</v>
      </c>
      <c r="BH723">
        <v>331.9</v>
      </c>
      <c r="BI723">
        <v>354.7</v>
      </c>
      <c r="BJ723">
        <v>287</v>
      </c>
      <c r="BK723">
        <v>271.9</v>
      </c>
      <c r="BL723">
        <v>218.1</v>
      </c>
      <c r="BM723">
        <v>288.7</v>
      </c>
      <c r="BP723">
        <v>540.1</v>
      </c>
      <c r="BQ723">
        <v>3172.2</v>
      </c>
      <c r="BR723">
        <v>20.4</v>
      </c>
      <c r="BS723">
        <v>507.4</v>
      </c>
      <c r="BT723">
        <v>932.6</v>
      </c>
    </row>
    <row r="724" spans="1:72" x14ac:dyDescent="0.25">
      <c r="A724" s="26" t="s">
        <v>278</v>
      </c>
      <c r="B724" s="27" t="s">
        <v>345</v>
      </c>
      <c r="C724" s="26" t="s">
        <v>384</v>
      </c>
      <c r="D724">
        <v>4383.9</v>
      </c>
      <c r="E724">
        <v>2320.6</v>
      </c>
      <c r="F724">
        <v>110.2</v>
      </c>
      <c r="G724">
        <v>2980.4</v>
      </c>
      <c r="H724">
        <v>30392.2</v>
      </c>
      <c r="I724">
        <v>3364.3</v>
      </c>
      <c r="J724">
        <v>4935.2</v>
      </c>
      <c r="K724">
        <v>7342.4</v>
      </c>
      <c r="L724">
        <v>913.6</v>
      </c>
      <c r="M724">
        <v>13721.3</v>
      </c>
      <c r="N724">
        <v>13510.3</v>
      </c>
      <c r="O724">
        <v>2266.1</v>
      </c>
      <c r="P724">
        <v>7119.2</v>
      </c>
      <c r="Q724">
        <v>10363.6</v>
      </c>
      <c r="R724">
        <v>11877.4</v>
      </c>
      <c r="S724">
        <v>7003.2</v>
      </c>
      <c r="T724">
        <v>2455.4</v>
      </c>
      <c r="U724">
        <v>4628.3</v>
      </c>
      <c r="V724">
        <v>7563.9</v>
      </c>
      <c r="W724">
        <v>13933</v>
      </c>
      <c r="X724">
        <v>1612.2</v>
      </c>
      <c r="Y724">
        <v>4467.1</v>
      </c>
      <c r="Z724">
        <v>1552</v>
      </c>
      <c r="AA724">
        <v>16084.9</v>
      </c>
      <c r="AB724">
        <v>239.2</v>
      </c>
      <c r="AC724">
        <v>4106.3</v>
      </c>
      <c r="AD724">
        <v>18475.9</v>
      </c>
      <c r="AE724">
        <v>6202.2</v>
      </c>
      <c r="AF724">
        <v>67624.4</v>
      </c>
      <c r="AG724">
        <v>20649.7</v>
      </c>
      <c r="AH724">
        <v>70813.9</v>
      </c>
      <c r="AI724">
        <v>2267</v>
      </c>
      <c r="AJ724">
        <v>1561.6</v>
      </c>
      <c r="AK724">
        <v>57792.7</v>
      </c>
      <c r="AL724">
        <v>4748.8</v>
      </c>
      <c r="AM724">
        <v>3620.2</v>
      </c>
      <c r="AN724">
        <v>1459</v>
      </c>
      <c r="AO724">
        <v>841.9</v>
      </c>
      <c r="AP724">
        <v>1101.5</v>
      </c>
      <c r="AQ724">
        <v>3447.8</v>
      </c>
      <c r="AR724">
        <v>829.7</v>
      </c>
      <c r="AS724">
        <v>414.2</v>
      </c>
      <c r="AT724">
        <v>872.2</v>
      </c>
      <c r="AU724">
        <v>1380.4</v>
      </c>
      <c r="AV724">
        <v>2918.9</v>
      </c>
      <c r="AW724">
        <v>1259.2</v>
      </c>
      <c r="AX724">
        <v>1058.6</v>
      </c>
      <c r="AY724">
        <v>1030.3</v>
      </c>
      <c r="AZ724">
        <v>963.1</v>
      </c>
      <c r="BA724">
        <v>2274.9</v>
      </c>
      <c r="BB724">
        <v>291.1</v>
      </c>
      <c r="BC724">
        <v>7385.3</v>
      </c>
      <c r="BD724">
        <v>2249.6</v>
      </c>
      <c r="BE724">
        <v>10117.2</v>
      </c>
      <c r="BF724">
        <v>10624.1</v>
      </c>
      <c r="BG724">
        <v>4154.7</v>
      </c>
      <c r="BH724">
        <v>2049.1</v>
      </c>
      <c r="BI724">
        <v>783.8</v>
      </c>
      <c r="BJ724">
        <v>869.2</v>
      </c>
      <c r="BK724">
        <v>1863.5</v>
      </c>
      <c r="BL724">
        <v>279.2</v>
      </c>
      <c r="BM724">
        <v>620.6</v>
      </c>
      <c r="BP724">
        <v>31596.6</v>
      </c>
      <c r="BQ724">
        <v>126784</v>
      </c>
      <c r="BR724">
        <v>47.1</v>
      </c>
      <c r="BS724">
        <v>10408.3</v>
      </c>
      <c r="BT724">
        <v>1359.2</v>
      </c>
    </row>
    <row r="725" spans="1:72" x14ac:dyDescent="0.25">
      <c r="A725" s="28" t="s">
        <v>278</v>
      </c>
      <c r="B725" s="27" t="s">
        <v>345</v>
      </c>
      <c r="C725" s="28" t="s">
        <v>385</v>
      </c>
      <c r="D725">
        <v>16.8</v>
      </c>
      <c r="E725">
        <v>3.7</v>
      </c>
      <c r="F725">
        <v>0.7</v>
      </c>
      <c r="G725">
        <v>10.2</v>
      </c>
      <c r="H725">
        <v>149</v>
      </c>
      <c r="I725">
        <v>9.9</v>
      </c>
      <c r="J725">
        <v>18.9</v>
      </c>
      <c r="K725">
        <v>39.9</v>
      </c>
      <c r="L725">
        <v>3.7</v>
      </c>
      <c r="M725">
        <v>640.4</v>
      </c>
      <c r="N725">
        <v>121</v>
      </c>
      <c r="O725">
        <v>13.1</v>
      </c>
      <c r="P725">
        <v>28.9</v>
      </c>
      <c r="Q725">
        <v>47.2</v>
      </c>
      <c r="R725">
        <v>211.1</v>
      </c>
      <c r="S725">
        <v>36.1</v>
      </c>
      <c r="T725">
        <v>10</v>
      </c>
      <c r="U725">
        <v>16.5</v>
      </c>
      <c r="V725">
        <v>30.6</v>
      </c>
      <c r="W725">
        <v>49.2</v>
      </c>
      <c r="X725">
        <v>9</v>
      </c>
      <c r="Y725">
        <v>19.3</v>
      </c>
      <c r="Z725">
        <v>5.7</v>
      </c>
      <c r="AA725">
        <v>258.3</v>
      </c>
      <c r="AB725">
        <v>1.1</v>
      </c>
      <c r="AC725">
        <v>15.7</v>
      </c>
      <c r="AD725">
        <v>102.6</v>
      </c>
      <c r="AE725">
        <v>24.4</v>
      </c>
      <c r="AF725">
        <v>90.3</v>
      </c>
      <c r="AG725">
        <v>30.7</v>
      </c>
      <c r="AH725">
        <v>172.7</v>
      </c>
      <c r="AI725">
        <v>4.9</v>
      </c>
      <c r="AJ725">
        <v>5.5</v>
      </c>
      <c r="AK725">
        <v>249.3</v>
      </c>
      <c r="AL725">
        <v>9.3</v>
      </c>
      <c r="AM725">
        <v>13.6</v>
      </c>
      <c r="AN725">
        <v>5.6</v>
      </c>
      <c r="AO725">
        <v>3.8</v>
      </c>
      <c r="AP725">
        <v>5</v>
      </c>
      <c r="AQ725">
        <v>9</v>
      </c>
      <c r="AR725">
        <v>1.9</v>
      </c>
      <c r="AS725">
        <v>1.5</v>
      </c>
      <c r="AT725">
        <v>1.7</v>
      </c>
      <c r="AU725">
        <v>2.5</v>
      </c>
      <c r="AV725">
        <v>8</v>
      </c>
      <c r="AW725">
        <v>5.1</v>
      </c>
      <c r="AX725">
        <v>4</v>
      </c>
      <c r="AY725">
        <v>3.4</v>
      </c>
      <c r="AZ725">
        <v>2.5</v>
      </c>
      <c r="BA725">
        <v>7</v>
      </c>
      <c r="BB725">
        <v>1.6</v>
      </c>
      <c r="BC725">
        <v>4.6</v>
      </c>
      <c r="BD725">
        <v>6.5</v>
      </c>
      <c r="BE725">
        <v>21.8</v>
      </c>
      <c r="BF725">
        <v>6.5</v>
      </c>
      <c r="BG725">
        <v>14.1</v>
      </c>
      <c r="BH725">
        <v>4.3</v>
      </c>
      <c r="BI725">
        <v>2.1</v>
      </c>
      <c r="BJ725">
        <v>2.2</v>
      </c>
      <c r="BK725">
        <v>3.2</v>
      </c>
      <c r="BL725">
        <v>0.9</v>
      </c>
      <c r="BM725">
        <v>2.9</v>
      </c>
      <c r="BP725">
        <v>24.3</v>
      </c>
      <c r="BQ725">
        <v>140.3</v>
      </c>
      <c r="BR725">
        <v>0.4</v>
      </c>
      <c r="BS725">
        <v>32.4</v>
      </c>
      <c r="BT725">
        <v>23.6</v>
      </c>
    </row>
    <row r="726" spans="1:72" x14ac:dyDescent="0.25">
      <c r="A726" s="28" t="s">
        <v>278</v>
      </c>
      <c r="B726" s="27" t="s">
        <v>345</v>
      </c>
      <c r="C726" s="28" t="s">
        <v>386</v>
      </c>
      <c r="D726">
        <v>28.9</v>
      </c>
      <c r="E726">
        <v>2.1</v>
      </c>
      <c r="F726">
        <v>0.4</v>
      </c>
      <c r="G726">
        <v>9.2</v>
      </c>
      <c r="H726">
        <v>194.8</v>
      </c>
      <c r="I726">
        <v>25.3</v>
      </c>
      <c r="J726">
        <v>32.6</v>
      </c>
      <c r="K726">
        <v>42.3</v>
      </c>
      <c r="L726">
        <v>5.1</v>
      </c>
      <c r="M726">
        <v>31.9</v>
      </c>
      <c r="N726">
        <v>112.9</v>
      </c>
      <c r="O726">
        <v>58.3</v>
      </c>
      <c r="P726">
        <v>54.3</v>
      </c>
      <c r="Q726">
        <v>56.5</v>
      </c>
      <c r="R726">
        <v>97.5</v>
      </c>
      <c r="S726">
        <v>49.9</v>
      </c>
      <c r="T726">
        <v>22</v>
      </c>
      <c r="U726">
        <v>32.2</v>
      </c>
      <c r="V726">
        <v>53.3</v>
      </c>
      <c r="W726">
        <v>85.2</v>
      </c>
      <c r="X726">
        <v>46.9</v>
      </c>
      <c r="Y726">
        <v>26.7</v>
      </c>
      <c r="Z726">
        <v>11.6</v>
      </c>
      <c r="AA726">
        <v>51.5</v>
      </c>
      <c r="AB726">
        <v>0.7</v>
      </c>
      <c r="AC726">
        <v>16.9</v>
      </c>
      <c r="AD726">
        <v>114.7</v>
      </c>
      <c r="AE726">
        <v>33.2</v>
      </c>
      <c r="AF726">
        <v>185.8</v>
      </c>
      <c r="AG726">
        <v>59.9</v>
      </c>
      <c r="AH726">
        <v>346.9</v>
      </c>
      <c r="AI726">
        <v>11.7</v>
      </c>
      <c r="AJ726">
        <v>13.9</v>
      </c>
      <c r="AK726">
        <v>321.9</v>
      </c>
      <c r="AL726">
        <v>13.4</v>
      </c>
      <c r="AM726">
        <v>21.5</v>
      </c>
      <c r="AN726">
        <v>20.6</v>
      </c>
      <c r="AO726">
        <v>16.2</v>
      </c>
      <c r="AP726">
        <v>7.1</v>
      </c>
      <c r="AQ726">
        <v>21.3</v>
      </c>
      <c r="AR726">
        <v>4.9</v>
      </c>
      <c r="AS726">
        <v>1.8</v>
      </c>
      <c r="AT726">
        <v>2.3</v>
      </c>
      <c r="AU726">
        <v>3.8</v>
      </c>
      <c r="AV726">
        <v>13.2</v>
      </c>
      <c r="AW726">
        <v>8.4</v>
      </c>
      <c r="AX726">
        <v>5.6</v>
      </c>
      <c r="AY726">
        <v>9</v>
      </c>
      <c r="AZ726">
        <v>4</v>
      </c>
      <c r="BA726">
        <v>6.4</v>
      </c>
      <c r="BB726">
        <v>1.2</v>
      </c>
      <c r="BC726">
        <v>10</v>
      </c>
      <c r="BD726">
        <v>9.5</v>
      </c>
      <c r="BE726">
        <v>44.1</v>
      </c>
      <c r="BF726">
        <v>12.3</v>
      </c>
      <c r="BG726">
        <v>51.9</v>
      </c>
      <c r="BH726">
        <v>6.4</v>
      </c>
      <c r="BI726">
        <v>3.4</v>
      </c>
      <c r="BJ726">
        <v>3</v>
      </c>
      <c r="BK726">
        <v>4.7</v>
      </c>
      <c r="BL726">
        <v>1</v>
      </c>
      <c r="BM726">
        <v>2.3</v>
      </c>
      <c r="BP726">
        <v>52.1</v>
      </c>
      <c r="BQ726">
        <v>318.8</v>
      </c>
      <c r="BR726">
        <v>0.5</v>
      </c>
      <c r="BS726">
        <v>147.8</v>
      </c>
      <c r="BT726">
        <v>19</v>
      </c>
    </row>
    <row r="727" spans="1:72" x14ac:dyDescent="0.25">
      <c r="A727" s="28" t="s">
        <v>278</v>
      </c>
      <c r="B727" s="27" t="s">
        <v>345</v>
      </c>
      <c r="C727" s="28" t="s">
        <v>387</v>
      </c>
      <c r="D727">
        <v>6.3</v>
      </c>
      <c r="E727">
        <v>0.5</v>
      </c>
      <c r="F727">
        <v>0.2</v>
      </c>
      <c r="G727">
        <v>2.4</v>
      </c>
      <c r="H727">
        <v>55.3</v>
      </c>
      <c r="I727">
        <v>5.9</v>
      </c>
      <c r="J727">
        <v>6.6</v>
      </c>
      <c r="K727">
        <v>13.3</v>
      </c>
      <c r="L727">
        <v>2</v>
      </c>
      <c r="M727">
        <v>64.9</v>
      </c>
      <c r="N727">
        <v>42</v>
      </c>
      <c r="O727">
        <v>10</v>
      </c>
      <c r="P727">
        <v>19.3</v>
      </c>
      <c r="Q727">
        <v>13.9</v>
      </c>
      <c r="R727">
        <v>44.6</v>
      </c>
      <c r="S727">
        <v>15.7</v>
      </c>
      <c r="T727">
        <v>6.4</v>
      </c>
      <c r="U727">
        <v>10.1</v>
      </c>
      <c r="V727">
        <v>15.9</v>
      </c>
      <c r="W727">
        <v>39.7</v>
      </c>
      <c r="X727">
        <v>8.7</v>
      </c>
      <c r="Y727">
        <v>9.5</v>
      </c>
      <c r="Z727">
        <v>3.5</v>
      </c>
      <c r="AA727">
        <v>31</v>
      </c>
      <c r="AB727">
        <v>0.3</v>
      </c>
      <c r="AC727">
        <v>6.7</v>
      </c>
      <c r="AD727">
        <v>35.2</v>
      </c>
      <c r="AE727">
        <v>9.3</v>
      </c>
      <c r="AF727">
        <v>50.9</v>
      </c>
      <c r="AG727">
        <v>16.5</v>
      </c>
      <c r="AH727">
        <v>86.7</v>
      </c>
      <c r="AI727">
        <v>2.5</v>
      </c>
      <c r="AJ727">
        <v>4.3</v>
      </c>
      <c r="AK727">
        <v>57.6</v>
      </c>
      <c r="AL727">
        <v>2.8</v>
      </c>
      <c r="AM727">
        <v>6.5</v>
      </c>
      <c r="AN727">
        <v>5.4</v>
      </c>
      <c r="AO727">
        <v>4.6</v>
      </c>
      <c r="AP727">
        <v>3.3</v>
      </c>
      <c r="AQ727">
        <v>25.2</v>
      </c>
      <c r="AR727">
        <v>1.6</v>
      </c>
      <c r="AS727">
        <v>0.8</v>
      </c>
      <c r="AT727">
        <v>1.6</v>
      </c>
      <c r="AU727">
        <v>1.1</v>
      </c>
      <c r="AV727">
        <v>10.5</v>
      </c>
      <c r="AW727">
        <v>3.5</v>
      </c>
      <c r="AX727">
        <v>2.6</v>
      </c>
      <c r="AY727">
        <v>3.5</v>
      </c>
      <c r="AZ727">
        <v>1.5</v>
      </c>
      <c r="BA727">
        <v>2.6</v>
      </c>
      <c r="BB727">
        <v>0.7</v>
      </c>
      <c r="BC727">
        <v>2.9</v>
      </c>
      <c r="BD727">
        <v>4.3</v>
      </c>
      <c r="BE727">
        <v>11.7</v>
      </c>
      <c r="BF727">
        <v>4.2</v>
      </c>
      <c r="BG727">
        <v>9.6</v>
      </c>
      <c r="BH727">
        <v>2.1</v>
      </c>
      <c r="BI727">
        <v>2.2</v>
      </c>
      <c r="BJ727">
        <v>1.2</v>
      </c>
      <c r="BK727">
        <v>1.8</v>
      </c>
      <c r="BL727">
        <v>0.3</v>
      </c>
      <c r="BM727">
        <v>1</v>
      </c>
      <c r="BP727">
        <v>34.6</v>
      </c>
      <c r="BQ727">
        <v>65.1</v>
      </c>
      <c r="BR727">
        <v>0.4</v>
      </c>
      <c r="BS727">
        <v>68</v>
      </c>
      <c r="BT727">
        <v>11.1</v>
      </c>
    </row>
    <row r="728" spans="1:72" x14ac:dyDescent="0.25">
      <c r="A728" s="28" t="s">
        <v>278</v>
      </c>
      <c r="B728" s="27" t="s">
        <v>345</v>
      </c>
      <c r="C728" s="28" t="s">
        <v>388</v>
      </c>
      <c r="D728">
        <v>0.5</v>
      </c>
      <c r="E728">
        <v>0.1</v>
      </c>
      <c r="G728">
        <v>0.2</v>
      </c>
      <c r="H728">
        <v>2.8</v>
      </c>
      <c r="I728">
        <v>0.5</v>
      </c>
      <c r="J728">
        <v>0.6</v>
      </c>
      <c r="K728">
        <v>0.8</v>
      </c>
      <c r="L728">
        <v>0.1</v>
      </c>
      <c r="M728">
        <v>1.2</v>
      </c>
      <c r="N728">
        <v>1.6</v>
      </c>
      <c r="O728">
        <v>0.2</v>
      </c>
      <c r="P728">
        <v>0.9</v>
      </c>
      <c r="Q728">
        <v>1.1</v>
      </c>
      <c r="R728">
        <v>3.5</v>
      </c>
      <c r="S728">
        <v>1.7</v>
      </c>
      <c r="T728">
        <v>0.3</v>
      </c>
      <c r="U728">
        <v>0.9</v>
      </c>
      <c r="V728">
        <v>0.9</v>
      </c>
      <c r="W728">
        <v>1.1</v>
      </c>
      <c r="X728">
        <v>0.2</v>
      </c>
      <c r="Y728">
        <v>0.5</v>
      </c>
      <c r="Z728">
        <v>0.1</v>
      </c>
      <c r="AA728">
        <v>1.8</v>
      </c>
      <c r="AB728">
        <v>0.1</v>
      </c>
      <c r="AC728">
        <v>0.5</v>
      </c>
      <c r="AD728">
        <v>1.8</v>
      </c>
      <c r="AE728">
        <v>0.4</v>
      </c>
      <c r="AF728">
        <v>2.6</v>
      </c>
      <c r="AG728">
        <v>1.3</v>
      </c>
      <c r="AH728">
        <v>3.8</v>
      </c>
      <c r="AI728">
        <v>3.9</v>
      </c>
      <c r="AJ728">
        <v>0.2</v>
      </c>
      <c r="AK728">
        <v>3.9</v>
      </c>
      <c r="AL728">
        <v>0.2</v>
      </c>
      <c r="AM728">
        <v>0.6</v>
      </c>
      <c r="AN728">
        <v>0.1</v>
      </c>
      <c r="AO728">
        <v>0.1</v>
      </c>
      <c r="AP728">
        <v>0.1</v>
      </c>
      <c r="AQ728">
        <v>0.3</v>
      </c>
      <c r="AU728">
        <v>0.1</v>
      </c>
      <c r="AV728">
        <v>0.2</v>
      </c>
      <c r="AW728">
        <v>0.1</v>
      </c>
      <c r="AX728">
        <v>0.1</v>
      </c>
      <c r="AY728">
        <v>0.1</v>
      </c>
      <c r="BA728">
        <v>0.1</v>
      </c>
      <c r="BC728">
        <v>0.1</v>
      </c>
      <c r="BD728">
        <v>0.1</v>
      </c>
      <c r="BE728">
        <v>0.5</v>
      </c>
      <c r="BF728">
        <v>0.2</v>
      </c>
      <c r="BG728">
        <v>0.4</v>
      </c>
      <c r="BH728">
        <v>0.1</v>
      </c>
      <c r="BK728">
        <v>0.1</v>
      </c>
      <c r="BM728">
        <v>0.1</v>
      </c>
      <c r="BP728">
        <v>0.6</v>
      </c>
      <c r="BQ728">
        <v>3.8</v>
      </c>
      <c r="BS728">
        <v>0.8</v>
      </c>
      <c r="BT728">
        <v>0.2</v>
      </c>
    </row>
    <row r="729" spans="1:72" x14ac:dyDescent="0.25">
      <c r="A729" s="28" t="s">
        <v>278</v>
      </c>
      <c r="B729" s="27" t="s">
        <v>345</v>
      </c>
      <c r="C729" s="28" t="s">
        <v>389</v>
      </c>
      <c r="D729">
        <v>7</v>
      </c>
      <c r="E729">
        <v>0.3</v>
      </c>
      <c r="G729">
        <v>0.8</v>
      </c>
      <c r="H729">
        <v>25.3</v>
      </c>
      <c r="I729">
        <v>6.4</v>
      </c>
      <c r="J729">
        <v>2.9</v>
      </c>
      <c r="K729">
        <v>6.4</v>
      </c>
      <c r="L729">
        <v>1.2</v>
      </c>
      <c r="M729">
        <v>9.5</v>
      </c>
      <c r="N729">
        <v>103.1</v>
      </c>
      <c r="O729">
        <v>8.9</v>
      </c>
      <c r="P729">
        <v>49.7</v>
      </c>
      <c r="Q729">
        <v>6.6</v>
      </c>
      <c r="R729">
        <v>25.2</v>
      </c>
      <c r="S729">
        <v>12.6</v>
      </c>
      <c r="T729">
        <v>3.2</v>
      </c>
      <c r="U729">
        <v>12.4</v>
      </c>
      <c r="V729">
        <v>13.3</v>
      </c>
      <c r="W729">
        <v>50.3</v>
      </c>
      <c r="X729">
        <v>1.4</v>
      </c>
      <c r="Y729">
        <v>4.9</v>
      </c>
      <c r="Z729">
        <v>1.4</v>
      </c>
      <c r="AA729">
        <v>11.3</v>
      </c>
      <c r="AB729">
        <v>0.2</v>
      </c>
      <c r="AC729">
        <v>2.3</v>
      </c>
      <c r="AD729">
        <v>21.8</v>
      </c>
      <c r="AE729">
        <v>4.6</v>
      </c>
      <c r="AF729">
        <v>9.8</v>
      </c>
      <c r="AG729">
        <v>4.2</v>
      </c>
      <c r="AH729">
        <v>10.3</v>
      </c>
      <c r="AI729">
        <v>1.1</v>
      </c>
      <c r="AJ729">
        <v>0.4</v>
      </c>
      <c r="AK729">
        <v>16.3</v>
      </c>
      <c r="AL729">
        <v>0.4</v>
      </c>
      <c r="AM729">
        <v>1.8</v>
      </c>
      <c r="AN729">
        <v>0.6</v>
      </c>
      <c r="AO729">
        <v>0.4</v>
      </c>
      <c r="AP729">
        <v>0.8</v>
      </c>
      <c r="AQ729">
        <v>1.3</v>
      </c>
      <c r="AR729">
        <v>0.1</v>
      </c>
      <c r="AS729">
        <v>0.1</v>
      </c>
      <c r="AT729">
        <v>0.1</v>
      </c>
      <c r="AU729">
        <v>0.6</v>
      </c>
      <c r="AV729">
        <v>1.1</v>
      </c>
      <c r="AW729">
        <v>1</v>
      </c>
      <c r="AX729">
        <v>0.4</v>
      </c>
      <c r="AY729">
        <v>0.5</v>
      </c>
      <c r="AZ729">
        <v>0.4</v>
      </c>
      <c r="BA729">
        <v>0.4</v>
      </c>
      <c r="BB729">
        <v>0.1</v>
      </c>
      <c r="BC729">
        <v>0.5</v>
      </c>
      <c r="BD729">
        <v>1.1</v>
      </c>
      <c r="BE729">
        <v>1.9</v>
      </c>
      <c r="BF729">
        <v>0.7</v>
      </c>
      <c r="BG729">
        <v>3.2</v>
      </c>
      <c r="BH729">
        <v>0.3</v>
      </c>
      <c r="BI729">
        <v>0.3</v>
      </c>
      <c r="BJ729">
        <v>0.2</v>
      </c>
      <c r="BK729">
        <v>0.5</v>
      </c>
      <c r="BL729">
        <v>0.1</v>
      </c>
      <c r="BM729">
        <v>0.2</v>
      </c>
      <c r="BP729">
        <v>3.2</v>
      </c>
      <c r="BQ729">
        <v>41.7</v>
      </c>
      <c r="BS729">
        <v>23.8</v>
      </c>
      <c r="BT729">
        <v>8</v>
      </c>
    </row>
    <row r="730" spans="1:72" x14ac:dyDescent="0.25">
      <c r="A730" s="28" t="s">
        <v>278</v>
      </c>
      <c r="B730" s="27" t="s">
        <v>345</v>
      </c>
      <c r="C730" s="28" t="s">
        <v>390</v>
      </c>
      <c r="D730">
        <v>0.2</v>
      </c>
      <c r="H730">
        <v>1.6</v>
      </c>
      <c r="I730">
        <v>3.6</v>
      </c>
      <c r="J730">
        <v>0.2</v>
      </c>
      <c r="K730">
        <v>0.5</v>
      </c>
      <c r="M730">
        <v>0.2</v>
      </c>
      <c r="N730">
        <v>0.5</v>
      </c>
      <c r="O730">
        <v>0.1</v>
      </c>
      <c r="P730">
        <v>0.6</v>
      </c>
      <c r="Q730">
        <v>0.2</v>
      </c>
      <c r="R730">
        <v>1.6</v>
      </c>
      <c r="S730">
        <v>0.8</v>
      </c>
      <c r="T730">
        <v>0.2</v>
      </c>
      <c r="U730">
        <v>0.5</v>
      </c>
      <c r="V730">
        <v>0.5</v>
      </c>
      <c r="W730">
        <v>1.2</v>
      </c>
      <c r="Y730">
        <v>0.7</v>
      </c>
      <c r="AA730">
        <v>0.5</v>
      </c>
      <c r="AC730">
        <v>0.1</v>
      </c>
      <c r="AD730">
        <v>0.7</v>
      </c>
      <c r="AE730">
        <v>0.1</v>
      </c>
      <c r="AF730">
        <v>0.4</v>
      </c>
      <c r="AG730">
        <v>0.2</v>
      </c>
      <c r="AH730">
        <v>0.3</v>
      </c>
      <c r="AI730">
        <v>0.1</v>
      </c>
      <c r="AK730">
        <v>0.2</v>
      </c>
      <c r="AM730">
        <v>0.1</v>
      </c>
      <c r="BE730">
        <v>0.1</v>
      </c>
      <c r="BG730">
        <v>0.4</v>
      </c>
      <c r="BP730">
        <v>0.1</v>
      </c>
      <c r="BQ730">
        <v>3.9</v>
      </c>
      <c r="BS730">
        <v>1.2</v>
      </c>
      <c r="BT730">
        <v>0.4</v>
      </c>
    </row>
    <row r="731" spans="1:72" x14ac:dyDescent="0.25">
      <c r="A731" s="28" t="s">
        <v>278</v>
      </c>
      <c r="B731" s="27" t="s">
        <v>345</v>
      </c>
      <c r="C731" s="28" t="s">
        <v>391</v>
      </c>
      <c r="D731">
        <v>9.2</v>
      </c>
      <c r="E731">
        <v>0.9</v>
      </c>
      <c r="F731">
        <v>0.1</v>
      </c>
      <c r="G731">
        <v>2.8</v>
      </c>
      <c r="H731">
        <v>72</v>
      </c>
      <c r="I731">
        <v>9</v>
      </c>
      <c r="J731">
        <v>10.4</v>
      </c>
      <c r="K731">
        <v>20.5</v>
      </c>
      <c r="L731">
        <v>2.9</v>
      </c>
      <c r="M731">
        <v>8.7</v>
      </c>
      <c r="N731">
        <v>33.6</v>
      </c>
      <c r="O731">
        <v>6.6</v>
      </c>
      <c r="P731">
        <v>26.1</v>
      </c>
      <c r="Q731">
        <v>13.2</v>
      </c>
      <c r="R731">
        <v>35.1</v>
      </c>
      <c r="S731">
        <v>22</v>
      </c>
      <c r="T731">
        <v>5.9</v>
      </c>
      <c r="U731">
        <v>21.2</v>
      </c>
      <c r="V731">
        <v>24.3</v>
      </c>
      <c r="W731">
        <v>81</v>
      </c>
      <c r="X731">
        <v>3.3</v>
      </c>
      <c r="Y731">
        <v>9.2</v>
      </c>
      <c r="Z731">
        <v>3.3</v>
      </c>
      <c r="AA731">
        <v>15</v>
      </c>
      <c r="AB731">
        <v>0.4</v>
      </c>
      <c r="AC731">
        <v>5.7</v>
      </c>
      <c r="AD731">
        <v>40.5</v>
      </c>
      <c r="AE731">
        <v>9.4</v>
      </c>
      <c r="AF731">
        <v>37</v>
      </c>
      <c r="AG731">
        <v>16.5</v>
      </c>
      <c r="AH731">
        <v>49</v>
      </c>
      <c r="AI731">
        <v>1.3</v>
      </c>
      <c r="AJ731">
        <v>0.6</v>
      </c>
      <c r="AK731">
        <v>48.6</v>
      </c>
      <c r="AL731">
        <v>2.8</v>
      </c>
      <c r="AM731">
        <v>6.3</v>
      </c>
      <c r="AN731">
        <v>2.9</v>
      </c>
      <c r="AO731">
        <v>1</v>
      </c>
      <c r="AP731">
        <v>1.3</v>
      </c>
      <c r="AQ731">
        <v>6.3</v>
      </c>
      <c r="AR731">
        <v>0.4</v>
      </c>
      <c r="AS731">
        <v>0.2</v>
      </c>
      <c r="AT731">
        <v>0.3</v>
      </c>
      <c r="AU731">
        <v>1.2</v>
      </c>
      <c r="AV731">
        <v>3</v>
      </c>
      <c r="AW731">
        <v>1.8</v>
      </c>
      <c r="AX731">
        <v>0.8</v>
      </c>
      <c r="AY731">
        <v>1.3</v>
      </c>
      <c r="AZ731">
        <v>0.7</v>
      </c>
      <c r="BA731">
        <v>1.1</v>
      </c>
      <c r="BB731">
        <v>0.2</v>
      </c>
      <c r="BC731">
        <v>1.1</v>
      </c>
      <c r="BD731">
        <v>2.3</v>
      </c>
      <c r="BE731">
        <v>4.7</v>
      </c>
      <c r="BF731">
        <v>1.6</v>
      </c>
      <c r="BG731">
        <v>5.8</v>
      </c>
      <c r="BH731">
        <v>0.8</v>
      </c>
      <c r="BI731">
        <v>0.5</v>
      </c>
      <c r="BJ731">
        <v>0.5</v>
      </c>
      <c r="BK731">
        <v>0.9</v>
      </c>
      <c r="BL731">
        <v>0.2</v>
      </c>
      <c r="BM731">
        <v>0.5</v>
      </c>
      <c r="BP731">
        <v>22.3</v>
      </c>
      <c r="BQ731">
        <v>83</v>
      </c>
      <c r="BR731">
        <v>0.1</v>
      </c>
      <c r="BS731">
        <v>51.9</v>
      </c>
      <c r="BT731">
        <v>9.7</v>
      </c>
    </row>
    <row r="732" spans="1:72" x14ac:dyDescent="0.25">
      <c r="A732" s="28" t="s">
        <v>278</v>
      </c>
      <c r="B732" s="27" t="s">
        <v>345</v>
      </c>
      <c r="C732" s="28" t="s">
        <v>392</v>
      </c>
      <c r="D732">
        <v>39.5</v>
      </c>
      <c r="E732">
        <v>1.9</v>
      </c>
      <c r="F732">
        <v>0.7</v>
      </c>
      <c r="G732">
        <v>7.4</v>
      </c>
      <c r="H732">
        <v>214.6</v>
      </c>
      <c r="I732">
        <v>82.7</v>
      </c>
      <c r="J732">
        <v>26.3</v>
      </c>
      <c r="K732">
        <v>44.5</v>
      </c>
      <c r="L732">
        <v>6.6</v>
      </c>
      <c r="M732">
        <v>254.3</v>
      </c>
      <c r="N732">
        <v>134</v>
      </c>
      <c r="O732">
        <v>26.9</v>
      </c>
      <c r="P732">
        <v>99.9</v>
      </c>
      <c r="Q732">
        <v>55.3</v>
      </c>
      <c r="R732">
        <v>212.9</v>
      </c>
      <c r="S732">
        <v>118.8</v>
      </c>
      <c r="T732">
        <v>24.8</v>
      </c>
      <c r="U732">
        <v>75.2</v>
      </c>
      <c r="V732">
        <v>107.1</v>
      </c>
      <c r="W732">
        <v>255.9</v>
      </c>
      <c r="X732">
        <v>19.4</v>
      </c>
      <c r="Y732">
        <v>48.3</v>
      </c>
      <c r="Z732">
        <v>15.7</v>
      </c>
      <c r="AA732">
        <v>112.3</v>
      </c>
      <c r="AB732">
        <v>0.9</v>
      </c>
      <c r="AC732">
        <v>18.4</v>
      </c>
      <c r="AD732">
        <v>234.9</v>
      </c>
      <c r="AE732">
        <v>31</v>
      </c>
      <c r="AF732">
        <v>122</v>
      </c>
      <c r="AG732">
        <v>48.8</v>
      </c>
      <c r="AH732">
        <v>156</v>
      </c>
      <c r="AI732">
        <v>53.6</v>
      </c>
      <c r="AJ732">
        <v>8.5</v>
      </c>
      <c r="AK732">
        <v>138.1</v>
      </c>
      <c r="AL732">
        <v>5</v>
      </c>
      <c r="AM732">
        <v>25.8</v>
      </c>
      <c r="AN732">
        <v>7.8</v>
      </c>
      <c r="AO732">
        <v>4.6</v>
      </c>
      <c r="AP732">
        <v>7.5</v>
      </c>
      <c r="AQ732">
        <v>17.2</v>
      </c>
      <c r="AR732">
        <v>2</v>
      </c>
      <c r="AS732">
        <v>1.1</v>
      </c>
      <c r="AT732">
        <v>1.7</v>
      </c>
      <c r="AU732">
        <v>6.2</v>
      </c>
      <c r="AV732">
        <v>9.6</v>
      </c>
      <c r="AW732">
        <v>8.2</v>
      </c>
      <c r="AX732">
        <v>4.5</v>
      </c>
      <c r="AY732">
        <v>4.3</v>
      </c>
      <c r="AZ732">
        <v>2.7</v>
      </c>
      <c r="BA732">
        <v>5.3</v>
      </c>
      <c r="BB732">
        <v>0.8</v>
      </c>
      <c r="BC732">
        <v>4.9</v>
      </c>
      <c r="BD732">
        <v>9.2</v>
      </c>
      <c r="BE732">
        <v>24.6</v>
      </c>
      <c r="BF732">
        <v>7.6</v>
      </c>
      <c r="BG732">
        <v>33.3</v>
      </c>
      <c r="BH732">
        <v>4.2</v>
      </c>
      <c r="BI732">
        <v>3.3</v>
      </c>
      <c r="BJ732">
        <v>2.6</v>
      </c>
      <c r="BK732">
        <v>3.5</v>
      </c>
      <c r="BL732">
        <v>1.2</v>
      </c>
      <c r="BM732">
        <v>2.8</v>
      </c>
      <c r="BP732">
        <v>39.3</v>
      </c>
      <c r="BQ732">
        <v>389.5</v>
      </c>
      <c r="BR732">
        <v>0.6</v>
      </c>
      <c r="BS732">
        <v>222.3</v>
      </c>
      <c r="BT732">
        <v>68.5</v>
      </c>
    </row>
    <row r="733" spans="1:72" x14ac:dyDescent="0.25">
      <c r="A733" s="28" t="s">
        <v>278</v>
      </c>
      <c r="B733" s="27" t="s">
        <v>345</v>
      </c>
      <c r="C733" s="28" t="s">
        <v>393</v>
      </c>
      <c r="D733">
        <v>100.7</v>
      </c>
      <c r="E733">
        <v>5.5</v>
      </c>
      <c r="F733">
        <v>1.4</v>
      </c>
      <c r="G733">
        <v>23.1</v>
      </c>
      <c r="H733">
        <v>178.6</v>
      </c>
      <c r="I733">
        <v>23.2</v>
      </c>
      <c r="J733">
        <v>52</v>
      </c>
      <c r="K733">
        <v>74.7</v>
      </c>
      <c r="L733">
        <v>5.1</v>
      </c>
      <c r="M733">
        <v>2546.8</v>
      </c>
      <c r="N733">
        <v>546.9</v>
      </c>
      <c r="O733">
        <v>25.9</v>
      </c>
      <c r="P733">
        <v>95.3</v>
      </c>
      <c r="Q733">
        <v>162</v>
      </c>
      <c r="R733">
        <v>894.1</v>
      </c>
      <c r="S733">
        <v>125.3</v>
      </c>
      <c r="T733">
        <v>13.5</v>
      </c>
      <c r="U733">
        <v>52.2</v>
      </c>
      <c r="V733">
        <v>73.2</v>
      </c>
      <c r="W733">
        <v>87.3</v>
      </c>
      <c r="X733">
        <v>14.1</v>
      </c>
      <c r="Y733">
        <v>41.9</v>
      </c>
      <c r="Z733">
        <v>8.7</v>
      </c>
      <c r="AA733">
        <v>1615.3</v>
      </c>
      <c r="AB733">
        <v>1.3</v>
      </c>
      <c r="AC733">
        <v>23.3</v>
      </c>
      <c r="AD733">
        <v>214.2</v>
      </c>
      <c r="AE733">
        <v>22</v>
      </c>
      <c r="AF733">
        <v>134.6</v>
      </c>
      <c r="AG733">
        <v>56.9</v>
      </c>
      <c r="AH733">
        <v>290.4</v>
      </c>
      <c r="AI733">
        <v>28.8</v>
      </c>
      <c r="AJ733">
        <v>16.6</v>
      </c>
      <c r="AK733">
        <v>147.1</v>
      </c>
      <c r="AL733">
        <v>6.2</v>
      </c>
      <c r="AM733">
        <v>25.4</v>
      </c>
      <c r="AN733">
        <v>12.1</v>
      </c>
      <c r="AO733">
        <v>3.1</v>
      </c>
      <c r="AP733">
        <v>3.5</v>
      </c>
      <c r="AQ733">
        <v>13.4</v>
      </c>
      <c r="AR733">
        <v>2.6</v>
      </c>
      <c r="AS733">
        <v>1.7</v>
      </c>
      <c r="AT733">
        <v>2.7</v>
      </c>
      <c r="AU733">
        <v>6.3</v>
      </c>
      <c r="AV733">
        <v>11</v>
      </c>
      <c r="AW733">
        <v>9.6</v>
      </c>
      <c r="AX733">
        <v>3.3</v>
      </c>
      <c r="AY733">
        <v>5</v>
      </c>
      <c r="AZ733">
        <v>2.6</v>
      </c>
      <c r="BA733">
        <v>6.1</v>
      </c>
      <c r="BB733">
        <v>1.1</v>
      </c>
      <c r="BC733">
        <v>2.3</v>
      </c>
      <c r="BD733">
        <v>9.7</v>
      </c>
      <c r="BE733">
        <v>30.9</v>
      </c>
      <c r="BF733">
        <v>10.9</v>
      </c>
      <c r="BG733">
        <v>23.9</v>
      </c>
      <c r="BH733">
        <v>5</v>
      </c>
      <c r="BI733">
        <v>2.1</v>
      </c>
      <c r="BJ733">
        <v>2.8</v>
      </c>
      <c r="BK733">
        <v>3.8</v>
      </c>
      <c r="BL733">
        <v>0.6</v>
      </c>
      <c r="BM733">
        <v>3.8</v>
      </c>
      <c r="BP733">
        <v>23.2</v>
      </c>
      <c r="BQ733">
        <v>334.4</v>
      </c>
      <c r="BR733">
        <v>0.3</v>
      </c>
      <c r="BS733">
        <v>35</v>
      </c>
      <c r="BT733">
        <v>231.4</v>
      </c>
    </row>
    <row r="734" spans="1:72" x14ac:dyDescent="0.25">
      <c r="A734" s="28" t="s">
        <v>278</v>
      </c>
      <c r="B734" s="27" t="s">
        <v>345</v>
      </c>
      <c r="C734" s="28" t="s">
        <v>394</v>
      </c>
      <c r="D734">
        <v>2.1</v>
      </c>
      <c r="E734">
        <v>0.1</v>
      </c>
      <c r="G734">
        <v>0.5</v>
      </c>
      <c r="H734">
        <v>23.5</v>
      </c>
      <c r="I734">
        <v>1.2</v>
      </c>
      <c r="J734">
        <v>0.9</v>
      </c>
      <c r="K734">
        <v>2</v>
      </c>
      <c r="L734">
        <v>0.2</v>
      </c>
      <c r="M734">
        <v>68.2</v>
      </c>
      <c r="N734">
        <v>10.7</v>
      </c>
      <c r="O734">
        <v>1.3</v>
      </c>
      <c r="P734">
        <v>4.2</v>
      </c>
      <c r="Q734">
        <v>3.5</v>
      </c>
      <c r="R734">
        <v>57.1</v>
      </c>
      <c r="S734">
        <v>10.8</v>
      </c>
      <c r="T734">
        <v>1</v>
      </c>
      <c r="U734">
        <v>3.7</v>
      </c>
      <c r="V734">
        <v>9</v>
      </c>
      <c r="W734">
        <v>32.5</v>
      </c>
      <c r="X734">
        <v>0.8</v>
      </c>
      <c r="Y734">
        <v>3.3</v>
      </c>
      <c r="Z734">
        <v>0.7</v>
      </c>
      <c r="AA734">
        <v>25.7</v>
      </c>
      <c r="AC734">
        <v>1.7</v>
      </c>
      <c r="AD734">
        <v>6</v>
      </c>
      <c r="AE734">
        <v>2</v>
      </c>
      <c r="AF734">
        <v>4.3</v>
      </c>
      <c r="AG734">
        <v>1.4</v>
      </c>
      <c r="AH734">
        <v>3.9</v>
      </c>
      <c r="AI734">
        <v>0.1</v>
      </c>
      <c r="AJ734">
        <v>0.1</v>
      </c>
      <c r="AK734">
        <v>4.3</v>
      </c>
      <c r="AL734">
        <v>0.1</v>
      </c>
      <c r="AM734">
        <v>0.9</v>
      </c>
      <c r="AN734">
        <v>0.3</v>
      </c>
      <c r="AO734">
        <v>0.1</v>
      </c>
      <c r="AP734">
        <v>0.2</v>
      </c>
      <c r="AQ734">
        <v>0.2</v>
      </c>
      <c r="AU734">
        <v>0.1</v>
      </c>
      <c r="AV734">
        <v>0.2</v>
      </c>
      <c r="AW734">
        <v>0.2</v>
      </c>
      <c r="AX734">
        <v>0.2</v>
      </c>
      <c r="AY734">
        <v>0.1</v>
      </c>
      <c r="AZ734">
        <v>0.1</v>
      </c>
      <c r="BA734">
        <v>0.1</v>
      </c>
      <c r="BC734">
        <v>0.1</v>
      </c>
      <c r="BD734">
        <v>0.4</v>
      </c>
      <c r="BE734">
        <v>0.8</v>
      </c>
      <c r="BF734">
        <v>0.2</v>
      </c>
      <c r="BG734">
        <v>1.3</v>
      </c>
      <c r="BH734">
        <v>0.2</v>
      </c>
      <c r="BI734">
        <v>0.1</v>
      </c>
      <c r="BJ734">
        <v>0.1</v>
      </c>
      <c r="BK734">
        <v>0.1</v>
      </c>
      <c r="BM734">
        <v>0.1</v>
      </c>
      <c r="BP734">
        <v>1.8</v>
      </c>
      <c r="BQ734">
        <v>11.9</v>
      </c>
      <c r="BS734">
        <v>18</v>
      </c>
      <c r="BT734">
        <v>3</v>
      </c>
    </row>
    <row r="735" spans="1:72" x14ac:dyDescent="0.25">
      <c r="A735" s="28" t="s">
        <v>278</v>
      </c>
      <c r="B735" s="27" t="s">
        <v>345</v>
      </c>
      <c r="C735" s="28" t="s">
        <v>395</v>
      </c>
      <c r="D735">
        <v>38.8</v>
      </c>
      <c r="E735">
        <v>2.1</v>
      </c>
      <c r="F735">
        <v>0.7</v>
      </c>
      <c r="G735">
        <v>6.5</v>
      </c>
      <c r="H735">
        <v>281.9</v>
      </c>
      <c r="I735">
        <v>18.3</v>
      </c>
      <c r="J735">
        <v>24.4</v>
      </c>
      <c r="K735">
        <v>50.7</v>
      </c>
      <c r="L735">
        <v>5.7</v>
      </c>
      <c r="M735">
        <v>394.7</v>
      </c>
      <c r="N735">
        <v>140.1</v>
      </c>
      <c r="O735">
        <v>38.2</v>
      </c>
      <c r="P735">
        <v>63.6</v>
      </c>
      <c r="Q735">
        <v>41.7</v>
      </c>
      <c r="R735">
        <v>236.9</v>
      </c>
      <c r="S735">
        <v>56.7</v>
      </c>
      <c r="T735">
        <v>20.8</v>
      </c>
      <c r="U735">
        <v>31.3</v>
      </c>
      <c r="V735">
        <v>54.4</v>
      </c>
      <c r="W735">
        <v>90.7</v>
      </c>
      <c r="X735">
        <v>86.6</v>
      </c>
      <c r="Y735">
        <v>29.3</v>
      </c>
      <c r="Z735">
        <v>18.8</v>
      </c>
      <c r="AA735">
        <v>187.4</v>
      </c>
      <c r="AB735">
        <v>0.7</v>
      </c>
      <c r="AC735">
        <v>23.7</v>
      </c>
      <c r="AD735">
        <v>98.3</v>
      </c>
      <c r="AE735">
        <v>25</v>
      </c>
      <c r="AF735">
        <v>158.2</v>
      </c>
      <c r="AG735">
        <v>50.5</v>
      </c>
      <c r="AH735">
        <v>206.9</v>
      </c>
      <c r="AI735">
        <v>26.6</v>
      </c>
      <c r="AJ735">
        <v>9.8</v>
      </c>
      <c r="AK735">
        <v>158.6</v>
      </c>
      <c r="AL735">
        <v>5.9</v>
      </c>
      <c r="AM735">
        <v>16.8</v>
      </c>
      <c r="AN735">
        <v>14.3</v>
      </c>
      <c r="AO735">
        <v>9.5</v>
      </c>
      <c r="AP735">
        <v>7.1</v>
      </c>
      <c r="AQ735">
        <v>13.7</v>
      </c>
      <c r="AR735">
        <v>2.1</v>
      </c>
      <c r="AS735">
        <v>1.4</v>
      </c>
      <c r="AT735">
        <v>2</v>
      </c>
      <c r="AU735">
        <v>2.4</v>
      </c>
      <c r="AV735">
        <v>11.9</v>
      </c>
      <c r="AW735">
        <v>7.4</v>
      </c>
      <c r="AX735">
        <v>9.4</v>
      </c>
      <c r="AY735">
        <v>6.3</v>
      </c>
      <c r="AZ735">
        <v>4.1</v>
      </c>
      <c r="BA735">
        <v>6.4</v>
      </c>
      <c r="BB735">
        <v>1.1</v>
      </c>
      <c r="BC735">
        <v>3.9</v>
      </c>
      <c r="BD735">
        <v>9.1</v>
      </c>
      <c r="BE735">
        <v>35.7</v>
      </c>
      <c r="BF735">
        <v>10.7</v>
      </c>
      <c r="BG735">
        <v>43.6</v>
      </c>
      <c r="BH735">
        <v>5.9</v>
      </c>
      <c r="BI735">
        <v>3.7</v>
      </c>
      <c r="BJ735">
        <v>3.3</v>
      </c>
      <c r="BK735">
        <v>6.1</v>
      </c>
      <c r="BL735">
        <v>0.9</v>
      </c>
      <c r="BM735">
        <v>2.5</v>
      </c>
      <c r="BP735">
        <v>74.3</v>
      </c>
      <c r="BQ735">
        <v>215.5</v>
      </c>
      <c r="BR735">
        <v>0.5</v>
      </c>
      <c r="BS735">
        <v>235.9</v>
      </c>
      <c r="BT735">
        <v>42.4</v>
      </c>
    </row>
    <row r="736" spans="1:72" x14ac:dyDescent="0.25">
      <c r="A736" s="28" t="s">
        <v>278</v>
      </c>
      <c r="B736" s="27" t="s">
        <v>345</v>
      </c>
      <c r="C736" s="28" t="s">
        <v>396</v>
      </c>
      <c r="D736">
        <v>144</v>
      </c>
      <c r="E736">
        <v>9.4</v>
      </c>
      <c r="F736">
        <v>2.6</v>
      </c>
      <c r="G736">
        <v>56.3</v>
      </c>
      <c r="H736">
        <v>1366.4</v>
      </c>
      <c r="I736">
        <v>119.8</v>
      </c>
      <c r="J736">
        <v>165.8</v>
      </c>
      <c r="K736">
        <v>370.3</v>
      </c>
      <c r="L736">
        <v>50</v>
      </c>
      <c r="M736">
        <v>3572.5</v>
      </c>
      <c r="N736">
        <v>1325.6</v>
      </c>
      <c r="O736">
        <v>326.2</v>
      </c>
      <c r="P736">
        <v>521.6</v>
      </c>
      <c r="Q736">
        <v>382.6</v>
      </c>
      <c r="R736">
        <v>1209.3</v>
      </c>
      <c r="S736">
        <v>310.3</v>
      </c>
      <c r="T736">
        <v>160.5</v>
      </c>
      <c r="U736">
        <v>222.8</v>
      </c>
      <c r="V736">
        <v>401.5</v>
      </c>
      <c r="W736">
        <v>782.9</v>
      </c>
      <c r="X736">
        <v>339.3</v>
      </c>
      <c r="Y736">
        <v>254.5</v>
      </c>
      <c r="Z736">
        <v>97.6</v>
      </c>
      <c r="AA736">
        <v>1367.1</v>
      </c>
      <c r="AB736">
        <v>4</v>
      </c>
      <c r="AC736">
        <v>122.4</v>
      </c>
      <c r="AD736">
        <v>743.8</v>
      </c>
      <c r="AE736">
        <v>164.9</v>
      </c>
      <c r="AF736">
        <v>1135.6</v>
      </c>
      <c r="AG736">
        <v>346.1</v>
      </c>
      <c r="AH736">
        <v>1314.2</v>
      </c>
      <c r="AI736">
        <v>46.4</v>
      </c>
      <c r="AJ736">
        <v>49.4</v>
      </c>
      <c r="AK736">
        <v>1402.5</v>
      </c>
      <c r="AL736">
        <v>49.1</v>
      </c>
      <c r="AM736">
        <v>95.4</v>
      </c>
      <c r="AN736">
        <v>351</v>
      </c>
      <c r="AO736">
        <v>68.6</v>
      </c>
      <c r="AP736">
        <v>52</v>
      </c>
      <c r="AQ736">
        <v>148.9</v>
      </c>
      <c r="AR736">
        <v>21.1</v>
      </c>
      <c r="AS736">
        <v>8.5</v>
      </c>
      <c r="AT736">
        <v>13.7</v>
      </c>
      <c r="AU736">
        <v>15.5</v>
      </c>
      <c r="AV736">
        <v>118</v>
      </c>
      <c r="AW736">
        <v>60.6</v>
      </c>
      <c r="AX736">
        <v>55.8</v>
      </c>
      <c r="AY736">
        <v>60.8</v>
      </c>
      <c r="AZ736">
        <v>31.4</v>
      </c>
      <c r="BA736">
        <v>32.2</v>
      </c>
      <c r="BB736">
        <v>12.4</v>
      </c>
      <c r="BC736">
        <v>34.1</v>
      </c>
      <c r="BD736">
        <v>59.6</v>
      </c>
      <c r="BE736">
        <v>231</v>
      </c>
      <c r="BF736">
        <v>71.6</v>
      </c>
      <c r="BG736">
        <v>287.7</v>
      </c>
      <c r="BH736">
        <v>49.5</v>
      </c>
      <c r="BI736">
        <v>20.3</v>
      </c>
      <c r="BJ736">
        <v>19.5</v>
      </c>
      <c r="BK736">
        <v>37.5</v>
      </c>
      <c r="BL736">
        <v>5.7</v>
      </c>
      <c r="BM736">
        <v>21.5</v>
      </c>
      <c r="BP736">
        <v>831.5</v>
      </c>
      <c r="BQ736">
        <v>1306.5</v>
      </c>
      <c r="BR736">
        <v>11.9</v>
      </c>
      <c r="BS736">
        <v>2028.8</v>
      </c>
      <c r="BT736">
        <v>342.9</v>
      </c>
    </row>
    <row r="737" spans="1:72" x14ac:dyDescent="0.25">
      <c r="A737" s="28" t="s">
        <v>278</v>
      </c>
      <c r="B737" s="27" t="s">
        <v>345</v>
      </c>
      <c r="C737" s="28" t="s">
        <v>397</v>
      </c>
      <c r="D737">
        <v>8.4</v>
      </c>
      <c r="E737">
        <v>0.5</v>
      </c>
      <c r="F737">
        <v>0.1</v>
      </c>
      <c r="G737">
        <v>2</v>
      </c>
      <c r="H737">
        <v>78.2</v>
      </c>
      <c r="I737">
        <v>11.4</v>
      </c>
      <c r="J737">
        <v>6.3</v>
      </c>
      <c r="K737">
        <v>10.2</v>
      </c>
      <c r="L737">
        <v>1.5</v>
      </c>
      <c r="M737">
        <v>36.3</v>
      </c>
      <c r="N737">
        <v>52.9</v>
      </c>
      <c r="O737">
        <v>12.5</v>
      </c>
      <c r="P737">
        <v>35.6</v>
      </c>
      <c r="Q737">
        <v>16.8</v>
      </c>
      <c r="R737">
        <v>64.5</v>
      </c>
      <c r="S737">
        <v>29.3</v>
      </c>
      <c r="T737">
        <v>33.1</v>
      </c>
      <c r="U737">
        <v>45.5</v>
      </c>
      <c r="V737">
        <v>52.4</v>
      </c>
      <c r="W737">
        <v>262.5</v>
      </c>
      <c r="X737">
        <v>31.3</v>
      </c>
      <c r="Y737">
        <v>20.5</v>
      </c>
      <c r="Z737">
        <v>11.7</v>
      </c>
      <c r="AA737">
        <v>29.1</v>
      </c>
      <c r="AB737">
        <v>0.4</v>
      </c>
      <c r="AC737">
        <v>5.4</v>
      </c>
      <c r="AD737">
        <v>68</v>
      </c>
      <c r="AE737">
        <v>17.2</v>
      </c>
      <c r="AF737">
        <v>25.1</v>
      </c>
      <c r="AG737">
        <v>9.9</v>
      </c>
      <c r="AH737">
        <v>28.6</v>
      </c>
      <c r="AI737">
        <v>1.4</v>
      </c>
      <c r="AJ737">
        <v>2.1</v>
      </c>
      <c r="AK737">
        <v>22.5</v>
      </c>
      <c r="AL737">
        <v>0.8</v>
      </c>
      <c r="AM737">
        <v>4.9</v>
      </c>
      <c r="AN737">
        <v>2.5</v>
      </c>
      <c r="AO737">
        <v>2.6</v>
      </c>
      <c r="AP737">
        <v>3.8</v>
      </c>
      <c r="AQ737">
        <v>4.6</v>
      </c>
      <c r="AR737">
        <v>0.4</v>
      </c>
      <c r="AS737">
        <v>0.1</v>
      </c>
      <c r="AT737">
        <v>0.2</v>
      </c>
      <c r="AU737">
        <v>1.8</v>
      </c>
      <c r="AV737">
        <v>1.6</v>
      </c>
      <c r="AW737">
        <v>2.8</v>
      </c>
      <c r="AX737">
        <v>2.6</v>
      </c>
      <c r="AY737">
        <v>1.9</v>
      </c>
      <c r="AZ737">
        <v>1.3</v>
      </c>
      <c r="BA737">
        <v>1.9</v>
      </c>
      <c r="BB737">
        <v>0.4</v>
      </c>
      <c r="BC737">
        <v>0.7</v>
      </c>
      <c r="BD737">
        <v>3</v>
      </c>
      <c r="BE737">
        <v>9.1</v>
      </c>
      <c r="BF737">
        <v>2.4</v>
      </c>
      <c r="BG737">
        <v>30.9</v>
      </c>
      <c r="BH737">
        <v>2.7</v>
      </c>
      <c r="BI737">
        <v>1.2</v>
      </c>
      <c r="BJ737">
        <v>1.6</v>
      </c>
      <c r="BK737">
        <v>1.1</v>
      </c>
      <c r="BL737">
        <v>0.8</v>
      </c>
      <c r="BM737">
        <v>0.9</v>
      </c>
      <c r="BP737">
        <v>30.7</v>
      </c>
      <c r="BQ737">
        <v>79.7</v>
      </c>
      <c r="BR737">
        <v>0.2</v>
      </c>
      <c r="BS737">
        <v>310.4</v>
      </c>
      <c r="BT737">
        <v>36.8</v>
      </c>
    </row>
    <row r="738" spans="1:72" x14ac:dyDescent="0.25">
      <c r="A738" s="28" t="s">
        <v>278</v>
      </c>
      <c r="B738" s="27" t="s">
        <v>345</v>
      </c>
      <c r="C738" s="28" t="s">
        <v>398</v>
      </c>
      <c r="D738">
        <v>3.8</v>
      </c>
      <c r="F738">
        <v>0.1</v>
      </c>
      <c r="G738">
        <v>0.2</v>
      </c>
      <c r="H738">
        <v>67.4</v>
      </c>
      <c r="I738">
        <v>2.3</v>
      </c>
      <c r="J738">
        <v>0.6</v>
      </c>
      <c r="K738">
        <v>1.8</v>
      </c>
      <c r="L738">
        <v>0.3</v>
      </c>
      <c r="M738">
        <v>8.5</v>
      </c>
      <c r="N738">
        <v>24.1</v>
      </c>
      <c r="O738">
        <v>2.5</v>
      </c>
      <c r="P738">
        <v>4.4</v>
      </c>
      <c r="Q738">
        <v>1.5</v>
      </c>
      <c r="R738">
        <v>3.4</v>
      </c>
      <c r="S738">
        <v>1.4</v>
      </c>
      <c r="T738">
        <v>0.4</v>
      </c>
      <c r="U738">
        <v>0.9</v>
      </c>
      <c r="V738">
        <v>1.1</v>
      </c>
      <c r="W738">
        <v>2.5</v>
      </c>
      <c r="X738">
        <v>0.4</v>
      </c>
      <c r="Y738">
        <v>1.1</v>
      </c>
      <c r="Z738">
        <v>0.2</v>
      </c>
      <c r="AA738">
        <v>1.5</v>
      </c>
      <c r="AC738">
        <v>0.6</v>
      </c>
      <c r="AD738">
        <v>2.9</v>
      </c>
      <c r="AE738">
        <v>0.9</v>
      </c>
      <c r="AF738">
        <v>6</v>
      </c>
      <c r="AG738">
        <v>2</v>
      </c>
      <c r="AH738">
        <v>6.7</v>
      </c>
      <c r="AI738">
        <v>0.5</v>
      </c>
      <c r="AJ738">
        <v>0.3</v>
      </c>
      <c r="AK738">
        <v>4.9</v>
      </c>
      <c r="AL738">
        <v>0.2</v>
      </c>
      <c r="AM738">
        <v>5</v>
      </c>
      <c r="AN738">
        <v>0.4</v>
      </c>
      <c r="AO738">
        <v>0.5</v>
      </c>
      <c r="AP738">
        <v>0.3</v>
      </c>
      <c r="AQ738">
        <v>0.4</v>
      </c>
      <c r="AR738">
        <v>0.1</v>
      </c>
      <c r="AT738">
        <v>0.1</v>
      </c>
      <c r="AU738">
        <v>0.1</v>
      </c>
      <c r="AV738">
        <v>0.5</v>
      </c>
      <c r="AW738">
        <v>0.4</v>
      </c>
      <c r="AX738">
        <v>0.8</v>
      </c>
      <c r="AY738">
        <v>0.3</v>
      </c>
      <c r="AZ738">
        <v>0.2</v>
      </c>
      <c r="BA738">
        <v>0.2</v>
      </c>
      <c r="BB738">
        <v>0.1</v>
      </c>
      <c r="BC738">
        <v>0.3</v>
      </c>
      <c r="BD738">
        <v>0.4</v>
      </c>
      <c r="BE738">
        <v>1.2</v>
      </c>
      <c r="BF738">
        <v>0.5</v>
      </c>
      <c r="BG738">
        <v>1.9</v>
      </c>
      <c r="BH738">
        <v>0.5</v>
      </c>
      <c r="BI738">
        <v>0.1</v>
      </c>
      <c r="BJ738">
        <v>0.2</v>
      </c>
      <c r="BK738">
        <v>0.2</v>
      </c>
      <c r="BM738">
        <v>0.3</v>
      </c>
      <c r="BP738">
        <v>3.2</v>
      </c>
      <c r="BQ738">
        <v>26.7</v>
      </c>
      <c r="BR738">
        <v>0.2</v>
      </c>
      <c r="BS738">
        <v>2.4</v>
      </c>
      <c r="BT738">
        <v>3.1</v>
      </c>
    </row>
    <row r="739" spans="1:72" x14ac:dyDescent="0.25">
      <c r="A739" s="28" t="s">
        <v>278</v>
      </c>
      <c r="B739" s="27" t="s">
        <v>345</v>
      </c>
      <c r="C739" s="28" t="s">
        <v>399</v>
      </c>
      <c r="D739">
        <v>20.9</v>
      </c>
      <c r="E739">
        <v>0.5</v>
      </c>
      <c r="F739">
        <v>0.1</v>
      </c>
      <c r="G739">
        <v>2.2</v>
      </c>
      <c r="H739">
        <v>227.4</v>
      </c>
      <c r="I739">
        <v>8.7</v>
      </c>
      <c r="J739">
        <v>12.8</v>
      </c>
      <c r="K739">
        <v>52.4</v>
      </c>
      <c r="L739">
        <v>4</v>
      </c>
      <c r="M739">
        <v>123.5</v>
      </c>
      <c r="N739">
        <v>40</v>
      </c>
      <c r="O739">
        <v>4.1</v>
      </c>
      <c r="P739">
        <v>16</v>
      </c>
      <c r="Q739">
        <v>11.8</v>
      </c>
      <c r="R739">
        <v>51.2</v>
      </c>
      <c r="S739">
        <v>13</v>
      </c>
      <c r="T739">
        <v>2.3</v>
      </c>
      <c r="U739">
        <v>6.2</v>
      </c>
      <c r="V739">
        <v>10.3</v>
      </c>
      <c r="W739">
        <v>16.7</v>
      </c>
      <c r="X739">
        <v>4</v>
      </c>
      <c r="Y739">
        <v>8.8</v>
      </c>
      <c r="Z739">
        <v>1.5</v>
      </c>
      <c r="AA739">
        <v>50.8</v>
      </c>
      <c r="AB739">
        <v>0.1</v>
      </c>
      <c r="AC739">
        <v>3</v>
      </c>
      <c r="AD739">
        <v>19.9</v>
      </c>
      <c r="AE739">
        <v>4</v>
      </c>
      <c r="AF739">
        <v>21.3</v>
      </c>
      <c r="AG739">
        <v>8.2</v>
      </c>
      <c r="AH739">
        <v>33.6</v>
      </c>
      <c r="AI739">
        <v>10.6</v>
      </c>
      <c r="AJ739">
        <v>2.1</v>
      </c>
      <c r="AK739">
        <v>21.9</v>
      </c>
      <c r="AL739">
        <v>0.9</v>
      </c>
      <c r="AM739">
        <v>7.4</v>
      </c>
      <c r="AN739">
        <v>2.3</v>
      </c>
      <c r="AO739">
        <v>0.8</v>
      </c>
      <c r="AP739">
        <v>0.8</v>
      </c>
      <c r="AQ739">
        <v>1.6</v>
      </c>
      <c r="AR739">
        <v>0.2</v>
      </c>
      <c r="AS739">
        <v>0.2</v>
      </c>
      <c r="AT739">
        <v>0.2</v>
      </c>
      <c r="AU739">
        <v>0.3</v>
      </c>
      <c r="AV739">
        <v>1.7</v>
      </c>
      <c r="AW739">
        <v>1.1</v>
      </c>
      <c r="AX739">
        <v>1</v>
      </c>
      <c r="AY739">
        <v>0.9</v>
      </c>
      <c r="AZ739">
        <v>0.5</v>
      </c>
      <c r="BA739">
        <v>0.8</v>
      </c>
      <c r="BB739">
        <v>0.2</v>
      </c>
      <c r="BC739">
        <v>0.6</v>
      </c>
      <c r="BD739">
        <v>1.4</v>
      </c>
      <c r="BE739">
        <v>4.4</v>
      </c>
      <c r="BF739">
        <v>1.6</v>
      </c>
      <c r="BG739">
        <v>4.2</v>
      </c>
      <c r="BH739">
        <v>1.1</v>
      </c>
      <c r="BI739">
        <v>0.4</v>
      </c>
      <c r="BJ739">
        <v>0.5</v>
      </c>
      <c r="BK739">
        <v>0.7</v>
      </c>
      <c r="BL739">
        <v>0.1</v>
      </c>
      <c r="BM739">
        <v>0.5</v>
      </c>
      <c r="BP739">
        <v>5.5</v>
      </c>
      <c r="BQ739">
        <v>65.4</v>
      </c>
      <c r="BR739">
        <v>0.1</v>
      </c>
      <c r="BS739">
        <v>22.9</v>
      </c>
      <c r="BT739">
        <v>13.7</v>
      </c>
    </row>
    <row r="740" spans="1:72" x14ac:dyDescent="0.25">
      <c r="A740" s="28" t="s">
        <v>278</v>
      </c>
      <c r="B740" s="27" t="s">
        <v>345</v>
      </c>
      <c r="C740" s="28" t="s">
        <v>400</v>
      </c>
      <c r="D740">
        <v>196.3</v>
      </c>
      <c r="E740">
        <v>15.6</v>
      </c>
      <c r="F740">
        <v>2.9</v>
      </c>
      <c r="G740">
        <v>46.8</v>
      </c>
      <c r="H740">
        <v>1090.7</v>
      </c>
      <c r="I740">
        <v>712.3</v>
      </c>
      <c r="J740">
        <v>212.6</v>
      </c>
      <c r="K740">
        <v>371.5</v>
      </c>
      <c r="L740">
        <v>56.4</v>
      </c>
      <c r="M740">
        <v>237.3</v>
      </c>
      <c r="N740">
        <v>1913.8</v>
      </c>
      <c r="O740">
        <v>359.2</v>
      </c>
      <c r="P740">
        <v>1206</v>
      </c>
      <c r="Q740">
        <v>368.9</v>
      </c>
      <c r="R740">
        <v>755.6</v>
      </c>
      <c r="S740">
        <v>790</v>
      </c>
      <c r="T740">
        <v>1008</v>
      </c>
      <c r="U740">
        <v>1282.8</v>
      </c>
      <c r="V740">
        <v>1165.9</v>
      </c>
      <c r="W740">
        <v>2150.1</v>
      </c>
      <c r="X740">
        <v>279.4</v>
      </c>
      <c r="Y740">
        <v>522.9</v>
      </c>
      <c r="Z740">
        <v>262.3</v>
      </c>
      <c r="AA740">
        <v>367.3</v>
      </c>
      <c r="AB740">
        <v>12</v>
      </c>
      <c r="AC740">
        <v>116.7</v>
      </c>
      <c r="AD740">
        <v>2021.9</v>
      </c>
      <c r="AE740">
        <v>212.9</v>
      </c>
      <c r="AF740">
        <v>678.3</v>
      </c>
      <c r="AG740">
        <v>281.5</v>
      </c>
      <c r="AH740">
        <v>863.4</v>
      </c>
      <c r="AI740">
        <v>16.7</v>
      </c>
      <c r="AJ740">
        <v>39.5</v>
      </c>
      <c r="AK740">
        <v>725</v>
      </c>
      <c r="AL740">
        <v>32.8</v>
      </c>
      <c r="AM740">
        <v>118.1</v>
      </c>
      <c r="AN740">
        <v>71.9</v>
      </c>
      <c r="AO740">
        <v>78.6</v>
      </c>
      <c r="AP740">
        <v>112.6</v>
      </c>
      <c r="AQ740">
        <v>171.6</v>
      </c>
      <c r="AR740">
        <v>11.1</v>
      </c>
      <c r="AS740">
        <v>4</v>
      </c>
      <c r="AT740">
        <v>7.2</v>
      </c>
      <c r="AU740">
        <v>57.9</v>
      </c>
      <c r="AV740">
        <v>58.9</v>
      </c>
      <c r="AW740">
        <v>97.6</v>
      </c>
      <c r="AX740">
        <v>52.7</v>
      </c>
      <c r="AY740">
        <v>53.2</v>
      </c>
      <c r="AZ740">
        <v>32.8</v>
      </c>
      <c r="BA740">
        <v>45.3</v>
      </c>
      <c r="BB740">
        <v>9</v>
      </c>
      <c r="BC740">
        <v>25.4</v>
      </c>
      <c r="BD740">
        <v>103.7</v>
      </c>
      <c r="BE740">
        <v>196.3</v>
      </c>
      <c r="BF740">
        <v>68</v>
      </c>
      <c r="BG740">
        <v>548.2</v>
      </c>
      <c r="BH740">
        <v>42.2</v>
      </c>
      <c r="BI740">
        <v>46</v>
      </c>
      <c r="BJ740">
        <v>33.5</v>
      </c>
      <c r="BK740">
        <v>31.2</v>
      </c>
      <c r="BL740">
        <v>30.8</v>
      </c>
      <c r="BM740">
        <v>23.6</v>
      </c>
      <c r="BP740">
        <v>441.7</v>
      </c>
      <c r="BQ740">
        <v>2105.5</v>
      </c>
      <c r="BR740">
        <v>5.5</v>
      </c>
      <c r="BS740">
        <v>4040.8</v>
      </c>
      <c r="BT740">
        <v>762.3</v>
      </c>
    </row>
    <row r="741" spans="1:72" x14ac:dyDescent="0.25">
      <c r="A741" s="28" t="s">
        <v>278</v>
      </c>
      <c r="B741" s="27" t="s">
        <v>345</v>
      </c>
      <c r="C741" s="28" t="s">
        <v>401</v>
      </c>
      <c r="D741">
        <v>21.2</v>
      </c>
      <c r="E741">
        <v>1.6</v>
      </c>
      <c r="F741">
        <v>0.3</v>
      </c>
      <c r="G741">
        <v>5.6</v>
      </c>
      <c r="H741">
        <v>119.8</v>
      </c>
      <c r="I741">
        <v>25.8</v>
      </c>
      <c r="J741">
        <v>18.3</v>
      </c>
      <c r="K741">
        <v>37.1</v>
      </c>
      <c r="L741">
        <v>5.8</v>
      </c>
      <c r="M741">
        <v>28.5</v>
      </c>
      <c r="N741">
        <v>231.2</v>
      </c>
      <c r="O741">
        <v>43</v>
      </c>
      <c r="P741">
        <v>126.2</v>
      </c>
      <c r="Q741">
        <v>46.4</v>
      </c>
      <c r="R741">
        <v>129.1</v>
      </c>
      <c r="S741">
        <v>76.6</v>
      </c>
      <c r="T741">
        <v>62.2</v>
      </c>
      <c r="U741">
        <v>92.1</v>
      </c>
      <c r="V741">
        <v>192.5</v>
      </c>
      <c r="W741">
        <v>483.5</v>
      </c>
      <c r="X741">
        <v>50.3</v>
      </c>
      <c r="Y741">
        <v>39.9</v>
      </c>
      <c r="Z741">
        <v>29.7</v>
      </c>
      <c r="AA741">
        <v>48.4</v>
      </c>
      <c r="AB741">
        <v>1.1</v>
      </c>
      <c r="AC741">
        <v>14.7</v>
      </c>
      <c r="AD741">
        <v>161.4</v>
      </c>
      <c r="AE741">
        <v>39.8</v>
      </c>
      <c r="AF741">
        <v>104.9</v>
      </c>
      <c r="AG741">
        <v>37.9</v>
      </c>
      <c r="AH741">
        <v>126.5</v>
      </c>
      <c r="AI741">
        <v>16.7</v>
      </c>
      <c r="AJ741">
        <v>10.1</v>
      </c>
      <c r="AK741">
        <v>217.2</v>
      </c>
      <c r="AL741">
        <v>5.8</v>
      </c>
      <c r="AM741">
        <v>10.5</v>
      </c>
      <c r="AN741">
        <v>16.8</v>
      </c>
      <c r="AO741">
        <v>11.1</v>
      </c>
      <c r="AP741">
        <v>8.8</v>
      </c>
      <c r="AQ741">
        <v>13</v>
      </c>
      <c r="AR741">
        <v>1.5</v>
      </c>
      <c r="AS741">
        <v>0.6</v>
      </c>
      <c r="AT741">
        <v>1</v>
      </c>
      <c r="AU741">
        <v>4.6</v>
      </c>
      <c r="AV741">
        <v>7.2</v>
      </c>
      <c r="AW741">
        <v>7.8</v>
      </c>
      <c r="AX741">
        <v>6.6</v>
      </c>
      <c r="AY741">
        <v>7.1</v>
      </c>
      <c r="AZ741">
        <v>3.8</v>
      </c>
      <c r="BA741">
        <v>4.8</v>
      </c>
      <c r="BB741">
        <v>1</v>
      </c>
      <c r="BC741">
        <v>3.8</v>
      </c>
      <c r="BD741">
        <v>8.2</v>
      </c>
      <c r="BE741">
        <v>23.3</v>
      </c>
      <c r="BF741">
        <v>7.7</v>
      </c>
      <c r="BG741">
        <v>48.6</v>
      </c>
      <c r="BH741">
        <v>3.8</v>
      </c>
      <c r="BI741">
        <v>3.1</v>
      </c>
      <c r="BJ741">
        <v>2.5</v>
      </c>
      <c r="BK741">
        <v>4.5</v>
      </c>
      <c r="BL741">
        <v>1.4</v>
      </c>
      <c r="BM741">
        <v>2.3</v>
      </c>
      <c r="BP741">
        <v>61.6</v>
      </c>
      <c r="BQ741">
        <v>181.8</v>
      </c>
      <c r="BR741">
        <v>0.4</v>
      </c>
      <c r="BS741">
        <v>610.8</v>
      </c>
      <c r="BT741">
        <v>60.7</v>
      </c>
    </row>
    <row r="742" spans="1:72" x14ac:dyDescent="0.25">
      <c r="A742" s="28" t="s">
        <v>278</v>
      </c>
      <c r="B742" s="27" t="s">
        <v>345</v>
      </c>
      <c r="C742" s="28" t="s">
        <v>402</v>
      </c>
      <c r="D742">
        <v>0.6</v>
      </c>
      <c r="G742">
        <v>0.1</v>
      </c>
      <c r="H742">
        <v>1.5</v>
      </c>
      <c r="I742">
        <v>0.3</v>
      </c>
      <c r="J742">
        <v>0.3</v>
      </c>
      <c r="K742">
        <v>0.4</v>
      </c>
      <c r="L742">
        <v>0.1</v>
      </c>
      <c r="M742">
        <v>0.5</v>
      </c>
      <c r="N742">
        <v>3</v>
      </c>
      <c r="O742">
        <v>0.5</v>
      </c>
      <c r="P742">
        <v>2</v>
      </c>
      <c r="Q742">
        <v>0.6</v>
      </c>
      <c r="R742">
        <v>1.8</v>
      </c>
      <c r="S742">
        <v>1.3</v>
      </c>
      <c r="T742">
        <v>0.8</v>
      </c>
      <c r="U742">
        <v>1.3</v>
      </c>
      <c r="V742">
        <v>1.6</v>
      </c>
      <c r="W742">
        <v>6.1</v>
      </c>
      <c r="X742">
        <v>0.5</v>
      </c>
      <c r="Y742">
        <v>0.4</v>
      </c>
      <c r="Z742">
        <v>0.3</v>
      </c>
      <c r="AA742">
        <v>0.6</v>
      </c>
      <c r="AC742">
        <v>0.2</v>
      </c>
      <c r="AD742">
        <v>1.9</v>
      </c>
      <c r="AE742">
        <v>0.5</v>
      </c>
      <c r="AF742">
        <v>1.4</v>
      </c>
      <c r="AG742">
        <v>0.5</v>
      </c>
      <c r="AH742">
        <v>2</v>
      </c>
      <c r="AI742">
        <v>1.7</v>
      </c>
      <c r="AJ742">
        <v>0.4</v>
      </c>
      <c r="AK742">
        <v>3.3</v>
      </c>
      <c r="AL742">
        <v>0.1</v>
      </c>
      <c r="AM742">
        <v>0.1</v>
      </c>
      <c r="AN742">
        <v>0.1</v>
      </c>
      <c r="AO742">
        <v>0.1</v>
      </c>
      <c r="AP742">
        <v>0.1</v>
      </c>
      <c r="AQ742">
        <v>0.3</v>
      </c>
      <c r="AU742">
        <v>0.1</v>
      </c>
      <c r="AV742">
        <v>0.1</v>
      </c>
      <c r="AW742">
        <v>0.1</v>
      </c>
      <c r="AX742">
        <v>0.1</v>
      </c>
      <c r="AY742">
        <v>0.1</v>
      </c>
      <c r="BA742">
        <v>0.1</v>
      </c>
      <c r="BC742">
        <v>0.1</v>
      </c>
      <c r="BD742">
        <v>0.2</v>
      </c>
      <c r="BE742">
        <v>0.3</v>
      </c>
      <c r="BF742">
        <v>0.1</v>
      </c>
      <c r="BG742">
        <v>0.7</v>
      </c>
      <c r="BK742">
        <v>0.1</v>
      </c>
      <c r="BP742">
        <v>0.5</v>
      </c>
      <c r="BQ742">
        <v>2.3</v>
      </c>
      <c r="BS742">
        <v>4.4</v>
      </c>
      <c r="BT742">
        <v>-105</v>
      </c>
    </row>
    <row r="743" spans="1:72" x14ac:dyDescent="0.25">
      <c r="A743" s="28" t="s">
        <v>278</v>
      </c>
      <c r="B743" s="27" t="s">
        <v>345</v>
      </c>
      <c r="C743" s="28" t="s">
        <v>403</v>
      </c>
      <c r="D743">
        <v>26.1</v>
      </c>
      <c r="E743">
        <v>1.6</v>
      </c>
      <c r="F743">
        <v>0.6</v>
      </c>
      <c r="G743">
        <v>5.6</v>
      </c>
      <c r="H743">
        <v>194.9</v>
      </c>
      <c r="I743">
        <v>77.3</v>
      </c>
      <c r="J743">
        <v>19</v>
      </c>
      <c r="K743">
        <v>36.8</v>
      </c>
      <c r="L743">
        <v>5.2</v>
      </c>
      <c r="M743">
        <v>61.2</v>
      </c>
      <c r="N743">
        <v>181.9</v>
      </c>
      <c r="O743">
        <v>46.2</v>
      </c>
      <c r="P743">
        <v>108.9</v>
      </c>
      <c r="Q743">
        <v>41.8</v>
      </c>
      <c r="R743">
        <v>209.9</v>
      </c>
      <c r="S743">
        <v>101.7</v>
      </c>
      <c r="T743">
        <v>37.5</v>
      </c>
      <c r="U743">
        <v>62.3</v>
      </c>
      <c r="V743">
        <v>85.2</v>
      </c>
      <c r="W743">
        <v>156.8</v>
      </c>
      <c r="X743">
        <v>33.6</v>
      </c>
      <c r="Y743">
        <v>50.6</v>
      </c>
      <c r="Z743">
        <v>16</v>
      </c>
      <c r="AA743">
        <v>40.6</v>
      </c>
      <c r="AB743">
        <v>0.8</v>
      </c>
      <c r="AC743">
        <v>15.6</v>
      </c>
      <c r="AD743">
        <v>141.9</v>
      </c>
      <c r="AE743">
        <v>21.1</v>
      </c>
      <c r="AF743">
        <v>102.9</v>
      </c>
      <c r="AG743">
        <v>36.9</v>
      </c>
      <c r="AH743">
        <v>167.2</v>
      </c>
      <c r="AI743">
        <v>4.2</v>
      </c>
      <c r="AJ743">
        <v>6.5</v>
      </c>
      <c r="AK743">
        <v>99.8</v>
      </c>
      <c r="AL743">
        <v>4.1</v>
      </c>
      <c r="AM743">
        <v>15.4</v>
      </c>
      <c r="AN743">
        <v>14.3</v>
      </c>
      <c r="AO743">
        <v>6.4</v>
      </c>
      <c r="AP743">
        <v>5.3</v>
      </c>
      <c r="AQ743">
        <v>10.1</v>
      </c>
      <c r="AR743">
        <v>1.7</v>
      </c>
      <c r="AS743">
        <v>0.7</v>
      </c>
      <c r="AT743">
        <v>1.2</v>
      </c>
      <c r="AU743">
        <v>2.5</v>
      </c>
      <c r="AV743">
        <v>7</v>
      </c>
      <c r="AW743">
        <v>9.2</v>
      </c>
      <c r="AX743">
        <v>6.6</v>
      </c>
      <c r="AY743">
        <v>6.8</v>
      </c>
      <c r="AZ743">
        <v>5.2</v>
      </c>
      <c r="BA743">
        <v>4.4</v>
      </c>
      <c r="BB743">
        <v>1.4</v>
      </c>
      <c r="BC743">
        <v>3.6</v>
      </c>
      <c r="BD743">
        <v>8.6</v>
      </c>
      <c r="BE743">
        <v>26.1</v>
      </c>
      <c r="BF743">
        <v>9</v>
      </c>
      <c r="BG743">
        <v>63.9</v>
      </c>
      <c r="BH743">
        <v>6.7</v>
      </c>
      <c r="BI743">
        <v>3.4</v>
      </c>
      <c r="BJ743">
        <v>3.5</v>
      </c>
      <c r="BK743">
        <v>3.8</v>
      </c>
      <c r="BL743">
        <v>1.2</v>
      </c>
      <c r="BM743">
        <v>2.8</v>
      </c>
      <c r="BP743">
        <v>97.1</v>
      </c>
      <c r="BQ743">
        <v>209.8</v>
      </c>
      <c r="BR743">
        <v>0.9</v>
      </c>
      <c r="BS743">
        <v>272.6</v>
      </c>
      <c r="BT743">
        <v>69.5</v>
      </c>
    </row>
    <row r="744" spans="1:72" x14ac:dyDescent="0.25">
      <c r="A744" s="28" t="s">
        <v>278</v>
      </c>
      <c r="B744" s="27" t="s">
        <v>345</v>
      </c>
      <c r="C744" s="28" t="s">
        <v>404</v>
      </c>
      <c r="D744">
        <v>5.6</v>
      </c>
      <c r="E744">
        <v>0.2</v>
      </c>
      <c r="F744">
        <v>0.1</v>
      </c>
      <c r="G744">
        <v>0.6</v>
      </c>
      <c r="H744">
        <v>68.9</v>
      </c>
      <c r="I744">
        <v>11.6</v>
      </c>
      <c r="J744">
        <v>5.5</v>
      </c>
      <c r="K744">
        <v>7.6</v>
      </c>
      <c r="L744">
        <v>0.8</v>
      </c>
      <c r="M744">
        <v>26.6</v>
      </c>
      <c r="N744">
        <v>44.4</v>
      </c>
      <c r="O744">
        <v>4.7</v>
      </c>
      <c r="P744">
        <v>16.7</v>
      </c>
      <c r="Q744">
        <v>5.2</v>
      </c>
      <c r="R744">
        <v>30.2</v>
      </c>
      <c r="S744">
        <v>10.7</v>
      </c>
      <c r="T744">
        <v>3.2</v>
      </c>
      <c r="U744">
        <v>7.6</v>
      </c>
      <c r="V744">
        <v>8.1</v>
      </c>
      <c r="W744">
        <v>13.7</v>
      </c>
      <c r="X744">
        <v>2.8</v>
      </c>
      <c r="Y744">
        <v>7.9</v>
      </c>
      <c r="Z744">
        <v>1.7</v>
      </c>
      <c r="AA744">
        <v>16.3</v>
      </c>
      <c r="AB744">
        <v>0.1</v>
      </c>
      <c r="AC744">
        <v>1.3</v>
      </c>
      <c r="AD744">
        <v>17.2</v>
      </c>
      <c r="AE744">
        <v>1.8</v>
      </c>
      <c r="AF744">
        <v>7.9</v>
      </c>
      <c r="AG744">
        <v>3.4</v>
      </c>
      <c r="AH744">
        <v>10.2</v>
      </c>
      <c r="AI744">
        <v>0.2</v>
      </c>
      <c r="AJ744">
        <v>0.3</v>
      </c>
      <c r="AK744">
        <v>6.9</v>
      </c>
      <c r="AL744">
        <v>0.3</v>
      </c>
      <c r="AM744">
        <v>5.3</v>
      </c>
      <c r="AN744">
        <v>0.7</v>
      </c>
      <c r="AO744">
        <v>0.5</v>
      </c>
      <c r="AP744">
        <v>0.6</v>
      </c>
      <c r="AQ744">
        <v>0.9</v>
      </c>
      <c r="AR744">
        <v>0.1</v>
      </c>
      <c r="AT744">
        <v>0.1</v>
      </c>
      <c r="AU744">
        <v>0.5</v>
      </c>
      <c r="AV744">
        <v>0.6</v>
      </c>
      <c r="AW744">
        <v>0.7</v>
      </c>
      <c r="AX744">
        <v>1</v>
      </c>
      <c r="AY744">
        <v>0.4</v>
      </c>
      <c r="AZ744">
        <v>0.3</v>
      </c>
      <c r="BA744">
        <v>0.4</v>
      </c>
      <c r="BB744">
        <v>0.1</v>
      </c>
      <c r="BC744">
        <v>0.2</v>
      </c>
      <c r="BD744">
        <v>1.1</v>
      </c>
      <c r="BE744">
        <v>2.1</v>
      </c>
      <c r="BF744">
        <v>0.9</v>
      </c>
      <c r="BG744">
        <v>5.8</v>
      </c>
      <c r="BH744">
        <v>0.6</v>
      </c>
      <c r="BI744">
        <v>0.3</v>
      </c>
      <c r="BJ744">
        <v>0.3</v>
      </c>
      <c r="BK744">
        <v>0.3</v>
      </c>
      <c r="BL744">
        <v>0.2</v>
      </c>
      <c r="BM744">
        <v>0.5</v>
      </c>
      <c r="BP744">
        <v>3.4</v>
      </c>
      <c r="BQ744">
        <v>37.5</v>
      </c>
      <c r="BR744">
        <v>0.1</v>
      </c>
      <c r="BS744">
        <v>23.3</v>
      </c>
      <c r="BT744">
        <v>9.3</v>
      </c>
    </row>
    <row r="745" spans="1:72" x14ac:dyDescent="0.25">
      <c r="A745" s="28" t="s">
        <v>278</v>
      </c>
      <c r="B745" s="27" t="s">
        <v>345</v>
      </c>
      <c r="C745" s="28" t="s">
        <v>405</v>
      </c>
      <c r="D745">
        <v>4.6</v>
      </c>
      <c r="E745">
        <v>0.1</v>
      </c>
      <c r="F745">
        <v>0.1</v>
      </c>
      <c r="G745">
        <v>1.1</v>
      </c>
      <c r="H745">
        <v>6.2</v>
      </c>
      <c r="I745">
        <v>1.6</v>
      </c>
      <c r="J745">
        <v>1.1</v>
      </c>
      <c r="K745">
        <v>2.6</v>
      </c>
      <c r="L745">
        <v>0.3</v>
      </c>
      <c r="M745">
        <v>119.4</v>
      </c>
      <c r="N745">
        <v>29.1</v>
      </c>
      <c r="O745">
        <v>1.8</v>
      </c>
      <c r="P745">
        <v>8.1</v>
      </c>
      <c r="Q745">
        <v>6.2</v>
      </c>
      <c r="R745">
        <v>21.3</v>
      </c>
      <c r="S745">
        <v>4.4</v>
      </c>
      <c r="T745">
        <v>0.7</v>
      </c>
      <c r="U745">
        <v>1.4</v>
      </c>
      <c r="V745">
        <v>2.6</v>
      </c>
      <c r="W745">
        <v>3.3</v>
      </c>
      <c r="X745">
        <v>1</v>
      </c>
      <c r="Y745">
        <v>1.3</v>
      </c>
      <c r="Z745">
        <v>0.5</v>
      </c>
      <c r="AA745">
        <v>37</v>
      </c>
      <c r="AB745">
        <v>0.1</v>
      </c>
      <c r="AC745">
        <v>1.6</v>
      </c>
      <c r="AD745">
        <v>10.5</v>
      </c>
      <c r="AE745">
        <v>1</v>
      </c>
      <c r="AF745">
        <v>5.5</v>
      </c>
      <c r="AG745">
        <v>1.8</v>
      </c>
      <c r="AH745">
        <v>19.2</v>
      </c>
      <c r="AI745">
        <v>0.2</v>
      </c>
      <c r="AJ745">
        <v>1</v>
      </c>
      <c r="AK745">
        <v>3.4</v>
      </c>
      <c r="AL745">
        <v>0.1</v>
      </c>
      <c r="AM745">
        <v>1</v>
      </c>
      <c r="AN745">
        <v>0.2</v>
      </c>
      <c r="AO745">
        <v>0.3</v>
      </c>
      <c r="AP745">
        <v>0.2</v>
      </c>
      <c r="AQ745">
        <v>0.5</v>
      </c>
      <c r="AR745">
        <v>0.1</v>
      </c>
      <c r="AU745">
        <v>0.2</v>
      </c>
      <c r="AV745">
        <v>0.6</v>
      </c>
      <c r="AW745">
        <v>0.5</v>
      </c>
      <c r="AX745">
        <v>0.3</v>
      </c>
      <c r="AY745">
        <v>0.2</v>
      </c>
      <c r="AZ745">
        <v>0.1</v>
      </c>
      <c r="BA745">
        <v>0.5</v>
      </c>
      <c r="BC745">
        <v>0.1</v>
      </c>
      <c r="BD745">
        <v>0.6</v>
      </c>
      <c r="BE745">
        <v>1.7</v>
      </c>
      <c r="BF745">
        <v>0.5</v>
      </c>
      <c r="BG745">
        <v>1.9</v>
      </c>
      <c r="BH745">
        <v>0.3</v>
      </c>
      <c r="BI745">
        <v>0.2</v>
      </c>
      <c r="BJ745">
        <v>0.2</v>
      </c>
      <c r="BK745">
        <v>0.2</v>
      </c>
      <c r="BM745">
        <v>0.2</v>
      </c>
      <c r="BP745">
        <v>1.6</v>
      </c>
      <c r="BQ745">
        <v>17.5</v>
      </c>
      <c r="BS745">
        <v>4.1</v>
      </c>
      <c r="BT745">
        <v>-0.6</v>
      </c>
    </row>
    <row r="746" spans="1:72" x14ac:dyDescent="0.25">
      <c r="A746" s="28" t="s">
        <v>278</v>
      </c>
      <c r="B746" s="27" t="s">
        <v>345</v>
      </c>
      <c r="C746" s="28" t="s">
        <v>406</v>
      </c>
      <c r="D746">
        <v>4.4</v>
      </c>
      <c r="E746">
        <v>0.6</v>
      </c>
      <c r="F746">
        <v>0.3</v>
      </c>
      <c r="G746">
        <v>1.7</v>
      </c>
      <c r="H746">
        <v>67.8</v>
      </c>
      <c r="I746">
        <v>3.5</v>
      </c>
      <c r="J746">
        <v>2.7</v>
      </c>
      <c r="K746">
        <v>7.4</v>
      </c>
      <c r="L746">
        <v>1.6</v>
      </c>
      <c r="M746">
        <v>84.4</v>
      </c>
      <c r="N746">
        <v>18.3</v>
      </c>
      <c r="O746">
        <v>3.5</v>
      </c>
      <c r="P746">
        <v>6.4</v>
      </c>
      <c r="Q746">
        <v>7.4</v>
      </c>
      <c r="R746">
        <v>44.2</v>
      </c>
      <c r="S746">
        <v>9.5</v>
      </c>
      <c r="T746">
        <v>3</v>
      </c>
      <c r="U746">
        <v>5.5</v>
      </c>
      <c r="V746">
        <v>8.5</v>
      </c>
      <c r="W746">
        <v>10.2</v>
      </c>
      <c r="X746">
        <v>3.8</v>
      </c>
      <c r="Y746">
        <v>5.2</v>
      </c>
      <c r="Z746">
        <v>1.8</v>
      </c>
      <c r="AA746">
        <v>39.1</v>
      </c>
      <c r="AB746">
        <v>0.4</v>
      </c>
      <c r="AC746">
        <v>2.8</v>
      </c>
      <c r="AD746">
        <v>11</v>
      </c>
      <c r="AE746">
        <v>2.6</v>
      </c>
      <c r="AF746">
        <v>12.7</v>
      </c>
      <c r="AG746">
        <v>6.5</v>
      </c>
      <c r="AH746">
        <v>13.9</v>
      </c>
      <c r="AI746">
        <v>26.2</v>
      </c>
      <c r="AJ746">
        <v>3.5</v>
      </c>
      <c r="AK746">
        <v>23.3</v>
      </c>
      <c r="AL746">
        <v>2</v>
      </c>
      <c r="AM746">
        <v>2.4</v>
      </c>
      <c r="AN746">
        <v>2.8</v>
      </c>
      <c r="AO746">
        <v>1.8</v>
      </c>
      <c r="AP746">
        <v>1.6</v>
      </c>
      <c r="AQ746">
        <v>2.1</v>
      </c>
      <c r="AR746">
        <v>0.7</v>
      </c>
      <c r="AS746">
        <v>0.8</v>
      </c>
      <c r="AT746">
        <v>0.9</v>
      </c>
      <c r="AU746">
        <v>0.8</v>
      </c>
      <c r="AV746">
        <v>2.5</v>
      </c>
      <c r="AW746">
        <v>1.5</v>
      </c>
      <c r="AX746">
        <v>1.3</v>
      </c>
      <c r="AY746">
        <v>1.7</v>
      </c>
      <c r="AZ746">
        <v>1.1</v>
      </c>
      <c r="BA746">
        <v>1.3</v>
      </c>
      <c r="BB746">
        <v>0.7</v>
      </c>
      <c r="BC746">
        <v>1.7</v>
      </c>
      <c r="BD746">
        <v>1.5</v>
      </c>
      <c r="BE746">
        <v>3.5</v>
      </c>
      <c r="BF746">
        <v>1.6</v>
      </c>
      <c r="BG746">
        <v>3.3</v>
      </c>
      <c r="BH746">
        <v>1.2</v>
      </c>
      <c r="BI746">
        <v>0.9</v>
      </c>
      <c r="BJ746">
        <v>0.8</v>
      </c>
      <c r="BK746">
        <v>1</v>
      </c>
      <c r="BL746">
        <v>0.5</v>
      </c>
      <c r="BM746">
        <v>0.9</v>
      </c>
      <c r="BP746">
        <v>7.3</v>
      </c>
      <c r="BQ746">
        <v>31.2</v>
      </c>
      <c r="BR746">
        <v>0.1</v>
      </c>
      <c r="BS746">
        <v>19.4</v>
      </c>
      <c r="BT746">
        <v>12.7</v>
      </c>
    </row>
    <row r="747" spans="1:72" x14ac:dyDescent="0.25">
      <c r="A747" s="28" t="s">
        <v>278</v>
      </c>
      <c r="B747" s="27" t="s">
        <v>345</v>
      </c>
      <c r="C747" s="28" t="s">
        <v>407</v>
      </c>
      <c r="D747">
        <v>316.8</v>
      </c>
      <c r="E747">
        <v>15.7</v>
      </c>
      <c r="F747">
        <v>6.2</v>
      </c>
      <c r="G747">
        <v>79.2</v>
      </c>
      <c r="H747">
        <v>2828.8</v>
      </c>
      <c r="I747">
        <v>488.1</v>
      </c>
      <c r="J747">
        <v>244.5</v>
      </c>
      <c r="K747">
        <v>384.5</v>
      </c>
      <c r="L747">
        <v>43.5</v>
      </c>
      <c r="M747">
        <v>5315.9</v>
      </c>
      <c r="N747">
        <v>1377.3</v>
      </c>
      <c r="O747">
        <v>209.9</v>
      </c>
      <c r="P747">
        <v>585.9</v>
      </c>
      <c r="Q747">
        <v>575.1</v>
      </c>
      <c r="R747">
        <v>2086</v>
      </c>
      <c r="S747">
        <v>574.6</v>
      </c>
      <c r="T747">
        <v>332.5</v>
      </c>
      <c r="U747">
        <v>398</v>
      </c>
      <c r="V747">
        <v>536.9</v>
      </c>
      <c r="W747">
        <v>977.8</v>
      </c>
      <c r="X747">
        <v>216.5</v>
      </c>
      <c r="Y747">
        <v>339</v>
      </c>
      <c r="Z747">
        <v>109.6</v>
      </c>
      <c r="AA747">
        <v>2074.2</v>
      </c>
      <c r="AB747">
        <v>6.7</v>
      </c>
      <c r="AC747">
        <v>142.9</v>
      </c>
      <c r="AD747">
        <v>1125.3</v>
      </c>
      <c r="AE747">
        <v>230</v>
      </c>
      <c r="AF747">
        <v>1325.7</v>
      </c>
      <c r="AG747">
        <v>449</v>
      </c>
      <c r="AH747">
        <v>1634.2</v>
      </c>
      <c r="AI747">
        <v>152.3</v>
      </c>
      <c r="AJ747">
        <v>76.5</v>
      </c>
      <c r="AK747">
        <v>1610.6</v>
      </c>
      <c r="AL747">
        <v>49.5</v>
      </c>
      <c r="AM747">
        <v>212.7</v>
      </c>
      <c r="AN747">
        <v>112.4</v>
      </c>
      <c r="AO747">
        <v>62.4</v>
      </c>
      <c r="AP747">
        <v>89.1</v>
      </c>
      <c r="AQ747">
        <v>166.6</v>
      </c>
      <c r="AR747">
        <v>17.5</v>
      </c>
      <c r="AS747">
        <v>9.3</v>
      </c>
      <c r="AT747">
        <v>15</v>
      </c>
      <c r="AU747">
        <v>24.9</v>
      </c>
      <c r="AV747">
        <v>120.5</v>
      </c>
      <c r="AW747">
        <v>109</v>
      </c>
      <c r="AX747">
        <v>53.9</v>
      </c>
      <c r="AY747">
        <v>62.7</v>
      </c>
      <c r="AZ747">
        <v>27.9</v>
      </c>
      <c r="BA747">
        <v>39.6</v>
      </c>
      <c r="BB747">
        <v>11.1</v>
      </c>
      <c r="BC747">
        <v>58.6</v>
      </c>
      <c r="BD747">
        <v>74.1</v>
      </c>
      <c r="BE747">
        <v>272.7</v>
      </c>
      <c r="BF747">
        <v>90.4</v>
      </c>
      <c r="BG747">
        <v>294.8</v>
      </c>
      <c r="BH747">
        <v>48.8</v>
      </c>
      <c r="BI747">
        <v>29.5</v>
      </c>
      <c r="BJ747">
        <v>26.9</v>
      </c>
      <c r="BK747">
        <v>52.3</v>
      </c>
      <c r="BL747">
        <v>12.1</v>
      </c>
      <c r="BM747">
        <v>24.3</v>
      </c>
      <c r="BP747">
        <v>441.6</v>
      </c>
      <c r="BQ747">
        <v>3015.4</v>
      </c>
      <c r="BR747">
        <v>6.3</v>
      </c>
      <c r="BS747">
        <v>1638.9</v>
      </c>
      <c r="BT747">
        <v>555.2</v>
      </c>
    </row>
    <row r="748" spans="1:72" x14ac:dyDescent="0.25">
      <c r="A748" s="26" t="s">
        <v>136</v>
      </c>
      <c r="B748" s="27" t="s">
        <v>346</v>
      </c>
      <c r="C748" s="26" t="s">
        <v>384</v>
      </c>
      <c r="D748">
        <v>250.1</v>
      </c>
      <c r="E748">
        <v>202.2</v>
      </c>
      <c r="F748">
        <v>50.2</v>
      </c>
      <c r="G748">
        <v>378.2</v>
      </c>
      <c r="H748">
        <v>2616.7</v>
      </c>
      <c r="I748">
        <v>272.3</v>
      </c>
      <c r="J748">
        <v>417.1</v>
      </c>
      <c r="K748">
        <v>820.3</v>
      </c>
      <c r="L748">
        <v>56.5</v>
      </c>
      <c r="M748">
        <v>1653.5</v>
      </c>
      <c r="N748">
        <v>1805.3</v>
      </c>
      <c r="O748">
        <v>630.4</v>
      </c>
      <c r="P748">
        <v>534.9</v>
      </c>
      <c r="Q748">
        <v>681.3</v>
      </c>
      <c r="R748">
        <v>1362.9</v>
      </c>
      <c r="S748">
        <v>744</v>
      </c>
      <c r="T748">
        <v>899.8</v>
      </c>
      <c r="U748">
        <v>703.5</v>
      </c>
      <c r="V748">
        <v>1402.7</v>
      </c>
      <c r="W748">
        <v>1497.4</v>
      </c>
      <c r="X748">
        <v>202.3</v>
      </c>
      <c r="Y748">
        <v>343.2</v>
      </c>
      <c r="Z748">
        <v>173.8</v>
      </c>
      <c r="AA748">
        <v>817.5</v>
      </c>
      <c r="AB748">
        <v>27.7</v>
      </c>
      <c r="AC748">
        <v>310.2</v>
      </c>
      <c r="AD748">
        <v>1288</v>
      </c>
      <c r="AE748">
        <v>548.9</v>
      </c>
      <c r="AF748">
        <v>7272.8</v>
      </c>
      <c r="AG748">
        <v>644.1</v>
      </c>
      <c r="AH748">
        <v>4265.6</v>
      </c>
      <c r="AI748">
        <v>24574.9</v>
      </c>
      <c r="AJ748">
        <v>276.8</v>
      </c>
      <c r="AK748">
        <v>7652.7</v>
      </c>
      <c r="AL748">
        <v>290.2</v>
      </c>
      <c r="AM748">
        <v>393.5</v>
      </c>
      <c r="AN748">
        <v>126.3</v>
      </c>
      <c r="AO748">
        <v>71</v>
      </c>
      <c r="AP748">
        <v>216.6</v>
      </c>
      <c r="AQ748">
        <v>344.2</v>
      </c>
      <c r="AR748">
        <v>61.4</v>
      </c>
      <c r="AS748">
        <v>20.5</v>
      </c>
      <c r="AT748">
        <v>55.4</v>
      </c>
      <c r="AU748">
        <v>96</v>
      </c>
      <c r="AV748">
        <v>317.3</v>
      </c>
      <c r="AW748">
        <v>114.6</v>
      </c>
      <c r="AX748">
        <v>64.8</v>
      </c>
      <c r="AY748">
        <v>70.9</v>
      </c>
      <c r="AZ748">
        <v>77.9</v>
      </c>
      <c r="BA748">
        <v>408.5</v>
      </c>
      <c r="BB748">
        <v>44.5</v>
      </c>
      <c r="BC748">
        <v>2149.6</v>
      </c>
      <c r="BD748">
        <v>241.9</v>
      </c>
      <c r="BE748">
        <v>466.3</v>
      </c>
      <c r="BF748">
        <v>229.5</v>
      </c>
      <c r="BG748">
        <v>513</v>
      </c>
      <c r="BH748">
        <v>188.6</v>
      </c>
      <c r="BI748">
        <v>73.2</v>
      </c>
      <c r="BJ748">
        <v>56.5</v>
      </c>
      <c r="BK748">
        <v>57</v>
      </c>
      <c r="BL748">
        <v>14.6</v>
      </c>
      <c r="BM748">
        <v>45.1</v>
      </c>
      <c r="BP748">
        <v>846.1</v>
      </c>
      <c r="BQ748">
        <v>20028.9</v>
      </c>
      <c r="BR748">
        <v>21.5</v>
      </c>
      <c r="BS748">
        <v>1892</v>
      </c>
      <c r="BT748">
        <v>-3479</v>
      </c>
    </row>
    <row r="749" spans="1:72" x14ac:dyDescent="0.25">
      <c r="A749" s="28" t="s">
        <v>136</v>
      </c>
      <c r="B749" s="27" t="s">
        <v>346</v>
      </c>
      <c r="C749" s="28" t="s">
        <v>385</v>
      </c>
      <c r="D749">
        <v>3.4</v>
      </c>
      <c r="E749">
        <v>8.5</v>
      </c>
      <c r="F749">
        <v>1.3</v>
      </c>
      <c r="G749">
        <v>10.8</v>
      </c>
      <c r="H749">
        <v>71.9</v>
      </c>
      <c r="I749">
        <v>3.2</v>
      </c>
      <c r="J749">
        <v>11.8</v>
      </c>
      <c r="K749">
        <v>26.8</v>
      </c>
      <c r="L749">
        <v>1</v>
      </c>
      <c r="M749">
        <v>458.9</v>
      </c>
      <c r="N749">
        <v>94.2</v>
      </c>
      <c r="O749">
        <v>23.3</v>
      </c>
      <c r="P749">
        <v>7.6</v>
      </c>
      <c r="Q749">
        <v>24.5</v>
      </c>
      <c r="R749">
        <v>91.3</v>
      </c>
      <c r="S749">
        <v>22.4</v>
      </c>
      <c r="T749">
        <v>16.1</v>
      </c>
      <c r="U749">
        <v>13</v>
      </c>
      <c r="V749">
        <v>35.8</v>
      </c>
      <c r="W749">
        <v>20.8</v>
      </c>
      <c r="X749">
        <v>7.3</v>
      </c>
      <c r="Y749">
        <v>10.6</v>
      </c>
      <c r="Z749">
        <v>3.2</v>
      </c>
      <c r="AA749">
        <v>47.1</v>
      </c>
      <c r="AB749">
        <v>0.3</v>
      </c>
      <c r="AC749">
        <v>6.7</v>
      </c>
      <c r="AD749">
        <v>24.9</v>
      </c>
      <c r="AE749">
        <v>11.9</v>
      </c>
      <c r="AF749">
        <v>73</v>
      </c>
      <c r="AG749">
        <v>6.8</v>
      </c>
      <c r="AH749">
        <v>70.5</v>
      </c>
      <c r="AI749">
        <v>820.3</v>
      </c>
      <c r="AJ749">
        <v>4.2</v>
      </c>
      <c r="AK749">
        <v>225.7</v>
      </c>
      <c r="AL749">
        <v>3.2</v>
      </c>
      <c r="AM749">
        <v>7.3</v>
      </c>
      <c r="AN749">
        <v>2.8</v>
      </c>
      <c r="AO749">
        <v>1.3</v>
      </c>
      <c r="AP749">
        <v>3.9</v>
      </c>
      <c r="AQ749">
        <v>3.6</v>
      </c>
      <c r="AR749">
        <v>0.9</v>
      </c>
      <c r="AS749">
        <v>0.2</v>
      </c>
      <c r="AT749">
        <v>0.6</v>
      </c>
      <c r="AU749">
        <v>0.7</v>
      </c>
      <c r="AV749">
        <v>3.4</v>
      </c>
      <c r="AW749">
        <v>1.7</v>
      </c>
      <c r="AX749">
        <v>1.6</v>
      </c>
      <c r="AY749">
        <v>0.8</v>
      </c>
      <c r="AZ749">
        <v>1</v>
      </c>
      <c r="BA749">
        <v>4.9</v>
      </c>
      <c r="BB749">
        <v>0.5</v>
      </c>
      <c r="BC749">
        <v>12.7</v>
      </c>
      <c r="BD749">
        <v>2.4</v>
      </c>
      <c r="BE749">
        <v>9.8</v>
      </c>
      <c r="BF749">
        <v>4.7</v>
      </c>
      <c r="BG749">
        <v>8</v>
      </c>
      <c r="BH749">
        <v>3.9</v>
      </c>
      <c r="BI749">
        <v>1</v>
      </c>
      <c r="BJ749">
        <v>0.9</v>
      </c>
      <c r="BK749">
        <v>0.9</v>
      </c>
      <c r="BL749">
        <v>0.2</v>
      </c>
      <c r="BM749">
        <v>0.5</v>
      </c>
      <c r="BP749">
        <v>1.2</v>
      </c>
      <c r="BQ749">
        <v>280.6</v>
      </c>
      <c r="BS749">
        <v>16.8</v>
      </c>
      <c r="BT749">
        <v>98</v>
      </c>
    </row>
    <row r="750" spans="1:72" x14ac:dyDescent="0.25">
      <c r="A750" s="28" t="s">
        <v>136</v>
      </c>
      <c r="B750" s="27" t="s">
        <v>346</v>
      </c>
      <c r="C750" s="28" t="s">
        <v>386</v>
      </c>
      <c r="D750">
        <v>1.2</v>
      </c>
      <c r="E750">
        <v>0.9</v>
      </c>
      <c r="F750">
        <v>0.2</v>
      </c>
      <c r="G750">
        <v>1.8</v>
      </c>
      <c r="H750">
        <v>20.5</v>
      </c>
      <c r="I750">
        <v>1.6</v>
      </c>
      <c r="J750">
        <v>2.9</v>
      </c>
      <c r="K750">
        <v>4.3</v>
      </c>
      <c r="L750">
        <v>0.5</v>
      </c>
      <c r="M750">
        <v>8.6</v>
      </c>
      <c r="N750">
        <v>12.8</v>
      </c>
      <c r="O750">
        <v>17.8</v>
      </c>
      <c r="P750">
        <v>4.2</v>
      </c>
      <c r="Q750">
        <v>5.4</v>
      </c>
      <c r="R750">
        <v>9.5</v>
      </c>
      <c r="S750">
        <v>5.4</v>
      </c>
      <c r="T750">
        <v>8.1</v>
      </c>
      <c r="U750">
        <v>5.4</v>
      </c>
      <c r="V750">
        <v>9.4</v>
      </c>
      <c r="W750">
        <v>8.2</v>
      </c>
      <c r="X750">
        <v>56.4</v>
      </c>
      <c r="Y750">
        <v>2.2</v>
      </c>
      <c r="Z750">
        <v>6.6</v>
      </c>
      <c r="AA750">
        <v>3.3</v>
      </c>
      <c r="AB750">
        <v>0.2</v>
      </c>
      <c r="AC750">
        <v>2.8</v>
      </c>
      <c r="AD750">
        <v>7.7</v>
      </c>
      <c r="AE750">
        <v>5.8</v>
      </c>
      <c r="AF750">
        <v>30.3</v>
      </c>
      <c r="AG750">
        <v>3</v>
      </c>
      <c r="AH750">
        <v>18.4</v>
      </c>
      <c r="AI750">
        <v>281.9</v>
      </c>
      <c r="AJ750">
        <v>7.3</v>
      </c>
      <c r="AK750">
        <v>60.7</v>
      </c>
      <c r="AL750">
        <v>1</v>
      </c>
      <c r="AM750">
        <v>1.5</v>
      </c>
      <c r="AN750">
        <v>4.5</v>
      </c>
      <c r="AO750">
        <v>1.2</v>
      </c>
      <c r="AP750">
        <v>1</v>
      </c>
      <c r="AQ750">
        <v>1.8</v>
      </c>
      <c r="AR750">
        <v>3</v>
      </c>
      <c r="AS750">
        <v>0.7</v>
      </c>
      <c r="AT750">
        <v>0.7</v>
      </c>
      <c r="AU750">
        <v>0.6</v>
      </c>
      <c r="AV750">
        <v>1.3</v>
      </c>
      <c r="AW750">
        <v>0.6</v>
      </c>
      <c r="AX750">
        <v>0.4</v>
      </c>
      <c r="AY750">
        <v>0.5</v>
      </c>
      <c r="AZ750">
        <v>0.6</v>
      </c>
      <c r="BA750">
        <v>1.8</v>
      </c>
      <c r="BB750">
        <v>0.2</v>
      </c>
      <c r="BC750">
        <v>4.3</v>
      </c>
      <c r="BD750">
        <v>1</v>
      </c>
      <c r="BE750">
        <v>7.5</v>
      </c>
      <c r="BF750">
        <v>0.9</v>
      </c>
      <c r="BG750">
        <v>7.4</v>
      </c>
      <c r="BH750">
        <v>0.7</v>
      </c>
      <c r="BI750">
        <v>0.5</v>
      </c>
      <c r="BJ750">
        <v>0.3</v>
      </c>
      <c r="BK750">
        <v>0.3</v>
      </c>
      <c r="BL750">
        <v>0.2</v>
      </c>
      <c r="BM750">
        <v>0.4</v>
      </c>
      <c r="BP750">
        <v>5.5</v>
      </c>
      <c r="BQ750">
        <v>176.7</v>
      </c>
      <c r="BS750">
        <v>94.2</v>
      </c>
      <c r="BT750">
        <v>-4.6</v>
      </c>
    </row>
    <row r="751" spans="1:72" x14ac:dyDescent="0.25">
      <c r="A751" s="28" t="s">
        <v>136</v>
      </c>
      <c r="B751" s="27" t="s">
        <v>346</v>
      </c>
      <c r="C751" s="28" t="s">
        <v>387</v>
      </c>
      <c r="D751">
        <v>4.7</v>
      </c>
      <c r="E751">
        <v>2.4</v>
      </c>
      <c r="F751">
        <v>1.8</v>
      </c>
      <c r="G751">
        <v>6.1</v>
      </c>
      <c r="H751">
        <v>90.7</v>
      </c>
      <c r="I751">
        <v>5.7</v>
      </c>
      <c r="J751">
        <v>9.4</v>
      </c>
      <c r="K751">
        <v>15.5</v>
      </c>
      <c r="L751">
        <v>2.2</v>
      </c>
      <c r="M751">
        <v>199.5</v>
      </c>
      <c r="N751">
        <v>66</v>
      </c>
      <c r="O751">
        <v>32.5</v>
      </c>
      <c r="P751">
        <v>16.3</v>
      </c>
      <c r="Q751">
        <v>22.5</v>
      </c>
      <c r="R751">
        <v>66.2</v>
      </c>
      <c r="S751">
        <v>24.4</v>
      </c>
      <c r="T751">
        <v>29.7</v>
      </c>
      <c r="U751">
        <v>19.8</v>
      </c>
      <c r="V751">
        <v>38.4</v>
      </c>
      <c r="W751">
        <v>42.7</v>
      </c>
      <c r="X751">
        <v>18.1</v>
      </c>
      <c r="Y751">
        <v>9.8</v>
      </c>
      <c r="Z751">
        <v>5</v>
      </c>
      <c r="AA751">
        <v>25.5</v>
      </c>
      <c r="AB751">
        <v>0.4</v>
      </c>
      <c r="AC751">
        <v>16.3</v>
      </c>
      <c r="AD751">
        <v>32.9</v>
      </c>
      <c r="AE751">
        <v>15</v>
      </c>
      <c r="AF751">
        <v>91.6</v>
      </c>
      <c r="AG751">
        <v>7.2</v>
      </c>
      <c r="AH751">
        <v>48.9</v>
      </c>
      <c r="AI751">
        <v>982.5</v>
      </c>
      <c r="AJ751">
        <v>8.1</v>
      </c>
      <c r="AK751">
        <v>170</v>
      </c>
      <c r="AL751">
        <v>3.1</v>
      </c>
      <c r="AM751">
        <v>8.2</v>
      </c>
      <c r="AN751">
        <v>7.1</v>
      </c>
      <c r="AO751">
        <v>3.6</v>
      </c>
      <c r="AP751">
        <v>3.9</v>
      </c>
      <c r="AQ751">
        <v>6</v>
      </c>
      <c r="AR751">
        <v>0.5</v>
      </c>
      <c r="AS751">
        <v>0.2</v>
      </c>
      <c r="AT751">
        <v>1.6</v>
      </c>
      <c r="AU751">
        <v>0.6</v>
      </c>
      <c r="AV751">
        <v>2.9</v>
      </c>
      <c r="AW751">
        <v>2.1</v>
      </c>
      <c r="AX751">
        <v>1.2</v>
      </c>
      <c r="AY751">
        <v>2</v>
      </c>
      <c r="AZ751">
        <v>1.1</v>
      </c>
      <c r="BA751">
        <v>5.7</v>
      </c>
      <c r="BB751">
        <v>0.5</v>
      </c>
      <c r="BC751">
        <v>10.2</v>
      </c>
      <c r="BD751">
        <v>3.1</v>
      </c>
      <c r="BE751">
        <v>13.5</v>
      </c>
      <c r="BF751">
        <v>3.7</v>
      </c>
      <c r="BG751">
        <v>12.7</v>
      </c>
      <c r="BH751">
        <v>2.4</v>
      </c>
      <c r="BI751">
        <v>2</v>
      </c>
      <c r="BJ751">
        <v>1.1</v>
      </c>
      <c r="BK751">
        <v>0.6</v>
      </c>
      <c r="BL751">
        <v>0.3</v>
      </c>
      <c r="BM751">
        <v>0.5</v>
      </c>
      <c r="BP751">
        <v>5.4</v>
      </c>
      <c r="BQ751">
        <v>314.4</v>
      </c>
      <c r="BS751">
        <v>87.7</v>
      </c>
      <c r="BT751">
        <v>76.3</v>
      </c>
    </row>
    <row r="752" spans="1:72" x14ac:dyDescent="0.25">
      <c r="A752" s="28" t="s">
        <v>136</v>
      </c>
      <c r="B752" s="27" t="s">
        <v>346</v>
      </c>
      <c r="C752" s="28" t="s">
        <v>388</v>
      </c>
      <c r="D752">
        <v>0.1</v>
      </c>
      <c r="H752">
        <v>0.1</v>
      </c>
      <c r="M752">
        <v>0.7</v>
      </c>
      <c r="N752">
        <v>0.1</v>
      </c>
      <c r="Q752">
        <v>0.1</v>
      </c>
      <c r="R752">
        <v>0.2</v>
      </c>
      <c r="S752">
        <v>0.1</v>
      </c>
      <c r="U752">
        <v>0.1</v>
      </c>
      <c r="V752">
        <v>0.2</v>
      </c>
      <c r="Z752">
        <v>0.1</v>
      </c>
      <c r="AA752">
        <v>0.2</v>
      </c>
      <c r="AD752">
        <v>0.1</v>
      </c>
      <c r="AF752">
        <v>0.2</v>
      </c>
      <c r="AH752">
        <v>0.2</v>
      </c>
      <c r="AI752">
        <v>2</v>
      </c>
      <c r="AJ752">
        <v>0.2</v>
      </c>
      <c r="AK752">
        <v>0.8</v>
      </c>
      <c r="AV752">
        <v>0.1</v>
      </c>
      <c r="BE752">
        <v>0.1</v>
      </c>
      <c r="BQ752">
        <v>0.9</v>
      </c>
      <c r="BS752">
        <v>0.3</v>
      </c>
      <c r="BT752">
        <v>0.1</v>
      </c>
    </row>
    <row r="753" spans="1:72" x14ac:dyDescent="0.25">
      <c r="A753" s="28" t="s">
        <v>136</v>
      </c>
      <c r="B753" s="27" t="s">
        <v>346</v>
      </c>
      <c r="C753" s="28" t="s">
        <v>389</v>
      </c>
      <c r="AI753">
        <v>0.3</v>
      </c>
      <c r="BQ753">
        <v>0.1</v>
      </c>
      <c r="BT753">
        <v>0.1</v>
      </c>
    </row>
    <row r="754" spans="1:72" x14ac:dyDescent="0.25">
      <c r="A754" s="28" t="s">
        <v>136</v>
      </c>
      <c r="B754" s="27" t="s">
        <v>346</v>
      </c>
      <c r="C754" s="28" t="s">
        <v>390</v>
      </c>
      <c r="M754">
        <v>0.1</v>
      </c>
      <c r="AI754">
        <v>0.3</v>
      </c>
      <c r="BQ754">
        <v>0.6</v>
      </c>
      <c r="BT754">
        <v>-1.3</v>
      </c>
    </row>
    <row r="755" spans="1:72" x14ac:dyDescent="0.25">
      <c r="A755" s="28" t="s">
        <v>136</v>
      </c>
      <c r="B755" s="27" t="s">
        <v>346</v>
      </c>
      <c r="C755" s="28" t="s">
        <v>391</v>
      </c>
      <c r="H755">
        <v>0.5</v>
      </c>
      <c r="I755">
        <v>0.1</v>
      </c>
      <c r="J755">
        <v>0.1</v>
      </c>
      <c r="K755">
        <v>0.2</v>
      </c>
      <c r="M755">
        <v>0.5</v>
      </c>
      <c r="N755">
        <v>0.4</v>
      </c>
      <c r="O755">
        <v>0.1</v>
      </c>
      <c r="P755">
        <v>0.1</v>
      </c>
      <c r="Q755">
        <v>0.1</v>
      </c>
      <c r="R755">
        <v>0.4</v>
      </c>
      <c r="S755">
        <v>0.2</v>
      </c>
      <c r="T755">
        <v>0.3</v>
      </c>
      <c r="U755">
        <v>0.2</v>
      </c>
      <c r="V755">
        <v>0.3</v>
      </c>
      <c r="W755">
        <v>0.4</v>
      </c>
      <c r="Y755">
        <v>0.1</v>
      </c>
      <c r="AA755">
        <v>0.1</v>
      </c>
      <c r="AC755">
        <v>0.1</v>
      </c>
      <c r="AD755">
        <v>0.2</v>
      </c>
      <c r="AE755">
        <v>0.1</v>
      </c>
      <c r="AF755">
        <v>1</v>
      </c>
      <c r="AG755">
        <v>0.2</v>
      </c>
      <c r="AH755">
        <v>0.4</v>
      </c>
      <c r="AI755">
        <v>4.7</v>
      </c>
      <c r="AK755">
        <v>1.7</v>
      </c>
      <c r="AM755">
        <v>0.1</v>
      </c>
      <c r="AV755">
        <v>0.1</v>
      </c>
      <c r="BC755">
        <v>0.1</v>
      </c>
      <c r="BQ755">
        <v>3</v>
      </c>
      <c r="BS755">
        <v>0.7</v>
      </c>
      <c r="BT755">
        <v>0.7</v>
      </c>
    </row>
    <row r="756" spans="1:72" x14ac:dyDescent="0.25">
      <c r="A756" s="28" t="s">
        <v>136</v>
      </c>
      <c r="B756" s="27" t="s">
        <v>346</v>
      </c>
      <c r="C756" s="28" t="s">
        <v>392</v>
      </c>
      <c r="D756">
        <v>4.9</v>
      </c>
      <c r="E756">
        <v>1.6</v>
      </c>
      <c r="F756">
        <v>1.1</v>
      </c>
      <c r="G756">
        <v>3.5</v>
      </c>
      <c r="H756">
        <v>52.2</v>
      </c>
      <c r="I756">
        <v>16.2</v>
      </c>
      <c r="J756">
        <v>6.3</v>
      </c>
      <c r="K756">
        <v>9.9</v>
      </c>
      <c r="L756">
        <v>1.4</v>
      </c>
      <c r="M756">
        <v>157.9</v>
      </c>
      <c r="N756">
        <v>36.6</v>
      </c>
      <c r="O756">
        <v>13.6</v>
      </c>
      <c r="P756">
        <v>15.8</v>
      </c>
      <c r="Q756">
        <v>15.9</v>
      </c>
      <c r="R756">
        <v>62</v>
      </c>
      <c r="S756">
        <v>31.7</v>
      </c>
      <c r="T756">
        <v>18.4</v>
      </c>
      <c r="U756">
        <v>26.1</v>
      </c>
      <c r="V756">
        <v>33.7</v>
      </c>
      <c r="W756">
        <v>52.5</v>
      </c>
      <c r="X756">
        <v>9</v>
      </c>
      <c r="Y756">
        <v>8.5</v>
      </c>
      <c r="Z756">
        <v>6.4</v>
      </c>
      <c r="AA756">
        <v>32.3</v>
      </c>
      <c r="AB756">
        <v>0.3</v>
      </c>
      <c r="AC756">
        <v>7.2</v>
      </c>
      <c r="AD756">
        <v>41.6</v>
      </c>
      <c r="AE756">
        <v>9.7</v>
      </c>
      <c r="AF756">
        <v>50.3</v>
      </c>
      <c r="AG756">
        <v>10.3</v>
      </c>
      <c r="AH756">
        <v>35.7</v>
      </c>
      <c r="AI756">
        <v>549.2</v>
      </c>
      <c r="AJ756">
        <v>3.9</v>
      </c>
      <c r="AK756">
        <v>87.5</v>
      </c>
      <c r="AL756">
        <v>1.3</v>
      </c>
      <c r="AM756">
        <v>5.1</v>
      </c>
      <c r="AN756">
        <v>1.5</v>
      </c>
      <c r="AO756">
        <v>1</v>
      </c>
      <c r="AP756">
        <v>2</v>
      </c>
      <c r="AQ756">
        <v>1.8</v>
      </c>
      <c r="AR756">
        <v>0.3</v>
      </c>
      <c r="AS756">
        <v>0.1</v>
      </c>
      <c r="AT756">
        <v>0.5</v>
      </c>
      <c r="AU756">
        <v>0.7</v>
      </c>
      <c r="AV756">
        <v>2.1</v>
      </c>
      <c r="AW756">
        <v>1.6</v>
      </c>
      <c r="AX756">
        <v>0.7</v>
      </c>
      <c r="AY756">
        <v>0.6</v>
      </c>
      <c r="AZ756">
        <v>0.6</v>
      </c>
      <c r="BA756">
        <v>3.3</v>
      </c>
      <c r="BB756">
        <v>0.2</v>
      </c>
      <c r="BC756">
        <v>6.2</v>
      </c>
      <c r="BD756">
        <v>2.2</v>
      </c>
      <c r="BE756">
        <v>7.1</v>
      </c>
      <c r="BF756">
        <v>1.6</v>
      </c>
      <c r="BG756">
        <v>7.4</v>
      </c>
      <c r="BH756">
        <v>1.5</v>
      </c>
      <c r="BI756">
        <v>1</v>
      </c>
      <c r="BJ756">
        <v>0.6</v>
      </c>
      <c r="BK756">
        <v>0.3</v>
      </c>
      <c r="BL756">
        <v>0.3</v>
      </c>
      <c r="BM756">
        <v>0.4</v>
      </c>
      <c r="BP756">
        <v>3.3</v>
      </c>
      <c r="BQ756">
        <v>484.8</v>
      </c>
      <c r="BS756">
        <v>86.5</v>
      </c>
      <c r="BT756">
        <v>142.6</v>
      </c>
    </row>
    <row r="757" spans="1:72" x14ac:dyDescent="0.25">
      <c r="A757" s="28" t="s">
        <v>136</v>
      </c>
      <c r="B757" s="27" t="s">
        <v>346</v>
      </c>
      <c r="C757" s="28" t="s">
        <v>393</v>
      </c>
      <c r="D757">
        <v>0.8</v>
      </c>
      <c r="E757">
        <v>0.3</v>
      </c>
      <c r="F757">
        <v>0.1</v>
      </c>
      <c r="G757">
        <v>0.8</v>
      </c>
      <c r="H757">
        <v>3.3</v>
      </c>
      <c r="I757">
        <v>0.3</v>
      </c>
      <c r="J757">
        <v>0.9</v>
      </c>
      <c r="K757">
        <v>1</v>
      </c>
      <c r="L757">
        <v>0.1</v>
      </c>
      <c r="M757">
        <v>90.9</v>
      </c>
      <c r="N757">
        <v>21.6</v>
      </c>
      <c r="O757">
        <v>1</v>
      </c>
      <c r="P757">
        <v>1</v>
      </c>
      <c r="Q757">
        <v>2.8</v>
      </c>
      <c r="R757">
        <v>21.9</v>
      </c>
      <c r="S757">
        <v>3.5</v>
      </c>
      <c r="T757">
        <v>1.2</v>
      </c>
      <c r="U757">
        <v>1.7</v>
      </c>
      <c r="V757">
        <v>1.9</v>
      </c>
      <c r="W757">
        <v>1</v>
      </c>
      <c r="X757">
        <v>0.4</v>
      </c>
      <c r="Y757">
        <v>0.7</v>
      </c>
      <c r="Z757">
        <v>0.3</v>
      </c>
      <c r="AA757">
        <v>14.3</v>
      </c>
      <c r="AC757">
        <v>0.4</v>
      </c>
      <c r="AD757">
        <v>3.2</v>
      </c>
      <c r="AE757">
        <v>0.4</v>
      </c>
      <c r="AF757">
        <v>4.6</v>
      </c>
      <c r="AG757">
        <v>0.8</v>
      </c>
      <c r="AH757">
        <v>7</v>
      </c>
      <c r="AI757">
        <v>54.3</v>
      </c>
      <c r="AJ757">
        <v>0.9</v>
      </c>
      <c r="AK757">
        <v>9</v>
      </c>
      <c r="AL757">
        <v>0.1</v>
      </c>
      <c r="AM757">
        <v>0.4</v>
      </c>
      <c r="AN757">
        <v>0.2</v>
      </c>
      <c r="AO757">
        <v>0.1</v>
      </c>
      <c r="AP757">
        <v>0.1</v>
      </c>
      <c r="AQ757">
        <v>0.3</v>
      </c>
      <c r="AU757">
        <v>0.1</v>
      </c>
      <c r="AV757">
        <v>0.2</v>
      </c>
      <c r="AW757">
        <v>0.1</v>
      </c>
      <c r="AX757">
        <v>0.1</v>
      </c>
      <c r="AY757">
        <v>0.1</v>
      </c>
      <c r="BA757">
        <v>0.2</v>
      </c>
      <c r="BC757">
        <v>0.4</v>
      </c>
      <c r="BD757">
        <v>0.2</v>
      </c>
      <c r="BE757">
        <v>0.6</v>
      </c>
      <c r="BF757">
        <v>0.2</v>
      </c>
      <c r="BG757">
        <v>0.5</v>
      </c>
      <c r="BH757">
        <v>0.1</v>
      </c>
      <c r="BJ757">
        <v>0.1</v>
      </c>
      <c r="BM757">
        <v>0.1</v>
      </c>
      <c r="BP757">
        <v>0.1</v>
      </c>
      <c r="BQ757">
        <v>36</v>
      </c>
      <c r="BS757">
        <v>1.1</v>
      </c>
      <c r="BT757">
        <v>-20.4</v>
      </c>
    </row>
    <row r="758" spans="1:72" x14ac:dyDescent="0.25">
      <c r="A758" s="28" t="s">
        <v>136</v>
      </c>
      <c r="B758" s="27" t="s">
        <v>346</v>
      </c>
      <c r="C758" s="28" t="s">
        <v>394</v>
      </c>
      <c r="H758">
        <v>0.2</v>
      </c>
      <c r="M758">
        <v>1.1</v>
      </c>
      <c r="N758">
        <v>0.1</v>
      </c>
      <c r="R758">
        <v>0.4</v>
      </c>
      <c r="S758">
        <v>0.1</v>
      </c>
      <c r="V758">
        <v>0.1</v>
      </c>
      <c r="W758">
        <v>0.1</v>
      </c>
      <c r="AA758">
        <v>0.2</v>
      </c>
      <c r="AC758">
        <v>0.3</v>
      </c>
      <c r="AF758">
        <v>0.1</v>
      </c>
      <c r="AH758">
        <v>0.1</v>
      </c>
      <c r="AI758">
        <v>0.8</v>
      </c>
      <c r="AK758">
        <v>0.1</v>
      </c>
      <c r="BQ758">
        <v>0.5</v>
      </c>
      <c r="BS758">
        <v>0.5</v>
      </c>
      <c r="BT758">
        <v>0.7</v>
      </c>
    </row>
    <row r="759" spans="1:72" x14ac:dyDescent="0.25">
      <c r="A759" s="28" t="s">
        <v>136</v>
      </c>
      <c r="B759" s="27" t="s">
        <v>346</v>
      </c>
      <c r="C759" s="28" t="s">
        <v>395</v>
      </c>
      <c r="D759">
        <v>0.3</v>
      </c>
      <c r="E759">
        <v>0.1</v>
      </c>
      <c r="G759">
        <v>0.2</v>
      </c>
      <c r="H759">
        <v>3.9</v>
      </c>
      <c r="I759">
        <v>0.2</v>
      </c>
      <c r="J759">
        <v>0.3</v>
      </c>
      <c r="K759">
        <v>0.5</v>
      </c>
      <c r="L759">
        <v>0.1</v>
      </c>
      <c r="M759">
        <v>15.4</v>
      </c>
      <c r="N759">
        <v>2.6</v>
      </c>
      <c r="O759">
        <v>1.3</v>
      </c>
      <c r="P759">
        <v>0.5</v>
      </c>
      <c r="Q759">
        <v>0.8</v>
      </c>
      <c r="R759">
        <v>3.7</v>
      </c>
      <c r="S759">
        <v>0.7</v>
      </c>
      <c r="T759">
        <v>0.9</v>
      </c>
      <c r="U759">
        <v>0.5</v>
      </c>
      <c r="V759">
        <v>1.1</v>
      </c>
      <c r="W759">
        <v>0.8</v>
      </c>
      <c r="X759">
        <v>2.1</v>
      </c>
      <c r="Y759">
        <v>0.3</v>
      </c>
      <c r="Z759">
        <v>0.3</v>
      </c>
      <c r="AA759">
        <v>2.4</v>
      </c>
      <c r="AC759">
        <v>0.6</v>
      </c>
      <c r="AD759">
        <v>1.3</v>
      </c>
      <c r="AE759">
        <v>0.4</v>
      </c>
      <c r="AF759">
        <v>3.2</v>
      </c>
      <c r="AG759">
        <v>0.3</v>
      </c>
      <c r="AH759">
        <v>1.6</v>
      </c>
      <c r="AI759">
        <v>41.6</v>
      </c>
      <c r="AJ759">
        <v>0.5</v>
      </c>
      <c r="AK759">
        <v>7.2</v>
      </c>
      <c r="AL759">
        <v>0.1</v>
      </c>
      <c r="AM759">
        <v>0.4</v>
      </c>
      <c r="AN759">
        <v>0.4</v>
      </c>
      <c r="AO759">
        <v>0.1</v>
      </c>
      <c r="AP759">
        <v>0.2</v>
      </c>
      <c r="AQ759">
        <v>0.2</v>
      </c>
      <c r="AV759">
        <v>0.2</v>
      </c>
      <c r="AW759">
        <v>0.1</v>
      </c>
      <c r="AX759">
        <v>0.1</v>
      </c>
      <c r="AY759">
        <v>0.1</v>
      </c>
      <c r="BA759">
        <v>0.2</v>
      </c>
      <c r="BC759">
        <v>0.4</v>
      </c>
      <c r="BD759">
        <v>0.1</v>
      </c>
      <c r="BE759">
        <v>0.3</v>
      </c>
      <c r="BF759">
        <v>0.1</v>
      </c>
      <c r="BG759">
        <v>0.6</v>
      </c>
      <c r="BH759">
        <v>0.1</v>
      </c>
      <c r="BI759">
        <v>0.1</v>
      </c>
      <c r="BP759">
        <v>0.4</v>
      </c>
      <c r="BQ759">
        <v>13.2</v>
      </c>
      <c r="BS759">
        <v>5.1</v>
      </c>
      <c r="BT759">
        <v>5.2</v>
      </c>
    </row>
    <row r="760" spans="1:72" x14ac:dyDescent="0.25">
      <c r="A760" s="28" t="s">
        <v>136</v>
      </c>
      <c r="B760" s="27" t="s">
        <v>346</v>
      </c>
      <c r="C760" s="28" t="s">
        <v>396</v>
      </c>
      <c r="D760">
        <v>4</v>
      </c>
      <c r="E760">
        <v>1.1</v>
      </c>
      <c r="F760">
        <v>1.2</v>
      </c>
      <c r="G760">
        <v>5.3</v>
      </c>
      <c r="H760">
        <v>58.9</v>
      </c>
      <c r="I760">
        <v>3.4</v>
      </c>
      <c r="J760">
        <v>5.6</v>
      </c>
      <c r="K760">
        <v>9</v>
      </c>
      <c r="L760">
        <v>1.6</v>
      </c>
      <c r="M760">
        <v>253.2</v>
      </c>
      <c r="N760">
        <v>52</v>
      </c>
      <c r="O760">
        <v>58.5</v>
      </c>
      <c r="P760">
        <v>11.3</v>
      </c>
      <c r="Q760">
        <v>17.1</v>
      </c>
      <c r="R760">
        <v>41.4</v>
      </c>
      <c r="S760">
        <v>11.6</v>
      </c>
      <c r="T760">
        <v>36.4</v>
      </c>
      <c r="U760">
        <v>10.7</v>
      </c>
      <c r="V760">
        <v>26.8</v>
      </c>
      <c r="W760">
        <v>18.1</v>
      </c>
      <c r="X760">
        <v>20.1</v>
      </c>
      <c r="Y760">
        <v>8</v>
      </c>
      <c r="Z760">
        <v>4.2</v>
      </c>
      <c r="AA760">
        <v>50.7</v>
      </c>
      <c r="AB760">
        <v>0.2</v>
      </c>
      <c r="AC760">
        <v>9.8</v>
      </c>
      <c r="AD760">
        <v>27.9</v>
      </c>
      <c r="AE760">
        <v>7.4</v>
      </c>
      <c r="AF760">
        <v>63.2</v>
      </c>
      <c r="AG760">
        <v>3.5</v>
      </c>
      <c r="AH760">
        <v>39.8</v>
      </c>
      <c r="AI760">
        <v>830.5</v>
      </c>
      <c r="AJ760">
        <v>5.2</v>
      </c>
      <c r="AK760">
        <v>114.4</v>
      </c>
      <c r="AL760">
        <v>2.4</v>
      </c>
      <c r="AM760">
        <v>4.6</v>
      </c>
      <c r="AN760">
        <v>51.5</v>
      </c>
      <c r="AO760">
        <v>2.1</v>
      </c>
      <c r="AP760">
        <v>3.8</v>
      </c>
      <c r="AQ760">
        <v>4.7</v>
      </c>
      <c r="AR760">
        <v>0.3</v>
      </c>
      <c r="AS760">
        <v>0.1</v>
      </c>
      <c r="AT760">
        <v>1.5</v>
      </c>
      <c r="AU760">
        <v>0.5</v>
      </c>
      <c r="AV760">
        <v>2.5</v>
      </c>
      <c r="AW760">
        <v>1.8</v>
      </c>
      <c r="AX760">
        <v>1.2</v>
      </c>
      <c r="AY760">
        <v>1.3</v>
      </c>
      <c r="AZ760">
        <v>1</v>
      </c>
      <c r="BA760">
        <v>4.5</v>
      </c>
      <c r="BB760">
        <v>0.5</v>
      </c>
      <c r="BC760">
        <v>13.6</v>
      </c>
      <c r="BD760">
        <v>3.1</v>
      </c>
      <c r="BE760">
        <v>7.6</v>
      </c>
      <c r="BF760">
        <v>3.1</v>
      </c>
      <c r="BG760">
        <v>10.7</v>
      </c>
      <c r="BH760">
        <v>2.6</v>
      </c>
      <c r="BI760">
        <v>1</v>
      </c>
      <c r="BJ760">
        <v>0.8</v>
      </c>
      <c r="BK760">
        <v>0.6</v>
      </c>
      <c r="BL760">
        <v>0.2</v>
      </c>
      <c r="BM760">
        <v>0.4</v>
      </c>
      <c r="BP760">
        <v>6</v>
      </c>
      <c r="BQ760">
        <v>211.7</v>
      </c>
      <c r="BS760">
        <v>134.5</v>
      </c>
      <c r="BT760">
        <v>83.9</v>
      </c>
    </row>
    <row r="761" spans="1:72" x14ac:dyDescent="0.25">
      <c r="A761" s="28" t="s">
        <v>136</v>
      </c>
      <c r="B761" s="27" t="s">
        <v>346</v>
      </c>
      <c r="C761" s="28" t="s">
        <v>397</v>
      </c>
      <c r="D761">
        <v>0.1</v>
      </c>
      <c r="G761">
        <v>0.1</v>
      </c>
      <c r="H761">
        <v>2.1</v>
      </c>
      <c r="I761">
        <v>0.2</v>
      </c>
      <c r="J761">
        <v>0.2</v>
      </c>
      <c r="K761">
        <v>0.2</v>
      </c>
      <c r="M761">
        <v>12.5</v>
      </c>
      <c r="N761">
        <v>1.7</v>
      </c>
      <c r="O761">
        <v>0.7</v>
      </c>
      <c r="P761">
        <v>0.6</v>
      </c>
      <c r="Q761">
        <v>0.8</v>
      </c>
      <c r="R761">
        <v>2.5</v>
      </c>
      <c r="S761">
        <v>0.9</v>
      </c>
      <c r="T761">
        <v>2.9</v>
      </c>
      <c r="U761">
        <v>1.2</v>
      </c>
      <c r="V761">
        <v>3.1</v>
      </c>
      <c r="W761">
        <v>5</v>
      </c>
      <c r="X761">
        <v>1.5</v>
      </c>
      <c r="Y761">
        <v>0.4</v>
      </c>
      <c r="Z761">
        <v>0.4</v>
      </c>
      <c r="AA761">
        <v>1.2</v>
      </c>
      <c r="AC761">
        <v>0.2</v>
      </c>
      <c r="AD761">
        <v>1.4</v>
      </c>
      <c r="AE761">
        <v>0.7</v>
      </c>
      <c r="AF761">
        <v>0.8</v>
      </c>
      <c r="AG761">
        <v>0.1</v>
      </c>
      <c r="AH761">
        <v>0.5</v>
      </c>
      <c r="AI761">
        <v>6.9</v>
      </c>
      <c r="AK761">
        <v>1.5</v>
      </c>
      <c r="AM761">
        <v>0.2</v>
      </c>
      <c r="AN761">
        <v>0.1</v>
      </c>
      <c r="AO761">
        <v>0.1</v>
      </c>
      <c r="AP761">
        <v>0.1</v>
      </c>
      <c r="AQ761">
        <v>0.1</v>
      </c>
      <c r="AW761">
        <v>0.1</v>
      </c>
      <c r="BA761">
        <v>0.1</v>
      </c>
      <c r="BC761">
        <v>0.1</v>
      </c>
      <c r="BD761">
        <v>0.1</v>
      </c>
      <c r="BE761">
        <v>0.2</v>
      </c>
      <c r="BF761">
        <v>0.1</v>
      </c>
      <c r="BG761">
        <v>0.8</v>
      </c>
      <c r="BH761">
        <v>0.1</v>
      </c>
      <c r="BP761">
        <v>0.3</v>
      </c>
      <c r="BQ761">
        <v>13.7</v>
      </c>
      <c r="BS761">
        <v>13</v>
      </c>
      <c r="BT761">
        <v>5.7</v>
      </c>
    </row>
    <row r="762" spans="1:72" x14ac:dyDescent="0.25">
      <c r="A762" s="28" t="s">
        <v>136</v>
      </c>
      <c r="B762" s="27" t="s">
        <v>346</v>
      </c>
      <c r="C762" s="28" t="s">
        <v>398</v>
      </c>
      <c r="D762">
        <v>0.1</v>
      </c>
      <c r="H762">
        <v>2.7</v>
      </c>
      <c r="I762">
        <v>0.1</v>
      </c>
      <c r="M762">
        <v>0.2</v>
      </c>
      <c r="N762">
        <v>0.5</v>
      </c>
      <c r="O762">
        <v>0.3</v>
      </c>
      <c r="P762">
        <v>0.1</v>
      </c>
      <c r="Q762">
        <v>0.1</v>
      </c>
      <c r="R762">
        <v>0.1</v>
      </c>
      <c r="S762">
        <v>0.1</v>
      </c>
      <c r="T762">
        <v>0.1</v>
      </c>
      <c r="V762">
        <v>0.2</v>
      </c>
      <c r="W762">
        <v>0.1</v>
      </c>
      <c r="AA762">
        <v>0.1</v>
      </c>
      <c r="AC762">
        <v>0.1</v>
      </c>
      <c r="AD762">
        <v>0.2</v>
      </c>
      <c r="AE762">
        <v>0.1</v>
      </c>
      <c r="AF762">
        <v>0.4</v>
      </c>
      <c r="AH762">
        <v>0.2</v>
      </c>
      <c r="AI762">
        <v>6.4</v>
      </c>
      <c r="AK762">
        <v>0.4</v>
      </c>
      <c r="AM762">
        <v>0.2</v>
      </c>
      <c r="BC762">
        <v>0.1</v>
      </c>
      <c r="BE762">
        <v>0.1</v>
      </c>
      <c r="BG762">
        <v>0.1</v>
      </c>
      <c r="BQ762">
        <v>3.1</v>
      </c>
      <c r="BS762">
        <v>0.1</v>
      </c>
      <c r="BT762">
        <v>0.6</v>
      </c>
    </row>
    <row r="763" spans="1:72" x14ac:dyDescent="0.25">
      <c r="A763" s="28" t="s">
        <v>136</v>
      </c>
      <c r="B763" s="27" t="s">
        <v>346</v>
      </c>
      <c r="C763" s="28" t="s">
        <v>399</v>
      </c>
      <c r="D763">
        <v>0.1</v>
      </c>
      <c r="G763">
        <v>0.1</v>
      </c>
      <c r="H763">
        <v>6.1</v>
      </c>
      <c r="I763">
        <v>0.2</v>
      </c>
      <c r="J763">
        <v>0.5</v>
      </c>
      <c r="K763">
        <v>0.9</v>
      </c>
      <c r="M763">
        <v>21</v>
      </c>
      <c r="N763">
        <v>1.1</v>
      </c>
      <c r="O763">
        <v>0.3</v>
      </c>
      <c r="P763">
        <v>0.3</v>
      </c>
      <c r="Q763">
        <v>0.6</v>
      </c>
      <c r="R763">
        <v>2.2</v>
      </c>
      <c r="S763">
        <v>0.4</v>
      </c>
      <c r="T763">
        <v>0.2</v>
      </c>
      <c r="U763">
        <v>0.3</v>
      </c>
      <c r="V763">
        <v>0.6</v>
      </c>
      <c r="W763">
        <v>0.4</v>
      </c>
      <c r="X763">
        <v>0.2</v>
      </c>
      <c r="Y763">
        <v>0.2</v>
      </c>
      <c r="Z763">
        <v>0.1</v>
      </c>
      <c r="AA763">
        <v>1.8</v>
      </c>
      <c r="AC763">
        <v>0.2</v>
      </c>
      <c r="AD763">
        <v>0.4</v>
      </c>
      <c r="AE763">
        <v>0.1</v>
      </c>
      <c r="AF763">
        <v>1</v>
      </c>
      <c r="AG763">
        <v>0.1</v>
      </c>
      <c r="AH763">
        <v>0.8</v>
      </c>
      <c r="AI763">
        <v>8.8</v>
      </c>
      <c r="AK763">
        <v>1.4</v>
      </c>
      <c r="AM763">
        <v>0.2</v>
      </c>
      <c r="AP763">
        <v>0.1</v>
      </c>
      <c r="AQ763">
        <v>0.1</v>
      </c>
      <c r="AV763">
        <v>0.1</v>
      </c>
      <c r="BA763">
        <v>0.1</v>
      </c>
      <c r="BC763">
        <v>0.1</v>
      </c>
      <c r="BE763">
        <v>0.1</v>
      </c>
      <c r="BF763">
        <v>0.1</v>
      </c>
      <c r="BG763">
        <v>0.1</v>
      </c>
      <c r="BH763">
        <v>0.1</v>
      </c>
      <c r="BQ763">
        <v>6.1</v>
      </c>
      <c r="BS763">
        <v>0.8</v>
      </c>
      <c r="BT763">
        <v>0.7</v>
      </c>
    </row>
    <row r="764" spans="1:72" x14ac:dyDescent="0.25">
      <c r="A764" s="28" t="s">
        <v>136</v>
      </c>
      <c r="B764" s="27" t="s">
        <v>346</v>
      </c>
      <c r="C764" s="28" t="s">
        <v>400</v>
      </c>
      <c r="D764">
        <v>1.6</v>
      </c>
      <c r="E764">
        <v>0.4</v>
      </c>
      <c r="F764">
        <v>0.2</v>
      </c>
      <c r="G764">
        <v>1.2</v>
      </c>
      <c r="H764">
        <v>15.4</v>
      </c>
      <c r="I764">
        <v>6</v>
      </c>
      <c r="J764">
        <v>2.7</v>
      </c>
      <c r="K764">
        <v>3.6</v>
      </c>
      <c r="L764">
        <v>0.4</v>
      </c>
      <c r="M764">
        <v>9.4</v>
      </c>
      <c r="N764">
        <v>17.8</v>
      </c>
      <c r="O764">
        <v>10.9</v>
      </c>
      <c r="P764">
        <v>7.2</v>
      </c>
      <c r="Q764">
        <v>4.7</v>
      </c>
      <c r="R764">
        <v>7.5</v>
      </c>
      <c r="S764">
        <v>9.7</v>
      </c>
      <c r="T764">
        <v>30.4</v>
      </c>
      <c r="U764">
        <v>19.6</v>
      </c>
      <c r="V764">
        <v>19</v>
      </c>
      <c r="W764">
        <v>20.7</v>
      </c>
      <c r="X764">
        <v>6</v>
      </c>
      <c r="Y764">
        <v>4.1</v>
      </c>
      <c r="Z764">
        <v>4.1</v>
      </c>
      <c r="AA764">
        <v>3.2</v>
      </c>
      <c r="AB764">
        <v>0.2</v>
      </c>
      <c r="AC764">
        <v>1.4</v>
      </c>
      <c r="AD764">
        <v>21.1</v>
      </c>
      <c r="AE764">
        <v>3.3</v>
      </c>
      <c r="AF764">
        <v>11.8</v>
      </c>
      <c r="AG764">
        <v>1.4</v>
      </c>
      <c r="AH764">
        <v>7.5</v>
      </c>
      <c r="AI764">
        <v>100</v>
      </c>
      <c r="AJ764">
        <v>0.8</v>
      </c>
      <c r="AK764">
        <v>27.8</v>
      </c>
      <c r="AL764">
        <v>0.3</v>
      </c>
      <c r="AM764">
        <v>1.5</v>
      </c>
      <c r="AN764">
        <v>1.6</v>
      </c>
      <c r="AO764">
        <v>0.9</v>
      </c>
      <c r="AP764">
        <v>1.9</v>
      </c>
      <c r="AQ764">
        <v>1.1</v>
      </c>
      <c r="AR764">
        <v>0.1</v>
      </c>
      <c r="AT764">
        <v>0.1</v>
      </c>
      <c r="AU764">
        <v>0.3</v>
      </c>
      <c r="AV764">
        <v>0.9</v>
      </c>
      <c r="AW764">
        <v>1</v>
      </c>
      <c r="AX764">
        <v>0.4</v>
      </c>
      <c r="AY764">
        <v>0.4</v>
      </c>
      <c r="AZ764">
        <v>0.3</v>
      </c>
      <c r="BA764">
        <v>1</v>
      </c>
      <c r="BB764">
        <v>0.1</v>
      </c>
      <c r="BC764">
        <v>1.4</v>
      </c>
      <c r="BD764">
        <v>1.2</v>
      </c>
      <c r="BE764">
        <v>3.1</v>
      </c>
      <c r="BF764">
        <v>0.7</v>
      </c>
      <c r="BG764">
        <v>7.4</v>
      </c>
      <c r="BH764">
        <v>0.7</v>
      </c>
      <c r="BI764">
        <v>0.8</v>
      </c>
      <c r="BJ764">
        <v>0.4</v>
      </c>
      <c r="BK764">
        <v>0.1</v>
      </c>
      <c r="BL764">
        <v>0.4</v>
      </c>
      <c r="BM764">
        <v>0.2</v>
      </c>
      <c r="BP764">
        <v>2.3</v>
      </c>
      <c r="BQ764">
        <v>116.3</v>
      </c>
      <c r="BS764">
        <v>72</v>
      </c>
      <c r="BT764">
        <v>104.1</v>
      </c>
    </row>
    <row r="765" spans="1:72" x14ac:dyDescent="0.25">
      <c r="A765" s="28" t="s">
        <v>136</v>
      </c>
      <c r="B765" s="27" t="s">
        <v>346</v>
      </c>
      <c r="C765" s="28" t="s">
        <v>401</v>
      </c>
      <c r="D765">
        <v>1</v>
      </c>
      <c r="E765">
        <v>0.2</v>
      </c>
      <c r="F765">
        <v>0.1</v>
      </c>
      <c r="G765">
        <v>0.9</v>
      </c>
      <c r="H765">
        <v>6.9</v>
      </c>
      <c r="I765">
        <v>1</v>
      </c>
      <c r="J765">
        <v>1.1</v>
      </c>
      <c r="K765">
        <v>1.8</v>
      </c>
      <c r="L765">
        <v>0.3</v>
      </c>
      <c r="M765">
        <v>7.2</v>
      </c>
      <c r="N765">
        <v>14.9</v>
      </c>
      <c r="O765">
        <v>8.1</v>
      </c>
      <c r="P765">
        <v>3.9</v>
      </c>
      <c r="Q765">
        <v>2.5</v>
      </c>
      <c r="R765">
        <v>7.4</v>
      </c>
      <c r="S765">
        <v>5.9</v>
      </c>
      <c r="T765">
        <v>16.4</v>
      </c>
      <c r="U765">
        <v>7.8</v>
      </c>
      <c r="V765">
        <v>13.3</v>
      </c>
      <c r="W765">
        <v>26.9</v>
      </c>
      <c r="X765">
        <v>4.4</v>
      </c>
      <c r="Y765">
        <v>1.9</v>
      </c>
      <c r="Z765">
        <v>2.5</v>
      </c>
      <c r="AA765">
        <v>2</v>
      </c>
      <c r="AC765">
        <v>1.7</v>
      </c>
      <c r="AD765">
        <v>10.1</v>
      </c>
      <c r="AE765">
        <v>4.7</v>
      </c>
      <c r="AF765">
        <v>10.6</v>
      </c>
      <c r="AG765">
        <v>1</v>
      </c>
      <c r="AH765">
        <v>5.8</v>
      </c>
      <c r="AI765">
        <v>188.7</v>
      </c>
      <c r="AJ765">
        <v>1.3</v>
      </c>
      <c r="AK765">
        <v>23.4</v>
      </c>
      <c r="AL765">
        <v>0.4</v>
      </c>
      <c r="AM765">
        <v>0.7</v>
      </c>
      <c r="AN765">
        <v>2.8</v>
      </c>
      <c r="AO765">
        <v>0.5</v>
      </c>
      <c r="AP765">
        <v>0.6</v>
      </c>
      <c r="AQ765">
        <v>0.8</v>
      </c>
      <c r="AR765">
        <v>0.1</v>
      </c>
      <c r="AT765">
        <v>0.1</v>
      </c>
      <c r="AU765">
        <v>0.1</v>
      </c>
      <c r="AV765">
        <v>0.4</v>
      </c>
      <c r="AW765">
        <v>0.4</v>
      </c>
      <c r="AX765">
        <v>0.3</v>
      </c>
      <c r="AY765">
        <v>0.3</v>
      </c>
      <c r="AZ765">
        <v>0.2</v>
      </c>
      <c r="BA765">
        <v>0.7</v>
      </c>
      <c r="BB765">
        <v>0.1</v>
      </c>
      <c r="BC765">
        <v>3.9</v>
      </c>
      <c r="BD765">
        <v>0.7</v>
      </c>
      <c r="BE765">
        <v>1.3</v>
      </c>
      <c r="BF765">
        <v>0.4</v>
      </c>
      <c r="BG765">
        <v>2.1</v>
      </c>
      <c r="BH765">
        <v>0.3</v>
      </c>
      <c r="BI765">
        <v>0.2</v>
      </c>
      <c r="BJ765">
        <v>0.2</v>
      </c>
      <c r="BK765">
        <v>0.1</v>
      </c>
      <c r="BL765">
        <v>0.1</v>
      </c>
      <c r="BM765">
        <v>0.1</v>
      </c>
      <c r="BP765">
        <v>1.5</v>
      </c>
      <c r="BQ765">
        <v>83</v>
      </c>
      <c r="BS765">
        <v>69.5</v>
      </c>
      <c r="BT765">
        <v>48.3</v>
      </c>
    </row>
    <row r="766" spans="1:72" x14ac:dyDescent="0.25">
      <c r="A766" s="28" t="s">
        <v>136</v>
      </c>
      <c r="B766" s="27" t="s">
        <v>346</v>
      </c>
      <c r="C766" s="28" t="s">
        <v>402</v>
      </c>
      <c r="D766">
        <v>1.8</v>
      </c>
      <c r="E766">
        <v>0.7</v>
      </c>
      <c r="F766">
        <v>0.2</v>
      </c>
      <c r="G766">
        <v>1.4</v>
      </c>
      <c r="H766">
        <v>10.4</v>
      </c>
      <c r="I766">
        <v>2.1</v>
      </c>
      <c r="J766">
        <v>1.6</v>
      </c>
      <c r="K766">
        <v>3.5</v>
      </c>
      <c r="L766">
        <v>0.3</v>
      </c>
      <c r="M766">
        <v>17.6</v>
      </c>
      <c r="N766">
        <v>30.1</v>
      </c>
      <c r="O766">
        <v>5.8</v>
      </c>
      <c r="P766">
        <v>7.5</v>
      </c>
      <c r="Q766">
        <v>3.9</v>
      </c>
      <c r="R766">
        <v>11.5</v>
      </c>
      <c r="S766">
        <v>9.6</v>
      </c>
      <c r="T766">
        <v>38.1</v>
      </c>
      <c r="U766">
        <v>19.7</v>
      </c>
      <c r="V766">
        <v>13.9</v>
      </c>
      <c r="W766">
        <v>33.1</v>
      </c>
      <c r="X766">
        <v>7.1</v>
      </c>
      <c r="Y766">
        <v>2.8</v>
      </c>
      <c r="Z766">
        <v>2.8</v>
      </c>
      <c r="AA766">
        <v>2.7</v>
      </c>
      <c r="AB766">
        <v>0.1</v>
      </c>
      <c r="AC766">
        <v>1.4</v>
      </c>
      <c r="AD766">
        <v>11.7</v>
      </c>
      <c r="AE766">
        <v>4.5</v>
      </c>
      <c r="AF766">
        <v>14.4</v>
      </c>
      <c r="AG766">
        <v>1.4</v>
      </c>
      <c r="AH766">
        <v>8.7</v>
      </c>
      <c r="AI766">
        <v>197.8</v>
      </c>
      <c r="AJ766">
        <v>1.8</v>
      </c>
      <c r="AK766">
        <v>33.1</v>
      </c>
      <c r="AL766">
        <v>0.3</v>
      </c>
      <c r="AM766">
        <v>0.9</v>
      </c>
      <c r="AN766">
        <v>1.5</v>
      </c>
      <c r="AO766">
        <v>0.4</v>
      </c>
      <c r="AP766">
        <v>0.7</v>
      </c>
      <c r="AQ766">
        <v>0.9</v>
      </c>
      <c r="AR766">
        <v>0.1</v>
      </c>
      <c r="AT766">
        <v>0.1</v>
      </c>
      <c r="AU766">
        <v>0.2</v>
      </c>
      <c r="AV766">
        <v>0.6</v>
      </c>
      <c r="AW766">
        <v>0.4</v>
      </c>
      <c r="AX766">
        <v>0.4</v>
      </c>
      <c r="AY766">
        <v>0.3</v>
      </c>
      <c r="AZ766">
        <v>0.2</v>
      </c>
      <c r="BA766">
        <v>1</v>
      </c>
      <c r="BB766">
        <v>0.1</v>
      </c>
      <c r="BC766">
        <v>3.6</v>
      </c>
      <c r="BD766">
        <v>1</v>
      </c>
      <c r="BE766">
        <v>2</v>
      </c>
      <c r="BF766">
        <v>0.5</v>
      </c>
      <c r="BG766">
        <v>3.4</v>
      </c>
      <c r="BH766">
        <v>0.4</v>
      </c>
      <c r="BI766">
        <v>0.3</v>
      </c>
      <c r="BJ766">
        <v>0.2</v>
      </c>
      <c r="BK766">
        <v>0.1</v>
      </c>
      <c r="BL766">
        <v>0.1</v>
      </c>
      <c r="BM766">
        <v>0.1</v>
      </c>
      <c r="BP766">
        <v>1.7</v>
      </c>
      <c r="BQ766">
        <v>80.8</v>
      </c>
      <c r="BS766">
        <v>57.9</v>
      </c>
      <c r="BT766">
        <v>35.9</v>
      </c>
    </row>
    <row r="767" spans="1:72" x14ac:dyDescent="0.25">
      <c r="A767" s="28" t="s">
        <v>136</v>
      </c>
      <c r="B767" s="27" t="s">
        <v>346</v>
      </c>
      <c r="C767" s="28" t="s">
        <v>403</v>
      </c>
      <c r="D767">
        <v>0.7</v>
      </c>
      <c r="E767">
        <v>0.2</v>
      </c>
      <c r="F767">
        <v>0.1</v>
      </c>
      <c r="G767">
        <v>0.5</v>
      </c>
      <c r="H767">
        <v>8</v>
      </c>
      <c r="I767">
        <v>2.7</v>
      </c>
      <c r="J767">
        <v>0.9</v>
      </c>
      <c r="K767">
        <v>1.3</v>
      </c>
      <c r="L767">
        <v>0.2</v>
      </c>
      <c r="M767">
        <v>6.5</v>
      </c>
      <c r="N767">
        <v>8.5</v>
      </c>
      <c r="O767">
        <v>3.5</v>
      </c>
      <c r="P767">
        <v>2.8</v>
      </c>
      <c r="Q767">
        <v>2</v>
      </c>
      <c r="R767">
        <v>5.5</v>
      </c>
      <c r="S767">
        <v>4</v>
      </c>
      <c r="T767">
        <v>3.3</v>
      </c>
      <c r="U767">
        <v>3.2</v>
      </c>
      <c r="V767">
        <v>5.1</v>
      </c>
      <c r="W767">
        <v>5</v>
      </c>
      <c r="X767">
        <v>2.4</v>
      </c>
      <c r="Y767">
        <v>1.2</v>
      </c>
      <c r="Z767">
        <v>0.9</v>
      </c>
      <c r="AA767">
        <v>1.4</v>
      </c>
      <c r="AC767">
        <v>0.8</v>
      </c>
      <c r="AD767">
        <v>5.4</v>
      </c>
      <c r="AE767">
        <v>1.2</v>
      </c>
      <c r="AF767">
        <v>6.1</v>
      </c>
      <c r="AG767">
        <v>0.6</v>
      </c>
      <c r="AH767">
        <v>4.6</v>
      </c>
      <c r="AI767">
        <v>67.4</v>
      </c>
      <c r="AJ767">
        <v>0.4</v>
      </c>
      <c r="AK767">
        <v>11.5</v>
      </c>
      <c r="AL767">
        <v>0.2</v>
      </c>
      <c r="AM767">
        <v>0.8</v>
      </c>
      <c r="AN767">
        <v>1.1</v>
      </c>
      <c r="AO767">
        <v>0.2</v>
      </c>
      <c r="AP767">
        <v>0.4</v>
      </c>
      <c r="AQ767">
        <v>0.3</v>
      </c>
      <c r="AT767">
        <v>0.1</v>
      </c>
      <c r="AU767">
        <v>0.1</v>
      </c>
      <c r="AV767">
        <v>0.3</v>
      </c>
      <c r="AW767">
        <v>0.3</v>
      </c>
      <c r="AX767">
        <v>0.1</v>
      </c>
      <c r="AY767">
        <v>0.2</v>
      </c>
      <c r="AZ767">
        <v>0.1</v>
      </c>
      <c r="BA767">
        <v>0.5</v>
      </c>
      <c r="BC767">
        <v>0.7</v>
      </c>
      <c r="BD767">
        <v>0.3</v>
      </c>
      <c r="BE767">
        <v>1.2</v>
      </c>
      <c r="BF767">
        <v>0.4</v>
      </c>
      <c r="BG767">
        <v>2.4</v>
      </c>
      <c r="BH767">
        <v>0.3</v>
      </c>
      <c r="BI767">
        <v>0.2</v>
      </c>
      <c r="BJ767">
        <v>0.1</v>
      </c>
      <c r="BK767">
        <v>0.1</v>
      </c>
      <c r="BL767">
        <v>0.1</v>
      </c>
      <c r="BM767">
        <v>0.1</v>
      </c>
      <c r="BP767">
        <v>1.4</v>
      </c>
      <c r="BQ767">
        <v>54.6</v>
      </c>
      <c r="BS767">
        <v>14</v>
      </c>
      <c r="BT767">
        <v>24.1</v>
      </c>
    </row>
    <row r="768" spans="1:72" x14ac:dyDescent="0.25">
      <c r="A768" s="28" t="s">
        <v>136</v>
      </c>
      <c r="B768" s="27" t="s">
        <v>346</v>
      </c>
      <c r="C768" s="28" t="s">
        <v>404</v>
      </c>
      <c r="D768">
        <v>0.4</v>
      </c>
      <c r="E768">
        <v>0.1</v>
      </c>
      <c r="F768">
        <v>0.1</v>
      </c>
      <c r="G768">
        <v>0.3</v>
      </c>
      <c r="H768">
        <v>9.9</v>
      </c>
      <c r="I768">
        <v>1.4</v>
      </c>
      <c r="J768">
        <v>0.5</v>
      </c>
      <c r="K768">
        <v>0.7</v>
      </c>
      <c r="L768">
        <v>0.1</v>
      </c>
      <c r="M768">
        <v>17.2</v>
      </c>
      <c r="N768">
        <v>5</v>
      </c>
      <c r="O768">
        <v>1.1</v>
      </c>
      <c r="P768">
        <v>1.5</v>
      </c>
      <c r="Q768">
        <v>1</v>
      </c>
      <c r="R768">
        <v>5.1</v>
      </c>
      <c r="S768">
        <v>1.9</v>
      </c>
      <c r="T768">
        <v>2.6</v>
      </c>
      <c r="U768">
        <v>2.1</v>
      </c>
      <c r="V768">
        <v>1.5</v>
      </c>
      <c r="W768">
        <v>1.6</v>
      </c>
      <c r="X768">
        <v>0.9</v>
      </c>
      <c r="Y768">
        <v>0.7</v>
      </c>
      <c r="Z768">
        <v>0.5</v>
      </c>
      <c r="AA768">
        <v>3.4</v>
      </c>
      <c r="AC768">
        <v>0.3</v>
      </c>
      <c r="AD768">
        <v>2.9</v>
      </c>
      <c r="AE768">
        <v>0.4</v>
      </c>
      <c r="AF768">
        <v>2</v>
      </c>
      <c r="AG768">
        <v>0.2</v>
      </c>
      <c r="AH768">
        <v>1.2</v>
      </c>
      <c r="AI768">
        <v>19.9</v>
      </c>
      <c r="AJ768">
        <v>0.1</v>
      </c>
      <c r="AK768">
        <v>3.6</v>
      </c>
      <c r="AL768">
        <v>0.1</v>
      </c>
      <c r="AM768">
        <v>1.2</v>
      </c>
      <c r="AN768">
        <v>0.2</v>
      </c>
      <c r="AO768">
        <v>0.1</v>
      </c>
      <c r="AP768">
        <v>0.2</v>
      </c>
      <c r="AQ768">
        <v>0.1</v>
      </c>
      <c r="AV768">
        <v>0.1</v>
      </c>
      <c r="AW768">
        <v>0.1</v>
      </c>
      <c r="AX768">
        <v>0.1</v>
      </c>
      <c r="BA768">
        <v>0.1</v>
      </c>
      <c r="BC768">
        <v>0.2</v>
      </c>
      <c r="BD768">
        <v>0.2</v>
      </c>
      <c r="BE768">
        <v>0.4</v>
      </c>
      <c r="BF768">
        <v>0.1</v>
      </c>
      <c r="BG768">
        <v>1.4</v>
      </c>
      <c r="BH768">
        <v>0.1</v>
      </c>
      <c r="BI768">
        <v>0.1</v>
      </c>
      <c r="BJ768">
        <v>0.1</v>
      </c>
      <c r="BP768">
        <v>0.3</v>
      </c>
      <c r="BQ768">
        <v>31.5</v>
      </c>
      <c r="BS768">
        <v>7.7</v>
      </c>
      <c r="BT768">
        <v>19.5</v>
      </c>
    </row>
    <row r="769" spans="1:72" x14ac:dyDescent="0.25">
      <c r="A769" s="28" t="s">
        <v>136</v>
      </c>
      <c r="B769" s="27" t="s">
        <v>346</v>
      </c>
      <c r="C769" s="28" t="s">
        <v>405</v>
      </c>
      <c r="D769">
        <v>0.2</v>
      </c>
      <c r="G769">
        <v>0.2</v>
      </c>
      <c r="H769">
        <v>0.3</v>
      </c>
      <c r="I769">
        <v>0.1</v>
      </c>
      <c r="J769">
        <v>0.1</v>
      </c>
      <c r="K769">
        <v>0.1</v>
      </c>
      <c r="M769">
        <v>11.1</v>
      </c>
      <c r="N769">
        <v>1.9</v>
      </c>
      <c r="O769">
        <v>0.1</v>
      </c>
      <c r="P769">
        <v>0.3</v>
      </c>
      <c r="Q769">
        <v>0.3</v>
      </c>
      <c r="R769">
        <v>0.9</v>
      </c>
      <c r="S769">
        <v>0.1</v>
      </c>
      <c r="T769">
        <v>0.1</v>
      </c>
      <c r="U769">
        <v>0.1</v>
      </c>
      <c r="V769">
        <v>0.1</v>
      </c>
      <c r="W769">
        <v>0.2</v>
      </c>
      <c r="X769">
        <v>0.1</v>
      </c>
      <c r="Y769">
        <v>0.1</v>
      </c>
      <c r="AA769">
        <v>1.4</v>
      </c>
      <c r="AC769">
        <v>0.1</v>
      </c>
      <c r="AD769">
        <v>0.5</v>
      </c>
      <c r="AE769">
        <v>0.1</v>
      </c>
      <c r="AF769">
        <v>0.4</v>
      </c>
      <c r="AH769">
        <v>0.3</v>
      </c>
      <c r="AI769">
        <v>4</v>
      </c>
      <c r="AK769">
        <v>0.5</v>
      </c>
      <c r="BE769">
        <v>0.1</v>
      </c>
      <c r="BG769">
        <v>0.1</v>
      </c>
      <c r="BQ769">
        <v>5.2</v>
      </c>
      <c r="BS769">
        <v>0.3</v>
      </c>
      <c r="BT769">
        <v>-25.6</v>
      </c>
    </row>
    <row r="770" spans="1:72" x14ac:dyDescent="0.25">
      <c r="A770" s="28" t="s">
        <v>136</v>
      </c>
      <c r="B770" s="27" t="s">
        <v>346</v>
      </c>
      <c r="C770" s="28" t="s">
        <v>406</v>
      </c>
      <c r="D770">
        <v>0.1</v>
      </c>
      <c r="G770">
        <v>0.1</v>
      </c>
      <c r="H770">
        <v>1</v>
      </c>
      <c r="I770">
        <v>0.1</v>
      </c>
      <c r="J770">
        <v>0.1</v>
      </c>
      <c r="K770">
        <v>0.2</v>
      </c>
      <c r="M770">
        <v>6.3</v>
      </c>
      <c r="N770">
        <v>0.6</v>
      </c>
      <c r="O770">
        <v>0.3</v>
      </c>
      <c r="P770">
        <v>0.1</v>
      </c>
      <c r="Q770">
        <v>0.3</v>
      </c>
      <c r="R770">
        <v>1.3</v>
      </c>
      <c r="S770">
        <v>0.3</v>
      </c>
      <c r="T770">
        <v>0.2</v>
      </c>
      <c r="U770">
        <v>0.2</v>
      </c>
      <c r="V770">
        <v>0.4</v>
      </c>
      <c r="W770">
        <v>0.2</v>
      </c>
      <c r="X770">
        <v>0.5</v>
      </c>
      <c r="Y770">
        <v>0.1</v>
      </c>
      <c r="Z770">
        <v>0.1</v>
      </c>
      <c r="AA770">
        <v>0.9</v>
      </c>
      <c r="AC770">
        <v>0.2</v>
      </c>
      <c r="AD770">
        <v>0.3</v>
      </c>
      <c r="AE770">
        <v>0.1</v>
      </c>
      <c r="AF770">
        <v>0.7</v>
      </c>
      <c r="AG770">
        <v>0.2</v>
      </c>
      <c r="AH770">
        <v>0.6</v>
      </c>
      <c r="AI770">
        <v>10.6</v>
      </c>
      <c r="AJ770">
        <v>0.4</v>
      </c>
      <c r="AK770">
        <v>1.6</v>
      </c>
      <c r="AL770">
        <v>0.1</v>
      </c>
      <c r="AM770">
        <v>0.1</v>
      </c>
      <c r="AN770">
        <v>0.2</v>
      </c>
      <c r="AO770">
        <v>0.1</v>
      </c>
      <c r="AP770">
        <v>0.1</v>
      </c>
      <c r="AQ770">
        <v>0.1</v>
      </c>
      <c r="AV770">
        <v>0.1</v>
      </c>
      <c r="BA770">
        <v>0.1</v>
      </c>
      <c r="BC770">
        <v>0.2</v>
      </c>
      <c r="BD770">
        <v>0.1</v>
      </c>
      <c r="BE770">
        <v>0.1</v>
      </c>
      <c r="BF770">
        <v>0.1</v>
      </c>
      <c r="BG770">
        <v>0.1</v>
      </c>
      <c r="BH770">
        <v>0.1</v>
      </c>
      <c r="BP770">
        <v>0.1</v>
      </c>
      <c r="BQ770">
        <v>2.8</v>
      </c>
      <c r="BS770">
        <v>1.3</v>
      </c>
      <c r="BT770">
        <v>2.3</v>
      </c>
    </row>
    <row r="771" spans="1:72" x14ac:dyDescent="0.25">
      <c r="A771" s="28" t="s">
        <v>136</v>
      </c>
      <c r="B771" s="27" t="s">
        <v>346</v>
      </c>
      <c r="C771" s="28" t="s">
        <v>407</v>
      </c>
      <c r="D771">
        <v>18.4</v>
      </c>
      <c r="E771">
        <v>6.2</v>
      </c>
      <c r="F771">
        <v>3.7</v>
      </c>
      <c r="G771">
        <v>17</v>
      </c>
      <c r="H771">
        <v>307.7</v>
      </c>
      <c r="I771">
        <v>37.5</v>
      </c>
      <c r="J771">
        <v>26.8</v>
      </c>
      <c r="K771">
        <v>32.6</v>
      </c>
      <c r="L771">
        <v>4.6</v>
      </c>
      <c r="M771">
        <v>1149.4</v>
      </c>
      <c r="N771">
        <v>151.5</v>
      </c>
      <c r="O771">
        <v>63.6</v>
      </c>
      <c r="P771">
        <v>40.8</v>
      </c>
      <c r="Q771">
        <v>67.8</v>
      </c>
      <c r="R771">
        <v>220.2</v>
      </c>
      <c r="S771">
        <v>65.3</v>
      </c>
      <c r="T771">
        <v>145.6</v>
      </c>
      <c r="U771">
        <v>58.4</v>
      </c>
      <c r="V771">
        <v>98.1</v>
      </c>
      <c r="W771">
        <v>103.2</v>
      </c>
      <c r="X771">
        <v>38.3</v>
      </c>
      <c r="Y771">
        <v>27</v>
      </c>
      <c r="Z771">
        <v>14.7</v>
      </c>
      <c r="AA771">
        <v>221.9</v>
      </c>
      <c r="AB771">
        <v>1.1</v>
      </c>
      <c r="AC771">
        <v>20.8</v>
      </c>
      <c r="AD771">
        <v>95.6</v>
      </c>
      <c r="AE771">
        <v>28</v>
      </c>
      <c r="AF771">
        <v>194.9</v>
      </c>
      <c r="AG771">
        <v>24.3</v>
      </c>
      <c r="AH771">
        <v>155.7</v>
      </c>
      <c r="AI771">
        <v>4490.8</v>
      </c>
      <c r="AJ771">
        <v>15.8</v>
      </c>
      <c r="AK771">
        <v>378.5</v>
      </c>
      <c r="AL771">
        <v>7</v>
      </c>
      <c r="AM771">
        <v>22.9</v>
      </c>
      <c r="AN771">
        <v>24.9</v>
      </c>
      <c r="AO771">
        <v>6.3</v>
      </c>
      <c r="AP771">
        <v>13.8</v>
      </c>
      <c r="AQ771">
        <v>11.8</v>
      </c>
      <c r="AR771">
        <v>1.4</v>
      </c>
      <c r="AS771">
        <v>0.4</v>
      </c>
      <c r="AT771">
        <v>2.1</v>
      </c>
      <c r="AU771">
        <v>2.2</v>
      </c>
      <c r="AV771">
        <v>10.6</v>
      </c>
      <c r="AW771">
        <v>7</v>
      </c>
      <c r="AX771">
        <v>3.3</v>
      </c>
      <c r="AY771">
        <v>3.4</v>
      </c>
      <c r="AZ771">
        <v>2.8</v>
      </c>
      <c r="BA771">
        <v>14.8</v>
      </c>
      <c r="BB771">
        <v>1.1</v>
      </c>
      <c r="BC771">
        <v>36.2</v>
      </c>
      <c r="BD771">
        <v>8.9</v>
      </c>
      <c r="BE771">
        <v>29.6</v>
      </c>
      <c r="BF771">
        <v>9.2</v>
      </c>
      <c r="BG771">
        <v>31.1</v>
      </c>
      <c r="BH771">
        <v>7.8</v>
      </c>
      <c r="BI771">
        <v>4.3</v>
      </c>
      <c r="BJ771">
        <v>2.7</v>
      </c>
      <c r="BK771">
        <v>2.2</v>
      </c>
      <c r="BL771">
        <v>1.2</v>
      </c>
      <c r="BM771">
        <v>1.6</v>
      </c>
      <c r="BP771">
        <v>9.4</v>
      </c>
      <c r="BQ771">
        <v>1222.4</v>
      </c>
      <c r="BS771">
        <v>226.3</v>
      </c>
      <c r="BT771">
        <v>545.1</v>
      </c>
    </row>
    <row r="772" spans="1:72" x14ac:dyDescent="0.25">
      <c r="A772" s="26" t="s">
        <v>139</v>
      </c>
      <c r="B772" s="27" t="s">
        <v>347</v>
      </c>
      <c r="C772" s="26" t="s">
        <v>384</v>
      </c>
      <c r="D772">
        <v>236.5</v>
      </c>
      <c r="E772">
        <v>34.9</v>
      </c>
      <c r="F772">
        <v>55</v>
      </c>
      <c r="G772">
        <v>96.3</v>
      </c>
      <c r="H772">
        <v>1108.9</v>
      </c>
      <c r="I772">
        <v>217</v>
      </c>
      <c r="J772">
        <v>103.3</v>
      </c>
      <c r="K772">
        <v>180.7</v>
      </c>
      <c r="L772">
        <v>103.1</v>
      </c>
      <c r="M772">
        <v>204.7</v>
      </c>
      <c r="N772">
        <v>964.7</v>
      </c>
      <c r="O772">
        <v>473.9</v>
      </c>
      <c r="P772">
        <v>333.7</v>
      </c>
      <c r="Q772">
        <v>286.2</v>
      </c>
      <c r="R772">
        <v>274.6</v>
      </c>
      <c r="S772">
        <v>813.9</v>
      </c>
      <c r="T772">
        <v>2411.9</v>
      </c>
      <c r="U772">
        <v>1162.1</v>
      </c>
      <c r="V772">
        <v>2614.7</v>
      </c>
      <c r="W772">
        <v>1856.8</v>
      </c>
      <c r="X772">
        <v>663.5</v>
      </c>
      <c r="Y772">
        <v>498.9</v>
      </c>
      <c r="Z772">
        <v>604.5</v>
      </c>
      <c r="AA772">
        <v>775.5</v>
      </c>
      <c r="AB772">
        <v>35.2</v>
      </c>
      <c r="AC772">
        <v>181.5</v>
      </c>
      <c r="AD772">
        <v>1126.7</v>
      </c>
      <c r="AE772">
        <v>248.7</v>
      </c>
      <c r="AF772">
        <v>2179.7</v>
      </c>
      <c r="AG772">
        <v>1087.6</v>
      </c>
      <c r="AH772">
        <v>576.8</v>
      </c>
      <c r="AI772">
        <v>512.7</v>
      </c>
      <c r="AJ772">
        <v>10514.4</v>
      </c>
      <c r="AK772">
        <v>2924.4</v>
      </c>
      <c r="AL772">
        <v>2188.6</v>
      </c>
      <c r="AM772">
        <v>487.3</v>
      </c>
      <c r="AN772">
        <v>164.3</v>
      </c>
      <c r="AO772">
        <v>351.5</v>
      </c>
      <c r="AP772">
        <v>258.3</v>
      </c>
      <c r="AQ772">
        <v>968.9</v>
      </c>
      <c r="AR772">
        <v>1193.1</v>
      </c>
      <c r="AS772">
        <v>767.5</v>
      </c>
      <c r="AT772">
        <v>1414.5</v>
      </c>
      <c r="AU772">
        <v>165.3</v>
      </c>
      <c r="AV772">
        <v>1631.7</v>
      </c>
      <c r="AW772">
        <v>673</v>
      </c>
      <c r="AX772">
        <v>417.4</v>
      </c>
      <c r="AY772">
        <v>216</v>
      </c>
      <c r="AZ772">
        <v>225.5</v>
      </c>
      <c r="BA772">
        <v>533.6</v>
      </c>
      <c r="BB772">
        <v>100.8</v>
      </c>
      <c r="BC772">
        <v>9404.7</v>
      </c>
      <c r="BD772">
        <v>528.5</v>
      </c>
      <c r="BE772">
        <v>1794.6</v>
      </c>
      <c r="BF772">
        <v>578</v>
      </c>
      <c r="BG772">
        <v>692.5</v>
      </c>
      <c r="BH772">
        <v>269.2</v>
      </c>
      <c r="BI772">
        <v>321.6</v>
      </c>
      <c r="BJ772">
        <v>232.2</v>
      </c>
      <c r="BK772">
        <v>628.4</v>
      </c>
      <c r="BL772">
        <v>24.9</v>
      </c>
      <c r="BM772">
        <v>148.6</v>
      </c>
      <c r="BP772">
        <v>1505</v>
      </c>
      <c r="BQ772">
        <v>30473.6</v>
      </c>
      <c r="BR772">
        <v>2.1</v>
      </c>
      <c r="BS772">
        <v>2232.5</v>
      </c>
      <c r="BT772">
        <v>166.1</v>
      </c>
    </row>
    <row r="773" spans="1:72" x14ac:dyDescent="0.25">
      <c r="A773" s="28" t="s">
        <v>139</v>
      </c>
      <c r="B773" s="27" t="s">
        <v>347</v>
      </c>
      <c r="C773" s="28" t="s">
        <v>385</v>
      </c>
      <c r="D773">
        <v>0.9</v>
      </c>
      <c r="E773">
        <v>0.1</v>
      </c>
      <c r="G773">
        <v>0.3</v>
      </c>
      <c r="H773">
        <v>3.8</v>
      </c>
      <c r="I773">
        <v>0.4</v>
      </c>
      <c r="J773">
        <v>0.2</v>
      </c>
      <c r="K773">
        <v>0.4</v>
      </c>
      <c r="L773">
        <v>0.2</v>
      </c>
      <c r="M773">
        <v>12.2</v>
      </c>
      <c r="N773">
        <v>3.5</v>
      </c>
      <c r="O773">
        <v>2.1</v>
      </c>
      <c r="P773">
        <v>0.9</v>
      </c>
      <c r="Q773">
        <v>0.9</v>
      </c>
      <c r="R773">
        <v>2.5</v>
      </c>
      <c r="S773">
        <v>2.8</v>
      </c>
      <c r="T773">
        <v>2.8</v>
      </c>
      <c r="U773">
        <v>2.3</v>
      </c>
      <c r="V773">
        <v>5.2</v>
      </c>
      <c r="W773">
        <v>2.9</v>
      </c>
      <c r="X773">
        <v>2</v>
      </c>
      <c r="Y773">
        <v>1.2</v>
      </c>
      <c r="Z773">
        <v>1</v>
      </c>
      <c r="AA773">
        <v>7.2</v>
      </c>
      <c r="AB773">
        <v>0.1</v>
      </c>
      <c r="AC773">
        <v>0.7</v>
      </c>
      <c r="AD773">
        <v>3.4</v>
      </c>
      <c r="AE773">
        <v>0.9</v>
      </c>
      <c r="AF773">
        <v>4</v>
      </c>
      <c r="AG773">
        <v>1.9</v>
      </c>
      <c r="AH773">
        <v>1.1</v>
      </c>
      <c r="AI773">
        <v>3.9</v>
      </c>
      <c r="AJ773">
        <v>28.7</v>
      </c>
      <c r="AK773">
        <v>17.5</v>
      </c>
      <c r="AL773">
        <v>3.3</v>
      </c>
      <c r="AM773">
        <v>1.6</v>
      </c>
      <c r="AN773">
        <v>0.7</v>
      </c>
      <c r="AO773">
        <v>1</v>
      </c>
      <c r="AP773">
        <v>0.9</v>
      </c>
      <c r="AQ773">
        <v>3.2</v>
      </c>
      <c r="AR773">
        <v>1.3</v>
      </c>
      <c r="AS773">
        <v>0.9</v>
      </c>
      <c r="AT773">
        <v>1.5</v>
      </c>
      <c r="AU773">
        <v>0.6</v>
      </c>
      <c r="AV773">
        <v>4.9</v>
      </c>
      <c r="AW773">
        <v>1.9</v>
      </c>
      <c r="AX773">
        <v>1.4</v>
      </c>
      <c r="AY773">
        <v>0.9</v>
      </c>
      <c r="AZ773">
        <v>1.1</v>
      </c>
      <c r="BA773">
        <v>1.1</v>
      </c>
      <c r="BB773">
        <v>0.3</v>
      </c>
      <c r="BC773">
        <v>41.5</v>
      </c>
      <c r="BD773">
        <v>1.9</v>
      </c>
      <c r="BE773">
        <v>5.2</v>
      </c>
      <c r="BF773">
        <v>1.1</v>
      </c>
      <c r="BG773">
        <v>2.2</v>
      </c>
      <c r="BH773">
        <v>1</v>
      </c>
      <c r="BI773">
        <v>0.8</v>
      </c>
      <c r="BJ773">
        <v>0.5</v>
      </c>
      <c r="BK773">
        <v>0.9</v>
      </c>
      <c r="BL773">
        <v>0.1</v>
      </c>
      <c r="BM773">
        <v>0.4</v>
      </c>
      <c r="BP773">
        <v>0.3</v>
      </c>
      <c r="BQ773">
        <v>110.3</v>
      </c>
      <c r="BS773">
        <v>3.5</v>
      </c>
      <c r="BT773">
        <v>3.1</v>
      </c>
    </row>
    <row r="774" spans="1:72" x14ac:dyDescent="0.25">
      <c r="A774" s="28" t="s">
        <v>139</v>
      </c>
      <c r="B774" s="27" t="s">
        <v>347</v>
      </c>
      <c r="C774" s="28" t="s">
        <v>386</v>
      </c>
      <c r="D774">
        <v>2.1</v>
      </c>
      <c r="E774">
        <v>0.3</v>
      </c>
      <c r="F774">
        <v>0.1</v>
      </c>
      <c r="G774">
        <v>0.5</v>
      </c>
      <c r="H774">
        <v>12</v>
      </c>
      <c r="I774">
        <v>2</v>
      </c>
      <c r="J774">
        <v>0.7</v>
      </c>
      <c r="K774">
        <v>1.2</v>
      </c>
      <c r="L774">
        <v>0.8</v>
      </c>
      <c r="M774">
        <v>1.2</v>
      </c>
      <c r="N774">
        <v>11.3</v>
      </c>
      <c r="O774">
        <v>13.5</v>
      </c>
      <c r="P774">
        <v>4.2</v>
      </c>
      <c r="Q774">
        <v>3.5</v>
      </c>
      <c r="R774">
        <v>2.9</v>
      </c>
      <c r="S774">
        <v>8.5</v>
      </c>
      <c r="T774">
        <v>13.6</v>
      </c>
      <c r="U774">
        <v>10.4</v>
      </c>
      <c r="V774">
        <v>16.8</v>
      </c>
      <c r="W774">
        <v>11</v>
      </c>
      <c r="X774">
        <v>16.7</v>
      </c>
      <c r="Y774">
        <v>3.6</v>
      </c>
      <c r="Z774">
        <v>4.6</v>
      </c>
      <c r="AA774">
        <v>4.2</v>
      </c>
      <c r="AB774">
        <v>0.1</v>
      </c>
      <c r="AC774">
        <v>1.6</v>
      </c>
      <c r="AD774">
        <v>9</v>
      </c>
      <c r="AE774">
        <v>2.4</v>
      </c>
      <c r="AF774">
        <v>15.8</v>
      </c>
      <c r="AG774">
        <v>7</v>
      </c>
      <c r="AH774">
        <v>5.7</v>
      </c>
      <c r="AI774">
        <v>6.1</v>
      </c>
      <c r="AJ774">
        <v>114.8</v>
      </c>
      <c r="AK774">
        <v>50</v>
      </c>
      <c r="AL774">
        <v>18.5</v>
      </c>
      <c r="AM774">
        <v>3.2</v>
      </c>
      <c r="AN774">
        <v>2.3</v>
      </c>
      <c r="AO774">
        <v>6.8</v>
      </c>
      <c r="AP774">
        <v>2.9</v>
      </c>
      <c r="AQ774">
        <v>10.7</v>
      </c>
      <c r="AR774">
        <v>6.3</v>
      </c>
      <c r="AS774">
        <v>4.3</v>
      </c>
      <c r="AT774">
        <v>7.5</v>
      </c>
      <c r="AU774">
        <v>1</v>
      </c>
      <c r="AV774">
        <v>14.2</v>
      </c>
      <c r="AW774">
        <v>5</v>
      </c>
      <c r="AX774">
        <v>3.9</v>
      </c>
      <c r="AY774">
        <v>2</v>
      </c>
      <c r="AZ774">
        <v>1.6</v>
      </c>
      <c r="BA774">
        <v>2.9</v>
      </c>
      <c r="BB774">
        <v>0.7</v>
      </c>
      <c r="BC774">
        <v>146.5</v>
      </c>
      <c r="BD774">
        <v>3.6</v>
      </c>
      <c r="BE774">
        <v>15.8</v>
      </c>
      <c r="BF774">
        <v>3.3</v>
      </c>
      <c r="BG774">
        <v>12.1</v>
      </c>
      <c r="BH774">
        <v>2.3</v>
      </c>
      <c r="BI774">
        <v>2.7</v>
      </c>
      <c r="BJ774">
        <v>1.5</v>
      </c>
      <c r="BK774">
        <v>4.4</v>
      </c>
      <c r="BL774">
        <v>0.3</v>
      </c>
      <c r="BM774">
        <v>1</v>
      </c>
      <c r="BP774">
        <v>19.1</v>
      </c>
      <c r="BQ774">
        <v>509</v>
      </c>
      <c r="BS774">
        <v>45.4</v>
      </c>
      <c r="BT774">
        <v>3.8</v>
      </c>
    </row>
    <row r="775" spans="1:72" x14ac:dyDescent="0.25">
      <c r="A775" s="28" t="s">
        <v>139</v>
      </c>
      <c r="B775" s="27" t="s">
        <v>347</v>
      </c>
      <c r="C775" s="28" t="s">
        <v>387</v>
      </c>
      <c r="D775">
        <v>2.2</v>
      </c>
      <c r="E775">
        <v>0.2</v>
      </c>
      <c r="F775">
        <v>0.1</v>
      </c>
      <c r="G775">
        <v>0.4</v>
      </c>
      <c r="H775">
        <v>12.2</v>
      </c>
      <c r="I775">
        <v>1.9</v>
      </c>
      <c r="J775">
        <v>0.6</v>
      </c>
      <c r="K775">
        <v>1.5</v>
      </c>
      <c r="L775">
        <v>0.9</v>
      </c>
      <c r="M775">
        <v>8.3</v>
      </c>
      <c r="N775">
        <v>11.5</v>
      </c>
      <c r="O775">
        <v>6.7</v>
      </c>
      <c r="P775">
        <v>5.1</v>
      </c>
      <c r="Q775">
        <v>2.6</v>
      </c>
      <c r="R775">
        <v>4.4</v>
      </c>
      <c r="S775">
        <v>8.9</v>
      </c>
      <c r="T775">
        <v>10</v>
      </c>
      <c r="U775">
        <v>9.3</v>
      </c>
      <c r="V775">
        <v>17.4</v>
      </c>
      <c r="W775">
        <v>15.5</v>
      </c>
      <c r="X775">
        <v>17.7</v>
      </c>
      <c r="Y775">
        <v>4.2</v>
      </c>
      <c r="Z775">
        <v>4.6</v>
      </c>
      <c r="AA775">
        <v>12.4</v>
      </c>
      <c r="AB775">
        <v>0.1</v>
      </c>
      <c r="AC775">
        <v>1.8</v>
      </c>
      <c r="AD775">
        <v>10.8</v>
      </c>
      <c r="AE775">
        <v>2.4</v>
      </c>
      <c r="AF775">
        <v>9.6</v>
      </c>
      <c r="AG775">
        <v>5.2</v>
      </c>
      <c r="AH775">
        <v>3.1</v>
      </c>
      <c r="AI775">
        <v>5.1</v>
      </c>
      <c r="AJ775">
        <v>109.5</v>
      </c>
      <c r="AK775">
        <v>28.6</v>
      </c>
      <c r="AL775">
        <v>9.6</v>
      </c>
      <c r="AM775">
        <v>4.3</v>
      </c>
      <c r="AN775">
        <v>3</v>
      </c>
      <c r="AO775">
        <v>13.6</v>
      </c>
      <c r="AP775">
        <v>3.9</v>
      </c>
      <c r="AQ775">
        <v>17.5</v>
      </c>
      <c r="AR775">
        <v>5.4</v>
      </c>
      <c r="AS775">
        <v>2.9</v>
      </c>
      <c r="AT775">
        <v>15.1</v>
      </c>
      <c r="AU775">
        <v>0.9</v>
      </c>
      <c r="AV775">
        <v>23</v>
      </c>
      <c r="AW775">
        <v>5.9</v>
      </c>
      <c r="AX775">
        <v>5</v>
      </c>
      <c r="AY775">
        <v>4</v>
      </c>
      <c r="AZ775">
        <v>2.2</v>
      </c>
      <c r="BA775">
        <v>3.6</v>
      </c>
      <c r="BB775">
        <v>0.9</v>
      </c>
      <c r="BC775">
        <v>78.9</v>
      </c>
      <c r="BD775">
        <v>4.7</v>
      </c>
      <c r="BE775">
        <v>13.6</v>
      </c>
      <c r="BF775">
        <v>3.9</v>
      </c>
      <c r="BG775">
        <v>8.9</v>
      </c>
      <c r="BH775">
        <v>3</v>
      </c>
      <c r="BI775">
        <v>5.4</v>
      </c>
      <c r="BJ775">
        <v>1.8</v>
      </c>
      <c r="BK775">
        <v>3.7</v>
      </c>
      <c r="BL775">
        <v>0.2</v>
      </c>
      <c r="BM775">
        <v>1.3</v>
      </c>
      <c r="BP775">
        <v>4.2</v>
      </c>
      <c r="BQ775">
        <v>412.6</v>
      </c>
      <c r="BS775">
        <v>47.4</v>
      </c>
      <c r="BT775">
        <v>10.1</v>
      </c>
    </row>
    <row r="776" spans="1:71" x14ac:dyDescent="0.25">
      <c r="A776" s="28" t="s">
        <v>139</v>
      </c>
      <c r="B776" s="27" t="s">
        <v>347</v>
      </c>
      <c r="C776" s="28" t="s">
        <v>388</v>
      </c>
      <c r="H776">
        <v>0.1</v>
      </c>
      <c r="M776">
        <v>0.1</v>
      </c>
      <c r="N776">
        <v>0.1</v>
      </c>
      <c r="O776">
        <v>0.1</v>
      </c>
      <c r="R776">
        <v>0.1</v>
      </c>
      <c r="S776">
        <v>0.1</v>
      </c>
      <c r="T776">
        <v>0.1</v>
      </c>
      <c r="U776">
        <v>0.1</v>
      </c>
      <c r="V776">
        <v>0.1</v>
      </c>
      <c r="W776">
        <v>0.1</v>
      </c>
      <c r="X776">
        <v>0.1</v>
      </c>
      <c r="AA776">
        <v>0.1</v>
      </c>
      <c r="AD776">
        <v>0.1</v>
      </c>
      <c r="AF776">
        <v>0.2</v>
      </c>
      <c r="AG776">
        <v>0.1</v>
      </c>
      <c r="AH776">
        <v>0.1</v>
      </c>
      <c r="AI776">
        <v>0.1</v>
      </c>
      <c r="AJ776">
        <v>0.5</v>
      </c>
      <c r="AK776">
        <v>0.8</v>
      </c>
      <c r="AL776">
        <v>0.1</v>
      </c>
      <c r="AQ776">
        <v>0.1</v>
      </c>
      <c r="AR776">
        <v>0.1</v>
      </c>
      <c r="AT776">
        <v>0.1</v>
      </c>
      <c r="AV776">
        <v>0.1</v>
      </c>
      <c r="AW776">
        <v>0.1</v>
      </c>
      <c r="BC776">
        <v>1.5</v>
      </c>
      <c r="BE776">
        <v>0.2</v>
      </c>
      <c r="BG776">
        <v>0.1</v>
      </c>
      <c r="BQ776">
        <v>3.6</v>
      </c>
      <c r="BS776">
        <v>0.1</v>
      </c>
    </row>
    <row r="777" spans="1:72" x14ac:dyDescent="0.25">
      <c r="A777" s="28" t="s">
        <v>139</v>
      </c>
      <c r="B777" s="27" t="s">
        <v>347</v>
      </c>
      <c r="C777" s="28" t="s">
        <v>389</v>
      </c>
      <c r="N777">
        <v>0.2</v>
      </c>
      <c r="P777">
        <v>0.1</v>
      </c>
      <c r="U777">
        <v>0.1</v>
      </c>
      <c r="V777">
        <v>0.1</v>
      </c>
      <c r="W777">
        <v>0.1</v>
      </c>
      <c r="AJ777">
        <v>0.1</v>
      </c>
      <c r="BC777">
        <v>0.1</v>
      </c>
      <c r="BG777">
        <v>0.1</v>
      </c>
      <c r="BQ777">
        <v>1.5</v>
      </c>
      <c r="BS777">
        <v>0.2</v>
      </c>
      <c r="BT777">
        <v>0.1</v>
      </c>
    </row>
    <row r="778" spans="1:72" x14ac:dyDescent="0.25">
      <c r="A778" s="28" t="s">
        <v>139</v>
      </c>
      <c r="B778" s="27" t="s">
        <v>347</v>
      </c>
      <c r="C778" s="28" t="s">
        <v>390</v>
      </c>
      <c r="H778">
        <v>0.2</v>
      </c>
      <c r="I778">
        <v>0.2</v>
      </c>
      <c r="M778">
        <v>0.1</v>
      </c>
      <c r="N778">
        <v>0.1</v>
      </c>
      <c r="P778">
        <v>0.1</v>
      </c>
      <c r="Q778">
        <v>0.1</v>
      </c>
      <c r="R778">
        <v>0.1</v>
      </c>
      <c r="S778">
        <v>0.2</v>
      </c>
      <c r="T778">
        <v>0.1</v>
      </c>
      <c r="U778">
        <v>0.2</v>
      </c>
      <c r="V778">
        <v>0.2</v>
      </c>
      <c r="W778">
        <v>0.3</v>
      </c>
      <c r="X778">
        <v>0.1</v>
      </c>
      <c r="Y778">
        <v>0.1</v>
      </c>
      <c r="AA778">
        <v>0.2</v>
      </c>
      <c r="AD778">
        <v>0.2</v>
      </c>
      <c r="AF778">
        <v>0.1</v>
      </c>
      <c r="AJ778">
        <v>0.2</v>
      </c>
      <c r="AK778">
        <v>0.1</v>
      </c>
      <c r="AM778">
        <v>0.1</v>
      </c>
      <c r="AV778">
        <v>0.1</v>
      </c>
      <c r="BC778">
        <v>0.3</v>
      </c>
      <c r="BE778">
        <v>0.2</v>
      </c>
      <c r="BG778">
        <v>0.1</v>
      </c>
      <c r="BK778">
        <v>0.1</v>
      </c>
      <c r="BP778">
        <v>0.1</v>
      </c>
      <c r="BQ778">
        <v>14.1</v>
      </c>
      <c r="BS778">
        <v>0.4</v>
      </c>
      <c r="BT778">
        <v>0.6</v>
      </c>
    </row>
    <row r="779" spans="1:72" x14ac:dyDescent="0.25">
      <c r="A779" s="28" t="s">
        <v>139</v>
      </c>
      <c r="B779" s="27" t="s">
        <v>347</v>
      </c>
      <c r="C779" s="28" t="s">
        <v>391</v>
      </c>
      <c r="D779">
        <v>0.2</v>
      </c>
      <c r="H779">
        <v>2.4</v>
      </c>
      <c r="I779">
        <v>0.3</v>
      </c>
      <c r="J779">
        <v>0.1</v>
      </c>
      <c r="K779">
        <v>0.3</v>
      </c>
      <c r="L779">
        <v>0.2</v>
      </c>
      <c r="M779">
        <v>0.2</v>
      </c>
      <c r="N779">
        <v>1.6</v>
      </c>
      <c r="O779">
        <v>0.8</v>
      </c>
      <c r="P779">
        <v>0.9</v>
      </c>
      <c r="Q779">
        <v>0.5</v>
      </c>
      <c r="R779">
        <v>0.5</v>
      </c>
      <c r="S779">
        <v>2</v>
      </c>
      <c r="T779">
        <v>2</v>
      </c>
      <c r="U779">
        <v>3.8</v>
      </c>
      <c r="V779">
        <v>4.8</v>
      </c>
      <c r="W779">
        <v>4.6</v>
      </c>
      <c r="X779">
        <v>1.7</v>
      </c>
      <c r="Y779">
        <v>0.7</v>
      </c>
      <c r="Z779">
        <v>1</v>
      </c>
      <c r="AA779">
        <v>0.8</v>
      </c>
      <c r="AC779">
        <v>0.3</v>
      </c>
      <c r="AD779">
        <v>2.1</v>
      </c>
      <c r="AE779">
        <v>0.4</v>
      </c>
      <c r="AF779">
        <v>2.1</v>
      </c>
      <c r="AG779">
        <v>1</v>
      </c>
      <c r="AH779">
        <v>0.9</v>
      </c>
      <c r="AI779">
        <v>0.2</v>
      </c>
      <c r="AJ779">
        <v>6.9</v>
      </c>
      <c r="AK779">
        <v>6.5</v>
      </c>
      <c r="AL779">
        <v>1.9</v>
      </c>
      <c r="AM779">
        <v>1</v>
      </c>
      <c r="AN779">
        <v>0.2</v>
      </c>
      <c r="AO779">
        <v>0.6</v>
      </c>
      <c r="AP779">
        <v>0.3</v>
      </c>
      <c r="AQ779">
        <v>1</v>
      </c>
      <c r="AR779">
        <v>0.4</v>
      </c>
      <c r="AS779">
        <v>0.3</v>
      </c>
      <c r="AT779">
        <v>0.9</v>
      </c>
      <c r="AU779">
        <v>0.2</v>
      </c>
      <c r="AV779">
        <v>1.8</v>
      </c>
      <c r="AW779">
        <v>0.7</v>
      </c>
      <c r="AX779">
        <v>0.4</v>
      </c>
      <c r="AY779">
        <v>0.4</v>
      </c>
      <c r="AZ779">
        <v>0.2</v>
      </c>
      <c r="BA779">
        <v>0.3</v>
      </c>
      <c r="BB779">
        <v>0.1</v>
      </c>
      <c r="BC779">
        <v>9</v>
      </c>
      <c r="BD779">
        <v>0.6</v>
      </c>
      <c r="BE779">
        <v>2.3</v>
      </c>
      <c r="BF779">
        <v>0.6</v>
      </c>
      <c r="BG779">
        <v>0.9</v>
      </c>
      <c r="BH779">
        <v>0.3</v>
      </c>
      <c r="BI779">
        <v>0.4</v>
      </c>
      <c r="BJ779">
        <v>0.3</v>
      </c>
      <c r="BK779">
        <v>0.4</v>
      </c>
      <c r="BM779">
        <v>0.2</v>
      </c>
      <c r="BP779">
        <v>0.3</v>
      </c>
      <c r="BQ779">
        <v>63.4</v>
      </c>
      <c r="BS779">
        <v>8.9</v>
      </c>
      <c r="BT779">
        <v>2</v>
      </c>
    </row>
    <row r="780" spans="1:72" x14ac:dyDescent="0.25">
      <c r="A780" s="28" t="s">
        <v>139</v>
      </c>
      <c r="B780" s="27" t="s">
        <v>347</v>
      </c>
      <c r="C780" s="28" t="s">
        <v>392</v>
      </c>
      <c r="D780">
        <v>1.3</v>
      </c>
      <c r="E780">
        <v>0.1</v>
      </c>
      <c r="F780">
        <v>0.1</v>
      </c>
      <c r="G780">
        <v>0.2</v>
      </c>
      <c r="H780">
        <v>6.9</v>
      </c>
      <c r="I780">
        <v>4.1</v>
      </c>
      <c r="J780">
        <v>0.3</v>
      </c>
      <c r="K780">
        <v>0.9</v>
      </c>
      <c r="L780">
        <v>0.6</v>
      </c>
      <c r="M780">
        <v>6.3</v>
      </c>
      <c r="N780">
        <v>5.9</v>
      </c>
      <c r="O780">
        <v>3</v>
      </c>
      <c r="P780">
        <v>3.2</v>
      </c>
      <c r="Q780">
        <v>1.9</v>
      </c>
      <c r="R780">
        <v>3.4</v>
      </c>
      <c r="S780">
        <v>9.3</v>
      </c>
      <c r="T780">
        <v>5.7</v>
      </c>
      <c r="U780">
        <v>9.6</v>
      </c>
      <c r="V780">
        <v>17.1</v>
      </c>
      <c r="W780">
        <v>16.4</v>
      </c>
      <c r="X780">
        <v>7.2</v>
      </c>
      <c r="Y780">
        <v>2.9</v>
      </c>
      <c r="Z780">
        <v>3.6</v>
      </c>
      <c r="AA780">
        <v>7.4</v>
      </c>
      <c r="AB780">
        <v>0.1</v>
      </c>
      <c r="AC780">
        <v>1.2</v>
      </c>
      <c r="AD780">
        <v>10.9</v>
      </c>
      <c r="AE780">
        <v>1.6</v>
      </c>
      <c r="AF780">
        <v>5.4</v>
      </c>
      <c r="AG780">
        <v>2.4</v>
      </c>
      <c r="AH780">
        <v>1.9</v>
      </c>
      <c r="AI780">
        <v>2.9</v>
      </c>
      <c r="AJ780">
        <v>27.7</v>
      </c>
      <c r="AK780">
        <v>10.6</v>
      </c>
      <c r="AL780">
        <v>4.1</v>
      </c>
      <c r="AM780">
        <v>3.6</v>
      </c>
      <c r="AN780">
        <v>0.9</v>
      </c>
      <c r="AO780">
        <v>1.4</v>
      </c>
      <c r="AP780">
        <v>1.3</v>
      </c>
      <c r="AQ780">
        <v>3.9</v>
      </c>
      <c r="AR780">
        <v>1.9</v>
      </c>
      <c r="AS780">
        <v>1.1</v>
      </c>
      <c r="AT780">
        <v>2.7</v>
      </c>
      <c r="AU780">
        <v>0.7</v>
      </c>
      <c r="AV780">
        <v>5.5</v>
      </c>
      <c r="AW780">
        <v>3</v>
      </c>
      <c r="AX780">
        <v>1.6</v>
      </c>
      <c r="AY780">
        <v>0.9</v>
      </c>
      <c r="AZ780">
        <v>0.8</v>
      </c>
      <c r="BA780">
        <v>1.5</v>
      </c>
      <c r="BB780">
        <v>0.3</v>
      </c>
      <c r="BC780">
        <v>34.3</v>
      </c>
      <c r="BD780">
        <v>3</v>
      </c>
      <c r="BE780">
        <v>7.5</v>
      </c>
      <c r="BF780">
        <v>1.4</v>
      </c>
      <c r="BG780">
        <v>6.9</v>
      </c>
      <c r="BH780">
        <v>2</v>
      </c>
      <c r="BI780">
        <v>1.5</v>
      </c>
      <c r="BJ780">
        <v>0.9</v>
      </c>
      <c r="BK780">
        <v>1.4</v>
      </c>
      <c r="BL780">
        <v>0.2</v>
      </c>
      <c r="BM780">
        <v>0.9</v>
      </c>
      <c r="BP780">
        <v>1.9</v>
      </c>
      <c r="BQ780">
        <v>432.6</v>
      </c>
      <c r="BS780">
        <v>37.8</v>
      </c>
      <c r="BT780">
        <v>12.2</v>
      </c>
    </row>
    <row r="781" spans="1:72" x14ac:dyDescent="0.25">
      <c r="A781" s="28" t="s">
        <v>139</v>
      </c>
      <c r="B781" s="27" t="s">
        <v>347</v>
      </c>
      <c r="C781" s="28" t="s">
        <v>393</v>
      </c>
      <c r="D781">
        <v>14.3</v>
      </c>
      <c r="E781">
        <v>2.9</v>
      </c>
      <c r="F781">
        <v>0.5</v>
      </c>
      <c r="G781">
        <v>1.4</v>
      </c>
      <c r="H781">
        <v>13.2</v>
      </c>
      <c r="I781">
        <v>2.6</v>
      </c>
      <c r="J781">
        <v>1.4</v>
      </c>
      <c r="K781">
        <v>2.6</v>
      </c>
      <c r="L781">
        <v>1.1</v>
      </c>
      <c r="M781">
        <v>128.8</v>
      </c>
      <c r="N781">
        <v>50.6</v>
      </c>
      <c r="O781">
        <v>8.1</v>
      </c>
      <c r="P781">
        <v>9.3</v>
      </c>
      <c r="Q781">
        <v>10.9</v>
      </c>
      <c r="R781">
        <v>29.2</v>
      </c>
      <c r="S781">
        <v>31.1</v>
      </c>
      <c r="T781">
        <v>10.9</v>
      </c>
      <c r="U781">
        <v>22.9</v>
      </c>
      <c r="V781">
        <v>35</v>
      </c>
      <c r="W781">
        <v>16.2</v>
      </c>
      <c r="X781">
        <v>8.3</v>
      </c>
      <c r="Y781">
        <v>7.3</v>
      </c>
      <c r="Z781">
        <v>6.4</v>
      </c>
      <c r="AA781">
        <v>126</v>
      </c>
      <c r="AB781">
        <v>0.8</v>
      </c>
      <c r="AC781">
        <v>4.7</v>
      </c>
      <c r="AD781">
        <v>34</v>
      </c>
      <c r="AE781">
        <v>3.4</v>
      </c>
      <c r="AF781">
        <v>17.3</v>
      </c>
      <c r="AG781">
        <v>6.6</v>
      </c>
      <c r="AH781">
        <v>12.8</v>
      </c>
      <c r="AI781">
        <v>6.3</v>
      </c>
      <c r="AJ781">
        <v>230.8</v>
      </c>
      <c r="AK781">
        <v>29.2</v>
      </c>
      <c r="AL781">
        <v>15.3</v>
      </c>
      <c r="AM781">
        <v>8.2</v>
      </c>
      <c r="AN781">
        <v>4.6</v>
      </c>
      <c r="AO781">
        <v>4.9</v>
      </c>
      <c r="AP781">
        <v>2.6</v>
      </c>
      <c r="AQ781">
        <v>15.8</v>
      </c>
      <c r="AR781">
        <v>4.8</v>
      </c>
      <c r="AS781">
        <v>2.6</v>
      </c>
      <c r="AT781">
        <v>4.5</v>
      </c>
      <c r="AU781">
        <v>2.7</v>
      </c>
      <c r="AV781">
        <v>21.9</v>
      </c>
      <c r="AW781">
        <v>6.4</v>
      </c>
      <c r="AX781">
        <v>3.8</v>
      </c>
      <c r="AY781">
        <v>3.4</v>
      </c>
      <c r="AZ781">
        <v>2.2</v>
      </c>
      <c r="BA781">
        <v>5.6</v>
      </c>
      <c r="BB781">
        <v>1.3</v>
      </c>
      <c r="BC781">
        <v>68.9</v>
      </c>
      <c r="BD781">
        <v>12.3</v>
      </c>
      <c r="BE781">
        <v>32.5</v>
      </c>
      <c r="BF781">
        <v>7.8</v>
      </c>
      <c r="BG781">
        <v>14.2</v>
      </c>
      <c r="BH781">
        <v>5.5</v>
      </c>
      <c r="BI781">
        <v>4.6</v>
      </c>
      <c r="BJ781">
        <v>3.7</v>
      </c>
      <c r="BK781">
        <v>4.8</v>
      </c>
      <c r="BL781">
        <v>0.2</v>
      </c>
      <c r="BM781">
        <v>3.6</v>
      </c>
      <c r="BP781">
        <v>1.2</v>
      </c>
      <c r="BQ781">
        <v>977.4</v>
      </c>
      <c r="BS781">
        <v>12.9</v>
      </c>
      <c r="BT781">
        <v>245.8</v>
      </c>
    </row>
    <row r="782" spans="1:72" x14ac:dyDescent="0.25">
      <c r="A782" s="28" t="s">
        <v>139</v>
      </c>
      <c r="B782" s="27" t="s">
        <v>347</v>
      </c>
      <c r="C782" s="28" t="s">
        <v>394</v>
      </c>
      <c r="H782">
        <v>0.2</v>
      </c>
      <c r="M782">
        <v>0.8</v>
      </c>
      <c r="N782">
        <v>0.2</v>
      </c>
      <c r="O782">
        <v>0.1</v>
      </c>
      <c r="P782">
        <v>0.1</v>
      </c>
      <c r="R782">
        <v>0.3</v>
      </c>
      <c r="S782">
        <v>0.6</v>
      </c>
      <c r="T782">
        <v>0.2</v>
      </c>
      <c r="U782">
        <v>0.3</v>
      </c>
      <c r="V782">
        <v>1.1</v>
      </c>
      <c r="W782">
        <v>1.2</v>
      </c>
      <c r="X782">
        <v>0.2</v>
      </c>
      <c r="Y782">
        <v>0.1</v>
      </c>
      <c r="Z782">
        <v>0.1</v>
      </c>
      <c r="AA782">
        <v>0.2</v>
      </c>
      <c r="AD782">
        <v>0.2</v>
      </c>
      <c r="AE782">
        <v>0.1</v>
      </c>
      <c r="AF782">
        <v>0.1</v>
      </c>
      <c r="AI782">
        <v>0.1</v>
      </c>
      <c r="AJ782">
        <v>0.5</v>
      </c>
      <c r="AK782">
        <v>0.1</v>
      </c>
      <c r="AL782">
        <v>0.1</v>
      </c>
      <c r="AM782">
        <v>0.1</v>
      </c>
      <c r="AQ782">
        <v>0.1</v>
      </c>
      <c r="AV782">
        <v>0.1</v>
      </c>
      <c r="AW782">
        <v>0.1</v>
      </c>
      <c r="BC782">
        <v>0.7</v>
      </c>
      <c r="BD782">
        <v>0.1</v>
      </c>
      <c r="BE782">
        <v>0.1</v>
      </c>
      <c r="BG782">
        <v>0.2</v>
      </c>
      <c r="BQ782">
        <v>10</v>
      </c>
      <c r="BS782">
        <v>2.4</v>
      </c>
      <c r="BT782">
        <v>0.3</v>
      </c>
    </row>
    <row r="783" spans="1:72" x14ac:dyDescent="0.25">
      <c r="A783" s="28" t="s">
        <v>139</v>
      </c>
      <c r="B783" s="27" t="s">
        <v>347</v>
      </c>
      <c r="C783" s="28" t="s">
        <v>395</v>
      </c>
      <c r="D783">
        <v>1.3</v>
      </c>
      <c r="G783">
        <v>0.6</v>
      </c>
      <c r="H783">
        <v>2</v>
      </c>
      <c r="I783">
        <v>0.2</v>
      </c>
      <c r="J783">
        <v>0.2</v>
      </c>
      <c r="K783">
        <v>0.4</v>
      </c>
      <c r="L783">
        <v>0.1</v>
      </c>
      <c r="M783">
        <v>1.1</v>
      </c>
      <c r="N783">
        <v>1.3</v>
      </c>
      <c r="O783">
        <v>0.9</v>
      </c>
      <c r="P783">
        <v>0.5</v>
      </c>
      <c r="Q783">
        <v>0.6</v>
      </c>
      <c r="R783">
        <v>0.9</v>
      </c>
      <c r="S783">
        <v>1.1</v>
      </c>
      <c r="T783">
        <v>0.7</v>
      </c>
      <c r="U783">
        <v>0.9</v>
      </c>
      <c r="V783">
        <v>1.6</v>
      </c>
      <c r="W783">
        <v>0.8</v>
      </c>
      <c r="X783">
        <v>2.1</v>
      </c>
      <c r="Y783">
        <v>0.7</v>
      </c>
      <c r="Z783">
        <v>1.7</v>
      </c>
      <c r="AA783">
        <v>2.2</v>
      </c>
      <c r="AC783">
        <v>0.5</v>
      </c>
      <c r="AD783">
        <v>1.9</v>
      </c>
      <c r="AE783">
        <v>0.3</v>
      </c>
      <c r="AF783">
        <v>1.9</v>
      </c>
      <c r="AG783">
        <v>0.8</v>
      </c>
      <c r="AH783">
        <v>2.2</v>
      </c>
      <c r="AI783">
        <v>12.8</v>
      </c>
      <c r="AJ783">
        <v>9.5</v>
      </c>
      <c r="AK783">
        <v>4.6</v>
      </c>
      <c r="AL783">
        <v>0.4</v>
      </c>
      <c r="AM783">
        <v>0.6</v>
      </c>
      <c r="AN783">
        <v>0.2</v>
      </c>
      <c r="AO783">
        <v>0.3</v>
      </c>
      <c r="AP783">
        <v>0.6</v>
      </c>
      <c r="AQ783">
        <v>1.5</v>
      </c>
      <c r="AR783">
        <v>0.2</v>
      </c>
      <c r="AS783">
        <v>0.1</v>
      </c>
      <c r="AT783">
        <v>0.2</v>
      </c>
      <c r="AU783">
        <v>0.1</v>
      </c>
      <c r="AV783">
        <v>0.7</v>
      </c>
      <c r="AW783">
        <v>0.3</v>
      </c>
      <c r="AX783">
        <v>0.2</v>
      </c>
      <c r="AY783">
        <v>0.1</v>
      </c>
      <c r="AZ783">
        <v>0.1</v>
      </c>
      <c r="BA783">
        <v>1</v>
      </c>
      <c r="BB783">
        <v>0.1</v>
      </c>
      <c r="BC783">
        <v>2</v>
      </c>
      <c r="BD783">
        <v>0.4</v>
      </c>
      <c r="BE783">
        <v>2.3</v>
      </c>
      <c r="BF783">
        <v>0.2</v>
      </c>
      <c r="BG783">
        <v>0.8</v>
      </c>
      <c r="BH783">
        <v>0.3</v>
      </c>
      <c r="BI783">
        <v>0.3</v>
      </c>
      <c r="BJ783">
        <v>0.2</v>
      </c>
      <c r="BK783">
        <v>0.1</v>
      </c>
      <c r="BM783">
        <v>0.2</v>
      </c>
      <c r="BP783">
        <v>0.2</v>
      </c>
      <c r="BQ783">
        <v>13.7</v>
      </c>
      <c r="BS783">
        <v>6.9</v>
      </c>
      <c r="BT783">
        <v>-0.5</v>
      </c>
    </row>
    <row r="784" spans="1:72" x14ac:dyDescent="0.25">
      <c r="A784" s="28" t="s">
        <v>139</v>
      </c>
      <c r="B784" s="27" t="s">
        <v>347</v>
      </c>
      <c r="C784" s="28" t="s">
        <v>396</v>
      </c>
      <c r="D784">
        <v>5.1</v>
      </c>
      <c r="E784">
        <v>0.9</v>
      </c>
      <c r="F784">
        <v>0.2</v>
      </c>
      <c r="G784">
        <v>1.1</v>
      </c>
      <c r="H784">
        <v>25</v>
      </c>
      <c r="I784">
        <v>3.1</v>
      </c>
      <c r="J784">
        <v>5</v>
      </c>
      <c r="K784">
        <v>4.1</v>
      </c>
      <c r="L784">
        <v>2.2</v>
      </c>
      <c r="M784">
        <v>59.5</v>
      </c>
      <c r="N784">
        <v>33.4</v>
      </c>
      <c r="O784">
        <v>23.7</v>
      </c>
      <c r="P784">
        <v>11.9</v>
      </c>
      <c r="Q784">
        <v>6.6</v>
      </c>
      <c r="R784">
        <v>12.6</v>
      </c>
      <c r="S784">
        <v>17.3</v>
      </c>
      <c r="T784">
        <v>30.6</v>
      </c>
      <c r="U784">
        <v>21</v>
      </c>
      <c r="V784">
        <v>44</v>
      </c>
      <c r="W784">
        <v>31.5</v>
      </c>
      <c r="X784">
        <v>71.6</v>
      </c>
      <c r="Y784">
        <v>10.5</v>
      </c>
      <c r="Z784">
        <v>14.2</v>
      </c>
      <c r="AA784">
        <v>50.5</v>
      </c>
      <c r="AB784">
        <v>0.3</v>
      </c>
      <c r="AC784">
        <v>4.1</v>
      </c>
      <c r="AD784">
        <v>24.2</v>
      </c>
      <c r="AE784">
        <v>4.6</v>
      </c>
      <c r="AF784">
        <v>18.6</v>
      </c>
      <c r="AG784">
        <v>11.1</v>
      </c>
      <c r="AH784">
        <v>4.4</v>
      </c>
      <c r="AI784">
        <v>15.7</v>
      </c>
      <c r="AJ784">
        <v>223.5</v>
      </c>
      <c r="AK784">
        <v>42.7</v>
      </c>
      <c r="AL784">
        <v>22.6</v>
      </c>
      <c r="AM784">
        <v>6.3</v>
      </c>
      <c r="AN784">
        <v>8.9</v>
      </c>
      <c r="AO784">
        <v>19.9</v>
      </c>
      <c r="AP784">
        <v>7.5</v>
      </c>
      <c r="AQ784">
        <v>26.8</v>
      </c>
      <c r="AR784">
        <v>11.2</v>
      </c>
      <c r="AS784">
        <v>6.1</v>
      </c>
      <c r="AT784">
        <v>15.4</v>
      </c>
      <c r="AU784">
        <v>2.1</v>
      </c>
      <c r="AV784">
        <v>43.3</v>
      </c>
      <c r="AW784">
        <v>15.2</v>
      </c>
      <c r="AX784">
        <v>11.3</v>
      </c>
      <c r="AY784">
        <v>10.5</v>
      </c>
      <c r="AZ784">
        <v>5.6</v>
      </c>
      <c r="BA784">
        <v>7.9</v>
      </c>
      <c r="BB784">
        <v>2.2</v>
      </c>
      <c r="BC784">
        <v>200.8</v>
      </c>
      <c r="BD784">
        <v>13</v>
      </c>
      <c r="BE784">
        <v>33.1</v>
      </c>
      <c r="BF784">
        <v>6.8</v>
      </c>
      <c r="BG784">
        <v>23.7</v>
      </c>
      <c r="BH784">
        <v>8.3</v>
      </c>
      <c r="BI784">
        <v>10.3</v>
      </c>
      <c r="BJ784">
        <v>3.1</v>
      </c>
      <c r="BK784">
        <v>15.7</v>
      </c>
      <c r="BL784">
        <v>0.4</v>
      </c>
      <c r="BM784">
        <v>3.4</v>
      </c>
      <c r="BP784">
        <v>10.6</v>
      </c>
      <c r="BQ784">
        <v>819.1</v>
      </c>
      <c r="BS784">
        <v>223.2</v>
      </c>
      <c r="BT784">
        <v>19.2</v>
      </c>
    </row>
    <row r="785" spans="1:72" x14ac:dyDescent="0.25">
      <c r="A785" s="28" t="s">
        <v>139</v>
      </c>
      <c r="B785" s="27" t="s">
        <v>347</v>
      </c>
      <c r="C785" s="28" t="s">
        <v>397</v>
      </c>
      <c r="D785">
        <v>0.2</v>
      </c>
      <c r="H785">
        <v>0.7</v>
      </c>
      <c r="I785">
        <v>0.2</v>
      </c>
      <c r="K785">
        <v>0.1</v>
      </c>
      <c r="M785">
        <v>1</v>
      </c>
      <c r="N785">
        <v>1</v>
      </c>
      <c r="O785">
        <v>0.6</v>
      </c>
      <c r="P785">
        <v>0.4</v>
      </c>
      <c r="Q785">
        <v>0.2</v>
      </c>
      <c r="R785">
        <v>0.4</v>
      </c>
      <c r="S785">
        <v>0.9</v>
      </c>
      <c r="T785">
        <v>3.2</v>
      </c>
      <c r="U785">
        <v>3</v>
      </c>
      <c r="V785">
        <v>3.5</v>
      </c>
      <c r="W785">
        <v>6.7</v>
      </c>
      <c r="X785">
        <v>3.6</v>
      </c>
      <c r="Y785">
        <v>0.5</v>
      </c>
      <c r="Z785">
        <v>1</v>
      </c>
      <c r="AA785">
        <v>0.3</v>
      </c>
      <c r="AC785">
        <v>0.1</v>
      </c>
      <c r="AD785">
        <v>1.8</v>
      </c>
      <c r="AE785">
        <v>0.4</v>
      </c>
      <c r="AF785">
        <v>0.3</v>
      </c>
      <c r="AG785">
        <v>0.2</v>
      </c>
      <c r="AH785">
        <v>0.2</v>
      </c>
      <c r="AI785">
        <v>0.3</v>
      </c>
      <c r="AJ785">
        <v>1.7</v>
      </c>
      <c r="AK785">
        <v>0.6</v>
      </c>
      <c r="AL785">
        <v>0.3</v>
      </c>
      <c r="AM785">
        <v>0.4</v>
      </c>
      <c r="AN785">
        <v>0.1</v>
      </c>
      <c r="AO785">
        <v>0.3</v>
      </c>
      <c r="AP785">
        <v>0.4</v>
      </c>
      <c r="AQ785">
        <v>0.8</v>
      </c>
      <c r="AR785">
        <v>0.2</v>
      </c>
      <c r="AS785">
        <v>0.1</v>
      </c>
      <c r="AT785">
        <v>0.2</v>
      </c>
      <c r="AU785">
        <v>0.1</v>
      </c>
      <c r="AV785">
        <v>0.4</v>
      </c>
      <c r="AW785">
        <v>0.5</v>
      </c>
      <c r="AX785">
        <v>0.4</v>
      </c>
      <c r="AY785">
        <v>0.1</v>
      </c>
      <c r="AZ785">
        <v>0.1</v>
      </c>
      <c r="BA785">
        <v>0.2</v>
      </c>
      <c r="BC785">
        <v>1.9</v>
      </c>
      <c r="BD785">
        <v>0.4</v>
      </c>
      <c r="BE785">
        <v>0.8</v>
      </c>
      <c r="BF785">
        <v>0.2</v>
      </c>
      <c r="BG785">
        <v>1.9</v>
      </c>
      <c r="BH785">
        <v>0.3</v>
      </c>
      <c r="BI785">
        <v>0.3</v>
      </c>
      <c r="BJ785">
        <v>0.2</v>
      </c>
      <c r="BK785">
        <v>0.1</v>
      </c>
      <c r="BL785">
        <v>0.1</v>
      </c>
      <c r="BM785">
        <v>0.1</v>
      </c>
      <c r="BP785">
        <v>0.6</v>
      </c>
      <c r="BQ785">
        <v>55.9</v>
      </c>
      <c r="BS785">
        <v>22.2</v>
      </c>
      <c r="BT785">
        <v>2.3</v>
      </c>
    </row>
    <row r="786" spans="1:72" x14ac:dyDescent="0.25">
      <c r="A786" s="28" t="s">
        <v>139</v>
      </c>
      <c r="B786" s="27" t="s">
        <v>347</v>
      </c>
      <c r="C786" s="28" t="s">
        <v>398</v>
      </c>
      <c r="H786">
        <v>0.2</v>
      </c>
      <c r="N786">
        <v>0.1</v>
      </c>
      <c r="AJ786">
        <v>0.2</v>
      </c>
      <c r="AM786">
        <v>0.1</v>
      </c>
      <c r="BC786">
        <v>0.3</v>
      </c>
      <c r="BE786">
        <v>0.1</v>
      </c>
      <c r="BQ786">
        <v>5.6</v>
      </c>
      <c r="BT786">
        <v>0.1</v>
      </c>
    </row>
    <row r="787" spans="1:72" x14ac:dyDescent="0.25">
      <c r="A787" s="28" t="s">
        <v>139</v>
      </c>
      <c r="B787" s="27" t="s">
        <v>347</v>
      </c>
      <c r="C787" s="28" t="s">
        <v>399</v>
      </c>
      <c r="D787">
        <v>0.5</v>
      </c>
      <c r="H787">
        <v>2.8</v>
      </c>
      <c r="I787">
        <v>0.2</v>
      </c>
      <c r="J787">
        <v>0.1</v>
      </c>
      <c r="K787">
        <v>0.6</v>
      </c>
      <c r="L787">
        <v>0.2</v>
      </c>
      <c r="M787">
        <v>1.8</v>
      </c>
      <c r="N787">
        <v>0.9</v>
      </c>
      <c r="O787">
        <v>0.4</v>
      </c>
      <c r="P787">
        <v>0.3</v>
      </c>
      <c r="Q787">
        <v>0.2</v>
      </c>
      <c r="R787">
        <v>0.5</v>
      </c>
      <c r="S787">
        <v>0.8</v>
      </c>
      <c r="T787">
        <v>0.4</v>
      </c>
      <c r="U787">
        <v>0.6</v>
      </c>
      <c r="V787">
        <v>1.3</v>
      </c>
      <c r="W787">
        <v>0.7</v>
      </c>
      <c r="X787">
        <v>0.6</v>
      </c>
      <c r="Y787">
        <v>0.3</v>
      </c>
      <c r="Z787">
        <v>0.3</v>
      </c>
      <c r="AA787">
        <v>4.1</v>
      </c>
      <c r="AC787">
        <v>0.1</v>
      </c>
      <c r="AD787">
        <v>1.2</v>
      </c>
      <c r="AE787">
        <v>0.2</v>
      </c>
      <c r="AF787">
        <v>0.5</v>
      </c>
      <c r="AG787">
        <v>0.3</v>
      </c>
      <c r="AH787">
        <v>0.2</v>
      </c>
      <c r="AI787">
        <v>0.4</v>
      </c>
      <c r="AJ787">
        <v>3.1</v>
      </c>
      <c r="AK787">
        <v>1</v>
      </c>
      <c r="AL787">
        <v>0.4</v>
      </c>
      <c r="AM787">
        <v>1.1</v>
      </c>
      <c r="AN787">
        <v>0.2</v>
      </c>
      <c r="AO787">
        <v>0.3</v>
      </c>
      <c r="AP787">
        <v>0.1</v>
      </c>
      <c r="AQ787">
        <v>0.4</v>
      </c>
      <c r="AR787">
        <v>0.2</v>
      </c>
      <c r="AS787">
        <v>0.2</v>
      </c>
      <c r="AT787">
        <v>0.2</v>
      </c>
      <c r="AU787">
        <v>0.1</v>
      </c>
      <c r="AV787">
        <v>0.8</v>
      </c>
      <c r="AW787">
        <v>0.4</v>
      </c>
      <c r="AX787">
        <v>0.2</v>
      </c>
      <c r="AY787">
        <v>0.1</v>
      </c>
      <c r="AZ787">
        <v>0.2</v>
      </c>
      <c r="BA787">
        <v>0.1</v>
      </c>
      <c r="BC787">
        <v>4.5</v>
      </c>
      <c r="BD787">
        <v>0.4</v>
      </c>
      <c r="BE787">
        <v>0.9</v>
      </c>
      <c r="BF787">
        <v>0.3</v>
      </c>
      <c r="BG787">
        <v>0.7</v>
      </c>
      <c r="BH787">
        <v>0.3</v>
      </c>
      <c r="BI787">
        <v>0.2</v>
      </c>
      <c r="BJ787">
        <v>0.1</v>
      </c>
      <c r="BK787">
        <v>0.1</v>
      </c>
      <c r="BM787">
        <v>0.1</v>
      </c>
      <c r="BP787">
        <v>0.3</v>
      </c>
      <c r="BQ787">
        <v>52.6</v>
      </c>
      <c r="BS787">
        <v>1.9</v>
      </c>
      <c r="BT787">
        <v>1.1</v>
      </c>
    </row>
    <row r="788" spans="1:72" x14ac:dyDescent="0.25">
      <c r="A788" s="28" t="s">
        <v>139</v>
      </c>
      <c r="B788" s="27" t="s">
        <v>347</v>
      </c>
      <c r="C788" s="28" t="s">
        <v>400</v>
      </c>
      <c r="D788">
        <v>0.7</v>
      </c>
      <c r="E788">
        <v>0.1</v>
      </c>
      <c r="G788">
        <v>0.1</v>
      </c>
      <c r="H788">
        <v>2.1</v>
      </c>
      <c r="I788">
        <v>2.4</v>
      </c>
      <c r="J788">
        <v>0.2</v>
      </c>
      <c r="K788">
        <v>0.5</v>
      </c>
      <c r="L788">
        <v>0.3</v>
      </c>
      <c r="M788">
        <v>0.4</v>
      </c>
      <c r="N788">
        <v>5.8</v>
      </c>
      <c r="O788">
        <v>2.5</v>
      </c>
      <c r="P788">
        <v>2.7</v>
      </c>
      <c r="Q788">
        <v>0.7</v>
      </c>
      <c r="R788">
        <v>0.8</v>
      </c>
      <c r="S788">
        <v>4.4</v>
      </c>
      <c r="T788">
        <v>15.2</v>
      </c>
      <c r="U788">
        <v>14.9</v>
      </c>
      <c r="V788">
        <v>14.6</v>
      </c>
      <c r="W788">
        <v>8.7</v>
      </c>
      <c r="X788">
        <v>5.9</v>
      </c>
      <c r="Y788">
        <v>2.3</v>
      </c>
      <c r="Z788">
        <v>4.1</v>
      </c>
      <c r="AA788">
        <v>1.2</v>
      </c>
      <c r="AC788">
        <v>0.6</v>
      </c>
      <c r="AD788">
        <v>7.7</v>
      </c>
      <c r="AE788">
        <v>0.7</v>
      </c>
      <c r="AF788">
        <v>1.7</v>
      </c>
      <c r="AG788">
        <v>1</v>
      </c>
      <c r="AH788">
        <v>0.5</v>
      </c>
      <c r="AI788">
        <v>0.5</v>
      </c>
      <c r="AJ788">
        <v>10</v>
      </c>
      <c r="AK788">
        <v>3.6</v>
      </c>
      <c r="AL788">
        <v>1.5</v>
      </c>
      <c r="AM788">
        <v>1</v>
      </c>
      <c r="AN788">
        <v>0.4</v>
      </c>
      <c r="AO788">
        <v>1.3</v>
      </c>
      <c r="AP788">
        <v>2.1</v>
      </c>
      <c r="AQ788">
        <v>3.7</v>
      </c>
      <c r="AR788">
        <v>0.7</v>
      </c>
      <c r="AS788">
        <v>0.3</v>
      </c>
      <c r="AT788">
        <v>0.8</v>
      </c>
      <c r="AU788">
        <v>0.4</v>
      </c>
      <c r="AV788">
        <v>2.4</v>
      </c>
      <c r="AW788">
        <v>2.4</v>
      </c>
      <c r="AX788">
        <v>1.5</v>
      </c>
      <c r="AY788">
        <v>0.6</v>
      </c>
      <c r="AZ788">
        <v>0.6</v>
      </c>
      <c r="BA788">
        <v>0.9</v>
      </c>
      <c r="BB788">
        <v>0.2</v>
      </c>
      <c r="BC788">
        <v>12.6</v>
      </c>
      <c r="BD788">
        <v>2.2</v>
      </c>
      <c r="BE788">
        <v>3.9</v>
      </c>
      <c r="BF788">
        <v>0.9</v>
      </c>
      <c r="BG788">
        <v>6.4</v>
      </c>
      <c r="BH788">
        <v>1.1</v>
      </c>
      <c r="BI788">
        <v>1.2</v>
      </c>
      <c r="BJ788">
        <v>0.6</v>
      </c>
      <c r="BK788">
        <v>0.5</v>
      </c>
      <c r="BL788">
        <v>0.3</v>
      </c>
      <c r="BM788">
        <v>1</v>
      </c>
      <c r="BP788">
        <v>1.7</v>
      </c>
      <c r="BQ788">
        <v>214.8</v>
      </c>
      <c r="BS788">
        <v>48.5</v>
      </c>
      <c r="BT788">
        <v>9.5</v>
      </c>
    </row>
    <row r="789" spans="1:72" x14ac:dyDescent="0.25">
      <c r="A789" s="28" t="s">
        <v>139</v>
      </c>
      <c r="B789" s="27" t="s">
        <v>347</v>
      </c>
      <c r="C789" s="28" t="s">
        <v>401</v>
      </c>
      <c r="D789">
        <v>0.4</v>
      </c>
      <c r="G789">
        <v>0.1</v>
      </c>
      <c r="H789">
        <v>1.2</v>
      </c>
      <c r="I789">
        <v>0.4</v>
      </c>
      <c r="J789">
        <v>0.1</v>
      </c>
      <c r="K789">
        <v>0.3</v>
      </c>
      <c r="L789">
        <v>0.2</v>
      </c>
      <c r="M789">
        <v>0.3</v>
      </c>
      <c r="N789">
        <v>3.9</v>
      </c>
      <c r="O789">
        <v>1.6</v>
      </c>
      <c r="P789">
        <v>1.7</v>
      </c>
      <c r="Q789">
        <v>0.5</v>
      </c>
      <c r="R789">
        <v>0.7</v>
      </c>
      <c r="S789">
        <v>2.6</v>
      </c>
      <c r="T789">
        <v>7.5</v>
      </c>
      <c r="U789">
        <v>6.4</v>
      </c>
      <c r="V789">
        <v>13.6</v>
      </c>
      <c r="W789">
        <v>9.3</v>
      </c>
      <c r="X789">
        <v>4.8</v>
      </c>
      <c r="Y789">
        <v>1</v>
      </c>
      <c r="Z789">
        <v>2.5</v>
      </c>
      <c r="AA789">
        <v>0.7</v>
      </c>
      <c r="AC789">
        <v>0.5</v>
      </c>
      <c r="AD789">
        <v>3.5</v>
      </c>
      <c r="AE789">
        <v>0.6</v>
      </c>
      <c r="AF789">
        <v>1.1</v>
      </c>
      <c r="AG789">
        <v>0.7</v>
      </c>
      <c r="AH789">
        <v>0.4</v>
      </c>
      <c r="AI789">
        <v>0.4</v>
      </c>
      <c r="AJ789">
        <v>12</v>
      </c>
      <c r="AK789">
        <v>2.9</v>
      </c>
      <c r="AL789">
        <v>2.4</v>
      </c>
      <c r="AM789">
        <v>0.4</v>
      </c>
      <c r="AN789">
        <v>0.5</v>
      </c>
      <c r="AO789">
        <v>2.7</v>
      </c>
      <c r="AP789">
        <v>0.9</v>
      </c>
      <c r="AQ789">
        <v>2.4</v>
      </c>
      <c r="AR789">
        <v>0.7</v>
      </c>
      <c r="AS789">
        <v>0.4</v>
      </c>
      <c r="AT789">
        <v>0.7</v>
      </c>
      <c r="AU789">
        <v>0.2</v>
      </c>
      <c r="AV789">
        <v>2.1</v>
      </c>
      <c r="AW789">
        <v>1.5</v>
      </c>
      <c r="AX789">
        <v>0.9</v>
      </c>
      <c r="AY789">
        <v>0.7</v>
      </c>
      <c r="AZ789">
        <v>0.4</v>
      </c>
      <c r="BA789">
        <v>0.5</v>
      </c>
      <c r="BB789">
        <v>0.1</v>
      </c>
      <c r="BC789">
        <v>14.8</v>
      </c>
      <c r="BD789">
        <v>1.3</v>
      </c>
      <c r="BE789">
        <v>2.7</v>
      </c>
      <c r="BF789">
        <v>0.5</v>
      </c>
      <c r="BG789">
        <v>2.5</v>
      </c>
      <c r="BH789">
        <v>0.6</v>
      </c>
      <c r="BI789">
        <v>1</v>
      </c>
      <c r="BJ789">
        <v>0.3</v>
      </c>
      <c r="BK789">
        <v>0.5</v>
      </c>
      <c r="BL789">
        <v>0.1</v>
      </c>
      <c r="BM789">
        <v>0.5</v>
      </c>
      <c r="BP789">
        <v>1</v>
      </c>
      <c r="BQ789">
        <v>83.8</v>
      </c>
      <c r="BS789">
        <v>40.1</v>
      </c>
      <c r="BT789">
        <v>3.8</v>
      </c>
    </row>
    <row r="790" spans="1:72" x14ac:dyDescent="0.25">
      <c r="A790" s="28" t="s">
        <v>139</v>
      </c>
      <c r="B790" s="27" t="s">
        <v>347</v>
      </c>
      <c r="C790" s="28" t="s">
        <v>402</v>
      </c>
      <c r="D790">
        <v>1.4</v>
      </c>
      <c r="E790">
        <v>0.1</v>
      </c>
      <c r="G790">
        <v>0.2</v>
      </c>
      <c r="H790">
        <v>2.8</v>
      </c>
      <c r="I790">
        <v>1.1</v>
      </c>
      <c r="J790">
        <v>0.2</v>
      </c>
      <c r="K790">
        <v>0.5</v>
      </c>
      <c r="L790">
        <v>0.3</v>
      </c>
      <c r="M790">
        <v>0.7</v>
      </c>
      <c r="N790">
        <v>7.2</v>
      </c>
      <c r="O790">
        <v>3.9</v>
      </c>
      <c r="P790">
        <v>5.2</v>
      </c>
      <c r="Q790">
        <v>1</v>
      </c>
      <c r="R790">
        <v>1.5</v>
      </c>
      <c r="S790">
        <v>5.3</v>
      </c>
      <c r="T790">
        <v>13.8</v>
      </c>
      <c r="U790">
        <v>19.3</v>
      </c>
      <c r="V790">
        <v>14.8</v>
      </c>
      <c r="W790">
        <v>20.3</v>
      </c>
      <c r="X790">
        <v>11.7</v>
      </c>
      <c r="Y790">
        <v>1.8</v>
      </c>
      <c r="Z790">
        <v>3.7</v>
      </c>
      <c r="AA790">
        <v>1.4</v>
      </c>
      <c r="AB790">
        <v>0.1</v>
      </c>
      <c r="AC790">
        <v>1</v>
      </c>
      <c r="AD790">
        <v>5.6</v>
      </c>
      <c r="AE790">
        <v>1.4</v>
      </c>
      <c r="AF790">
        <v>2.6</v>
      </c>
      <c r="AG790">
        <v>1.6</v>
      </c>
      <c r="AH790">
        <v>1.2</v>
      </c>
      <c r="AI790">
        <v>1.4</v>
      </c>
      <c r="AJ790">
        <v>27.2</v>
      </c>
      <c r="AK790">
        <v>6.9</v>
      </c>
      <c r="AL790">
        <v>4.1</v>
      </c>
      <c r="AM790">
        <v>1.2</v>
      </c>
      <c r="AN790">
        <v>0.6</v>
      </c>
      <c r="AO790">
        <v>3.6</v>
      </c>
      <c r="AP790">
        <v>1.6</v>
      </c>
      <c r="AQ790">
        <v>4.4</v>
      </c>
      <c r="AR790">
        <v>1.3</v>
      </c>
      <c r="AS790">
        <v>0.8</v>
      </c>
      <c r="AT790">
        <v>1.3</v>
      </c>
      <c r="AU790">
        <v>0.5</v>
      </c>
      <c r="AV790">
        <v>4</v>
      </c>
      <c r="AW790">
        <v>2.6</v>
      </c>
      <c r="AX790">
        <v>1.7</v>
      </c>
      <c r="AY790">
        <v>1.5</v>
      </c>
      <c r="AZ790">
        <v>0.7</v>
      </c>
      <c r="BA790">
        <v>1.2</v>
      </c>
      <c r="BB790">
        <v>0.2</v>
      </c>
      <c r="BC790">
        <v>30.1</v>
      </c>
      <c r="BD790">
        <v>2.3</v>
      </c>
      <c r="BE790">
        <v>5.6</v>
      </c>
      <c r="BF790">
        <v>1.5</v>
      </c>
      <c r="BG790">
        <v>6.2</v>
      </c>
      <c r="BH790">
        <v>1.2</v>
      </c>
      <c r="BI790">
        <v>1.6</v>
      </c>
      <c r="BJ790">
        <v>0.7</v>
      </c>
      <c r="BK790">
        <v>0.9</v>
      </c>
      <c r="BL790">
        <v>0.2</v>
      </c>
      <c r="BM790">
        <v>0.9</v>
      </c>
      <c r="BP790">
        <v>2.1</v>
      </c>
      <c r="BQ790">
        <v>179.3</v>
      </c>
      <c r="BS790">
        <v>60.1</v>
      </c>
      <c r="BT790">
        <v>12.7</v>
      </c>
    </row>
    <row r="791" spans="1:72" x14ac:dyDescent="0.25">
      <c r="A791" s="28" t="s">
        <v>139</v>
      </c>
      <c r="B791" s="27" t="s">
        <v>347</v>
      </c>
      <c r="C791" s="28" t="s">
        <v>403</v>
      </c>
      <c r="D791">
        <v>1.1</v>
      </c>
      <c r="E791">
        <v>0.1</v>
      </c>
      <c r="F791">
        <v>0.1</v>
      </c>
      <c r="G791">
        <v>0.2</v>
      </c>
      <c r="H791">
        <v>4.8</v>
      </c>
      <c r="I791">
        <v>4</v>
      </c>
      <c r="J791">
        <v>0.3</v>
      </c>
      <c r="K791">
        <v>0.6</v>
      </c>
      <c r="L791">
        <v>0.4</v>
      </c>
      <c r="M791">
        <v>1.2</v>
      </c>
      <c r="N791">
        <v>8.6</v>
      </c>
      <c r="O791">
        <v>4.8</v>
      </c>
      <c r="P791">
        <v>3.3</v>
      </c>
      <c r="Q791">
        <v>1.2</v>
      </c>
      <c r="R791">
        <v>2.6</v>
      </c>
      <c r="S791">
        <v>6.1</v>
      </c>
      <c r="T791">
        <v>6.3</v>
      </c>
      <c r="U791">
        <v>7.6</v>
      </c>
      <c r="V791">
        <v>13.3</v>
      </c>
      <c r="W791">
        <v>8.8</v>
      </c>
      <c r="X791">
        <v>9.5</v>
      </c>
      <c r="Y791">
        <v>2.3</v>
      </c>
      <c r="Z791">
        <v>3</v>
      </c>
      <c r="AA791">
        <v>2.1</v>
      </c>
      <c r="AC791">
        <v>0.8</v>
      </c>
      <c r="AD791">
        <v>7.6</v>
      </c>
      <c r="AE791">
        <v>0.9</v>
      </c>
      <c r="AF791">
        <v>3.3</v>
      </c>
      <c r="AG791">
        <v>1.8</v>
      </c>
      <c r="AH791">
        <v>1.1</v>
      </c>
      <c r="AI791">
        <v>3.4</v>
      </c>
      <c r="AJ791">
        <v>28.4</v>
      </c>
      <c r="AK791">
        <v>7.6</v>
      </c>
      <c r="AL791">
        <v>2.9</v>
      </c>
      <c r="AM791">
        <v>2.1</v>
      </c>
      <c r="AN791">
        <v>1.1</v>
      </c>
      <c r="AO791">
        <v>1.8</v>
      </c>
      <c r="AP791">
        <v>1.2</v>
      </c>
      <c r="AQ791">
        <v>3.5</v>
      </c>
      <c r="AR791">
        <v>1.6</v>
      </c>
      <c r="AS791">
        <v>0.8</v>
      </c>
      <c r="AT791">
        <v>1.7</v>
      </c>
      <c r="AU791">
        <v>0.5</v>
      </c>
      <c r="AV791">
        <v>4.9</v>
      </c>
      <c r="AW791">
        <v>3</v>
      </c>
      <c r="AX791">
        <v>2.1</v>
      </c>
      <c r="AY791">
        <v>1.1</v>
      </c>
      <c r="AZ791">
        <v>1.1</v>
      </c>
      <c r="BA791">
        <v>1.4</v>
      </c>
      <c r="BB791">
        <v>0.3</v>
      </c>
      <c r="BC791">
        <v>24.2</v>
      </c>
      <c r="BD791">
        <v>2.4</v>
      </c>
      <c r="BE791">
        <v>5.1</v>
      </c>
      <c r="BF791">
        <v>1.4</v>
      </c>
      <c r="BG791">
        <v>6.5</v>
      </c>
      <c r="BH791">
        <v>1.7</v>
      </c>
      <c r="BI791">
        <v>1.9</v>
      </c>
      <c r="BJ791">
        <v>0.8</v>
      </c>
      <c r="BK791">
        <v>1.1</v>
      </c>
      <c r="BL791">
        <v>0.1</v>
      </c>
      <c r="BM791">
        <v>0.8</v>
      </c>
      <c r="BP791">
        <v>4</v>
      </c>
      <c r="BQ791">
        <v>263.4</v>
      </c>
      <c r="BS791">
        <v>31.2</v>
      </c>
      <c r="BT791">
        <v>9.4</v>
      </c>
    </row>
    <row r="792" spans="1:72" x14ac:dyDescent="0.25">
      <c r="A792" s="28" t="s">
        <v>139</v>
      </c>
      <c r="B792" s="27" t="s">
        <v>347</v>
      </c>
      <c r="C792" s="28" t="s">
        <v>404</v>
      </c>
      <c r="D792">
        <v>0.5</v>
      </c>
      <c r="H792">
        <v>1.8</v>
      </c>
      <c r="I792">
        <v>0.8</v>
      </c>
      <c r="J792">
        <v>0.1</v>
      </c>
      <c r="K792">
        <v>0.2</v>
      </c>
      <c r="L792">
        <v>0.1</v>
      </c>
      <c r="M792">
        <v>0.9</v>
      </c>
      <c r="N792">
        <v>1.5</v>
      </c>
      <c r="O792">
        <v>0.5</v>
      </c>
      <c r="P792">
        <v>0.6</v>
      </c>
      <c r="Q792">
        <v>0.2</v>
      </c>
      <c r="R792">
        <v>0.6</v>
      </c>
      <c r="S792">
        <v>0.9</v>
      </c>
      <c r="T792">
        <v>1.2</v>
      </c>
      <c r="U792">
        <v>1.7</v>
      </c>
      <c r="V792">
        <v>1.6</v>
      </c>
      <c r="W792">
        <v>1.2</v>
      </c>
      <c r="X792">
        <v>1.3</v>
      </c>
      <c r="Y792">
        <v>0.6</v>
      </c>
      <c r="Z792">
        <v>0.6</v>
      </c>
      <c r="AA792">
        <v>0.6</v>
      </c>
      <c r="AC792">
        <v>0.1</v>
      </c>
      <c r="AD792">
        <v>1.4</v>
      </c>
      <c r="AE792">
        <v>0.1</v>
      </c>
      <c r="AF792">
        <v>0.5</v>
      </c>
      <c r="AG792">
        <v>0.3</v>
      </c>
      <c r="AH792">
        <v>0.1</v>
      </c>
      <c r="AI792">
        <v>0.2</v>
      </c>
      <c r="AJ792">
        <v>2.8</v>
      </c>
      <c r="AK792">
        <v>0.8</v>
      </c>
      <c r="AL792">
        <v>0.4</v>
      </c>
      <c r="AM792">
        <v>1.1</v>
      </c>
      <c r="AN792">
        <v>0.1</v>
      </c>
      <c r="AO792">
        <v>0.2</v>
      </c>
      <c r="AP792">
        <v>0.2</v>
      </c>
      <c r="AQ792">
        <v>0.5</v>
      </c>
      <c r="AR792">
        <v>0.2</v>
      </c>
      <c r="AS792">
        <v>0.1</v>
      </c>
      <c r="AT792">
        <v>0.2</v>
      </c>
      <c r="AU792">
        <v>0.1</v>
      </c>
      <c r="AV792">
        <v>0.6</v>
      </c>
      <c r="AW792">
        <v>0.4</v>
      </c>
      <c r="AX792">
        <v>0.3</v>
      </c>
      <c r="AY792">
        <v>0.1</v>
      </c>
      <c r="AZ792">
        <v>0.1</v>
      </c>
      <c r="BA792">
        <v>0.2</v>
      </c>
      <c r="BC792">
        <v>3</v>
      </c>
      <c r="BD792">
        <v>0.5</v>
      </c>
      <c r="BE792">
        <v>0.9</v>
      </c>
      <c r="BF792">
        <v>0.2</v>
      </c>
      <c r="BG792">
        <v>1.9</v>
      </c>
      <c r="BH792">
        <v>0.5</v>
      </c>
      <c r="BI792">
        <v>0.3</v>
      </c>
      <c r="BJ792">
        <v>0.2</v>
      </c>
      <c r="BK792">
        <v>0.2</v>
      </c>
      <c r="BM792">
        <v>0.2</v>
      </c>
      <c r="BP792">
        <v>0.4</v>
      </c>
      <c r="BQ792">
        <v>100.4</v>
      </c>
      <c r="BS792">
        <v>7.6</v>
      </c>
      <c r="BT792">
        <v>2.2</v>
      </c>
    </row>
    <row r="793" spans="1:72" x14ac:dyDescent="0.25">
      <c r="A793" s="28" t="s">
        <v>139</v>
      </c>
      <c r="B793" s="27" t="s">
        <v>347</v>
      </c>
      <c r="C793" s="28" t="s">
        <v>405</v>
      </c>
      <c r="D793">
        <v>1.1</v>
      </c>
      <c r="F793">
        <v>0.1</v>
      </c>
      <c r="G793">
        <v>0.2</v>
      </c>
      <c r="H793">
        <v>0.8</v>
      </c>
      <c r="I793">
        <v>0.3</v>
      </c>
      <c r="J793">
        <v>0.1</v>
      </c>
      <c r="K793">
        <v>0.2</v>
      </c>
      <c r="L793">
        <v>0.1</v>
      </c>
      <c r="M793">
        <v>9.4</v>
      </c>
      <c r="N793">
        <v>5.6</v>
      </c>
      <c r="O793">
        <v>0.8</v>
      </c>
      <c r="P793">
        <v>1.1</v>
      </c>
      <c r="Q793">
        <v>0.7</v>
      </c>
      <c r="R793">
        <v>1.7</v>
      </c>
      <c r="S793">
        <v>1.8</v>
      </c>
      <c r="T793">
        <v>0.6</v>
      </c>
      <c r="U793">
        <v>0.7</v>
      </c>
      <c r="V793">
        <v>1.3</v>
      </c>
      <c r="W793">
        <v>0.9</v>
      </c>
      <c r="X793">
        <v>1.4</v>
      </c>
      <c r="Y793">
        <v>0.3</v>
      </c>
      <c r="Z793">
        <v>0.5</v>
      </c>
      <c r="AA793">
        <v>6.1</v>
      </c>
      <c r="AC793">
        <v>0.7</v>
      </c>
      <c r="AD793">
        <v>2.8</v>
      </c>
      <c r="AE793">
        <v>0.2</v>
      </c>
      <c r="AF793">
        <v>1</v>
      </c>
      <c r="AG793">
        <v>0.4</v>
      </c>
      <c r="AH793">
        <v>1.6</v>
      </c>
      <c r="AI793">
        <v>0.7</v>
      </c>
      <c r="AJ793">
        <v>11.9</v>
      </c>
      <c r="AK793">
        <v>1.5</v>
      </c>
      <c r="AL793">
        <v>0.4</v>
      </c>
      <c r="AM793">
        <v>0.6</v>
      </c>
      <c r="AN793">
        <v>0.1</v>
      </c>
      <c r="AO793">
        <v>0.2</v>
      </c>
      <c r="AP793">
        <v>0.2</v>
      </c>
      <c r="AQ793">
        <v>0.5</v>
      </c>
      <c r="AR793">
        <v>0.3</v>
      </c>
      <c r="AS793">
        <v>0.1</v>
      </c>
      <c r="AT793">
        <v>0.4</v>
      </c>
      <c r="AU793">
        <v>0.2</v>
      </c>
      <c r="AV793">
        <v>1.7</v>
      </c>
      <c r="AW793">
        <v>0.4</v>
      </c>
      <c r="AX793">
        <v>0.3</v>
      </c>
      <c r="AY793">
        <v>0.2</v>
      </c>
      <c r="AZ793">
        <v>0.2</v>
      </c>
      <c r="BA793">
        <v>1.3</v>
      </c>
      <c r="BB793">
        <v>0.1</v>
      </c>
      <c r="BC793">
        <v>3</v>
      </c>
      <c r="BD793">
        <v>1</v>
      </c>
      <c r="BE793">
        <v>1.5</v>
      </c>
      <c r="BF793">
        <v>0.3</v>
      </c>
      <c r="BG793">
        <v>1.5</v>
      </c>
      <c r="BH793">
        <v>0.4</v>
      </c>
      <c r="BI793">
        <v>0.3</v>
      </c>
      <c r="BJ793">
        <v>0.3</v>
      </c>
      <c r="BK793">
        <v>0.3</v>
      </c>
      <c r="BM793">
        <v>0.3</v>
      </c>
      <c r="BP793">
        <v>0.3</v>
      </c>
      <c r="BQ793">
        <v>77.2</v>
      </c>
      <c r="BS793">
        <v>2.7</v>
      </c>
      <c r="BT793">
        <v>0.7</v>
      </c>
    </row>
    <row r="794" spans="1:72" x14ac:dyDescent="0.25">
      <c r="A794" s="28" t="s">
        <v>139</v>
      </c>
      <c r="B794" s="27" t="s">
        <v>347</v>
      </c>
      <c r="C794" s="28" t="s">
        <v>406</v>
      </c>
      <c r="D794">
        <v>0.3</v>
      </c>
      <c r="G794">
        <v>0.1</v>
      </c>
      <c r="H794">
        <v>2.5</v>
      </c>
      <c r="I794">
        <v>0.1</v>
      </c>
      <c r="K794">
        <v>0.1</v>
      </c>
      <c r="L794">
        <v>0.1</v>
      </c>
      <c r="M794">
        <v>4.5</v>
      </c>
      <c r="N794">
        <v>1.1</v>
      </c>
      <c r="O794">
        <v>0.7</v>
      </c>
      <c r="P794">
        <v>0.3</v>
      </c>
      <c r="Q794">
        <v>0.3</v>
      </c>
      <c r="R794">
        <v>1.1</v>
      </c>
      <c r="S794">
        <v>1.1</v>
      </c>
      <c r="T794">
        <v>1.1</v>
      </c>
      <c r="U794">
        <v>1</v>
      </c>
      <c r="V794">
        <v>2</v>
      </c>
      <c r="W794">
        <v>1</v>
      </c>
      <c r="X794">
        <v>0.6</v>
      </c>
      <c r="Y794">
        <v>0.5</v>
      </c>
      <c r="Z794">
        <v>0.4</v>
      </c>
      <c r="AA794">
        <v>4</v>
      </c>
      <c r="AC794">
        <v>0.2</v>
      </c>
      <c r="AD794">
        <v>0.9</v>
      </c>
      <c r="AE794">
        <v>0.2</v>
      </c>
      <c r="AF794">
        <v>0.8</v>
      </c>
      <c r="AG794">
        <v>0.6</v>
      </c>
      <c r="AH794">
        <v>0.3</v>
      </c>
      <c r="AI794">
        <v>2.1</v>
      </c>
      <c r="AJ794">
        <v>6.3</v>
      </c>
      <c r="AK794">
        <v>1.7</v>
      </c>
      <c r="AL794">
        <v>1.1</v>
      </c>
      <c r="AM794">
        <v>0.4</v>
      </c>
      <c r="AN794">
        <v>0.3</v>
      </c>
      <c r="AO794">
        <v>0.8</v>
      </c>
      <c r="AP794">
        <v>0.3</v>
      </c>
      <c r="AQ794">
        <v>0.7</v>
      </c>
      <c r="AR794">
        <v>0.3</v>
      </c>
      <c r="AS794">
        <v>0.2</v>
      </c>
      <c r="AT794">
        <v>0.3</v>
      </c>
      <c r="AU794">
        <v>0.1</v>
      </c>
      <c r="AV794">
        <v>1.4</v>
      </c>
      <c r="AW794">
        <v>0.6</v>
      </c>
      <c r="AX794">
        <v>0.4</v>
      </c>
      <c r="AY794">
        <v>0.3</v>
      </c>
      <c r="AZ794">
        <v>0.2</v>
      </c>
      <c r="BA794">
        <v>0.2</v>
      </c>
      <c r="BB794">
        <v>0.1</v>
      </c>
      <c r="BC794">
        <v>8</v>
      </c>
      <c r="BD794">
        <v>0.6</v>
      </c>
      <c r="BE794">
        <v>1.5</v>
      </c>
      <c r="BF794">
        <v>0.3</v>
      </c>
      <c r="BG794">
        <v>1.1</v>
      </c>
      <c r="BH794">
        <v>0.4</v>
      </c>
      <c r="BI794">
        <v>0.5</v>
      </c>
      <c r="BJ794">
        <v>0.1</v>
      </c>
      <c r="BK794">
        <v>0.3</v>
      </c>
      <c r="BM794">
        <v>0.1</v>
      </c>
      <c r="BP794">
        <v>0.3</v>
      </c>
      <c r="BQ794">
        <v>53.6</v>
      </c>
      <c r="BS794">
        <v>3.8</v>
      </c>
      <c r="BT794">
        <v>1.3</v>
      </c>
    </row>
    <row r="795" spans="1:72" x14ac:dyDescent="0.25">
      <c r="A795" s="28" t="s">
        <v>139</v>
      </c>
      <c r="B795" s="27" t="s">
        <v>347</v>
      </c>
      <c r="C795" s="28" t="s">
        <v>407</v>
      </c>
      <c r="D795">
        <v>19.6</v>
      </c>
      <c r="E795">
        <v>1.5</v>
      </c>
      <c r="F795">
        <v>0.9</v>
      </c>
      <c r="G795">
        <v>2.8</v>
      </c>
      <c r="H795">
        <v>88.8</v>
      </c>
      <c r="I795">
        <v>31.6</v>
      </c>
      <c r="J795">
        <v>4.6</v>
      </c>
      <c r="K795">
        <v>8.4</v>
      </c>
      <c r="L795">
        <v>4.6</v>
      </c>
      <c r="M795">
        <v>200.8</v>
      </c>
      <c r="N795">
        <v>78.5</v>
      </c>
      <c r="O795">
        <v>36.4</v>
      </c>
      <c r="P795">
        <v>26.6</v>
      </c>
      <c r="Q795">
        <v>19</v>
      </c>
      <c r="R795">
        <v>49.8</v>
      </c>
      <c r="S795">
        <v>53.9</v>
      </c>
      <c r="T795">
        <v>123.8</v>
      </c>
      <c r="U795">
        <v>86.9</v>
      </c>
      <c r="V795">
        <v>122.8</v>
      </c>
      <c r="W795">
        <v>85.1</v>
      </c>
      <c r="X795">
        <v>88.4</v>
      </c>
      <c r="Y795">
        <v>26.9</v>
      </c>
      <c r="Z795">
        <v>33.7</v>
      </c>
      <c r="AA795">
        <v>201.4</v>
      </c>
      <c r="AB795">
        <v>1.1</v>
      </c>
      <c r="AC795">
        <v>11.3</v>
      </c>
      <c r="AD795">
        <v>78.3</v>
      </c>
      <c r="AE795">
        <v>14.4</v>
      </c>
      <c r="AF795">
        <v>72.5</v>
      </c>
      <c r="AG795">
        <v>33.4</v>
      </c>
      <c r="AH795">
        <v>16.2</v>
      </c>
      <c r="AI795">
        <v>42.7</v>
      </c>
      <c r="AJ795">
        <v>442.8</v>
      </c>
      <c r="AK795">
        <v>128.8</v>
      </c>
      <c r="AL795">
        <v>59.3</v>
      </c>
      <c r="AM795">
        <v>33.8</v>
      </c>
      <c r="AN795">
        <v>12.6</v>
      </c>
      <c r="AO795">
        <v>27.5</v>
      </c>
      <c r="AP795">
        <v>25</v>
      </c>
      <c r="AQ795">
        <v>57.9</v>
      </c>
      <c r="AR795">
        <v>23.7</v>
      </c>
      <c r="AS795">
        <v>15.3</v>
      </c>
      <c r="AT795">
        <v>33.7</v>
      </c>
      <c r="AU795">
        <v>6.8</v>
      </c>
      <c r="AV795">
        <v>84.9</v>
      </c>
      <c r="AW795">
        <v>39.2</v>
      </c>
      <c r="AX795">
        <v>25</v>
      </c>
      <c r="AY795">
        <v>14.5</v>
      </c>
      <c r="AZ795">
        <v>11.2</v>
      </c>
      <c r="BA795">
        <v>19.4</v>
      </c>
      <c r="BB795">
        <v>4.5</v>
      </c>
      <c r="BC795">
        <v>537.9</v>
      </c>
      <c r="BD795">
        <v>34.4</v>
      </c>
      <c r="BE795">
        <v>117</v>
      </c>
      <c r="BF795">
        <v>18.1</v>
      </c>
      <c r="BG795">
        <v>63.9</v>
      </c>
      <c r="BH795">
        <v>20.3</v>
      </c>
      <c r="BI795">
        <v>24.3</v>
      </c>
      <c r="BJ795">
        <v>10.6</v>
      </c>
      <c r="BK795">
        <v>33.9</v>
      </c>
      <c r="BL795">
        <v>2.1</v>
      </c>
      <c r="BM795">
        <v>9.3</v>
      </c>
      <c r="BP795">
        <v>16.7</v>
      </c>
      <c r="BQ795">
        <v>4225.7</v>
      </c>
      <c r="BR795">
        <v>0.1</v>
      </c>
      <c r="BS795">
        <v>301.9</v>
      </c>
      <c r="BT795">
        <v>91</v>
      </c>
    </row>
    <row r="796" spans="1:72" x14ac:dyDescent="0.25">
      <c r="A796" s="26" t="s">
        <v>279</v>
      </c>
      <c r="B796" s="27" t="s">
        <v>348</v>
      </c>
      <c r="C796" s="26" t="s">
        <v>384</v>
      </c>
      <c r="D796">
        <v>1494.8</v>
      </c>
      <c r="E796">
        <v>480</v>
      </c>
      <c r="F796">
        <v>214.5</v>
      </c>
      <c r="G796">
        <v>1890.8</v>
      </c>
      <c r="H796">
        <v>23786.9</v>
      </c>
      <c r="I796">
        <v>2395.6</v>
      </c>
      <c r="J796">
        <v>2275.9</v>
      </c>
      <c r="K796">
        <v>4858.7</v>
      </c>
      <c r="L796">
        <v>544.8</v>
      </c>
      <c r="M796">
        <v>7564.5</v>
      </c>
      <c r="N796">
        <v>8638.6</v>
      </c>
      <c r="O796">
        <v>1472.9</v>
      </c>
      <c r="P796">
        <v>3734.4</v>
      </c>
      <c r="Q796">
        <v>5116.6</v>
      </c>
      <c r="R796">
        <v>5256.1</v>
      </c>
      <c r="S796">
        <v>4125.5</v>
      </c>
      <c r="T796">
        <v>2226.5</v>
      </c>
      <c r="U796">
        <v>2962.7</v>
      </c>
      <c r="V796">
        <v>7758.7</v>
      </c>
      <c r="W796">
        <v>10374.1</v>
      </c>
      <c r="X796">
        <v>1373</v>
      </c>
      <c r="Y796">
        <v>2393.6</v>
      </c>
      <c r="Z796">
        <v>1214</v>
      </c>
      <c r="AA796">
        <v>9880.4</v>
      </c>
      <c r="AB796">
        <v>188.5</v>
      </c>
      <c r="AC796">
        <v>2792.6</v>
      </c>
      <c r="AD796">
        <v>9872.1</v>
      </c>
      <c r="AE796">
        <v>5359</v>
      </c>
      <c r="AF796">
        <v>86142.1</v>
      </c>
      <c r="AG796">
        <v>20155</v>
      </c>
      <c r="AH796">
        <v>72718.9</v>
      </c>
      <c r="AI796">
        <v>31288.1</v>
      </c>
      <c r="AJ796">
        <v>12707.7</v>
      </c>
      <c r="AK796">
        <v>132945.5</v>
      </c>
      <c r="AL796">
        <v>16278.2</v>
      </c>
      <c r="AM796">
        <v>1983.2</v>
      </c>
      <c r="AN796">
        <v>1619.3</v>
      </c>
      <c r="AO796">
        <v>380.3</v>
      </c>
      <c r="AP796">
        <v>1587.7</v>
      </c>
      <c r="AQ796">
        <v>3348.3</v>
      </c>
      <c r="AR796">
        <v>462</v>
      </c>
      <c r="AS796">
        <v>262.4</v>
      </c>
      <c r="AT796">
        <v>724.5</v>
      </c>
      <c r="AU796">
        <v>1619.6</v>
      </c>
      <c r="AV796">
        <v>3779.5</v>
      </c>
      <c r="AW796">
        <v>1077.7</v>
      </c>
      <c r="AX796">
        <v>395.6</v>
      </c>
      <c r="AY796">
        <v>707.6</v>
      </c>
      <c r="AZ796">
        <v>1211.1</v>
      </c>
      <c r="BA796">
        <v>2472.5</v>
      </c>
      <c r="BB796">
        <v>286.6</v>
      </c>
      <c r="BC796">
        <v>1038.6</v>
      </c>
      <c r="BD796">
        <v>2540.4</v>
      </c>
      <c r="BE796">
        <v>3369.8</v>
      </c>
      <c r="BF796">
        <v>1231.5</v>
      </c>
      <c r="BG796">
        <v>1169.8</v>
      </c>
      <c r="BH796">
        <v>459.3</v>
      </c>
      <c r="BI796">
        <v>452.2</v>
      </c>
      <c r="BJ796">
        <v>484.8</v>
      </c>
      <c r="BK796">
        <v>348.5</v>
      </c>
      <c r="BL796">
        <v>223.7</v>
      </c>
      <c r="BM796">
        <v>429.5</v>
      </c>
      <c r="BP796">
        <v>60589.3</v>
      </c>
      <c r="BQ796">
        <v>40833.3</v>
      </c>
      <c r="BR796">
        <v>46.4</v>
      </c>
      <c r="BS796">
        <v>6201.3</v>
      </c>
      <c r="BT796">
        <v>346.1</v>
      </c>
    </row>
    <row r="797" spans="1:72" x14ac:dyDescent="0.25">
      <c r="A797" s="28" t="s">
        <v>279</v>
      </c>
      <c r="B797" s="27" t="s">
        <v>348</v>
      </c>
      <c r="C797" s="28" t="s">
        <v>385</v>
      </c>
      <c r="D797">
        <v>6.2</v>
      </c>
      <c r="E797">
        <v>1.5</v>
      </c>
      <c r="F797">
        <v>0.8</v>
      </c>
      <c r="G797">
        <v>2.7</v>
      </c>
      <c r="H797">
        <v>16.7</v>
      </c>
      <c r="I797">
        <v>3.9</v>
      </c>
      <c r="J797">
        <v>4.9</v>
      </c>
      <c r="K797">
        <v>8.5</v>
      </c>
      <c r="L797">
        <v>1.8</v>
      </c>
      <c r="M797">
        <v>3.8</v>
      </c>
      <c r="N797">
        <v>11.3</v>
      </c>
      <c r="O797">
        <v>7.2</v>
      </c>
      <c r="P797">
        <v>5.4</v>
      </c>
      <c r="Q797">
        <v>5.4</v>
      </c>
      <c r="R797">
        <v>6.7</v>
      </c>
      <c r="S797">
        <v>7.4</v>
      </c>
      <c r="T797">
        <v>5.8</v>
      </c>
      <c r="U797">
        <v>5</v>
      </c>
      <c r="V797">
        <v>9.5</v>
      </c>
      <c r="W797">
        <v>21.3</v>
      </c>
      <c r="X797">
        <v>4.3</v>
      </c>
      <c r="Y797">
        <v>4.5</v>
      </c>
      <c r="Z797">
        <v>3.8</v>
      </c>
      <c r="AA797">
        <v>5.5</v>
      </c>
      <c r="AB797">
        <v>1.4</v>
      </c>
      <c r="AC797">
        <v>6.7</v>
      </c>
      <c r="AD797">
        <v>16.4</v>
      </c>
      <c r="AE797">
        <v>25.1</v>
      </c>
      <c r="AF797">
        <v>44.8</v>
      </c>
      <c r="AG797">
        <v>16.6</v>
      </c>
      <c r="AH797">
        <v>49.2</v>
      </c>
      <c r="AI797">
        <v>380.7</v>
      </c>
      <c r="AJ797">
        <v>40.2</v>
      </c>
      <c r="AK797">
        <v>159.2</v>
      </c>
      <c r="AL797">
        <v>12.2</v>
      </c>
      <c r="AM797">
        <v>4</v>
      </c>
      <c r="AN797">
        <v>3.9</v>
      </c>
      <c r="AO797">
        <v>3.5</v>
      </c>
      <c r="AP797">
        <v>5.1</v>
      </c>
      <c r="AQ797">
        <v>11.3</v>
      </c>
      <c r="AR797">
        <v>2.1</v>
      </c>
      <c r="AS797">
        <v>2</v>
      </c>
      <c r="AT797">
        <v>2.3</v>
      </c>
      <c r="AU797">
        <v>2.8</v>
      </c>
      <c r="AV797">
        <v>6.8</v>
      </c>
      <c r="AW797">
        <v>3.9</v>
      </c>
      <c r="AX797">
        <v>2.7</v>
      </c>
      <c r="AY797">
        <v>3.2</v>
      </c>
      <c r="AZ797">
        <v>3.2</v>
      </c>
      <c r="BA797">
        <v>8.9</v>
      </c>
      <c r="BB797">
        <v>2.1</v>
      </c>
      <c r="BC797">
        <v>3.5</v>
      </c>
      <c r="BD797">
        <v>5.2</v>
      </c>
      <c r="BE797">
        <v>6.4</v>
      </c>
      <c r="BF797">
        <v>2.5</v>
      </c>
      <c r="BG797">
        <v>5.2</v>
      </c>
      <c r="BH797">
        <v>2.6</v>
      </c>
      <c r="BI797">
        <v>2.2</v>
      </c>
      <c r="BJ797">
        <v>2.1</v>
      </c>
      <c r="BK797">
        <v>1.9</v>
      </c>
      <c r="BL797">
        <v>1.2</v>
      </c>
      <c r="BM797">
        <v>2.1</v>
      </c>
      <c r="BP797">
        <v>3.7</v>
      </c>
      <c r="BQ797">
        <v>65.8</v>
      </c>
      <c r="BR797">
        <v>0.2</v>
      </c>
      <c r="BS797">
        <v>6.8</v>
      </c>
      <c r="BT797">
        <v>3.2</v>
      </c>
    </row>
    <row r="798" spans="1:72" x14ac:dyDescent="0.25">
      <c r="A798" s="28" t="s">
        <v>279</v>
      </c>
      <c r="B798" s="27" t="s">
        <v>348</v>
      </c>
      <c r="C798" s="28" t="s">
        <v>386</v>
      </c>
      <c r="D798">
        <v>6.9</v>
      </c>
      <c r="E798">
        <v>0.7</v>
      </c>
      <c r="F798">
        <v>1.1</v>
      </c>
      <c r="G798">
        <v>4.9</v>
      </c>
      <c r="H798">
        <v>70.6</v>
      </c>
      <c r="I798">
        <v>17</v>
      </c>
      <c r="J798">
        <v>10.4</v>
      </c>
      <c r="K798">
        <v>13.3</v>
      </c>
      <c r="L798">
        <v>1.9</v>
      </c>
      <c r="M798">
        <v>17.2</v>
      </c>
      <c r="N798">
        <v>50.5</v>
      </c>
      <c r="O798">
        <v>11.9</v>
      </c>
      <c r="P798">
        <v>18.1</v>
      </c>
      <c r="Q798">
        <v>15.6</v>
      </c>
      <c r="R798">
        <v>30.5</v>
      </c>
      <c r="S798">
        <v>21.2</v>
      </c>
      <c r="T798">
        <v>9.1</v>
      </c>
      <c r="U798">
        <v>9.8</v>
      </c>
      <c r="V798">
        <v>22.4</v>
      </c>
      <c r="W798">
        <v>31.5</v>
      </c>
      <c r="X798">
        <v>99.9</v>
      </c>
      <c r="Y798">
        <v>7.3</v>
      </c>
      <c r="Z798">
        <v>14.1</v>
      </c>
      <c r="AA798">
        <v>20.8</v>
      </c>
      <c r="AB798">
        <v>0.6</v>
      </c>
      <c r="AC798">
        <v>7.9</v>
      </c>
      <c r="AD798">
        <v>52</v>
      </c>
      <c r="AE798">
        <v>31.4</v>
      </c>
      <c r="AF798">
        <v>212.4</v>
      </c>
      <c r="AG798">
        <v>63.3</v>
      </c>
      <c r="AH798">
        <v>284.9</v>
      </c>
      <c r="AI798">
        <v>976.7</v>
      </c>
      <c r="AJ798">
        <v>236.7</v>
      </c>
      <c r="AK798">
        <v>1029.5</v>
      </c>
      <c r="AL798">
        <v>40.4</v>
      </c>
      <c r="AM798">
        <v>6</v>
      </c>
      <c r="AN798">
        <v>6.1</v>
      </c>
      <c r="AO798">
        <v>2.1</v>
      </c>
      <c r="AP798">
        <v>9</v>
      </c>
      <c r="AQ798">
        <v>30</v>
      </c>
      <c r="AR798">
        <v>6.6</v>
      </c>
      <c r="AS798">
        <v>5</v>
      </c>
      <c r="AT798">
        <v>4.3</v>
      </c>
      <c r="AU798">
        <v>3.5</v>
      </c>
      <c r="AV798">
        <v>12.1</v>
      </c>
      <c r="AW798">
        <v>3.7</v>
      </c>
      <c r="AX798">
        <v>2</v>
      </c>
      <c r="AY798">
        <v>2.3</v>
      </c>
      <c r="AZ798">
        <v>2.8</v>
      </c>
      <c r="BA798">
        <v>17.1</v>
      </c>
      <c r="BB798">
        <v>1.1</v>
      </c>
      <c r="BC798">
        <v>13.4</v>
      </c>
      <c r="BD798">
        <v>10.4</v>
      </c>
      <c r="BE798">
        <v>19.3</v>
      </c>
      <c r="BF798">
        <v>2.2</v>
      </c>
      <c r="BG798">
        <v>6.2</v>
      </c>
      <c r="BH798">
        <v>1.5</v>
      </c>
      <c r="BI798">
        <v>2.1</v>
      </c>
      <c r="BJ798">
        <v>1.6</v>
      </c>
      <c r="BK798">
        <v>1.1</v>
      </c>
      <c r="BL798">
        <v>1.1</v>
      </c>
      <c r="BM798">
        <v>2</v>
      </c>
      <c r="BP798">
        <v>3.5</v>
      </c>
      <c r="BQ798">
        <v>98.3</v>
      </c>
      <c r="BR798">
        <v>0.1</v>
      </c>
      <c r="BS798">
        <v>154.4</v>
      </c>
      <c r="BT798">
        <v>-1.2</v>
      </c>
    </row>
    <row r="799" spans="1:72" x14ac:dyDescent="0.25">
      <c r="A799" s="28" t="s">
        <v>279</v>
      </c>
      <c r="B799" s="27" t="s">
        <v>348</v>
      </c>
      <c r="C799" s="28" t="s">
        <v>387</v>
      </c>
      <c r="D799">
        <v>4.8</v>
      </c>
      <c r="E799">
        <v>0.4</v>
      </c>
      <c r="F799">
        <v>1.1</v>
      </c>
      <c r="G799">
        <v>3.4</v>
      </c>
      <c r="H799">
        <v>45.6</v>
      </c>
      <c r="I799">
        <v>6.5</v>
      </c>
      <c r="J799">
        <v>4.7</v>
      </c>
      <c r="K799">
        <v>8</v>
      </c>
      <c r="L799">
        <v>1.4</v>
      </c>
      <c r="M799">
        <v>10</v>
      </c>
      <c r="N799">
        <v>28.2</v>
      </c>
      <c r="O799">
        <v>27.8</v>
      </c>
      <c r="P799">
        <v>8.4</v>
      </c>
      <c r="Q799">
        <v>9.9</v>
      </c>
      <c r="R799">
        <v>11.6</v>
      </c>
      <c r="S799">
        <v>11.1</v>
      </c>
      <c r="T799">
        <v>11.1</v>
      </c>
      <c r="U799">
        <v>7.6</v>
      </c>
      <c r="V799">
        <v>12.5</v>
      </c>
      <c r="W799">
        <v>19.1</v>
      </c>
      <c r="X799">
        <v>6.6</v>
      </c>
      <c r="Y799">
        <v>6.6</v>
      </c>
      <c r="Z799">
        <v>4.3</v>
      </c>
      <c r="AA799">
        <v>16.1</v>
      </c>
      <c r="AB799">
        <v>0.7</v>
      </c>
      <c r="AC799">
        <v>7</v>
      </c>
      <c r="AD799">
        <v>33.5</v>
      </c>
      <c r="AE799">
        <v>24.6</v>
      </c>
      <c r="AF799">
        <v>204.9</v>
      </c>
      <c r="AG799">
        <v>57.1</v>
      </c>
      <c r="AH799">
        <v>148.8</v>
      </c>
      <c r="AI799">
        <v>948.7</v>
      </c>
      <c r="AJ799">
        <v>192.5</v>
      </c>
      <c r="AK799">
        <v>656.1</v>
      </c>
      <c r="AL799">
        <v>52.2</v>
      </c>
      <c r="AM799">
        <v>8.6</v>
      </c>
      <c r="AN799">
        <v>9.2</v>
      </c>
      <c r="AO799">
        <v>3.4</v>
      </c>
      <c r="AP799">
        <v>15.9</v>
      </c>
      <c r="AQ799">
        <v>106.6</v>
      </c>
      <c r="AR799">
        <v>9.5</v>
      </c>
      <c r="AS799">
        <v>3.2</v>
      </c>
      <c r="AT799">
        <v>6.7</v>
      </c>
      <c r="AU799">
        <v>3.5</v>
      </c>
      <c r="AV799">
        <v>74.3</v>
      </c>
      <c r="AW799">
        <v>4.6</v>
      </c>
      <c r="AX799">
        <v>2.5</v>
      </c>
      <c r="AY799">
        <v>2.8</v>
      </c>
      <c r="AZ799">
        <v>2.8</v>
      </c>
      <c r="BA799">
        <v>10.2</v>
      </c>
      <c r="BB799">
        <v>2.2</v>
      </c>
      <c r="BC799">
        <v>4.1</v>
      </c>
      <c r="BD799">
        <v>13.4</v>
      </c>
      <c r="BE799">
        <v>23.4</v>
      </c>
      <c r="BF799">
        <v>3.4</v>
      </c>
      <c r="BG799">
        <v>6.8</v>
      </c>
      <c r="BH799">
        <v>3</v>
      </c>
      <c r="BI799">
        <v>3.4</v>
      </c>
      <c r="BJ799">
        <v>1.9</v>
      </c>
      <c r="BK799">
        <v>1.6</v>
      </c>
      <c r="BL799">
        <v>0.8</v>
      </c>
      <c r="BM799">
        <v>2.2</v>
      </c>
      <c r="BP799">
        <v>0.9</v>
      </c>
      <c r="BQ799">
        <v>45.1</v>
      </c>
      <c r="BS799">
        <v>16.1</v>
      </c>
      <c r="BT799">
        <v>1</v>
      </c>
    </row>
    <row r="800" spans="1:72" x14ac:dyDescent="0.25">
      <c r="A800" s="28" t="s">
        <v>279</v>
      </c>
      <c r="B800" s="27" t="s">
        <v>348</v>
      </c>
      <c r="C800" s="28" t="s">
        <v>388</v>
      </c>
      <c r="D800">
        <v>0.2</v>
      </c>
      <c r="E800">
        <v>0.1</v>
      </c>
      <c r="G800">
        <v>0.1</v>
      </c>
      <c r="H800">
        <v>0.9</v>
      </c>
      <c r="I800">
        <v>0.2</v>
      </c>
      <c r="J800">
        <v>0.2</v>
      </c>
      <c r="K800">
        <v>0.3</v>
      </c>
      <c r="M800">
        <v>0.8</v>
      </c>
      <c r="N800">
        <v>0.6</v>
      </c>
      <c r="O800">
        <v>0.2</v>
      </c>
      <c r="P800">
        <v>0.3</v>
      </c>
      <c r="Q800">
        <v>0.3</v>
      </c>
      <c r="R800">
        <v>0.7</v>
      </c>
      <c r="S800">
        <v>0.5</v>
      </c>
      <c r="T800">
        <v>0.2</v>
      </c>
      <c r="U800">
        <v>0.3</v>
      </c>
      <c r="V800">
        <v>0.5</v>
      </c>
      <c r="W800">
        <v>0.4</v>
      </c>
      <c r="X800">
        <v>1.6</v>
      </c>
      <c r="Y800">
        <v>0.1</v>
      </c>
      <c r="Z800">
        <v>0.3</v>
      </c>
      <c r="AA800">
        <v>0.5</v>
      </c>
      <c r="AC800">
        <v>0.2</v>
      </c>
      <c r="AD800">
        <v>0.7</v>
      </c>
      <c r="AE800">
        <v>0.3</v>
      </c>
      <c r="AF800">
        <v>3.1</v>
      </c>
      <c r="AG800">
        <v>1.1</v>
      </c>
      <c r="AH800">
        <v>6.4</v>
      </c>
      <c r="AI800">
        <v>38.1</v>
      </c>
      <c r="AJ800">
        <v>2.3</v>
      </c>
      <c r="AK800">
        <v>11.1</v>
      </c>
      <c r="AL800">
        <v>0.3</v>
      </c>
      <c r="AM800">
        <v>0.1</v>
      </c>
      <c r="AN800">
        <v>0.1</v>
      </c>
      <c r="AP800">
        <v>0.2</v>
      </c>
      <c r="AQ800">
        <v>0.6</v>
      </c>
      <c r="AU800">
        <v>0.1</v>
      </c>
      <c r="AV800">
        <v>0.4</v>
      </c>
      <c r="AW800">
        <v>0.1</v>
      </c>
      <c r="AY800">
        <v>0.1</v>
      </c>
      <c r="BA800">
        <v>0.2</v>
      </c>
      <c r="BC800">
        <v>0.1</v>
      </c>
      <c r="BD800">
        <v>0.2</v>
      </c>
      <c r="BE800">
        <v>0.4</v>
      </c>
      <c r="BG800">
        <v>0.1</v>
      </c>
      <c r="BP800">
        <v>0.1</v>
      </c>
      <c r="BQ800">
        <v>2.1</v>
      </c>
      <c r="BS800">
        <v>2.7</v>
      </c>
      <c r="BT800">
        <v>-2.9</v>
      </c>
    </row>
    <row r="801" spans="1:72" x14ac:dyDescent="0.25">
      <c r="A801" s="28" t="s">
        <v>279</v>
      </c>
      <c r="B801" s="27" t="s">
        <v>348</v>
      </c>
      <c r="C801" s="28" t="s">
        <v>389</v>
      </c>
      <c r="D801">
        <v>1.1</v>
      </c>
      <c r="E801">
        <v>0.1</v>
      </c>
      <c r="G801">
        <v>0.2</v>
      </c>
      <c r="H801">
        <v>4.1</v>
      </c>
      <c r="I801">
        <v>1</v>
      </c>
      <c r="J801">
        <v>0.5</v>
      </c>
      <c r="K801">
        <v>1.1</v>
      </c>
      <c r="L801">
        <v>0.2</v>
      </c>
      <c r="M801">
        <v>1.6</v>
      </c>
      <c r="N801">
        <v>16</v>
      </c>
      <c r="O801">
        <v>1.4</v>
      </c>
      <c r="P801">
        <v>7.7</v>
      </c>
      <c r="Q801">
        <v>1.1</v>
      </c>
      <c r="R801">
        <v>4</v>
      </c>
      <c r="S801">
        <v>2</v>
      </c>
      <c r="T801">
        <v>0.5</v>
      </c>
      <c r="U801">
        <v>2</v>
      </c>
      <c r="V801">
        <v>2.2</v>
      </c>
      <c r="W801">
        <v>7.9</v>
      </c>
      <c r="X801">
        <v>0.3</v>
      </c>
      <c r="Y801">
        <v>0.8</v>
      </c>
      <c r="Z801">
        <v>0.3</v>
      </c>
      <c r="AA801">
        <v>1.9</v>
      </c>
      <c r="AC801">
        <v>0.4</v>
      </c>
      <c r="AD801">
        <v>3.6</v>
      </c>
      <c r="AE801">
        <v>0.9</v>
      </c>
      <c r="AF801">
        <v>3</v>
      </c>
      <c r="AG801">
        <v>1.1</v>
      </c>
      <c r="AH801">
        <v>2.6</v>
      </c>
      <c r="AI801">
        <v>4.5</v>
      </c>
      <c r="AJ801">
        <v>1.1</v>
      </c>
      <c r="AK801">
        <v>5.8</v>
      </c>
      <c r="AL801">
        <v>0.2</v>
      </c>
      <c r="AM801">
        <v>0.3</v>
      </c>
      <c r="AN801">
        <v>0.1</v>
      </c>
      <c r="AO801">
        <v>0.1</v>
      </c>
      <c r="AP801">
        <v>0.3</v>
      </c>
      <c r="AQ801">
        <v>0.5</v>
      </c>
      <c r="AR801">
        <v>0.1</v>
      </c>
      <c r="AU801">
        <v>0.1</v>
      </c>
      <c r="AV801">
        <v>0.3</v>
      </c>
      <c r="AW801">
        <v>0.2</v>
      </c>
      <c r="AX801">
        <v>0.1</v>
      </c>
      <c r="AY801">
        <v>0.1</v>
      </c>
      <c r="AZ801">
        <v>0.1</v>
      </c>
      <c r="BA801">
        <v>0.1</v>
      </c>
      <c r="BC801">
        <v>0.1</v>
      </c>
      <c r="BD801">
        <v>0.3</v>
      </c>
      <c r="BE801">
        <v>0.4</v>
      </c>
      <c r="BF801">
        <v>0.1</v>
      </c>
      <c r="BG801">
        <v>0.6</v>
      </c>
      <c r="BH801">
        <v>0.1</v>
      </c>
      <c r="BI801">
        <v>0.1</v>
      </c>
      <c r="BK801">
        <v>0.1</v>
      </c>
      <c r="BM801">
        <v>0.1</v>
      </c>
      <c r="BP801">
        <v>0.5</v>
      </c>
      <c r="BQ801">
        <v>6.8</v>
      </c>
      <c r="BS801">
        <v>3.7</v>
      </c>
      <c r="BT801">
        <v>1.3</v>
      </c>
    </row>
    <row r="802" spans="1:71" x14ac:dyDescent="0.25">
      <c r="A802" s="28" t="s">
        <v>279</v>
      </c>
      <c r="B802" s="27" t="s">
        <v>348</v>
      </c>
      <c r="C802" s="28" t="s">
        <v>390</v>
      </c>
      <c r="H802">
        <v>0.4</v>
      </c>
      <c r="I802">
        <v>0.4</v>
      </c>
      <c r="K802">
        <v>0.1</v>
      </c>
      <c r="M802">
        <v>0.1</v>
      </c>
      <c r="N802">
        <v>0.2</v>
      </c>
      <c r="P802">
        <v>0.1</v>
      </c>
      <c r="Q802">
        <v>0.1</v>
      </c>
      <c r="R802">
        <v>0.3</v>
      </c>
      <c r="S802">
        <v>0.2</v>
      </c>
      <c r="U802">
        <v>0.1</v>
      </c>
      <c r="V802">
        <v>0.1</v>
      </c>
      <c r="W802">
        <v>0.2</v>
      </c>
      <c r="Y802">
        <v>0.1</v>
      </c>
      <c r="AA802">
        <v>0.1</v>
      </c>
      <c r="AD802">
        <v>0.3</v>
      </c>
      <c r="AE802">
        <v>0.1</v>
      </c>
      <c r="AF802">
        <v>1.5</v>
      </c>
      <c r="AG802">
        <v>0.4</v>
      </c>
      <c r="AH802">
        <v>1</v>
      </c>
      <c r="AI802">
        <v>1.5</v>
      </c>
      <c r="AJ802">
        <v>1.2</v>
      </c>
      <c r="AK802">
        <v>1.8</v>
      </c>
      <c r="AP802">
        <v>0.2</v>
      </c>
      <c r="AQ802">
        <v>0.1</v>
      </c>
      <c r="BA802">
        <v>0.1</v>
      </c>
      <c r="BC802">
        <v>0.1</v>
      </c>
      <c r="BQ802">
        <v>0.5</v>
      </c>
      <c r="BS802">
        <v>0.1</v>
      </c>
    </row>
    <row r="803" spans="1:72" x14ac:dyDescent="0.25">
      <c r="A803" s="28" t="s">
        <v>279</v>
      </c>
      <c r="B803" s="27" t="s">
        <v>348</v>
      </c>
      <c r="C803" s="28" t="s">
        <v>391</v>
      </c>
      <c r="D803">
        <v>0.4</v>
      </c>
      <c r="E803">
        <v>0.1</v>
      </c>
      <c r="G803">
        <v>0.4</v>
      </c>
      <c r="H803">
        <v>3</v>
      </c>
      <c r="I803">
        <v>0.4</v>
      </c>
      <c r="J803">
        <v>0.9</v>
      </c>
      <c r="K803">
        <v>0.9</v>
      </c>
      <c r="L803">
        <v>0.1</v>
      </c>
      <c r="M803">
        <v>0.8</v>
      </c>
      <c r="N803">
        <v>2.3</v>
      </c>
      <c r="O803">
        <v>0.5</v>
      </c>
      <c r="P803">
        <v>0.9</v>
      </c>
      <c r="Q803">
        <v>1.1</v>
      </c>
      <c r="R803">
        <v>2.1</v>
      </c>
      <c r="S803">
        <v>1.2</v>
      </c>
      <c r="T803">
        <v>0.5</v>
      </c>
      <c r="U803">
        <v>0.7</v>
      </c>
      <c r="V803">
        <v>1.2</v>
      </c>
      <c r="W803">
        <v>1.4</v>
      </c>
      <c r="X803">
        <v>0.2</v>
      </c>
      <c r="Y803">
        <v>0.4</v>
      </c>
      <c r="Z803">
        <v>0.2</v>
      </c>
      <c r="AA803">
        <v>1</v>
      </c>
      <c r="AC803">
        <v>0.5</v>
      </c>
      <c r="AD803">
        <v>2.9</v>
      </c>
      <c r="AE803">
        <v>1.1</v>
      </c>
      <c r="AF803">
        <v>9.4</v>
      </c>
      <c r="AG803">
        <v>3.4</v>
      </c>
      <c r="AH803">
        <v>14.2</v>
      </c>
      <c r="AI803">
        <v>23.7</v>
      </c>
      <c r="AJ803">
        <v>14.2</v>
      </c>
      <c r="AK803">
        <v>35.2</v>
      </c>
      <c r="AL803">
        <v>1.3</v>
      </c>
      <c r="AM803">
        <v>0.3</v>
      </c>
      <c r="AN803">
        <v>0.2</v>
      </c>
      <c r="AO803">
        <v>0.1</v>
      </c>
      <c r="AP803">
        <v>0.6</v>
      </c>
      <c r="AQ803">
        <v>3.2</v>
      </c>
      <c r="AR803">
        <v>0.1</v>
      </c>
      <c r="AS803">
        <v>0.1</v>
      </c>
      <c r="AT803">
        <v>0.1</v>
      </c>
      <c r="AU803">
        <v>0.2</v>
      </c>
      <c r="AV803">
        <v>0.8</v>
      </c>
      <c r="AW803">
        <v>0.2</v>
      </c>
      <c r="AX803">
        <v>0.1</v>
      </c>
      <c r="AY803">
        <v>0.1</v>
      </c>
      <c r="AZ803">
        <v>0.1</v>
      </c>
      <c r="BA803">
        <v>0.4</v>
      </c>
      <c r="BC803">
        <v>0.3</v>
      </c>
      <c r="BD803">
        <v>0.5</v>
      </c>
      <c r="BE803">
        <v>0.8</v>
      </c>
      <c r="BF803">
        <v>0.1</v>
      </c>
      <c r="BG803">
        <v>0.4</v>
      </c>
      <c r="BH803">
        <v>0.1</v>
      </c>
      <c r="BI803">
        <v>0.2</v>
      </c>
      <c r="BJ803">
        <v>0.1</v>
      </c>
      <c r="BK803">
        <v>0.1</v>
      </c>
      <c r="BL803">
        <v>0.1</v>
      </c>
      <c r="BM803">
        <v>0.1</v>
      </c>
      <c r="BP803">
        <v>0.2</v>
      </c>
      <c r="BQ803">
        <v>1.9</v>
      </c>
      <c r="BS803">
        <v>0.9</v>
      </c>
      <c r="BT803">
        <v>0.2</v>
      </c>
    </row>
    <row r="804" spans="1:72" x14ac:dyDescent="0.25">
      <c r="A804" s="28" t="s">
        <v>279</v>
      </c>
      <c r="B804" s="27" t="s">
        <v>348</v>
      </c>
      <c r="C804" s="28" t="s">
        <v>392</v>
      </c>
      <c r="D804">
        <v>3.2</v>
      </c>
      <c r="E804">
        <v>0.7</v>
      </c>
      <c r="F804">
        <v>0.6</v>
      </c>
      <c r="G804">
        <v>2.3</v>
      </c>
      <c r="H804">
        <v>29.1</v>
      </c>
      <c r="I804">
        <v>8.8</v>
      </c>
      <c r="J804">
        <v>3.8</v>
      </c>
      <c r="K804">
        <v>5.8</v>
      </c>
      <c r="L804">
        <v>0.9</v>
      </c>
      <c r="M804">
        <v>49.9</v>
      </c>
      <c r="N804">
        <v>20</v>
      </c>
      <c r="O804">
        <v>8.4</v>
      </c>
      <c r="P804">
        <v>8.7</v>
      </c>
      <c r="Q804">
        <v>7.9</v>
      </c>
      <c r="R804">
        <v>24.2</v>
      </c>
      <c r="S804">
        <v>14.1</v>
      </c>
      <c r="T804">
        <v>7.4</v>
      </c>
      <c r="U804">
        <v>9.9</v>
      </c>
      <c r="V804">
        <v>14.7</v>
      </c>
      <c r="W804">
        <v>23</v>
      </c>
      <c r="X804">
        <v>4.5</v>
      </c>
      <c r="Y804">
        <v>4.1</v>
      </c>
      <c r="Z804">
        <v>3.1</v>
      </c>
      <c r="AA804">
        <v>14.7</v>
      </c>
      <c r="AB804">
        <v>0.3</v>
      </c>
      <c r="AC804">
        <v>3.9</v>
      </c>
      <c r="AD804">
        <v>24.2</v>
      </c>
      <c r="AE804">
        <v>8.8</v>
      </c>
      <c r="AF804">
        <v>66.1</v>
      </c>
      <c r="AG804">
        <v>19.1</v>
      </c>
      <c r="AH804">
        <v>67.7</v>
      </c>
      <c r="AI804">
        <v>413.7</v>
      </c>
      <c r="AJ804">
        <v>53.8</v>
      </c>
      <c r="AK804">
        <v>211.1</v>
      </c>
      <c r="AL804">
        <v>6.9</v>
      </c>
      <c r="AM804">
        <v>3</v>
      </c>
      <c r="AN804">
        <v>1.6</v>
      </c>
      <c r="AO804">
        <v>0.9</v>
      </c>
      <c r="AP804">
        <v>3.9</v>
      </c>
      <c r="AQ804">
        <v>10.7</v>
      </c>
      <c r="AR804">
        <v>0.6</v>
      </c>
      <c r="AS804">
        <v>0.6</v>
      </c>
      <c r="AT804">
        <v>0.6</v>
      </c>
      <c r="AU804">
        <v>1.1</v>
      </c>
      <c r="AV804">
        <v>3.8</v>
      </c>
      <c r="AW804">
        <v>1.6</v>
      </c>
      <c r="AX804">
        <v>0.6</v>
      </c>
      <c r="AY804">
        <v>0.8</v>
      </c>
      <c r="AZ804">
        <v>0.8</v>
      </c>
      <c r="BA804">
        <v>4.5</v>
      </c>
      <c r="BB804">
        <v>0.4</v>
      </c>
      <c r="BC804">
        <v>5.5</v>
      </c>
      <c r="BD804">
        <v>3.5</v>
      </c>
      <c r="BE804">
        <v>5.7</v>
      </c>
      <c r="BF804">
        <v>1.1</v>
      </c>
      <c r="BG804">
        <v>4</v>
      </c>
      <c r="BH804">
        <v>0.8</v>
      </c>
      <c r="BI804">
        <v>1</v>
      </c>
      <c r="BJ804">
        <v>0.6</v>
      </c>
      <c r="BK804">
        <v>0.3</v>
      </c>
      <c r="BL804">
        <v>0.4</v>
      </c>
      <c r="BM804">
        <v>0.7</v>
      </c>
      <c r="BP804">
        <v>1.9</v>
      </c>
      <c r="BQ804">
        <v>156.9</v>
      </c>
      <c r="BS804">
        <v>28.9</v>
      </c>
      <c r="BT804">
        <v>40.4</v>
      </c>
    </row>
    <row r="805" spans="1:72" x14ac:dyDescent="0.25">
      <c r="A805" s="28" t="s">
        <v>279</v>
      </c>
      <c r="B805" s="27" t="s">
        <v>348</v>
      </c>
      <c r="C805" s="28" t="s">
        <v>393</v>
      </c>
      <c r="D805">
        <v>6.2</v>
      </c>
      <c r="E805">
        <v>1.6</v>
      </c>
      <c r="F805">
        <v>1</v>
      </c>
      <c r="G805">
        <v>3.9</v>
      </c>
      <c r="H805">
        <v>34.3</v>
      </c>
      <c r="I805">
        <v>4.6</v>
      </c>
      <c r="J805">
        <v>8.9</v>
      </c>
      <c r="K805">
        <v>11.1</v>
      </c>
      <c r="L805">
        <v>1</v>
      </c>
      <c r="M805">
        <v>22.7</v>
      </c>
      <c r="N805">
        <v>25.2</v>
      </c>
      <c r="O805">
        <v>14.5</v>
      </c>
      <c r="P805">
        <v>8</v>
      </c>
      <c r="Q805">
        <v>10.9</v>
      </c>
      <c r="R805">
        <v>20.8</v>
      </c>
      <c r="S805">
        <v>11.5</v>
      </c>
      <c r="T805">
        <v>7.1</v>
      </c>
      <c r="U805">
        <v>6.2</v>
      </c>
      <c r="V805">
        <v>12.6</v>
      </c>
      <c r="W805">
        <v>12.6</v>
      </c>
      <c r="X805">
        <v>2.7</v>
      </c>
      <c r="Y805">
        <v>4.3</v>
      </c>
      <c r="Z805">
        <v>2.1</v>
      </c>
      <c r="AA805">
        <v>19.5</v>
      </c>
      <c r="AB805">
        <v>0.4</v>
      </c>
      <c r="AC805">
        <v>6.3</v>
      </c>
      <c r="AD805">
        <v>19.3</v>
      </c>
      <c r="AE805">
        <v>11.8</v>
      </c>
      <c r="AF805">
        <v>136.4</v>
      </c>
      <c r="AG805">
        <v>40.2</v>
      </c>
      <c r="AH805">
        <v>194.2</v>
      </c>
      <c r="AI805">
        <v>561.5</v>
      </c>
      <c r="AJ805">
        <v>164.4</v>
      </c>
      <c r="AK805">
        <v>586.9</v>
      </c>
      <c r="AL805">
        <v>19</v>
      </c>
      <c r="AM805">
        <v>3</v>
      </c>
      <c r="AN805">
        <v>2.1</v>
      </c>
      <c r="AO805">
        <v>1</v>
      </c>
      <c r="AP805">
        <v>8.3</v>
      </c>
      <c r="AQ805">
        <v>17.6</v>
      </c>
      <c r="AR805">
        <v>0.8</v>
      </c>
      <c r="AS805">
        <v>0.8</v>
      </c>
      <c r="AT805">
        <v>1.3</v>
      </c>
      <c r="AU805">
        <v>1.9</v>
      </c>
      <c r="AV805">
        <v>7.2</v>
      </c>
      <c r="AW805">
        <v>2</v>
      </c>
      <c r="AX805">
        <v>0.7</v>
      </c>
      <c r="AY805">
        <v>1.4</v>
      </c>
      <c r="AZ805">
        <v>1.3</v>
      </c>
      <c r="BA805">
        <v>6.8</v>
      </c>
      <c r="BB805">
        <v>0.7</v>
      </c>
      <c r="BC805">
        <v>2.6</v>
      </c>
      <c r="BD805">
        <v>5.7</v>
      </c>
      <c r="BE805">
        <v>7.4</v>
      </c>
      <c r="BF805">
        <v>0.9</v>
      </c>
      <c r="BG805">
        <v>3</v>
      </c>
      <c r="BH805">
        <v>0.5</v>
      </c>
      <c r="BI805">
        <v>0.9</v>
      </c>
      <c r="BJ805">
        <v>0.5</v>
      </c>
      <c r="BK805">
        <v>0.7</v>
      </c>
      <c r="BL805">
        <v>0.3</v>
      </c>
      <c r="BM805">
        <v>1</v>
      </c>
      <c r="BP805">
        <v>1.3</v>
      </c>
      <c r="BQ805">
        <v>46.3</v>
      </c>
      <c r="BR805">
        <v>0.1</v>
      </c>
      <c r="BS805">
        <v>5.7</v>
      </c>
      <c r="BT805">
        <v>3.2</v>
      </c>
    </row>
    <row r="806" spans="1:3" x14ac:dyDescent="0.25">
      <c r="A806" s="28" t="s">
        <v>279</v>
      </c>
      <c r="B806" s="27" t="s">
        <v>348</v>
      </c>
      <c r="C806" s="28" t="s">
        <v>394</v>
      </c>
    </row>
    <row r="807" spans="1:72" x14ac:dyDescent="0.25">
      <c r="A807" s="28" t="s">
        <v>279</v>
      </c>
      <c r="B807" s="27" t="s">
        <v>348</v>
      </c>
      <c r="C807" s="28" t="s">
        <v>395</v>
      </c>
      <c r="D807">
        <v>7</v>
      </c>
      <c r="E807">
        <v>0.2</v>
      </c>
      <c r="F807">
        <v>0.4</v>
      </c>
      <c r="G807">
        <v>4.1</v>
      </c>
      <c r="H807">
        <v>28</v>
      </c>
      <c r="I807">
        <v>2.7</v>
      </c>
      <c r="J807">
        <v>3.1</v>
      </c>
      <c r="K807">
        <v>5.1</v>
      </c>
      <c r="L807">
        <v>0.9</v>
      </c>
      <c r="M807">
        <v>9</v>
      </c>
      <c r="N807">
        <v>15.6</v>
      </c>
      <c r="O807">
        <v>7.6</v>
      </c>
      <c r="P807">
        <v>5.2</v>
      </c>
      <c r="Q807">
        <v>7.5</v>
      </c>
      <c r="R807">
        <v>10.3</v>
      </c>
      <c r="S807">
        <v>8.3</v>
      </c>
      <c r="T807">
        <v>4.2</v>
      </c>
      <c r="U807">
        <v>5.7</v>
      </c>
      <c r="V807">
        <v>9.1</v>
      </c>
      <c r="W807">
        <v>9.5</v>
      </c>
      <c r="X807">
        <v>7.6</v>
      </c>
      <c r="Y807">
        <v>4.7</v>
      </c>
      <c r="Z807">
        <v>8.8</v>
      </c>
      <c r="AA807">
        <v>16.5</v>
      </c>
      <c r="AB807">
        <v>0.4</v>
      </c>
      <c r="AC807">
        <v>4.1</v>
      </c>
      <c r="AD807">
        <v>22.8</v>
      </c>
      <c r="AE807">
        <v>8.6</v>
      </c>
      <c r="AF807">
        <v>72.7</v>
      </c>
      <c r="AG807">
        <v>19.9</v>
      </c>
      <c r="AH807">
        <v>53.4</v>
      </c>
      <c r="AI807">
        <v>501</v>
      </c>
      <c r="AJ807">
        <v>91.2</v>
      </c>
      <c r="AK807">
        <v>231.5</v>
      </c>
      <c r="AL807">
        <v>10.1</v>
      </c>
      <c r="AM807">
        <v>4.1</v>
      </c>
      <c r="AN807">
        <v>3.4</v>
      </c>
      <c r="AO807">
        <v>1</v>
      </c>
      <c r="AP807">
        <v>6.3</v>
      </c>
      <c r="AQ807">
        <v>16.3</v>
      </c>
      <c r="AR807">
        <v>0.9</v>
      </c>
      <c r="AS807">
        <v>0.8</v>
      </c>
      <c r="AT807">
        <v>0.9</v>
      </c>
      <c r="AU807">
        <v>1.9</v>
      </c>
      <c r="AV807">
        <v>7.3</v>
      </c>
      <c r="AW807">
        <v>2.5</v>
      </c>
      <c r="AX807">
        <v>1.3</v>
      </c>
      <c r="AY807">
        <v>0.9</v>
      </c>
      <c r="AZ807">
        <v>1.4</v>
      </c>
      <c r="BA807">
        <v>8.7</v>
      </c>
      <c r="BB807">
        <v>0.9</v>
      </c>
      <c r="BC807">
        <v>1.3</v>
      </c>
      <c r="BD807">
        <v>6.1</v>
      </c>
      <c r="BE807">
        <v>12.6</v>
      </c>
      <c r="BF807">
        <v>1.4</v>
      </c>
      <c r="BG807">
        <v>4.6</v>
      </c>
      <c r="BH807">
        <v>1.7</v>
      </c>
      <c r="BI807">
        <v>1.6</v>
      </c>
      <c r="BJ807">
        <v>1.2</v>
      </c>
      <c r="BK807">
        <v>0.4</v>
      </c>
      <c r="BL807">
        <v>0.4</v>
      </c>
      <c r="BM807">
        <v>1.3</v>
      </c>
      <c r="BP807">
        <v>0.9</v>
      </c>
      <c r="BQ807">
        <v>16</v>
      </c>
      <c r="BS807">
        <v>28.9</v>
      </c>
      <c r="BT807">
        <v>7.5</v>
      </c>
    </row>
    <row r="808" spans="1:72" x14ac:dyDescent="0.25">
      <c r="A808" s="28" t="s">
        <v>279</v>
      </c>
      <c r="B808" s="27" t="s">
        <v>348</v>
      </c>
      <c r="C808" s="28" t="s">
        <v>396</v>
      </c>
      <c r="D808">
        <v>1.7</v>
      </c>
      <c r="E808">
        <v>0.2</v>
      </c>
      <c r="F808">
        <v>0.2</v>
      </c>
      <c r="G808">
        <v>0.9</v>
      </c>
      <c r="H808">
        <v>15.2</v>
      </c>
      <c r="I808">
        <v>1.5</v>
      </c>
      <c r="J808">
        <v>1.8</v>
      </c>
      <c r="K808">
        <v>3.6</v>
      </c>
      <c r="L808">
        <v>0.6</v>
      </c>
      <c r="M808">
        <v>33.9</v>
      </c>
      <c r="N808">
        <v>13.4</v>
      </c>
      <c r="O808">
        <v>7.7</v>
      </c>
      <c r="P808">
        <v>4.9</v>
      </c>
      <c r="Q808">
        <v>4.2</v>
      </c>
      <c r="R808">
        <v>10.9</v>
      </c>
      <c r="S808">
        <v>3.7</v>
      </c>
      <c r="T808">
        <v>4.3</v>
      </c>
      <c r="U808">
        <v>2.7</v>
      </c>
      <c r="V808">
        <v>4.9</v>
      </c>
      <c r="W808">
        <v>8.2</v>
      </c>
      <c r="X808">
        <v>3.8</v>
      </c>
      <c r="Y808">
        <v>2.8</v>
      </c>
      <c r="Z808">
        <v>1.4</v>
      </c>
      <c r="AA808">
        <v>12.7</v>
      </c>
      <c r="AB808">
        <v>0.2</v>
      </c>
      <c r="AC808">
        <v>1.9</v>
      </c>
      <c r="AD808">
        <v>8.9</v>
      </c>
      <c r="AE808">
        <v>3.6</v>
      </c>
      <c r="AF808">
        <v>22.3</v>
      </c>
      <c r="AG808">
        <v>6.4</v>
      </c>
      <c r="AH808">
        <v>19.5</v>
      </c>
      <c r="AI808">
        <v>155.3</v>
      </c>
      <c r="AJ808">
        <v>12.8</v>
      </c>
      <c r="AK808">
        <v>60.9</v>
      </c>
      <c r="AL808">
        <v>4.2</v>
      </c>
      <c r="AM808">
        <v>1.5</v>
      </c>
      <c r="AN808">
        <v>5.5</v>
      </c>
      <c r="AO808">
        <v>0.9</v>
      </c>
      <c r="AP808">
        <v>1.5</v>
      </c>
      <c r="AQ808">
        <v>8.4</v>
      </c>
      <c r="AR808">
        <v>0.7</v>
      </c>
      <c r="AS808">
        <v>0.7</v>
      </c>
      <c r="AT808">
        <v>0.9</v>
      </c>
      <c r="AU808">
        <v>0.5</v>
      </c>
      <c r="AV808">
        <v>5.2</v>
      </c>
      <c r="AW808">
        <v>1.1</v>
      </c>
      <c r="AX808">
        <v>1.6</v>
      </c>
      <c r="AY808">
        <v>0.8</v>
      </c>
      <c r="AZ808">
        <v>0.6</v>
      </c>
      <c r="BA808">
        <v>1.6</v>
      </c>
      <c r="BB808">
        <v>0.5</v>
      </c>
      <c r="BC808">
        <v>1.4</v>
      </c>
      <c r="BD808">
        <v>1.8</v>
      </c>
      <c r="BE808">
        <v>3.3</v>
      </c>
      <c r="BF808">
        <v>1</v>
      </c>
      <c r="BG808">
        <v>3.2</v>
      </c>
      <c r="BH808">
        <v>0.8</v>
      </c>
      <c r="BI808">
        <v>0.5</v>
      </c>
      <c r="BJ808">
        <v>0.4</v>
      </c>
      <c r="BK808">
        <v>0.5</v>
      </c>
      <c r="BL808">
        <v>0.2</v>
      </c>
      <c r="BM808">
        <v>0.5</v>
      </c>
      <c r="BP808">
        <v>6.6</v>
      </c>
      <c r="BQ808">
        <v>21.6</v>
      </c>
      <c r="BR808">
        <v>0.2</v>
      </c>
      <c r="BS808">
        <v>37.4</v>
      </c>
      <c r="BT808">
        <v>5.3</v>
      </c>
    </row>
    <row r="809" spans="1:72" x14ac:dyDescent="0.25">
      <c r="A809" s="28" t="s">
        <v>279</v>
      </c>
      <c r="B809" s="27" t="s">
        <v>348</v>
      </c>
      <c r="C809" s="28" t="s">
        <v>397</v>
      </c>
      <c r="D809">
        <v>0.7</v>
      </c>
      <c r="E809">
        <v>0.1</v>
      </c>
      <c r="F809">
        <v>0.1</v>
      </c>
      <c r="G809">
        <v>0.6</v>
      </c>
      <c r="H809">
        <v>7</v>
      </c>
      <c r="I809">
        <v>0.7</v>
      </c>
      <c r="J809">
        <v>0.9</v>
      </c>
      <c r="K809">
        <v>1.5</v>
      </c>
      <c r="L809">
        <v>0.3</v>
      </c>
      <c r="M809">
        <v>1.5</v>
      </c>
      <c r="N809">
        <v>4.2</v>
      </c>
      <c r="O809">
        <v>1.8</v>
      </c>
      <c r="P809">
        <v>1.3</v>
      </c>
      <c r="Q809">
        <v>2</v>
      </c>
      <c r="R809">
        <v>2.2</v>
      </c>
      <c r="S809">
        <v>1.8</v>
      </c>
      <c r="T809">
        <v>1</v>
      </c>
      <c r="U809">
        <v>1</v>
      </c>
      <c r="V809">
        <v>1.6</v>
      </c>
      <c r="W809">
        <v>2.8</v>
      </c>
      <c r="X809">
        <v>1.4</v>
      </c>
      <c r="Y809">
        <v>0.7</v>
      </c>
      <c r="Z809">
        <v>0.8</v>
      </c>
      <c r="AA809">
        <v>2.5</v>
      </c>
      <c r="AB809">
        <v>0.1</v>
      </c>
      <c r="AC809">
        <v>1</v>
      </c>
      <c r="AD809">
        <v>5.2</v>
      </c>
      <c r="AE809">
        <v>3.1</v>
      </c>
      <c r="AF809">
        <v>19</v>
      </c>
      <c r="AG809">
        <v>5.2</v>
      </c>
      <c r="AH809">
        <v>21.4</v>
      </c>
      <c r="AI809">
        <v>204.9</v>
      </c>
      <c r="AJ809">
        <v>21.6</v>
      </c>
      <c r="AK809">
        <v>101.8</v>
      </c>
      <c r="AL809">
        <v>4.3</v>
      </c>
      <c r="AM809">
        <v>0.7</v>
      </c>
      <c r="AN809">
        <v>1</v>
      </c>
      <c r="AO809">
        <v>0.3</v>
      </c>
      <c r="AP809">
        <v>0.8</v>
      </c>
      <c r="AQ809">
        <v>2.5</v>
      </c>
      <c r="AR809">
        <v>0.1</v>
      </c>
      <c r="AS809">
        <v>0.2</v>
      </c>
      <c r="AT809">
        <v>0.2</v>
      </c>
      <c r="AU809">
        <v>0.5</v>
      </c>
      <c r="AV809">
        <v>1.4</v>
      </c>
      <c r="AW809">
        <v>0.6</v>
      </c>
      <c r="AX809">
        <v>0.3</v>
      </c>
      <c r="AY809">
        <v>0.2</v>
      </c>
      <c r="AZ809">
        <v>0.4</v>
      </c>
      <c r="BA809">
        <v>1.4</v>
      </c>
      <c r="BB809">
        <v>0.2</v>
      </c>
      <c r="BC809">
        <v>0.4</v>
      </c>
      <c r="BD809">
        <v>1.3</v>
      </c>
      <c r="BE809">
        <v>1.8</v>
      </c>
      <c r="BF809">
        <v>0.3</v>
      </c>
      <c r="BG809">
        <v>0.7</v>
      </c>
      <c r="BH809">
        <v>0.2</v>
      </c>
      <c r="BI809">
        <v>0.3</v>
      </c>
      <c r="BJ809">
        <v>0.3</v>
      </c>
      <c r="BK809">
        <v>0.1</v>
      </c>
      <c r="BL809">
        <v>0.2</v>
      </c>
      <c r="BM809">
        <v>0.3</v>
      </c>
      <c r="BP809">
        <v>0.3</v>
      </c>
      <c r="BQ809">
        <v>4.7</v>
      </c>
      <c r="BS809">
        <v>1</v>
      </c>
      <c r="BT809">
        <v>0.3</v>
      </c>
    </row>
    <row r="810" spans="1:71" x14ac:dyDescent="0.25">
      <c r="A810" s="28" t="s">
        <v>279</v>
      </c>
      <c r="B810" s="27" t="s">
        <v>348</v>
      </c>
      <c r="C810" s="28" t="s">
        <v>398</v>
      </c>
      <c r="D810">
        <v>0.1</v>
      </c>
      <c r="F810">
        <v>0.1</v>
      </c>
      <c r="G810">
        <v>0.1</v>
      </c>
      <c r="H810">
        <v>1.4</v>
      </c>
      <c r="I810">
        <v>0.1</v>
      </c>
      <c r="J810">
        <v>0.1</v>
      </c>
      <c r="K810">
        <v>0.1</v>
      </c>
      <c r="M810">
        <v>0.5</v>
      </c>
      <c r="N810">
        <v>0.8</v>
      </c>
      <c r="O810">
        <v>1.1</v>
      </c>
      <c r="P810">
        <v>0.2</v>
      </c>
      <c r="Q810">
        <v>0.3</v>
      </c>
      <c r="R810">
        <v>0.3</v>
      </c>
      <c r="S810">
        <v>0.3</v>
      </c>
      <c r="T810">
        <v>0.3</v>
      </c>
      <c r="U810">
        <v>0.2</v>
      </c>
      <c r="V810">
        <v>0.2</v>
      </c>
      <c r="W810">
        <v>0.4</v>
      </c>
      <c r="X810">
        <v>0.2</v>
      </c>
      <c r="Y810">
        <v>0.1</v>
      </c>
      <c r="Z810">
        <v>0.1</v>
      </c>
      <c r="AA810">
        <v>0.5</v>
      </c>
      <c r="AC810">
        <v>0.2</v>
      </c>
      <c r="AD810">
        <v>1</v>
      </c>
      <c r="AE810">
        <v>1.1</v>
      </c>
      <c r="AF810">
        <v>12.3</v>
      </c>
      <c r="AG810">
        <v>2.4</v>
      </c>
      <c r="AH810">
        <v>5.8</v>
      </c>
      <c r="AI810">
        <v>119.5</v>
      </c>
      <c r="AJ810">
        <v>7.3</v>
      </c>
      <c r="AK810">
        <v>32.1</v>
      </c>
      <c r="AL810">
        <v>1.2</v>
      </c>
      <c r="AM810">
        <v>0.2</v>
      </c>
      <c r="AN810">
        <v>0.2</v>
      </c>
      <c r="AP810">
        <v>1</v>
      </c>
      <c r="AQ810">
        <v>0.8</v>
      </c>
      <c r="AT810">
        <v>0.1</v>
      </c>
      <c r="AU810">
        <v>0.1</v>
      </c>
      <c r="AV810">
        <v>0.4</v>
      </c>
      <c r="AW810">
        <v>0.2</v>
      </c>
      <c r="AY810">
        <v>0.1</v>
      </c>
      <c r="AZ810">
        <v>0.1</v>
      </c>
      <c r="BA810">
        <v>0.3</v>
      </c>
      <c r="BC810">
        <v>0.1</v>
      </c>
      <c r="BD810">
        <v>0.4</v>
      </c>
      <c r="BE810">
        <v>0.5</v>
      </c>
      <c r="BG810">
        <v>0.1</v>
      </c>
      <c r="BM810">
        <v>0.1</v>
      </c>
      <c r="BQ810">
        <v>1</v>
      </c>
      <c r="BS810">
        <v>0.1</v>
      </c>
    </row>
    <row r="811" spans="1:72" x14ac:dyDescent="0.25">
      <c r="A811" s="28" t="s">
        <v>279</v>
      </c>
      <c r="B811" s="27" t="s">
        <v>348</v>
      </c>
      <c r="C811" s="28" t="s">
        <v>399</v>
      </c>
      <c r="D811">
        <v>0.6</v>
      </c>
      <c r="E811">
        <v>0.1</v>
      </c>
      <c r="F811">
        <v>0.1</v>
      </c>
      <c r="G811">
        <v>0.5</v>
      </c>
      <c r="H811">
        <v>5.7</v>
      </c>
      <c r="I811">
        <v>0.6</v>
      </c>
      <c r="J811">
        <v>1.1</v>
      </c>
      <c r="K811">
        <v>1.4</v>
      </c>
      <c r="L811">
        <v>0.2</v>
      </c>
      <c r="M811">
        <v>2</v>
      </c>
      <c r="N811">
        <v>3.8</v>
      </c>
      <c r="O811">
        <v>1.4</v>
      </c>
      <c r="P811">
        <v>1</v>
      </c>
      <c r="Q811">
        <v>1.6</v>
      </c>
      <c r="R811">
        <v>2.6</v>
      </c>
      <c r="S811">
        <v>1.5</v>
      </c>
      <c r="T811">
        <v>0.8</v>
      </c>
      <c r="U811">
        <v>0.8</v>
      </c>
      <c r="V811">
        <v>1.4</v>
      </c>
      <c r="W811">
        <v>1.8</v>
      </c>
      <c r="X811">
        <v>0.7</v>
      </c>
      <c r="Y811">
        <v>0.5</v>
      </c>
      <c r="Z811">
        <v>0.5</v>
      </c>
      <c r="AA811">
        <v>2.2</v>
      </c>
      <c r="AB811">
        <v>0.1</v>
      </c>
      <c r="AC811">
        <v>0.7</v>
      </c>
      <c r="AD811">
        <v>3.8</v>
      </c>
      <c r="AE811">
        <v>2.7</v>
      </c>
      <c r="AF811">
        <v>21.1</v>
      </c>
      <c r="AG811">
        <v>6.1</v>
      </c>
      <c r="AH811">
        <v>17.1</v>
      </c>
      <c r="AI811">
        <v>375.3</v>
      </c>
      <c r="AJ811">
        <v>55.1</v>
      </c>
      <c r="AK811">
        <v>117.7</v>
      </c>
      <c r="AL811">
        <v>2.9</v>
      </c>
      <c r="AM811">
        <v>0.7</v>
      </c>
      <c r="AN811">
        <v>0.5</v>
      </c>
      <c r="AO811">
        <v>0.2</v>
      </c>
      <c r="AP811">
        <v>0.8</v>
      </c>
      <c r="AQ811">
        <v>2.6</v>
      </c>
      <c r="AR811">
        <v>0.1</v>
      </c>
      <c r="AS811">
        <v>0.1</v>
      </c>
      <c r="AT811">
        <v>0.2</v>
      </c>
      <c r="AU811">
        <v>0.3</v>
      </c>
      <c r="AV811">
        <v>1</v>
      </c>
      <c r="AW811">
        <v>0.3</v>
      </c>
      <c r="AX811">
        <v>0.2</v>
      </c>
      <c r="AY811">
        <v>0.2</v>
      </c>
      <c r="AZ811">
        <v>0.2</v>
      </c>
      <c r="BA811">
        <v>0.9</v>
      </c>
      <c r="BB811">
        <v>0.1</v>
      </c>
      <c r="BC811">
        <v>0.3</v>
      </c>
      <c r="BD811">
        <v>0.9</v>
      </c>
      <c r="BE811">
        <v>2.2</v>
      </c>
      <c r="BF811">
        <v>0.2</v>
      </c>
      <c r="BG811">
        <v>0.5</v>
      </c>
      <c r="BH811">
        <v>0.1</v>
      </c>
      <c r="BI811">
        <v>0.2</v>
      </c>
      <c r="BJ811">
        <v>0.2</v>
      </c>
      <c r="BL811">
        <v>0.1</v>
      </c>
      <c r="BM811">
        <v>0.2</v>
      </c>
      <c r="BP811">
        <v>0.1</v>
      </c>
      <c r="BQ811">
        <v>4</v>
      </c>
      <c r="BS811">
        <v>0.8</v>
      </c>
      <c r="BT811">
        <v>0.2</v>
      </c>
    </row>
    <row r="812" spans="1:72" x14ac:dyDescent="0.25">
      <c r="A812" s="28" t="s">
        <v>279</v>
      </c>
      <c r="B812" s="27" t="s">
        <v>348</v>
      </c>
      <c r="C812" s="28" t="s">
        <v>400</v>
      </c>
      <c r="D812">
        <v>6.4</v>
      </c>
      <c r="E812">
        <v>1.3</v>
      </c>
      <c r="F812">
        <v>1.1</v>
      </c>
      <c r="G812">
        <v>4.9</v>
      </c>
      <c r="H812">
        <v>44.9</v>
      </c>
      <c r="I812">
        <v>6.8</v>
      </c>
      <c r="J812">
        <v>6.5</v>
      </c>
      <c r="K812">
        <v>10.8</v>
      </c>
      <c r="L812">
        <v>1.1</v>
      </c>
      <c r="M812">
        <v>12.1</v>
      </c>
      <c r="N812">
        <v>28.3</v>
      </c>
      <c r="O812">
        <v>14.5</v>
      </c>
      <c r="P812">
        <v>9.8</v>
      </c>
      <c r="Q812">
        <v>11.9</v>
      </c>
      <c r="R812">
        <v>15.9</v>
      </c>
      <c r="S812">
        <v>13.1</v>
      </c>
      <c r="T812">
        <v>6.7</v>
      </c>
      <c r="U812">
        <v>6.5</v>
      </c>
      <c r="V812">
        <v>12.8</v>
      </c>
      <c r="W812">
        <v>21.3</v>
      </c>
      <c r="X812">
        <v>5.3</v>
      </c>
      <c r="Y812">
        <v>3.9</v>
      </c>
      <c r="Z812">
        <v>3.2</v>
      </c>
      <c r="AA812">
        <v>18.7</v>
      </c>
      <c r="AB812">
        <v>0.4</v>
      </c>
      <c r="AC812">
        <v>6.6</v>
      </c>
      <c r="AD812">
        <v>34.9</v>
      </c>
      <c r="AE812">
        <v>24.4</v>
      </c>
      <c r="AF812">
        <v>167.9</v>
      </c>
      <c r="AG812">
        <v>52</v>
      </c>
      <c r="AH812">
        <v>242.9</v>
      </c>
      <c r="AI812">
        <v>1185</v>
      </c>
      <c r="AJ812">
        <v>216.9</v>
      </c>
      <c r="AK812">
        <v>823.1</v>
      </c>
      <c r="AL812">
        <v>26.1</v>
      </c>
      <c r="AM812">
        <v>3.4</v>
      </c>
      <c r="AN812">
        <v>3.7</v>
      </c>
      <c r="AO812">
        <v>1.2</v>
      </c>
      <c r="AP812">
        <v>7.9</v>
      </c>
      <c r="AQ812">
        <v>28.1</v>
      </c>
      <c r="AR812">
        <v>0.9</v>
      </c>
      <c r="AS812">
        <v>0.8</v>
      </c>
      <c r="AT812">
        <v>1.2</v>
      </c>
      <c r="AU812">
        <v>2.2</v>
      </c>
      <c r="AV812">
        <v>10.2</v>
      </c>
      <c r="AW812">
        <v>2.8</v>
      </c>
      <c r="AX812">
        <v>1</v>
      </c>
      <c r="AY812">
        <v>1.3</v>
      </c>
      <c r="AZ812">
        <v>2</v>
      </c>
      <c r="BA812">
        <v>9.3</v>
      </c>
      <c r="BB812">
        <v>0.9</v>
      </c>
      <c r="BC812">
        <v>4.5</v>
      </c>
      <c r="BD812">
        <v>8.3</v>
      </c>
      <c r="BE812">
        <v>15.2</v>
      </c>
      <c r="BF812">
        <v>1.2</v>
      </c>
      <c r="BG812">
        <v>3.9</v>
      </c>
      <c r="BH812">
        <v>0.6</v>
      </c>
      <c r="BI812">
        <v>1.3</v>
      </c>
      <c r="BJ812">
        <v>0.9</v>
      </c>
      <c r="BK812">
        <v>0.8</v>
      </c>
      <c r="BL812">
        <v>0.7</v>
      </c>
      <c r="BM812">
        <v>1.4</v>
      </c>
      <c r="BP812">
        <v>0.7</v>
      </c>
      <c r="BQ812">
        <v>33.6</v>
      </c>
      <c r="BS812">
        <v>4</v>
      </c>
      <c r="BT812">
        <v>0.9</v>
      </c>
    </row>
    <row r="813" spans="1:72" x14ac:dyDescent="0.25">
      <c r="A813" s="28" t="s">
        <v>279</v>
      </c>
      <c r="B813" s="27" t="s">
        <v>348</v>
      </c>
      <c r="C813" s="28" t="s">
        <v>401</v>
      </c>
      <c r="D813">
        <v>1.6</v>
      </c>
      <c r="E813">
        <v>0.2</v>
      </c>
      <c r="F813">
        <v>0.1</v>
      </c>
      <c r="G813">
        <v>1</v>
      </c>
      <c r="H813">
        <v>13.3</v>
      </c>
      <c r="I813">
        <v>2.5</v>
      </c>
      <c r="J813">
        <v>1.7</v>
      </c>
      <c r="K813">
        <v>2.7</v>
      </c>
      <c r="L813">
        <v>0.4</v>
      </c>
      <c r="M813">
        <v>4.2</v>
      </c>
      <c r="N813">
        <v>12.9</v>
      </c>
      <c r="O813">
        <v>4.6</v>
      </c>
      <c r="P813">
        <v>5.3</v>
      </c>
      <c r="Q813">
        <v>3.7</v>
      </c>
      <c r="R813">
        <v>6.8</v>
      </c>
      <c r="S813">
        <v>5</v>
      </c>
      <c r="T813">
        <v>4.1</v>
      </c>
      <c r="U813">
        <v>4.1</v>
      </c>
      <c r="V813">
        <v>8</v>
      </c>
      <c r="W813">
        <v>15.9</v>
      </c>
      <c r="X813">
        <v>2.2</v>
      </c>
      <c r="Y813">
        <v>1.8</v>
      </c>
      <c r="Z813">
        <v>1.5</v>
      </c>
      <c r="AA813">
        <v>4.8</v>
      </c>
      <c r="AB813">
        <v>0.1</v>
      </c>
      <c r="AC813">
        <v>1.8</v>
      </c>
      <c r="AD813">
        <v>12.3</v>
      </c>
      <c r="AE813">
        <v>5.5</v>
      </c>
      <c r="AF813">
        <v>43.3</v>
      </c>
      <c r="AG813">
        <v>13.2</v>
      </c>
      <c r="AH813">
        <v>49.4</v>
      </c>
      <c r="AI813">
        <v>387.1</v>
      </c>
      <c r="AJ813">
        <v>67.1</v>
      </c>
      <c r="AK813">
        <v>310.8</v>
      </c>
      <c r="AL813">
        <v>20</v>
      </c>
      <c r="AM813">
        <v>1.3</v>
      </c>
      <c r="AN813">
        <v>1.3</v>
      </c>
      <c r="AO813">
        <v>0.5</v>
      </c>
      <c r="AP813">
        <v>1.8</v>
      </c>
      <c r="AQ813">
        <v>5.6</v>
      </c>
      <c r="AR813">
        <v>0.2</v>
      </c>
      <c r="AS813">
        <v>0.2</v>
      </c>
      <c r="AT813">
        <v>0.3</v>
      </c>
      <c r="AU813">
        <v>0.6</v>
      </c>
      <c r="AV813">
        <v>2.2</v>
      </c>
      <c r="AW813">
        <v>0.7</v>
      </c>
      <c r="AX813">
        <v>0.4</v>
      </c>
      <c r="AY813">
        <v>0.4</v>
      </c>
      <c r="AZ813">
        <v>0.5</v>
      </c>
      <c r="BA813">
        <v>2.8</v>
      </c>
      <c r="BB813">
        <v>0.2</v>
      </c>
      <c r="BC813">
        <v>1.5</v>
      </c>
      <c r="BD813">
        <v>2.1</v>
      </c>
      <c r="BE813">
        <v>3.1</v>
      </c>
      <c r="BF813">
        <v>0.5</v>
      </c>
      <c r="BG813">
        <v>1.9</v>
      </c>
      <c r="BH813">
        <v>0.2</v>
      </c>
      <c r="BI813">
        <v>0.4</v>
      </c>
      <c r="BJ813">
        <v>0.3</v>
      </c>
      <c r="BK813">
        <v>0.2</v>
      </c>
      <c r="BL813">
        <v>0.2</v>
      </c>
      <c r="BM813">
        <v>0.3</v>
      </c>
      <c r="BP813">
        <v>1.6</v>
      </c>
      <c r="BQ813">
        <v>15.2</v>
      </c>
      <c r="BS813">
        <v>17.2</v>
      </c>
      <c r="BT813">
        <v>3.8</v>
      </c>
    </row>
    <row r="814" spans="1:71" x14ac:dyDescent="0.25">
      <c r="A814" s="28" t="s">
        <v>279</v>
      </c>
      <c r="B814" s="27" t="s">
        <v>348</v>
      </c>
      <c r="C814" s="28" t="s">
        <v>402</v>
      </c>
      <c r="D814">
        <v>0.8</v>
      </c>
      <c r="E814">
        <v>0.1</v>
      </c>
      <c r="F814">
        <v>0.1</v>
      </c>
      <c r="G814">
        <v>0.5</v>
      </c>
      <c r="H814">
        <v>6.2</v>
      </c>
      <c r="I814">
        <v>0.9</v>
      </c>
      <c r="J814">
        <v>0.8</v>
      </c>
      <c r="K814">
        <v>1.4</v>
      </c>
      <c r="L814">
        <v>0.1</v>
      </c>
      <c r="M814">
        <v>2.1</v>
      </c>
      <c r="N814">
        <v>3.9</v>
      </c>
      <c r="O814">
        <v>1.8</v>
      </c>
      <c r="P814">
        <v>1.5</v>
      </c>
      <c r="Q814">
        <v>1.7</v>
      </c>
      <c r="R814">
        <v>2.2</v>
      </c>
      <c r="S814">
        <v>1.7</v>
      </c>
      <c r="T814">
        <v>1.1</v>
      </c>
      <c r="U814">
        <v>1</v>
      </c>
      <c r="V814">
        <v>1.7</v>
      </c>
      <c r="W814">
        <v>2.7</v>
      </c>
      <c r="X814">
        <v>0.7</v>
      </c>
      <c r="Y814">
        <v>0.5</v>
      </c>
      <c r="Z814">
        <v>0.5</v>
      </c>
      <c r="AA814">
        <v>2.7</v>
      </c>
      <c r="AC814">
        <v>0.9</v>
      </c>
      <c r="AD814">
        <v>4.8</v>
      </c>
      <c r="AE814">
        <v>2.6</v>
      </c>
      <c r="AF814">
        <v>20.9</v>
      </c>
      <c r="AG814">
        <v>7</v>
      </c>
      <c r="AH814">
        <v>27</v>
      </c>
      <c r="AI814">
        <v>161.5</v>
      </c>
      <c r="AJ814">
        <v>36.8</v>
      </c>
      <c r="AK814">
        <v>132.4</v>
      </c>
      <c r="AL814">
        <v>7.3</v>
      </c>
      <c r="AM814">
        <v>0.6</v>
      </c>
      <c r="AN814">
        <v>0.5</v>
      </c>
      <c r="AO814">
        <v>0.2</v>
      </c>
      <c r="AP814">
        <v>0.9</v>
      </c>
      <c r="AQ814">
        <v>2.8</v>
      </c>
      <c r="AR814">
        <v>0.1</v>
      </c>
      <c r="AS814">
        <v>0.1</v>
      </c>
      <c r="AT814">
        <v>0.1</v>
      </c>
      <c r="AU814">
        <v>0.3</v>
      </c>
      <c r="AV814">
        <v>1.3</v>
      </c>
      <c r="AW814">
        <v>0.3</v>
      </c>
      <c r="AX814">
        <v>0.1</v>
      </c>
      <c r="AY814">
        <v>0.2</v>
      </c>
      <c r="AZ814">
        <v>0.3</v>
      </c>
      <c r="BA814">
        <v>1.3</v>
      </c>
      <c r="BB814">
        <v>0.1</v>
      </c>
      <c r="BC814">
        <v>0.5</v>
      </c>
      <c r="BD814">
        <v>1.1</v>
      </c>
      <c r="BE814">
        <v>1.6</v>
      </c>
      <c r="BF814">
        <v>0.2</v>
      </c>
      <c r="BG814">
        <v>0.4</v>
      </c>
      <c r="BH814">
        <v>0.1</v>
      </c>
      <c r="BI814">
        <v>0.2</v>
      </c>
      <c r="BJ814">
        <v>0.1</v>
      </c>
      <c r="BK814">
        <v>0.1</v>
      </c>
      <c r="BL814">
        <v>0.1</v>
      </c>
      <c r="BM814">
        <v>0.2</v>
      </c>
      <c r="BP814">
        <v>0.1</v>
      </c>
      <c r="BQ814">
        <v>4.9</v>
      </c>
      <c r="BS814">
        <v>0.6</v>
      </c>
    </row>
    <row r="815" spans="1:72" x14ac:dyDescent="0.25">
      <c r="A815" s="28" t="s">
        <v>279</v>
      </c>
      <c r="B815" s="27" t="s">
        <v>348</v>
      </c>
      <c r="C815" s="28" t="s">
        <v>403</v>
      </c>
      <c r="D815">
        <v>0.9</v>
      </c>
      <c r="E815">
        <v>0.1</v>
      </c>
      <c r="F815">
        <v>0.2</v>
      </c>
      <c r="G815">
        <v>0.8</v>
      </c>
      <c r="H815">
        <v>9</v>
      </c>
      <c r="I815">
        <v>1.2</v>
      </c>
      <c r="J815">
        <v>1.2</v>
      </c>
      <c r="K815">
        <v>1.9</v>
      </c>
      <c r="L815">
        <v>0.2</v>
      </c>
      <c r="M815">
        <v>2.1</v>
      </c>
      <c r="N815">
        <v>5.6</v>
      </c>
      <c r="O815">
        <v>2.8</v>
      </c>
      <c r="P815">
        <v>1.7</v>
      </c>
      <c r="Q815">
        <v>2.3</v>
      </c>
      <c r="R815">
        <v>3.1</v>
      </c>
      <c r="S815">
        <v>2.4</v>
      </c>
      <c r="T815">
        <v>1.2</v>
      </c>
      <c r="U815">
        <v>1.1</v>
      </c>
      <c r="V815">
        <v>2.2</v>
      </c>
      <c r="W815">
        <v>3.7</v>
      </c>
      <c r="X815">
        <v>1.4</v>
      </c>
      <c r="Y815">
        <v>0.8</v>
      </c>
      <c r="Z815">
        <v>0.8</v>
      </c>
      <c r="AA815">
        <v>3.1</v>
      </c>
      <c r="AB815">
        <v>0.1</v>
      </c>
      <c r="AC815">
        <v>1.2</v>
      </c>
      <c r="AD815">
        <v>6.8</v>
      </c>
      <c r="AE815">
        <v>4.6</v>
      </c>
      <c r="AF815">
        <v>32.9</v>
      </c>
      <c r="AG815">
        <v>8.8</v>
      </c>
      <c r="AH815">
        <v>35.7</v>
      </c>
      <c r="AI815">
        <v>331.2</v>
      </c>
      <c r="AJ815">
        <v>40.5</v>
      </c>
      <c r="AK815">
        <v>150.3</v>
      </c>
      <c r="AL815">
        <v>4.9</v>
      </c>
      <c r="AM815">
        <v>0.8</v>
      </c>
      <c r="AN815">
        <v>1</v>
      </c>
      <c r="AO815">
        <v>0.2</v>
      </c>
      <c r="AP815">
        <v>1.5</v>
      </c>
      <c r="AQ815">
        <v>4</v>
      </c>
      <c r="AR815">
        <v>0.1</v>
      </c>
      <c r="AS815">
        <v>0.2</v>
      </c>
      <c r="AT815">
        <v>0.2</v>
      </c>
      <c r="AU815">
        <v>0.5</v>
      </c>
      <c r="AV815">
        <v>1.8</v>
      </c>
      <c r="AW815">
        <v>0.6</v>
      </c>
      <c r="AX815">
        <v>0.2</v>
      </c>
      <c r="AY815">
        <v>0.2</v>
      </c>
      <c r="AZ815">
        <v>0.4</v>
      </c>
      <c r="BA815">
        <v>1.9</v>
      </c>
      <c r="BB815">
        <v>0.2</v>
      </c>
      <c r="BC815">
        <v>0.8</v>
      </c>
      <c r="BD815">
        <v>1.7</v>
      </c>
      <c r="BE815">
        <v>2.5</v>
      </c>
      <c r="BF815">
        <v>0.3</v>
      </c>
      <c r="BG815">
        <v>0.7</v>
      </c>
      <c r="BH815">
        <v>0.1</v>
      </c>
      <c r="BI815">
        <v>0.3</v>
      </c>
      <c r="BJ815">
        <v>0.2</v>
      </c>
      <c r="BK815">
        <v>0.1</v>
      </c>
      <c r="BL815">
        <v>0.2</v>
      </c>
      <c r="BM815">
        <v>0.3</v>
      </c>
      <c r="BP815">
        <v>0.1</v>
      </c>
      <c r="BQ815">
        <v>5.9</v>
      </c>
      <c r="BS815">
        <v>1</v>
      </c>
      <c r="BT815">
        <v>0.2</v>
      </c>
    </row>
    <row r="816" spans="1:71" x14ac:dyDescent="0.25">
      <c r="A816" s="28" t="s">
        <v>279</v>
      </c>
      <c r="B816" s="27" t="s">
        <v>348</v>
      </c>
      <c r="C816" s="28" t="s">
        <v>404</v>
      </c>
      <c r="D816">
        <v>0.3</v>
      </c>
      <c r="F816">
        <v>0.1</v>
      </c>
      <c r="G816">
        <v>0.3</v>
      </c>
      <c r="H816">
        <v>3.1</v>
      </c>
      <c r="I816">
        <v>0.4</v>
      </c>
      <c r="J816">
        <v>0.3</v>
      </c>
      <c r="K816">
        <v>0.6</v>
      </c>
      <c r="L816">
        <v>0.1</v>
      </c>
      <c r="M816">
        <v>0.8</v>
      </c>
      <c r="N816">
        <v>1.8</v>
      </c>
      <c r="O816">
        <v>0.7</v>
      </c>
      <c r="P816">
        <v>0.6</v>
      </c>
      <c r="Q816">
        <v>0.8</v>
      </c>
      <c r="R816">
        <v>0.9</v>
      </c>
      <c r="S816">
        <v>0.8</v>
      </c>
      <c r="T816">
        <v>0.4</v>
      </c>
      <c r="U816">
        <v>0.4</v>
      </c>
      <c r="V816">
        <v>0.7</v>
      </c>
      <c r="W816">
        <v>1.2</v>
      </c>
      <c r="X816">
        <v>0.5</v>
      </c>
      <c r="Y816">
        <v>0.3</v>
      </c>
      <c r="Z816">
        <v>0.3</v>
      </c>
      <c r="AA816">
        <v>1.2</v>
      </c>
      <c r="AC816">
        <v>0.4</v>
      </c>
      <c r="AD816">
        <v>2.4</v>
      </c>
      <c r="AE816">
        <v>1.6</v>
      </c>
      <c r="AF816">
        <v>12.1</v>
      </c>
      <c r="AG816">
        <v>3</v>
      </c>
      <c r="AH816">
        <v>11.7</v>
      </c>
      <c r="AI816">
        <v>134.4</v>
      </c>
      <c r="AJ816">
        <v>12.8</v>
      </c>
      <c r="AK816">
        <v>51.8</v>
      </c>
      <c r="AL816">
        <v>1.8</v>
      </c>
      <c r="AM816">
        <v>0.3</v>
      </c>
      <c r="AN816">
        <v>0.4</v>
      </c>
      <c r="AO816">
        <v>0.1</v>
      </c>
      <c r="AP816">
        <v>0.6</v>
      </c>
      <c r="AQ816">
        <v>1.6</v>
      </c>
      <c r="AR816">
        <v>0.1</v>
      </c>
      <c r="AS816">
        <v>0.1</v>
      </c>
      <c r="AT816">
        <v>0.1</v>
      </c>
      <c r="AU816">
        <v>0.2</v>
      </c>
      <c r="AV816">
        <v>0.6</v>
      </c>
      <c r="AW816">
        <v>0.2</v>
      </c>
      <c r="AX816">
        <v>0.1</v>
      </c>
      <c r="AY816">
        <v>0.1</v>
      </c>
      <c r="AZ816">
        <v>0.1</v>
      </c>
      <c r="BA816">
        <v>0.7</v>
      </c>
      <c r="BC816">
        <v>0.3</v>
      </c>
      <c r="BD816">
        <v>0.6</v>
      </c>
      <c r="BE816">
        <v>0.8</v>
      </c>
      <c r="BF816">
        <v>0.1</v>
      </c>
      <c r="BG816">
        <v>0.2</v>
      </c>
      <c r="BH816">
        <v>0.1</v>
      </c>
      <c r="BI816">
        <v>0.1</v>
      </c>
      <c r="BJ816">
        <v>0.1</v>
      </c>
      <c r="BL816">
        <v>0.1</v>
      </c>
      <c r="BM816">
        <v>0.1</v>
      </c>
      <c r="BQ816">
        <v>1.9</v>
      </c>
      <c r="BS816">
        <v>0.3</v>
      </c>
    </row>
    <row r="817" spans="1:72" x14ac:dyDescent="0.25">
      <c r="A817" s="28" t="s">
        <v>279</v>
      </c>
      <c r="B817" s="27" t="s">
        <v>348</v>
      </c>
      <c r="C817" s="28" t="s">
        <v>405</v>
      </c>
      <c r="D817">
        <v>0.7</v>
      </c>
      <c r="E817">
        <v>0.1</v>
      </c>
      <c r="F817">
        <v>0.2</v>
      </c>
      <c r="G817">
        <v>0.6</v>
      </c>
      <c r="H817">
        <v>7.9</v>
      </c>
      <c r="I817">
        <v>1.3</v>
      </c>
      <c r="J817">
        <v>1.1</v>
      </c>
      <c r="K817">
        <v>2</v>
      </c>
      <c r="L817">
        <v>0.2</v>
      </c>
      <c r="M817">
        <v>2.2</v>
      </c>
      <c r="N817">
        <v>5</v>
      </c>
      <c r="O817">
        <v>5</v>
      </c>
      <c r="P817">
        <v>1.6</v>
      </c>
      <c r="Q817">
        <v>1.9</v>
      </c>
      <c r="R817">
        <v>2.8</v>
      </c>
      <c r="S817">
        <v>2.1</v>
      </c>
      <c r="T817">
        <v>1.5</v>
      </c>
      <c r="U817">
        <v>0.9</v>
      </c>
      <c r="V817">
        <v>2.1</v>
      </c>
      <c r="W817">
        <v>3.6</v>
      </c>
      <c r="X817">
        <v>1</v>
      </c>
      <c r="Y817">
        <v>0.7</v>
      </c>
      <c r="Z817">
        <v>0.6</v>
      </c>
      <c r="AA817">
        <v>2.5</v>
      </c>
      <c r="AB817">
        <v>0.1</v>
      </c>
      <c r="AC817">
        <v>1.2</v>
      </c>
      <c r="AD817">
        <v>5.4</v>
      </c>
      <c r="AE817">
        <v>4.1</v>
      </c>
      <c r="AF817">
        <v>43.5</v>
      </c>
      <c r="AG817">
        <v>10.7</v>
      </c>
      <c r="AH817">
        <v>30.1</v>
      </c>
      <c r="AI817">
        <v>236.1</v>
      </c>
      <c r="AJ817">
        <v>43.5</v>
      </c>
      <c r="AK817">
        <v>129.4</v>
      </c>
      <c r="AL817">
        <v>4.5</v>
      </c>
      <c r="AM817">
        <v>0.6</v>
      </c>
      <c r="AN817">
        <v>0.8</v>
      </c>
      <c r="AO817">
        <v>0.2</v>
      </c>
      <c r="AP817">
        <v>2.7</v>
      </c>
      <c r="AQ817">
        <v>10.4</v>
      </c>
      <c r="AR817">
        <v>0.1</v>
      </c>
      <c r="AS817">
        <v>0.1</v>
      </c>
      <c r="AT817">
        <v>0.4</v>
      </c>
      <c r="AU817">
        <v>0.4</v>
      </c>
      <c r="AV817">
        <v>2.2</v>
      </c>
      <c r="AW817">
        <v>0.6</v>
      </c>
      <c r="AX817">
        <v>0.2</v>
      </c>
      <c r="AY817">
        <v>0.3</v>
      </c>
      <c r="AZ817">
        <v>0.3</v>
      </c>
      <c r="BA817">
        <v>1.8</v>
      </c>
      <c r="BB817">
        <v>0.2</v>
      </c>
      <c r="BC817">
        <v>0.9</v>
      </c>
      <c r="BD817">
        <v>1.9</v>
      </c>
      <c r="BE817">
        <v>1.9</v>
      </c>
      <c r="BF817">
        <v>0.2</v>
      </c>
      <c r="BG817">
        <v>0.6</v>
      </c>
      <c r="BH817">
        <v>0.1</v>
      </c>
      <c r="BI817">
        <v>0.2</v>
      </c>
      <c r="BJ817">
        <v>0.2</v>
      </c>
      <c r="BK817">
        <v>0.1</v>
      </c>
      <c r="BL817">
        <v>0.1</v>
      </c>
      <c r="BM817">
        <v>0.3</v>
      </c>
      <c r="BP817">
        <v>0.1</v>
      </c>
      <c r="BQ817">
        <v>5.2</v>
      </c>
      <c r="BS817">
        <v>0.7</v>
      </c>
      <c r="BT817">
        <v>0.1</v>
      </c>
    </row>
    <row r="818" spans="1:72" x14ac:dyDescent="0.25">
      <c r="A818" s="28" t="s">
        <v>279</v>
      </c>
      <c r="B818" s="27" t="s">
        <v>348</v>
      </c>
      <c r="C818" s="28" t="s">
        <v>406</v>
      </c>
      <c r="D818">
        <v>0.9</v>
      </c>
      <c r="E818">
        <v>0.2</v>
      </c>
      <c r="F818">
        <v>0.2</v>
      </c>
      <c r="G818">
        <v>0.6</v>
      </c>
      <c r="H818">
        <v>7.9</v>
      </c>
      <c r="I818">
        <v>0.7</v>
      </c>
      <c r="J818">
        <v>1</v>
      </c>
      <c r="K818">
        <v>1.6</v>
      </c>
      <c r="L818">
        <v>0.4</v>
      </c>
      <c r="M818">
        <v>7.9</v>
      </c>
      <c r="N818">
        <v>3.4</v>
      </c>
      <c r="O818">
        <v>1.6</v>
      </c>
      <c r="P818">
        <v>1.3</v>
      </c>
      <c r="Q818">
        <v>1.5</v>
      </c>
      <c r="R818">
        <v>4.8</v>
      </c>
      <c r="S818">
        <v>1.8</v>
      </c>
      <c r="T818">
        <v>1.1</v>
      </c>
      <c r="U818">
        <v>1.2</v>
      </c>
      <c r="V818">
        <v>1.8</v>
      </c>
      <c r="W818">
        <v>2</v>
      </c>
      <c r="X818">
        <v>0.8</v>
      </c>
      <c r="Y818">
        <v>0.9</v>
      </c>
      <c r="Z818">
        <v>0.6</v>
      </c>
      <c r="AA818">
        <v>4.1</v>
      </c>
      <c r="AB818">
        <v>0.2</v>
      </c>
      <c r="AC818">
        <v>1</v>
      </c>
      <c r="AD818">
        <v>2.8</v>
      </c>
      <c r="AE818">
        <v>1.6</v>
      </c>
      <c r="AF818">
        <v>10.8</v>
      </c>
      <c r="AG818">
        <v>4</v>
      </c>
      <c r="AH818">
        <v>9.3</v>
      </c>
      <c r="AI818">
        <v>205.2</v>
      </c>
      <c r="AJ818">
        <v>14.1</v>
      </c>
      <c r="AK818">
        <v>56.9</v>
      </c>
      <c r="AL818">
        <v>3.9</v>
      </c>
      <c r="AM818">
        <v>0.8</v>
      </c>
      <c r="AN818">
        <v>0.7</v>
      </c>
      <c r="AO818">
        <v>0.6</v>
      </c>
      <c r="AP818">
        <v>0.9</v>
      </c>
      <c r="AQ818">
        <v>1.6</v>
      </c>
      <c r="AR818">
        <v>0.3</v>
      </c>
      <c r="AS818">
        <v>0.4</v>
      </c>
      <c r="AT818">
        <v>0.4</v>
      </c>
      <c r="AU818">
        <v>0.4</v>
      </c>
      <c r="AV818">
        <v>1.3</v>
      </c>
      <c r="AW818">
        <v>0.6</v>
      </c>
      <c r="AX818">
        <v>0.5</v>
      </c>
      <c r="AY818">
        <v>0.5</v>
      </c>
      <c r="AZ818">
        <v>0.4</v>
      </c>
      <c r="BA818">
        <v>0.9</v>
      </c>
      <c r="BB818">
        <v>0.3</v>
      </c>
      <c r="BC818">
        <v>0.7</v>
      </c>
      <c r="BD818">
        <v>0.8</v>
      </c>
      <c r="BE818">
        <v>1.3</v>
      </c>
      <c r="BF818">
        <v>0.5</v>
      </c>
      <c r="BG818">
        <v>0.8</v>
      </c>
      <c r="BH818">
        <v>0.4</v>
      </c>
      <c r="BI818">
        <v>0.4</v>
      </c>
      <c r="BJ818">
        <v>0.4</v>
      </c>
      <c r="BK818">
        <v>0.3</v>
      </c>
      <c r="BL818">
        <v>0.3</v>
      </c>
      <c r="BM818">
        <v>0.4</v>
      </c>
      <c r="BP818">
        <v>1.1</v>
      </c>
      <c r="BQ818">
        <v>8.7</v>
      </c>
      <c r="BS818">
        <v>2.2</v>
      </c>
      <c r="BT818">
        <v>2.1</v>
      </c>
    </row>
    <row r="819" spans="1:72" x14ac:dyDescent="0.25">
      <c r="A819" s="28" t="s">
        <v>279</v>
      </c>
      <c r="B819" s="27" t="s">
        <v>348</v>
      </c>
      <c r="C819" s="28" t="s">
        <v>407</v>
      </c>
      <c r="D819">
        <v>20.2</v>
      </c>
      <c r="E819">
        <v>2.4</v>
      </c>
      <c r="F819">
        <v>5.9</v>
      </c>
      <c r="G819">
        <v>16.2</v>
      </c>
      <c r="H819">
        <v>193</v>
      </c>
      <c r="I819">
        <v>25.5</v>
      </c>
      <c r="J819">
        <v>25.5</v>
      </c>
      <c r="K819">
        <v>39.7</v>
      </c>
      <c r="L819">
        <v>5.3</v>
      </c>
      <c r="M819">
        <v>76</v>
      </c>
      <c r="N819">
        <v>112.7</v>
      </c>
      <c r="O819">
        <v>59.1</v>
      </c>
      <c r="P819">
        <v>37.1</v>
      </c>
      <c r="Q819">
        <v>48</v>
      </c>
      <c r="R819">
        <v>64.8</v>
      </c>
      <c r="S819">
        <v>50.4</v>
      </c>
      <c r="T819">
        <v>28.8</v>
      </c>
      <c r="U819">
        <v>26.3</v>
      </c>
      <c r="V819">
        <v>46.2</v>
      </c>
      <c r="W819">
        <v>73.3</v>
      </c>
      <c r="X819">
        <v>27.1</v>
      </c>
      <c r="Y819">
        <v>17.9</v>
      </c>
      <c r="Z819">
        <v>16</v>
      </c>
      <c r="AA819">
        <v>67.5</v>
      </c>
      <c r="AB819">
        <v>1.7</v>
      </c>
      <c r="AC819">
        <v>25.7</v>
      </c>
      <c r="AD819">
        <v>136.8</v>
      </c>
      <c r="AE819">
        <v>102.8</v>
      </c>
      <c r="AF819">
        <v>1220.4</v>
      </c>
      <c r="AG819">
        <v>283.1</v>
      </c>
      <c r="AH819">
        <v>738.8</v>
      </c>
      <c r="AI819">
        <v>7811.9</v>
      </c>
      <c r="AJ819">
        <v>867.1</v>
      </c>
      <c r="AK819">
        <v>3429.5</v>
      </c>
      <c r="AL819">
        <v>157.6</v>
      </c>
      <c r="AM819">
        <v>18.8</v>
      </c>
      <c r="AN819">
        <v>20.8</v>
      </c>
      <c r="AO819">
        <v>5.4</v>
      </c>
      <c r="AP819">
        <v>108.8</v>
      </c>
      <c r="AQ819">
        <v>138.5</v>
      </c>
      <c r="AR819">
        <v>5.1</v>
      </c>
      <c r="AS819">
        <v>5</v>
      </c>
      <c r="AT819">
        <v>5.6</v>
      </c>
      <c r="AU819">
        <v>10.6</v>
      </c>
      <c r="AV819">
        <v>45.7</v>
      </c>
      <c r="AW819">
        <v>17.8</v>
      </c>
      <c r="AX819">
        <v>4.9</v>
      </c>
      <c r="AY819">
        <v>10.9</v>
      </c>
      <c r="AZ819">
        <v>8.1</v>
      </c>
      <c r="BA819">
        <v>38</v>
      </c>
      <c r="BB819">
        <v>3.6</v>
      </c>
      <c r="BC819">
        <v>18.6</v>
      </c>
      <c r="BD819">
        <v>33.9</v>
      </c>
      <c r="BE819">
        <v>49.1</v>
      </c>
      <c r="BF819">
        <v>6</v>
      </c>
      <c r="BG819">
        <v>15.9</v>
      </c>
      <c r="BH819">
        <v>3.2</v>
      </c>
      <c r="BI819">
        <v>6.7</v>
      </c>
      <c r="BJ819">
        <v>4.8</v>
      </c>
      <c r="BK819">
        <v>1.8</v>
      </c>
      <c r="BL819">
        <v>3.4</v>
      </c>
      <c r="BM819">
        <v>6</v>
      </c>
      <c r="BP819">
        <v>4.9</v>
      </c>
      <c r="BQ819">
        <v>179.2</v>
      </c>
      <c r="BR819">
        <v>0.2</v>
      </c>
      <c r="BS819">
        <v>25.6</v>
      </c>
      <c r="BT819">
        <v>5.7</v>
      </c>
    </row>
    <row r="820" spans="1:72" x14ac:dyDescent="0.25">
      <c r="A820" s="26" t="s">
        <v>280</v>
      </c>
      <c r="B820" s="27" t="s">
        <v>349</v>
      </c>
      <c r="C820" s="26" t="s">
        <v>384</v>
      </c>
      <c r="D820">
        <v>221.9</v>
      </c>
      <c r="E820">
        <v>42.9</v>
      </c>
      <c r="F820">
        <v>5.8</v>
      </c>
      <c r="G820">
        <v>115</v>
      </c>
      <c r="H820">
        <v>1335.3</v>
      </c>
      <c r="I820">
        <v>406.1</v>
      </c>
      <c r="J820">
        <v>151.8</v>
      </c>
      <c r="K820">
        <v>273.3</v>
      </c>
      <c r="L820">
        <v>357.6</v>
      </c>
      <c r="M820">
        <v>460.2</v>
      </c>
      <c r="N820">
        <v>2658.2</v>
      </c>
      <c r="O820">
        <v>1119.4</v>
      </c>
      <c r="P820">
        <v>620.3</v>
      </c>
      <c r="Q820">
        <v>322</v>
      </c>
      <c r="R820">
        <v>326.1</v>
      </c>
      <c r="S820">
        <v>990.5</v>
      </c>
      <c r="T820">
        <v>1495.2</v>
      </c>
      <c r="U820">
        <v>1727.4</v>
      </c>
      <c r="V820">
        <v>3063.4</v>
      </c>
      <c r="W820">
        <v>1818.8</v>
      </c>
      <c r="X820">
        <v>139</v>
      </c>
      <c r="Y820">
        <v>989.7</v>
      </c>
      <c r="Z820">
        <v>463.5</v>
      </c>
      <c r="AA820">
        <v>1979.9</v>
      </c>
      <c r="AB820">
        <v>404.9</v>
      </c>
      <c r="AC820">
        <v>735.8</v>
      </c>
      <c r="AD820">
        <v>1723.8</v>
      </c>
      <c r="AE820">
        <v>1314.2</v>
      </c>
      <c r="AF820">
        <v>11377.5</v>
      </c>
      <c r="AG820">
        <v>17658.8</v>
      </c>
      <c r="AH820">
        <v>3611</v>
      </c>
      <c r="AI820">
        <v>346.1</v>
      </c>
      <c r="AJ820">
        <v>384.3</v>
      </c>
      <c r="AK820">
        <v>4288.4</v>
      </c>
      <c r="AL820">
        <v>12955.7</v>
      </c>
      <c r="AM820">
        <v>2509.5</v>
      </c>
      <c r="AN820">
        <v>1393.4</v>
      </c>
      <c r="AO820">
        <v>441.9</v>
      </c>
      <c r="AP820">
        <v>4004.3</v>
      </c>
      <c r="AQ820">
        <v>1933.8</v>
      </c>
      <c r="AR820">
        <v>2464</v>
      </c>
      <c r="AS820">
        <v>1125.6</v>
      </c>
      <c r="AT820">
        <v>1502.6</v>
      </c>
      <c r="AU820">
        <v>849.2</v>
      </c>
      <c r="AV820">
        <v>4279.1</v>
      </c>
      <c r="AW820">
        <v>800.5</v>
      </c>
      <c r="AX820">
        <v>359.8</v>
      </c>
      <c r="AY820">
        <v>649.7</v>
      </c>
      <c r="AZ820">
        <v>743.8</v>
      </c>
      <c r="BA820">
        <v>656.5</v>
      </c>
      <c r="BB820">
        <v>1250.7</v>
      </c>
      <c r="BC820">
        <v>286.3</v>
      </c>
      <c r="BD820">
        <v>1978.2</v>
      </c>
      <c r="BE820">
        <v>7212.9</v>
      </c>
      <c r="BF820">
        <v>883.1</v>
      </c>
      <c r="BG820">
        <v>1357.3</v>
      </c>
      <c r="BH820">
        <v>1121.2</v>
      </c>
      <c r="BI820">
        <v>843.4</v>
      </c>
      <c r="BJ820">
        <v>418.5</v>
      </c>
      <c r="BK820">
        <v>838.8</v>
      </c>
      <c r="BL820">
        <v>96.1</v>
      </c>
      <c r="BM820">
        <v>436.2</v>
      </c>
      <c r="BP820">
        <v>214</v>
      </c>
      <c r="BQ820">
        <v>9721.7</v>
      </c>
      <c r="BR820">
        <v>5.3</v>
      </c>
      <c r="BS820">
        <v>375</v>
      </c>
      <c r="BT820">
        <v>47.4</v>
      </c>
    </row>
    <row r="821" spans="1:72" x14ac:dyDescent="0.25">
      <c r="A821" s="28" t="s">
        <v>280</v>
      </c>
      <c r="B821" s="27" t="s">
        <v>349</v>
      </c>
      <c r="C821" s="28" t="s">
        <v>385</v>
      </c>
      <c r="D821">
        <v>0.5</v>
      </c>
      <c r="E821">
        <v>0.2</v>
      </c>
      <c r="G821">
        <v>0.2</v>
      </c>
      <c r="H821">
        <v>2.8</v>
      </c>
      <c r="I821">
        <v>1.1</v>
      </c>
      <c r="J821">
        <v>0.4</v>
      </c>
      <c r="K821">
        <v>0.6</v>
      </c>
      <c r="L821">
        <v>0.5</v>
      </c>
      <c r="M821">
        <v>0.5</v>
      </c>
      <c r="N821">
        <v>4.2</v>
      </c>
      <c r="O821">
        <v>2.1</v>
      </c>
      <c r="P821">
        <v>1.1</v>
      </c>
      <c r="Q821">
        <v>0.8</v>
      </c>
      <c r="R821">
        <v>0.4</v>
      </c>
      <c r="S821">
        <v>2</v>
      </c>
      <c r="T821">
        <v>2.5</v>
      </c>
      <c r="U821">
        <v>2.9</v>
      </c>
      <c r="V821">
        <v>4.2</v>
      </c>
      <c r="W821">
        <v>2.5</v>
      </c>
      <c r="X821">
        <v>0.4</v>
      </c>
      <c r="Y821">
        <v>1.7</v>
      </c>
      <c r="Z821">
        <v>0.7</v>
      </c>
      <c r="AA821">
        <v>3</v>
      </c>
      <c r="AB821">
        <v>0.3</v>
      </c>
      <c r="AC821">
        <v>2</v>
      </c>
      <c r="AD821">
        <v>2.7</v>
      </c>
      <c r="AE821">
        <v>2.5</v>
      </c>
      <c r="AF821">
        <v>10.1</v>
      </c>
      <c r="AG821">
        <v>15.6</v>
      </c>
      <c r="AH821">
        <v>4.3</v>
      </c>
      <c r="AI821">
        <v>5.9</v>
      </c>
      <c r="AJ821">
        <v>0.8</v>
      </c>
      <c r="AK821">
        <v>13.7</v>
      </c>
      <c r="AL821">
        <v>35.1</v>
      </c>
      <c r="AM821">
        <v>4</v>
      </c>
      <c r="AN821">
        <v>5.6</v>
      </c>
      <c r="AO821">
        <v>1.7</v>
      </c>
      <c r="AP821">
        <v>5.9</v>
      </c>
      <c r="AQ821">
        <v>8.1</v>
      </c>
      <c r="AR821">
        <v>4.1</v>
      </c>
      <c r="AS821">
        <v>2.1</v>
      </c>
      <c r="AT821">
        <v>2.4</v>
      </c>
      <c r="AU821">
        <v>1.5</v>
      </c>
      <c r="AV821">
        <v>45.9</v>
      </c>
      <c r="AW821">
        <v>1.4</v>
      </c>
      <c r="AX821">
        <v>1.9</v>
      </c>
      <c r="AY821">
        <v>1.3</v>
      </c>
      <c r="AZ821">
        <v>1.2</v>
      </c>
      <c r="BA821">
        <v>1.7</v>
      </c>
      <c r="BB821">
        <v>1.4</v>
      </c>
      <c r="BC821">
        <v>0.4</v>
      </c>
      <c r="BD821">
        <v>3.6</v>
      </c>
      <c r="BE821">
        <v>13.8</v>
      </c>
      <c r="BF821">
        <v>2.5</v>
      </c>
      <c r="BG821">
        <v>4.1</v>
      </c>
      <c r="BH821">
        <v>3.2</v>
      </c>
      <c r="BI821">
        <v>1.4</v>
      </c>
      <c r="BJ821">
        <v>0.9</v>
      </c>
      <c r="BK821">
        <v>1.3</v>
      </c>
      <c r="BL821">
        <v>0.1</v>
      </c>
      <c r="BM821">
        <v>0.8</v>
      </c>
      <c r="BQ821">
        <v>20.9</v>
      </c>
      <c r="BS821">
        <v>0.6</v>
      </c>
      <c r="BT821">
        <v>0.1</v>
      </c>
    </row>
    <row r="822" spans="1:72" x14ac:dyDescent="0.25">
      <c r="A822" s="28" t="s">
        <v>280</v>
      </c>
      <c r="B822" s="27" t="s">
        <v>349</v>
      </c>
      <c r="C822" s="28" t="s">
        <v>386</v>
      </c>
      <c r="D822">
        <v>7.5</v>
      </c>
      <c r="E822">
        <v>0.8</v>
      </c>
      <c r="F822">
        <v>0.1</v>
      </c>
      <c r="G822">
        <v>1.7</v>
      </c>
      <c r="H822">
        <v>65.9</v>
      </c>
      <c r="I822">
        <v>41.3</v>
      </c>
      <c r="J822">
        <v>2.8</v>
      </c>
      <c r="K822">
        <v>9.3</v>
      </c>
      <c r="L822">
        <v>7.4</v>
      </c>
      <c r="M822">
        <v>12</v>
      </c>
      <c r="N822">
        <v>79.5</v>
      </c>
      <c r="O822">
        <v>37.6</v>
      </c>
      <c r="P822">
        <v>26.4</v>
      </c>
      <c r="Q822">
        <v>9.8</v>
      </c>
      <c r="R822">
        <v>9.1</v>
      </c>
      <c r="S822">
        <v>28.1</v>
      </c>
      <c r="T822">
        <v>39.8</v>
      </c>
      <c r="U822">
        <v>75.3</v>
      </c>
      <c r="V822">
        <v>69.8</v>
      </c>
      <c r="W822">
        <v>64.3</v>
      </c>
      <c r="X822">
        <v>5.8</v>
      </c>
      <c r="Y822">
        <v>32.9</v>
      </c>
      <c r="Z822">
        <v>10.8</v>
      </c>
      <c r="AA822">
        <v>71.1</v>
      </c>
      <c r="AB822">
        <v>9.1</v>
      </c>
      <c r="AC822">
        <v>42.1</v>
      </c>
      <c r="AD822">
        <v>61.1</v>
      </c>
      <c r="AE822">
        <v>43.1</v>
      </c>
      <c r="AF822">
        <v>206</v>
      </c>
      <c r="AG822">
        <v>278.1</v>
      </c>
      <c r="AH822">
        <v>77.7</v>
      </c>
      <c r="AI822">
        <v>35.9</v>
      </c>
      <c r="AJ822">
        <v>12.3</v>
      </c>
      <c r="AK822">
        <v>122.3</v>
      </c>
      <c r="AL822">
        <v>683.3</v>
      </c>
      <c r="AM822">
        <v>111.3</v>
      </c>
      <c r="AN822">
        <v>42.9</v>
      </c>
      <c r="AO822">
        <v>52.9</v>
      </c>
      <c r="AP822">
        <v>146.7</v>
      </c>
      <c r="AQ822">
        <v>155.9</v>
      </c>
      <c r="AR822">
        <v>94</v>
      </c>
      <c r="AS822">
        <v>40.4</v>
      </c>
      <c r="AT822">
        <v>45.2</v>
      </c>
      <c r="AU822">
        <v>20.7</v>
      </c>
      <c r="AV822">
        <v>763.4</v>
      </c>
      <c r="AW822">
        <v>22.6</v>
      </c>
      <c r="AX822">
        <v>17.7</v>
      </c>
      <c r="AY822">
        <v>26.3</v>
      </c>
      <c r="AZ822">
        <v>17.8</v>
      </c>
      <c r="BA822">
        <v>27</v>
      </c>
      <c r="BB822">
        <v>21.9</v>
      </c>
      <c r="BC822">
        <v>12.4</v>
      </c>
      <c r="BD822">
        <v>66.8</v>
      </c>
      <c r="BE822">
        <v>240.8</v>
      </c>
      <c r="BF822">
        <v>36.5</v>
      </c>
      <c r="BG822">
        <v>48.2</v>
      </c>
      <c r="BH822">
        <v>41.9</v>
      </c>
      <c r="BI822">
        <v>26.8</v>
      </c>
      <c r="BJ822">
        <v>13</v>
      </c>
      <c r="BK822">
        <v>21.3</v>
      </c>
      <c r="BL822">
        <v>2.2</v>
      </c>
      <c r="BM822">
        <v>13.6</v>
      </c>
      <c r="BP822">
        <v>1.2</v>
      </c>
      <c r="BQ822">
        <v>308.4</v>
      </c>
      <c r="BS822">
        <v>5.7</v>
      </c>
      <c r="BT822">
        <v>0.6</v>
      </c>
    </row>
    <row r="823" spans="1:72" x14ac:dyDescent="0.25">
      <c r="A823" s="28" t="s">
        <v>280</v>
      </c>
      <c r="B823" s="27" t="s">
        <v>349</v>
      </c>
      <c r="C823" s="28" t="s">
        <v>387</v>
      </c>
      <c r="D823">
        <v>2.4</v>
      </c>
      <c r="E823">
        <v>0.2</v>
      </c>
      <c r="F823">
        <v>0.1</v>
      </c>
      <c r="G823">
        <v>0.4</v>
      </c>
      <c r="H823">
        <v>13.1</v>
      </c>
      <c r="I823">
        <v>4.5</v>
      </c>
      <c r="J823">
        <v>1.1</v>
      </c>
      <c r="K823">
        <v>1.7</v>
      </c>
      <c r="L823">
        <v>1.5</v>
      </c>
      <c r="M823">
        <v>2</v>
      </c>
      <c r="N823">
        <v>17.1</v>
      </c>
      <c r="O823">
        <v>14.6</v>
      </c>
      <c r="P823">
        <v>4.1</v>
      </c>
      <c r="Q823">
        <v>2.5</v>
      </c>
      <c r="R823">
        <v>2</v>
      </c>
      <c r="S823">
        <v>5.9</v>
      </c>
      <c r="T823">
        <v>9.8</v>
      </c>
      <c r="U823">
        <v>9.7</v>
      </c>
      <c r="V823">
        <v>12.3</v>
      </c>
      <c r="W823">
        <v>9.9</v>
      </c>
      <c r="X823">
        <v>1.5</v>
      </c>
      <c r="Y823">
        <v>9.1</v>
      </c>
      <c r="Z823">
        <v>2.3</v>
      </c>
      <c r="AA823">
        <v>12.3</v>
      </c>
      <c r="AB823">
        <v>1.6</v>
      </c>
      <c r="AC823">
        <v>5.9</v>
      </c>
      <c r="AD823">
        <v>11</v>
      </c>
      <c r="AE823">
        <v>9.7</v>
      </c>
      <c r="AF823">
        <v>56.2</v>
      </c>
      <c r="AG823">
        <v>54.3</v>
      </c>
      <c r="AH823">
        <v>14.3</v>
      </c>
      <c r="AI823">
        <v>12.1</v>
      </c>
      <c r="AJ823">
        <v>5.7</v>
      </c>
      <c r="AK823">
        <v>28.3</v>
      </c>
      <c r="AL823">
        <v>146</v>
      </c>
      <c r="AM823">
        <v>19.4</v>
      </c>
      <c r="AN823">
        <v>14.1</v>
      </c>
      <c r="AO823">
        <v>6.2</v>
      </c>
      <c r="AP823">
        <v>31.4</v>
      </c>
      <c r="AQ823">
        <v>48.9</v>
      </c>
      <c r="AR823">
        <v>38.2</v>
      </c>
      <c r="AS823">
        <v>9.8</v>
      </c>
      <c r="AT823">
        <v>20.2</v>
      </c>
      <c r="AU823">
        <v>4.5</v>
      </c>
      <c r="AV823">
        <v>269.9</v>
      </c>
      <c r="AW823">
        <v>6</v>
      </c>
      <c r="AX823">
        <v>5.1</v>
      </c>
      <c r="AY823">
        <v>5.5</v>
      </c>
      <c r="AZ823">
        <v>4.2</v>
      </c>
      <c r="BA823">
        <v>7.9</v>
      </c>
      <c r="BB823">
        <v>4.5</v>
      </c>
      <c r="BC823">
        <v>2.3</v>
      </c>
      <c r="BD823">
        <v>16.6</v>
      </c>
      <c r="BE823">
        <v>57</v>
      </c>
      <c r="BF823">
        <v>8.5</v>
      </c>
      <c r="BG823">
        <v>12.8</v>
      </c>
      <c r="BH823">
        <v>9.7</v>
      </c>
      <c r="BI823">
        <v>5.8</v>
      </c>
      <c r="BJ823">
        <v>3.2</v>
      </c>
      <c r="BK823">
        <v>5.4</v>
      </c>
      <c r="BL823">
        <v>0.5</v>
      </c>
      <c r="BM823">
        <v>3.5</v>
      </c>
      <c r="BP823">
        <v>0.3</v>
      </c>
      <c r="BQ823">
        <v>83.6</v>
      </c>
      <c r="BS823">
        <v>5.2</v>
      </c>
      <c r="BT823">
        <v>0.3</v>
      </c>
    </row>
    <row r="824" spans="1:69" x14ac:dyDescent="0.25">
      <c r="A824" s="28" t="s">
        <v>280</v>
      </c>
      <c r="B824" s="27" t="s">
        <v>349</v>
      </c>
      <c r="C824" s="28" t="s">
        <v>388</v>
      </c>
      <c r="AF824">
        <v>0.1</v>
      </c>
      <c r="AG824">
        <v>0.1</v>
      </c>
      <c r="AL824">
        <v>0.2</v>
      </c>
      <c r="AP824">
        <v>0.2</v>
      </c>
      <c r="AQ824">
        <v>0.1</v>
      </c>
      <c r="AV824">
        <v>0.1</v>
      </c>
      <c r="BE824">
        <v>0.1</v>
      </c>
      <c r="BQ824">
        <v>0.3</v>
      </c>
    </row>
    <row r="825" spans="1:69" x14ac:dyDescent="0.25">
      <c r="A825" s="28" t="s">
        <v>280</v>
      </c>
      <c r="B825" s="27" t="s">
        <v>349</v>
      </c>
      <c r="C825" s="28" t="s">
        <v>389</v>
      </c>
      <c r="N825">
        <v>0.1</v>
      </c>
      <c r="V825">
        <v>0.1</v>
      </c>
      <c r="AF825">
        <v>0.4</v>
      </c>
      <c r="AG825">
        <v>0.3</v>
      </c>
      <c r="AH825">
        <v>0.1</v>
      </c>
      <c r="AI825">
        <v>0.1</v>
      </c>
      <c r="AK825">
        <v>0.2</v>
      </c>
      <c r="AL825">
        <v>0.5</v>
      </c>
      <c r="AM825">
        <v>0.1</v>
      </c>
      <c r="AP825">
        <v>0.1</v>
      </c>
      <c r="AQ825">
        <v>0.1</v>
      </c>
      <c r="AR825">
        <v>0.1</v>
      </c>
      <c r="AV825">
        <v>0.3</v>
      </c>
      <c r="BE825">
        <v>0.2</v>
      </c>
      <c r="BQ825">
        <v>0.4</v>
      </c>
    </row>
    <row r="826" spans="1:69" x14ac:dyDescent="0.25">
      <c r="A826" s="28" t="s">
        <v>280</v>
      </c>
      <c r="B826" s="27" t="s">
        <v>349</v>
      </c>
      <c r="C826" s="28" t="s">
        <v>390</v>
      </c>
      <c r="H826">
        <v>0.1</v>
      </c>
      <c r="I826">
        <v>0.1</v>
      </c>
      <c r="U826">
        <v>0.1</v>
      </c>
      <c r="AA826">
        <v>0.1</v>
      </c>
      <c r="AD826">
        <v>0.1</v>
      </c>
      <c r="AF826">
        <v>0.3</v>
      </c>
      <c r="AG826">
        <v>0.2</v>
      </c>
      <c r="AH826">
        <v>0.1</v>
      </c>
      <c r="AI826">
        <v>0.1</v>
      </c>
      <c r="AJ826">
        <v>0.1</v>
      </c>
      <c r="AK826">
        <v>0.1</v>
      </c>
      <c r="AL826">
        <v>0.2</v>
      </c>
      <c r="AM826">
        <v>0.2</v>
      </c>
      <c r="AO826">
        <v>0.1</v>
      </c>
      <c r="AP826">
        <v>0.1</v>
      </c>
      <c r="AQ826">
        <v>0.1</v>
      </c>
      <c r="AV826">
        <v>0.1</v>
      </c>
      <c r="BE826">
        <v>0.1</v>
      </c>
      <c r="BQ826">
        <v>0.2</v>
      </c>
    </row>
    <row r="827" spans="1:69" x14ac:dyDescent="0.25">
      <c r="A827" s="28" t="s">
        <v>280</v>
      </c>
      <c r="B827" s="27" t="s">
        <v>349</v>
      </c>
      <c r="C827" s="28" t="s">
        <v>391</v>
      </c>
      <c r="H827">
        <v>0.1</v>
      </c>
      <c r="N827">
        <v>0.1</v>
      </c>
      <c r="U827">
        <v>0.1</v>
      </c>
      <c r="V827">
        <v>0.1</v>
      </c>
      <c r="W827">
        <v>0.1</v>
      </c>
      <c r="AA827">
        <v>0.1</v>
      </c>
      <c r="AD827">
        <v>0.1</v>
      </c>
      <c r="AE827">
        <v>0.1</v>
      </c>
      <c r="AF827">
        <v>0.4</v>
      </c>
      <c r="AG827">
        <v>0.5</v>
      </c>
      <c r="AH827">
        <v>0.1</v>
      </c>
      <c r="AK827">
        <v>0.2</v>
      </c>
      <c r="AL827">
        <v>1.1</v>
      </c>
      <c r="AM827">
        <v>0.2</v>
      </c>
      <c r="AN827">
        <v>0.1</v>
      </c>
      <c r="AP827">
        <v>0.1</v>
      </c>
      <c r="AQ827">
        <v>0.2</v>
      </c>
      <c r="AR827">
        <v>0.2</v>
      </c>
      <c r="AS827">
        <v>0.1</v>
      </c>
      <c r="AV827">
        <v>0.5</v>
      </c>
      <c r="BD827">
        <v>0.1</v>
      </c>
      <c r="BE827">
        <v>0.2</v>
      </c>
      <c r="BQ827">
        <v>0.5</v>
      </c>
    </row>
    <row r="828" spans="1:72" x14ac:dyDescent="0.25">
      <c r="A828" s="28" t="s">
        <v>280</v>
      </c>
      <c r="B828" s="27" t="s">
        <v>349</v>
      </c>
      <c r="C828" s="28" t="s">
        <v>392</v>
      </c>
      <c r="D828">
        <v>0.8</v>
      </c>
      <c r="E828">
        <v>0.1</v>
      </c>
      <c r="G828">
        <v>0.1</v>
      </c>
      <c r="H828">
        <v>4.8</v>
      </c>
      <c r="I828">
        <v>3</v>
      </c>
      <c r="J828">
        <v>0.3</v>
      </c>
      <c r="K828">
        <v>0.6</v>
      </c>
      <c r="L828">
        <v>0.4</v>
      </c>
      <c r="M828">
        <v>0.9</v>
      </c>
      <c r="N828">
        <v>4.7</v>
      </c>
      <c r="O828">
        <v>2.6</v>
      </c>
      <c r="P828">
        <v>1.8</v>
      </c>
      <c r="Q828">
        <v>0.8</v>
      </c>
      <c r="R828">
        <v>0.8</v>
      </c>
      <c r="S828">
        <v>2.1</v>
      </c>
      <c r="T828">
        <v>2.6</v>
      </c>
      <c r="U828">
        <v>4.8</v>
      </c>
      <c r="V828">
        <v>4.2</v>
      </c>
      <c r="W828">
        <v>4.2</v>
      </c>
      <c r="X828">
        <v>0.5</v>
      </c>
      <c r="Y828">
        <v>2.2</v>
      </c>
      <c r="Z828">
        <v>0.7</v>
      </c>
      <c r="AA828">
        <v>4.8</v>
      </c>
      <c r="AB828">
        <v>0.6</v>
      </c>
      <c r="AC828">
        <v>3</v>
      </c>
      <c r="AD828">
        <v>5</v>
      </c>
      <c r="AE828">
        <v>3</v>
      </c>
      <c r="AF828">
        <v>18.1</v>
      </c>
      <c r="AG828">
        <v>18.9</v>
      </c>
      <c r="AH828">
        <v>5.2</v>
      </c>
      <c r="AI828">
        <v>5.8</v>
      </c>
      <c r="AJ828">
        <v>2</v>
      </c>
      <c r="AK828">
        <v>8.9</v>
      </c>
      <c r="AL828">
        <v>31.9</v>
      </c>
      <c r="AM828">
        <v>7.7</v>
      </c>
      <c r="AN828">
        <v>3.2</v>
      </c>
      <c r="AO828">
        <v>3.7</v>
      </c>
      <c r="AP828">
        <v>8.8</v>
      </c>
      <c r="AQ828">
        <v>11.8</v>
      </c>
      <c r="AR828">
        <v>7.2</v>
      </c>
      <c r="AS828">
        <v>2.7</v>
      </c>
      <c r="AT828">
        <v>3.5</v>
      </c>
      <c r="AU828">
        <v>1.4</v>
      </c>
      <c r="AV828">
        <v>39.5</v>
      </c>
      <c r="AW828">
        <v>1.6</v>
      </c>
      <c r="AX828">
        <v>1.2</v>
      </c>
      <c r="AY828">
        <v>1.7</v>
      </c>
      <c r="AZ828">
        <v>1.2</v>
      </c>
      <c r="BA828">
        <v>1.9</v>
      </c>
      <c r="BB828">
        <v>1.2</v>
      </c>
      <c r="BC828">
        <v>1.7</v>
      </c>
      <c r="BD828">
        <v>4.6</v>
      </c>
      <c r="BE828">
        <v>16.1</v>
      </c>
      <c r="BF828">
        <v>2.7</v>
      </c>
      <c r="BG828">
        <v>3.7</v>
      </c>
      <c r="BH828">
        <v>3</v>
      </c>
      <c r="BI828">
        <v>1.8</v>
      </c>
      <c r="BJ828">
        <v>0.9</v>
      </c>
      <c r="BK828">
        <v>1.6</v>
      </c>
      <c r="BL828">
        <v>0.1</v>
      </c>
      <c r="BM828">
        <v>0.9</v>
      </c>
      <c r="BP828">
        <v>0.5</v>
      </c>
      <c r="BQ828">
        <v>33.8</v>
      </c>
      <c r="BS828">
        <v>1.1</v>
      </c>
      <c r="BT828">
        <v>0.3</v>
      </c>
    </row>
    <row r="829" spans="1:72" x14ac:dyDescent="0.25">
      <c r="A829" s="28" t="s">
        <v>280</v>
      </c>
      <c r="B829" s="27" t="s">
        <v>349</v>
      </c>
      <c r="C829" s="28" t="s">
        <v>393</v>
      </c>
      <c r="D829">
        <v>1.2</v>
      </c>
      <c r="E829">
        <v>0.3</v>
      </c>
      <c r="G829">
        <v>0.2</v>
      </c>
      <c r="H829">
        <v>5.2</v>
      </c>
      <c r="I829">
        <v>1.8</v>
      </c>
      <c r="J829">
        <v>0.8</v>
      </c>
      <c r="K829">
        <v>0.9</v>
      </c>
      <c r="L829">
        <v>0.9</v>
      </c>
      <c r="M829">
        <v>0.8</v>
      </c>
      <c r="N829">
        <v>6.5</v>
      </c>
      <c r="O829">
        <v>4.1</v>
      </c>
      <c r="P829">
        <v>2</v>
      </c>
      <c r="Q829">
        <v>1.2</v>
      </c>
      <c r="R829">
        <v>0.7</v>
      </c>
      <c r="S829">
        <v>3.8</v>
      </c>
      <c r="T829">
        <v>4.7</v>
      </c>
      <c r="U829">
        <v>4.9</v>
      </c>
      <c r="V829">
        <v>6.8</v>
      </c>
      <c r="W829">
        <v>4.1</v>
      </c>
      <c r="X829">
        <v>0.4</v>
      </c>
      <c r="Y829">
        <v>2.9</v>
      </c>
      <c r="Z829">
        <v>1.1</v>
      </c>
      <c r="AA829">
        <v>4.6</v>
      </c>
      <c r="AB829">
        <v>0.4</v>
      </c>
      <c r="AC829">
        <v>1.8</v>
      </c>
      <c r="AD829">
        <v>5.2</v>
      </c>
      <c r="AE829">
        <v>3.5</v>
      </c>
      <c r="AF829">
        <v>23.7</v>
      </c>
      <c r="AG829">
        <v>32.3</v>
      </c>
      <c r="AH829">
        <v>6.1</v>
      </c>
      <c r="AI829">
        <v>3</v>
      </c>
      <c r="AJ829">
        <v>1.5</v>
      </c>
      <c r="AK829">
        <v>11.8</v>
      </c>
      <c r="AL829">
        <v>72.7</v>
      </c>
      <c r="AM829">
        <v>9.7</v>
      </c>
      <c r="AN829">
        <v>6.7</v>
      </c>
      <c r="AO829">
        <v>2.4</v>
      </c>
      <c r="AP829">
        <v>10.7</v>
      </c>
      <c r="AQ829">
        <v>16.2</v>
      </c>
      <c r="AR829">
        <v>13.6</v>
      </c>
      <c r="AS829">
        <v>7.3</v>
      </c>
      <c r="AT829">
        <v>7.8</v>
      </c>
      <c r="AU829">
        <v>2.7</v>
      </c>
      <c r="AV829">
        <v>56.3</v>
      </c>
      <c r="AW829">
        <v>1.9</v>
      </c>
      <c r="AX829">
        <v>1.3</v>
      </c>
      <c r="AY829">
        <v>3.5</v>
      </c>
      <c r="AZ829">
        <v>1.8</v>
      </c>
      <c r="BA829">
        <v>1.8</v>
      </c>
      <c r="BB829">
        <v>1.8</v>
      </c>
      <c r="BC829">
        <v>1.1</v>
      </c>
      <c r="BD829">
        <v>5.7</v>
      </c>
      <c r="BE829">
        <v>19.1</v>
      </c>
      <c r="BF829">
        <v>4</v>
      </c>
      <c r="BG829">
        <v>6.5</v>
      </c>
      <c r="BH829">
        <v>3.2</v>
      </c>
      <c r="BI829">
        <v>2.6</v>
      </c>
      <c r="BJ829">
        <v>1.4</v>
      </c>
      <c r="BK829">
        <v>1.8</v>
      </c>
      <c r="BL829">
        <v>0.2</v>
      </c>
      <c r="BM829">
        <v>1.1</v>
      </c>
      <c r="BP829">
        <v>0.4</v>
      </c>
      <c r="BQ829">
        <v>30.8</v>
      </c>
      <c r="BS829">
        <v>0.1</v>
      </c>
      <c r="BT829">
        <v>0.3</v>
      </c>
    </row>
    <row r="830" spans="1:43" x14ac:dyDescent="0.25">
      <c r="A830" s="28" t="s">
        <v>280</v>
      </c>
      <c r="B830" s="27" t="s">
        <v>349</v>
      </c>
      <c r="C830" s="28" t="s">
        <v>394</v>
      </c>
      <c r="AQ830">
        <v>0.1</v>
      </c>
    </row>
    <row r="831" spans="1:72" x14ac:dyDescent="0.25">
      <c r="A831" s="28" t="s">
        <v>280</v>
      </c>
      <c r="B831" s="27" t="s">
        <v>349</v>
      </c>
      <c r="C831" s="28" t="s">
        <v>395</v>
      </c>
      <c r="D831">
        <v>1.3</v>
      </c>
      <c r="E831">
        <v>0.1</v>
      </c>
      <c r="G831">
        <v>0.2</v>
      </c>
      <c r="H831">
        <v>5.4</v>
      </c>
      <c r="I831">
        <v>1.6</v>
      </c>
      <c r="J831">
        <v>0.5</v>
      </c>
      <c r="K831">
        <v>0.8</v>
      </c>
      <c r="L831">
        <v>0.7</v>
      </c>
      <c r="M831">
        <v>1.1</v>
      </c>
      <c r="N831">
        <v>9</v>
      </c>
      <c r="O831">
        <v>5.4</v>
      </c>
      <c r="P831">
        <v>1.8</v>
      </c>
      <c r="Q831">
        <v>1.1</v>
      </c>
      <c r="R831">
        <v>1</v>
      </c>
      <c r="S831">
        <v>3.3</v>
      </c>
      <c r="T831">
        <v>4.4</v>
      </c>
      <c r="U831">
        <v>4.9</v>
      </c>
      <c r="V831">
        <v>7.4</v>
      </c>
      <c r="W831">
        <v>5.3</v>
      </c>
      <c r="X831">
        <v>1</v>
      </c>
      <c r="Y831">
        <v>3.1</v>
      </c>
      <c r="Z831">
        <v>1.4</v>
      </c>
      <c r="AA831">
        <v>6.2</v>
      </c>
      <c r="AB831">
        <v>0.4</v>
      </c>
      <c r="AC831">
        <v>2.5</v>
      </c>
      <c r="AD831">
        <v>5.1</v>
      </c>
      <c r="AE831">
        <v>5.6</v>
      </c>
      <c r="AF831">
        <v>27.6</v>
      </c>
      <c r="AG831">
        <v>29.6</v>
      </c>
      <c r="AH831">
        <v>7.7</v>
      </c>
      <c r="AI831">
        <v>10.9</v>
      </c>
      <c r="AJ831">
        <v>2.9</v>
      </c>
      <c r="AK831">
        <v>13.6</v>
      </c>
      <c r="AL831">
        <v>55.4</v>
      </c>
      <c r="AM831">
        <v>8</v>
      </c>
      <c r="AN831">
        <v>6.1</v>
      </c>
      <c r="AO831">
        <v>2.7</v>
      </c>
      <c r="AP831">
        <v>14.7</v>
      </c>
      <c r="AQ831">
        <v>17.7</v>
      </c>
      <c r="AR831">
        <v>8.3</v>
      </c>
      <c r="AS831">
        <v>4.8</v>
      </c>
      <c r="AT831">
        <v>7.1</v>
      </c>
      <c r="AU831">
        <v>2</v>
      </c>
      <c r="AV831">
        <v>88.6</v>
      </c>
      <c r="AW831">
        <v>3.5</v>
      </c>
      <c r="AX831">
        <v>3.2</v>
      </c>
      <c r="AY831">
        <v>2.4</v>
      </c>
      <c r="AZ831">
        <v>2.3</v>
      </c>
      <c r="BA831">
        <v>5.8</v>
      </c>
      <c r="BB831">
        <v>2.5</v>
      </c>
      <c r="BC831">
        <v>1.1</v>
      </c>
      <c r="BD831">
        <v>9.6</v>
      </c>
      <c r="BE831">
        <v>33.5</v>
      </c>
      <c r="BF831">
        <v>4.5</v>
      </c>
      <c r="BG831">
        <v>6.4</v>
      </c>
      <c r="BH831">
        <v>5.3</v>
      </c>
      <c r="BI831">
        <v>3</v>
      </c>
      <c r="BJ831">
        <v>1.9</v>
      </c>
      <c r="BK831">
        <v>2.8</v>
      </c>
      <c r="BL831">
        <v>0.2</v>
      </c>
      <c r="BM831">
        <v>2.1</v>
      </c>
      <c r="BP831">
        <v>0.1</v>
      </c>
      <c r="BQ831">
        <v>50.3</v>
      </c>
      <c r="BS831">
        <v>0.5</v>
      </c>
      <c r="BT831">
        <v>0.1</v>
      </c>
    </row>
    <row r="832" spans="1:72" x14ac:dyDescent="0.25">
      <c r="A832" s="28" t="s">
        <v>280</v>
      </c>
      <c r="B832" s="27" t="s">
        <v>349</v>
      </c>
      <c r="C832" s="28" t="s">
        <v>396</v>
      </c>
      <c r="D832">
        <v>11.7</v>
      </c>
      <c r="E832">
        <v>1.3</v>
      </c>
      <c r="F832">
        <v>0.3</v>
      </c>
      <c r="G832">
        <v>2.7</v>
      </c>
      <c r="H832">
        <v>79.4</v>
      </c>
      <c r="I832">
        <v>21.6</v>
      </c>
      <c r="J832">
        <v>7.4</v>
      </c>
      <c r="K832">
        <v>9.6</v>
      </c>
      <c r="L832">
        <v>10.6</v>
      </c>
      <c r="M832">
        <v>18</v>
      </c>
      <c r="N832">
        <v>142.6</v>
      </c>
      <c r="O832">
        <v>143.8</v>
      </c>
      <c r="P832">
        <v>24.9</v>
      </c>
      <c r="Q832">
        <v>15.6</v>
      </c>
      <c r="R832">
        <v>12</v>
      </c>
      <c r="S832">
        <v>43.3</v>
      </c>
      <c r="T832">
        <v>86.3</v>
      </c>
      <c r="U832">
        <v>73.1</v>
      </c>
      <c r="V832">
        <v>108.7</v>
      </c>
      <c r="W832">
        <v>72.4</v>
      </c>
      <c r="X832">
        <v>8.1</v>
      </c>
      <c r="Y832">
        <v>76.6</v>
      </c>
      <c r="Z832">
        <v>17.5</v>
      </c>
      <c r="AA832">
        <v>78.3</v>
      </c>
      <c r="AB832">
        <v>7.5</v>
      </c>
      <c r="AC832">
        <v>33.8</v>
      </c>
      <c r="AD832">
        <v>52.5</v>
      </c>
      <c r="AE832">
        <v>63.5</v>
      </c>
      <c r="AF832">
        <v>362.8</v>
      </c>
      <c r="AG832">
        <v>429.1</v>
      </c>
      <c r="AH832">
        <v>107.1</v>
      </c>
      <c r="AI832">
        <v>132.7</v>
      </c>
      <c r="AJ832">
        <v>47.8</v>
      </c>
      <c r="AK832">
        <v>186.1</v>
      </c>
      <c r="AL832">
        <v>762.2</v>
      </c>
      <c r="AM832">
        <v>116.1</v>
      </c>
      <c r="AN832">
        <v>112.5</v>
      </c>
      <c r="AO832">
        <v>34.4</v>
      </c>
      <c r="AP832">
        <v>190.7</v>
      </c>
      <c r="AQ832">
        <v>329.2</v>
      </c>
      <c r="AR832">
        <v>135.9</v>
      </c>
      <c r="AS832">
        <v>79.1</v>
      </c>
      <c r="AT832">
        <v>165.1</v>
      </c>
      <c r="AU832">
        <v>24.6</v>
      </c>
      <c r="AV832">
        <v>1272.3</v>
      </c>
      <c r="AW832">
        <v>39.2</v>
      </c>
      <c r="AX832">
        <v>41.6</v>
      </c>
      <c r="AY832">
        <v>32</v>
      </c>
      <c r="AZ832">
        <v>33.3</v>
      </c>
      <c r="BA832">
        <v>56.5</v>
      </c>
      <c r="BB832">
        <v>43.1</v>
      </c>
      <c r="BC832">
        <v>10.9</v>
      </c>
      <c r="BD832">
        <v>105.6</v>
      </c>
      <c r="BE832">
        <v>378.6</v>
      </c>
      <c r="BF832">
        <v>53.2</v>
      </c>
      <c r="BG832">
        <v>87</v>
      </c>
      <c r="BH832">
        <v>82.6</v>
      </c>
      <c r="BI832">
        <v>40.3</v>
      </c>
      <c r="BJ832">
        <v>20.8</v>
      </c>
      <c r="BK832">
        <v>38.2</v>
      </c>
      <c r="BL832">
        <v>2.4</v>
      </c>
      <c r="BM832">
        <v>26.4</v>
      </c>
      <c r="BP832">
        <v>0.9</v>
      </c>
      <c r="BQ832">
        <v>529.9</v>
      </c>
      <c r="BS832">
        <v>5.9</v>
      </c>
      <c r="BT832">
        <v>1</v>
      </c>
    </row>
    <row r="833" spans="1:71" x14ac:dyDescent="0.25">
      <c r="A833" s="28" t="s">
        <v>280</v>
      </c>
      <c r="B833" s="27" t="s">
        <v>349</v>
      </c>
      <c r="C833" s="28" t="s">
        <v>397</v>
      </c>
      <c r="D833">
        <v>0.1</v>
      </c>
      <c r="H833">
        <v>0.7</v>
      </c>
      <c r="I833">
        <v>0.2</v>
      </c>
      <c r="J833">
        <v>0.1</v>
      </c>
      <c r="K833">
        <v>0.1</v>
      </c>
      <c r="L833">
        <v>0.1</v>
      </c>
      <c r="M833">
        <v>0.2</v>
      </c>
      <c r="N833">
        <v>1.2</v>
      </c>
      <c r="O833">
        <v>0.6</v>
      </c>
      <c r="P833">
        <v>0.2</v>
      </c>
      <c r="Q833">
        <v>0.1</v>
      </c>
      <c r="R833">
        <v>0.1</v>
      </c>
      <c r="S833">
        <v>0.4</v>
      </c>
      <c r="T833">
        <v>0.6</v>
      </c>
      <c r="U833">
        <v>0.7</v>
      </c>
      <c r="V833">
        <v>1.1</v>
      </c>
      <c r="W833">
        <v>0.8</v>
      </c>
      <c r="X833">
        <v>0.1</v>
      </c>
      <c r="Y833">
        <v>0.4</v>
      </c>
      <c r="Z833">
        <v>0.2</v>
      </c>
      <c r="AA833">
        <v>0.8</v>
      </c>
      <c r="AB833">
        <v>0.1</v>
      </c>
      <c r="AC833">
        <v>0.3</v>
      </c>
      <c r="AD833">
        <v>0.7</v>
      </c>
      <c r="AE833">
        <v>0.6</v>
      </c>
      <c r="AF833">
        <v>2.6</v>
      </c>
      <c r="AG833">
        <v>3.7</v>
      </c>
      <c r="AH833">
        <v>1</v>
      </c>
      <c r="AI833">
        <v>1</v>
      </c>
      <c r="AJ833">
        <v>0.2</v>
      </c>
      <c r="AK833">
        <v>1.4</v>
      </c>
      <c r="AL833">
        <v>7</v>
      </c>
      <c r="AM833">
        <v>1.3</v>
      </c>
      <c r="AN833">
        <v>0.7</v>
      </c>
      <c r="AO833">
        <v>0.3</v>
      </c>
      <c r="AP833">
        <v>1.9</v>
      </c>
      <c r="AQ833">
        <v>2</v>
      </c>
      <c r="AR833">
        <v>0.9</v>
      </c>
      <c r="AS833">
        <v>0.6</v>
      </c>
      <c r="AT833">
        <v>0.8</v>
      </c>
      <c r="AU833">
        <v>0.3</v>
      </c>
      <c r="AV833">
        <v>10</v>
      </c>
      <c r="AW833">
        <v>0.4</v>
      </c>
      <c r="AX833">
        <v>0.4</v>
      </c>
      <c r="AY833">
        <v>0.3</v>
      </c>
      <c r="AZ833">
        <v>0.3</v>
      </c>
      <c r="BA833">
        <v>0.5</v>
      </c>
      <c r="BB833">
        <v>0.3</v>
      </c>
      <c r="BC833">
        <v>0.1</v>
      </c>
      <c r="BD833">
        <v>1.1</v>
      </c>
      <c r="BE833">
        <v>4.2</v>
      </c>
      <c r="BF833">
        <v>0.6</v>
      </c>
      <c r="BG833">
        <v>0.8</v>
      </c>
      <c r="BH833">
        <v>0.7</v>
      </c>
      <c r="BI833">
        <v>0.4</v>
      </c>
      <c r="BJ833">
        <v>0.2</v>
      </c>
      <c r="BK833">
        <v>0.3</v>
      </c>
      <c r="BM833">
        <v>0.2</v>
      </c>
      <c r="BQ833">
        <v>5.6</v>
      </c>
      <c r="BS833">
        <v>0.4</v>
      </c>
    </row>
    <row r="834" spans="1:69" x14ac:dyDescent="0.25">
      <c r="A834" s="28" t="s">
        <v>280</v>
      </c>
      <c r="B834" s="27" t="s">
        <v>349</v>
      </c>
      <c r="C834" s="28" t="s">
        <v>398</v>
      </c>
      <c r="D834">
        <v>0.1</v>
      </c>
      <c r="H834">
        <v>0.2</v>
      </c>
      <c r="I834">
        <v>0.1</v>
      </c>
      <c r="N834">
        <v>0.3</v>
      </c>
      <c r="O834">
        <v>0.3</v>
      </c>
      <c r="P834">
        <v>0.1</v>
      </c>
      <c r="S834">
        <v>0.1</v>
      </c>
      <c r="T834">
        <v>0.2</v>
      </c>
      <c r="U834">
        <v>0.2</v>
      </c>
      <c r="V834">
        <v>0.2</v>
      </c>
      <c r="W834">
        <v>0.2</v>
      </c>
      <c r="Y834">
        <v>0.2</v>
      </c>
      <c r="AA834">
        <v>0.2</v>
      </c>
      <c r="AC834">
        <v>0.1</v>
      </c>
      <c r="AD834">
        <v>0.2</v>
      </c>
      <c r="AE834">
        <v>0.2</v>
      </c>
      <c r="AF834">
        <v>1.5</v>
      </c>
      <c r="AG834">
        <v>1.1</v>
      </c>
      <c r="AH834">
        <v>0.3</v>
      </c>
      <c r="AI834">
        <v>0.6</v>
      </c>
      <c r="AJ834">
        <v>0.1</v>
      </c>
      <c r="AK834">
        <v>0.5</v>
      </c>
      <c r="AL834">
        <v>2.5</v>
      </c>
      <c r="AM834">
        <v>0.5</v>
      </c>
      <c r="AN834">
        <v>0.3</v>
      </c>
      <c r="AO834">
        <v>0.1</v>
      </c>
      <c r="AP834">
        <v>0.6</v>
      </c>
      <c r="AQ834">
        <v>1</v>
      </c>
      <c r="AR834">
        <v>0.3</v>
      </c>
      <c r="AS834">
        <v>0.2</v>
      </c>
      <c r="AT834">
        <v>0.3</v>
      </c>
      <c r="AU834">
        <v>0.1</v>
      </c>
      <c r="AV834">
        <v>4.4</v>
      </c>
      <c r="AW834">
        <v>0.1</v>
      </c>
      <c r="AX834">
        <v>0.2</v>
      </c>
      <c r="AY834">
        <v>0.1</v>
      </c>
      <c r="AZ834">
        <v>0.1</v>
      </c>
      <c r="BA834">
        <v>0.2</v>
      </c>
      <c r="BB834">
        <v>0.1</v>
      </c>
      <c r="BC834">
        <v>0.1</v>
      </c>
      <c r="BD834">
        <v>0.4</v>
      </c>
      <c r="BE834">
        <v>1.1</v>
      </c>
      <c r="BF834">
        <v>0.2</v>
      </c>
      <c r="BG834">
        <v>0.3</v>
      </c>
      <c r="BH834">
        <v>0.3</v>
      </c>
      <c r="BI834">
        <v>0.1</v>
      </c>
      <c r="BJ834">
        <v>0.1</v>
      </c>
      <c r="BK834">
        <v>0.1</v>
      </c>
      <c r="BM834">
        <v>0.1</v>
      </c>
      <c r="BQ834">
        <v>1.4</v>
      </c>
    </row>
    <row r="835" spans="1:69" x14ac:dyDescent="0.25">
      <c r="A835" s="28" t="s">
        <v>280</v>
      </c>
      <c r="B835" s="27" t="s">
        <v>349</v>
      </c>
      <c r="C835" s="28" t="s">
        <v>399</v>
      </c>
      <c r="D835">
        <v>0.3</v>
      </c>
      <c r="H835">
        <v>0.7</v>
      </c>
      <c r="I835">
        <v>0.3</v>
      </c>
      <c r="J835">
        <v>0.1</v>
      </c>
      <c r="K835">
        <v>0.1</v>
      </c>
      <c r="L835">
        <v>0.1</v>
      </c>
      <c r="M835">
        <v>0.1</v>
      </c>
      <c r="N835">
        <v>0.8</v>
      </c>
      <c r="O835">
        <v>0.5</v>
      </c>
      <c r="P835">
        <v>0.2</v>
      </c>
      <c r="Q835">
        <v>0.2</v>
      </c>
      <c r="R835">
        <v>0.1</v>
      </c>
      <c r="S835">
        <v>0.4</v>
      </c>
      <c r="T835">
        <v>0.4</v>
      </c>
      <c r="U835">
        <v>0.5</v>
      </c>
      <c r="V835">
        <v>0.7</v>
      </c>
      <c r="W835">
        <v>0.5</v>
      </c>
      <c r="X835">
        <v>0.1</v>
      </c>
      <c r="Y835">
        <v>0.4</v>
      </c>
      <c r="Z835">
        <v>0.1</v>
      </c>
      <c r="AA835">
        <v>0.7</v>
      </c>
      <c r="AB835">
        <v>0.1</v>
      </c>
      <c r="AC835">
        <v>0.4</v>
      </c>
      <c r="AD835">
        <v>0.7</v>
      </c>
      <c r="AE835">
        <v>0.6</v>
      </c>
      <c r="AF835">
        <v>2.7</v>
      </c>
      <c r="AG835">
        <v>3.2</v>
      </c>
      <c r="AH835">
        <v>0.8</v>
      </c>
      <c r="AI835">
        <v>1.8</v>
      </c>
      <c r="AJ835">
        <v>0.2</v>
      </c>
      <c r="AK835">
        <v>1.5</v>
      </c>
      <c r="AL835">
        <v>9.7</v>
      </c>
      <c r="AM835">
        <v>1.2</v>
      </c>
      <c r="AN835">
        <v>0.8</v>
      </c>
      <c r="AO835">
        <v>0.4</v>
      </c>
      <c r="AP835">
        <v>1.4</v>
      </c>
      <c r="AQ835">
        <v>2</v>
      </c>
      <c r="AR835">
        <v>1.1</v>
      </c>
      <c r="AS835">
        <v>0.5</v>
      </c>
      <c r="AT835">
        <v>0.6</v>
      </c>
      <c r="AU835">
        <v>0.3</v>
      </c>
      <c r="AV835">
        <v>11.8</v>
      </c>
      <c r="AW835">
        <v>0.4</v>
      </c>
      <c r="AX835">
        <v>0.5</v>
      </c>
      <c r="AY835">
        <v>0.3</v>
      </c>
      <c r="AZ835">
        <v>0.4</v>
      </c>
      <c r="BA835">
        <v>0.5</v>
      </c>
      <c r="BB835">
        <v>0.3</v>
      </c>
      <c r="BC835">
        <v>0.1</v>
      </c>
      <c r="BD835">
        <v>1.1</v>
      </c>
      <c r="BE835">
        <v>3.7</v>
      </c>
      <c r="BF835">
        <v>0.7</v>
      </c>
      <c r="BG835">
        <v>1</v>
      </c>
      <c r="BH835">
        <v>0.9</v>
      </c>
      <c r="BI835">
        <v>0.4</v>
      </c>
      <c r="BJ835">
        <v>0.2</v>
      </c>
      <c r="BK835">
        <v>0.5</v>
      </c>
      <c r="BM835">
        <v>0.2</v>
      </c>
      <c r="BQ835">
        <v>5.8</v>
      </c>
    </row>
    <row r="836" spans="1:69" x14ac:dyDescent="0.25">
      <c r="A836" s="28" t="s">
        <v>280</v>
      </c>
      <c r="B836" s="27" t="s">
        <v>349</v>
      </c>
      <c r="C836" s="28" t="s">
        <v>400</v>
      </c>
      <c r="D836">
        <v>0.3</v>
      </c>
      <c r="H836">
        <v>1.4</v>
      </c>
      <c r="I836">
        <v>0.6</v>
      </c>
      <c r="J836">
        <v>0.1</v>
      </c>
      <c r="K836">
        <v>0.2</v>
      </c>
      <c r="L836">
        <v>0.2</v>
      </c>
      <c r="M836">
        <v>0.2</v>
      </c>
      <c r="N836">
        <v>1.9</v>
      </c>
      <c r="O836">
        <v>1</v>
      </c>
      <c r="P836">
        <v>0.5</v>
      </c>
      <c r="Q836">
        <v>0.3</v>
      </c>
      <c r="R836">
        <v>0.2</v>
      </c>
      <c r="S836">
        <v>0.8</v>
      </c>
      <c r="T836">
        <v>1</v>
      </c>
      <c r="U836">
        <v>1.3</v>
      </c>
      <c r="V836">
        <v>1.6</v>
      </c>
      <c r="W836">
        <v>1.3</v>
      </c>
      <c r="X836">
        <v>0.1</v>
      </c>
      <c r="Y836">
        <v>0.8</v>
      </c>
      <c r="Z836">
        <v>0.3</v>
      </c>
      <c r="AA836">
        <v>1.5</v>
      </c>
      <c r="AB836">
        <v>0.2</v>
      </c>
      <c r="AC836">
        <v>0.8</v>
      </c>
      <c r="AD836">
        <v>1.4</v>
      </c>
      <c r="AE836">
        <v>1.1</v>
      </c>
      <c r="AF836">
        <v>5.5</v>
      </c>
      <c r="AG836">
        <v>7.3</v>
      </c>
      <c r="AH836">
        <v>1.9</v>
      </c>
      <c r="AI836">
        <v>1.5</v>
      </c>
      <c r="AJ836">
        <v>0.4</v>
      </c>
      <c r="AK836">
        <v>3.2</v>
      </c>
      <c r="AL836">
        <v>15.7</v>
      </c>
      <c r="AM836">
        <v>2.8</v>
      </c>
      <c r="AN836">
        <v>1.4</v>
      </c>
      <c r="AO836">
        <v>0.8</v>
      </c>
      <c r="AP836">
        <v>3.3</v>
      </c>
      <c r="AQ836">
        <v>3.8</v>
      </c>
      <c r="AR836">
        <v>2.1</v>
      </c>
      <c r="AS836">
        <v>1.1</v>
      </c>
      <c r="AT836">
        <v>1.3</v>
      </c>
      <c r="AU836">
        <v>0.7</v>
      </c>
      <c r="AV836">
        <v>18.7</v>
      </c>
      <c r="AW836">
        <v>0.6</v>
      </c>
      <c r="AX836">
        <v>0.6</v>
      </c>
      <c r="AY836">
        <v>0.7</v>
      </c>
      <c r="AZ836">
        <v>0.5</v>
      </c>
      <c r="BA836">
        <v>0.7</v>
      </c>
      <c r="BB836">
        <v>0.6</v>
      </c>
      <c r="BC836">
        <v>0.3</v>
      </c>
      <c r="BD836">
        <v>1.9</v>
      </c>
      <c r="BE836">
        <v>6.4</v>
      </c>
      <c r="BF836">
        <v>1</v>
      </c>
      <c r="BG836">
        <v>1.5</v>
      </c>
      <c r="BH836">
        <v>1.2</v>
      </c>
      <c r="BI836">
        <v>0.7</v>
      </c>
      <c r="BJ836">
        <v>0.4</v>
      </c>
      <c r="BK836">
        <v>0.6</v>
      </c>
      <c r="BL836">
        <v>0.1</v>
      </c>
      <c r="BM836">
        <v>0.3</v>
      </c>
      <c r="BQ836">
        <v>8.8</v>
      </c>
    </row>
    <row r="837" spans="1:72" x14ac:dyDescent="0.25">
      <c r="A837" s="28" t="s">
        <v>280</v>
      </c>
      <c r="B837" s="27" t="s">
        <v>349</v>
      </c>
      <c r="C837" s="28" t="s">
        <v>401</v>
      </c>
      <c r="D837">
        <v>0.4</v>
      </c>
      <c r="E837">
        <v>0.1</v>
      </c>
      <c r="G837">
        <v>0.1</v>
      </c>
      <c r="H837">
        <v>2.9</v>
      </c>
      <c r="I837">
        <v>1.1</v>
      </c>
      <c r="J837">
        <v>0.2</v>
      </c>
      <c r="K837">
        <v>0.5</v>
      </c>
      <c r="L837">
        <v>0.4</v>
      </c>
      <c r="M837">
        <v>0.9</v>
      </c>
      <c r="N837">
        <v>6.2</v>
      </c>
      <c r="O837">
        <v>2.8</v>
      </c>
      <c r="P837">
        <v>1.7</v>
      </c>
      <c r="Q837">
        <v>0.6</v>
      </c>
      <c r="R837">
        <v>1.1</v>
      </c>
      <c r="S837">
        <v>2.2</v>
      </c>
      <c r="T837">
        <v>3.1</v>
      </c>
      <c r="U837">
        <v>4</v>
      </c>
      <c r="V837">
        <v>6.2</v>
      </c>
      <c r="W837">
        <v>5.9</v>
      </c>
      <c r="X837">
        <v>0.4</v>
      </c>
      <c r="Y837">
        <v>1.7</v>
      </c>
      <c r="Z837">
        <v>0.9</v>
      </c>
      <c r="AA837">
        <v>3</v>
      </c>
      <c r="AB837">
        <v>0.2</v>
      </c>
      <c r="AC837">
        <v>1.1</v>
      </c>
      <c r="AD837">
        <v>2.5</v>
      </c>
      <c r="AE837">
        <v>2.3</v>
      </c>
      <c r="AF837">
        <v>9.7</v>
      </c>
      <c r="AG837">
        <v>18.2</v>
      </c>
      <c r="AH837">
        <v>5.4</v>
      </c>
      <c r="AI837">
        <v>2</v>
      </c>
      <c r="AJ837">
        <v>0.8</v>
      </c>
      <c r="AK837">
        <v>6.1</v>
      </c>
      <c r="AL837">
        <v>25.9</v>
      </c>
      <c r="AM837">
        <v>4.9</v>
      </c>
      <c r="AN837">
        <v>2.2</v>
      </c>
      <c r="AO837">
        <v>1.5</v>
      </c>
      <c r="AP837">
        <v>7.3</v>
      </c>
      <c r="AQ837">
        <v>5.2</v>
      </c>
      <c r="AR837">
        <v>3.1</v>
      </c>
      <c r="AS837">
        <v>2.6</v>
      </c>
      <c r="AT837">
        <v>2.6</v>
      </c>
      <c r="AU837">
        <v>0.7</v>
      </c>
      <c r="AV837">
        <v>29.9</v>
      </c>
      <c r="AW837">
        <v>1.2</v>
      </c>
      <c r="AX837">
        <v>0.9</v>
      </c>
      <c r="AY837">
        <v>1.1</v>
      </c>
      <c r="AZ837">
        <v>0.9</v>
      </c>
      <c r="BA837">
        <v>1</v>
      </c>
      <c r="BB837">
        <v>1.6</v>
      </c>
      <c r="BC837">
        <v>0.4</v>
      </c>
      <c r="BD837">
        <v>2.7</v>
      </c>
      <c r="BE837">
        <v>10</v>
      </c>
      <c r="BF837">
        <v>1.3</v>
      </c>
      <c r="BG837">
        <v>2.5</v>
      </c>
      <c r="BH837">
        <v>2</v>
      </c>
      <c r="BI837">
        <v>1.5</v>
      </c>
      <c r="BJ837">
        <v>0.6</v>
      </c>
      <c r="BK837">
        <v>0.9</v>
      </c>
      <c r="BL837">
        <v>0.1</v>
      </c>
      <c r="BM837">
        <v>0.7</v>
      </c>
      <c r="BP837">
        <v>0.4</v>
      </c>
      <c r="BQ837">
        <v>15</v>
      </c>
      <c r="BS837">
        <v>2.9</v>
      </c>
      <c r="BT837">
        <v>0.3</v>
      </c>
    </row>
    <row r="838" spans="1:69" x14ac:dyDescent="0.25">
      <c r="A838" s="28" t="s">
        <v>280</v>
      </c>
      <c r="B838" s="27" t="s">
        <v>349</v>
      </c>
      <c r="C838" s="28" t="s">
        <v>402</v>
      </c>
      <c r="D838">
        <v>0.1</v>
      </c>
      <c r="H838">
        <v>0.7</v>
      </c>
      <c r="I838">
        <v>0.3</v>
      </c>
      <c r="K838">
        <v>0.1</v>
      </c>
      <c r="L838">
        <v>0.1</v>
      </c>
      <c r="M838">
        <v>0.2</v>
      </c>
      <c r="N838">
        <v>1.3</v>
      </c>
      <c r="O838">
        <v>0.6</v>
      </c>
      <c r="P838">
        <v>0.3</v>
      </c>
      <c r="Q838">
        <v>0.1</v>
      </c>
      <c r="R838">
        <v>0.1</v>
      </c>
      <c r="S838">
        <v>0.5</v>
      </c>
      <c r="T838">
        <v>0.7</v>
      </c>
      <c r="U838">
        <v>0.9</v>
      </c>
      <c r="V838">
        <v>1.3</v>
      </c>
      <c r="W838">
        <v>0.9</v>
      </c>
      <c r="X838">
        <v>0.1</v>
      </c>
      <c r="Y838">
        <v>0.4</v>
      </c>
      <c r="Z838">
        <v>0.2</v>
      </c>
      <c r="AA838">
        <v>0.8</v>
      </c>
      <c r="AB838">
        <v>0.1</v>
      </c>
      <c r="AC838">
        <v>0.3</v>
      </c>
      <c r="AD838">
        <v>0.6</v>
      </c>
      <c r="AE838">
        <v>0.6</v>
      </c>
      <c r="AF838">
        <v>2.7</v>
      </c>
      <c r="AG838">
        <v>4.8</v>
      </c>
      <c r="AH838">
        <v>1.3</v>
      </c>
      <c r="AI838">
        <v>0.5</v>
      </c>
      <c r="AJ838">
        <v>0.2</v>
      </c>
      <c r="AK838">
        <v>1.6</v>
      </c>
      <c r="AL838">
        <v>7.2</v>
      </c>
      <c r="AM838">
        <v>1.8</v>
      </c>
      <c r="AN838">
        <v>0.7</v>
      </c>
      <c r="AO838">
        <v>0.4</v>
      </c>
      <c r="AP838">
        <v>1.9</v>
      </c>
      <c r="AQ838">
        <v>1.5</v>
      </c>
      <c r="AR838">
        <v>0.9</v>
      </c>
      <c r="AS838">
        <v>0.7</v>
      </c>
      <c r="AT838">
        <v>0.7</v>
      </c>
      <c r="AU838">
        <v>0.3</v>
      </c>
      <c r="AV838">
        <v>6.9</v>
      </c>
      <c r="AW838">
        <v>0.3</v>
      </c>
      <c r="AX838">
        <v>0.2</v>
      </c>
      <c r="AY838">
        <v>0.4</v>
      </c>
      <c r="AZ838">
        <v>0.3</v>
      </c>
      <c r="BA838">
        <v>0.3</v>
      </c>
      <c r="BB838">
        <v>0.4</v>
      </c>
      <c r="BC838">
        <v>0.1</v>
      </c>
      <c r="BD838">
        <v>0.8</v>
      </c>
      <c r="BE838">
        <v>3.1</v>
      </c>
      <c r="BF838">
        <v>0.4</v>
      </c>
      <c r="BG838">
        <v>0.7</v>
      </c>
      <c r="BH838">
        <v>0.6</v>
      </c>
      <c r="BI838">
        <v>0.4</v>
      </c>
      <c r="BJ838">
        <v>0.2</v>
      </c>
      <c r="BK838">
        <v>0.3</v>
      </c>
      <c r="BM838">
        <v>0.2</v>
      </c>
      <c r="BQ838">
        <v>4.3</v>
      </c>
    </row>
    <row r="839" spans="1:72" x14ac:dyDescent="0.25">
      <c r="A839" s="28" t="s">
        <v>280</v>
      </c>
      <c r="B839" s="27" t="s">
        <v>349</v>
      </c>
      <c r="C839" s="28" t="s">
        <v>403</v>
      </c>
      <c r="D839">
        <v>1</v>
      </c>
      <c r="E839">
        <v>0.2</v>
      </c>
      <c r="G839">
        <v>0.2</v>
      </c>
      <c r="H839">
        <v>5.7</v>
      </c>
      <c r="I839">
        <v>2.3</v>
      </c>
      <c r="J839">
        <v>0.5</v>
      </c>
      <c r="K839">
        <v>0.8</v>
      </c>
      <c r="L839">
        <v>0.7</v>
      </c>
      <c r="M839">
        <v>1</v>
      </c>
      <c r="N839">
        <v>8</v>
      </c>
      <c r="O839">
        <v>5.6</v>
      </c>
      <c r="P839">
        <v>1.9</v>
      </c>
      <c r="Q839">
        <v>1.1</v>
      </c>
      <c r="R839">
        <v>0.8</v>
      </c>
      <c r="S839">
        <v>3</v>
      </c>
      <c r="T839">
        <v>4.5</v>
      </c>
      <c r="U839">
        <v>5.1</v>
      </c>
      <c r="V839">
        <v>6.4</v>
      </c>
      <c r="W839">
        <v>4.8</v>
      </c>
      <c r="X839">
        <v>0.6</v>
      </c>
      <c r="Y839">
        <v>3.7</v>
      </c>
      <c r="Z839">
        <v>1.1</v>
      </c>
      <c r="AA839">
        <v>5.9</v>
      </c>
      <c r="AB839">
        <v>0.8</v>
      </c>
      <c r="AC839">
        <v>3.1</v>
      </c>
      <c r="AD839">
        <v>5.2</v>
      </c>
      <c r="AE839">
        <v>4.5</v>
      </c>
      <c r="AF839">
        <v>23.3</v>
      </c>
      <c r="AG839">
        <v>26.9</v>
      </c>
      <c r="AH839">
        <v>7</v>
      </c>
      <c r="AI839">
        <v>7.7</v>
      </c>
      <c r="AJ839">
        <v>2.1</v>
      </c>
      <c r="AK839">
        <v>13.2</v>
      </c>
      <c r="AL839">
        <v>64.4</v>
      </c>
      <c r="AM839">
        <v>9.4</v>
      </c>
      <c r="AN839">
        <v>6.5</v>
      </c>
      <c r="AO839">
        <v>3.2</v>
      </c>
      <c r="AP839">
        <v>14.9</v>
      </c>
      <c r="AQ839">
        <v>18.6</v>
      </c>
      <c r="AR839">
        <v>8.4</v>
      </c>
      <c r="AS839">
        <v>4.5</v>
      </c>
      <c r="AT839">
        <v>7.2</v>
      </c>
      <c r="AU839">
        <v>2.3</v>
      </c>
      <c r="AV839">
        <v>102</v>
      </c>
      <c r="AW839">
        <v>2.7</v>
      </c>
      <c r="AX839">
        <v>2.7</v>
      </c>
      <c r="AY839">
        <v>2.5</v>
      </c>
      <c r="AZ839">
        <v>2.1</v>
      </c>
      <c r="BA839">
        <v>3.6</v>
      </c>
      <c r="BB839">
        <v>2.3</v>
      </c>
      <c r="BC839">
        <v>1</v>
      </c>
      <c r="BD839">
        <v>7.6</v>
      </c>
      <c r="BE839">
        <v>27.9</v>
      </c>
      <c r="BF839">
        <v>4.4</v>
      </c>
      <c r="BG839">
        <v>6.4</v>
      </c>
      <c r="BH839">
        <v>5.3</v>
      </c>
      <c r="BI839">
        <v>2.8</v>
      </c>
      <c r="BJ839">
        <v>1.7</v>
      </c>
      <c r="BK839">
        <v>2.6</v>
      </c>
      <c r="BL839">
        <v>0.2</v>
      </c>
      <c r="BM839">
        <v>1.7</v>
      </c>
      <c r="BP839">
        <v>0.1</v>
      </c>
      <c r="BQ839">
        <v>40.9</v>
      </c>
      <c r="BT839">
        <v>0.1</v>
      </c>
    </row>
    <row r="840" spans="1:69" x14ac:dyDescent="0.25">
      <c r="A840" s="28" t="s">
        <v>280</v>
      </c>
      <c r="B840" s="27" t="s">
        <v>349</v>
      </c>
      <c r="C840" s="28" t="s">
        <v>404</v>
      </c>
      <c r="D840">
        <v>0.6</v>
      </c>
      <c r="E840">
        <v>0.1</v>
      </c>
      <c r="G840">
        <v>0.1</v>
      </c>
      <c r="H840">
        <v>2.8</v>
      </c>
      <c r="I840">
        <v>1.2</v>
      </c>
      <c r="J840">
        <v>0.2</v>
      </c>
      <c r="K840">
        <v>0.4</v>
      </c>
      <c r="L840">
        <v>0.4</v>
      </c>
      <c r="M840">
        <v>0.5</v>
      </c>
      <c r="N840">
        <v>3.9</v>
      </c>
      <c r="O840">
        <v>1.9</v>
      </c>
      <c r="P840">
        <v>1</v>
      </c>
      <c r="Q840">
        <v>0.5</v>
      </c>
      <c r="R840">
        <v>0.4</v>
      </c>
      <c r="S840">
        <v>1.4</v>
      </c>
      <c r="T840">
        <v>1.9</v>
      </c>
      <c r="U840">
        <v>2.6</v>
      </c>
      <c r="V840">
        <v>3.2</v>
      </c>
      <c r="W840">
        <v>2.5</v>
      </c>
      <c r="X840">
        <v>0.3</v>
      </c>
      <c r="Y840">
        <v>1.4</v>
      </c>
      <c r="Z840">
        <v>0.6</v>
      </c>
      <c r="AA840">
        <v>3.2</v>
      </c>
      <c r="AB840">
        <v>0.4</v>
      </c>
      <c r="AC840">
        <v>1.7</v>
      </c>
      <c r="AD840">
        <v>2.7</v>
      </c>
      <c r="AE840">
        <v>2.5</v>
      </c>
      <c r="AF840">
        <v>12.5</v>
      </c>
      <c r="AG840">
        <v>14.2</v>
      </c>
      <c r="AH840">
        <v>3.6</v>
      </c>
      <c r="AI840">
        <v>5.6</v>
      </c>
      <c r="AJ840">
        <v>0.8</v>
      </c>
      <c r="AK840">
        <v>6.1</v>
      </c>
      <c r="AL840">
        <v>31.9</v>
      </c>
      <c r="AM840">
        <v>4.9</v>
      </c>
      <c r="AN840">
        <v>2.9</v>
      </c>
      <c r="AO840">
        <v>1.8</v>
      </c>
      <c r="AP840">
        <v>7.3</v>
      </c>
      <c r="AQ840">
        <v>8.4</v>
      </c>
      <c r="AR840">
        <v>5.1</v>
      </c>
      <c r="AS840">
        <v>2.2</v>
      </c>
      <c r="AT840">
        <v>2.7</v>
      </c>
      <c r="AU840">
        <v>1.2</v>
      </c>
      <c r="AV840">
        <v>52.8</v>
      </c>
      <c r="AW840">
        <v>1.5</v>
      </c>
      <c r="AX840">
        <v>1.7</v>
      </c>
      <c r="AY840">
        <v>1.3</v>
      </c>
      <c r="AZ840">
        <v>1.2</v>
      </c>
      <c r="BA840">
        <v>2.1</v>
      </c>
      <c r="BB840">
        <v>1.3</v>
      </c>
      <c r="BC840">
        <v>0.6</v>
      </c>
      <c r="BD840">
        <v>4.1</v>
      </c>
      <c r="BE840">
        <v>15.9</v>
      </c>
      <c r="BF840">
        <v>2.6</v>
      </c>
      <c r="BG840">
        <v>3.3</v>
      </c>
      <c r="BH840">
        <v>3.1</v>
      </c>
      <c r="BI840">
        <v>1.5</v>
      </c>
      <c r="BJ840">
        <v>0.9</v>
      </c>
      <c r="BK840">
        <v>1.3</v>
      </c>
      <c r="BL840">
        <v>0.1</v>
      </c>
      <c r="BM840">
        <v>0.9</v>
      </c>
      <c r="BP840">
        <v>0.1</v>
      </c>
      <c r="BQ840">
        <v>21.3</v>
      </c>
    </row>
    <row r="841" spans="1:69" x14ac:dyDescent="0.25">
      <c r="A841" s="28" t="s">
        <v>280</v>
      </c>
      <c r="B841" s="27" t="s">
        <v>349</v>
      </c>
      <c r="C841" s="28" t="s">
        <v>405</v>
      </c>
      <c r="D841">
        <v>0.1</v>
      </c>
      <c r="H841">
        <v>0.4</v>
      </c>
      <c r="I841">
        <v>0.2</v>
      </c>
      <c r="K841">
        <v>0.1</v>
      </c>
      <c r="M841">
        <v>0.1</v>
      </c>
      <c r="N841">
        <v>0.5</v>
      </c>
      <c r="O841">
        <v>0.4</v>
      </c>
      <c r="P841">
        <v>0.1</v>
      </c>
      <c r="Q841">
        <v>0.1</v>
      </c>
      <c r="R841">
        <v>0.1</v>
      </c>
      <c r="S841">
        <v>0.2</v>
      </c>
      <c r="T841">
        <v>0.3</v>
      </c>
      <c r="U841">
        <v>0.4</v>
      </c>
      <c r="V841">
        <v>0.4</v>
      </c>
      <c r="W841">
        <v>0.3</v>
      </c>
      <c r="Y841">
        <v>0.3</v>
      </c>
      <c r="Z841">
        <v>0.1</v>
      </c>
      <c r="AA841">
        <v>0.4</v>
      </c>
      <c r="AB841">
        <v>0.1</v>
      </c>
      <c r="AC841">
        <v>0.2</v>
      </c>
      <c r="AD841">
        <v>0.4</v>
      </c>
      <c r="AE841">
        <v>0.3</v>
      </c>
      <c r="AF841">
        <v>2</v>
      </c>
      <c r="AG841">
        <v>1.8</v>
      </c>
      <c r="AH841">
        <v>0.5</v>
      </c>
      <c r="AI841">
        <v>0.5</v>
      </c>
      <c r="AJ841">
        <v>0.2</v>
      </c>
      <c r="AK841">
        <v>0.8</v>
      </c>
      <c r="AL841">
        <v>3.9</v>
      </c>
      <c r="AM841">
        <v>0.8</v>
      </c>
      <c r="AN841">
        <v>0.4</v>
      </c>
      <c r="AO841">
        <v>0.3</v>
      </c>
      <c r="AP841">
        <v>1</v>
      </c>
      <c r="AQ841">
        <v>1.4</v>
      </c>
      <c r="AR841">
        <v>1</v>
      </c>
      <c r="AS841">
        <v>0.3</v>
      </c>
      <c r="AT841">
        <v>0.5</v>
      </c>
      <c r="AU841">
        <v>0.2</v>
      </c>
      <c r="AV841">
        <v>6.4</v>
      </c>
      <c r="AW841">
        <v>0.2</v>
      </c>
      <c r="AX841">
        <v>0.2</v>
      </c>
      <c r="AY841">
        <v>0.2</v>
      </c>
      <c r="AZ841">
        <v>0.1</v>
      </c>
      <c r="BA841">
        <v>0.2</v>
      </c>
      <c r="BB841">
        <v>0.1</v>
      </c>
      <c r="BC841">
        <v>0.1</v>
      </c>
      <c r="BD841">
        <v>0.5</v>
      </c>
      <c r="BE841">
        <v>1.7</v>
      </c>
      <c r="BF841">
        <v>0.3</v>
      </c>
      <c r="BG841">
        <v>0.4</v>
      </c>
      <c r="BH841">
        <v>0.3</v>
      </c>
      <c r="BI841">
        <v>0.2</v>
      </c>
      <c r="BJ841">
        <v>0.1</v>
      </c>
      <c r="BK841">
        <v>0.2</v>
      </c>
      <c r="BM841">
        <v>0.1</v>
      </c>
      <c r="BQ841">
        <v>2.6</v>
      </c>
    </row>
    <row r="842" spans="1:72" x14ac:dyDescent="0.25">
      <c r="A842" s="28" t="s">
        <v>280</v>
      </c>
      <c r="B842" s="27" t="s">
        <v>349</v>
      </c>
      <c r="C842" s="28" t="s">
        <v>406</v>
      </c>
      <c r="D842">
        <v>0.4</v>
      </c>
      <c r="E842">
        <v>0.1</v>
      </c>
      <c r="F842">
        <v>0.1</v>
      </c>
      <c r="G842">
        <v>0.2</v>
      </c>
      <c r="H842">
        <v>1.2</v>
      </c>
      <c r="I842">
        <v>0.4</v>
      </c>
      <c r="J842">
        <v>0.3</v>
      </c>
      <c r="K842">
        <v>0.3</v>
      </c>
      <c r="L842">
        <v>0.3</v>
      </c>
      <c r="M842">
        <v>0.7</v>
      </c>
      <c r="N842">
        <v>1.7</v>
      </c>
      <c r="O842">
        <v>1.4</v>
      </c>
      <c r="P842">
        <v>0.5</v>
      </c>
      <c r="Q842">
        <v>0.4</v>
      </c>
      <c r="R842">
        <v>0.5</v>
      </c>
      <c r="S842">
        <v>0.8</v>
      </c>
      <c r="T842">
        <v>1.1</v>
      </c>
      <c r="U842">
        <v>1</v>
      </c>
      <c r="V842">
        <v>1.6</v>
      </c>
      <c r="W842">
        <v>1.1</v>
      </c>
      <c r="X842">
        <v>0.3</v>
      </c>
      <c r="Y842">
        <v>0.8</v>
      </c>
      <c r="Z842">
        <v>0.4</v>
      </c>
      <c r="AA842">
        <v>1.1</v>
      </c>
      <c r="AB842">
        <v>0.2</v>
      </c>
      <c r="AC842">
        <v>0.6</v>
      </c>
      <c r="AD842">
        <v>0.9</v>
      </c>
      <c r="AE842">
        <v>0.9</v>
      </c>
      <c r="AF842">
        <v>3.2</v>
      </c>
      <c r="AG842">
        <v>5</v>
      </c>
      <c r="AH842">
        <v>1.4</v>
      </c>
      <c r="AI842">
        <v>2.4</v>
      </c>
      <c r="AJ842">
        <v>0.9</v>
      </c>
      <c r="AK842">
        <v>2</v>
      </c>
      <c r="AL842">
        <v>7.5</v>
      </c>
      <c r="AM842">
        <v>1.4</v>
      </c>
      <c r="AN842">
        <v>1.1</v>
      </c>
      <c r="AO842">
        <v>0.6</v>
      </c>
      <c r="AP842">
        <v>1.9</v>
      </c>
      <c r="AQ842">
        <v>2.8</v>
      </c>
      <c r="AR842">
        <v>1</v>
      </c>
      <c r="AS842">
        <v>1.1</v>
      </c>
      <c r="AT842">
        <v>1.4</v>
      </c>
      <c r="AU842">
        <v>0.5</v>
      </c>
      <c r="AV842">
        <v>11.8</v>
      </c>
      <c r="AW842">
        <v>0.6</v>
      </c>
      <c r="AX842">
        <v>0.7</v>
      </c>
      <c r="AY842">
        <v>0.5</v>
      </c>
      <c r="AZ842">
        <v>0.5</v>
      </c>
      <c r="BA842">
        <v>0.7</v>
      </c>
      <c r="BB842">
        <v>0.6</v>
      </c>
      <c r="BC842">
        <v>0.7</v>
      </c>
      <c r="BD842">
        <v>1.2</v>
      </c>
      <c r="BE842">
        <v>3.4</v>
      </c>
      <c r="BF842">
        <v>0.7</v>
      </c>
      <c r="BG842">
        <v>1.2</v>
      </c>
      <c r="BH842">
        <v>1.1</v>
      </c>
      <c r="BI842">
        <v>0.6</v>
      </c>
      <c r="BJ842">
        <v>0.4</v>
      </c>
      <c r="BK842">
        <v>0.5</v>
      </c>
      <c r="BL842">
        <v>0.2</v>
      </c>
      <c r="BM842">
        <v>0.4</v>
      </c>
      <c r="BP842">
        <v>0.4</v>
      </c>
      <c r="BQ842">
        <v>9.2</v>
      </c>
      <c r="BS842">
        <v>0.5</v>
      </c>
      <c r="BT842">
        <v>0.7</v>
      </c>
    </row>
    <row r="843" spans="1:72" x14ac:dyDescent="0.25">
      <c r="A843" s="28" t="s">
        <v>280</v>
      </c>
      <c r="B843" s="27" t="s">
        <v>349</v>
      </c>
      <c r="C843" s="28" t="s">
        <v>407</v>
      </c>
      <c r="D843">
        <v>25</v>
      </c>
      <c r="E843">
        <v>1.4</v>
      </c>
      <c r="F843">
        <v>0.3</v>
      </c>
      <c r="G843">
        <v>2.3</v>
      </c>
      <c r="H843">
        <v>59.4</v>
      </c>
      <c r="I843">
        <v>23.7</v>
      </c>
      <c r="J843">
        <v>4.8</v>
      </c>
      <c r="K843">
        <v>8.7</v>
      </c>
      <c r="L843">
        <v>9.1</v>
      </c>
      <c r="M843">
        <v>12.4</v>
      </c>
      <c r="N843">
        <v>91</v>
      </c>
      <c r="O843">
        <v>53.2</v>
      </c>
      <c r="P843">
        <v>21.6</v>
      </c>
      <c r="Q843">
        <v>11.4</v>
      </c>
      <c r="R843">
        <v>9.8</v>
      </c>
      <c r="S843">
        <v>34.4</v>
      </c>
      <c r="T843">
        <v>48.4</v>
      </c>
      <c r="U843">
        <v>59.6</v>
      </c>
      <c r="V843">
        <v>79.8</v>
      </c>
      <c r="W843">
        <v>57.8</v>
      </c>
      <c r="X843">
        <v>6.2</v>
      </c>
      <c r="Y843">
        <v>35.7</v>
      </c>
      <c r="Z843">
        <v>13.2</v>
      </c>
      <c r="AA843">
        <v>65.4</v>
      </c>
      <c r="AB843">
        <v>8.3</v>
      </c>
      <c r="AC843">
        <v>32.8</v>
      </c>
      <c r="AD843">
        <v>55.2</v>
      </c>
      <c r="AE843">
        <v>64.2</v>
      </c>
      <c r="AF843">
        <v>428.6</v>
      </c>
      <c r="AG843">
        <v>377.4</v>
      </c>
      <c r="AH843">
        <v>91.3</v>
      </c>
      <c r="AI843">
        <v>102.5</v>
      </c>
      <c r="AJ843">
        <v>20.8</v>
      </c>
      <c r="AK843">
        <v>138.2</v>
      </c>
      <c r="AL843">
        <v>633.5</v>
      </c>
      <c r="AM843">
        <v>144.1</v>
      </c>
      <c r="AN843">
        <v>70.8</v>
      </c>
      <c r="AO843">
        <v>34</v>
      </c>
      <c r="AP843">
        <v>185.5</v>
      </c>
      <c r="AQ843">
        <v>215</v>
      </c>
      <c r="AR843">
        <v>115.5</v>
      </c>
      <c r="AS843">
        <v>55.7</v>
      </c>
      <c r="AT843">
        <v>68</v>
      </c>
      <c r="AU843">
        <v>24.3</v>
      </c>
      <c r="AV843">
        <v>856</v>
      </c>
      <c r="AW843">
        <v>36.1</v>
      </c>
      <c r="AX843">
        <v>31.2</v>
      </c>
      <c r="AY843">
        <v>36.2</v>
      </c>
      <c r="AZ843">
        <v>24.5</v>
      </c>
      <c r="BA843">
        <v>38.7</v>
      </c>
      <c r="BB843">
        <v>29.8</v>
      </c>
      <c r="BC843">
        <v>21.5</v>
      </c>
      <c r="BD843">
        <v>92.3</v>
      </c>
      <c r="BE843">
        <v>305.6</v>
      </c>
      <c r="BF843">
        <v>47.3</v>
      </c>
      <c r="BG843">
        <v>69.9</v>
      </c>
      <c r="BH843">
        <v>61.4</v>
      </c>
      <c r="BI843">
        <v>32.5</v>
      </c>
      <c r="BJ843">
        <v>17.3</v>
      </c>
      <c r="BK843">
        <v>29.1</v>
      </c>
      <c r="BL843">
        <v>3.1</v>
      </c>
      <c r="BM843">
        <v>17.5</v>
      </c>
      <c r="BP843">
        <v>3</v>
      </c>
      <c r="BQ843">
        <v>481</v>
      </c>
      <c r="BS843">
        <v>0.3</v>
      </c>
      <c r="BT843">
        <v>1</v>
      </c>
    </row>
    <row r="844" spans="1:72" x14ac:dyDescent="0.25">
      <c r="A844" s="26" t="s">
        <v>281</v>
      </c>
      <c r="B844" s="27" t="s">
        <v>350</v>
      </c>
      <c r="C844" s="26" t="s">
        <v>384</v>
      </c>
      <c r="D844">
        <v>680.1</v>
      </c>
      <c r="E844">
        <v>76.9</v>
      </c>
      <c r="F844">
        <v>45.5</v>
      </c>
      <c r="G844">
        <v>369.9</v>
      </c>
      <c r="H844">
        <v>2936.6</v>
      </c>
      <c r="I844">
        <v>794.7</v>
      </c>
      <c r="J844">
        <v>823</v>
      </c>
      <c r="K844">
        <v>423.3</v>
      </c>
      <c r="L844">
        <v>277.2</v>
      </c>
      <c r="M844">
        <v>735.2</v>
      </c>
      <c r="N844">
        <v>1762.6</v>
      </c>
      <c r="O844">
        <v>1030.8</v>
      </c>
      <c r="P844">
        <v>685.7</v>
      </c>
      <c r="Q844">
        <v>663</v>
      </c>
      <c r="R844">
        <v>726</v>
      </c>
      <c r="S844">
        <v>1835.8</v>
      </c>
      <c r="T844">
        <v>837.2</v>
      </c>
      <c r="U844">
        <v>1013.4</v>
      </c>
      <c r="V844">
        <v>2411</v>
      </c>
      <c r="W844">
        <v>1222.2</v>
      </c>
      <c r="X844">
        <v>592.7</v>
      </c>
      <c r="Y844">
        <v>838.3</v>
      </c>
      <c r="Z844">
        <v>1702</v>
      </c>
      <c r="AA844">
        <v>2643.8</v>
      </c>
      <c r="AB844">
        <v>431.8</v>
      </c>
      <c r="AC844">
        <v>715.1</v>
      </c>
      <c r="AD844">
        <v>11813.8</v>
      </c>
      <c r="AE844">
        <v>1888</v>
      </c>
      <c r="AF844">
        <v>12272.2</v>
      </c>
      <c r="AG844">
        <v>4162.7</v>
      </c>
      <c r="AH844">
        <v>6893.6</v>
      </c>
      <c r="AI844">
        <v>682.2</v>
      </c>
      <c r="AJ844">
        <v>3622.1</v>
      </c>
      <c r="AK844">
        <v>7237.9</v>
      </c>
      <c r="AL844">
        <v>358.1</v>
      </c>
      <c r="AM844">
        <v>7631.3</v>
      </c>
      <c r="AN844">
        <v>795.6</v>
      </c>
      <c r="AO844">
        <v>2308.4</v>
      </c>
      <c r="AP844">
        <v>1707.5</v>
      </c>
      <c r="AQ844">
        <v>4893.9</v>
      </c>
      <c r="AR844">
        <v>2536.4</v>
      </c>
      <c r="AS844">
        <v>989.1</v>
      </c>
      <c r="AT844">
        <v>2951</v>
      </c>
      <c r="AU844">
        <v>1742.1</v>
      </c>
      <c r="AV844">
        <v>7332.9</v>
      </c>
      <c r="AW844">
        <v>2108</v>
      </c>
      <c r="AX844">
        <v>785.3</v>
      </c>
      <c r="AY844">
        <v>991</v>
      </c>
      <c r="AZ844">
        <v>1074.2</v>
      </c>
      <c r="BA844">
        <v>1269.4</v>
      </c>
      <c r="BB844">
        <v>1065.1</v>
      </c>
      <c r="BC844">
        <v>15381</v>
      </c>
      <c r="BD844">
        <v>5564.1</v>
      </c>
      <c r="BE844">
        <v>7200.3</v>
      </c>
      <c r="BF844">
        <v>4812.7</v>
      </c>
      <c r="BG844">
        <v>5718</v>
      </c>
      <c r="BH844">
        <v>5802</v>
      </c>
      <c r="BI844">
        <v>2192.1</v>
      </c>
      <c r="BJ844">
        <v>2841.2</v>
      </c>
      <c r="BK844">
        <v>3844</v>
      </c>
      <c r="BL844">
        <v>235.3</v>
      </c>
      <c r="BM844">
        <v>1366.6</v>
      </c>
      <c r="BP844">
        <v>4733</v>
      </c>
      <c r="BQ844">
        <v>588120.9</v>
      </c>
      <c r="BR844">
        <v>1878.9</v>
      </c>
      <c r="BS844">
        <v>1016.9</v>
      </c>
      <c r="BT844">
        <v>107.7</v>
      </c>
    </row>
    <row r="845" spans="1:72" x14ac:dyDescent="0.25">
      <c r="A845" s="28" t="s">
        <v>281</v>
      </c>
      <c r="B845" s="27" t="s">
        <v>350</v>
      </c>
      <c r="C845" s="28" t="s">
        <v>385</v>
      </c>
      <c r="D845">
        <v>0.3</v>
      </c>
      <c r="E845">
        <v>0.1</v>
      </c>
      <c r="F845">
        <v>0.1</v>
      </c>
      <c r="G845">
        <v>0.1</v>
      </c>
      <c r="H845">
        <v>0.6</v>
      </c>
      <c r="I845">
        <v>0.2</v>
      </c>
      <c r="J845">
        <v>0.2</v>
      </c>
      <c r="K845">
        <v>0.2</v>
      </c>
      <c r="L845">
        <v>0.1</v>
      </c>
      <c r="M845">
        <v>0.2</v>
      </c>
      <c r="N845">
        <v>0.6</v>
      </c>
      <c r="O845">
        <v>0.9</v>
      </c>
      <c r="P845">
        <v>0.3</v>
      </c>
      <c r="Q845">
        <v>0.2</v>
      </c>
      <c r="R845">
        <v>0.3</v>
      </c>
      <c r="S845">
        <v>0.3</v>
      </c>
      <c r="T845">
        <v>0.5</v>
      </c>
      <c r="U845">
        <v>0.4</v>
      </c>
      <c r="V845">
        <v>0.5</v>
      </c>
      <c r="W845">
        <v>0.5</v>
      </c>
      <c r="X845">
        <v>0.3</v>
      </c>
      <c r="Y845">
        <v>0.3</v>
      </c>
      <c r="Z845">
        <v>0.2</v>
      </c>
      <c r="AA845">
        <v>0.3</v>
      </c>
      <c r="AB845">
        <v>0.1</v>
      </c>
      <c r="AC845">
        <v>0.3</v>
      </c>
      <c r="AD845">
        <v>0.6</v>
      </c>
      <c r="AE845">
        <v>0.3</v>
      </c>
      <c r="AF845">
        <v>1.1</v>
      </c>
      <c r="AG845">
        <v>0.8</v>
      </c>
      <c r="AH845">
        <v>0.4</v>
      </c>
      <c r="AI845">
        <v>0.4</v>
      </c>
      <c r="AJ845">
        <v>0.3</v>
      </c>
      <c r="AK845">
        <v>0.4</v>
      </c>
      <c r="AL845">
        <v>0.1</v>
      </c>
      <c r="AM845">
        <v>0.3</v>
      </c>
      <c r="AN845">
        <v>0.3</v>
      </c>
      <c r="AO845">
        <v>0.6</v>
      </c>
      <c r="AP845">
        <v>0.3</v>
      </c>
      <c r="AQ845">
        <v>1.5</v>
      </c>
      <c r="AR845">
        <v>0.1</v>
      </c>
      <c r="AS845">
        <v>0.2</v>
      </c>
      <c r="AT845">
        <v>0.2</v>
      </c>
      <c r="AU845">
        <v>0.2</v>
      </c>
      <c r="AV845">
        <v>0.5</v>
      </c>
      <c r="AW845">
        <v>0.3</v>
      </c>
      <c r="AX845">
        <v>0.3</v>
      </c>
      <c r="AY845">
        <v>0.2</v>
      </c>
      <c r="AZ845">
        <v>0.2</v>
      </c>
      <c r="BA845">
        <v>0.8</v>
      </c>
      <c r="BB845">
        <v>0.1</v>
      </c>
      <c r="BC845">
        <v>0.6</v>
      </c>
      <c r="BD845">
        <v>0.3</v>
      </c>
      <c r="BE845">
        <v>0.3</v>
      </c>
      <c r="BF845">
        <v>0.2</v>
      </c>
      <c r="BG845">
        <v>0.3</v>
      </c>
      <c r="BH845">
        <v>0.2</v>
      </c>
      <c r="BI845">
        <v>0.2</v>
      </c>
      <c r="BJ845">
        <v>0.2</v>
      </c>
      <c r="BK845">
        <v>0.1</v>
      </c>
      <c r="BL845">
        <v>0.1</v>
      </c>
      <c r="BM845">
        <v>0.2</v>
      </c>
      <c r="BP845">
        <v>0.2</v>
      </c>
      <c r="BQ845">
        <v>1.1</v>
      </c>
      <c r="BS845">
        <v>0.3</v>
      </c>
      <c r="BT845">
        <v>0.4</v>
      </c>
    </row>
    <row r="846" spans="1:72" x14ac:dyDescent="0.25">
      <c r="A846" s="28" t="s">
        <v>281</v>
      </c>
      <c r="B846" s="27" t="s">
        <v>350</v>
      </c>
      <c r="C846" s="28" t="s">
        <v>386</v>
      </c>
      <c r="D846">
        <v>5.4</v>
      </c>
      <c r="E846">
        <v>1.2</v>
      </c>
      <c r="F846">
        <v>2.5</v>
      </c>
      <c r="G846">
        <v>3</v>
      </c>
      <c r="H846">
        <v>13</v>
      </c>
      <c r="I846">
        <v>6.7</v>
      </c>
      <c r="J846">
        <v>3.7</v>
      </c>
      <c r="K846">
        <v>4.7</v>
      </c>
      <c r="L846">
        <v>3.5</v>
      </c>
      <c r="M846">
        <v>3.7</v>
      </c>
      <c r="N846">
        <v>10.9</v>
      </c>
      <c r="O846">
        <v>6.4</v>
      </c>
      <c r="P846">
        <v>8.7</v>
      </c>
      <c r="Q846">
        <v>5.9</v>
      </c>
      <c r="R846">
        <v>7.7</v>
      </c>
      <c r="S846">
        <v>10.7</v>
      </c>
      <c r="T846">
        <v>12.4</v>
      </c>
      <c r="U846">
        <v>9.7</v>
      </c>
      <c r="V846">
        <v>20.8</v>
      </c>
      <c r="W846">
        <v>17.3</v>
      </c>
      <c r="X846">
        <v>10.9</v>
      </c>
      <c r="Y846">
        <v>7.5</v>
      </c>
      <c r="Z846">
        <v>8.1</v>
      </c>
      <c r="AA846">
        <v>8.4</v>
      </c>
      <c r="AB846">
        <v>2.4</v>
      </c>
      <c r="AC846">
        <v>6</v>
      </c>
      <c r="AD846">
        <v>23.7</v>
      </c>
      <c r="AE846">
        <v>7.2</v>
      </c>
      <c r="AF846">
        <v>15.6</v>
      </c>
      <c r="AG846">
        <v>10.1</v>
      </c>
      <c r="AH846">
        <v>23.5</v>
      </c>
      <c r="AI846">
        <v>5.8</v>
      </c>
      <c r="AJ846">
        <v>9.2</v>
      </c>
      <c r="AK846">
        <v>21.4</v>
      </c>
      <c r="AL846">
        <v>2.6</v>
      </c>
      <c r="AM846">
        <v>10.2</v>
      </c>
      <c r="AN846">
        <v>4.4</v>
      </c>
      <c r="AO846">
        <v>6.6</v>
      </c>
      <c r="AP846">
        <v>15</v>
      </c>
      <c r="AQ846">
        <v>11.1</v>
      </c>
      <c r="AR846">
        <v>4.7</v>
      </c>
      <c r="AS846">
        <v>6.7</v>
      </c>
      <c r="AT846">
        <v>7.5</v>
      </c>
      <c r="AU846">
        <v>5.6</v>
      </c>
      <c r="AV846">
        <v>14.5</v>
      </c>
      <c r="AW846">
        <v>8.5</v>
      </c>
      <c r="AX846">
        <v>6.9</v>
      </c>
      <c r="AY846">
        <v>4.9</v>
      </c>
      <c r="AZ846">
        <v>6.1</v>
      </c>
      <c r="BA846">
        <v>5.2</v>
      </c>
      <c r="BB846">
        <v>4.4</v>
      </c>
      <c r="BC846">
        <v>227.2</v>
      </c>
      <c r="BD846">
        <v>11.9</v>
      </c>
      <c r="BE846">
        <v>10.4</v>
      </c>
      <c r="BF846">
        <v>8</v>
      </c>
      <c r="BG846">
        <v>11.4</v>
      </c>
      <c r="BH846">
        <v>7.8</v>
      </c>
      <c r="BI846">
        <v>7</v>
      </c>
      <c r="BJ846">
        <v>4.6</v>
      </c>
      <c r="BK846">
        <v>6.2</v>
      </c>
      <c r="BL846">
        <v>3.9</v>
      </c>
      <c r="BM846">
        <v>6.4</v>
      </c>
      <c r="BP846">
        <v>8.3</v>
      </c>
      <c r="BQ846">
        <v>68.8</v>
      </c>
      <c r="BS846">
        <v>8.9</v>
      </c>
      <c r="BT846">
        <v>71.5</v>
      </c>
    </row>
    <row r="847" spans="1:72" x14ac:dyDescent="0.25">
      <c r="A847" s="28" t="s">
        <v>281</v>
      </c>
      <c r="B847" s="27" t="s">
        <v>350</v>
      </c>
      <c r="C847" s="28" t="s">
        <v>387</v>
      </c>
      <c r="D847">
        <v>0.7</v>
      </c>
      <c r="E847">
        <v>0.2</v>
      </c>
      <c r="F847">
        <v>0.2</v>
      </c>
      <c r="G847">
        <v>0.4</v>
      </c>
      <c r="H847">
        <v>3</v>
      </c>
      <c r="I847">
        <v>0.8</v>
      </c>
      <c r="J847">
        <v>0.5</v>
      </c>
      <c r="K847">
        <v>0.6</v>
      </c>
      <c r="L847">
        <v>0.4</v>
      </c>
      <c r="M847">
        <v>0.5</v>
      </c>
      <c r="N847">
        <v>2.3</v>
      </c>
      <c r="O847">
        <v>2.3</v>
      </c>
      <c r="P847">
        <v>1.2</v>
      </c>
      <c r="Q847">
        <v>0.9</v>
      </c>
      <c r="R847">
        <v>1.1</v>
      </c>
      <c r="S847">
        <v>1.7</v>
      </c>
      <c r="T847">
        <v>1.7</v>
      </c>
      <c r="U847">
        <v>1.5</v>
      </c>
      <c r="V847">
        <v>2.9</v>
      </c>
      <c r="W847">
        <v>2.7</v>
      </c>
      <c r="X847">
        <v>1.1</v>
      </c>
      <c r="Y847">
        <v>1.1</v>
      </c>
      <c r="Z847">
        <v>1.1</v>
      </c>
      <c r="AA847">
        <v>1.9</v>
      </c>
      <c r="AB847">
        <v>0.3</v>
      </c>
      <c r="AC847">
        <v>1.1</v>
      </c>
      <c r="AD847">
        <v>4.7</v>
      </c>
      <c r="AE847">
        <v>1.5</v>
      </c>
      <c r="AF847">
        <v>4.6</v>
      </c>
      <c r="AG847">
        <v>2.7</v>
      </c>
      <c r="AH847">
        <v>3.8</v>
      </c>
      <c r="AI847">
        <v>1.1</v>
      </c>
      <c r="AJ847">
        <v>2</v>
      </c>
      <c r="AK847">
        <v>3.5</v>
      </c>
      <c r="AL847">
        <v>0.5</v>
      </c>
      <c r="AM847">
        <v>3.1</v>
      </c>
      <c r="AN847">
        <v>1</v>
      </c>
      <c r="AO847">
        <v>1.8</v>
      </c>
      <c r="AP847">
        <v>2.3</v>
      </c>
      <c r="AQ847">
        <v>9.3</v>
      </c>
      <c r="AR847">
        <v>1.7</v>
      </c>
      <c r="AS847">
        <v>1.4</v>
      </c>
      <c r="AT847">
        <v>2</v>
      </c>
      <c r="AU847">
        <v>1.2</v>
      </c>
      <c r="AV847">
        <v>8.8</v>
      </c>
      <c r="AW847">
        <v>1.7</v>
      </c>
      <c r="AX847">
        <v>1.5</v>
      </c>
      <c r="AY847">
        <v>1.4</v>
      </c>
      <c r="AZ847">
        <v>1.1</v>
      </c>
      <c r="BA847">
        <v>2.3</v>
      </c>
      <c r="BB847">
        <v>1.2</v>
      </c>
      <c r="BC847">
        <v>27.8</v>
      </c>
      <c r="BD847">
        <v>4</v>
      </c>
      <c r="BE847">
        <v>3.4</v>
      </c>
      <c r="BF847">
        <v>3.1</v>
      </c>
      <c r="BG847">
        <v>3.4</v>
      </c>
      <c r="BH847">
        <v>2.4</v>
      </c>
      <c r="BI847">
        <v>1.5</v>
      </c>
      <c r="BJ847">
        <v>0.9</v>
      </c>
      <c r="BK847">
        <v>1.3</v>
      </c>
      <c r="BL847">
        <v>0.4</v>
      </c>
      <c r="BM847">
        <v>0.8</v>
      </c>
      <c r="BP847">
        <v>0.9</v>
      </c>
      <c r="BQ847">
        <v>49.6</v>
      </c>
      <c r="BS847">
        <v>6.9</v>
      </c>
      <c r="BT847">
        <v>6.2</v>
      </c>
    </row>
    <row r="848" spans="1:71" x14ac:dyDescent="0.25">
      <c r="A848" s="28" t="s">
        <v>281</v>
      </c>
      <c r="B848" s="27" t="s">
        <v>350</v>
      </c>
      <c r="C848" s="28" t="s">
        <v>388</v>
      </c>
      <c r="D848">
        <v>0.1</v>
      </c>
      <c r="H848">
        <v>0.3</v>
      </c>
      <c r="I848">
        <v>0.1</v>
      </c>
      <c r="K848">
        <v>0.1</v>
      </c>
      <c r="N848">
        <v>0.2</v>
      </c>
      <c r="O848">
        <v>0.1</v>
      </c>
      <c r="P848">
        <v>0.1</v>
      </c>
      <c r="Q848">
        <v>0.1</v>
      </c>
      <c r="R848">
        <v>0.1</v>
      </c>
      <c r="S848">
        <v>0.1</v>
      </c>
      <c r="T848">
        <v>0.1</v>
      </c>
      <c r="U848">
        <v>0.1</v>
      </c>
      <c r="V848">
        <v>0.2</v>
      </c>
      <c r="W848">
        <v>0.2</v>
      </c>
      <c r="Y848">
        <v>0.1</v>
      </c>
      <c r="AA848">
        <v>0.1</v>
      </c>
      <c r="AC848">
        <v>0.1</v>
      </c>
      <c r="AD848">
        <v>0.3</v>
      </c>
      <c r="AE848">
        <v>0.1</v>
      </c>
      <c r="AF848">
        <v>0.5</v>
      </c>
      <c r="AG848">
        <v>0.2</v>
      </c>
      <c r="AH848">
        <v>0.3</v>
      </c>
      <c r="AI848">
        <v>0.7</v>
      </c>
      <c r="AJ848">
        <v>0.1</v>
      </c>
      <c r="AK848">
        <v>0.3</v>
      </c>
      <c r="AM848">
        <v>0.1</v>
      </c>
      <c r="AO848">
        <v>0.1</v>
      </c>
      <c r="AP848">
        <v>0.2</v>
      </c>
      <c r="AQ848">
        <v>0.2</v>
      </c>
      <c r="AV848">
        <v>0.2</v>
      </c>
      <c r="AW848">
        <v>0.1</v>
      </c>
      <c r="AY848">
        <v>0.1</v>
      </c>
      <c r="BA848">
        <v>0.2</v>
      </c>
      <c r="BD848">
        <v>0.1</v>
      </c>
      <c r="BE848">
        <v>0.1</v>
      </c>
      <c r="BG848">
        <v>0.1</v>
      </c>
      <c r="BJ848">
        <v>0.1</v>
      </c>
      <c r="BQ848">
        <v>0.4</v>
      </c>
      <c r="BS848">
        <v>0.1</v>
      </c>
    </row>
    <row r="849" spans="1:72" x14ac:dyDescent="0.25">
      <c r="A849" s="28" t="s">
        <v>281</v>
      </c>
      <c r="B849" s="27" t="s">
        <v>350</v>
      </c>
      <c r="C849" s="28" t="s">
        <v>389</v>
      </c>
      <c r="H849">
        <v>0.2</v>
      </c>
      <c r="I849">
        <v>0.1</v>
      </c>
      <c r="K849">
        <v>0.1</v>
      </c>
      <c r="N849">
        <v>0.2</v>
      </c>
      <c r="O849">
        <v>0.1</v>
      </c>
      <c r="P849">
        <v>0.1</v>
      </c>
      <c r="Q849">
        <v>0.1</v>
      </c>
      <c r="R849">
        <v>0.1</v>
      </c>
      <c r="S849">
        <v>0.2</v>
      </c>
      <c r="T849">
        <v>0.1</v>
      </c>
      <c r="U849">
        <v>0.2</v>
      </c>
      <c r="V849">
        <v>0.2</v>
      </c>
      <c r="W849">
        <v>0.3</v>
      </c>
      <c r="X849">
        <v>0.1</v>
      </c>
      <c r="Z849">
        <v>0.1</v>
      </c>
      <c r="AA849">
        <v>0.3</v>
      </c>
      <c r="AC849">
        <v>0.2</v>
      </c>
      <c r="AD849">
        <v>0.3</v>
      </c>
      <c r="AE849">
        <v>0.2</v>
      </c>
      <c r="AF849">
        <v>0.5</v>
      </c>
      <c r="AG849">
        <v>0.5</v>
      </c>
      <c r="AH849">
        <v>0.2</v>
      </c>
      <c r="AI849">
        <v>0.1</v>
      </c>
      <c r="AJ849">
        <v>0.1</v>
      </c>
      <c r="AK849">
        <v>0.3</v>
      </c>
      <c r="AL849">
        <v>0.1</v>
      </c>
      <c r="AM849">
        <v>0.1</v>
      </c>
      <c r="AN849">
        <v>0.3</v>
      </c>
      <c r="AO849">
        <v>0.1</v>
      </c>
      <c r="AP849">
        <v>0.4</v>
      </c>
      <c r="AQ849">
        <v>5.8</v>
      </c>
      <c r="AR849">
        <v>0.4</v>
      </c>
      <c r="AS849">
        <v>0.2</v>
      </c>
      <c r="AT849">
        <v>0.3</v>
      </c>
      <c r="AU849">
        <v>0.1</v>
      </c>
      <c r="AV849">
        <v>1.5</v>
      </c>
      <c r="AW849">
        <v>0.3</v>
      </c>
      <c r="AX849">
        <v>0.1</v>
      </c>
      <c r="AY849">
        <v>0.2</v>
      </c>
      <c r="AZ849">
        <v>0.1</v>
      </c>
      <c r="BA849">
        <v>0.1</v>
      </c>
      <c r="BB849">
        <v>0.1</v>
      </c>
      <c r="BC849">
        <v>0.1</v>
      </c>
      <c r="BD849">
        <v>0.2</v>
      </c>
      <c r="BE849">
        <v>0.4</v>
      </c>
      <c r="BF849">
        <v>0.2</v>
      </c>
      <c r="BG849">
        <v>0.3</v>
      </c>
      <c r="BH849">
        <v>0.1</v>
      </c>
      <c r="BI849">
        <v>0.2</v>
      </c>
      <c r="BQ849">
        <v>0.5</v>
      </c>
      <c r="BS849">
        <v>5.6</v>
      </c>
      <c r="BT849">
        <v>0.1</v>
      </c>
    </row>
    <row r="850" spans="1:72" x14ac:dyDescent="0.25">
      <c r="A850" s="28" t="s">
        <v>281</v>
      </c>
      <c r="B850" s="27" t="s">
        <v>350</v>
      </c>
      <c r="C850" s="28" t="s">
        <v>390</v>
      </c>
      <c r="H850">
        <v>0.1</v>
      </c>
      <c r="I850">
        <v>0.1</v>
      </c>
      <c r="N850">
        <v>0.1</v>
      </c>
      <c r="P850">
        <v>0.1</v>
      </c>
      <c r="Q850">
        <v>0.1</v>
      </c>
      <c r="R850">
        <v>0.1</v>
      </c>
      <c r="S850">
        <v>0.1</v>
      </c>
      <c r="T850">
        <v>0.1</v>
      </c>
      <c r="U850">
        <v>0.1</v>
      </c>
      <c r="V850">
        <v>0.3</v>
      </c>
      <c r="W850">
        <v>0.2</v>
      </c>
      <c r="X850">
        <v>0.1</v>
      </c>
      <c r="Y850">
        <v>0.1</v>
      </c>
      <c r="Z850">
        <v>0.1</v>
      </c>
      <c r="AA850">
        <v>0.1</v>
      </c>
      <c r="AC850">
        <v>0.1</v>
      </c>
      <c r="AD850">
        <v>0.3</v>
      </c>
      <c r="AE850">
        <v>0.1</v>
      </c>
      <c r="AF850">
        <v>0.2</v>
      </c>
      <c r="AG850">
        <v>0.1</v>
      </c>
      <c r="AH850">
        <v>0.3</v>
      </c>
      <c r="AJ850">
        <v>0.1</v>
      </c>
      <c r="AK850">
        <v>0.2</v>
      </c>
      <c r="AM850">
        <v>0.1</v>
      </c>
      <c r="AP850">
        <v>0.2</v>
      </c>
      <c r="AQ850">
        <v>0.1</v>
      </c>
      <c r="AU850">
        <v>0.1</v>
      </c>
      <c r="AV850">
        <v>0.2</v>
      </c>
      <c r="AW850">
        <v>0.1</v>
      </c>
      <c r="AZ850">
        <v>0.1</v>
      </c>
      <c r="BC850">
        <v>1.5</v>
      </c>
      <c r="BD850">
        <v>0.2</v>
      </c>
      <c r="BE850">
        <v>0.1</v>
      </c>
      <c r="BF850">
        <v>0.1</v>
      </c>
      <c r="BG850">
        <v>0.1</v>
      </c>
      <c r="BH850">
        <v>0.1</v>
      </c>
      <c r="BK850">
        <v>0.1</v>
      </c>
      <c r="BM850">
        <v>0.1</v>
      </c>
      <c r="BQ850">
        <v>2.7</v>
      </c>
      <c r="BT850">
        <v>0.3</v>
      </c>
    </row>
    <row r="851" spans="1:71" x14ac:dyDescent="0.25">
      <c r="A851" s="28" t="s">
        <v>281</v>
      </c>
      <c r="B851" s="27" t="s">
        <v>350</v>
      </c>
      <c r="C851" s="28" t="s">
        <v>391</v>
      </c>
      <c r="AQ851">
        <v>0.2</v>
      </c>
      <c r="BS851">
        <v>0.2</v>
      </c>
    </row>
    <row r="852" spans="1:72" x14ac:dyDescent="0.25">
      <c r="A852" s="28" t="s">
        <v>281</v>
      </c>
      <c r="B852" s="27" t="s">
        <v>350</v>
      </c>
      <c r="C852" s="28" t="s">
        <v>392</v>
      </c>
      <c r="D852">
        <v>0.3</v>
      </c>
      <c r="E852">
        <v>0.1</v>
      </c>
      <c r="F852">
        <v>0.1</v>
      </c>
      <c r="G852">
        <v>0.1</v>
      </c>
      <c r="H852">
        <v>3</v>
      </c>
      <c r="I852">
        <v>1</v>
      </c>
      <c r="J852">
        <v>0.1</v>
      </c>
      <c r="K852">
        <v>0.2</v>
      </c>
      <c r="L852">
        <v>0.1</v>
      </c>
      <c r="M852">
        <v>0.3</v>
      </c>
      <c r="N852">
        <v>0.7</v>
      </c>
      <c r="O852">
        <v>0.4</v>
      </c>
      <c r="P852">
        <v>0.5</v>
      </c>
      <c r="Q852">
        <v>0.3</v>
      </c>
      <c r="R852">
        <v>0.4</v>
      </c>
      <c r="S852">
        <v>0.6</v>
      </c>
      <c r="T852">
        <v>0.5</v>
      </c>
      <c r="U852">
        <v>0.5</v>
      </c>
      <c r="V852">
        <v>1</v>
      </c>
      <c r="W852">
        <v>1.1</v>
      </c>
      <c r="X852">
        <v>0.3</v>
      </c>
      <c r="Y852">
        <v>0.4</v>
      </c>
      <c r="Z852">
        <v>0.3</v>
      </c>
      <c r="AA852">
        <v>0.5</v>
      </c>
      <c r="AB852">
        <v>0.1</v>
      </c>
      <c r="AC852">
        <v>0.3</v>
      </c>
      <c r="AD852">
        <v>1.7</v>
      </c>
      <c r="AE852">
        <v>0.4</v>
      </c>
      <c r="AF852">
        <v>1.3</v>
      </c>
      <c r="AG852">
        <v>0.7</v>
      </c>
      <c r="AH852">
        <v>1.4</v>
      </c>
      <c r="AI852">
        <v>0.7</v>
      </c>
      <c r="AJ852">
        <v>0.9</v>
      </c>
      <c r="AK852">
        <v>1.4</v>
      </c>
      <c r="AL852">
        <v>0.1</v>
      </c>
      <c r="AM852">
        <v>1.4</v>
      </c>
      <c r="AN852">
        <v>0.2</v>
      </c>
      <c r="AO852">
        <v>0.4</v>
      </c>
      <c r="AP852">
        <v>0.6</v>
      </c>
      <c r="AQ852">
        <v>1</v>
      </c>
      <c r="AR852">
        <v>0.3</v>
      </c>
      <c r="AS852">
        <v>0.4</v>
      </c>
      <c r="AT852">
        <v>0.5</v>
      </c>
      <c r="AU852">
        <v>0.3</v>
      </c>
      <c r="AV852">
        <v>1.4</v>
      </c>
      <c r="AW852">
        <v>0.4</v>
      </c>
      <c r="AX852">
        <v>0.3</v>
      </c>
      <c r="AY852">
        <v>0.3</v>
      </c>
      <c r="AZ852">
        <v>0.3</v>
      </c>
      <c r="BA852">
        <v>0.3</v>
      </c>
      <c r="BB852">
        <v>0.3</v>
      </c>
      <c r="BC852">
        <v>15.3</v>
      </c>
      <c r="BD852">
        <v>0.7</v>
      </c>
      <c r="BE852">
        <v>0.9</v>
      </c>
      <c r="BF852">
        <v>0.9</v>
      </c>
      <c r="BG852">
        <v>1.1</v>
      </c>
      <c r="BH852">
        <v>0.7</v>
      </c>
      <c r="BI852">
        <v>0.5</v>
      </c>
      <c r="BJ852">
        <v>0.3</v>
      </c>
      <c r="BK852">
        <v>0.4</v>
      </c>
      <c r="BL852">
        <v>0.1</v>
      </c>
      <c r="BM852">
        <v>0.2</v>
      </c>
      <c r="BP852">
        <v>0.3</v>
      </c>
      <c r="BQ852">
        <v>28.1</v>
      </c>
      <c r="BS852">
        <v>0.4</v>
      </c>
      <c r="BT852">
        <v>5.6</v>
      </c>
    </row>
    <row r="853" spans="1:72" x14ac:dyDescent="0.25">
      <c r="A853" s="28" t="s">
        <v>281</v>
      </c>
      <c r="B853" s="27" t="s">
        <v>350</v>
      </c>
      <c r="C853" s="28" t="s">
        <v>393</v>
      </c>
      <c r="D853">
        <v>0.1</v>
      </c>
      <c r="H853">
        <v>0.4</v>
      </c>
      <c r="I853">
        <v>0.1</v>
      </c>
      <c r="J853">
        <v>0.1</v>
      </c>
      <c r="K853">
        <v>0.1</v>
      </c>
      <c r="M853">
        <v>1.3</v>
      </c>
      <c r="N853">
        <v>0.5</v>
      </c>
      <c r="O853">
        <v>0.2</v>
      </c>
      <c r="P853">
        <v>0.1</v>
      </c>
      <c r="Q853">
        <v>0.2</v>
      </c>
      <c r="R853">
        <v>0.6</v>
      </c>
      <c r="S853">
        <v>0.2</v>
      </c>
      <c r="T853">
        <v>0.3</v>
      </c>
      <c r="U853">
        <v>0.2</v>
      </c>
      <c r="V853">
        <v>0.3</v>
      </c>
      <c r="W853">
        <v>0.3</v>
      </c>
      <c r="X853">
        <v>0.1</v>
      </c>
      <c r="Y853">
        <v>0.1</v>
      </c>
      <c r="Z853">
        <v>0.1</v>
      </c>
      <c r="AA853">
        <v>0.9</v>
      </c>
      <c r="AC853">
        <v>0.1</v>
      </c>
      <c r="AD853">
        <v>0.5</v>
      </c>
      <c r="AE853">
        <v>0.1</v>
      </c>
      <c r="AF853">
        <v>0.6</v>
      </c>
      <c r="AG853">
        <v>0.3</v>
      </c>
      <c r="AH853">
        <v>0.4</v>
      </c>
      <c r="AI853">
        <v>0.1</v>
      </c>
      <c r="AJ853">
        <v>0.1</v>
      </c>
      <c r="AK853">
        <v>0.4</v>
      </c>
      <c r="AM853">
        <v>0.3</v>
      </c>
      <c r="AN853">
        <v>0.1</v>
      </c>
      <c r="AO853">
        <v>0.1</v>
      </c>
      <c r="AP853">
        <v>0.1</v>
      </c>
      <c r="AQ853">
        <v>0.7</v>
      </c>
      <c r="AR853">
        <v>0.3</v>
      </c>
      <c r="AS853">
        <v>0.1</v>
      </c>
      <c r="AT853">
        <v>0.1</v>
      </c>
      <c r="AU853">
        <v>0.2</v>
      </c>
      <c r="AV853">
        <v>1.1</v>
      </c>
      <c r="AW853">
        <v>0.2</v>
      </c>
      <c r="AX853">
        <v>0.1</v>
      </c>
      <c r="AY853">
        <v>0.1</v>
      </c>
      <c r="AZ853">
        <v>0.1</v>
      </c>
      <c r="BA853">
        <v>0.1</v>
      </c>
      <c r="BB853">
        <v>0.1</v>
      </c>
      <c r="BC853">
        <v>1.4</v>
      </c>
      <c r="BD853">
        <v>0.3</v>
      </c>
      <c r="BE853">
        <v>0.2</v>
      </c>
      <c r="BF853">
        <v>0.1</v>
      </c>
      <c r="BG853">
        <v>0.2</v>
      </c>
      <c r="BH853">
        <v>0.1</v>
      </c>
      <c r="BI853">
        <v>0.1</v>
      </c>
      <c r="BJ853">
        <v>0.1</v>
      </c>
      <c r="BK853">
        <v>0.1</v>
      </c>
      <c r="BP853">
        <v>0.1</v>
      </c>
      <c r="BQ853">
        <v>1.9</v>
      </c>
      <c r="BS853">
        <v>0.1</v>
      </c>
      <c r="BT853">
        <v>0.5</v>
      </c>
    </row>
    <row r="854" spans="1:72" x14ac:dyDescent="0.25">
      <c r="A854" s="28" t="s">
        <v>281</v>
      </c>
      <c r="B854" s="27" t="s">
        <v>350</v>
      </c>
      <c r="C854" s="28" t="s">
        <v>394</v>
      </c>
      <c r="H854">
        <v>0.2</v>
      </c>
      <c r="I854">
        <v>0.1</v>
      </c>
      <c r="N854">
        <v>0.1</v>
      </c>
      <c r="O854">
        <v>0.1</v>
      </c>
      <c r="P854">
        <v>0.1</v>
      </c>
      <c r="Q854">
        <v>0.1</v>
      </c>
      <c r="R854">
        <v>0.1</v>
      </c>
      <c r="S854">
        <v>0.1</v>
      </c>
      <c r="T854">
        <v>0.1</v>
      </c>
      <c r="U854">
        <v>0.1</v>
      </c>
      <c r="V854">
        <v>0.2</v>
      </c>
      <c r="W854">
        <v>0.2</v>
      </c>
      <c r="X854">
        <v>0.1</v>
      </c>
      <c r="Y854">
        <v>0.1</v>
      </c>
      <c r="Z854">
        <v>0.1</v>
      </c>
      <c r="AA854">
        <v>0.1</v>
      </c>
      <c r="AC854">
        <v>0.1</v>
      </c>
      <c r="AD854">
        <v>0.3</v>
      </c>
      <c r="AE854">
        <v>0.1</v>
      </c>
      <c r="AF854">
        <v>0.2</v>
      </c>
      <c r="AG854">
        <v>0.1</v>
      </c>
      <c r="AH854">
        <v>0.2</v>
      </c>
      <c r="AI854">
        <v>0.1</v>
      </c>
      <c r="AJ854">
        <v>0.1</v>
      </c>
      <c r="AK854">
        <v>0.2</v>
      </c>
      <c r="AM854">
        <v>0.2</v>
      </c>
      <c r="AN854">
        <v>0.1</v>
      </c>
      <c r="AO854">
        <v>0.1</v>
      </c>
      <c r="AP854">
        <v>0.1</v>
      </c>
      <c r="AQ854">
        <v>0.2</v>
      </c>
      <c r="AR854">
        <v>0.1</v>
      </c>
      <c r="AS854">
        <v>0.1</v>
      </c>
      <c r="AT854">
        <v>0.1</v>
      </c>
      <c r="AU854">
        <v>0.1</v>
      </c>
      <c r="AV854">
        <v>0.3</v>
      </c>
      <c r="AW854">
        <v>0.1</v>
      </c>
      <c r="AX854">
        <v>0.1</v>
      </c>
      <c r="AY854">
        <v>0.1</v>
      </c>
      <c r="AZ854">
        <v>0.1</v>
      </c>
      <c r="BA854">
        <v>0.1</v>
      </c>
      <c r="BB854">
        <v>0.1</v>
      </c>
      <c r="BC854">
        <v>5.3</v>
      </c>
      <c r="BD854">
        <v>0.1</v>
      </c>
      <c r="BE854">
        <v>1.1</v>
      </c>
      <c r="BF854">
        <v>0.1</v>
      </c>
      <c r="BG854">
        <v>0.2</v>
      </c>
      <c r="BH854">
        <v>0.1</v>
      </c>
      <c r="BI854">
        <v>0.2</v>
      </c>
      <c r="BJ854">
        <v>0.7</v>
      </c>
      <c r="BK854">
        <v>0.1</v>
      </c>
      <c r="BM854">
        <v>0.1</v>
      </c>
      <c r="BP854">
        <v>0.2</v>
      </c>
      <c r="BQ854">
        <v>2.6</v>
      </c>
      <c r="BS854">
        <v>0.1</v>
      </c>
      <c r="BT854">
        <v>1</v>
      </c>
    </row>
    <row r="855" spans="1:72" x14ac:dyDescent="0.25">
      <c r="A855" s="28" t="s">
        <v>281</v>
      </c>
      <c r="B855" s="27" t="s">
        <v>350</v>
      </c>
      <c r="C855" s="28" t="s">
        <v>395</v>
      </c>
      <c r="D855">
        <v>0.5</v>
      </c>
      <c r="G855">
        <v>0.1</v>
      </c>
      <c r="H855">
        <v>1.8</v>
      </c>
      <c r="I855">
        <v>0.3</v>
      </c>
      <c r="J855">
        <v>0.2</v>
      </c>
      <c r="K855">
        <v>0.3</v>
      </c>
      <c r="L855">
        <v>0.1</v>
      </c>
      <c r="M855">
        <v>0.3</v>
      </c>
      <c r="N855">
        <v>1.6</v>
      </c>
      <c r="O855">
        <v>1.7</v>
      </c>
      <c r="P855">
        <v>0.5</v>
      </c>
      <c r="Q855">
        <v>0.4</v>
      </c>
      <c r="R855">
        <v>0.6</v>
      </c>
      <c r="S855">
        <v>0.9</v>
      </c>
      <c r="T855">
        <v>0.7</v>
      </c>
      <c r="U855">
        <v>0.7</v>
      </c>
      <c r="V855">
        <v>1.3</v>
      </c>
      <c r="W855">
        <v>1.7</v>
      </c>
      <c r="X855">
        <v>0.6</v>
      </c>
      <c r="Y855">
        <v>0.5</v>
      </c>
      <c r="Z855">
        <v>0.5</v>
      </c>
      <c r="AA855">
        <v>1.2</v>
      </c>
      <c r="AB855">
        <v>0.1</v>
      </c>
      <c r="AC855">
        <v>0.6</v>
      </c>
      <c r="AD855">
        <v>2.5</v>
      </c>
      <c r="AE855">
        <v>0.9</v>
      </c>
      <c r="AF855">
        <v>3.9</v>
      </c>
      <c r="AG855">
        <v>1.8</v>
      </c>
      <c r="AH855">
        <v>1</v>
      </c>
      <c r="AI855">
        <v>1</v>
      </c>
      <c r="AJ855">
        <v>0.7</v>
      </c>
      <c r="AK855">
        <v>1.8</v>
      </c>
      <c r="AL855">
        <v>0.4</v>
      </c>
      <c r="AM855">
        <v>1.4</v>
      </c>
      <c r="AN855">
        <v>0.8</v>
      </c>
      <c r="AO855">
        <v>1</v>
      </c>
      <c r="AP855">
        <v>1.2</v>
      </c>
      <c r="AQ855">
        <v>7.2</v>
      </c>
      <c r="AR855">
        <v>1.4</v>
      </c>
      <c r="AS855">
        <v>1.2</v>
      </c>
      <c r="AT855">
        <v>1</v>
      </c>
      <c r="AU855">
        <v>0.9</v>
      </c>
      <c r="AV855">
        <v>5.9</v>
      </c>
      <c r="AW855">
        <v>1.3</v>
      </c>
      <c r="AX855">
        <v>0.9</v>
      </c>
      <c r="AY855">
        <v>0.8</v>
      </c>
      <c r="AZ855">
        <v>0.6</v>
      </c>
      <c r="BA855">
        <v>3.5</v>
      </c>
      <c r="BB855">
        <v>0.4</v>
      </c>
      <c r="BC855">
        <v>1.1</v>
      </c>
      <c r="BD855">
        <v>6.3</v>
      </c>
      <c r="BE855">
        <v>2.6</v>
      </c>
      <c r="BF855">
        <v>1.1</v>
      </c>
      <c r="BG855">
        <v>1.6</v>
      </c>
      <c r="BH855">
        <v>0.9</v>
      </c>
      <c r="BI855">
        <v>0.5</v>
      </c>
      <c r="BJ855">
        <v>0.3</v>
      </c>
      <c r="BK855">
        <v>0.4</v>
      </c>
      <c r="BL855">
        <v>0.1</v>
      </c>
      <c r="BM855">
        <v>0.3</v>
      </c>
      <c r="BP855">
        <v>0.1</v>
      </c>
      <c r="BQ855">
        <v>3.7</v>
      </c>
      <c r="BS855">
        <v>0.4</v>
      </c>
      <c r="BT855">
        <v>0.2</v>
      </c>
    </row>
    <row r="856" spans="1:72" x14ac:dyDescent="0.25">
      <c r="A856" s="28" t="s">
        <v>281</v>
      </c>
      <c r="B856" s="27" t="s">
        <v>350</v>
      </c>
      <c r="C856" s="28" t="s">
        <v>396</v>
      </c>
      <c r="D856">
        <v>0.3</v>
      </c>
      <c r="G856">
        <v>0.1</v>
      </c>
      <c r="H856">
        <v>1.5</v>
      </c>
      <c r="I856">
        <v>0.3</v>
      </c>
      <c r="J856">
        <v>0.1</v>
      </c>
      <c r="K856">
        <v>0.1</v>
      </c>
      <c r="L856">
        <v>0.1</v>
      </c>
      <c r="M856">
        <v>0.1</v>
      </c>
      <c r="N856">
        <v>1</v>
      </c>
      <c r="O856">
        <v>2.3</v>
      </c>
      <c r="P856">
        <v>0.4</v>
      </c>
      <c r="Q856">
        <v>0.2</v>
      </c>
      <c r="R856">
        <v>0.3</v>
      </c>
      <c r="S856">
        <v>0.4</v>
      </c>
      <c r="T856">
        <v>1.4</v>
      </c>
      <c r="U856">
        <v>0.4</v>
      </c>
      <c r="V856">
        <v>0.9</v>
      </c>
      <c r="W856">
        <v>0.8</v>
      </c>
      <c r="X856">
        <v>0.3</v>
      </c>
      <c r="Y856">
        <v>0.6</v>
      </c>
      <c r="Z856">
        <v>0.2</v>
      </c>
      <c r="AA856">
        <v>0.5</v>
      </c>
      <c r="AC856">
        <v>0.2</v>
      </c>
      <c r="AD856">
        <v>1.3</v>
      </c>
      <c r="AE856">
        <v>0.3</v>
      </c>
      <c r="AF856">
        <v>2.8</v>
      </c>
      <c r="AG856">
        <v>0.8</v>
      </c>
      <c r="AH856">
        <v>0.6</v>
      </c>
      <c r="AI856">
        <v>0.2</v>
      </c>
      <c r="AJ856">
        <v>0.5</v>
      </c>
      <c r="AK856">
        <v>0.7</v>
      </c>
      <c r="AL856">
        <v>0.1</v>
      </c>
      <c r="AM856">
        <v>0.7</v>
      </c>
      <c r="AN856">
        <v>1.9</v>
      </c>
      <c r="AO856">
        <v>0.9</v>
      </c>
      <c r="AP856">
        <v>0.7</v>
      </c>
      <c r="AQ856">
        <v>8.1</v>
      </c>
      <c r="AR856">
        <v>0.2</v>
      </c>
      <c r="AS856">
        <v>0.1</v>
      </c>
      <c r="AT856">
        <v>0.3</v>
      </c>
      <c r="AU856">
        <v>0.2</v>
      </c>
      <c r="AV856">
        <v>1.2</v>
      </c>
      <c r="AW856">
        <v>0.3</v>
      </c>
      <c r="AX856">
        <v>0.2</v>
      </c>
      <c r="AY856">
        <v>0.2</v>
      </c>
      <c r="AZ856">
        <v>0.3</v>
      </c>
      <c r="BA856">
        <v>0.9</v>
      </c>
      <c r="BB856">
        <v>0.1</v>
      </c>
      <c r="BC856">
        <v>4.3</v>
      </c>
      <c r="BD856">
        <v>0.6</v>
      </c>
      <c r="BE856">
        <v>0.7</v>
      </c>
      <c r="BF856">
        <v>0.4</v>
      </c>
      <c r="BG856">
        <v>0.5</v>
      </c>
      <c r="BH856">
        <v>0.3</v>
      </c>
      <c r="BI856">
        <v>2.4</v>
      </c>
      <c r="BJ856">
        <v>0.4</v>
      </c>
      <c r="BK856">
        <v>0.3</v>
      </c>
      <c r="BM856">
        <v>0.2</v>
      </c>
      <c r="BP856">
        <v>3.7</v>
      </c>
      <c r="BQ856">
        <v>12.6</v>
      </c>
      <c r="BR856">
        <v>0.1</v>
      </c>
      <c r="BS856">
        <v>3.5</v>
      </c>
      <c r="BT856">
        <v>2.8</v>
      </c>
    </row>
    <row r="857" spans="1:72" x14ac:dyDescent="0.25">
      <c r="A857" s="28" t="s">
        <v>281</v>
      </c>
      <c r="B857" s="27" t="s">
        <v>350</v>
      </c>
      <c r="C857" s="28" t="s">
        <v>397</v>
      </c>
      <c r="D857">
        <v>0.2</v>
      </c>
      <c r="F857">
        <v>0.1</v>
      </c>
      <c r="G857">
        <v>0.1</v>
      </c>
      <c r="H857">
        <v>0.7</v>
      </c>
      <c r="I857">
        <v>0.2</v>
      </c>
      <c r="J857">
        <v>0.1</v>
      </c>
      <c r="K857">
        <v>0.2</v>
      </c>
      <c r="L857">
        <v>0.1</v>
      </c>
      <c r="M857">
        <v>0.1</v>
      </c>
      <c r="N857">
        <v>0.6</v>
      </c>
      <c r="O857">
        <v>0.3</v>
      </c>
      <c r="P857">
        <v>0.4</v>
      </c>
      <c r="Q857">
        <v>0.2</v>
      </c>
      <c r="R857">
        <v>0.3</v>
      </c>
      <c r="S857">
        <v>0.5</v>
      </c>
      <c r="T857">
        <v>0.5</v>
      </c>
      <c r="U857">
        <v>0.4</v>
      </c>
      <c r="V857">
        <v>0.9</v>
      </c>
      <c r="W857">
        <v>0.8</v>
      </c>
      <c r="X857">
        <v>0.3</v>
      </c>
      <c r="Y857">
        <v>0.3</v>
      </c>
      <c r="Z857">
        <v>0.3</v>
      </c>
      <c r="AA857">
        <v>0.3</v>
      </c>
      <c r="AB857">
        <v>0.1</v>
      </c>
      <c r="AC857">
        <v>0.2</v>
      </c>
      <c r="AD857">
        <v>1.2</v>
      </c>
      <c r="AE857">
        <v>0.3</v>
      </c>
      <c r="AF857">
        <v>0.9</v>
      </c>
      <c r="AG857">
        <v>0.5</v>
      </c>
      <c r="AH857">
        <v>1.2</v>
      </c>
      <c r="AI857">
        <v>0.2</v>
      </c>
      <c r="AJ857">
        <v>0.4</v>
      </c>
      <c r="AK857">
        <v>1</v>
      </c>
      <c r="AL857">
        <v>0.1</v>
      </c>
      <c r="AM857">
        <v>0.8</v>
      </c>
      <c r="AN857">
        <v>0.2</v>
      </c>
      <c r="AO857">
        <v>0.5</v>
      </c>
      <c r="AP857">
        <v>0.5</v>
      </c>
      <c r="AQ857">
        <v>0.9</v>
      </c>
      <c r="AR857">
        <v>0.3</v>
      </c>
      <c r="AS857">
        <v>0.3</v>
      </c>
      <c r="AT857">
        <v>0.4</v>
      </c>
      <c r="AU857">
        <v>0.2</v>
      </c>
      <c r="AV857">
        <v>1.1</v>
      </c>
      <c r="AW857">
        <v>0.4</v>
      </c>
      <c r="AX857">
        <v>0.3</v>
      </c>
      <c r="AY857">
        <v>0.2</v>
      </c>
      <c r="AZ857">
        <v>0.3</v>
      </c>
      <c r="BA857">
        <v>0.2</v>
      </c>
      <c r="BB857">
        <v>0.3</v>
      </c>
      <c r="BC857">
        <v>13.4</v>
      </c>
      <c r="BD857">
        <v>0.5</v>
      </c>
      <c r="BE857">
        <v>0.7</v>
      </c>
      <c r="BF857">
        <v>0.6</v>
      </c>
      <c r="BG857">
        <v>1</v>
      </c>
      <c r="BH857">
        <v>0.5</v>
      </c>
      <c r="BI857">
        <v>0.3</v>
      </c>
      <c r="BJ857">
        <v>0.2</v>
      </c>
      <c r="BK857">
        <v>0.5</v>
      </c>
      <c r="BL857">
        <v>0.1</v>
      </c>
      <c r="BM857">
        <v>0.2</v>
      </c>
      <c r="BP857">
        <v>0.3</v>
      </c>
      <c r="BQ857">
        <v>13</v>
      </c>
      <c r="BS857">
        <v>0.5</v>
      </c>
      <c r="BT857">
        <v>3.6</v>
      </c>
    </row>
    <row r="858" spans="1:72" x14ac:dyDescent="0.25">
      <c r="A858" s="28" t="s">
        <v>281</v>
      </c>
      <c r="B858" s="27" t="s">
        <v>350</v>
      </c>
      <c r="C858" s="28" t="s">
        <v>398</v>
      </c>
      <c r="D858">
        <v>0.1</v>
      </c>
      <c r="H858">
        <v>0.7</v>
      </c>
      <c r="I858">
        <v>0.1</v>
      </c>
      <c r="K858">
        <v>0.1</v>
      </c>
      <c r="M858">
        <v>0.1</v>
      </c>
      <c r="N858">
        <v>0.3</v>
      </c>
      <c r="O858">
        <v>0.2</v>
      </c>
      <c r="P858">
        <v>0.1</v>
      </c>
      <c r="Q858">
        <v>0.1</v>
      </c>
      <c r="R858">
        <v>0.1</v>
      </c>
      <c r="S858">
        <v>0.1</v>
      </c>
      <c r="T858">
        <v>0.3</v>
      </c>
      <c r="U858">
        <v>0.1</v>
      </c>
      <c r="V858">
        <v>0.2</v>
      </c>
      <c r="W858">
        <v>0.2</v>
      </c>
      <c r="X858">
        <v>0.1</v>
      </c>
      <c r="Y858">
        <v>0.1</v>
      </c>
      <c r="Z858">
        <v>0.1</v>
      </c>
      <c r="AA858">
        <v>0.1</v>
      </c>
      <c r="AC858">
        <v>0.1</v>
      </c>
      <c r="AD858">
        <v>0.2</v>
      </c>
      <c r="AE858">
        <v>0.1</v>
      </c>
      <c r="AF858">
        <v>1.1</v>
      </c>
      <c r="AG858">
        <v>0.2</v>
      </c>
      <c r="AH858">
        <v>0.1</v>
      </c>
      <c r="AJ858">
        <v>0.1</v>
      </c>
      <c r="AK858">
        <v>0.1</v>
      </c>
      <c r="AM858">
        <v>0.1</v>
      </c>
      <c r="AN858">
        <v>0.2</v>
      </c>
      <c r="AO858">
        <v>0.1</v>
      </c>
      <c r="AP858">
        <v>0.1</v>
      </c>
      <c r="AQ858">
        <v>0.6</v>
      </c>
      <c r="AV858">
        <v>0.2</v>
      </c>
      <c r="AW858">
        <v>0.1</v>
      </c>
      <c r="BA858">
        <v>0.1</v>
      </c>
      <c r="BC858">
        <v>0.6</v>
      </c>
      <c r="BD858">
        <v>0.1</v>
      </c>
      <c r="BE858">
        <v>0.1</v>
      </c>
      <c r="BG858">
        <v>0.1</v>
      </c>
      <c r="BK858">
        <v>0.1</v>
      </c>
      <c r="BQ858">
        <v>1.4</v>
      </c>
      <c r="BS858">
        <v>0.1</v>
      </c>
      <c r="BT858">
        <v>0.2</v>
      </c>
    </row>
    <row r="859" spans="1:72" x14ac:dyDescent="0.25">
      <c r="A859" s="28" t="s">
        <v>281</v>
      </c>
      <c r="B859" s="27" t="s">
        <v>350</v>
      </c>
      <c r="C859" s="28" t="s">
        <v>399</v>
      </c>
      <c r="D859">
        <v>0.1</v>
      </c>
      <c r="F859">
        <v>0.1</v>
      </c>
      <c r="G859">
        <v>0.1</v>
      </c>
      <c r="H859">
        <v>0.5</v>
      </c>
      <c r="I859">
        <v>0.2</v>
      </c>
      <c r="J859">
        <v>0.1</v>
      </c>
      <c r="K859">
        <v>0.1</v>
      </c>
      <c r="L859">
        <v>0.1</v>
      </c>
      <c r="M859">
        <v>0.1</v>
      </c>
      <c r="N859">
        <v>0.4</v>
      </c>
      <c r="O859">
        <v>0.2</v>
      </c>
      <c r="P859">
        <v>0.3</v>
      </c>
      <c r="Q859">
        <v>0.2</v>
      </c>
      <c r="R859">
        <v>0.3</v>
      </c>
      <c r="S859">
        <v>0.4</v>
      </c>
      <c r="T859">
        <v>0.4</v>
      </c>
      <c r="U859">
        <v>0.3</v>
      </c>
      <c r="V859">
        <v>0.9</v>
      </c>
      <c r="W859">
        <v>0.6</v>
      </c>
      <c r="X859">
        <v>0.3</v>
      </c>
      <c r="Y859">
        <v>0.3</v>
      </c>
      <c r="Z859">
        <v>0.3</v>
      </c>
      <c r="AA859">
        <v>0.3</v>
      </c>
      <c r="AC859">
        <v>0.2</v>
      </c>
      <c r="AD859">
        <v>1.1</v>
      </c>
      <c r="AE859">
        <v>0.3</v>
      </c>
      <c r="AF859">
        <v>0.8</v>
      </c>
      <c r="AG859">
        <v>0.4</v>
      </c>
      <c r="AH859">
        <v>1</v>
      </c>
      <c r="AI859">
        <v>0.1</v>
      </c>
      <c r="AJ859">
        <v>0.3</v>
      </c>
      <c r="AK859">
        <v>0.8</v>
      </c>
      <c r="AL859">
        <v>0.1</v>
      </c>
      <c r="AM859">
        <v>0.7</v>
      </c>
      <c r="AN859">
        <v>0.1</v>
      </c>
      <c r="AO859">
        <v>0.3</v>
      </c>
      <c r="AP859">
        <v>0.7</v>
      </c>
      <c r="AQ859">
        <v>0.6</v>
      </c>
      <c r="AR859">
        <v>0.1</v>
      </c>
      <c r="AS859">
        <v>0.2</v>
      </c>
      <c r="AT859">
        <v>0.2</v>
      </c>
      <c r="AU859">
        <v>0.2</v>
      </c>
      <c r="AV859">
        <v>0.8</v>
      </c>
      <c r="AW859">
        <v>0.3</v>
      </c>
      <c r="AX859">
        <v>0.2</v>
      </c>
      <c r="AY859">
        <v>0.2</v>
      </c>
      <c r="AZ859">
        <v>0.2</v>
      </c>
      <c r="BA859">
        <v>0.2</v>
      </c>
      <c r="BB859">
        <v>0.2</v>
      </c>
      <c r="BC859">
        <v>6</v>
      </c>
      <c r="BD859">
        <v>0.5</v>
      </c>
      <c r="BE859">
        <v>0.4</v>
      </c>
      <c r="BF859">
        <v>0.4</v>
      </c>
      <c r="BG859">
        <v>0.5</v>
      </c>
      <c r="BH859">
        <v>0.4</v>
      </c>
      <c r="BI859">
        <v>0.2</v>
      </c>
      <c r="BJ859">
        <v>0.1</v>
      </c>
      <c r="BK859">
        <v>0.2</v>
      </c>
      <c r="BL859">
        <v>0.1</v>
      </c>
      <c r="BM859">
        <v>0.2</v>
      </c>
      <c r="BP859">
        <v>0.2</v>
      </c>
      <c r="BQ859">
        <v>7.9</v>
      </c>
      <c r="BS859">
        <v>0.1</v>
      </c>
      <c r="BT859">
        <v>1.3</v>
      </c>
    </row>
    <row r="860" spans="1:72" x14ac:dyDescent="0.25">
      <c r="A860" s="28" t="s">
        <v>281</v>
      </c>
      <c r="B860" s="27" t="s">
        <v>350</v>
      </c>
      <c r="C860" s="28" t="s">
        <v>400</v>
      </c>
      <c r="H860">
        <v>0.1</v>
      </c>
      <c r="N860">
        <v>0.1</v>
      </c>
      <c r="S860">
        <v>0.1</v>
      </c>
      <c r="T860">
        <v>0.1</v>
      </c>
      <c r="U860">
        <v>0.1</v>
      </c>
      <c r="V860">
        <v>0.1</v>
      </c>
      <c r="W860">
        <v>0.1</v>
      </c>
      <c r="AA860">
        <v>0.1</v>
      </c>
      <c r="AD860">
        <v>0.2</v>
      </c>
      <c r="AE860">
        <v>0.1</v>
      </c>
      <c r="AF860">
        <v>0.1</v>
      </c>
      <c r="AG860">
        <v>0.1</v>
      </c>
      <c r="AH860">
        <v>0.2</v>
      </c>
      <c r="AI860">
        <v>0.1</v>
      </c>
      <c r="AJ860">
        <v>0.1</v>
      </c>
      <c r="AK860">
        <v>0.1</v>
      </c>
      <c r="AM860">
        <v>0.1</v>
      </c>
      <c r="AP860">
        <v>0.1</v>
      </c>
      <c r="AQ860">
        <v>0.1</v>
      </c>
      <c r="AT860">
        <v>0.1</v>
      </c>
      <c r="AV860">
        <v>0.2</v>
      </c>
      <c r="AW860">
        <v>0.1</v>
      </c>
      <c r="BC860">
        <v>1.4</v>
      </c>
      <c r="BD860">
        <v>0.1</v>
      </c>
      <c r="BE860">
        <v>0.1</v>
      </c>
      <c r="BF860">
        <v>0.1</v>
      </c>
      <c r="BG860">
        <v>0.1</v>
      </c>
      <c r="BH860">
        <v>0.1</v>
      </c>
      <c r="BQ860">
        <v>1.5</v>
      </c>
      <c r="BT860">
        <v>0.3</v>
      </c>
    </row>
    <row r="861" spans="1:72" x14ac:dyDescent="0.25">
      <c r="A861" s="28" t="s">
        <v>281</v>
      </c>
      <c r="B861" s="27" t="s">
        <v>350</v>
      </c>
      <c r="C861" s="28" t="s">
        <v>401</v>
      </c>
      <c r="D861">
        <v>0.2</v>
      </c>
      <c r="E861">
        <v>0.1</v>
      </c>
      <c r="F861">
        <v>0.1</v>
      </c>
      <c r="G861">
        <v>0.1</v>
      </c>
      <c r="H861">
        <v>0.5</v>
      </c>
      <c r="I861">
        <v>0.2</v>
      </c>
      <c r="J861">
        <v>0.2</v>
      </c>
      <c r="K861">
        <v>0.2</v>
      </c>
      <c r="L861">
        <v>0.1</v>
      </c>
      <c r="M861">
        <v>0.1</v>
      </c>
      <c r="N861">
        <v>0.4</v>
      </c>
      <c r="O861">
        <v>0.3</v>
      </c>
      <c r="P861">
        <v>0.3</v>
      </c>
      <c r="Q861">
        <v>0.5</v>
      </c>
      <c r="R861">
        <v>0.3</v>
      </c>
      <c r="S861">
        <v>0.4</v>
      </c>
      <c r="T861">
        <v>0.4</v>
      </c>
      <c r="U861">
        <v>0.4</v>
      </c>
      <c r="V861">
        <v>0.5</v>
      </c>
      <c r="W861">
        <v>0.6</v>
      </c>
      <c r="X861">
        <v>0.3</v>
      </c>
      <c r="Y861">
        <v>0.3</v>
      </c>
      <c r="Z861">
        <v>0.3</v>
      </c>
      <c r="AA861">
        <v>0.3</v>
      </c>
      <c r="AB861">
        <v>0.1</v>
      </c>
      <c r="AC861">
        <v>0.2</v>
      </c>
      <c r="AD861">
        <v>1.4</v>
      </c>
      <c r="AE861">
        <v>0.3</v>
      </c>
      <c r="AF861">
        <v>0.5</v>
      </c>
      <c r="AG861">
        <v>0.3</v>
      </c>
      <c r="AH861">
        <v>0.6</v>
      </c>
      <c r="AI861">
        <v>0.2</v>
      </c>
      <c r="AJ861">
        <v>0.3</v>
      </c>
      <c r="AK861">
        <v>0.5</v>
      </c>
      <c r="AL861">
        <v>0.1</v>
      </c>
      <c r="AM861">
        <v>0.4</v>
      </c>
      <c r="AN861">
        <v>0.2</v>
      </c>
      <c r="AO861">
        <v>0.2</v>
      </c>
      <c r="AP861">
        <v>0.4</v>
      </c>
      <c r="AQ861">
        <v>0.4</v>
      </c>
      <c r="AR861">
        <v>0.2</v>
      </c>
      <c r="AS861">
        <v>0.2</v>
      </c>
      <c r="AT861">
        <v>0.2</v>
      </c>
      <c r="AU861">
        <v>0.2</v>
      </c>
      <c r="AV861">
        <v>0.5</v>
      </c>
      <c r="AW861">
        <v>0.3</v>
      </c>
      <c r="AX861">
        <v>0.3</v>
      </c>
      <c r="AY861">
        <v>0.2</v>
      </c>
      <c r="AZ861">
        <v>0.2</v>
      </c>
      <c r="BA861">
        <v>0.2</v>
      </c>
      <c r="BB861">
        <v>0.2</v>
      </c>
      <c r="BC861">
        <v>4.4</v>
      </c>
      <c r="BD861">
        <v>0.4</v>
      </c>
      <c r="BE861">
        <v>0.4</v>
      </c>
      <c r="BF861">
        <v>0.5</v>
      </c>
      <c r="BG861">
        <v>0.5</v>
      </c>
      <c r="BH861">
        <v>0.4</v>
      </c>
      <c r="BI861">
        <v>0.3</v>
      </c>
      <c r="BJ861">
        <v>0.2</v>
      </c>
      <c r="BK861">
        <v>0.2</v>
      </c>
      <c r="BL861">
        <v>0.2</v>
      </c>
      <c r="BM861">
        <v>0.2</v>
      </c>
      <c r="BP861">
        <v>0.4</v>
      </c>
      <c r="BQ861">
        <v>5.4</v>
      </c>
      <c r="BS861">
        <v>0.3</v>
      </c>
      <c r="BT861">
        <v>1.2</v>
      </c>
    </row>
    <row r="862" spans="1:72" x14ac:dyDescent="0.25">
      <c r="A862" s="28" t="s">
        <v>281</v>
      </c>
      <c r="B862" s="27" t="s">
        <v>350</v>
      </c>
      <c r="C862" s="28" t="s">
        <v>402</v>
      </c>
      <c r="D862">
        <v>0.1</v>
      </c>
      <c r="G862">
        <v>0.1</v>
      </c>
      <c r="H862">
        <v>0.5</v>
      </c>
      <c r="I862">
        <v>0.2</v>
      </c>
      <c r="J862">
        <v>0.1</v>
      </c>
      <c r="K862">
        <v>0.1</v>
      </c>
      <c r="L862">
        <v>0.1</v>
      </c>
      <c r="M862">
        <v>0.1</v>
      </c>
      <c r="N862">
        <v>0.3</v>
      </c>
      <c r="O862">
        <v>0.2</v>
      </c>
      <c r="P862">
        <v>0.2</v>
      </c>
      <c r="Q862">
        <v>0.2</v>
      </c>
      <c r="R862">
        <v>0.2</v>
      </c>
      <c r="S862">
        <v>0.4</v>
      </c>
      <c r="T862">
        <v>0.4</v>
      </c>
      <c r="U862">
        <v>0.3</v>
      </c>
      <c r="V862">
        <v>0.7</v>
      </c>
      <c r="W862">
        <v>0.5</v>
      </c>
      <c r="X862">
        <v>0.2</v>
      </c>
      <c r="Y862">
        <v>0.2</v>
      </c>
      <c r="Z862">
        <v>0.2</v>
      </c>
      <c r="AA862">
        <v>0.3</v>
      </c>
      <c r="AC862">
        <v>0.2</v>
      </c>
      <c r="AD862">
        <v>1.1</v>
      </c>
      <c r="AE862">
        <v>0.3</v>
      </c>
      <c r="AF862">
        <v>0.8</v>
      </c>
      <c r="AG862">
        <v>0.4</v>
      </c>
      <c r="AH862">
        <v>1</v>
      </c>
      <c r="AI862">
        <v>0.2</v>
      </c>
      <c r="AJ862">
        <v>0.3</v>
      </c>
      <c r="AK862">
        <v>0.8</v>
      </c>
      <c r="AL862">
        <v>0.1</v>
      </c>
      <c r="AM862">
        <v>0.6</v>
      </c>
      <c r="AN862">
        <v>0.1</v>
      </c>
      <c r="AO862">
        <v>0.2</v>
      </c>
      <c r="AP862">
        <v>0.5</v>
      </c>
      <c r="AQ862">
        <v>0.6</v>
      </c>
      <c r="AR862">
        <v>0.2</v>
      </c>
      <c r="AS862">
        <v>0.2</v>
      </c>
      <c r="AT862">
        <v>0.3</v>
      </c>
      <c r="AU862">
        <v>0.2</v>
      </c>
      <c r="AV862">
        <v>1.1</v>
      </c>
      <c r="AW862">
        <v>0.3</v>
      </c>
      <c r="AX862">
        <v>0.2</v>
      </c>
      <c r="AY862">
        <v>0.2</v>
      </c>
      <c r="AZ862">
        <v>0.2</v>
      </c>
      <c r="BA862">
        <v>0.1</v>
      </c>
      <c r="BB862">
        <v>0.3</v>
      </c>
      <c r="BC862">
        <v>8.7</v>
      </c>
      <c r="BD862">
        <v>0.4</v>
      </c>
      <c r="BE862">
        <v>0.6</v>
      </c>
      <c r="BF862">
        <v>0.7</v>
      </c>
      <c r="BG862">
        <v>0.6</v>
      </c>
      <c r="BH862">
        <v>0.5</v>
      </c>
      <c r="BI862">
        <v>0.2</v>
      </c>
      <c r="BJ862">
        <v>0.2</v>
      </c>
      <c r="BK862">
        <v>0.2</v>
      </c>
      <c r="BL862">
        <v>0.1</v>
      </c>
      <c r="BM862">
        <v>0.2</v>
      </c>
      <c r="BP862">
        <v>0.2</v>
      </c>
      <c r="BQ862">
        <v>7.3</v>
      </c>
      <c r="BS862">
        <v>0.1</v>
      </c>
      <c r="BT862">
        <v>2</v>
      </c>
    </row>
    <row r="863" spans="1:72" x14ac:dyDescent="0.25">
      <c r="A863" s="28" t="s">
        <v>281</v>
      </c>
      <c r="B863" s="27" t="s">
        <v>350</v>
      </c>
      <c r="C863" s="28" t="s">
        <v>403</v>
      </c>
      <c r="D863">
        <v>0.2</v>
      </c>
      <c r="E863">
        <v>0.1</v>
      </c>
      <c r="F863">
        <v>0.1</v>
      </c>
      <c r="G863">
        <v>0.1</v>
      </c>
      <c r="H863">
        <v>1.1</v>
      </c>
      <c r="I863">
        <v>0.3</v>
      </c>
      <c r="J863">
        <v>0.2</v>
      </c>
      <c r="K863">
        <v>0.2</v>
      </c>
      <c r="L863">
        <v>0.2</v>
      </c>
      <c r="M863">
        <v>0.2</v>
      </c>
      <c r="N863">
        <v>0.7</v>
      </c>
      <c r="O863">
        <v>0.4</v>
      </c>
      <c r="P863">
        <v>0.5</v>
      </c>
      <c r="Q863">
        <v>0.3</v>
      </c>
      <c r="R863">
        <v>0.4</v>
      </c>
      <c r="S863">
        <v>0.7</v>
      </c>
      <c r="T863">
        <v>0.7</v>
      </c>
      <c r="U863">
        <v>0.6</v>
      </c>
      <c r="V863">
        <v>1.3</v>
      </c>
      <c r="W863">
        <v>1.1</v>
      </c>
      <c r="X863">
        <v>0.5</v>
      </c>
      <c r="Y863">
        <v>0.4</v>
      </c>
      <c r="Z863">
        <v>0.5</v>
      </c>
      <c r="AA863">
        <v>0.5</v>
      </c>
      <c r="AB863">
        <v>0.1</v>
      </c>
      <c r="AC863">
        <v>0.3</v>
      </c>
      <c r="AD863">
        <v>1.9</v>
      </c>
      <c r="AE863">
        <v>0.6</v>
      </c>
      <c r="AF863">
        <v>1.5</v>
      </c>
      <c r="AG863">
        <v>0.8</v>
      </c>
      <c r="AH863">
        <v>1.8</v>
      </c>
      <c r="AI863">
        <v>0.4</v>
      </c>
      <c r="AJ863">
        <v>0.7</v>
      </c>
      <c r="AK863">
        <v>1.6</v>
      </c>
      <c r="AL863">
        <v>0.1</v>
      </c>
      <c r="AM863">
        <v>1</v>
      </c>
      <c r="AN863">
        <v>0.3</v>
      </c>
      <c r="AO863">
        <v>0.5</v>
      </c>
      <c r="AP863">
        <v>0.9</v>
      </c>
      <c r="AQ863">
        <v>1.2</v>
      </c>
      <c r="AR863">
        <v>0.5</v>
      </c>
      <c r="AS863">
        <v>0.5</v>
      </c>
      <c r="AT863">
        <v>0.8</v>
      </c>
      <c r="AU863">
        <v>0.3</v>
      </c>
      <c r="AV863">
        <v>2.3</v>
      </c>
      <c r="AW863">
        <v>0.5</v>
      </c>
      <c r="AX863">
        <v>0.4</v>
      </c>
      <c r="AY863">
        <v>0.4</v>
      </c>
      <c r="AZ863">
        <v>0.4</v>
      </c>
      <c r="BA863">
        <v>0.3</v>
      </c>
      <c r="BB863">
        <v>0.6</v>
      </c>
      <c r="BC863">
        <v>20</v>
      </c>
      <c r="BD863">
        <v>0.8</v>
      </c>
      <c r="BE863">
        <v>1.1</v>
      </c>
      <c r="BF863">
        <v>1.2</v>
      </c>
      <c r="BG863">
        <v>1.1</v>
      </c>
      <c r="BH863">
        <v>0.9</v>
      </c>
      <c r="BI863">
        <v>0.5</v>
      </c>
      <c r="BJ863">
        <v>0.3</v>
      </c>
      <c r="BK863">
        <v>0.6</v>
      </c>
      <c r="BL863">
        <v>0.2</v>
      </c>
      <c r="BM863">
        <v>0.4</v>
      </c>
      <c r="BP863">
        <v>0.4</v>
      </c>
      <c r="BQ863">
        <v>13.9</v>
      </c>
      <c r="BS863">
        <v>0.3</v>
      </c>
      <c r="BT863">
        <v>4.7</v>
      </c>
    </row>
    <row r="864" spans="1:72" x14ac:dyDescent="0.25">
      <c r="A864" s="28" t="s">
        <v>281</v>
      </c>
      <c r="B864" s="27" t="s">
        <v>350</v>
      </c>
      <c r="C864" s="28" t="s">
        <v>404</v>
      </c>
      <c r="D864">
        <v>0.1</v>
      </c>
      <c r="G864">
        <v>0.1</v>
      </c>
      <c r="H864">
        <v>0.5</v>
      </c>
      <c r="I864">
        <v>0.1</v>
      </c>
      <c r="J864">
        <v>0.1</v>
      </c>
      <c r="K864">
        <v>0.1</v>
      </c>
      <c r="L864">
        <v>0.1</v>
      </c>
      <c r="M864">
        <v>0.1</v>
      </c>
      <c r="N864">
        <v>0.3</v>
      </c>
      <c r="O864">
        <v>0.2</v>
      </c>
      <c r="P864">
        <v>0.2</v>
      </c>
      <c r="Q864">
        <v>0.1</v>
      </c>
      <c r="R864">
        <v>0.2</v>
      </c>
      <c r="S864">
        <v>0.3</v>
      </c>
      <c r="T864">
        <v>0.3</v>
      </c>
      <c r="U864">
        <v>0.3</v>
      </c>
      <c r="V864">
        <v>0.7</v>
      </c>
      <c r="W864">
        <v>0.5</v>
      </c>
      <c r="X864">
        <v>0.2</v>
      </c>
      <c r="Y864">
        <v>0.2</v>
      </c>
      <c r="Z864">
        <v>0.2</v>
      </c>
      <c r="AA864">
        <v>0.2</v>
      </c>
      <c r="AC864">
        <v>0.1</v>
      </c>
      <c r="AD864">
        <v>0.9</v>
      </c>
      <c r="AE864">
        <v>0.3</v>
      </c>
      <c r="AF864">
        <v>0.7</v>
      </c>
      <c r="AG864">
        <v>0.3</v>
      </c>
      <c r="AH864">
        <v>0.9</v>
      </c>
      <c r="AI864">
        <v>0.2</v>
      </c>
      <c r="AJ864">
        <v>0.3</v>
      </c>
      <c r="AK864">
        <v>0.8</v>
      </c>
      <c r="AL864">
        <v>0.1</v>
      </c>
      <c r="AM864">
        <v>0.5</v>
      </c>
      <c r="AN864">
        <v>0.1</v>
      </c>
      <c r="AO864">
        <v>0.3</v>
      </c>
      <c r="AP864">
        <v>0.4</v>
      </c>
      <c r="AQ864">
        <v>0.6</v>
      </c>
      <c r="AR864">
        <v>0.2</v>
      </c>
      <c r="AS864">
        <v>0.2</v>
      </c>
      <c r="AT864">
        <v>0.3</v>
      </c>
      <c r="AU864">
        <v>0.1</v>
      </c>
      <c r="AV864">
        <v>1</v>
      </c>
      <c r="AW864">
        <v>0.2</v>
      </c>
      <c r="AX864">
        <v>0.2</v>
      </c>
      <c r="AY864">
        <v>0.1</v>
      </c>
      <c r="AZ864">
        <v>0.2</v>
      </c>
      <c r="BA864">
        <v>0.1</v>
      </c>
      <c r="BB864">
        <v>0.2</v>
      </c>
      <c r="BC864">
        <v>10.4</v>
      </c>
      <c r="BD864">
        <v>0.4</v>
      </c>
      <c r="BE864">
        <v>0.5</v>
      </c>
      <c r="BF864">
        <v>0.5</v>
      </c>
      <c r="BG864">
        <v>0.5</v>
      </c>
      <c r="BH864">
        <v>0.4</v>
      </c>
      <c r="BI864">
        <v>0.2</v>
      </c>
      <c r="BJ864">
        <v>0.1</v>
      </c>
      <c r="BK864">
        <v>0.3</v>
      </c>
      <c r="BL864">
        <v>0.1</v>
      </c>
      <c r="BM864">
        <v>0.1</v>
      </c>
      <c r="BP864">
        <v>0.1</v>
      </c>
      <c r="BQ864">
        <v>7.4</v>
      </c>
      <c r="BS864">
        <v>0.1</v>
      </c>
      <c r="BT864">
        <v>2.6</v>
      </c>
    </row>
    <row r="865" spans="1:72" x14ac:dyDescent="0.25">
      <c r="A865" s="28" t="s">
        <v>281</v>
      </c>
      <c r="B865" s="27" t="s">
        <v>350</v>
      </c>
      <c r="C865" s="28" t="s">
        <v>405</v>
      </c>
      <c r="D865">
        <v>0.8</v>
      </c>
      <c r="E865">
        <v>0.2</v>
      </c>
      <c r="F865">
        <v>0.3</v>
      </c>
      <c r="G865">
        <v>0.5</v>
      </c>
      <c r="H865">
        <v>2.4</v>
      </c>
      <c r="I865">
        <v>0.9</v>
      </c>
      <c r="J865">
        <v>0.6</v>
      </c>
      <c r="K865">
        <v>0.6</v>
      </c>
      <c r="L865">
        <v>0.5</v>
      </c>
      <c r="M865">
        <v>0.5</v>
      </c>
      <c r="N865">
        <v>1.9</v>
      </c>
      <c r="O865">
        <v>1.3</v>
      </c>
      <c r="P865">
        <v>1.4</v>
      </c>
      <c r="Q865">
        <v>1</v>
      </c>
      <c r="R865">
        <v>1.1</v>
      </c>
      <c r="S865">
        <v>1.9</v>
      </c>
      <c r="T865">
        <v>1.9</v>
      </c>
      <c r="U865">
        <v>1.6</v>
      </c>
      <c r="V865">
        <v>3.4</v>
      </c>
      <c r="W865">
        <v>2.7</v>
      </c>
      <c r="X865">
        <v>1.3</v>
      </c>
      <c r="Y865">
        <v>1.2</v>
      </c>
      <c r="Z865">
        <v>1.3</v>
      </c>
      <c r="AA865">
        <v>1.5</v>
      </c>
      <c r="AB865">
        <v>0.3</v>
      </c>
      <c r="AC865">
        <v>1</v>
      </c>
      <c r="AD865">
        <v>5</v>
      </c>
      <c r="AE865">
        <v>1.4</v>
      </c>
      <c r="AF865">
        <v>3.4</v>
      </c>
      <c r="AG865">
        <v>2.1</v>
      </c>
      <c r="AH865">
        <v>4.6</v>
      </c>
      <c r="AI865">
        <v>1.2</v>
      </c>
      <c r="AJ865">
        <v>2.3</v>
      </c>
      <c r="AK865">
        <v>3.9</v>
      </c>
      <c r="AL865">
        <v>0.4</v>
      </c>
      <c r="AM865">
        <v>3.1</v>
      </c>
      <c r="AN865">
        <v>0.7</v>
      </c>
      <c r="AO865">
        <v>1.4</v>
      </c>
      <c r="AP865">
        <v>2.2</v>
      </c>
      <c r="AQ865">
        <v>3.2</v>
      </c>
      <c r="AR865">
        <v>1.2</v>
      </c>
      <c r="AS865">
        <v>1.3</v>
      </c>
      <c r="AT865">
        <v>1.9</v>
      </c>
      <c r="AU865">
        <v>1</v>
      </c>
      <c r="AV865">
        <v>4.7</v>
      </c>
      <c r="AW865">
        <v>1.5</v>
      </c>
      <c r="AX865">
        <v>1.2</v>
      </c>
      <c r="AY865">
        <v>1.1</v>
      </c>
      <c r="AZ865">
        <v>1</v>
      </c>
      <c r="BA865">
        <v>0.8</v>
      </c>
      <c r="BB865">
        <v>1.1</v>
      </c>
      <c r="BC865">
        <v>45.9</v>
      </c>
      <c r="BD865">
        <v>2.3</v>
      </c>
      <c r="BE865">
        <v>2.9</v>
      </c>
      <c r="BF865">
        <v>3.5</v>
      </c>
      <c r="BG865">
        <v>3.6</v>
      </c>
      <c r="BH865">
        <v>2.9</v>
      </c>
      <c r="BI865">
        <v>1.3</v>
      </c>
      <c r="BJ865">
        <v>0.9</v>
      </c>
      <c r="BK865">
        <v>1.5</v>
      </c>
      <c r="BL865">
        <v>0.5</v>
      </c>
      <c r="BM865">
        <v>1</v>
      </c>
      <c r="BP865">
        <v>1.1</v>
      </c>
      <c r="BQ865">
        <v>46</v>
      </c>
      <c r="BS865">
        <v>0.9</v>
      </c>
      <c r="BT865">
        <v>12</v>
      </c>
    </row>
    <row r="866" spans="1:72" x14ac:dyDescent="0.25">
      <c r="A866" s="28" t="s">
        <v>281</v>
      </c>
      <c r="B866" s="27" t="s">
        <v>350</v>
      </c>
      <c r="C866" s="28" t="s">
        <v>406</v>
      </c>
      <c r="D866">
        <v>0.2</v>
      </c>
      <c r="E866">
        <v>0.1</v>
      </c>
      <c r="F866">
        <v>0.1</v>
      </c>
      <c r="G866">
        <v>0.2</v>
      </c>
      <c r="H866">
        <v>0.9</v>
      </c>
      <c r="I866">
        <v>0.3</v>
      </c>
      <c r="J866">
        <v>0.2</v>
      </c>
      <c r="K866">
        <v>0.2</v>
      </c>
      <c r="L866">
        <v>0.2</v>
      </c>
      <c r="M866">
        <v>0.2</v>
      </c>
      <c r="N866">
        <v>0.6</v>
      </c>
      <c r="O866">
        <v>0.4</v>
      </c>
      <c r="P866">
        <v>0.5</v>
      </c>
      <c r="Q866">
        <v>0.3</v>
      </c>
      <c r="R866">
        <v>0.4</v>
      </c>
      <c r="S866">
        <v>0.7</v>
      </c>
      <c r="T866">
        <v>0.6</v>
      </c>
      <c r="U866">
        <v>0.6</v>
      </c>
      <c r="V866">
        <v>1.2</v>
      </c>
      <c r="W866">
        <v>0.9</v>
      </c>
      <c r="X866">
        <v>0.4</v>
      </c>
      <c r="Y866">
        <v>0.4</v>
      </c>
      <c r="Z866">
        <v>0.4</v>
      </c>
      <c r="AA866">
        <v>0.5</v>
      </c>
      <c r="AB866">
        <v>0.1</v>
      </c>
      <c r="AC866">
        <v>0.3</v>
      </c>
      <c r="AD866">
        <v>1.9</v>
      </c>
      <c r="AE866">
        <v>0.5</v>
      </c>
      <c r="AF866">
        <v>1.2</v>
      </c>
      <c r="AG866">
        <v>0.7</v>
      </c>
      <c r="AH866">
        <v>1.7</v>
      </c>
      <c r="AI866">
        <v>0.4</v>
      </c>
      <c r="AJ866">
        <v>0.7</v>
      </c>
      <c r="AK866">
        <v>1.3</v>
      </c>
      <c r="AL866">
        <v>0.1</v>
      </c>
      <c r="AM866">
        <v>1.1</v>
      </c>
      <c r="AN866">
        <v>0.2</v>
      </c>
      <c r="AO866">
        <v>0.5</v>
      </c>
      <c r="AP866">
        <v>0.8</v>
      </c>
      <c r="AQ866">
        <v>1.1</v>
      </c>
      <c r="AR866">
        <v>0.4</v>
      </c>
      <c r="AS866">
        <v>0.4</v>
      </c>
      <c r="AT866">
        <v>0.5</v>
      </c>
      <c r="AU866">
        <v>0.3</v>
      </c>
      <c r="AV866">
        <v>1.7</v>
      </c>
      <c r="AW866">
        <v>0.5</v>
      </c>
      <c r="AX866">
        <v>0.4</v>
      </c>
      <c r="AY866">
        <v>0.4</v>
      </c>
      <c r="AZ866">
        <v>0.3</v>
      </c>
      <c r="BA866">
        <v>0.3</v>
      </c>
      <c r="BB866">
        <v>0.4</v>
      </c>
      <c r="BC866">
        <v>13.7</v>
      </c>
      <c r="BD866">
        <v>0.8</v>
      </c>
      <c r="BE866">
        <v>1</v>
      </c>
      <c r="BF866">
        <v>1.2</v>
      </c>
      <c r="BG866">
        <v>1.2</v>
      </c>
      <c r="BH866">
        <v>0.9</v>
      </c>
      <c r="BI866">
        <v>0.5</v>
      </c>
      <c r="BJ866">
        <v>0.4</v>
      </c>
      <c r="BK866">
        <v>0.5</v>
      </c>
      <c r="BL866">
        <v>0.2</v>
      </c>
      <c r="BM866">
        <v>0.3</v>
      </c>
      <c r="BP866">
        <v>0.4</v>
      </c>
      <c r="BQ866">
        <v>17.1</v>
      </c>
      <c r="BS866">
        <v>0.3</v>
      </c>
      <c r="BT866">
        <v>3.2</v>
      </c>
    </row>
    <row r="867" spans="1:72" x14ac:dyDescent="0.25">
      <c r="A867" s="28" t="s">
        <v>281</v>
      </c>
      <c r="B867" s="27" t="s">
        <v>350</v>
      </c>
      <c r="C867" s="28" t="s">
        <v>407</v>
      </c>
      <c r="D867">
        <v>7.8</v>
      </c>
      <c r="E867">
        <v>1.9</v>
      </c>
      <c r="F867">
        <v>3.4</v>
      </c>
      <c r="G867">
        <v>4.7</v>
      </c>
      <c r="H867">
        <v>26</v>
      </c>
      <c r="I867">
        <v>9.4</v>
      </c>
      <c r="J867">
        <v>5.8</v>
      </c>
      <c r="K867">
        <v>6.8</v>
      </c>
      <c r="L867">
        <v>5.2</v>
      </c>
      <c r="M867">
        <v>5.5</v>
      </c>
      <c r="N867">
        <v>18.6</v>
      </c>
      <c r="O867">
        <v>12.1</v>
      </c>
      <c r="P867">
        <v>13.5</v>
      </c>
      <c r="Q867">
        <v>9.5</v>
      </c>
      <c r="R867">
        <v>11.4</v>
      </c>
      <c r="S867">
        <v>17.8</v>
      </c>
      <c r="T867">
        <v>17.5</v>
      </c>
      <c r="U867">
        <v>15.6</v>
      </c>
      <c r="V867">
        <v>30.9</v>
      </c>
      <c r="W867">
        <v>25.1</v>
      </c>
      <c r="X867">
        <v>12.9</v>
      </c>
      <c r="Y867">
        <v>11</v>
      </c>
      <c r="Z867">
        <v>12.5</v>
      </c>
      <c r="AA867">
        <v>13.6</v>
      </c>
      <c r="AB867">
        <v>3.2</v>
      </c>
      <c r="AC867">
        <v>9.8</v>
      </c>
      <c r="AD867">
        <v>45.1</v>
      </c>
      <c r="AE867">
        <v>13.7</v>
      </c>
      <c r="AF867">
        <v>32.5</v>
      </c>
      <c r="AG867">
        <v>19.9</v>
      </c>
      <c r="AH867">
        <v>41.8</v>
      </c>
      <c r="AI867">
        <v>11.3</v>
      </c>
      <c r="AJ867">
        <v>17.5</v>
      </c>
      <c r="AK867">
        <v>35.4</v>
      </c>
      <c r="AL867">
        <v>4</v>
      </c>
      <c r="AM867">
        <v>27</v>
      </c>
      <c r="AN867">
        <v>7.4</v>
      </c>
      <c r="AO867">
        <v>15</v>
      </c>
      <c r="AP867">
        <v>21.1</v>
      </c>
      <c r="AQ867">
        <v>30.9</v>
      </c>
      <c r="AR867">
        <v>11.2</v>
      </c>
      <c r="AS867">
        <v>11.6</v>
      </c>
      <c r="AT867">
        <v>17.8</v>
      </c>
      <c r="AU867">
        <v>8.9</v>
      </c>
      <c r="AV867">
        <v>42.8</v>
      </c>
      <c r="AW867">
        <v>14.6</v>
      </c>
      <c r="AX867">
        <v>11.3</v>
      </c>
      <c r="AY867">
        <v>10.8</v>
      </c>
      <c r="AZ867">
        <v>9.9</v>
      </c>
      <c r="BA867">
        <v>8.8</v>
      </c>
      <c r="BB867">
        <v>10.8</v>
      </c>
      <c r="BC867">
        <v>414.5</v>
      </c>
      <c r="BD867">
        <v>20.4</v>
      </c>
      <c r="BE867">
        <v>26.7</v>
      </c>
      <c r="BF867">
        <v>28.1</v>
      </c>
      <c r="BG867">
        <v>29.2</v>
      </c>
      <c r="BH867">
        <v>21.6</v>
      </c>
      <c r="BI867">
        <v>13.2</v>
      </c>
      <c r="BJ867">
        <v>9</v>
      </c>
      <c r="BK867">
        <v>15.7</v>
      </c>
      <c r="BL867">
        <v>5.2</v>
      </c>
      <c r="BM867">
        <v>9.7</v>
      </c>
      <c r="BP867">
        <v>12.2</v>
      </c>
      <c r="BQ867">
        <v>428.6</v>
      </c>
      <c r="BR867">
        <v>0.1</v>
      </c>
      <c r="BS867">
        <v>10.2</v>
      </c>
      <c r="BT867">
        <v>104.2</v>
      </c>
    </row>
    <row r="868" spans="1:72" x14ac:dyDescent="0.25">
      <c r="A868" s="26" t="s">
        <v>282</v>
      </c>
      <c r="B868" s="27" t="s">
        <v>351</v>
      </c>
      <c r="C868" s="26" t="s">
        <v>384</v>
      </c>
      <c r="D868">
        <v>267.1</v>
      </c>
      <c r="E868">
        <v>33.8</v>
      </c>
      <c r="F868">
        <v>3.7</v>
      </c>
      <c r="G868">
        <v>207.5</v>
      </c>
      <c r="H868">
        <v>1086.4</v>
      </c>
      <c r="I868">
        <v>174.9</v>
      </c>
      <c r="J868">
        <v>119.2</v>
      </c>
      <c r="K868">
        <v>367.5</v>
      </c>
      <c r="L868">
        <v>371.4</v>
      </c>
      <c r="M868">
        <v>238.5</v>
      </c>
      <c r="N868">
        <v>689.2</v>
      </c>
      <c r="O868">
        <v>574.8</v>
      </c>
      <c r="P868">
        <v>273.6</v>
      </c>
      <c r="Q868">
        <v>183.1</v>
      </c>
      <c r="R868">
        <v>261.2</v>
      </c>
      <c r="S868">
        <v>480.8</v>
      </c>
      <c r="T868">
        <v>739</v>
      </c>
      <c r="U868">
        <v>618.2</v>
      </c>
      <c r="V868">
        <v>708.6</v>
      </c>
      <c r="W868">
        <v>851.4</v>
      </c>
      <c r="X868">
        <v>271.1</v>
      </c>
      <c r="Y868">
        <v>299.5</v>
      </c>
      <c r="Z868">
        <v>201.7</v>
      </c>
      <c r="AA868">
        <v>731.1</v>
      </c>
      <c r="AB868">
        <v>64</v>
      </c>
      <c r="AC868">
        <v>493.4</v>
      </c>
      <c r="AD868">
        <v>1105.3</v>
      </c>
      <c r="AE868">
        <v>597.1</v>
      </c>
      <c r="AF868">
        <v>4013.8</v>
      </c>
      <c r="AG868">
        <v>2761.3</v>
      </c>
      <c r="AH868">
        <v>587.2</v>
      </c>
      <c r="AI868">
        <v>215</v>
      </c>
      <c r="AJ868">
        <v>230.1</v>
      </c>
      <c r="AK868">
        <v>612.3</v>
      </c>
      <c r="AL868">
        <v>259.2</v>
      </c>
      <c r="AM868">
        <v>918.8</v>
      </c>
      <c r="AN868">
        <v>4925.8</v>
      </c>
      <c r="AO868">
        <v>878.6</v>
      </c>
      <c r="AP868">
        <v>1208.4</v>
      </c>
      <c r="AQ868">
        <v>8290.4</v>
      </c>
      <c r="AR868">
        <v>2899.3</v>
      </c>
      <c r="AS868">
        <v>1121.9</v>
      </c>
      <c r="AT868">
        <v>2447.6</v>
      </c>
      <c r="AU868">
        <v>789.7</v>
      </c>
      <c r="AV868">
        <v>4209.9</v>
      </c>
      <c r="AW868">
        <v>1872.9</v>
      </c>
      <c r="AX868">
        <v>1053.8</v>
      </c>
      <c r="AY868">
        <v>3602.3</v>
      </c>
      <c r="AZ868">
        <v>796.2</v>
      </c>
      <c r="BA868">
        <v>779</v>
      </c>
      <c r="BB868">
        <v>451.9</v>
      </c>
      <c r="BC868">
        <v>311.4</v>
      </c>
      <c r="BD868">
        <v>2129</v>
      </c>
      <c r="BE868">
        <v>4447.9</v>
      </c>
      <c r="BF868">
        <v>4097.2</v>
      </c>
      <c r="BG868">
        <v>1965.4</v>
      </c>
      <c r="BH868">
        <v>1198.3</v>
      </c>
      <c r="BI868">
        <v>1905.1</v>
      </c>
      <c r="BJ868">
        <v>895.3</v>
      </c>
      <c r="BK868">
        <v>1437.8</v>
      </c>
      <c r="BL868">
        <v>50.5</v>
      </c>
      <c r="BM868">
        <v>245.5</v>
      </c>
      <c r="BP868">
        <v>812.1</v>
      </c>
      <c r="BQ868">
        <v>35253.4</v>
      </c>
      <c r="BR868">
        <v>53.8</v>
      </c>
      <c r="BS868">
        <v>22488.2</v>
      </c>
      <c r="BT868">
        <v>1436.6</v>
      </c>
    </row>
    <row r="869" spans="1:72" x14ac:dyDescent="0.25">
      <c r="A869" s="28" t="s">
        <v>282</v>
      </c>
      <c r="B869" s="27" t="s">
        <v>351</v>
      </c>
      <c r="C869" s="28" t="s">
        <v>385</v>
      </c>
      <c r="D869">
        <v>0.4</v>
      </c>
      <c r="E869">
        <v>0.1</v>
      </c>
      <c r="G869">
        <v>0.2</v>
      </c>
      <c r="H869">
        <v>1.7</v>
      </c>
      <c r="I869">
        <v>0.3</v>
      </c>
      <c r="J869">
        <v>0.2</v>
      </c>
      <c r="K869">
        <v>1</v>
      </c>
      <c r="L869">
        <v>1.1</v>
      </c>
      <c r="M869">
        <v>0.3</v>
      </c>
      <c r="N869">
        <v>1.4</v>
      </c>
      <c r="O869">
        <v>3.1</v>
      </c>
      <c r="P869">
        <v>0.6</v>
      </c>
      <c r="Q869">
        <v>0.3</v>
      </c>
      <c r="R869">
        <v>0.4</v>
      </c>
      <c r="S869">
        <v>0.8</v>
      </c>
      <c r="T869">
        <v>1.5</v>
      </c>
      <c r="U869">
        <v>0.9</v>
      </c>
      <c r="V869">
        <v>1.4</v>
      </c>
      <c r="W869">
        <v>1.3</v>
      </c>
      <c r="X869">
        <v>0.4</v>
      </c>
      <c r="Y869">
        <v>0.5</v>
      </c>
      <c r="Z869">
        <v>0.4</v>
      </c>
      <c r="AA869">
        <v>1.1</v>
      </c>
      <c r="AB869">
        <v>0.1</v>
      </c>
      <c r="AC869">
        <v>0.8</v>
      </c>
      <c r="AD869">
        <v>1.4</v>
      </c>
      <c r="AE869">
        <v>0.8</v>
      </c>
      <c r="AF869">
        <v>3.4</v>
      </c>
      <c r="AG869">
        <v>2.9</v>
      </c>
      <c r="AH869">
        <v>1</v>
      </c>
      <c r="AI869">
        <v>1.6</v>
      </c>
      <c r="AJ869">
        <v>1.2</v>
      </c>
      <c r="AK869">
        <v>1</v>
      </c>
      <c r="AL869">
        <v>0.3</v>
      </c>
      <c r="AM869">
        <v>0.7</v>
      </c>
      <c r="AN869">
        <v>9.5</v>
      </c>
      <c r="AO869">
        <v>1.3</v>
      </c>
      <c r="AP869">
        <v>1.2</v>
      </c>
      <c r="AQ869">
        <v>11</v>
      </c>
      <c r="AR869">
        <v>1.2</v>
      </c>
      <c r="AS869">
        <v>0.8</v>
      </c>
      <c r="AT869">
        <v>1.2</v>
      </c>
      <c r="AU869">
        <v>0.5</v>
      </c>
      <c r="AV869">
        <v>3.7</v>
      </c>
      <c r="AW869">
        <v>1.7</v>
      </c>
      <c r="AX869">
        <v>2.5</v>
      </c>
      <c r="AY869">
        <v>1.7</v>
      </c>
      <c r="AZ869">
        <v>0.6</v>
      </c>
      <c r="BA869">
        <v>1.1</v>
      </c>
      <c r="BB869">
        <v>0.4</v>
      </c>
      <c r="BC869">
        <v>0.5</v>
      </c>
      <c r="BD869">
        <v>1.5</v>
      </c>
      <c r="BE869">
        <v>3.6</v>
      </c>
      <c r="BF869">
        <v>5.1</v>
      </c>
      <c r="BG869">
        <v>2.1</v>
      </c>
      <c r="BH869">
        <v>1.3</v>
      </c>
      <c r="BI869">
        <v>2.2</v>
      </c>
      <c r="BJ869">
        <v>0.5</v>
      </c>
      <c r="BK869">
        <v>1.2</v>
      </c>
      <c r="BL869">
        <v>0.1</v>
      </c>
      <c r="BM869">
        <v>0.3</v>
      </c>
      <c r="BP869">
        <v>0.1</v>
      </c>
      <c r="BQ869">
        <v>34.6</v>
      </c>
      <c r="BS869">
        <v>31.6</v>
      </c>
      <c r="BT869">
        <v>-4.5</v>
      </c>
    </row>
    <row r="870" spans="1:72" x14ac:dyDescent="0.25">
      <c r="A870" s="28" t="s">
        <v>282</v>
      </c>
      <c r="B870" s="27" t="s">
        <v>351</v>
      </c>
      <c r="C870" s="28" t="s">
        <v>386</v>
      </c>
      <c r="D870">
        <v>0.5</v>
      </c>
      <c r="E870">
        <v>0.1</v>
      </c>
      <c r="G870">
        <v>0.2</v>
      </c>
      <c r="H870">
        <v>4.2</v>
      </c>
      <c r="I870">
        <v>0.5</v>
      </c>
      <c r="J870">
        <v>0.3</v>
      </c>
      <c r="K870">
        <v>2.3</v>
      </c>
      <c r="L870">
        <v>3.6</v>
      </c>
      <c r="M870">
        <v>0.8</v>
      </c>
      <c r="N870">
        <v>4</v>
      </c>
      <c r="O870">
        <v>8.7</v>
      </c>
      <c r="P870">
        <v>1.7</v>
      </c>
      <c r="Q870">
        <v>0.6</v>
      </c>
      <c r="R870">
        <v>0.7</v>
      </c>
      <c r="S870">
        <v>1.8</v>
      </c>
      <c r="T870">
        <v>1.7</v>
      </c>
      <c r="U870">
        <v>1.2</v>
      </c>
      <c r="V870">
        <v>2.3</v>
      </c>
      <c r="W870">
        <v>2.9</v>
      </c>
      <c r="X870">
        <v>0.7</v>
      </c>
      <c r="Y870">
        <v>1.3</v>
      </c>
      <c r="Z870">
        <v>0.5</v>
      </c>
      <c r="AA870">
        <v>2.9</v>
      </c>
      <c r="AB870">
        <v>0.1</v>
      </c>
      <c r="AC870">
        <v>2.4</v>
      </c>
      <c r="AD870">
        <v>1.8</v>
      </c>
      <c r="AE870">
        <v>1.8</v>
      </c>
      <c r="AF870">
        <v>8.8</v>
      </c>
      <c r="AG870">
        <v>5.8</v>
      </c>
      <c r="AH870">
        <v>1.5</v>
      </c>
      <c r="AI870">
        <v>0.6</v>
      </c>
      <c r="AJ870">
        <v>0.8</v>
      </c>
      <c r="AK870">
        <v>1.9</v>
      </c>
      <c r="AL870">
        <v>0.8</v>
      </c>
      <c r="AM870">
        <v>1.7</v>
      </c>
      <c r="AN870">
        <v>34</v>
      </c>
      <c r="AO870">
        <v>4.3</v>
      </c>
      <c r="AP870">
        <v>3.8</v>
      </c>
      <c r="AQ870">
        <v>12.3</v>
      </c>
      <c r="AR870">
        <v>4</v>
      </c>
      <c r="AS870">
        <v>3.1</v>
      </c>
      <c r="AT870">
        <v>4.4</v>
      </c>
      <c r="AU870">
        <v>0.8</v>
      </c>
      <c r="AV870">
        <v>9.1</v>
      </c>
      <c r="AW870">
        <v>3.4</v>
      </c>
      <c r="AX870">
        <v>4</v>
      </c>
      <c r="AY870">
        <v>4.1</v>
      </c>
      <c r="AZ870">
        <v>1.6</v>
      </c>
      <c r="BA870">
        <v>1.4</v>
      </c>
      <c r="BB870">
        <v>0.5</v>
      </c>
      <c r="BC870">
        <v>1</v>
      </c>
      <c r="BD870">
        <v>4.5</v>
      </c>
      <c r="BE870">
        <v>10.4</v>
      </c>
      <c r="BF870">
        <v>16.4</v>
      </c>
      <c r="BG870">
        <v>6.1</v>
      </c>
      <c r="BH870">
        <v>3</v>
      </c>
      <c r="BI870">
        <v>7.2</v>
      </c>
      <c r="BJ870">
        <v>1.4</v>
      </c>
      <c r="BK870">
        <v>4.5</v>
      </c>
      <c r="BL870">
        <v>0.1</v>
      </c>
      <c r="BM870">
        <v>0.5</v>
      </c>
      <c r="BP870">
        <v>0.2</v>
      </c>
      <c r="BQ870">
        <v>99.5</v>
      </c>
      <c r="BS870">
        <v>40.5</v>
      </c>
      <c r="BT870">
        <v>-17.3</v>
      </c>
    </row>
    <row r="871" spans="1:72" x14ac:dyDescent="0.25">
      <c r="A871" s="28" t="s">
        <v>282</v>
      </c>
      <c r="B871" s="27" t="s">
        <v>351</v>
      </c>
      <c r="C871" s="28" t="s">
        <v>387</v>
      </c>
      <c r="D871">
        <v>5</v>
      </c>
      <c r="E871">
        <v>0.6</v>
      </c>
      <c r="F871">
        <v>0.1</v>
      </c>
      <c r="G871">
        <v>2.7</v>
      </c>
      <c r="H871">
        <v>52.1</v>
      </c>
      <c r="I871">
        <v>5.7</v>
      </c>
      <c r="J871">
        <v>2.4</v>
      </c>
      <c r="K871">
        <v>15.4</v>
      </c>
      <c r="L871">
        <v>21.6</v>
      </c>
      <c r="M871">
        <v>7.2</v>
      </c>
      <c r="N871">
        <v>35.7</v>
      </c>
      <c r="O871">
        <v>83.7</v>
      </c>
      <c r="P871">
        <v>16.5</v>
      </c>
      <c r="Q871">
        <v>5.5</v>
      </c>
      <c r="R871">
        <v>6</v>
      </c>
      <c r="S871">
        <v>17.6</v>
      </c>
      <c r="T871">
        <v>18.9</v>
      </c>
      <c r="U871">
        <v>14.6</v>
      </c>
      <c r="V871">
        <v>24.3</v>
      </c>
      <c r="W871">
        <v>23.8</v>
      </c>
      <c r="X871">
        <v>7.7</v>
      </c>
      <c r="Y871">
        <v>13.3</v>
      </c>
      <c r="Z871">
        <v>4</v>
      </c>
      <c r="AA871">
        <v>28.3</v>
      </c>
      <c r="AB871">
        <v>1.1</v>
      </c>
      <c r="AC871">
        <v>19.9</v>
      </c>
      <c r="AD871">
        <v>25.2</v>
      </c>
      <c r="AE871">
        <v>20.6</v>
      </c>
      <c r="AF871">
        <v>91.6</v>
      </c>
      <c r="AG871">
        <v>67.5</v>
      </c>
      <c r="AH871">
        <v>15.5</v>
      </c>
      <c r="AI871">
        <v>5</v>
      </c>
      <c r="AJ871">
        <v>10</v>
      </c>
      <c r="AK871">
        <v>19.5</v>
      </c>
      <c r="AL871">
        <v>4.9</v>
      </c>
      <c r="AM871">
        <v>20</v>
      </c>
      <c r="AN871">
        <v>310.5</v>
      </c>
      <c r="AO871">
        <v>92</v>
      </c>
      <c r="AP871">
        <v>42.7</v>
      </c>
      <c r="AQ871">
        <v>235.5</v>
      </c>
      <c r="AR871">
        <v>43.8</v>
      </c>
      <c r="AS871">
        <v>27.5</v>
      </c>
      <c r="AT871">
        <v>59.5</v>
      </c>
      <c r="AU871">
        <v>10.2</v>
      </c>
      <c r="AV871">
        <v>164.2</v>
      </c>
      <c r="AW871">
        <v>40.5</v>
      </c>
      <c r="AX871">
        <v>37.3</v>
      </c>
      <c r="AY871">
        <v>67</v>
      </c>
      <c r="AZ871">
        <v>15.8</v>
      </c>
      <c r="BA871">
        <v>21.4</v>
      </c>
      <c r="BB871">
        <v>8.8</v>
      </c>
      <c r="BC871">
        <v>20.1</v>
      </c>
      <c r="BD871">
        <v>45.1</v>
      </c>
      <c r="BE871">
        <v>104.9</v>
      </c>
      <c r="BF871">
        <v>159.9</v>
      </c>
      <c r="BG871">
        <v>62.8</v>
      </c>
      <c r="BH871">
        <v>36</v>
      </c>
      <c r="BI871">
        <v>83.1</v>
      </c>
      <c r="BJ871">
        <v>15</v>
      </c>
      <c r="BK871">
        <v>43.6</v>
      </c>
      <c r="BL871">
        <v>0.5</v>
      </c>
      <c r="BM871">
        <v>6.5</v>
      </c>
      <c r="BP871">
        <v>2</v>
      </c>
      <c r="BQ871">
        <v>1157.7</v>
      </c>
      <c r="BS871">
        <v>574.3</v>
      </c>
      <c r="BT871">
        <v>17.3</v>
      </c>
    </row>
    <row r="872" spans="1:71" x14ac:dyDescent="0.25">
      <c r="A872" s="28" t="s">
        <v>282</v>
      </c>
      <c r="B872" s="27" t="s">
        <v>351</v>
      </c>
      <c r="C872" s="28" t="s">
        <v>388</v>
      </c>
      <c r="H872">
        <v>0.1</v>
      </c>
      <c r="O872">
        <v>0.1</v>
      </c>
      <c r="AF872">
        <v>0.1</v>
      </c>
      <c r="AG872">
        <v>0.1</v>
      </c>
      <c r="AN872">
        <v>0.1</v>
      </c>
      <c r="AQ872">
        <v>0.1</v>
      </c>
      <c r="AV872">
        <v>0.1</v>
      </c>
      <c r="AY872">
        <v>0.1</v>
      </c>
      <c r="BE872">
        <v>0.1</v>
      </c>
      <c r="BF872">
        <v>0.1</v>
      </c>
      <c r="BQ872">
        <v>0.9</v>
      </c>
      <c r="BS872">
        <v>0.5</v>
      </c>
    </row>
    <row r="873" spans="1:72" x14ac:dyDescent="0.25">
      <c r="A873" s="28" t="s">
        <v>282</v>
      </c>
      <c r="B873" s="27" t="s">
        <v>351</v>
      </c>
      <c r="C873" s="28" t="s">
        <v>389</v>
      </c>
      <c r="H873">
        <v>0.1</v>
      </c>
      <c r="L873">
        <v>0.1</v>
      </c>
      <c r="W873">
        <v>0.1</v>
      </c>
      <c r="AF873">
        <v>0.1</v>
      </c>
      <c r="AG873">
        <v>0.1</v>
      </c>
      <c r="AN873">
        <v>0.3</v>
      </c>
      <c r="AP873">
        <v>0.1</v>
      </c>
      <c r="AQ873">
        <v>0.3</v>
      </c>
      <c r="AT873">
        <v>0.1</v>
      </c>
      <c r="AV873">
        <v>0.2</v>
      </c>
      <c r="AW873">
        <v>0.1</v>
      </c>
      <c r="AX873">
        <v>0.1</v>
      </c>
      <c r="AY873">
        <v>0.1</v>
      </c>
      <c r="BD873">
        <v>0.1</v>
      </c>
      <c r="BE873">
        <v>0.2</v>
      </c>
      <c r="BF873">
        <v>0.3</v>
      </c>
      <c r="BG873">
        <v>0.1</v>
      </c>
      <c r="BH873">
        <v>0.1</v>
      </c>
      <c r="BI873">
        <v>0.1</v>
      </c>
      <c r="BK873">
        <v>0.1</v>
      </c>
      <c r="BQ873">
        <v>2</v>
      </c>
      <c r="BS873">
        <v>0.9</v>
      </c>
      <c r="BT873">
        <v>-0.1</v>
      </c>
    </row>
    <row r="874" spans="1:71" x14ac:dyDescent="0.25">
      <c r="A874" s="28" t="s">
        <v>282</v>
      </c>
      <c r="B874" s="27" t="s">
        <v>351</v>
      </c>
      <c r="C874" s="28" t="s">
        <v>390</v>
      </c>
      <c r="H874">
        <v>0.1</v>
      </c>
      <c r="K874">
        <v>0.1</v>
      </c>
      <c r="L874">
        <v>0.2</v>
      </c>
      <c r="N874">
        <v>0.1</v>
      </c>
      <c r="AF874">
        <v>0.4</v>
      </c>
      <c r="AG874">
        <v>0.2</v>
      </c>
      <c r="AN874">
        <v>0.4</v>
      </c>
      <c r="AP874">
        <v>0.1</v>
      </c>
      <c r="AQ874">
        <v>0.2</v>
      </c>
      <c r="AV874">
        <v>0.1</v>
      </c>
      <c r="AY874">
        <v>0.1</v>
      </c>
      <c r="BD874">
        <v>0.1</v>
      </c>
      <c r="BE874">
        <v>0.1</v>
      </c>
      <c r="BF874">
        <v>0.2</v>
      </c>
      <c r="BG874">
        <v>0.1</v>
      </c>
      <c r="BI874">
        <v>0.1</v>
      </c>
      <c r="BQ874">
        <v>2.4</v>
      </c>
      <c r="BS874">
        <v>0.5</v>
      </c>
    </row>
    <row r="875" spans="1:72" x14ac:dyDescent="0.25">
      <c r="A875" s="28" t="s">
        <v>282</v>
      </c>
      <c r="B875" s="27" t="s">
        <v>351</v>
      </c>
      <c r="C875" s="28" t="s">
        <v>391</v>
      </c>
      <c r="H875">
        <v>0.3</v>
      </c>
      <c r="K875">
        <v>0.1</v>
      </c>
      <c r="L875">
        <v>0.2</v>
      </c>
      <c r="M875">
        <v>0.1</v>
      </c>
      <c r="N875">
        <v>0.2</v>
      </c>
      <c r="O875">
        <v>0.3</v>
      </c>
      <c r="P875">
        <v>0.2</v>
      </c>
      <c r="Q875">
        <v>0.1</v>
      </c>
      <c r="R875">
        <v>0.1</v>
      </c>
      <c r="S875">
        <v>0.1</v>
      </c>
      <c r="T875">
        <v>0.1</v>
      </c>
      <c r="U875">
        <v>0.2</v>
      </c>
      <c r="V875">
        <v>0.2</v>
      </c>
      <c r="W875">
        <v>0.3</v>
      </c>
      <c r="Y875">
        <v>0.1</v>
      </c>
      <c r="AA875">
        <v>0.2</v>
      </c>
      <c r="AC875">
        <v>0.2</v>
      </c>
      <c r="AD875">
        <v>0.2</v>
      </c>
      <c r="AE875">
        <v>0.1</v>
      </c>
      <c r="AF875">
        <v>0.8</v>
      </c>
      <c r="AG875">
        <v>0.5</v>
      </c>
      <c r="AH875">
        <v>0.1</v>
      </c>
      <c r="AK875">
        <v>0.2</v>
      </c>
      <c r="AL875">
        <v>0.1</v>
      </c>
      <c r="AM875">
        <v>0.1</v>
      </c>
      <c r="AN875">
        <v>1.4</v>
      </c>
      <c r="AO875">
        <v>0.1</v>
      </c>
      <c r="AP875">
        <v>0.2</v>
      </c>
      <c r="AQ875">
        <v>1.2</v>
      </c>
      <c r="AR875">
        <v>0.2</v>
      </c>
      <c r="AS875">
        <v>0.2</v>
      </c>
      <c r="AT875">
        <v>0.2</v>
      </c>
      <c r="AU875">
        <v>0.1</v>
      </c>
      <c r="AV875">
        <v>0.8</v>
      </c>
      <c r="AW875">
        <v>0.2</v>
      </c>
      <c r="AX875">
        <v>0.3</v>
      </c>
      <c r="AY875">
        <v>0.7</v>
      </c>
      <c r="AZ875">
        <v>0.1</v>
      </c>
      <c r="BA875">
        <v>0.1</v>
      </c>
      <c r="BC875">
        <v>0.1</v>
      </c>
      <c r="BD875">
        <v>0.3</v>
      </c>
      <c r="BE875">
        <v>0.6</v>
      </c>
      <c r="BF875">
        <v>1</v>
      </c>
      <c r="BG875">
        <v>0.4</v>
      </c>
      <c r="BH875">
        <v>0.2</v>
      </c>
      <c r="BI875">
        <v>0.5</v>
      </c>
      <c r="BJ875">
        <v>0.1</v>
      </c>
      <c r="BK875">
        <v>0.2</v>
      </c>
      <c r="BQ875">
        <v>7.3</v>
      </c>
      <c r="BS875">
        <v>3.7</v>
      </c>
      <c r="BT875">
        <v>-3.6</v>
      </c>
    </row>
    <row r="876" spans="1:72" x14ac:dyDescent="0.25">
      <c r="A876" s="28" t="s">
        <v>282</v>
      </c>
      <c r="B876" s="27" t="s">
        <v>351</v>
      </c>
      <c r="C876" s="28" t="s">
        <v>392</v>
      </c>
      <c r="D876">
        <v>0.2</v>
      </c>
      <c r="G876">
        <v>0.1</v>
      </c>
      <c r="H876">
        <v>1.6</v>
      </c>
      <c r="I876">
        <v>0.3</v>
      </c>
      <c r="J876">
        <v>0.1</v>
      </c>
      <c r="K876">
        <v>1.3</v>
      </c>
      <c r="L876">
        <v>1.4</v>
      </c>
      <c r="M876">
        <v>0.2</v>
      </c>
      <c r="N876">
        <v>1.2</v>
      </c>
      <c r="O876">
        <v>1.7</v>
      </c>
      <c r="P876">
        <v>0.7</v>
      </c>
      <c r="Q876">
        <v>0.2</v>
      </c>
      <c r="R876">
        <v>0.2</v>
      </c>
      <c r="S876">
        <v>0.6</v>
      </c>
      <c r="T876">
        <v>0.6</v>
      </c>
      <c r="U876">
        <v>0.5</v>
      </c>
      <c r="V876">
        <v>0.9</v>
      </c>
      <c r="W876">
        <v>1</v>
      </c>
      <c r="X876">
        <v>0.2</v>
      </c>
      <c r="Y876">
        <v>0.4</v>
      </c>
      <c r="Z876">
        <v>0.1</v>
      </c>
      <c r="AA876">
        <v>0.7</v>
      </c>
      <c r="AC876">
        <v>0.7</v>
      </c>
      <c r="AD876">
        <v>0.7</v>
      </c>
      <c r="AE876">
        <v>0.6</v>
      </c>
      <c r="AF876">
        <v>3.5</v>
      </c>
      <c r="AG876">
        <v>2.1</v>
      </c>
      <c r="AH876">
        <v>0.5</v>
      </c>
      <c r="AI876">
        <v>0.2</v>
      </c>
      <c r="AJ876">
        <v>0.2</v>
      </c>
      <c r="AK876">
        <v>0.6</v>
      </c>
      <c r="AL876">
        <v>0.3</v>
      </c>
      <c r="AM876">
        <v>0.6</v>
      </c>
      <c r="AN876">
        <v>7.7</v>
      </c>
      <c r="AO876">
        <v>0.7</v>
      </c>
      <c r="AP876">
        <v>1.1</v>
      </c>
      <c r="AQ876">
        <v>4.1</v>
      </c>
      <c r="AR876">
        <v>1.1</v>
      </c>
      <c r="AS876">
        <v>0.8</v>
      </c>
      <c r="AT876">
        <v>1.3</v>
      </c>
      <c r="AU876">
        <v>0.3</v>
      </c>
      <c r="AV876">
        <v>3.3</v>
      </c>
      <c r="AW876">
        <v>1</v>
      </c>
      <c r="AX876">
        <v>1.1</v>
      </c>
      <c r="AY876">
        <v>1.2</v>
      </c>
      <c r="AZ876">
        <v>0.5</v>
      </c>
      <c r="BA876">
        <v>0.4</v>
      </c>
      <c r="BB876">
        <v>0.2</v>
      </c>
      <c r="BC876">
        <v>0.4</v>
      </c>
      <c r="BD876">
        <v>1.3</v>
      </c>
      <c r="BE876">
        <v>2.9</v>
      </c>
      <c r="BF876">
        <v>4.6</v>
      </c>
      <c r="BG876">
        <v>1.8</v>
      </c>
      <c r="BH876">
        <v>0.9</v>
      </c>
      <c r="BI876">
        <v>2.1</v>
      </c>
      <c r="BJ876">
        <v>0.4</v>
      </c>
      <c r="BK876">
        <v>1.1</v>
      </c>
      <c r="BM876">
        <v>0.1</v>
      </c>
      <c r="BP876">
        <v>0.1</v>
      </c>
      <c r="BQ876">
        <v>27.8</v>
      </c>
      <c r="BS876">
        <v>12.3</v>
      </c>
      <c r="BT876">
        <v>-3.1</v>
      </c>
    </row>
    <row r="877" spans="1:72" x14ac:dyDescent="0.25">
      <c r="A877" s="28" t="s">
        <v>282</v>
      </c>
      <c r="B877" s="27" t="s">
        <v>351</v>
      </c>
      <c r="C877" s="28" t="s">
        <v>393</v>
      </c>
      <c r="D877">
        <v>0.3</v>
      </c>
      <c r="E877">
        <v>0.1</v>
      </c>
      <c r="G877">
        <v>0.2</v>
      </c>
      <c r="H877">
        <v>3.2</v>
      </c>
      <c r="I877">
        <v>0.4</v>
      </c>
      <c r="J877">
        <v>0.2</v>
      </c>
      <c r="K877">
        <v>1.4</v>
      </c>
      <c r="L877">
        <v>2.2</v>
      </c>
      <c r="M877">
        <v>0.6</v>
      </c>
      <c r="N877">
        <v>2.6</v>
      </c>
      <c r="O877">
        <v>4.9</v>
      </c>
      <c r="P877">
        <v>1.5</v>
      </c>
      <c r="Q877">
        <v>0.4</v>
      </c>
      <c r="R877">
        <v>0.5</v>
      </c>
      <c r="S877">
        <v>1.4</v>
      </c>
      <c r="T877">
        <v>1.6</v>
      </c>
      <c r="U877">
        <v>1.4</v>
      </c>
      <c r="V877">
        <v>2.1</v>
      </c>
      <c r="W877">
        <v>1.9</v>
      </c>
      <c r="X877">
        <v>0.6</v>
      </c>
      <c r="Y877">
        <v>1</v>
      </c>
      <c r="Z877">
        <v>0.3</v>
      </c>
      <c r="AA877">
        <v>1.9</v>
      </c>
      <c r="AB877">
        <v>0.1</v>
      </c>
      <c r="AC877">
        <v>1.9</v>
      </c>
      <c r="AD877">
        <v>2</v>
      </c>
      <c r="AE877">
        <v>1.5</v>
      </c>
      <c r="AF877">
        <v>7.1</v>
      </c>
      <c r="AG877">
        <v>5.5</v>
      </c>
      <c r="AH877">
        <v>1.3</v>
      </c>
      <c r="AI877">
        <v>0.4</v>
      </c>
      <c r="AJ877">
        <v>0.6</v>
      </c>
      <c r="AK877">
        <v>1.8</v>
      </c>
      <c r="AL877">
        <v>0.4</v>
      </c>
      <c r="AM877">
        <v>1.5</v>
      </c>
      <c r="AN877">
        <v>52</v>
      </c>
      <c r="AO877">
        <v>1.9</v>
      </c>
      <c r="AP877">
        <v>2.6</v>
      </c>
      <c r="AQ877">
        <v>22.3</v>
      </c>
      <c r="AR877">
        <v>3</v>
      </c>
      <c r="AS877">
        <v>2.3</v>
      </c>
      <c r="AT877">
        <v>4.3</v>
      </c>
      <c r="AU877">
        <v>0.8</v>
      </c>
      <c r="AV877">
        <v>10.3</v>
      </c>
      <c r="AW877">
        <v>3.2</v>
      </c>
      <c r="AX877">
        <v>3.4</v>
      </c>
      <c r="AY877">
        <v>5.8</v>
      </c>
      <c r="AZ877">
        <v>1.1</v>
      </c>
      <c r="BA877">
        <v>1.1</v>
      </c>
      <c r="BB877">
        <v>0.7</v>
      </c>
      <c r="BC877">
        <v>1.3</v>
      </c>
      <c r="BD877">
        <v>3.6</v>
      </c>
      <c r="BE877">
        <v>8.7</v>
      </c>
      <c r="BF877">
        <v>13.2</v>
      </c>
      <c r="BG877">
        <v>4.8</v>
      </c>
      <c r="BH877">
        <v>3.1</v>
      </c>
      <c r="BI877">
        <v>7</v>
      </c>
      <c r="BJ877">
        <v>1.1</v>
      </c>
      <c r="BK877">
        <v>2.7</v>
      </c>
      <c r="BM877">
        <v>0.5</v>
      </c>
      <c r="BP877">
        <v>0.2</v>
      </c>
      <c r="BQ877">
        <v>108</v>
      </c>
      <c r="BS877">
        <v>48.8</v>
      </c>
      <c r="BT877">
        <v>4.8</v>
      </c>
    </row>
    <row r="878" spans="1:72" x14ac:dyDescent="0.25">
      <c r="A878" s="28" t="s">
        <v>282</v>
      </c>
      <c r="B878" s="27" t="s">
        <v>351</v>
      </c>
      <c r="C878" s="28" t="s">
        <v>394</v>
      </c>
      <c r="H878">
        <v>0.2</v>
      </c>
      <c r="K878">
        <v>0.2</v>
      </c>
      <c r="L878">
        <v>0.1</v>
      </c>
      <c r="N878">
        <v>0.2</v>
      </c>
      <c r="O878">
        <v>0.5</v>
      </c>
      <c r="P878">
        <v>0.1</v>
      </c>
      <c r="R878">
        <v>0.1</v>
      </c>
      <c r="S878">
        <v>0.1</v>
      </c>
      <c r="T878">
        <v>0.1</v>
      </c>
      <c r="U878">
        <v>0.1</v>
      </c>
      <c r="V878">
        <v>0.1</v>
      </c>
      <c r="W878">
        <v>0.1</v>
      </c>
      <c r="Y878">
        <v>0.1</v>
      </c>
      <c r="AA878">
        <v>0.2</v>
      </c>
      <c r="AC878">
        <v>0.2</v>
      </c>
      <c r="AD878">
        <v>0.1</v>
      </c>
      <c r="AE878">
        <v>0.1</v>
      </c>
      <c r="AF878">
        <v>0.3</v>
      </c>
      <c r="AG878">
        <v>0.2</v>
      </c>
      <c r="AH878">
        <v>0.1</v>
      </c>
      <c r="AK878">
        <v>0.1</v>
      </c>
      <c r="AM878">
        <v>0.1</v>
      </c>
      <c r="AN878">
        <v>1.9</v>
      </c>
      <c r="AO878">
        <v>0.1</v>
      </c>
      <c r="AP878">
        <v>0.1</v>
      </c>
      <c r="AQ878">
        <v>0.8</v>
      </c>
      <c r="AR878">
        <v>0.2</v>
      </c>
      <c r="AS878">
        <v>0.1</v>
      </c>
      <c r="AT878">
        <v>0.2</v>
      </c>
      <c r="AV878">
        <v>0.7</v>
      </c>
      <c r="AW878">
        <v>0.2</v>
      </c>
      <c r="AX878">
        <v>0.2</v>
      </c>
      <c r="AY878">
        <v>0.2</v>
      </c>
      <c r="AZ878">
        <v>0.1</v>
      </c>
      <c r="BA878">
        <v>0.1</v>
      </c>
      <c r="BC878">
        <v>0.1</v>
      </c>
      <c r="BD878">
        <v>0.2</v>
      </c>
      <c r="BE878">
        <v>0.4</v>
      </c>
      <c r="BF878">
        <v>0.7</v>
      </c>
      <c r="BG878">
        <v>0.3</v>
      </c>
      <c r="BH878">
        <v>0.2</v>
      </c>
      <c r="BI878">
        <v>0.4</v>
      </c>
      <c r="BK878">
        <v>0.2</v>
      </c>
      <c r="BQ878">
        <v>4.6</v>
      </c>
      <c r="BS878">
        <v>2</v>
      </c>
      <c r="BT878">
        <v>-0.3</v>
      </c>
    </row>
    <row r="879" spans="1:72" x14ac:dyDescent="0.25">
      <c r="A879" s="28" t="s">
        <v>282</v>
      </c>
      <c r="B879" s="27" t="s">
        <v>351</v>
      </c>
      <c r="C879" s="28" t="s">
        <v>395</v>
      </c>
      <c r="D879">
        <v>0.6</v>
      </c>
      <c r="E879">
        <v>0.1</v>
      </c>
      <c r="G879">
        <v>0.3</v>
      </c>
      <c r="H879">
        <v>4.9</v>
      </c>
      <c r="I879">
        <v>0.7</v>
      </c>
      <c r="J879">
        <v>0.4</v>
      </c>
      <c r="K879">
        <v>1.6</v>
      </c>
      <c r="L879">
        <v>1.3</v>
      </c>
      <c r="M879">
        <v>1.1</v>
      </c>
      <c r="N879">
        <v>5</v>
      </c>
      <c r="O879">
        <v>7.8</v>
      </c>
      <c r="P879">
        <v>1.6</v>
      </c>
      <c r="Q879">
        <v>0.9</v>
      </c>
      <c r="R879">
        <v>1.4</v>
      </c>
      <c r="S879">
        <v>2.7</v>
      </c>
      <c r="T879">
        <v>3.6</v>
      </c>
      <c r="U879">
        <v>2.3</v>
      </c>
      <c r="V879">
        <v>3.9</v>
      </c>
      <c r="W879">
        <v>4.7</v>
      </c>
      <c r="X879">
        <v>2.3</v>
      </c>
      <c r="Y879">
        <v>1.5</v>
      </c>
      <c r="Z879">
        <v>1.3</v>
      </c>
      <c r="AA879">
        <v>4.9</v>
      </c>
      <c r="AB879">
        <v>0.2</v>
      </c>
      <c r="AC879">
        <v>2.9</v>
      </c>
      <c r="AD879">
        <v>5.5</v>
      </c>
      <c r="AE879">
        <v>2.9</v>
      </c>
      <c r="AF879">
        <v>14.1</v>
      </c>
      <c r="AG879">
        <v>7.9</v>
      </c>
      <c r="AH879">
        <v>3.3</v>
      </c>
      <c r="AI879">
        <v>2.7</v>
      </c>
      <c r="AJ879">
        <v>2</v>
      </c>
      <c r="AK879">
        <v>4.3</v>
      </c>
      <c r="AL879">
        <v>1.9</v>
      </c>
      <c r="AM879">
        <v>2.6</v>
      </c>
      <c r="AN879">
        <v>20.7</v>
      </c>
      <c r="AO879">
        <v>3.3</v>
      </c>
      <c r="AP879">
        <v>6.1</v>
      </c>
      <c r="AQ879">
        <v>134.8</v>
      </c>
      <c r="AR879">
        <v>6.6</v>
      </c>
      <c r="AS879">
        <v>5</v>
      </c>
      <c r="AT879">
        <v>7.3</v>
      </c>
      <c r="AU879">
        <v>1.9</v>
      </c>
      <c r="AV879">
        <v>35.5</v>
      </c>
      <c r="AW879">
        <v>5</v>
      </c>
      <c r="AX879">
        <v>5</v>
      </c>
      <c r="AY879">
        <v>4.3</v>
      </c>
      <c r="AZ879">
        <v>1.8</v>
      </c>
      <c r="BA879">
        <v>5.1</v>
      </c>
      <c r="BB879">
        <v>1.6</v>
      </c>
      <c r="BC879">
        <v>1.8</v>
      </c>
      <c r="BD879">
        <v>10</v>
      </c>
      <c r="BE879">
        <v>11.5</v>
      </c>
      <c r="BF879">
        <v>9.5</v>
      </c>
      <c r="BG879">
        <v>7.1</v>
      </c>
      <c r="BH879">
        <v>4.1</v>
      </c>
      <c r="BI879">
        <v>8.5</v>
      </c>
      <c r="BJ879">
        <v>1.3</v>
      </c>
      <c r="BK879">
        <v>2.4</v>
      </c>
      <c r="BL879">
        <v>0.2</v>
      </c>
      <c r="BM879">
        <v>0.8</v>
      </c>
      <c r="BP879">
        <v>0.2</v>
      </c>
      <c r="BQ879">
        <v>52.2</v>
      </c>
      <c r="BS879">
        <v>154.6</v>
      </c>
      <c r="BT879">
        <v>0.1</v>
      </c>
    </row>
    <row r="880" spans="1:72" x14ac:dyDescent="0.25">
      <c r="A880" s="28" t="s">
        <v>282</v>
      </c>
      <c r="B880" s="27" t="s">
        <v>351</v>
      </c>
      <c r="C880" s="28" t="s">
        <v>396</v>
      </c>
      <c r="D880">
        <v>25.2</v>
      </c>
      <c r="E880">
        <v>1.6</v>
      </c>
      <c r="F880">
        <v>0.3</v>
      </c>
      <c r="G880">
        <v>14.3</v>
      </c>
      <c r="H880">
        <v>422.8</v>
      </c>
      <c r="I880">
        <v>34</v>
      </c>
      <c r="J880">
        <v>19.1</v>
      </c>
      <c r="K880">
        <v>64.5</v>
      </c>
      <c r="L880">
        <v>73.1</v>
      </c>
      <c r="M880">
        <v>49.7</v>
      </c>
      <c r="N880">
        <v>362.3</v>
      </c>
      <c r="O880">
        <v>1745.8</v>
      </c>
      <c r="P880">
        <v>76</v>
      </c>
      <c r="Q880">
        <v>42.4</v>
      </c>
      <c r="R880">
        <v>42.1</v>
      </c>
      <c r="S880">
        <v>133.6</v>
      </c>
      <c r="T880">
        <v>196.8</v>
      </c>
      <c r="U880">
        <v>64.1</v>
      </c>
      <c r="V880">
        <v>153.3</v>
      </c>
      <c r="W880">
        <v>108.9</v>
      </c>
      <c r="X880">
        <v>33.7</v>
      </c>
      <c r="Y880">
        <v>198.2</v>
      </c>
      <c r="Z880">
        <v>35.1</v>
      </c>
      <c r="AA880">
        <v>452.1</v>
      </c>
      <c r="AB880">
        <v>17.9</v>
      </c>
      <c r="AC880">
        <v>99</v>
      </c>
      <c r="AD880">
        <v>155.9</v>
      </c>
      <c r="AE880">
        <v>75.4</v>
      </c>
      <c r="AF880">
        <v>404.7</v>
      </c>
      <c r="AG880">
        <v>234.1</v>
      </c>
      <c r="AH880">
        <v>76.2</v>
      </c>
      <c r="AI880">
        <v>20.6</v>
      </c>
      <c r="AJ880">
        <v>108.5</v>
      </c>
      <c r="AK880">
        <v>83.4</v>
      </c>
      <c r="AL880">
        <v>19.9</v>
      </c>
      <c r="AM880">
        <v>89.6</v>
      </c>
      <c r="AN880">
        <v>5297.5</v>
      </c>
      <c r="AO880">
        <v>98.3</v>
      </c>
      <c r="AP880">
        <v>106.3</v>
      </c>
      <c r="AQ880">
        <v>1122.2</v>
      </c>
      <c r="AR880">
        <v>234.5</v>
      </c>
      <c r="AS880">
        <v>99.9</v>
      </c>
      <c r="AT880">
        <v>223.4</v>
      </c>
      <c r="AU880">
        <v>44.5</v>
      </c>
      <c r="AV880">
        <v>899.5</v>
      </c>
      <c r="AW880">
        <v>151.6</v>
      </c>
      <c r="AX880">
        <v>137.7</v>
      </c>
      <c r="AY880">
        <v>231.3</v>
      </c>
      <c r="AZ880">
        <v>63</v>
      </c>
      <c r="BA880">
        <v>61.3</v>
      </c>
      <c r="BB880">
        <v>42.8</v>
      </c>
      <c r="BC880">
        <v>117.9</v>
      </c>
      <c r="BD880">
        <v>176.2</v>
      </c>
      <c r="BE880">
        <v>411.9</v>
      </c>
      <c r="BF880">
        <v>599.9</v>
      </c>
      <c r="BG880">
        <v>272.7</v>
      </c>
      <c r="BH880">
        <v>183.8</v>
      </c>
      <c r="BI880">
        <v>281.6</v>
      </c>
      <c r="BJ880">
        <v>48.7</v>
      </c>
      <c r="BK880">
        <v>214</v>
      </c>
      <c r="BL880">
        <v>1.5</v>
      </c>
      <c r="BM880">
        <v>30.2</v>
      </c>
      <c r="BP880">
        <v>11.8</v>
      </c>
      <c r="BQ880">
        <v>4573.3</v>
      </c>
      <c r="BR880">
        <v>0.5</v>
      </c>
      <c r="BS880">
        <v>2572.1</v>
      </c>
      <c r="BT880">
        <v>46.3</v>
      </c>
    </row>
    <row r="881" spans="1:72" x14ac:dyDescent="0.25">
      <c r="A881" s="28" t="s">
        <v>282</v>
      </c>
      <c r="B881" s="27" t="s">
        <v>351</v>
      </c>
      <c r="C881" s="28" t="s">
        <v>397</v>
      </c>
      <c r="D881">
        <v>0.1</v>
      </c>
      <c r="H881">
        <v>0.8</v>
      </c>
      <c r="I881">
        <v>0.1</v>
      </c>
      <c r="K881">
        <v>0.2</v>
      </c>
      <c r="L881">
        <v>0.2</v>
      </c>
      <c r="M881">
        <v>0.1</v>
      </c>
      <c r="N881">
        <v>0.5</v>
      </c>
      <c r="O881">
        <v>1.1</v>
      </c>
      <c r="P881">
        <v>0.2</v>
      </c>
      <c r="Q881">
        <v>0.1</v>
      </c>
      <c r="R881">
        <v>0.1</v>
      </c>
      <c r="S881">
        <v>0.2</v>
      </c>
      <c r="T881">
        <v>0.2</v>
      </c>
      <c r="U881">
        <v>0.2</v>
      </c>
      <c r="V881">
        <v>0.3</v>
      </c>
      <c r="W881">
        <v>0.4</v>
      </c>
      <c r="X881">
        <v>0.1</v>
      </c>
      <c r="Y881">
        <v>0.2</v>
      </c>
      <c r="AA881">
        <v>0.4</v>
      </c>
      <c r="AC881">
        <v>0.3</v>
      </c>
      <c r="AD881">
        <v>0.4</v>
      </c>
      <c r="AE881">
        <v>0.3</v>
      </c>
      <c r="AF881">
        <v>1.1</v>
      </c>
      <c r="AG881">
        <v>0.8</v>
      </c>
      <c r="AH881">
        <v>0.2</v>
      </c>
      <c r="AI881">
        <v>0.1</v>
      </c>
      <c r="AJ881">
        <v>0.1</v>
      </c>
      <c r="AK881">
        <v>0.3</v>
      </c>
      <c r="AL881">
        <v>0.1</v>
      </c>
      <c r="AM881">
        <v>0.3</v>
      </c>
      <c r="AN881">
        <v>4.4</v>
      </c>
      <c r="AO881">
        <v>0.4</v>
      </c>
      <c r="AP881">
        <v>0.4</v>
      </c>
      <c r="AQ881">
        <v>2.2</v>
      </c>
      <c r="AR881">
        <v>0.6</v>
      </c>
      <c r="AS881">
        <v>0.4</v>
      </c>
      <c r="AT881">
        <v>0.7</v>
      </c>
      <c r="AU881">
        <v>0.1</v>
      </c>
      <c r="AV881">
        <v>1.4</v>
      </c>
      <c r="AW881">
        <v>0.6</v>
      </c>
      <c r="AX881">
        <v>0.6</v>
      </c>
      <c r="AY881">
        <v>0.7</v>
      </c>
      <c r="AZ881">
        <v>0.3</v>
      </c>
      <c r="BA881">
        <v>0.2</v>
      </c>
      <c r="BB881">
        <v>0.1</v>
      </c>
      <c r="BC881">
        <v>0.3</v>
      </c>
      <c r="BD881">
        <v>0.6</v>
      </c>
      <c r="BE881">
        <v>1.8</v>
      </c>
      <c r="BF881">
        <v>3</v>
      </c>
      <c r="BG881">
        <v>1.2</v>
      </c>
      <c r="BH881">
        <v>0.6</v>
      </c>
      <c r="BI881">
        <v>1.1</v>
      </c>
      <c r="BJ881">
        <v>0.2</v>
      </c>
      <c r="BK881">
        <v>1</v>
      </c>
      <c r="BM881">
        <v>0.1</v>
      </c>
      <c r="BQ881">
        <v>15.5</v>
      </c>
      <c r="BS881">
        <v>7.6</v>
      </c>
      <c r="BT881">
        <v>-0.3</v>
      </c>
    </row>
    <row r="882" spans="1:71" x14ac:dyDescent="0.25">
      <c r="A882" s="28" t="s">
        <v>282</v>
      </c>
      <c r="B882" s="27" t="s">
        <v>351</v>
      </c>
      <c r="C882" s="28" t="s">
        <v>398</v>
      </c>
      <c r="D882">
        <v>0.1</v>
      </c>
      <c r="H882">
        <v>0.9</v>
      </c>
      <c r="I882">
        <v>0.1</v>
      </c>
      <c r="K882">
        <v>0.6</v>
      </c>
      <c r="L882">
        <v>1</v>
      </c>
      <c r="M882">
        <v>0.1</v>
      </c>
      <c r="N882">
        <v>0.6</v>
      </c>
      <c r="O882">
        <v>1.1</v>
      </c>
      <c r="P882">
        <v>0.5</v>
      </c>
      <c r="Q882">
        <v>0.1</v>
      </c>
      <c r="R882">
        <v>0.3</v>
      </c>
      <c r="S882">
        <v>0.5</v>
      </c>
      <c r="T882">
        <v>0.3</v>
      </c>
      <c r="U882">
        <v>0.1</v>
      </c>
      <c r="V882">
        <v>0.5</v>
      </c>
      <c r="W882">
        <v>0.3</v>
      </c>
      <c r="X882">
        <v>0.1</v>
      </c>
      <c r="Y882">
        <v>0.2</v>
      </c>
      <c r="Z882">
        <v>0.1</v>
      </c>
      <c r="AA882">
        <v>0.4</v>
      </c>
      <c r="AC882">
        <v>0.5</v>
      </c>
      <c r="AD882">
        <v>0.4</v>
      </c>
      <c r="AE882">
        <v>0.3</v>
      </c>
      <c r="AF882">
        <v>1.4</v>
      </c>
      <c r="AG882">
        <v>0.6</v>
      </c>
      <c r="AH882">
        <v>0.3</v>
      </c>
      <c r="AJ882">
        <v>0.1</v>
      </c>
      <c r="AK882">
        <v>0.2</v>
      </c>
      <c r="AL882">
        <v>0.1</v>
      </c>
      <c r="AM882">
        <v>0.2</v>
      </c>
      <c r="AN882">
        <v>3.3</v>
      </c>
      <c r="AO882">
        <v>0.4</v>
      </c>
      <c r="AP882">
        <v>0.3</v>
      </c>
      <c r="AQ882">
        <v>1.2</v>
      </c>
      <c r="AR882">
        <v>0.5</v>
      </c>
      <c r="AS882">
        <v>0.3</v>
      </c>
      <c r="AT882">
        <v>0.8</v>
      </c>
      <c r="AU882">
        <v>0.1</v>
      </c>
      <c r="AV882">
        <v>1.2</v>
      </c>
      <c r="AW882">
        <v>0.4</v>
      </c>
      <c r="AX882">
        <v>0.3</v>
      </c>
      <c r="AY882">
        <v>0.8</v>
      </c>
      <c r="AZ882">
        <v>0.2</v>
      </c>
      <c r="BA882">
        <v>0.2</v>
      </c>
      <c r="BB882">
        <v>0.1</v>
      </c>
      <c r="BC882">
        <v>0.3</v>
      </c>
      <c r="BD882">
        <v>0.4</v>
      </c>
      <c r="BE882">
        <v>1.1</v>
      </c>
      <c r="BF882">
        <v>1.6</v>
      </c>
      <c r="BG882">
        <v>0.7</v>
      </c>
      <c r="BH882">
        <v>0.3</v>
      </c>
      <c r="BI882">
        <v>0.6</v>
      </c>
      <c r="BJ882">
        <v>0.1</v>
      </c>
      <c r="BK882">
        <v>0.7</v>
      </c>
      <c r="BM882">
        <v>0.1</v>
      </c>
      <c r="BQ882">
        <v>8.7</v>
      </c>
      <c r="BS882">
        <v>5.6</v>
      </c>
    </row>
    <row r="883" spans="1:72" x14ac:dyDescent="0.25">
      <c r="A883" s="28" t="s">
        <v>282</v>
      </c>
      <c r="B883" s="27" t="s">
        <v>351</v>
      </c>
      <c r="C883" s="28" t="s">
        <v>399</v>
      </c>
      <c r="D883">
        <v>0.1</v>
      </c>
      <c r="H883">
        <v>0.6</v>
      </c>
      <c r="I883">
        <v>0.1</v>
      </c>
      <c r="K883">
        <v>0.2</v>
      </c>
      <c r="L883">
        <v>0.4</v>
      </c>
      <c r="M883">
        <v>0.1</v>
      </c>
      <c r="N883">
        <v>0.4</v>
      </c>
      <c r="O883">
        <v>0.9</v>
      </c>
      <c r="P883">
        <v>0.2</v>
      </c>
      <c r="Q883">
        <v>0.1</v>
      </c>
      <c r="R883">
        <v>0.1</v>
      </c>
      <c r="S883">
        <v>0.2</v>
      </c>
      <c r="T883">
        <v>0.2</v>
      </c>
      <c r="U883">
        <v>0.2</v>
      </c>
      <c r="V883">
        <v>0.3</v>
      </c>
      <c r="W883">
        <v>0.3</v>
      </c>
      <c r="X883">
        <v>0.1</v>
      </c>
      <c r="Y883">
        <v>0.2</v>
      </c>
      <c r="AA883">
        <v>0.3</v>
      </c>
      <c r="AC883">
        <v>0.3</v>
      </c>
      <c r="AD883">
        <v>0.3</v>
      </c>
      <c r="AE883">
        <v>0.3</v>
      </c>
      <c r="AF883">
        <v>1.2</v>
      </c>
      <c r="AG883">
        <v>0.9</v>
      </c>
      <c r="AH883">
        <v>0.2</v>
      </c>
      <c r="AI883">
        <v>0.1</v>
      </c>
      <c r="AJ883">
        <v>0.1</v>
      </c>
      <c r="AK883">
        <v>0.2</v>
      </c>
      <c r="AL883">
        <v>0.1</v>
      </c>
      <c r="AM883">
        <v>0.3</v>
      </c>
      <c r="AN883">
        <v>4.3</v>
      </c>
      <c r="AO883">
        <v>0.3</v>
      </c>
      <c r="AP883">
        <v>0.4</v>
      </c>
      <c r="AQ883">
        <v>2.4</v>
      </c>
      <c r="AR883">
        <v>0.5</v>
      </c>
      <c r="AS883">
        <v>0.3</v>
      </c>
      <c r="AT883">
        <v>0.6</v>
      </c>
      <c r="AU883">
        <v>0.1</v>
      </c>
      <c r="AV883">
        <v>1.5</v>
      </c>
      <c r="AW883">
        <v>0.5</v>
      </c>
      <c r="AX883">
        <v>0.5</v>
      </c>
      <c r="AY883">
        <v>0.8</v>
      </c>
      <c r="AZ883">
        <v>0.2</v>
      </c>
      <c r="BA883">
        <v>0.2</v>
      </c>
      <c r="BB883">
        <v>0.1</v>
      </c>
      <c r="BC883">
        <v>0.2</v>
      </c>
      <c r="BD883">
        <v>0.5</v>
      </c>
      <c r="BE883">
        <v>1.3</v>
      </c>
      <c r="BF883">
        <v>2.2</v>
      </c>
      <c r="BG883">
        <v>0.9</v>
      </c>
      <c r="BH883">
        <v>0.4</v>
      </c>
      <c r="BI883">
        <v>1</v>
      </c>
      <c r="BJ883">
        <v>0.2</v>
      </c>
      <c r="BK883">
        <v>0.6</v>
      </c>
      <c r="BM883">
        <v>0.1</v>
      </c>
      <c r="BQ883">
        <v>16.4</v>
      </c>
      <c r="BS883">
        <v>7.7</v>
      </c>
      <c r="BT883">
        <v>-1.1</v>
      </c>
    </row>
    <row r="884" spans="1:72" x14ac:dyDescent="0.25">
      <c r="A884" s="28" t="s">
        <v>282</v>
      </c>
      <c r="B884" s="27" t="s">
        <v>351</v>
      </c>
      <c r="C884" s="28" t="s">
        <v>400</v>
      </c>
      <c r="D884">
        <v>1.4</v>
      </c>
      <c r="E884">
        <v>0.2</v>
      </c>
      <c r="G884">
        <v>0.7</v>
      </c>
      <c r="H884">
        <v>14</v>
      </c>
      <c r="I884">
        <v>1.7</v>
      </c>
      <c r="J884">
        <v>0.6</v>
      </c>
      <c r="K884">
        <v>5.6</v>
      </c>
      <c r="L884">
        <v>7.8</v>
      </c>
      <c r="M884">
        <v>2.6</v>
      </c>
      <c r="N884">
        <v>11.2</v>
      </c>
      <c r="O884">
        <v>21.6</v>
      </c>
      <c r="P884">
        <v>4.4</v>
      </c>
      <c r="Q884">
        <v>1.8</v>
      </c>
      <c r="R884">
        <v>1.9</v>
      </c>
      <c r="S884">
        <v>5.3</v>
      </c>
      <c r="T884">
        <v>5.3</v>
      </c>
      <c r="U884">
        <v>4.1</v>
      </c>
      <c r="V884">
        <v>7.2</v>
      </c>
      <c r="W884">
        <v>8.8</v>
      </c>
      <c r="X884">
        <v>2.2</v>
      </c>
      <c r="Y884">
        <v>3.5</v>
      </c>
      <c r="Z884">
        <v>1.2</v>
      </c>
      <c r="AA884">
        <v>7.7</v>
      </c>
      <c r="AB884">
        <v>0.3</v>
      </c>
      <c r="AC884">
        <v>8.1</v>
      </c>
      <c r="AD884">
        <v>6.8</v>
      </c>
      <c r="AE884">
        <v>6</v>
      </c>
      <c r="AF884">
        <v>26.6</v>
      </c>
      <c r="AG884">
        <v>19.1</v>
      </c>
      <c r="AH884">
        <v>5.1</v>
      </c>
      <c r="AI884">
        <v>1.7</v>
      </c>
      <c r="AJ884">
        <v>2.5</v>
      </c>
      <c r="AK884">
        <v>6.5</v>
      </c>
      <c r="AL884">
        <v>1.9</v>
      </c>
      <c r="AM884">
        <v>6</v>
      </c>
      <c r="AN884">
        <v>97.1</v>
      </c>
      <c r="AO884">
        <v>7.5</v>
      </c>
      <c r="AP884">
        <v>11.4</v>
      </c>
      <c r="AQ884">
        <v>51.5</v>
      </c>
      <c r="AR884">
        <v>12.9</v>
      </c>
      <c r="AS884">
        <v>10</v>
      </c>
      <c r="AT884">
        <v>14.8</v>
      </c>
      <c r="AU884">
        <v>2.7</v>
      </c>
      <c r="AV884">
        <v>32.9</v>
      </c>
      <c r="AW884">
        <v>12.6</v>
      </c>
      <c r="AX884">
        <v>14</v>
      </c>
      <c r="AY884">
        <v>14.7</v>
      </c>
      <c r="AZ884">
        <v>5.3</v>
      </c>
      <c r="BA884">
        <v>4.1</v>
      </c>
      <c r="BB884">
        <v>2.2</v>
      </c>
      <c r="BC884">
        <v>4.6</v>
      </c>
      <c r="BD884">
        <v>14.7</v>
      </c>
      <c r="BE884">
        <v>36.9</v>
      </c>
      <c r="BF884">
        <v>61</v>
      </c>
      <c r="BG884">
        <v>22.7</v>
      </c>
      <c r="BH884">
        <v>12.4</v>
      </c>
      <c r="BI884">
        <v>26.5</v>
      </c>
      <c r="BJ884">
        <v>4.6</v>
      </c>
      <c r="BK884">
        <v>15.7</v>
      </c>
      <c r="BL884">
        <v>0.1</v>
      </c>
      <c r="BM884">
        <v>1.9</v>
      </c>
      <c r="BP884">
        <v>0.3</v>
      </c>
      <c r="BQ884">
        <v>363.3</v>
      </c>
      <c r="BS884">
        <v>162.5</v>
      </c>
      <c r="BT884">
        <v>3</v>
      </c>
    </row>
    <row r="885" spans="1:72" x14ac:dyDescent="0.25">
      <c r="A885" s="28" t="s">
        <v>282</v>
      </c>
      <c r="B885" s="27" t="s">
        <v>351</v>
      </c>
      <c r="C885" s="28" t="s">
        <v>401</v>
      </c>
      <c r="D885">
        <v>0.3</v>
      </c>
      <c r="E885">
        <v>0.1</v>
      </c>
      <c r="G885">
        <v>0.1</v>
      </c>
      <c r="H885">
        <v>2.7</v>
      </c>
      <c r="I885">
        <v>0.3</v>
      </c>
      <c r="J885">
        <v>0.1</v>
      </c>
      <c r="K885">
        <v>0.8</v>
      </c>
      <c r="L885">
        <v>1.2</v>
      </c>
      <c r="M885">
        <v>0.5</v>
      </c>
      <c r="N885">
        <v>2.4</v>
      </c>
      <c r="O885">
        <v>7.9</v>
      </c>
      <c r="P885">
        <v>1.1</v>
      </c>
      <c r="Q885">
        <v>0.4</v>
      </c>
      <c r="R885">
        <v>0.4</v>
      </c>
      <c r="S885">
        <v>1.1</v>
      </c>
      <c r="T885">
        <v>1.4</v>
      </c>
      <c r="U885">
        <v>0.7</v>
      </c>
      <c r="V885">
        <v>1.4</v>
      </c>
      <c r="W885">
        <v>1.4</v>
      </c>
      <c r="X885">
        <v>0.4</v>
      </c>
      <c r="Y885">
        <v>1</v>
      </c>
      <c r="Z885">
        <v>0.3</v>
      </c>
      <c r="AA885">
        <v>2.3</v>
      </c>
      <c r="AB885">
        <v>0.1</v>
      </c>
      <c r="AC885">
        <v>1.2</v>
      </c>
      <c r="AD885">
        <v>1.2</v>
      </c>
      <c r="AE885">
        <v>1</v>
      </c>
      <c r="AF885">
        <v>4.5</v>
      </c>
      <c r="AG885">
        <v>3.5</v>
      </c>
      <c r="AH885">
        <v>0.9</v>
      </c>
      <c r="AI885">
        <v>0.3</v>
      </c>
      <c r="AJ885">
        <v>0.6</v>
      </c>
      <c r="AK885">
        <v>1.1</v>
      </c>
      <c r="AL885">
        <v>0.3</v>
      </c>
      <c r="AM885">
        <v>1</v>
      </c>
      <c r="AN885">
        <v>29.3</v>
      </c>
      <c r="AO885">
        <v>2</v>
      </c>
      <c r="AP885">
        <v>2</v>
      </c>
      <c r="AQ885">
        <v>10.7</v>
      </c>
      <c r="AR885">
        <v>2.6</v>
      </c>
      <c r="AS885">
        <v>1.7</v>
      </c>
      <c r="AT885">
        <v>3.7</v>
      </c>
      <c r="AU885">
        <v>0.5</v>
      </c>
      <c r="AV885">
        <v>6</v>
      </c>
      <c r="AW885">
        <v>2.1</v>
      </c>
      <c r="AX885">
        <v>2.3</v>
      </c>
      <c r="AY885">
        <v>3.1</v>
      </c>
      <c r="AZ885">
        <v>0.8</v>
      </c>
      <c r="BA885">
        <v>1</v>
      </c>
      <c r="BB885">
        <v>0.4</v>
      </c>
      <c r="BC885">
        <v>0.7</v>
      </c>
      <c r="BD885">
        <v>2.4</v>
      </c>
      <c r="BE885">
        <v>6.2</v>
      </c>
      <c r="BF885">
        <v>9.5</v>
      </c>
      <c r="BG885">
        <v>3.6</v>
      </c>
      <c r="BH885">
        <v>1.9</v>
      </c>
      <c r="BI885">
        <v>4.3</v>
      </c>
      <c r="BJ885">
        <v>0.9</v>
      </c>
      <c r="BK885">
        <v>2.6</v>
      </c>
      <c r="BM885">
        <v>0.3</v>
      </c>
      <c r="BP885">
        <v>0.1</v>
      </c>
      <c r="BQ885">
        <v>73.4</v>
      </c>
      <c r="BS885">
        <v>41.5</v>
      </c>
      <c r="BT885">
        <v>-2.2</v>
      </c>
    </row>
    <row r="886" spans="1:72" x14ac:dyDescent="0.25">
      <c r="A886" s="28" t="s">
        <v>282</v>
      </c>
      <c r="B886" s="27" t="s">
        <v>351</v>
      </c>
      <c r="C886" s="28" t="s">
        <v>402</v>
      </c>
      <c r="D886">
        <v>0.2</v>
      </c>
      <c r="G886">
        <v>0.1</v>
      </c>
      <c r="H886">
        <v>1.7</v>
      </c>
      <c r="I886">
        <v>0.2</v>
      </c>
      <c r="J886">
        <v>0.1</v>
      </c>
      <c r="K886">
        <v>0.7</v>
      </c>
      <c r="L886">
        <v>1.2</v>
      </c>
      <c r="M886">
        <v>0.3</v>
      </c>
      <c r="N886">
        <v>1.6</v>
      </c>
      <c r="O886">
        <v>3.5</v>
      </c>
      <c r="P886">
        <v>1.2</v>
      </c>
      <c r="Q886">
        <v>0.3</v>
      </c>
      <c r="R886">
        <v>0.3</v>
      </c>
      <c r="S886">
        <v>0.7</v>
      </c>
      <c r="T886">
        <v>0.8</v>
      </c>
      <c r="U886">
        <v>0.7</v>
      </c>
      <c r="V886">
        <v>1</v>
      </c>
      <c r="W886">
        <v>1.1</v>
      </c>
      <c r="X886">
        <v>0.3</v>
      </c>
      <c r="Y886">
        <v>0.5</v>
      </c>
      <c r="Z886">
        <v>0.2</v>
      </c>
      <c r="AA886">
        <v>1.2</v>
      </c>
      <c r="AB886">
        <v>0.1</v>
      </c>
      <c r="AC886">
        <v>0.9</v>
      </c>
      <c r="AD886">
        <v>0.8</v>
      </c>
      <c r="AE886">
        <v>0.7</v>
      </c>
      <c r="AF886">
        <v>3.3</v>
      </c>
      <c r="AG886">
        <v>2.8</v>
      </c>
      <c r="AH886">
        <v>0.6</v>
      </c>
      <c r="AI886">
        <v>0.2</v>
      </c>
      <c r="AJ886">
        <v>0.3</v>
      </c>
      <c r="AK886">
        <v>0.8</v>
      </c>
      <c r="AL886">
        <v>0.2</v>
      </c>
      <c r="AM886">
        <v>0.7</v>
      </c>
      <c r="AN886">
        <v>14.9</v>
      </c>
      <c r="AO886">
        <v>0.9</v>
      </c>
      <c r="AP886">
        <v>1.8</v>
      </c>
      <c r="AQ886">
        <v>8.5</v>
      </c>
      <c r="AR886">
        <v>1.5</v>
      </c>
      <c r="AS886">
        <v>1.1</v>
      </c>
      <c r="AT886">
        <v>1.8</v>
      </c>
      <c r="AU886">
        <v>0.4</v>
      </c>
      <c r="AV886">
        <v>4.2</v>
      </c>
      <c r="AW886">
        <v>1.5</v>
      </c>
      <c r="AX886">
        <v>1.7</v>
      </c>
      <c r="AY886">
        <v>1.8</v>
      </c>
      <c r="AZ886">
        <v>0.6</v>
      </c>
      <c r="BA886">
        <v>0.5</v>
      </c>
      <c r="BB886">
        <v>0.3</v>
      </c>
      <c r="BC886">
        <v>0.5</v>
      </c>
      <c r="BD886">
        <v>1.8</v>
      </c>
      <c r="BE886">
        <v>4.3</v>
      </c>
      <c r="BF886">
        <v>7.4</v>
      </c>
      <c r="BG886">
        <v>2.5</v>
      </c>
      <c r="BH886">
        <v>1.3</v>
      </c>
      <c r="BI886">
        <v>3.8</v>
      </c>
      <c r="BJ886">
        <v>0.5</v>
      </c>
      <c r="BK886">
        <v>1.7</v>
      </c>
      <c r="BM886">
        <v>0.2</v>
      </c>
      <c r="BQ886">
        <v>50.8</v>
      </c>
      <c r="BS886">
        <v>24.5</v>
      </c>
      <c r="BT886">
        <v>-0.3</v>
      </c>
    </row>
    <row r="887" spans="1:72" x14ac:dyDescent="0.25">
      <c r="A887" s="28" t="s">
        <v>282</v>
      </c>
      <c r="B887" s="27" t="s">
        <v>351</v>
      </c>
      <c r="C887" s="28" t="s">
        <v>403</v>
      </c>
      <c r="D887">
        <v>0.4</v>
      </c>
      <c r="G887">
        <v>0.2</v>
      </c>
      <c r="H887">
        <v>5</v>
      </c>
      <c r="I887">
        <v>0.6</v>
      </c>
      <c r="J887">
        <v>0.2</v>
      </c>
      <c r="K887">
        <v>3.1</v>
      </c>
      <c r="L887">
        <v>2.5</v>
      </c>
      <c r="M887">
        <v>0.7</v>
      </c>
      <c r="N887">
        <v>3.7</v>
      </c>
      <c r="O887">
        <v>8.8</v>
      </c>
      <c r="P887">
        <v>2</v>
      </c>
      <c r="Q887">
        <v>0.6</v>
      </c>
      <c r="R887">
        <v>0.6</v>
      </c>
      <c r="S887">
        <v>1.8</v>
      </c>
      <c r="T887">
        <v>1.8</v>
      </c>
      <c r="U887">
        <v>1.2</v>
      </c>
      <c r="V887">
        <v>2.5</v>
      </c>
      <c r="W887">
        <v>2.8</v>
      </c>
      <c r="X887">
        <v>0.7</v>
      </c>
      <c r="Y887">
        <v>1.5</v>
      </c>
      <c r="Z887">
        <v>0.4</v>
      </c>
      <c r="AA887">
        <v>2.9</v>
      </c>
      <c r="AB887">
        <v>0.1</v>
      </c>
      <c r="AC887">
        <v>2.1</v>
      </c>
      <c r="AD887">
        <v>3</v>
      </c>
      <c r="AE887">
        <v>1.8</v>
      </c>
      <c r="AF887">
        <v>7.7</v>
      </c>
      <c r="AG887">
        <v>5.3</v>
      </c>
      <c r="AH887">
        <v>1.7</v>
      </c>
      <c r="AI887">
        <v>0.5</v>
      </c>
      <c r="AJ887">
        <v>0.8</v>
      </c>
      <c r="AK887">
        <v>1.9</v>
      </c>
      <c r="AL887">
        <v>0.5</v>
      </c>
      <c r="AM887">
        <v>1.8</v>
      </c>
      <c r="AN887">
        <v>34</v>
      </c>
      <c r="AO887">
        <v>2.2</v>
      </c>
      <c r="AP887">
        <v>3</v>
      </c>
      <c r="AQ887">
        <v>14.1</v>
      </c>
      <c r="AR887">
        <v>3.7</v>
      </c>
      <c r="AS887">
        <v>2.6</v>
      </c>
      <c r="AT887">
        <v>4.5</v>
      </c>
      <c r="AU887">
        <v>0.9</v>
      </c>
      <c r="AV887">
        <v>9.7</v>
      </c>
      <c r="AW887">
        <v>3.6</v>
      </c>
      <c r="AX887">
        <v>3.6</v>
      </c>
      <c r="AY887">
        <v>4.7</v>
      </c>
      <c r="AZ887">
        <v>1.5</v>
      </c>
      <c r="BA887">
        <v>1.3</v>
      </c>
      <c r="BB887">
        <v>0.7</v>
      </c>
      <c r="BC887">
        <v>1.6</v>
      </c>
      <c r="BD887">
        <v>4.1</v>
      </c>
      <c r="BE887">
        <v>10.4</v>
      </c>
      <c r="BF887">
        <v>15.1</v>
      </c>
      <c r="BG887">
        <v>6.5</v>
      </c>
      <c r="BH887">
        <v>3.8</v>
      </c>
      <c r="BI887">
        <v>7.4</v>
      </c>
      <c r="BJ887">
        <v>1.3</v>
      </c>
      <c r="BK887">
        <v>4</v>
      </c>
      <c r="BM887">
        <v>0.6</v>
      </c>
      <c r="BP887">
        <v>0.2</v>
      </c>
      <c r="BQ887">
        <v>105.4</v>
      </c>
      <c r="BS887">
        <v>51.3</v>
      </c>
      <c r="BT887">
        <v>-2.2</v>
      </c>
    </row>
    <row r="888" spans="1:72" x14ac:dyDescent="0.25">
      <c r="A888" s="28" t="s">
        <v>282</v>
      </c>
      <c r="B888" s="27" t="s">
        <v>351</v>
      </c>
      <c r="C888" s="28" t="s">
        <v>404</v>
      </c>
      <c r="D888">
        <v>0.1</v>
      </c>
      <c r="H888">
        <v>0.5</v>
      </c>
      <c r="I888">
        <v>0.1</v>
      </c>
      <c r="K888">
        <v>0.2</v>
      </c>
      <c r="L888">
        <v>0.3</v>
      </c>
      <c r="M888">
        <v>0.1</v>
      </c>
      <c r="N888">
        <v>0.4</v>
      </c>
      <c r="O888">
        <v>0.7</v>
      </c>
      <c r="P888">
        <v>0.1</v>
      </c>
      <c r="Q888">
        <v>0.1</v>
      </c>
      <c r="R888">
        <v>0.1</v>
      </c>
      <c r="S888">
        <v>0.2</v>
      </c>
      <c r="T888">
        <v>0.2</v>
      </c>
      <c r="U888">
        <v>0.1</v>
      </c>
      <c r="V888">
        <v>0.3</v>
      </c>
      <c r="W888">
        <v>0.3</v>
      </c>
      <c r="X888">
        <v>0.1</v>
      </c>
      <c r="Y888">
        <v>0.1</v>
      </c>
      <c r="AA888">
        <v>0.3</v>
      </c>
      <c r="AC888">
        <v>0.2</v>
      </c>
      <c r="AD888">
        <v>0.3</v>
      </c>
      <c r="AE888">
        <v>0.2</v>
      </c>
      <c r="AF888">
        <v>1.1</v>
      </c>
      <c r="AG888">
        <v>0.7</v>
      </c>
      <c r="AH888">
        <v>0.2</v>
      </c>
      <c r="AI888">
        <v>0.1</v>
      </c>
      <c r="AJ888">
        <v>0.1</v>
      </c>
      <c r="AK888">
        <v>0.2</v>
      </c>
      <c r="AL888">
        <v>0.1</v>
      </c>
      <c r="AM888">
        <v>0.2</v>
      </c>
      <c r="AN888">
        <v>3.1</v>
      </c>
      <c r="AO888">
        <v>0.3</v>
      </c>
      <c r="AP888">
        <v>0.4</v>
      </c>
      <c r="AQ888">
        <v>1.8</v>
      </c>
      <c r="AR888">
        <v>0.5</v>
      </c>
      <c r="AS888">
        <v>0.4</v>
      </c>
      <c r="AT888">
        <v>0.7</v>
      </c>
      <c r="AU888">
        <v>0.1</v>
      </c>
      <c r="AV888">
        <v>1.6</v>
      </c>
      <c r="AW888">
        <v>0.4</v>
      </c>
      <c r="AX888">
        <v>0.4</v>
      </c>
      <c r="AY888">
        <v>0.9</v>
      </c>
      <c r="AZ888">
        <v>0.2</v>
      </c>
      <c r="BA888">
        <v>0.2</v>
      </c>
      <c r="BB888">
        <v>0.1</v>
      </c>
      <c r="BC888">
        <v>0.2</v>
      </c>
      <c r="BD888">
        <v>0.5</v>
      </c>
      <c r="BE888">
        <v>1.4</v>
      </c>
      <c r="BF888">
        <v>1.9</v>
      </c>
      <c r="BG888">
        <v>0.8</v>
      </c>
      <c r="BH888">
        <v>0.4</v>
      </c>
      <c r="BI888">
        <v>0.9</v>
      </c>
      <c r="BJ888">
        <v>0.2</v>
      </c>
      <c r="BK888">
        <v>0.6</v>
      </c>
      <c r="BM888">
        <v>0.1</v>
      </c>
      <c r="BQ888">
        <v>14.2</v>
      </c>
      <c r="BS888">
        <v>7.9</v>
      </c>
      <c r="BT888">
        <v>0.1</v>
      </c>
    </row>
    <row r="889" spans="1:72" x14ac:dyDescent="0.25">
      <c r="A889" s="28" t="s">
        <v>282</v>
      </c>
      <c r="B889" s="27" t="s">
        <v>351</v>
      </c>
      <c r="C889" s="28" t="s">
        <v>405</v>
      </c>
      <c r="D889">
        <v>0.1</v>
      </c>
      <c r="G889">
        <v>0.1</v>
      </c>
      <c r="H889">
        <v>1.8</v>
      </c>
      <c r="I889">
        <v>0.2</v>
      </c>
      <c r="K889">
        <v>0.3</v>
      </c>
      <c r="L889">
        <v>0.6</v>
      </c>
      <c r="M889">
        <v>0.1</v>
      </c>
      <c r="N889">
        <v>1</v>
      </c>
      <c r="O889">
        <v>2.2</v>
      </c>
      <c r="P889">
        <v>0.4</v>
      </c>
      <c r="Q889">
        <v>0.1</v>
      </c>
      <c r="R889">
        <v>0.1</v>
      </c>
      <c r="S889">
        <v>0.6</v>
      </c>
      <c r="T889">
        <v>0.4</v>
      </c>
      <c r="U889">
        <v>0.2</v>
      </c>
      <c r="V889">
        <v>0.8</v>
      </c>
      <c r="W889">
        <v>0.5</v>
      </c>
      <c r="X889">
        <v>0.2</v>
      </c>
      <c r="Y889">
        <v>0.5</v>
      </c>
      <c r="Z889">
        <v>0.1</v>
      </c>
      <c r="AA889">
        <v>0.9</v>
      </c>
      <c r="AC889">
        <v>0.4</v>
      </c>
      <c r="AD889">
        <v>1.2</v>
      </c>
      <c r="AE889">
        <v>0.5</v>
      </c>
      <c r="AF889">
        <v>2.1</v>
      </c>
      <c r="AG889">
        <v>1.4</v>
      </c>
      <c r="AH889">
        <v>0.7</v>
      </c>
      <c r="AI889">
        <v>0.1</v>
      </c>
      <c r="AJ889">
        <v>0.5</v>
      </c>
      <c r="AK889">
        <v>0.5</v>
      </c>
      <c r="AL889">
        <v>0.1</v>
      </c>
      <c r="AM889">
        <v>0.7</v>
      </c>
      <c r="AN889">
        <v>8.7</v>
      </c>
      <c r="AO889">
        <v>0.9</v>
      </c>
      <c r="AP889">
        <v>0.9</v>
      </c>
      <c r="AQ889">
        <v>3.8</v>
      </c>
      <c r="AR889">
        <v>1.6</v>
      </c>
      <c r="AS889">
        <v>0.6</v>
      </c>
      <c r="AT889">
        <v>2.4</v>
      </c>
      <c r="AU889">
        <v>0.4</v>
      </c>
      <c r="AV889">
        <v>11.9</v>
      </c>
      <c r="AW889">
        <v>1</v>
      </c>
      <c r="AX889">
        <v>0.7</v>
      </c>
      <c r="AY889">
        <v>2.1</v>
      </c>
      <c r="AZ889">
        <v>0.5</v>
      </c>
      <c r="BA889">
        <v>0.5</v>
      </c>
      <c r="BB889">
        <v>0.4</v>
      </c>
      <c r="BC889">
        <v>1.1</v>
      </c>
      <c r="BD889">
        <v>1.2</v>
      </c>
      <c r="BE889">
        <v>3.3</v>
      </c>
      <c r="BF889">
        <v>3.6</v>
      </c>
      <c r="BG889">
        <v>2</v>
      </c>
      <c r="BH889">
        <v>1.5</v>
      </c>
      <c r="BI889">
        <v>2.2</v>
      </c>
      <c r="BJ889">
        <v>0.4</v>
      </c>
      <c r="BK889">
        <v>1.1</v>
      </c>
      <c r="BM889">
        <v>0.3</v>
      </c>
      <c r="BP889">
        <v>0.1</v>
      </c>
      <c r="BQ889">
        <v>35</v>
      </c>
      <c r="BS889">
        <v>21.7</v>
      </c>
      <c r="BT889">
        <v>0.5</v>
      </c>
    </row>
    <row r="890" spans="1:72" x14ac:dyDescent="0.25">
      <c r="A890" s="28" t="s">
        <v>282</v>
      </c>
      <c r="B890" s="27" t="s">
        <v>351</v>
      </c>
      <c r="C890" s="28" t="s">
        <v>406</v>
      </c>
      <c r="D890">
        <v>0.2</v>
      </c>
      <c r="G890">
        <v>0.1</v>
      </c>
      <c r="H890">
        <v>2.4</v>
      </c>
      <c r="I890">
        <v>0.2</v>
      </c>
      <c r="J890">
        <v>0.1</v>
      </c>
      <c r="K890">
        <v>1.6</v>
      </c>
      <c r="L890">
        <v>2.2</v>
      </c>
      <c r="M890">
        <v>0.7</v>
      </c>
      <c r="N890">
        <v>2.2</v>
      </c>
      <c r="O890">
        <v>6.7</v>
      </c>
      <c r="P890">
        <v>1.1</v>
      </c>
      <c r="Q890">
        <v>0.3</v>
      </c>
      <c r="R890">
        <v>0.5</v>
      </c>
      <c r="S890">
        <v>1</v>
      </c>
      <c r="T890">
        <v>0.8</v>
      </c>
      <c r="U890">
        <v>0.5</v>
      </c>
      <c r="V890">
        <v>1.3</v>
      </c>
      <c r="W890">
        <v>1</v>
      </c>
      <c r="X890">
        <v>0.3</v>
      </c>
      <c r="Y890">
        <v>0.8</v>
      </c>
      <c r="Z890">
        <v>0.2</v>
      </c>
      <c r="AA890">
        <v>2.2</v>
      </c>
      <c r="AB890">
        <v>0.1</v>
      </c>
      <c r="AC890">
        <v>0.9</v>
      </c>
      <c r="AD890">
        <v>1.1</v>
      </c>
      <c r="AE890">
        <v>0.7</v>
      </c>
      <c r="AF890">
        <v>3.3</v>
      </c>
      <c r="AG890">
        <v>2.4</v>
      </c>
      <c r="AH890">
        <v>1.1</v>
      </c>
      <c r="AI890">
        <v>0.2</v>
      </c>
      <c r="AJ890">
        <v>0.5</v>
      </c>
      <c r="AK890">
        <v>0.8</v>
      </c>
      <c r="AL890">
        <v>0.4</v>
      </c>
      <c r="AM890">
        <v>0.7</v>
      </c>
      <c r="AN890">
        <v>23</v>
      </c>
      <c r="AO890">
        <v>1.1</v>
      </c>
      <c r="AP890">
        <v>1.2</v>
      </c>
      <c r="AQ890">
        <v>8.2</v>
      </c>
      <c r="AR890">
        <v>1.9</v>
      </c>
      <c r="AS890">
        <v>1.3</v>
      </c>
      <c r="AT890">
        <v>1.6</v>
      </c>
      <c r="AU890">
        <v>0.5</v>
      </c>
      <c r="AV890">
        <v>4.7</v>
      </c>
      <c r="AW890">
        <v>1.5</v>
      </c>
      <c r="AX890">
        <v>1.4</v>
      </c>
      <c r="AY890">
        <v>2.3</v>
      </c>
      <c r="AZ890">
        <v>0.7</v>
      </c>
      <c r="BA890">
        <v>0.5</v>
      </c>
      <c r="BB890">
        <v>0.4</v>
      </c>
      <c r="BC890">
        <v>0.7</v>
      </c>
      <c r="BD890">
        <v>1.8</v>
      </c>
      <c r="BE890">
        <v>4.5</v>
      </c>
      <c r="BF890">
        <v>5.9</v>
      </c>
      <c r="BG890">
        <v>2.5</v>
      </c>
      <c r="BH890">
        <v>1.5</v>
      </c>
      <c r="BI890">
        <v>2.7</v>
      </c>
      <c r="BJ890">
        <v>0.6</v>
      </c>
      <c r="BK890">
        <v>1.7</v>
      </c>
      <c r="BM890">
        <v>0.2</v>
      </c>
      <c r="BP890">
        <v>0.1</v>
      </c>
      <c r="BQ890">
        <v>36.4</v>
      </c>
      <c r="BS890">
        <v>17.9</v>
      </c>
      <c r="BT890">
        <v>0.2</v>
      </c>
    </row>
    <row r="891" spans="1:72" x14ac:dyDescent="0.25">
      <c r="A891" s="28" t="s">
        <v>282</v>
      </c>
      <c r="B891" s="27" t="s">
        <v>351</v>
      </c>
      <c r="C891" s="28" t="s">
        <v>407</v>
      </c>
      <c r="D891">
        <v>4.8</v>
      </c>
      <c r="E891">
        <v>0.6</v>
      </c>
      <c r="F891">
        <v>0.2</v>
      </c>
      <c r="G891">
        <v>2.1</v>
      </c>
      <c r="H891">
        <v>53.7</v>
      </c>
      <c r="I891">
        <v>6</v>
      </c>
      <c r="J891">
        <v>2.7</v>
      </c>
      <c r="K891">
        <v>17.4</v>
      </c>
      <c r="L891">
        <v>26.1</v>
      </c>
      <c r="M891">
        <v>7.2</v>
      </c>
      <c r="N891">
        <v>42.9</v>
      </c>
      <c r="O891">
        <v>145.8</v>
      </c>
      <c r="P891">
        <v>15.2</v>
      </c>
      <c r="Q891">
        <v>6</v>
      </c>
      <c r="R891">
        <v>6.2</v>
      </c>
      <c r="S891">
        <v>18</v>
      </c>
      <c r="T891">
        <v>19.8</v>
      </c>
      <c r="U891">
        <v>10.9</v>
      </c>
      <c r="V891">
        <v>22.1</v>
      </c>
      <c r="W891">
        <v>21.3</v>
      </c>
      <c r="X891">
        <v>6.3</v>
      </c>
      <c r="Y891">
        <v>18.4</v>
      </c>
      <c r="Z891">
        <v>4.8</v>
      </c>
      <c r="AA891">
        <v>43.3</v>
      </c>
      <c r="AB891">
        <v>1.8</v>
      </c>
      <c r="AC891">
        <v>18.2</v>
      </c>
      <c r="AD891">
        <v>21.8</v>
      </c>
      <c r="AE891">
        <v>15.6</v>
      </c>
      <c r="AF891">
        <v>75.8</v>
      </c>
      <c r="AG891">
        <v>50.1</v>
      </c>
      <c r="AH891">
        <v>14.5</v>
      </c>
      <c r="AI891">
        <v>5.3</v>
      </c>
      <c r="AJ891">
        <v>13</v>
      </c>
      <c r="AK891">
        <v>16.7</v>
      </c>
      <c r="AL891">
        <v>5</v>
      </c>
      <c r="AM891">
        <v>18.1</v>
      </c>
      <c r="AN891">
        <v>530.5</v>
      </c>
      <c r="AO891">
        <v>21</v>
      </c>
      <c r="AP891">
        <v>28.2</v>
      </c>
      <c r="AQ891">
        <v>146.8</v>
      </c>
      <c r="AR891">
        <v>44.6</v>
      </c>
      <c r="AS891">
        <v>24</v>
      </c>
      <c r="AT891">
        <v>48.8</v>
      </c>
      <c r="AU891">
        <v>8.5</v>
      </c>
      <c r="AV891">
        <v>128.3</v>
      </c>
      <c r="AW891">
        <v>30.2</v>
      </c>
      <c r="AX891">
        <v>29.8</v>
      </c>
      <c r="AY891">
        <v>46.2</v>
      </c>
      <c r="AZ891">
        <v>14.3</v>
      </c>
      <c r="BA891">
        <v>12.3</v>
      </c>
      <c r="BB891">
        <v>6.3</v>
      </c>
      <c r="BC891">
        <v>14.9</v>
      </c>
      <c r="BD891">
        <v>36.8</v>
      </c>
      <c r="BE891">
        <v>98.1</v>
      </c>
      <c r="BF891">
        <v>146.5</v>
      </c>
      <c r="BG891">
        <v>57.9</v>
      </c>
      <c r="BH891">
        <v>31.2</v>
      </c>
      <c r="BI891">
        <v>82.8</v>
      </c>
      <c r="BJ891">
        <v>12.8</v>
      </c>
      <c r="BK891">
        <v>45.2</v>
      </c>
      <c r="BL891">
        <v>0.5</v>
      </c>
      <c r="BM891">
        <v>5.3</v>
      </c>
      <c r="BP891">
        <v>1.9</v>
      </c>
      <c r="BQ891">
        <v>1103.2</v>
      </c>
      <c r="BS891">
        <v>547.3</v>
      </c>
      <c r="BT891">
        <v>10</v>
      </c>
    </row>
    <row r="892" spans="1:72" x14ac:dyDescent="0.25">
      <c r="A892" s="26" t="s">
        <v>283</v>
      </c>
      <c r="B892" s="27" t="s">
        <v>352</v>
      </c>
      <c r="C892" s="26" t="s">
        <v>384</v>
      </c>
      <c r="D892">
        <v>80.4</v>
      </c>
      <c r="E892">
        <v>11.7</v>
      </c>
      <c r="F892">
        <v>8.2</v>
      </c>
      <c r="G892">
        <v>48</v>
      </c>
      <c r="H892">
        <v>2037.2</v>
      </c>
      <c r="I892">
        <v>159.1</v>
      </c>
      <c r="J892">
        <v>82.6</v>
      </c>
      <c r="K892">
        <v>125.7</v>
      </c>
      <c r="L892">
        <v>92.5</v>
      </c>
      <c r="M892">
        <v>150</v>
      </c>
      <c r="N892">
        <v>586.5</v>
      </c>
      <c r="O892">
        <v>631.8</v>
      </c>
      <c r="P892">
        <v>155.3</v>
      </c>
      <c r="Q892">
        <v>134.2</v>
      </c>
      <c r="R892">
        <v>96.9</v>
      </c>
      <c r="S892">
        <v>241.6</v>
      </c>
      <c r="T892">
        <v>308.5</v>
      </c>
      <c r="U892">
        <v>219.5</v>
      </c>
      <c r="V892">
        <v>282.2</v>
      </c>
      <c r="W892">
        <v>407</v>
      </c>
      <c r="X892">
        <v>309.5</v>
      </c>
      <c r="Y892">
        <v>217.9</v>
      </c>
      <c r="Z892">
        <v>163.9</v>
      </c>
      <c r="AA892">
        <v>664.2</v>
      </c>
      <c r="AB892">
        <v>57.8</v>
      </c>
      <c r="AC892">
        <v>162.9</v>
      </c>
      <c r="AD892">
        <v>1188.9</v>
      </c>
      <c r="AE892">
        <v>570.2</v>
      </c>
      <c r="AF892">
        <v>4538.2</v>
      </c>
      <c r="AG892">
        <v>3120.4</v>
      </c>
      <c r="AH892">
        <v>581.4</v>
      </c>
      <c r="AI892">
        <v>151.7</v>
      </c>
      <c r="AJ892">
        <v>186.4</v>
      </c>
      <c r="AK892">
        <v>457.8</v>
      </c>
      <c r="AL892">
        <v>127.9</v>
      </c>
      <c r="AM892">
        <v>1768.2</v>
      </c>
      <c r="AN892">
        <v>1752.2</v>
      </c>
      <c r="AO892">
        <v>23373.9</v>
      </c>
      <c r="AP892">
        <v>7213.8</v>
      </c>
      <c r="AQ892">
        <v>5725</v>
      </c>
      <c r="AR892">
        <v>448.6</v>
      </c>
      <c r="AS892">
        <v>206.3</v>
      </c>
      <c r="AT892">
        <v>189.1</v>
      </c>
      <c r="AU892">
        <v>658.9</v>
      </c>
      <c r="AV892">
        <v>3405.1</v>
      </c>
      <c r="AW892">
        <v>954.9</v>
      </c>
      <c r="AX892">
        <v>548.7</v>
      </c>
      <c r="AY892">
        <v>10342</v>
      </c>
      <c r="AZ892">
        <v>577.8</v>
      </c>
      <c r="BA892">
        <v>1307.4</v>
      </c>
      <c r="BB892">
        <v>179.1</v>
      </c>
      <c r="BC892">
        <v>221.5</v>
      </c>
      <c r="BD892">
        <v>1585.7</v>
      </c>
      <c r="BE892">
        <v>1319.4</v>
      </c>
      <c r="BF892">
        <v>622.3</v>
      </c>
      <c r="BG892">
        <v>600.1</v>
      </c>
      <c r="BH892">
        <v>314.4</v>
      </c>
      <c r="BI892">
        <v>1278.6</v>
      </c>
      <c r="BJ892">
        <v>1505.6</v>
      </c>
      <c r="BK892">
        <v>737.5</v>
      </c>
      <c r="BL892">
        <v>39.4</v>
      </c>
      <c r="BM892">
        <v>236.7</v>
      </c>
      <c r="BP892">
        <v>24168.4</v>
      </c>
      <c r="BQ892">
        <v>23432.4</v>
      </c>
      <c r="BR892">
        <v>712.3</v>
      </c>
      <c r="BS892">
        <v>16403.5</v>
      </c>
      <c r="BT892">
        <v>448.9</v>
      </c>
    </row>
    <row r="893" spans="1:72" x14ac:dyDescent="0.25">
      <c r="A893" s="28" t="s">
        <v>283</v>
      </c>
      <c r="B893" s="27" t="s">
        <v>352</v>
      </c>
      <c r="C893" s="28" t="s">
        <v>385</v>
      </c>
      <c r="D893">
        <v>0.1</v>
      </c>
      <c r="H893">
        <v>2</v>
      </c>
      <c r="I893">
        <v>0.1</v>
      </c>
      <c r="J893">
        <v>0.1</v>
      </c>
      <c r="K893">
        <v>0.1</v>
      </c>
      <c r="L893">
        <v>0.2</v>
      </c>
      <c r="M893">
        <v>0.1</v>
      </c>
      <c r="N893">
        <v>0.6</v>
      </c>
      <c r="O893">
        <v>1.2</v>
      </c>
      <c r="P893">
        <v>0.2</v>
      </c>
      <c r="Q893">
        <v>0.1</v>
      </c>
      <c r="R893">
        <v>0.1</v>
      </c>
      <c r="S893">
        <v>0.2</v>
      </c>
      <c r="T893">
        <v>0.4</v>
      </c>
      <c r="U893">
        <v>0.2</v>
      </c>
      <c r="V893">
        <v>0.3</v>
      </c>
      <c r="W893">
        <v>0.5</v>
      </c>
      <c r="X893">
        <v>0.1</v>
      </c>
      <c r="Y893">
        <v>0.3</v>
      </c>
      <c r="Z893">
        <v>0.1</v>
      </c>
      <c r="AA893">
        <v>0.2</v>
      </c>
      <c r="AC893">
        <v>0.1</v>
      </c>
      <c r="AD893">
        <v>0.5</v>
      </c>
      <c r="AE893">
        <v>1</v>
      </c>
      <c r="AF893">
        <v>2.8</v>
      </c>
      <c r="AG893">
        <v>2.9</v>
      </c>
      <c r="AH893">
        <v>0.3</v>
      </c>
      <c r="AI893">
        <v>0.5</v>
      </c>
      <c r="AJ893">
        <v>0.2</v>
      </c>
      <c r="AK893">
        <v>0.4</v>
      </c>
      <c r="AM893">
        <v>1.2</v>
      </c>
      <c r="AN893">
        <v>1.4</v>
      </c>
      <c r="AO893">
        <v>64.1</v>
      </c>
      <c r="AP893">
        <v>11.3</v>
      </c>
      <c r="AQ893">
        <v>48.3</v>
      </c>
      <c r="AR893">
        <v>0.2</v>
      </c>
      <c r="AS893">
        <v>0.5</v>
      </c>
      <c r="AT893">
        <v>0.1</v>
      </c>
      <c r="AU893">
        <v>0.5</v>
      </c>
      <c r="AV893">
        <v>4</v>
      </c>
      <c r="AW893">
        <v>0.8</v>
      </c>
      <c r="AX893">
        <v>0.6</v>
      </c>
      <c r="AY893">
        <v>15</v>
      </c>
      <c r="AZ893">
        <v>0.4</v>
      </c>
      <c r="BA893">
        <v>4.7</v>
      </c>
      <c r="BB893">
        <v>0.1</v>
      </c>
      <c r="BC893">
        <v>0.2</v>
      </c>
      <c r="BD893">
        <v>1.1</v>
      </c>
      <c r="BE893">
        <v>2.3</v>
      </c>
      <c r="BF893">
        <v>0.6</v>
      </c>
      <c r="BG893">
        <v>0.6</v>
      </c>
      <c r="BH893">
        <v>0.7</v>
      </c>
      <c r="BI893">
        <v>2.6</v>
      </c>
      <c r="BJ893">
        <v>1.4</v>
      </c>
      <c r="BK893">
        <v>0.9</v>
      </c>
      <c r="BM893">
        <v>0.2</v>
      </c>
      <c r="BP893">
        <v>0.2</v>
      </c>
      <c r="BQ893">
        <v>77.1</v>
      </c>
      <c r="BS893">
        <v>8.6</v>
      </c>
      <c r="BT893">
        <v>3</v>
      </c>
    </row>
    <row r="894" spans="1:72" x14ac:dyDescent="0.25">
      <c r="A894" s="28" t="s">
        <v>283</v>
      </c>
      <c r="B894" s="27" t="s">
        <v>352</v>
      </c>
      <c r="C894" s="28" t="s">
        <v>386</v>
      </c>
      <c r="D894">
        <v>0.1</v>
      </c>
      <c r="G894">
        <v>0.1</v>
      </c>
      <c r="H894">
        <v>3</v>
      </c>
      <c r="I894">
        <v>0.3</v>
      </c>
      <c r="J894">
        <v>0.3</v>
      </c>
      <c r="K894">
        <v>0.5</v>
      </c>
      <c r="L894">
        <v>1</v>
      </c>
      <c r="M894">
        <v>0.2</v>
      </c>
      <c r="N894">
        <v>2.6</v>
      </c>
      <c r="O894">
        <v>4.4</v>
      </c>
      <c r="P894">
        <v>0.7</v>
      </c>
      <c r="Q894">
        <v>0.2</v>
      </c>
      <c r="R894">
        <v>0.3</v>
      </c>
      <c r="S894">
        <v>0.5</v>
      </c>
      <c r="T894">
        <v>1</v>
      </c>
      <c r="U894">
        <v>0.5</v>
      </c>
      <c r="V894">
        <v>0.6</v>
      </c>
      <c r="W894">
        <v>1</v>
      </c>
      <c r="X894">
        <v>0.3</v>
      </c>
      <c r="Y894">
        <v>1.5</v>
      </c>
      <c r="Z894">
        <v>0.2</v>
      </c>
      <c r="AA894">
        <v>0.8</v>
      </c>
      <c r="AB894">
        <v>0.1</v>
      </c>
      <c r="AC894">
        <v>0.4</v>
      </c>
      <c r="AD894">
        <v>1.1</v>
      </c>
      <c r="AE894">
        <v>1.9</v>
      </c>
      <c r="AF894">
        <v>6.2</v>
      </c>
      <c r="AG894">
        <v>5.7</v>
      </c>
      <c r="AH894">
        <v>0.5</v>
      </c>
      <c r="AI894">
        <v>0.2</v>
      </c>
      <c r="AJ894">
        <v>0.2</v>
      </c>
      <c r="AK894">
        <v>1</v>
      </c>
      <c r="AL894">
        <v>0.3</v>
      </c>
      <c r="AM894">
        <v>3.7</v>
      </c>
      <c r="AN894">
        <v>6.4</v>
      </c>
      <c r="AO894">
        <v>104.8</v>
      </c>
      <c r="AP894">
        <v>14.6</v>
      </c>
      <c r="AQ894">
        <v>29.4</v>
      </c>
      <c r="AR894">
        <v>0.6</v>
      </c>
      <c r="AS894">
        <v>1.2</v>
      </c>
      <c r="AT894">
        <v>0.7</v>
      </c>
      <c r="AU894">
        <v>1</v>
      </c>
      <c r="AV894">
        <v>10.9</v>
      </c>
      <c r="AW894">
        <v>3.3</v>
      </c>
      <c r="AX894">
        <v>2.2</v>
      </c>
      <c r="AY894">
        <v>25</v>
      </c>
      <c r="AZ894">
        <v>1.5</v>
      </c>
      <c r="BA894">
        <v>7.2</v>
      </c>
      <c r="BB894">
        <v>0.3</v>
      </c>
      <c r="BC894">
        <v>0.5</v>
      </c>
      <c r="BD894">
        <v>4.6</v>
      </c>
      <c r="BE894">
        <v>15.2</v>
      </c>
      <c r="BF894">
        <v>2.7</v>
      </c>
      <c r="BG894">
        <v>1.8</v>
      </c>
      <c r="BH894">
        <v>2.1</v>
      </c>
      <c r="BI894">
        <v>3.7</v>
      </c>
      <c r="BJ894">
        <v>1.8</v>
      </c>
      <c r="BK894">
        <v>4.9</v>
      </c>
      <c r="BL894">
        <v>0.1</v>
      </c>
      <c r="BM894">
        <v>0.7</v>
      </c>
      <c r="BP894">
        <v>1.2</v>
      </c>
      <c r="BQ894">
        <v>128.3</v>
      </c>
      <c r="BS894">
        <v>17.8</v>
      </c>
      <c r="BT894">
        <v>2.6</v>
      </c>
    </row>
    <row r="895" spans="1:72" x14ac:dyDescent="0.25">
      <c r="A895" s="28" t="s">
        <v>283</v>
      </c>
      <c r="B895" s="27" t="s">
        <v>352</v>
      </c>
      <c r="C895" s="28" t="s">
        <v>387</v>
      </c>
      <c r="D895">
        <v>1.1</v>
      </c>
      <c r="E895">
        <v>0.2</v>
      </c>
      <c r="F895">
        <v>0.4</v>
      </c>
      <c r="G895">
        <v>0.8</v>
      </c>
      <c r="H895">
        <v>69</v>
      </c>
      <c r="I895">
        <v>3.9</v>
      </c>
      <c r="J895">
        <v>5.1</v>
      </c>
      <c r="K895">
        <v>4.4</v>
      </c>
      <c r="L895">
        <v>6.7</v>
      </c>
      <c r="M895">
        <v>2.7</v>
      </c>
      <c r="N895">
        <v>20</v>
      </c>
      <c r="O895">
        <v>41.5</v>
      </c>
      <c r="P895">
        <v>6.9</v>
      </c>
      <c r="Q895">
        <v>3.4</v>
      </c>
      <c r="R895">
        <v>2.7</v>
      </c>
      <c r="S895">
        <v>7.7</v>
      </c>
      <c r="T895">
        <v>10.6</v>
      </c>
      <c r="U895">
        <v>7.2</v>
      </c>
      <c r="V895">
        <v>8</v>
      </c>
      <c r="W895">
        <v>16.3</v>
      </c>
      <c r="X895">
        <v>4.3</v>
      </c>
      <c r="Y895">
        <v>10.1</v>
      </c>
      <c r="Z895">
        <v>2.9</v>
      </c>
      <c r="AA895">
        <v>13.5</v>
      </c>
      <c r="AB895">
        <v>0.5</v>
      </c>
      <c r="AC895">
        <v>4.9</v>
      </c>
      <c r="AD895">
        <v>18.6</v>
      </c>
      <c r="AE895">
        <v>54.3</v>
      </c>
      <c r="AF895">
        <v>131</v>
      </c>
      <c r="AG895">
        <v>132.1</v>
      </c>
      <c r="AH895">
        <v>7.4</v>
      </c>
      <c r="AI895">
        <v>6.1</v>
      </c>
      <c r="AJ895">
        <v>4.2</v>
      </c>
      <c r="AK895">
        <v>15.5</v>
      </c>
      <c r="AL895">
        <v>2.7</v>
      </c>
      <c r="AM895">
        <v>59.5</v>
      </c>
      <c r="AN895">
        <v>105.3</v>
      </c>
      <c r="AO895">
        <v>2355.4</v>
      </c>
      <c r="AP895">
        <v>385.5</v>
      </c>
      <c r="AQ895">
        <v>1661.2</v>
      </c>
      <c r="AR895">
        <v>13</v>
      </c>
      <c r="AS895">
        <v>25.5</v>
      </c>
      <c r="AT895">
        <v>14.3</v>
      </c>
      <c r="AU895">
        <v>16.2</v>
      </c>
      <c r="AV895">
        <v>218.3</v>
      </c>
      <c r="AW895">
        <v>49.1</v>
      </c>
      <c r="AX895">
        <v>33.1</v>
      </c>
      <c r="AY895">
        <v>601.4</v>
      </c>
      <c r="AZ895">
        <v>21.8</v>
      </c>
      <c r="BA895">
        <v>189.5</v>
      </c>
      <c r="BB895">
        <v>5.3</v>
      </c>
      <c r="BC895">
        <v>20</v>
      </c>
      <c r="BD895">
        <v>65.9</v>
      </c>
      <c r="BE895">
        <v>69.5</v>
      </c>
      <c r="BF895">
        <v>44</v>
      </c>
      <c r="BG895">
        <v>30.4</v>
      </c>
      <c r="BH895">
        <v>28.8</v>
      </c>
      <c r="BI895">
        <v>93</v>
      </c>
      <c r="BJ895">
        <v>31.4</v>
      </c>
      <c r="BK895">
        <v>35.1</v>
      </c>
      <c r="BL895">
        <v>0.7</v>
      </c>
      <c r="BM895">
        <v>22.3</v>
      </c>
      <c r="BP895">
        <v>15.4</v>
      </c>
      <c r="BQ895">
        <v>2362.1</v>
      </c>
      <c r="BR895">
        <v>0.1</v>
      </c>
      <c r="BS895">
        <v>324.4</v>
      </c>
      <c r="BT895">
        <v>96.2</v>
      </c>
    </row>
    <row r="896" spans="1:71" x14ac:dyDescent="0.25">
      <c r="A896" s="28" t="s">
        <v>283</v>
      </c>
      <c r="B896" s="27" t="s">
        <v>352</v>
      </c>
      <c r="C896" s="28" t="s">
        <v>388</v>
      </c>
      <c r="AO896">
        <v>0.6</v>
      </c>
      <c r="AP896">
        <v>0.1</v>
      </c>
      <c r="AQ896">
        <v>0.1</v>
      </c>
      <c r="AY896">
        <v>0.1</v>
      </c>
      <c r="BQ896">
        <v>0.5</v>
      </c>
      <c r="BS896">
        <v>0.1</v>
      </c>
    </row>
    <row r="897" spans="1:72" x14ac:dyDescent="0.25">
      <c r="A897" s="28" t="s">
        <v>283</v>
      </c>
      <c r="B897" s="27" t="s">
        <v>352</v>
      </c>
      <c r="C897" s="28" t="s">
        <v>389</v>
      </c>
      <c r="H897">
        <v>0.1</v>
      </c>
      <c r="AA897">
        <v>0.1</v>
      </c>
      <c r="AE897">
        <v>0.1</v>
      </c>
      <c r="AF897">
        <v>0.1</v>
      </c>
      <c r="AG897">
        <v>0.2</v>
      </c>
      <c r="AM897">
        <v>0.2</v>
      </c>
      <c r="AO897">
        <v>3.6</v>
      </c>
      <c r="AP897">
        <v>0.5</v>
      </c>
      <c r="AQ897">
        <v>1</v>
      </c>
      <c r="AV897">
        <v>0.2</v>
      </c>
      <c r="AY897">
        <v>0.8</v>
      </c>
      <c r="BA897">
        <v>0.1</v>
      </c>
      <c r="BI897">
        <v>0.1</v>
      </c>
      <c r="BP897">
        <v>0.2</v>
      </c>
      <c r="BQ897">
        <v>4.1</v>
      </c>
      <c r="BS897">
        <v>0.5</v>
      </c>
      <c r="BT897">
        <v>0.1</v>
      </c>
    </row>
    <row r="898" spans="1:71" x14ac:dyDescent="0.25">
      <c r="A898" s="28" t="s">
        <v>283</v>
      </c>
      <c r="B898" s="27" t="s">
        <v>352</v>
      </c>
      <c r="C898" s="28" t="s">
        <v>390</v>
      </c>
      <c r="AF898">
        <v>0.1</v>
      </c>
      <c r="AN898">
        <v>0.1</v>
      </c>
      <c r="AO898">
        <v>1</v>
      </c>
      <c r="AP898">
        <v>0.5</v>
      </c>
      <c r="AQ898">
        <v>0.1</v>
      </c>
      <c r="AY898">
        <v>0.1</v>
      </c>
      <c r="BQ898">
        <v>2.1</v>
      </c>
      <c r="BS898">
        <v>0.2</v>
      </c>
    </row>
    <row r="899" spans="1:72" x14ac:dyDescent="0.25">
      <c r="A899" s="28" t="s">
        <v>283</v>
      </c>
      <c r="B899" s="27" t="s">
        <v>352</v>
      </c>
      <c r="C899" s="28" t="s">
        <v>391</v>
      </c>
      <c r="H899">
        <v>0.5</v>
      </c>
      <c r="L899">
        <v>0.1</v>
      </c>
      <c r="N899">
        <v>0.1</v>
      </c>
      <c r="O899">
        <v>0.1</v>
      </c>
      <c r="P899">
        <v>0.1</v>
      </c>
      <c r="S899">
        <v>0.1</v>
      </c>
      <c r="T899">
        <v>0.1</v>
      </c>
      <c r="U899">
        <v>0.1</v>
      </c>
      <c r="V899">
        <v>0.1</v>
      </c>
      <c r="W899">
        <v>0.2</v>
      </c>
      <c r="Y899">
        <v>0.1</v>
      </c>
      <c r="AA899">
        <v>0.2</v>
      </c>
      <c r="AD899">
        <v>0.2</v>
      </c>
      <c r="AE899">
        <v>0.3</v>
      </c>
      <c r="AF899">
        <v>1.2</v>
      </c>
      <c r="AG899">
        <v>1.4</v>
      </c>
      <c r="AK899">
        <v>0.1</v>
      </c>
      <c r="AM899">
        <v>1</v>
      </c>
      <c r="AN899">
        <v>0.3</v>
      </c>
      <c r="AO899">
        <v>29.3</v>
      </c>
      <c r="AP899">
        <v>4.7</v>
      </c>
      <c r="AQ899">
        <v>2.5</v>
      </c>
      <c r="AR899">
        <v>0.1</v>
      </c>
      <c r="AS899">
        <v>0.5</v>
      </c>
      <c r="AT899">
        <v>0.1</v>
      </c>
      <c r="AU899">
        <v>0.2</v>
      </c>
      <c r="AV899">
        <v>1.5</v>
      </c>
      <c r="AW899">
        <v>0.2</v>
      </c>
      <c r="AX899">
        <v>0.1</v>
      </c>
      <c r="AY899">
        <v>6.8</v>
      </c>
      <c r="AZ899">
        <v>0.2</v>
      </c>
      <c r="BA899">
        <v>0.7</v>
      </c>
      <c r="BD899">
        <v>0.3</v>
      </c>
      <c r="BE899">
        <v>0.5</v>
      </c>
      <c r="BF899">
        <v>0.2</v>
      </c>
      <c r="BG899">
        <v>0.2</v>
      </c>
      <c r="BH899">
        <v>0.1</v>
      </c>
      <c r="BI899">
        <v>0.7</v>
      </c>
      <c r="BJ899">
        <v>0.2</v>
      </c>
      <c r="BK899">
        <v>0.3</v>
      </c>
      <c r="BM899">
        <v>0.2</v>
      </c>
      <c r="BP899">
        <v>5.5</v>
      </c>
      <c r="BQ899">
        <v>43</v>
      </c>
      <c r="BS899">
        <v>2.3</v>
      </c>
      <c r="BT899">
        <v>0.5</v>
      </c>
    </row>
    <row r="900" spans="1:72" x14ac:dyDescent="0.25">
      <c r="A900" s="28" t="s">
        <v>283</v>
      </c>
      <c r="B900" s="27" t="s">
        <v>352</v>
      </c>
      <c r="C900" s="28" t="s">
        <v>392</v>
      </c>
      <c r="H900">
        <v>0.4</v>
      </c>
      <c r="N900">
        <v>0.1</v>
      </c>
      <c r="O900">
        <v>0.2</v>
      </c>
      <c r="S900">
        <v>0.1</v>
      </c>
      <c r="T900">
        <v>0.1</v>
      </c>
      <c r="U900">
        <v>0.1</v>
      </c>
      <c r="W900">
        <v>0.1</v>
      </c>
      <c r="Y900">
        <v>0.1</v>
      </c>
      <c r="AA900">
        <v>0.2</v>
      </c>
      <c r="AC900">
        <v>0.1</v>
      </c>
      <c r="AD900">
        <v>0.2</v>
      </c>
      <c r="AE900">
        <v>0.3</v>
      </c>
      <c r="AF900">
        <v>0.7</v>
      </c>
      <c r="AG900">
        <v>1</v>
      </c>
      <c r="AH900">
        <v>0.1</v>
      </c>
      <c r="AK900">
        <v>0.2</v>
      </c>
      <c r="AM900">
        <v>0.8</v>
      </c>
      <c r="AN900">
        <v>0.4</v>
      </c>
      <c r="AO900">
        <v>15.2</v>
      </c>
      <c r="AP900">
        <v>2.5</v>
      </c>
      <c r="AQ900">
        <v>4.4</v>
      </c>
      <c r="AR900">
        <v>0.1</v>
      </c>
      <c r="AS900">
        <v>0.2</v>
      </c>
      <c r="AT900">
        <v>0.1</v>
      </c>
      <c r="AU900">
        <v>0.1</v>
      </c>
      <c r="AV900">
        <v>1.2</v>
      </c>
      <c r="AW900">
        <v>0.3</v>
      </c>
      <c r="AX900">
        <v>0.2</v>
      </c>
      <c r="AY900">
        <v>3.5</v>
      </c>
      <c r="AZ900">
        <v>0.2</v>
      </c>
      <c r="BA900">
        <v>1.1</v>
      </c>
      <c r="BC900">
        <v>0.1</v>
      </c>
      <c r="BD900">
        <v>0.4</v>
      </c>
      <c r="BE900">
        <v>0.6</v>
      </c>
      <c r="BF900">
        <v>0.3</v>
      </c>
      <c r="BG900">
        <v>0.2</v>
      </c>
      <c r="BH900">
        <v>0.2</v>
      </c>
      <c r="BI900">
        <v>0.6</v>
      </c>
      <c r="BJ900">
        <v>0.3</v>
      </c>
      <c r="BK900">
        <v>0.2</v>
      </c>
      <c r="BM900">
        <v>0.1</v>
      </c>
      <c r="BP900">
        <v>0.4</v>
      </c>
      <c r="BQ900">
        <v>16.7</v>
      </c>
      <c r="BS900">
        <v>2.3</v>
      </c>
      <c r="BT900">
        <v>0.6</v>
      </c>
    </row>
    <row r="901" spans="1:72" x14ac:dyDescent="0.25">
      <c r="A901" s="28" t="s">
        <v>283</v>
      </c>
      <c r="B901" s="27" t="s">
        <v>352</v>
      </c>
      <c r="C901" s="28" t="s">
        <v>393</v>
      </c>
      <c r="H901">
        <v>0.6</v>
      </c>
      <c r="L901">
        <v>0.2</v>
      </c>
      <c r="N901">
        <v>0.1</v>
      </c>
      <c r="O901">
        <v>0.3</v>
      </c>
      <c r="S901">
        <v>0.1</v>
      </c>
      <c r="T901">
        <v>0.1</v>
      </c>
      <c r="W901">
        <v>0.1</v>
      </c>
      <c r="Y901">
        <v>0.1</v>
      </c>
      <c r="AA901">
        <v>0.2</v>
      </c>
      <c r="AD901">
        <v>0.6</v>
      </c>
      <c r="AE901">
        <v>0.2</v>
      </c>
      <c r="AF901">
        <v>0.6</v>
      </c>
      <c r="AG901">
        <v>2</v>
      </c>
      <c r="AH901">
        <v>0.1</v>
      </c>
      <c r="AK901">
        <v>0.1</v>
      </c>
      <c r="AM901">
        <v>1</v>
      </c>
      <c r="AN901">
        <v>0.8</v>
      </c>
      <c r="AO901">
        <v>28.6</v>
      </c>
      <c r="AP901">
        <v>2.8</v>
      </c>
      <c r="AQ901">
        <v>3.4</v>
      </c>
      <c r="AR901">
        <v>0.4</v>
      </c>
      <c r="AS901">
        <v>0.6</v>
      </c>
      <c r="AT901">
        <v>0.2</v>
      </c>
      <c r="AU901">
        <v>0.4</v>
      </c>
      <c r="AV901">
        <v>1.1</v>
      </c>
      <c r="AW901">
        <v>0.3</v>
      </c>
      <c r="AX901">
        <v>0.1</v>
      </c>
      <c r="AY901">
        <v>9</v>
      </c>
      <c r="AZ901">
        <v>0.1</v>
      </c>
      <c r="BA901">
        <v>2.9</v>
      </c>
      <c r="BC901">
        <v>0.1</v>
      </c>
      <c r="BD901">
        <v>0.4</v>
      </c>
      <c r="BE901">
        <v>1</v>
      </c>
      <c r="BF901">
        <v>0.3</v>
      </c>
      <c r="BG901">
        <v>0.5</v>
      </c>
      <c r="BH901">
        <v>0.4</v>
      </c>
      <c r="BI901">
        <v>2.1</v>
      </c>
      <c r="BJ901">
        <v>0.5</v>
      </c>
      <c r="BK901">
        <v>0.4</v>
      </c>
      <c r="BM901">
        <v>0.1</v>
      </c>
      <c r="BP901">
        <v>0.3</v>
      </c>
      <c r="BQ901">
        <v>30</v>
      </c>
      <c r="BS901">
        <v>3.4</v>
      </c>
      <c r="BT901">
        <v>1.3</v>
      </c>
    </row>
    <row r="902" spans="1:72" x14ac:dyDescent="0.25">
      <c r="A902" s="28" t="s">
        <v>283</v>
      </c>
      <c r="B902" s="27" t="s">
        <v>352</v>
      </c>
      <c r="C902" s="28" t="s">
        <v>394</v>
      </c>
      <c r="H902">
        <v>0.1</v>
      </c>
      <c r="O902">
        <v>0.1</v>
      </c>
      <c r="AE902">
        <v>0.1</v>
      </c>
      <c r="AF902">
        <v>0.2</v>
      </c>
      <c r="AG902">
        <v>0.4</v>
      </c>
      <c r="AM902">
        <v>0.1</v>
      </c>
      <c r="AN902">
        <v>0.1</v>
      </c>
      <c r="AO902">
        <v>6.3</v>
      </c>
      <c r="AP902">
        <v>0.8</v>
      </c>
      <c r="AQ902">
        <v>1.3</v>
      </c>
      <c r="AS902">
        <v>0.1</v>
      </c>
      <c r="AV902">
        <v>0.4</v>
      </c>
      <c r="AW902">
        <v>0.1</v>
      </c>
      <c r="AX902">
        <v>0.1</v>
      </c>
      <c r="AY902">
        <v>2.2</v>
      </c>
      <c r="BA902">
        <v>0.7</v>
      </c>
      <c r="BD902">
        <v>0.1</v>
      </c>
      <c r="BE902">
        <v>0.2</v>
      </c>
      <c r="BF902">
        <v>0.1</v>
      </c>
      <c r="BH902">
        <v>0.1</v>
      </c>
      <c r="BI902">
        <v>0.2</v>
      </c>
      <c r="BJ902">
        <v>0.1</v>
      </c>
      <c r="BK902">
        <v>0.1</v>
      </c>
      <c r="BQ902">
        <v>7.2</v>
      </c>
      <c r="BS902">
        <v>0.5</v>
      </c>
      <c r="BT902">
        <v>0.3</v>
      </c>
    </row>
    <row r="903" spans="1:72" x14ac:dyDescent="0.25">
      <c r="A903" s="28" t="s">
        <v>283</v>
      </c>
      <c r="B903" s="27" t="s">
        <v>352</v>
      </c>
      <c r="C903" s="28" t="s">
        <v>395</v>
      </c>
      <c r="D903">
        <v>0.1</v>
      </c>
      <c r="F903">
        <v>0.1</v>
      </c>
      <c r="H903">
        <v>3.8</v>
      </c>
      <c r="I903">
        <v>0.4</v>
      </c>
      <c r="J903">
        <v>0.4</v>
      </c>
      <c r="K903">
        <v>0.2</v>
      </c>
      <c r="L903">
        <v>0.3</v>
      </c>
      <c r="M903">
        <v>0.2</v>
      </c>
      <c r="N903">
        <v>2.2</v>
      </c>
      <c r="O903">
        <v>3.7</v>
      </c>
      <c r="P903">
        <v>0.5</v>
      </c>
      <c r="Q903">
        <v>0.3</v>
      </c>
      <c r="R903">
        <v>0.3</v>
      </c>
      <c r="S903">
        <v>0.6</v>
      </c>
      <c r="T903">
        <v>1.1</v>
      </c>
      <c r="U903">
        <v>0.7</v>
      </c>
      <c r="V903">
        <v>0.5</v>
      </c>
      <c r="W903">
        <v>1.4</v>
      </c>
      <c r="X903">
        <v>0.6</v>
      </c>
      <c r="Y903">
        <v>1.5</v>
      </c>
      <c r="Z903">
        <v>0.3</v>
      </c>
      <c r="AA903">
        <v>0.9</v>
      </c>
      <c r="AC903">
        <v>0.3</v>
      </c>
      <c r="AD903">
        <v>2.4</v>
      </c>
      <c r="AE903">
        <v>3.9</v>
      </c>
      <c r="AF903">
        <v>13</v>
      </c>
      <c r="AG903">
        <v>17.1</v>
      </c>
      <c r="AH903">
        <v>0.9</v>
      </c>
      <c r="AI903">
        <v>0.5</v>
      </c>
      <c r="AJ903">
        <v>0.4</v>
      </c>
      <c r="AK903">
        <v>2.1</v>
      </c>
      <c r="AL903">
        <v>0.2</v>
      </c>
      <c r="AM903">
        <v>6.3</v>
      </c>
      <c r="AN903">
        <v>13.4</v>
      </c>
      <c r="AO903">
        <v>205.7</v>
      </c>
      <c r="AP903">
        <v>24.5</v>
      </c>
      <c r="AQ903">
        <v>65.7</v>
      </c>
      <c r="AR903">
        <v>1.1</v>
      </c>
      <c r="AS903">
        <v>3.4</v>
      </c>
      <c r="AT903">
        <v>1.3</v>
      </c>
      <c r="AU903">
        <v>2.3</v>
      </c>
      <c r="AV903">
        <v>28.5</v>
      </c>
      <c r="AW903">
        <v>8.7</v>
      </c>
      <c r="AX903">
        <v>5.7</v>
      </c>
      <c r="AY903">
        <v>69.6</v>
      </c>
      <c r="AZ903">
        <v>3.7</v>
      </c>
      <c r="BA903">
        <v>20.7</v>
      </c>
      <c r="BB903">
        <v>0.6</v>
      </c>
      <c r="BC903">
        <v>0.6</v>
      </c>
      <c r="BD903">
        <v>12.2</v>
      </c>
      <c r="BE903">
        <v>13.6</v>
      </c>
      <c r="BF903">
        <v>3.8</v>
      </c>
      <c r="BG903">
        <v>4.3</v>
      </c>
      <c r="BH903">
        <v>3.4</v>
      </c>
      <c r="BI903">
        <v>7.1</v>
      </c>
      <c r="BJ903">
        <v>3.7</v>
      </c>
      <c r="BK903">
        <v>5.7</v>
      </c>
      <c r="BL903">
        <v>0.1</v>
      </c>
      <c r="BM903">
        <v>1.4</v>
      </c>
      <c r="BP903">
        <v>0.4</v>
      </c>
      <c r="BQ903">
        <v>287.7</v>
      </c>
      <c r="BS903">
        <v>42.6</v>
      </c>
      <c r="BT903">
        <v>8.5</v>
      </c>
    </row>
    <row r="904" spans="1:72" x14ac:dyDescent="0.25">
      <c r="A904" s="28" t="s">
        <v>283</v>
      </c>
      <c r="B904" s="27" t="s">
        <v>352</v>
      </c>
      <c r="C904" s="28" t="s">
        <v>396</v>
      </c>
      <c r="D904">
        <v>0.7</v>
      </c>
      <c r="E904">
        <v>0.1</v>
      </c>
      <c r="F904">
        <v>0.1</v>
      </c>
      <c r="G904">
        <v>0.4</v>
      </c>
      <c r="H904">
        <v>86.3</v>
      </c>
      <c r="I904">
        <v>2.9</v>
      </c>
      <c r="J904">
        <v>2.6</v>
      </c>
      <c r="K904">
        <v>2.5</v>
      </c>
      <c r="L904">
        <v>2.6</v>
      </c>
      <c r="M904">
        <v>3.9</v>
      </c>
      <c r="N904">
        <v>158.3</v>
      </c>
      <c r="O904">
        <v>425.8</v>
      </c>
      <c r="P904">
        <v>5</v>
      </c>
      <c r="Q904">
        <v>5</v>
      </c>
      <c r="R904">
        <v>1.9</v>
      </c>
      <c r="S904">
        <v>5.2</v>
      </c>
      <c r="T904">
        <v>67.8</v>
      </c>
      <c r="U904">
        <v>5.5</v>
      </c>
      <c r="V904">
        <v>5.2</v>
      </c>
      <c r="W904">
        <v>16.9</v>
      </c>
      <c r="X904">
        <v>2.3</v>
      </c>
      <c r="Y904">
        <v>110.9</v>
      </c>
      <c r="Z904">
        <v>1.9</v>
      </c>
      <c r="AA904">
        <v>7.7</v>
      </c>
      <c r="AB904">
        <v>0.4</v>
      </c>
      <c r="AC904">
        <v>2.2</v>
      </c>
      <c r="AD904">
        <v>15.4</v>
      </c>
      <c r="AE904">
        <v>33.5</v>
      </c>
      <c r="AF904">
        <v>96.1</v>
      </c>
      <c r="AG904">
        <v>175</v>
      </c>
      <c r="AH904">
        <v>4.4</v>
      </c>
      <c r="AI904">
        <v>2.7</v>
      </c>
      <c r="AJ904">
        <v>2.8</v>
      </c>
      <c r="AK904">
        <v>8.7</v>
      </c>
      <c r="AL904">
        <v>1.9</v>
      </c>
      <c r="AM904">
        <v>70.1</v>
      </c>
      <c r="AN904">
        <v>44.1</v>
      </c>
      <c r="AO904">
        <v>1962.3</v>
      </c>
      <c r="AP904">
        <v>209.7</v>
      </c>
      <c r="AQ904">
        <v>1436.1</v>
      </c>
      <c r="AR904">
        <v>7.8</v>
      </c>
      <c r="AS904">
        <v>25.8</v>
      </c>
      <c r="AT904">
        <v>13.6</v>
      </c>
      <c r="AU904">
        <v>9.7</v>
      </c>
      <c r="AV904">
        <v>145.5</v>
      </c>
      <c r="AW904">
        <v>25.4</v>
      </c>
      <c r="AX904">
        <v>19.5</v>
      </c>
      <c r="AY904">
        <v>1142.9</v>
      </c>
      <c r="AZ904">
        <v>12</v>
      </c>
      <c r="BA904">
        <v>515.8</v>
      </c>
      <c r="BB904">
        <v>5.5</v>
      </c>
      <c r="BC904">
        <v>56.2</v>
      </c>
      <c r="BD904">
        <v>36.3</v>
      </c>
      <c r="BE904">
        <v>1177.5</v>
      </c>
      <c r="BF904">
        <v>15.7</v>
      </c>
      <c r="BG904">
        <v>17.7</v>
      </c>
      <c r="BH904">
        <v>142.4</v>
      </c>
      <c r="BI904">
        <v>193.6</v>
      </c>
      <c r="BJ904">
        <v>67.4</v>
      </c>
      <c r="BK904">
        <v>325.9</v>
      </c>
      <c r="BL904">
        <v>0.5</v>
      </c>
      <c r="BM904">
        <v>6.2</v>
      </c>
      <c r="BP904">
        <v>5.7</v>
      </c>
      <c r="BQ904">
        <v>2291.3</v>
      </c>
      <c r="BR904">
        <v>0.1</v>
      </c>
      <c r="BS904">
        <v>210.8</v>
      </c>
      <c r="BT904">
        <v>201.2</v>
      </c>
    </row>
    <row r="905" spans="1:72" x14ac:dyDescent="0.25">
      <c r="A905" s="28" t="s">
        <v>283</v>
      </c>
      <c r="B905" s="27" t="s">
        <v>352</v>
      </c>
      <c r="C905" s="28" t="s">
        <v>397</v>
      </c>
      <c r="H905">
        <v>0.2</v>
      </c>
      <c r="N905">
        <v>0.2</v>
      </c>
      <c r="O905">
        <v>0.3</v>
      </c>
      <c r="T905">
        <v>0.1</v>
      </c>
      <c r="W905">
        <v>0.1</v>
      </c>
      <c r="Y905">
        <v>0.1</v>
      </c>
      <c r="AD905">
        <v>0.1</v>
      </c>
      <c r="AE905">
        <v>0.2</v>
      </c>
      <c r="AF905">
        <v>0.6</v>
      </c>
      <c r="AG905">
        <v>0.6</v>
      </c>
      <c r="AK905">
        <v>0.1</v>
      </c>
      <c r="AM905">
        <v>0.2</v>
      </c>
      <c r="AN905">
        <v>0.6</v>
      </c>
      <c r="AO905">
        <v>9.1</v>
      </c>
      <c r="AP905">
        <v>1.3</v>
      </c>
      <c r="AQ905">
        <v>4.4</v>
      </c>
      <c r="AS905">
        <v>0.1</v>
      </c>
      <c r="AU905">
        <v>0.1</v>
      </c>
      <c r="AV905">
        <v>1.2</v>
      </c>
      <c r="AW905">
        <v>0.4</v>
      </c>
      <c r="AX905">
        <v>0.3</v>
      </c>
      <c r="AY905">
        <v>2.7</v>
      </c>
      <c r="AZ905">
        <v>0.2</v>
      </c>
      <c r="BA905">
        <v>1.2</v>
      </c>
      <c r="BC905">
        <v>0.1</v>
      </c>
      <c r="BD905">
        <v>0.6</v>
      </c>
      <c r="BE905">
        <v>1</v>
      </c>
      <c r="BF905">
        <v>0.2</v>
      </c>
      <c r="BG905">
        <v>0.3</v>
      </c>
      <c r="BH905">
        <v>0.2</v>
      </c>
      <c r="BI905">
        <v>0.4</v>
      </c>
      <c r="BJ905">
        <v>0.2</v>
      </c>
      <c r="BK905">
        <v>0.4</v>
      </c>
      <c r="BM905">
        <v>0.1</v>
      </c>
      <c r="BP905">
        <v>0.1</v>
      </c>
      <c r="BQ905">
        <v>11</v>
      </c>
      <c r="BS905">
        <v>1.9</v>
      </c>
      <c r="BT905">
        <v>0.6</v>
      </c>
    </row>
    <row r="906" spans="1:72" x14ac:dyDescent="0.25">
      <c r="A906" s="28" t="s">
        <v>283</v>
      </c>
      <c r="B906" s="27" t="s">
        <v>352</v>
      </c>
      <c r="C906" s="28" t="s">
        <v>398</v>
      </c>
      <c r="H906">
        <v>0.1</v>
      </c>
      <c r="AF906">
        <v>0.1</v>
      </c>
      <c r="AG906">
        <v>0.1</v>
      </c>
      <c r="AM906">
        <v>0.1</v>
      </c>
      <c r="AN906">
        <v>0.1</v>
      </c>
      <c r="AO906">
        <v>3.4</v>
      </c>
      <c r="AP906">
        <v>0.2</v>
      </c>
      <c r="AQ906">
        <v>0.5</v>
      </c>
      <c r="AV906">
        <v>0.2</v>
      </c>
      <c r="AY906">
        <v>0.5</v>
      </c>
      <c r="BA906">
        <v>0.2</v>
      </c>
      <c r="BD906">
        <v>0.1</v>
      </c>
      <c r="BF906">
        <v>0.1</v>
      </c>
      <c r="BQ906">
        <v>1.5</v>
      </c>
      <c r="BS906">
        <v>0.2</v>
      </c>
      <c r="BT906">
        <v>0.1</v>
      </c>
    </row>
    <row r="907" spans="1:72" x14ac:dyDescent="0.25">
      <c r="A907" s="28" t="s">
        <v>283</v>
      </c>
      <c r="B907" s="27" t="s">
        <v>352</v>
      </c>
      <c r="C907" s="28" t="s">
        <v>399</v>
      </c>
      <c r="H907">
        <v>0.5</v>
      </c>
      <c r="N907">
        <v>0.1</v>
      </c>
      <c r="O907">
        <v>0.2</v>
      </c>
      <c r="T907">
        <v>0.1</v>
      </c>
      <c r="U907">
        <v>0.1</v>
      </c>
      <c r="W907">
        <v>0.1</v>
      </c>
      <c r="Y907">
        <v>0.1</v>
      </c>
      <c r="AA907">
        <v>0.1</v>
      </c>
      <c r="AD907">
        <v>0.1</v>
      </c>
      <c r="AE907">
        <v>0.3</v>
      </c>
      <c r="AF907">
        <v>0.9</v>
      </c>
      <c r="AG907">
        <v>1</v>
      </c>
      <c r="AK907">
        <v>0.1</v>
      </c>
      <c r="AM907">
        <v>0.4</v>
      </c>
      <c r="AN907">
        <v>0.5</v>
      </c>
      <c r="AO907">
        <v>23.5</v>
      </c>
      <c r="AP907">
        <v>3.3</v>
      </c>
      <c r="AQ907">
        <v>17.7</v>
      </c>
      <c r="AR907">
        <v>0.1</v>
      </c>
      <c r="AS907">
        <v>0.1</v>
      </c>
      <c r="AU907">
        <v>0.1</v>
      </c>
      <c r="AV907">
        <v>1.2</v>
      </c>
      <c r="AW907">
        <v>0.3</v>
      </c>
      <c r="AX907">
        <v>0.2</v>
      </c>
      <c r="AY907">
        <v>5.7</v>
      </c>
      <c r="AZ907">
        <v>0.2</v>
      </c>
      <c r="BA907">
        <v>2.3</v>
      </c>
      <c r="BC907">
        <v>0.1</v>
      </c>
      <c r="BD907">
        <v>0.4</v>
      </c>
      <c r="BE907">
        <v>0.8</v>
      </c>
      <c r="BF907">
        <v>0.3</v>
      </c>
      <c r="BG907">
        <v>0.2</v>
      </c>
      <c r="BH907">
        <v>0.3</v>
      </c>
      <c r="BI907">
        <v>0.7</v>
      </c>
      <c r="BJ907">
        <v>0.2</v>
      </c>
      <c r="BK907">
        <v>0.3</v>
      </c>
      <c r="BM907">
        <v>0.1</v>
      </c>
      <c r="BP907">
        <v>0.3</v>
      </c>
      <c r="BQ907">
        <v>16.9</v>
      </c>
      <c r="BS907">
        <v>1.8</v>
      </c>
      <c r="BT907">
        <v>1.1</v>
      </c>
    </row>
    <row r="908" spans="1:72" x14ac:dyDescent="0.25">
      <c r="A908" s="28" t="s">
        <v>283</v>
      </c>
      <c r="B908" s="27" t="s">
        <v>352</v>
      </c>
      <c r="C908" s="28" t="s">
        <v>400</v>
      </c>
      <c r="H908">
        <v>2.1</v>
      </c>
      <c r="I908">
        <v>0.1</v>
      </c>
      <c r="J908">
        <v>0.1</v>
      </c>
      <c r="L908">
        <v>0.3</v>
      </c>
      <c r="N908">
        <v>1.1</v>
      </c>
      <c r="O908">
        <v>2.1</v>
      </c>
      <c r="P908">
        <v>0.1</v>
      </c>
      <c r="Q908">
        <v>0.1</v>
      </c>
      <c r="S908">
        <v>0.1</v>
      </c>
      <c r="T908">
        <v>0.4</v>
      </c>
      <c r="U908">
        <v>0.1</v>
      </c>
      <c r="V908">
        <v>0.1</v>
      </c>
      <c r="W908">
        <v>0.4</v>
      </c>
      <c r="X908">
        <v>0.1</v>
      </c>
      <c r="Y908">
        <v>0.7</v>
      </c>
      <c r="Z908">
        <v>0.1</v>
      </c>
      <c r="AA908">
        <v>0.3</v>
      </c>
      <c r="AC908">
        <v>0.1</v>
      </c>
      <c r="AD908">
        <v>0.4</v>
      </c>
      <c r="AE908">
        <v>1.1</v>
      </c>
      <c r="AF908">
        <v>2.7</v>
      </c>
      <c r="AG908">
        <v>3</v>
      </c>
      <c r="AH908">
        <v>0.1</v>
      </c>
      <c r="AI908">
        <v>0.1</v>
      </c>
      <c r="AJ908">
        <v>0.1</v>
      </c>
      <c r="AK908">
        <v>0.4</v>
      </c>
      <c r="AM908">
        <v>1.9</v>
      </c>
      <c r="AN908">
        <v>1.9</v>
      </c>
      <c r="AO908">
        <v>81.1</v>
      </c>
      <c r="AP908">
        <v>6.5</v>
      </c>
      <c r="AQ908">
        <v>13.1</v>
      </c>
      <c r="AR908">
        <v>0.2</v>
      </c>
      <c r="AS908">
        <v>0.6</v>
      </c>
      <c r="AT908">
        <v>0.2</v>
      </c>
      <c r="AU908">
        <v>0.4</v>
      </c>
      <c r="AV908">
        <v>4.9</v>
      </c>
      <c r="AW908">
        <v>1.2</v>
      </c>
      <c r="AX908">
        <v>0.8</v>
      </c>
      <c r="AY908">
        <v>18.4</v>
      </c>
      <c r="AZ908">
        <v>0.6</v>
      </c>
      <c r="BA908">
        <v>5.1</v>
      </c>
      <c r="BB908">
        <v>0.1</v>
      </c>
      <c r="BC908">
        <v>0.2</v>
      </c>
      <c r="BD908">
        <v>1.7</v>
      </c>
      <c r="BE908">
        <v>7.6</v>
      </c>
      <c r="BF908">
        <v>1</v>
      </c>
      <c r="BG908">
        <v>0.6</v>
      </c>
      <c r="BH908">
        <v>1.1</v>
      </c>
      <c r="BI908">
        <v>2.5</v>
      </c>
      <c r="BJ908">
        <v>1</v>
      </c>
      <c r="BK908">
        <v>2.4</v>
      </c>
      <c r="BM908">
        <v>0.3</v>
      </c>
      <c r="BP908">
        <v>0.6</v>
      </c>
      <c r="BQ908">
        <v>71.4</v>
      </c>
      <c r="BS908">
        <v>8.3</v>
      </c>
      <c r="BT908">
        <v>2.7</v>
      </c>
    </row>
    <row r="909" spans="1:72" x14ac:dyDescent="0.25">
      <c r="A909" s="28" t="s">
        <v>283</v>
      </c>
      <c r="B909" s="27" t="s">
        <v>352</v>
      </c>
      <c r="C909" s="28" t="s">
        <v>401</v>
      </c>
      <c r="H909">
        <v>5</v>
      </c>
      <c r="I909">
        <v>0.2</v>
      </c>
      <c r="J909">
        <v>0.7</v>
      </c>
      <c r="K909">
        <v>0.3</v>
      </c>
      <c r="L909">
        <v>0.9</v>
      </c>
      <c r="M909">
        <v>0.1</v>
      </c>
      <c r="N909">
        <v>3.3</v>
      </c>
      <c r="O909">
        <v>6.6</v>
      </c>
      <c r="P909">
        <v>0.5</v>
      </c>
      <c r="Q909">
        <v>0.2</v>
      </c>
      <c r="R909">
        <v>0.2</v>
      </c>
      <c r="S909">
        <v>0.5</v>
      </c>
      <c r="T909">
        <v>1.3</v>
      </c>
      <c r="U909">
        <v>0.5</v>
      </c>
      <c r="V909">
        <v>0.4</v>
      </c>
      <c r="W909">
        <v>0.7</v>
      </c>
      <c r="X909">
        <v>0.2</v>
      </c>
      <c r="Y909">
        <v>2.3</v>
      </c>
      <c r="Z909">
        <v>0.2</v>
      </c>
      <c r="AA909">
        <v>0.5</v>
      </c>
      <c r="AC909">
        <v>0.2</v>
      </c>
      <c r="AD909">
        <v>1.3</v>
      </c>
      <c r="AE909">
        <v>6.2</v>
      </c>
      <c r="AF909">
        <v>11.4</v>
      </c>
      <c r="AG909">
        <v>8.3</v>
      </c>
      <c r="AH909">
        <v>0.4</v>
      </c>
      <c r="AI909">
        <v>0.3</v>
      </c>
      <c r="AJ909">
        <v>0.2</v>
      </c>
      <c r="AK909">
        <v>1.1</v>
      </c>
      <c r="AL909">
        <v>0.1</v>
      </c>
      <c r="AM909">
        <v>4.8</v>
      </c>
      <c r="AN909">
        <v>6.2</v>
      </c>
      <c r="AO909">
        <v>179.8</v>
      </c>
      <c r="AP909">
        <v>20.2</v>
      </c>
      <c r="AQ909">
        <v>54.5</v>
      </c>
      <c r="AR909">
        <v>0.5</v>
      </c>
      <c r="AS909">
        <v>1.5</v>
      </c>
      <c r="AT909">
        <v>0.4</v>
      </c>
      <c r="AU909">
        <v>1.2</v>
      </c>
      <c r="AV909">
        <v>20.2</v>
      </c>
      <c r="AW909">
        <v>3.6</v>
      </c>
      <c r="AX909">
        <v>2.4</v>
      </c>
      <c r="AY909">
        <v>46.5</v>
      </c>
      <c r="AZ909">
        <v>1.8</v>
      </c>
      <c r="BA909">
        <v>12.8</v>
      </c>
      <c r="BB909">
        <v>0.3</v>
      </c>
      <c r="BC909">
        <v>0.4</v>
      </c>
      <c r="BD909">
        <v>5</v>
      </c>
      <c r="BE909">
        <v>25.3</v>
      </c>
      <c r="BF909">
        <v>1.9</v>
      </c>
      <c r="BG909">
        <v>1.9</v>
      </c>
      <c r="BH909">
        <v>3.3</v>
      </c>
      <c r="BI909">
        <v>7.8</v>
      </c>
      <c r="BJ909">
        <v>3.4</v>
      </c>
      <c r="BK909">
        <v>8.6</v>
      </c>
      <c r="BM909">
        <v>1.4</v>
      </c>
      <c r="BP909">
        <v>1.1</v>
      </c>
      <c r="BQ909">
        <v>174.8</v>
      </c>
      <c r="BS909">
        <v>23</v>
      </c>
      <c r="BT909">
        <v>7</v>
      </c>
    </row>
    <row r="910" spans="1:72" x14ac:dyDescent="0.25">
      <c r="A910" s="28" t="s">
        <v>283</v>
      </c>
      <c r="B910" s="27" t="s">
        <v>352</v>
      </c>
      <c r="C910" s="28" t="s">
        <v>402</v>
      </c>
      <c r="H910">
        <v>0.7</v>
      </c>
      <c r="L910">
        <v>0.1</v>
      </c>
      <c r="N910">
        <v>0.5</v>
      </c>
      <c r="O910">
        <v>0.9</v>
      </c>
      <c r="P910">
        <v>0.1</v>
      </c>
      <c r="S910">
        <v>0.1</v>
      </c>
      <c r="T910">
        <v>0.3</v>
      </c>
      <c r="U910">
        <v>0.1</v>
      </c>
      <c r="V910">
        <v>0.1</v>
      </c>
      <c r="W910">
        <v>0.2</v>
      </c>
      <c r="Y910">
        <v>0.2</v>
      </c>
      <c r="AA910">
        <v>0.1</v>
      </c>
      <c r="AC910">
        <v>0.1</v>
      </c>
      <c r="AD910">
        <v>0.2</v>
      </c>
      <c r="AE910">
        <v>0.3</v>
      </c>
      <c r="AF910">
        <v>0.8</v>
      </c>
      <c r="AG910">
        <v>0.9</v>
      </c>
      <c r="AH910">
        <v>0.1</v>
      </c>
      <c r="AI910">
        <v>0.1</v>
      </c>
      <c r="AJ910">
        <v>0.1</v>
      </c>
      <c r="AK910">
        <v>0.2</v>
      </c>
      <c r="AM910">
        <v>0.7</v>
      </c>
      <c r="AN910">
        <v>0.7</v>
      </c>
      <c r="AO910">
        <v>28.1</v>
      </c>
      <c r="AP910">
        <v>2.1</v>
      </c>
      <c r="AQ910">
        <v>5.4</v>
      </c>
      <c r="AR910">
        <v>0.2</v>
      </c>
      <c r="AS910">
        <v>0.4</v>
      </c>
      <c r="AT910">
        <v>0.1</v>
      </c>
      <c r="AU910">
        <v>0.5</v>
      </c>
      <c r="AV910">
        <v>1.7</v>
      </c>
      <c r="AW910">
        <v>0.3</v>
      </c>
      <c r="AX910">
        <v>0.2</v>
      </c>
      <c r="AY910">
        <v>7.6</v>
      </c>
      <c r="AZ910">
        <v>0.2</v>
      </c>
      <c r="BA910">
        <v>1.6</v>
      </c>
      <c r="BC910">
        <v>0.1</v>
      </c>
      <c r="BD910">
        <v>0.5</v>
      </c>
      <c r="BE910">
        <v>2.5</v>
      </c>
      <c r="BF910">
        <v>0.3</v>
      </c>
      <c r="BG910">
        <v>0.2</v>
      </c>
      <c r="BH910">
        <v>0.4</v>
      </c>
      <c r="BI910">
        <v>1.2</v>
      </c>
      <c r="BJ910">
        <v>0.3</v>
      </c>
      <c r="BK910">
        <v>0.8</v>
      </c>
      <c r="BM910">
        <v>0.2</v>
      </c>
      <c r="BP910">
        <v>0.1</v>
      </c>
      <c r="BQ910">
        <v>31.7</v>
      </c>
      <c r="BS910">
        <v>5.7</v>
      </c>
      <c r="BT910">
        <v>0.7</v>
      </c>
    </row>
    <row r="911" spans="1:72" x14ac:dyDescent="0.25">
      <c r="A911" s="28" t="s">
        <v>283</v>
      </c>
      <c r="B911" s="27" t="s">
        <v>352</v>
      </c>
      <c r="C911" s="28" t="s">
        <v>403</v>
      </c>
      <c r="H911">
        <v>0.3</v>
      </c>
      <c r="N911">
        <v>0.1</v>
      </c>
      <c r="O911">
        <v>0.3</v>
      </c>
      <c r="T911">
        <v>0.1</v>
      </c>
      <c r="W911">
        <v>0.1</v>
      </c>
      <c r="Y911">
        <v>0.1</v>
      </c>
      <c r="AA911">
        <v>0.1</v>
      </c>
      <c r="AD911">
        <v>0.1</v>
      </c>
      <c r="AE911">
        <v>0.2</v>
      </c>
      <c r="AF911">
        <v>0.6</v>
      </c>
      <c r="AG911">
        <v>0.6</v>
      </c>
      <c r="AK911">
        <v>0.1</v>
      </c>
      <c r="AM911">
        <v>0.4</v>
      </c>
      <c r="AN911">
        <v>0.5</v>
      </c>
      <c r="AO911">
        <v>13.9</v>
      </c>
      <c r="AP911">
        <v>1.9</v>
      </c>
      <c r="AQ911">
        <v>3.7</v>
      </c>
      <c r="AS911">
        <v>0.1</v>
      </c>
      <c r="AU911">
        <v>0.1</v>
      </c>
      <c r="AV911">
        <v>1.1</v>
      </c>
      <c r="AW911">
        <v>0.3</v>
      </c>
      <c r="AX911">
        <v>0.2</v>
      </c>
      <c r="AY911">
        <v>3.8</v>
      </c>
      <c r="AZ911">
        <v>0.1</v>
      </c>
      <c r="BA911">
        <v>1.4</v>
      </c>
      <c r="BD911">
        <v>0.4</v>
      </c>
      <c r="BE911">
        <v>0.9</v>
      </c>
      <c r="BF911">
        <v>0.2</v>
      </c>
      <c r="BG911">
        <v>0.2</v>
      </c>
      <c r="BH911">
        <v>0.2</v>
      </c>
      <c r="BI911">
        <v>0.5</v>
      </c>
      <c r="BJ911">
        <v>0.2</v>
      </c>
      <c r="BK911">
        <v>0.3</v>
      </c>
      <c r="BM911">
        <v>0.1</v>
      </c>
      <c r="BP911">
        <v>0.1</v>
      </c>
      <c r="BQ911">
        <v>15.1</v>
      </c>
      <c r="BS911">
        <v>1.9</v>
      </c>
      <c r="BT911">
        <v>0.6</v>
      </c>
    </row>
    <row r="912" spans="1:72" x14ac:dyDescent="0.25">
      <c r="A912" s="28" t="s">
        <v>283</v>
      </c>
      <c r="B912" s="27" t="s">
        <v>352</v>
      </c>
      <c r="C912" s="28" t="s">
        <v>404</v>
      </c>
      <c r="H912">
        <v>0.1</v>
      </c>
      <c r="AF912">
        <v>0.1</v>
      </c>
      <c r="AG912">
        <v>0.1</v>
      </c>
      <c r="AM912">
        <v>0.1</v>
      </c>
      <c r="AN912">
        <v>0.1</v>
      </c>
      <c r="AO912">
        <v>3.1</v>
      </c>
      <c r="AP912">
        <v>0.4</v>
      </c>
      <c r="AQ912">
        <v>0.9</v>
      </c>
      <c r="AV912">
        <v>0.2</v>
      </c>
      <c r="AY912">
        <v>1</v>
      </c>
      <c r="BA912">
        <v>0.4</v>
      </c>
      <c r="BD912">
        <v>0.1</v>
      </c>
      <c r="BE912">
        <v>0.1</v>
      </c>
      <c r="BH912">
        <v>0.1</v>
      </c>
      <c r="BI912">
        <v>0.1</v>
      </c>
      <c r="BK912">
        <v>0.1</v>
      </c>
      <c r="BQ912">
        <v>3.5</v>
      </c>
      <c r="BS912">
        <v>0.3</v>
      </c>
      <c r="BT912">
        <v>0.2</v>
      </c>
    </row>
    <row r="913" spans="1:72" x14ac:dyDescent="0.25">
      <c r="A913" s="28" t="s">
        <v>283</v>
      </c>
      <c r="B913" s="27" t="s">
        <v>352</v>
      </c>
      <c r="C913" s="28" t="s">
        <v>405</v>
      </c>
      <c r="H913">
        <v>0.2</v>
      </c>
      <c r="O913">
        <v>0.1</v>
      </c>
      <c r="AA913">
        <v>0.1</v>
      </c>
      <c r="AD913">
        <v>0.1</v>
      </c>
      <c r="AE913">
        <v>0.1</v>
      </c>
      <c r="AF913">
        <v>0.3</v>
      </c>
      <c r="AG913">
        <v>0.4</v>
      </c>
      <c r="AM913">
        <v>0.3</v>
      </c>
      <c r="AN913">
        <v>0.2</v>
      </c>
      <c r="AO913">
        <v>7.9</v>
      </c>
      <c r="AP913">
        <v>1.4</v>
      </c>
      <c r="AQ913">
        <v>2.6</v>
      </c>
      <c r="AS913">
        <v>0.1</v>
      </c>
      <c r="AV913">
        <v>0.4</v>
      </c>
      <c r="AW913">
        <v>0.1</v>
      </c>
      <c r="AX913">
        <v>0.1</v>
      </c>
      <c r="AY913">
        <v>2.1</v>
      </c>
      <c r="BA913">
        <v>0.8</v>
      </c>
      <c r="BD913">
        <v>0.1</v>
      </c>
      <c r="BE913">
        <v>0.3</v>
      </c>
      <c r="BF913">
        <v>0.1</v>
      </c>
      <c r="BG913">
        <v>0.1</v>
      </c>
      <c r="BH913">
        <v>0.1</v>
      </c>
      <c r="BI913">
        <v>0.3</v>
      </c>
      <c r="BJ913">
        <v>0.1</v>
      </c>
      <c r="BK913">
        <v>0.1</v>
      </c>
      <c r="BP913">
        <v>0.1</v>
      </c>
      <c r="BQ913">
        <v>8.8</v>
      </c>
      <c r="BS913">
        <v>1</v>
      </c>
      <c r="BT913">
        <v>0.4</v>
      </c>
    </row>
    <row r="914" spans="1:72" x14ac:dyDescent="0.25">
      <c r="A914" s="28" t="s">
        <v>283</v>
      </c>
      <c r="B914" s="27" t="s">
        <v>352</v>
      </c>
      <c r="C914" s="28" t="s">
        <v>406</v>
      </c>
      <c r="H914">
        <v>0.1</v>
      </c>
      <c r="O914">
        <v>0.1</v>
      </c>
      <c r="AE914">
        <v>0.1</v>
      </c>
      <c r="AF914">
        <v>0.2</v>
      </c>
      <c r="AG914">
        <v>0.2</v>
      </c>
      <c r="AM914">
        <v>0.1</v>
      </c>
      <c r="AN914">
        <v>0.1</v>
      </c>
      <c r="AO914">
        <v>5.2</v>
      </c>
      <c r="AP914">
        <v>0.5</v>
      </c>
      <c r="AQ914">
        <v>1.9</v>
      </c>
      <c r="AS914">
        <v>0.1</v>
      </c>
      <c r="AV914">
        <v>0.3</v>
      </c>
      <c r="AW914">
        <v>0.1</v>
      </c>
      <c r="AX914">
        <v>0.1</v>
      </c>
      <c r="AY914">
        <v>1.8</v>
      </c>
      <c r="BA914">
        <v>0.4</v>
      </c>
      <c r="BD914">
        <v>0.1</v>
      </c>
      <c r="BE914">
        <v>0.3</v>
      </c>
      <c r="BH914">
        <v>0.1</v>
      </c>
      <c r="BI914">
        <v>0.2</v>
      </c>
      <c r="BJ914">
        <v>0.1</v>
      </c>
      <c r="BK914">
        <v>0.1</v>
      </c>
      <c r="BQ914">
        <v>6.4</v>
      </c>
      <c r="BS914">
        <v>0.5</v>
      </c>
      <c r="BT914">
        <v>0.2</v>
      </c>
    </row>
    <row r="915" spans="1:72" x14ac:dyDescent="0.25">
      <c r="A915" s="28" t="s">
        <v>283</v>
      </c>
      <c r="B915" s="27" t="s">
        <v>352</v>
      </c>
      <c r="C915" s="28" t="s">
        <v>407</v>
      </c>
      <c r="D915">
        <v>0.2</v>
      </c>
      <c r="F915">
        <v>0.2</v>
      </c>
      <c r="G915">
        <v>0.2</v>
      </c>
      <c r="H915">
        <v>13</v>
      </c>
      <c r="I915">
        <v>0.8</v>
      </c>
      <c r="J915">
        <v>0.7</v>
      </c>
      <c r="K915">
        <v>0.6</v>
      </c>
      <c r="L915">
        <v>1.7</v>
      </c>
      <c r="M915">
        <v>0.4</v>
      </c>
      <c r="N915">
        <v>17.9</v>
      </c>
      <c r="O915">
        <v>35.7</v>
      </c>
      <c r="P915">
        <v>1</v>
      </c>
      <c r="Q915">
        <v>0.6</v>
      </c>
      <c r="R915">
        <v>0.6</v>
      </c>
      <c r="S915">
        <v>1.1</v>
      </c>
      <c r="T915">
        <v>6.5</v>
      </c>
      <c r="U915">
        <v>1.4</v>
      </c>
      <c r="V915">
        <v>1.1</v>
      </c>
      <c r="W915">
        <v>3.1</v>
      </c>
      <c r="X915">
        <v>0.7</v>
      </c>
      <c r="Y915">
        <v>11.8</v>
      </c>
      <c r="Z915">
        <v>0.7</v>
      </c>
      <c r="AA915">
        <v>5.2</v>
      </c>
      <c r="AB915">
        <v>0.2</v>
      </c>
      <c r="AC915">
        <v>0.7</v>
      </c>
      <c r="AD915">
        <v>4.4</v>
      </c>
      <c r="AE915">
        <v>7.1</v>
      </c>
      <c r="AF915">
        <v>20.1</v>
      </c>
      <c r="AG915">
        <v>27</v>
      </c>
      <c r="AH915">
        <v>1.3</v>
      </c>
      <c r="AI915">
        <v>1.4</v>
      </c>
      <c r="AJ915">
        <v>1.5</v>
      </c>
      <c r="AK915">
        <v>3.1</v>
      </c>
      <c r="AL915">
        <v>0.6</v>
      </c>
      <c r="AM915">
        <v>23.1</v>
      </c>
      <c r="AN915">
        <v>13.6</v>
      </c>
      <c r="AO915">
        <v>502.6</v>
      </c>
      <c r="AP915">
        <v>65.6</v>
      </c>
      <c r="AQ915">
        <v>163.6</v>
      </c>
      <c r="AR915">
        <v>2.3</v>
      </c>
      <c r="AS915">
        <v>4.4</v>
      </c>
      <c r="AT915">
        <v>2.2</v>
      </c>
      <c r="AU915">
        <v>3.1</v>
      </c>
      <c r="AV915">
        <v>34.6</v>
      </c>
      <c r="AW915">
        <v>9.8</v>
      </c>
      <c r="AX915">
        <v>5.7</v>
      </c>
      <c r="AY915">
        <v>146</v>
      </c>
      <c r="AZ915">
        <v>3.9</v>
      </c>
      <c r="BA915">
        <v>47.1</v>
      </c>
      <c r="BB915">
        <v>0.7</v>
      </c>
      <c r="BC915">
        <v>1.6</v>
      </c>
      <c r="BD915">
        <v>12</v>
      </c>
      <c r="BE915">
        <v>135.3</v>
      </c>
      <c r="BF915">
        <v>7.1</v>
      </c>
      <c r="BG915">
        <v>5.9</v>
      </c>
      <c r="BH915">
        <v>15.1</v>
      </c>
      <c r="BI915">
        <v>26.3</v>
      </c>
      <c r="BJ915">
        <v>11.2</v>
      </c>
      <c r="BK915">
        <v>38.9</v>
      </c>
      <c r="BL915">
        <v>0.1</v>
      </c>
      <c r="BM915">
        <v>2.6</v>
      </c>
      <c r="BP915">
        <v>4.9</v>
      </c>
      <c r="BQ915">
        <v>583.7</v>
      </c>
      <c r="BS915">
        <v>67.1</v>
      </c>
      <c r="BT915">
        <v>22.6</v>
      </c>
    </row>
    <row r="916" spans="1:72" x14ac:dyDescent="0.25">
      <c r="A916" s="26" t="s">
        <v>284</v>
      </c>
      <c r="B916" s="27" t="s">
        <v>353</v>
      </c>
      <c r="C916" s="26" t="s">
        <v>384</v>
      </c>
      <c r="D916">
        <v>527.3</v>
      </c>
      <c r="E916">
        <v>74.4</v>
      </c>
      <c r="F916">
        <v>41.1</v>
      </c>
      <c r="G916">
        <v>307.5</v>
      </c>
      <c r="H916">
        <v>3197.5</v>
      </c>
      <c r="I916">
        <v>998.2</v>
      </c>
      <c r="J916">
        <v>364.6</v>
      </c>
      <c r="K916">
        <v>687.2</v>
      </c>
      <c r="L916">
        <v>279.7</v>
      </c>
      <c r="M916">
        <v>606.2</v>
      </c>
      <c r="N916">
        <v>1570.6</v>
      </c>
      <c r="O916">
        <v>651.7</v>
      </c>
      <c r="P916">
        <v>1052.2</v>
      </c>
      <c r="Q916">
        <v>1198.4</v>
      </c>
      <c r="R916">
        <v>1427.3</v>
      </c>
      <c r="S916">
        <v>1910.9</v>
      </c>
      <c r="T916">
        <v>1122.6</v>
      </c>
      <c r="U916">
        <v>885.8</v>
      </c>
      <c r="V916">
        <v>1790.7</v>
      </c>
      <c r="W916">
        <v>1702.6</v>
      </c>
      <c r="X916">
        <v>546.6</v>
      </c>
      <c r="Y916">
        <v>651</v>
      </c>
      <c r="Z916">
        <v>640.4</v>
      </c>
      <c r="AA916">
        <v>2171.5</v>
      </c>
      <c r="AB916">
        <v>494.5</v>
      </c>
      <c r="AC916">
        <v>1039.4</v>
      </c>
      <c r="AD916">
        <v>4530.5</v>
      </c>
      <c r="AE916">
        <v>1778.6</v>
      </c>
      <c r="AF916">
        <v>8894.3</v>
      </c>
      <c r="AG916">
        <v>5581.8</v>
      </c>
      <c r="AH916">
        <v>2342.7</v>
      </c>
      <c r="AI916">
        <v>266.3</v>
      </c>
      <c r="AJ916">
        <v>510.6</v>
      </c>
      <c r="AK916">
        <v>2113.1</v>
      </c>
      <c r="AL916">
        <v>3004.9</v>
      </c>
      <c r="AM916">
        <v>4973.5</v>
      </c>
      <c r="AN916">
        <v>1755.4</v>
      </c>
      <c r="AO916">
        <v>2392.7</v>
      </c>
      <c r="AP916">
        <v>49850.8</v>
      </c>
      <c r="AQ916">
        <v>8432.1</v>
      </c>
      <c r="AR916">
        <v>6231.7</v>
      </c>
      <c r="AS916">
        <v>2255.3</v>
      </c>
      <c r="AT916">
        <v>4295.8</v>
      </c>
      <c r="AU916">
        <v>3127.5</v>
      </c>
      <c r="AV916">
        <v>6955</v>
      </c>
      <c r="AW916">
        <v>2354.4</v>
      </c>
      <c r="AX916">
        <v>1034</v>
      </c>
      <c r="AY916">
        <v>1835.5</v>
      </c>
      <c r="AZ916">
        <v>1358.6</v>
      </c>
      <c r="BA916">
        <v>1474.9</v>
      </c>
      <c r="BB916">
        <v>1880</v>
      </c>
      <c r="BC916">
        <v>2385.9</v>
      </c>
      <c r="BD916">
        <v>3107.9</v>
      </c>
      <c r="BE916">
        <v>7788.7</v>
      </c>
      <c r="BF916">
        <v>2080.9</v>
      </c>
      <c r="BG916">
        <v>3370.5</v>
      </c>
      <c r="BH916">
        <v>2149.7</v>
      </c>
      <c r="BI916">
        <v>2074.4</v>
      </c>
      <c r="BJ916">
        <v>1285.8</v>
      </c>
      <c r="BK916">
        <v>1322.7</v>
      </c>
      <c r="BL916">
        <v>164.4</v>
      </c>
      <c r="BM916">
        <v>1072.3</v>
      </c>
      <c r="BP916">
        <v>1209.9</v>
      </c>
      <c r="BQ916">
        <v>120279.8</v>
      </c>
      <c r="BR916">
        <v>21.8</v>
      </c>
      <c r="BS916">
        <v>4448.1</v>
      </c>
      <c r="BT916">
        <v>422.5</v>
      </c>
    </row>
    <row r="917" spans="1:72" x14ac:dyDescent="0.25">
      <c r="A917" s="28" t="s">
        <v>284</v>
      </c>
      <c r="B917" s="27" t="s">
        <v>353</v>
      </c>
      <c r="C917" s="28" t="s">
        <v>385</v>
      </c>
      <c r="D917">
        <v>0.7</v>
      </c>
      <c r="E917">
        <v>0.1</v>
      </c>
      <c r="G917">
        <v>0.3</v>
      </c>
      <c r="H917">
        <v>2.3</v>
      </c>
      <c r="I917">
        <v>0.3</v>
      </c>
      <c r="J917">
        <v>0.3</v>
      </c>
      <c r="K917">
        <v>1</v>
      </c>
      <c r="L917">
        <v>0.2</v>
      </c>
      <c r="M917">
        <v>0.3</v>
      </c>
      <c r="N917">
        <v>1.9</v>
      </c>
      <c r="O917">
        <v>3.4</v>
      </c>
      <c r="P917">
        <v>0.8</v>
      </c>
      <c r="Q917">
        <v>0.6</v>
      </c>
      <c r="R917">
        <v>0.5</v>
      </c>
      <c r="S917">
        <v>1.6</v>
      </c>
      <c r="T917">
        <v>2</v>
      </c>
      <c r="U917">
        <v>1.1</v>
      </c>
      <c r="V917">
        <v>2.9</v>
      </c>
      <c r="W917">
        <v>2.3</v>
      </c>
      <c r="X917">
        <v>0.5</v>
      </c>
      <c r="Y917">
        <v>0.7</v>
      </c>
      <c r="Z917">
        <v>0.6</v>
      </c>
      <c r="AA917">
        <v>2</v>
      </c>
      <c r="AB917">
        <v>0.1</v>
      </c>
      <c r="AC917">
        <v>1</v>
      </c>
      <c r="AD917">
        <v>4.5</v>
      </c>
      <c r="AE917">
        <v>2.2</v>
      </c>
      <c r="AF917">
        <v>7.6</v>
      </c>
      <c r="AG917">
        <v>6.7</v>
      </c>
      <c r="AH917">
        <v>2.6</v>
      </c>
      <c r="AI917">
        <v>2.2</v>
      </c>
      <c r="AJ917">
        <v>1.1</v>
      </c>
      <c r="AK917">
        <v>3.1</v>
      </c>
      <c r="AL917">
        <v>2.6</v>
      </c>
      <c r="AM917">
        <v>3.2</v>
      </c>
      <c r="AN917">
        <v>2.1</v>
      </c>
      <c r="AO917">
        <v>3.3</v>
      </c>
      <c r="AP917">
        <v>119.2</v>
      </c>
      <c r="AQ917">
        <v>15.7</v>
      </c>
      <c r="AR917">
        <v>3.5</v>
      </c>
      <c r="AS917">
        <v>1.9</v>
      </c>
      <c r="AT917">
        <v>4.4</v>
      </c>
      <c r="AU917">
        <v>2.7</v>
      </c>
      <c r="AV917">
        <v>15.7</v>
      </c>
      <c r="AW917">
        <v>3.5</v>
      </c>
      <c r="AX917">
        <v>2</v>
      </c>
      <c r="AY917">
        <v>2</v>
      </c>
      <c r="AZ917">
        <v>1.5</v>
      </c>
      <c r="BA917">
        <v>2.9</v>
      </c>
      <c r="BB917">
        <v>2.1</v>
      </c>
      <c r="BC917">
        <v>2.4</v>
      </c>
      <c r="BD917">
        <v>4.3</v>
      </c>
      <c r="BE917">
        <v>8.5</v>
      </c>
      <c r="BF917">
        <v>2.6</v>
      </c>
      <c r="BG917">
        <v>5.5</v>
      </c>
      <c r="BH917">
        <v>2.3</v>
      </c>
      <c r="BI917">
        <v>2.1</v>
      </c>
      <c r="BJ917">
        <v>1.1</v>
      </c>
      <c r="BK917">
        <v>1.3</v>
      </c>
      <c r="BL917">
        <v>0.1</v>
      </c>
      <c r="BM917">
        <v>0.8</v>
      </c>
      <c r="BP917">
        <v>0.1</v>
      </c>
      <c r="BQ917">
        <v>134.7</v>
      </c>
      <c r="BS917">
        <v>4.6</v>
      </c>
      <c r="BT917">
        <v>0.3</v>
      </c>
    </row>
    <row r="918" spans="1:72" x14ac:dyDescent="0.25">
      <c r="A918" s="28" t="s">
        <v>284</v>
      </c>
      <c r="B918" s="27" t="s">
        <v>353</v>
      </c>
      <c r="C918" s="28" t="s">
        <v>386</v>
      </c>
      <c r="D918">
        <v>1.6</v>
      </c>
      <c r="E918">
        <v>0.2</v>
      </c>
      <c r="G918">
        <v>0.5</v>
      </c>
      <c r="H918">
        <v>5.5</v>
      </c>
      <c r="I918">
        <v>0.9</v>
      </c>
      <c r="J918">
        <v>0.5</v>
      </c>
      <c r="K918">
        <v>1.1</v>
      </c>
      <c r="L918">
        <v>0.5</v>
      </c>
      <c r="M918">
        <v>1.1</v>
      </c>
      <c r="N918">
        <v>4.4</v>
      </c>
      <c r="O918">
        <v>2.3</v>
      </c>
      <c r="P918">
        <v>2</v>
      </c>
      <c r="Q918">
        <v>1.2</v>
      </c>
      <c r="R918">
        <v>1.5</v>
      </c>
      <c r="S918">
        <v>3.4</v>
      </c>
      <c r="T918">
        <v>3.6</v>
      </c>
      <c r="U918">
        <v>3</v>
      </c>
      <c r="V918">
        <v>4.8</v>
      </c>
      <c r="W918">
        <v>5.2</v>
      </c>
      <c r="X918">
        <v>1.3</v>
      </c>
      <c r="Y918">
        <v>1.4</v>
      </c>
      <c r="Z918">
        <v>1.6</v>
      </c>
      <c r="AA918">
        <v>5.2</v>
      </c>
      <c r="AB918">
        <v>0.3</v>
      </c>
      <c r="AC918">
        <v>2.3</v>
      </c>
      <c r="AD918">
        <v>9.5</v>
      </c>
      <c r="AE918">
        <v>4.1</v>
      </c>
      <c r="AF918">
        <v>14.2</v>
      </c>
      <c r="AG918">
        <v>20.9</v>
      </c>
      <c r="AH918">
        <v>5.9</v>
      </c>
      <c r="AI918">
        <v>2.1</v>
      </c>
      <c r="AJ918">
        <v>1.3</v>
      </c>
      <c r="AK918">
        <v>6.7</v>
      </c>
      <c r="AL918">
        <v>16.2</v>
      </c>
      <c r="AM918">
        <v>8.9</v>
      </c>
      <c r="AN918">
        <v>7.2</v>
      </c>
      <c r="AO918">
        <v>7.2</v>
      </c>
      <c r="AP918">
        <v>225</v>
      </c>
      <c r="AQ918">
        <v>29</v>
      </c>
      <c r="AR918">
        <v>14.9</v>
      </c>
      <c r="AS918">
        <v>8.9</v>
      </c>
      <c r="AT918">
        <v>14.4</v>
      </c>
      <c r="AU918">
        <v>5.8</v>
      </c>
      <c r="AV918">
        <v>42.6</v>
      </c>
      <c r="AW918">
        <v>5.9</v>
      </c>
      <c r="AX918">
        <v>3.1</v>
      </c>
      <c r="AY918">
        <v>4.8</v>
      </c>
      <c r="AZ918">
        <v>3</v>
      </c>
      <c r="BA918">
        <v>4.3</v>
      </c>
      <c r="BB918">
        <v>5.2</v>
      </c>
      <c r="BC918">
        <v>10.7</v>
      </c>
      <c r="BD918">
        <v>8.1</v>
      </c>
      <c r="BE918">
        <v>20.3</v>
      </c>
      <c r="BF918">
        <v>4.1</v>
      </c>
      <c r="BG918">
        <v>7.8</v>
      </c>
      <c r="BH918">
        <v>4.6</v>
      </c>
      <c r="BI918">
        <v>6.6</v>
      </c>
      <c r="BJ918">
        <v>2.2</v>
      </c>
      <c r="BK918">
        <v>2</v>
      </c>
      <c r="BL918">
        <v>0.3</v>
      </c>
      <c r="BM918">
        <v>2.4</v>
      </c>
      <c r="BP918">
        <v>0.3</v>
      </c>
      <c r="BQ918">
        <v>338.4</v>
      </c>
      <c r="BS918">
        <v>1.4</v>
      </c>
      <c r="BT918">
        <v>0.4</v>
      </c>
    </row>
    <row r="919" spans="1:72" x14ac:dyDescent="0.25">
      <c r="A919" s="28" t="s">
        <v>284</v>
      </c>
      <c r="B919" s="27" t="s">
        <v>353</v>
      </c>
      <c r="C919" s="28" t="s">
        <v>387</v>
      </c>
      <c r="D919">
        <v>11.4</v>
      </c>
      <c r="E919">
        <v>0.8</v>
      </c>
      <c r="F919">
        <v>0.3</v>
      </c>
      <c r="G919">
        <v>2.1</v>
      </c>
      <c r="H919">
        <v>43.4</v>
      </c>
      <c r="I919">
        <v>7.1</v>
      </c>
      <c r="J919">
        <v>3.9</v>
      </c>
      <c r="K919">
        <v>7</v>
      </c>
      <c r="L919">
        <v>2.3</v>
      </c>
      <c r="M919">
        <v>5</v>
      </c>
      <c r="N919">
        <v>25.1</v>
      </c>
      <c r="O919">
        <v>24.2</v>
      </c>
      <c r="P919">
        <v>11.6</v>
      </c>
      <c r="Q919">
        <v>6.7</v>
      </c>
      <c r="R919">
        <v>8.4</v>
      </c>
      <c r="S919">
        <v>17.1</v>
      </c>
      <c r="T919">
        <v>23.8</v>
      </c>
      <c r="U919">
        <v>13.4</v>
      </c>
      <c r="V919">
        <v>26</v>
      </c>
      <c r="W919">
        <v>26.3</v>
      </c>
      <c r="X919">
        <v>7.3</v>
      </c>
      <c r="Y919">
        <v>11.2</v>
      </c>
      <c r="Z919">
        <v>8.5</v>
      </c>
      <c r="AA919">
        <v>22.8</v>
      </c>
      <c r="AB919">
        <v>1.1</v>
      </c>
      <c r="AC919">
        <v>9.5</v>
      </c>
      <c r="AD919">
        <v>46.5</v>
      </c>
      <c r="AE919">
        <v>18.7</v>
      </c>
      <c r="AF919">
        <v>104.9</v>
      </c>
      <c r="AG919">
        <v>57.9</v>
      </c>
      <c r="AH919">
        <v>21</v>
      </c>
      <c r="AI919">
        <v>10.1</v>
      </c>
      <c r="AJ919">
        <v>7.5</v>
      </c>
      <c r="AK919">
        <v>24.5</v>
      </c>
      <c r="AL919">
        <v>22.9</v>
      </c>
      <c r="AM919">
        <v>32.6</v>
      </c>
      <c r="AN919">
        <v>31.1</v>
      </c>
      <c r="AO919">
        <v>20.1</v>
      </c>
      <c r="AP919">
        <v>760.2</v>
      </c>
      <c r="AQ919">
        <v>178.7</v>
      </c>
      <c r="AR919">
        <v>38.9</v>
      </c>
      <c r="AS919">
        <v>21.5</v>
      </c>
      <c r="AT919">
        <v>67.5</v>
      </c>
      <c r="AU919">
        <v>21.4</v>
      </c>
      <c r="AV919">
        <v>206.6</v>
      </c>
      <c r="AW919">
        <v>23.3</v>
      </c>
      <c r="AX919">
        <v>17</v>
      </c>
      <c r="AY919">
        <v>15.7</v>
      </c>
      <c r="AZ919">
        <v>10.8</v>
      </c>
      <c r="BA919">
        <v>22.8</v>
      </c>
      <c r="BB919">
        <v>16.3</v>
      </c>
      <c r="BC919">
        <v>24.6</v>
      </c>
      <c r="BD919">
        <v>38.9</v>
      </c>
      <c r="BE919">
        <v>63.5</v>
      </c>
      <c r="BF919">
        <v>18.7</v>
      </c>
      <c r="BG919">
        <v>37.3</v>
      </c>
      <c r="BH919">
        <v>17.6</v>
      </c>
      <c r="BI919">
        <v>23.9</v>
      </c>
      <c r="BJ919">
        <v>8.5</v>
      </c>
      <c r="BK919">
        <v>9.2</v>
      </c>
      <c r="BL919">
        <v>1.4</v>
      </c>
      <c r="BM919">
        <v>7.1</v>
      </c>
      <c r="BP919">
        <v>2</v>
      </c>
      <c r="BQ919">
        <v>953.9</v>
      </c>
      <c r="BR919">
        <v>0.2</v>
      </c>
      <c r="BS919">
        <v>95.1</v>
      </c>
      <c r="BT919">
        <v>3.6</v>
      </c>
    </row>
    <row r="920" spans="1:71" x14ac:dyDescent="0.25">
      <c r="A920" s="28" t="s">
        <v>284</v>
      </c>
      <c r="B920" s="27" t="s">
        <v>353</v>
      </c>
      <c r="C920" s="28" t="s">
        <v>388</v>
      </c>
      <c r="H920">
        <v>0.1</v>
      </c>
      <c r="N920">
        <v>0.1</v>
      </c>
      <c r="O920">
        <v>0.1</v>
      </c>
      <c r="R920">
        <v>0.1</v>
      </c>
      <c r="S920">
        <v>0.1</v>
      </c>
      <c r="T920">
        <v>0.1</v>
      </c>
      <c r="U920">
        <v>0.1</v>
      </c>
      <c r="V920">
        <v>0.1</v>
      </c>
      <c r="W920">
        <v>0.1</v>
      </c>
      <c r="AA920">
        <v>0.2</v>
      </c>
      <c r="AC920">
        <v>0.1</v>
      </c>
      <c r="AD920">
        <v>0.3</v>
      </c>
      <c r="AE920">
        <v>0.1</v>
      </c>
      <c r="AF920">
        <v>0.5</v>
      </c>
      <c r="AG920">
        <v>0.5</v>
      </c>
      <c r="AH920">
        <v>0.2</v>
      </c>
      <c r="AI920">
        <v>0.1</v>
      </c>
      <c r="AK920">
        <v>0.2</v>
      </c>
      <c r="AL920">
        <v>0.2</v>
      </c>
      <c r="AM920">
        <v>0.2</v>
      </c>
      <c r="AN920">
        <v>0.4</v>
      </c>
      <c r="AO920">
        <v>0.2</v>
      </c>
      <c r="AP920">
        <v>7.9</v>
      </c>
      <c r="AQ920">
        <v>1.5</v>
      </c>
      <c r="AR920">
        <v>0.3</v>
      </c>
      <c r="AS920">
        <v>0.2</v>
      </c>
      <c r="AT920">
        <v>0.3</v>
      </c>
      <c r="AU920">
        <v>0.1</v>
      </c>
      <c r="AV920">
        <v>0.6</v>
      </c>
      <c r="AW920">
        <v>0.2</v>
      </c>
      <c r="AX920">
        <v>0.1</v>
      </c>
      <c r="AY920">
        <v>0.2</v>
      </c>
      <c r="AZ920">
        <v>0.1</v>
      </c>
      <c r="BA920">
        <v>0.1</v>
      </c>
      <c r="BB920">
        <v>0.1</v>
      </c>
      <c r="BC920">
        <v>0.2</v>
      </c>
      <c r="BD920">
        <v>0.2</v>
      </c>
      <c r="BE920">
        <v>0.5</v>
      </c>
      <c r="BF920">
        <v>0.2</v>
      </c>
      <c r="BG920">
        <v>0.2</v>
      </c>
      <c r="BH920">
        <v>0.1</v>
      </c>
      <c r="BI920">
        <v>0.2</v>
      </c>
      <c r="BJ920">
        <v>0.1</v>
      </c>
      <c r="BK920">
        <v>0.1</v>
      </c>
      <c r="BM920">
        <v>0.1</v>
      </c>
      <c r="BQ920">
        <v>11</v>
      </c>
      <c r="BS920">
        <v>0.3</v>
      </c>
    </row>
    <row r="921" spans="1:71" x14ac:dyDescent="0.25">
      <c r="A921" s="28" t="s">
        <v>284</v>
      </c>
      <c r="B921" s="27" t="s">
        <v>353</v>
      </c>
      <c r="C921" s="28" t="s">
        <v>389</v>
      </c>
      <c r="D921">
        <v>0.1</v>
      </c>
      <c r="H921">
        <v>0.2</v>
      </c>
      <c r="K921">
        <v>0.1</v>
      </c>
      <c r="N921">
        <v>0.2</v>
      </c>
      <c r="O921">
        <v>0.1</v>
      </c>
      <c r="P921">
        <v>0.1</v>
      </c>
      <c r="Q921">
        <v>0.1</v>
      </c>
      <c r="R921">
        <v>0.1</v>
      </c>
      <c r="S921">
        <v>0.1</v>
      </c>
      <c r="T921">
        <v>0.1</v>
      </c>
      <c r="U921">
        <v>0.1</v>
      </c>
      <c r="V921">
        <v>0.2</v>
      </c>
      <c r="W921">
        <v>0.2</v>
      </c>
      <c r="Y921">
        <v>0.1</v>
      </c>
      <c r="AA921">
        <v>0.2</v>
      </c>
      <c r="AC921">
        <v>0.1</v>
      </c>
      <c r="AD921">
        <v>0.3</v>
      </c>
      <c r="AE921">
        <v>0.2</v>
      </c>
      <c r="AF921">
        <v>0.8</v>
      </c>
      <c r="AG921">
        <v>0.9</v>
      </c>
      <c r="AH921">
        <v>0.3</v>
      </c>
      <c r="AI921">
        <v>0.1</v>
      </c>
      <c r="AK921">
        <v>0.4</v>
      </c>
      <c r="AL921">
        <v>0.7</v>
      </c>
      <c r="AM921">
        <v>0.4</v>
      </c>
      <c r="AN921">
        <v>0.2</v>
      </c>
      <c r="AO921">
        <v>0.7</v>
      </c>
      <c r="AP921">
        <v>9.1</v>
      </c>
      <c r="AQ921">
        <v>1</v>
      </c>
      <c r="AR921">
        <v>0.3</v>
      </c>
      <c r="AS921">
        <v>0.2</v>
      </c>
      <c r="AT921">
        <v>0.4</v>
      </c>
      <c r="AU921">
        <v>0.2</v>
      </c>
      <c r="AV921">
        <v>1</v>
      </c>
      <c r="AW921">
        <v>0.2</v>
      </c>
      <c r="AX921">
        <v>0.1</v>
      </c>
      <c r="AY921">
        <v>0.3</v>
      </c>
      <c r="AZ921">
        <v>0.1</v>
      </c>
      <c r="BA921">
        <v>0.1</v>
      </c>
      <c r="BB921">
        <v>0.2</v>
      </c>
      <c r="BC921">
        <v>0.3</v>
      </c>
      <c r="BD921">
        <v>0.3</v>
      </c>
      <c r="BE921">
        <v>0.7</v>
      </c>
      <c r="BF921">
        <v>0.2</v>
      </c>
      <c r="BG921">
        <v>0.3</v>
      </c>
      <c r="BH921">
        <v>0.1</v>
      </c>
      <c r="BI921">
        <v>0.2</v>
      </c>
      <c r="BJ921">
        <v>0.1</v>
      </c>
      <c r="BK921">
        <v>0.1</v>
      </c>
      <c r="BM921">
        <v>0.1</v>
      </c>
      <c r="BQ921">
        <v>13.5</v>
      </c>
      <c r="BS921">
        <v>0.1</v>
      </c>
    </row>
    <row r="922" spans="1:69" x14ac:dyDescent="0.25">
      <c r="A922" s="28" t="s">
        <v>284</v>
      </c>
      <c r="B922" s="27" t="s">
        <v>353</v>
      </c>
      <c r="C922" s="28" t="s">
        <v>390</v>
      </c>
      <c r="H922">
        <v>0.4</v>
      </c>
      <c r="N922">
        <v>0.1</v>
      </c>
      <c r="S922">
        <v>0.1</v>
      </c>
      <c r="T922">
        <v>0.1</v>
      </c>
      <c r="V922">
        <v>0.1</v>
      </c>
      <c r="W922">
        <v>0.1</v>
      </c>
      <c r="AA922">
        <v>0.2</v>
      </c>
      <c r="AD922">
        <v>0.1</v>
      </c>
      <c r="AE922">
        <v>0.1</v>
      </c>
      <c r="AF922">
        <v>0.3</v>
      </c>
      <c r="AG922">
        <v>2.8</v>
      </c>
      <c r="AH922">
        <v>0.1</v>
      </c>
      <c r="AK922">
        <v>0.1</v>
      </c>
      <c r="AL922">
        <v>0.1</v>
      </c>
      <c r="AM922">
        <v>0.1</v>
      </c>
      <c r="AN922">
        <v>0.1</v>
      </c>
      <c r="AO922">
        <v>0.1</v>
      </c>
      <c r="AP922">
        <v>6.5</v>
      </c>
      <c r="AQ922">
        <v>0.3</v>
      </c>
      <c r="AR922">
        <v>0.1</v>
      </c>
      <c r="AS922">
        <v>0.1</v>
      </c>
      <c r="AT922">
        <v>0.1</v>
      </c>
      <c r="AU922">
        <v>0.1</v>
      </c>
      <c r="AV922">
        <v>0.3</v>
      </c>
      <c r="AW922">
        <v>0.1</v>
      </c>
      <c r="AY922">
        <v>0.1</v>
      </c>
      <c r="BB922">
        <v>0.1</v>
      </c>
      <c r="BC922">
        <v>0.1</v>
      </c>
      <c r="BD922">
        <v>0.1</v>
      </c>
      <c r="BE922">
        <v>0.3</v>
      </c>
      <c r="BF922">
        <v>0.1</v>
      </c>
      <c r="BG922">
        <v>0.1</v>
      </c>
      <c r="BI922">
        <v>0.1</v>
      </c>
      <c r="BQ922">
        <v>19.9</v>
      </c>
    </row>
    <row r="923" spans="1:71" x14ac:dyDescent="0.25">
      <c r="A923" s="28" t="s">
        <v>284</v>
      </c>
      <c r="B923" s="27" t="s">
        <v>353</v>
      </c>
      <c r="C923" s="28" t="s">
        <v>391</v>
      </c>
      <c r="D923">
        <v>0.1</v>
      </c>
      <c r="H923">
        <v>0.3</v>
      </c>
      <c r="K923">
        <v>0.1</v>
      </c>
      <c r="N923">
        <v>0.2</v>
      </c>
      <c r="O923">
        <v>0.1</v>
      </c>
      <c r="P923">
        <v>0.1</v>
      </c>
      <c r="Q923">
        <v>0.1</v>
      </c>
      <c r="R923">
        <v>0.1</v>
      </c>
      <c r="S923">
        <v>0.2</v>
      </c>
      <c r="T923">
        <v>0.2</v>
      </c>
      <c r="U923">
        <v>0.2</v>
      </c>
      <c r="V923">
        <v>0.3</v>
      </c>
      <c r="W923">
        <v>0.3</v>
      </c>
      <c r="X923">
        <v>0.1</v>
      </c>
      <c r="Y923">
        <v>0.1</v>
      </c>
      <c r="Z923">
        <v>0.1</v>
      </c>
      <c r="AA923">
        <v>0.3</v>
      </c>
      <c r="AC923">
        <v>0.1</v>
      </c>
      <c r="AD923">
        <v>0.5</v>
      </c>
      <c r="AE923">
        <v>0.2</v>
      </c>
      <c r="AF923">
        <v>0.8</v>
      </c>
      <c r="AG923">
        <v>0.9</v>
      </c>
      <c r="AH923">
        <v>0.3</v>
      </c>
      <c r="AI923">
        <v>0.1</v>
      </c>
      <c r="AJ923">
        <v>0.1</v>
      </c>
      <c r="AK923">
        <v>0.3</v>
      </c>
      <c r="AL923">
        <v>0.4</v>
      </c>
      <c r="AM923">
        <v>0.4</v>
      </c>
      <c r="AN923">
        <v>0.4</v>
      </c>
      <c r="AO923">
        <v>0.4</v>
      </c>
      <c r="AP923">
        <v>15.8</v>
      </c>
      <c r="AQ923">
        <v>2.9</v>
      </c>
      <c r="AR923">
        <v>0.5</v>
      </c>
      <c r="AS923">
        <v>0.3</v>
      </c>
      <c r="AT923">
        <v>0.5</v>
      </c>
      <c r="AU923">
        <v>0.3</v>
      </c>
      <c r="AV923">
        <v>1.6</v>
      </c>
      <c r="AW923">
        <v>0.3</v>
      </c>
      <c r="AX923">
        <v>0.1</v>
      </c>
      <c r="AY923">
        <v>0.3</v>
      </c>
      <c r="AZ923">
        <v>0.1</v>
      </c>
      <c r="BA923">
        <v>0.2</v>
      </c>
      <c r="BB923">
        <v>0.2</v>
      </c>
      <c r="BC923">
        <v>0.4</v>
      </c>
      <c r="BD923">
        <v>0.4</v>
      </c>
      <c r="BE923">
        <v>1</v>
      </c>
      <c r="BF923">
        <v>0.2</v>
      </c>
      <c r="BG923">
        <v>0.4</v>
      </c>
      <c r="BH923">
        <v>0.2</v>
      </c>
      <c r="BI923">
        <v>0.5</v>
      </c>
      <c r="BJ923">
        <v>0.1</v>
      </c>
      <c r="BK923">
        <v>0.1</v>
      </c>
      <c r="BM923">
        <v>0.1</v>
      </c>
      <c r="BQ923">
        <v>14.7</v>
      </c>
      <c r="BS923">
        <v>1.1</v>
      </c>
    </row>
    <row r="924" spans="1:72" x14ac:dyDescent="0.25">
      <c r="A924" s="28" t="s">
        <v>284</v>
      </c>
      <c r="B924" s="27" t="s">
        <v>353</v>
      </c>
      <c r="C924" s="28" t="s">
        <v>392</v>
      </c>
      <c r="H924">
        <v>0.3</v>
      </c>
      <c r="I924">
        <v>0.1</v>
      </c>
      <c r="K924">
        <v>0.1</v>
      </c>
      <c r="M924">
        <v>0.1</v>
      </c>
      <c r="N924">
        <v>0.2</v>
      </c>
      <c r="O924">
        <v>0.2</v>
      </c>
      <c r="P924">
        <v>0.1</v>
      </c>
      <c r="Q924">
        <v>0.1</v>
      </c>
      <c r="R924">
        <v>0.1</v>
      </c>
      <c r="S924">
        <v>0.2</v>
      </c>
      <c r="T924">
        <v>0.4</v>
      </c>
      <c r="U924">
        <v>0.2</v>
      </c>
      <c r="V924">
        <v>0.2</v>
      </c>
      <c r="W924">
        <v>0.3</v>
      </c>
      <c r="X924">
        <v>0.1</v>
      </c>
      <c r="Y924">
        <v>0.1</v>
      </c>
      <c r="Z924">
        <v>0.1</v>
      </c>
      <c r="AA924">
        <v>0.2</v>
      </c>
      <c r="AC924">
        <v>0.1</v>
      </c>
      <c r="AD924">
        <v>0.3</v>
      </c>
      <c r="AE924">
        <v>0.1</v>
      </c>
      <c r="AF924">
        <v>0.6</v>
      </c>
      <c r="AG924">
        <v>0.5</v>
      </c>
      <c r="AH924">
        <v>0.2</v>
      </c>
      <c r="AI924">
        <v>0.1</v>
      </c>
      <c r="AJ924">
        <v>0.1</v>
      </c>
      <c r="AK924">
        <v>0.2</v>
      </c>
      <c r="AL924">
        <v>0.1</v>
      </c>
      <c r="AM924">
        <v>0.2</v>
      </c>
      <c r="AN924">
        <v>0.3</v>
      </c>
      <c r="AO924">
        <v>0.2</v>
      </c>
      <c r="AP924">
        <v>2.6</v>
      </c>
      <c r="AQ924">
        <v>4.3</v>
      </c>
      <c r="AR924">
        <v>0.4</v>
      </c>
      <c r="AS924">
        <v>0.2</v>
      </c>
      <c r="AT924">
        <v>0.4</v>
      </c>
      <c r="AU924">
        <v>0.2</v>
      </c>
      <c r="AV924">
        <v>1.9</v>
      </c>
      <c r="AW924">
        <v>0.3</v>
      </c>
      <c r="AX924">
        <v>0.2</v>
      </c>
      <c r="AY924">
        <v>0.2</v>
      </c>
      <c r="AZ924">
        <v>0.1</v>
      </c>
      <c r="BA924">
        <v>0.2</v>
      </c>
      <c r="BB924">
        <v>0.1</v>
      </c>
      <c r="BC924">
        <v>0.2</v>
      </c>
      <c r="BD924">
        <v>0.4</v>
      </c>
      <c r="BE924">
        <v>0.4</v>
      </c>
      <c r="BF924">
        <v>0.2</v>
      </c>
      <c r="BG924">
        <v>0.3</v>
      </c>
      <c r="BH924">
        <v>0.1</v>
      </c>
      <c r="BI924">
        <v>0.3</v>
      </c>
      <c r="BK924">
        <v>0.1</v>
      </c>
      <c r="BQ924">
        <v>4.4</v>
      </c>
      <c r="BS924">
        <v>4</v>
      </c>
      <c r="BT924">
        <v>0.2</v>
      </c>
    </row>
    <row r="925" spans="1:72" x14ac:dyDescent="0.25">
      <c r="A925" s="28" t="s">
        <v>284</v>
      </c>
      <c r="B925" s="27" t="s">
        <v>353</v>
      </c>
      <c r="C925" s="28" t="s">
        <v>393</v>
      </c>
      <c r="D925">
        <v>0.6</v>
      </c>
      <c r="E925">
        <v>0.1</v>
      </c>
      <c r="G925">
        <v>0.2</v>
      </c>
      <c r="H925">
        <v>1.7</v>
      </c>
      <c r="I925">
        <v>0.2</v>
      </c>
      <c r="J925">
        <v>0.2</v>
      </c>
      <c r="K925">
        <v>0.4</v>
      </c>
      <c r="L925">
        <v>0.2</v>
      </c>
      <c r="M925">
        <v>0.3</v>
      </c>
      <c r="N925">
        <v>1.3</v>
      </c>
      <c r="O925">
        <v>0.9</v>
      </c>
      <c r="P925">
        <v>0.6</v>
      </c>
      <c r="Q925">
        <v>0.5</v>
      </c>
      <c r="R925">
        <v>0.5</v>
      </c>
      <c r="S925">
        <v>1.3</v>
      </c>
      <c r="T925">
        <v>2.2</v>
      </c>
      <c r="U925">
        <v>0.9</v>
      </c>
      <c r="V925">
        <v>1.6</v>
      </c>
      <c r="W925">
        <v>1.7</v>
      </c>
      <c r="X925">
        <v>0.3</v>
      </c>
      <c r="Y925">
        <v>0.6</v>
      </c>
      <c r="Z925">
        <v>0.6</v>
      </c>
      <c r="AA925">
        <v>2.3</v>
      </c>
      <c r="AB925">
        <v>0.1</v>
      </c>
      <c r="AC925">
        <v>0.7</v>
      </c>
      <c r="AD925">
        <v>3.7</v>
      </c>
      <c r="AE925">
        <v>1.3</v>
      </c>
      <c r="AF925">
        <v>5.4</v>
      </c>
      <c r="AG925">
        <v>4.8</v>
      </c>
      <c r="AH925">
        <v>2</v>
      </c>
      <c r="AI925">
        <v>0.5</v>
      </c>
      <c r="AJ925">
        <v>0.6</v>
      </c>
      <c r="AK925">
        <v>2.5</v>
      </c>
      <c r="AL925">
        <v>3.2</v>
      </c>
      <c r="AM925">
        <v>3.4</v>
      </c>
      <c r="AN925">
        <v>15.3</v>
      </c>
      <c r="AO925">
        <v>3.3</v>
      </c>
      <c r="AP925">
        <v>102.2</v>
      </c>
      <c r="AQ925">
        <v>33.3</v>
      </c>
      <c r="AR925">
        <v>4.1</v>
      </c>
      <c r="AS925">
        <v>2.9</v>
      </c>
      <c r="AT925">
        <v>7</v>
      </c>
      <c r="AU925">
        <v>2.3</v>
      </c>
      <c r="AV925">
        <v>13.6</v>
      </c>
      <c r="AW925">
        <v>1.9</v>
      </c>
      <c r="AX925">
        <v>0.9</v>
      </c>
      <c r="AY925">
        <v>4.5</v>
      </c>
      <c r="AZ925">
        <v>1</v>
      </c>
      <c r="BA925">
        <v>1.1</v>
      </c>
      <c r="BB925">
        <v>1.8</v>
      </c>
      <c r="BC925">
        <v>3.6</v>
      </c>
      <c r="BD925">
        <v>2.9</v>
      </c>
      <c r="BE925">
        <v>8.5</v>
      </c>
      <c r="BF925">
        <v>1.8</v>
      </c>
      <c r="BG925">
        <v>3.3</v>
      </c>
      <c r="BH925">
        <v>1.7</v>
      </c>
      <c r="BI925">
        <v>4.8</v>
      </c>
      <c r="BJ925">
        <v>0.7</v>
      </c>
      <c r="BK925">
        <v>0.8</v>
      </c>
      <c r="BL925">
        <v>0.1</v>
      </c>
      <c r="BM925">
        <v>0.9</v>
      </c>
      <c r="BP925">
        <v>0.1</v>
      </c>
      <c r="BQ925">
        <v>93</v>
      </c>
      <c r="BS925">
        <v>5.1</v>
      </c>
      <c r="BT925">
        <v>0.1</v>
      </c>
    </row>
    <row r="926" spans="1:72" x14ac:dyDescent="0.25">
      <c r="A926" s="28" t="s">
        <v>284</v>
      </c>
      <c r="B926" s="27" t="s">
        <v>353</v>
      </c>
      <c r="C926" s="28" t="s">
        <v>394</v>
      </c>
      <c r="D926">
        <v>0.1</v>
      </c>
      <c r="H926">
        <v>0.4</v>
      </c>
      <c r="K926">
        <v>0.1</v>
      </c>
      <c r="M926">
        <v>0.1</v>
      </c>
      <c r="N926">
        <v>0.3</v>
      </c>
      <c r="O926">
        <v>0.4</v>
      </c>
      <c r="P926">
        <v>0.2</v>
      </c>
      <c r="Q926">
        <v>0.1</v>
      </c>
      <c r="R926">
        <v>0.1</v>
      </c>
      <c r="S926">
        <v>0.3</v>
      </c>
      <c r="T926">
        <v>3.8</v>
      </c>
      <c r="U926">
        <v>0.8</v>
      </c>
      <c r="V926">
        <v>0.8</v>
      </c>
      <c r="W926">
        <v>1.4</v>
      </c>
      <c r="X926">
        <v>0.5</v>
      </c>
      <c r="Y926">
        <v>0.2</v>
      </c>
      <c r="Z926">
        <v>0.4</v>
      </c>
      <c r="AA926">
        <v>0.4</v>
      </c>
      <c r="AC926">
        <v>0.2</v>
      </c>
      <c r="AD926">
        <v>1</v>
      </c>
      <c r="AE926">
        <v>0.3</v>
      </c>
      <c r="AF926">
        <v>1</v>
      </c>
      <c r="AG926">
        <v>1</v>
      </c>
      <c r="AH926">
        <v>0.3</v>
      </c>
      <c r="AI926">
        <v>0.2</v>
      </c>
      <c r="AJ926">
        <v>0.1</v>
      </c>
      <c r="AK926">
        <v>0.4</v>
      </c>
      <c r="AL926">
        <v>0.6</v>
      </c>
      <c r="AM926">
        <v>0.5</v>
      </c>
      <c r="AN926">
        <v>0.5</v>
      </c>
      <c r="AO926">
        <v>0.5</v>
      </c>
      <c r="AP926">
        <v>14.3</v>
      </c>
      <c r="AQ926">
        <v>3.6</v>
      </c>
      <c r="AR926">
        <v>0.6</v>
      </c>
      <c r="AS926">
        <v>0.4</v>
      </c>
      <c r="AT926">
        <v>1</v>
      </c>
      <c r="AU926">
        <v>0.4</v>
      </c>
      <c r="AV926">
        <v>3</v>
      </c>
      <c r="AW926">
        <v>0.8</v>
      </c>
      <c r="AX926">
        <v>0.3</v>
      </c>
      <c r="AY926">
        <v>0.3</v>
      </c>
      <c r="AZ926">
        <v>0.2</v>
      </c>
      <c r="BA926">
        <v>0.3</v>
      </c>
      <c r="BB926">
        <v>0.4</v>
      </c>
      <c r="BC926">
        <v>0.7</v>
      </c>
      <c r="BD926">
        <v>0.6</v>
      </c>
      <c r="BE926">
        <v>1.2</v>
      </c>
      <c r="BF926">
        <v>0.3</v>
      </c>
      <c r="BG926">
        <v>0.7</v>
      </c>
      <c r="BH926">
        <v>0.3</v>
      </c>
      <c r="BI926">
        <v>0.5</v>
      </c>
      <c r="BJ926">
        <v>0.1</v>
      </c>
      <c r="BK926">
        <v>0.1</v>
      </c>
      <c r="BL926">
        <v>0.1</v>
      </c>
      <c r="BM926">
        <v>0.1</v>
      </c>
      <c r="BP926">
        <v>0.1</v>
      </c>
      <c r="BQ926">
        <v>20.7</v>
      </c>
      <c r="BS926">
        <v>7.1</v>
      </c>
      <c r="BT926">
        <v>2.3</v>
      </c>
    </row>
    <row r="927" spans="1:72" x14ac:dyDescent="0.25">
      <c r="A927" s="28" t="s">
        <v>284</v>
      </c>
      <c r="B927" s="27" t="s">
        <v>353</v>
      </c>
      <c r="C927" s="28" t="s">
        <v>395</v>
      </c>
      <c r="D927">
        <v>1</v>
      </c>
      <c r="G927">
        <v>0.2</v>
      </c>
      <c r="H927">
        <v>2.8</v>
      </c>
      <c r="I927">
        <v>0.4</v>
      </c>
      <c r="J927">
        <v>0.2</v>
      </c>
      <c r="K927">
        <v>0.5</v>
      </c>
      <c r="L927">
        <v>0.2</v>
      </c>
      <c r="M927">
        <v>0.6</v>
      </c>
      <c r="N927">
        <v>2.3</v>
      </c>
      <c r="O927">
        <v>2.6</v>
      </c>
      <c r="P927">
        <v>0.9</v>
      </c>
      <c r="Q927">
        <v>0.6</v>
      </c>
      <c r="R927">
        <v>0.7</v>
      </c>
      <c r="S927">
        <v>1.6</v>
      </c>
      <c r="T927">
        <v>2.3</v>
      </c>
      <c r="U927">
        <v>1.1</v>
      </c>
      <c r="V927">
        <v>2.1</v>
      </c>
      <c r="W927">
        <v>2.4</v>
      </c>
      <c r="X927">
        <v>1</v>
      </c>
      <c r="Y927">
        <v>1.1</v>
      </c>
      <c r="Z927">
        <v>0.9</v>
      </c>
      <c r="AA927">
        <v>2.6</v>
      </c>
      <c r="AB927">
        <v>0.2</v>
      </c>
      <c r="AC927">
        <v>1.1</v>
      </c>
      <c r="AD927">
        <v>5.8</v>
      </c>
      <c r="AE927">
        <v>2.1</v>
      </c>
      <c r="AF927">
        <v>9.6</v>
      </c>
      <c r="AG927">
        <v>5.4</v>
      </c>
      <c r="AH927">
        <v>2.3</v>
      </c>
      <c r="AI927">
        <v>1.3</v>
      </c>
      <c r="AJ927">
        <v>1.2</v>
      </c>
      <c r="AK927">
        <v>3</v>
      </c>
      <c r="AL927">
        <v>2.7</v>
      </c>
      <c r="AM927">
        <v>3.6</v>
      </c>
      <c r="AN927">
        <v>3.4</v>
      </c>
      <c r="AO927">
        <v>2.5</v>
      </c>
      <c r="AP927">
        <v>76.4</v>
      </c>
      <c r="AQ927">
        <v>27.8</v>
      </c>
      <c r="AR927">
        <v>5.7</v>
      </c>
      <c r="AS927">
        <v>3.5</v>
      </c>
      <c r="AT927">
        <v>7.4</v>
      </c>
      <c r="AU927">
        <v>2.8</v>
      </c>
      <c r="AV927">
        <v>26.3</v>
      </c>
      <c r="AW927">
        <v>3.3</v>
      </c>
      <c r="AX927">
        <v>2</v>
      </c>
      <c r="AY927">
        <v>2.2</v>
      </c>
      <c r="AZ927">
        <v>1.6</v>
      </c>
      <c r="BA927">
        <v>4.5</v>
      </c>
      <c r="BB927">
        <v>2</v>
      </c>
      <c r="BC927">
        <v>3.1</v>
      </c>
      <c r="BD927">
        <v>7.5</v>
      </c>
      <c r="BE927">
        <v>8.7</v>
      </c>
      <c r="BF927">
        <v>2.5</v>
      </c>
      <c r="BG927">
        <v>4.4</v>
      </c>
      <c r="BH927">
        <v>2.2</v>
      </c>
      <c r="BI927">
        <v>2.9</v>
      </c>
      <c r="BJ927">
        <v>1</v>
      </c>
      <c r="BK927">
        <v>1</v>
      </c>
      <c r="BL927">
        <v>0.2</v>
      </c>
      <c r="BM927">
        <v>1</v>
      </c>
      <c r="BP927">
        <v>0.3</v>
      </c>
      <c r="BQ927">
        <v>103</v>
      </c>
      <c r="BS927">
        <v>11.2</v>
      </c>
      <c r="BT927">
        <v>0.1</v>
      </c>
    </row>
    <row r="928" spans="1:72" x14ac:dyDescent="0.25">
      <c r="A928" s="28" t="s">
        <v>284</v>
      </c>
      <c r="B928" s="27" t="s">
        <v>353</v>
      </c>
      <c r="C928" s="28" t="s">
        <v>396</v>
      </c>
      <c r="D928">
        <v>9.5</v>
      </c>
      <c r="E928">
        <v>0.4</v>
      </c>
      <c r="F928">
        <v>0.1</v>
      </c>
      <c r="G928">
        <v>1.5</v>
      </c>
      <c r="H928">
        <v>39.7</v>
      </c>
      <c r="I928">
        <v>4.2</v>
      </c>
      <c r="J928">
        <v>2.6</v>
      </c>
      <c r="K928">
        <v>4.6</v>
      </c>
      <c r="L928">
        <v>1.5</v>
      </c>
      <c r="M928">
        <v>4.3</v>
      </c>
      <c r="N928">
        <v>21.4</v>
      </c>
      <c r="O928">
        <v>42.7</v>
      </c>
      <c r="P928">
        <v>8.8</v>
      </c>
      <c r="Q928">
        <v>5.3</v>
      </c>
      <c r="R928">
        <v>5.9</v>
      </c>
      <c r="S928">
        <v>12.7</v>
      </c>
      <c r="T928">
        <v>36</v>
      </c>
      <c r="U928">
        <v>10.2</v>
      </c>
      <c r="V928">
        <v>20</v>
      </c>
      <c r="W928">
        <v>20.2</v>
      </c>
      <c r="X928">
        <v>4.6</v>
      </c>
      <c r="Y928">
        <v>14.7</v>
      </c>
      <c r="Z928">
        <v>5.8</v>
      </c>
      <c r="AA928">
        <v>18.6</v>
      </c>
      <c r="AB928">
        <v>0.9</v>
      </c>
      <c r="AC928">
        <v>7.5</v>
      </c>
      <c r="AD928">
        <v>40.9</v>
      </c>
      <c r="AE928">
        <v>14</v>
      </c>
      <c r="AF928">
        <v>92.7</v>
      </c>
      <c r="AG928">
        <v>50</v>
      </c>
      <c r="AH928">
        <v>15.5</v>
      </c>
      <c r="AI928">
        <v>7.5</v>
      </c>
      <c r="AJ928">
        <v>9.7</v>
      </c>
      <c r="AK928">
        <v>18.7</v>
      </c>
      <c r="AL928">
        <v>24.9</v>
      </c>
      <c r="AM928">
        <v>26.8</v>
      </c>
      <c r="AN928">
        <v>48.7</v>
      </c>
      <c r="AO928">
        <v>21.7</v>
      </c>
      <c r="AP928">
        <v>686.2</v>
      </c>
      <c r="AQ928">
        <v>210.9</v>
      </c>
      <c r="AR928">
        <v>33.8</v>
      </c>
      <c r="AS928">
        <v>21.6</v>
      </c>
      <c r="AT928">
        <v>65.1</v>
      </c>
      <c r="AU928">
        <v>18.8</v>
      </c>
      <c r="AV928">
        <v>180.3</v>
      </c>
      <c r="AW928">
        <v>19</v>
      </c>
      <c r="AX928">
        <v>11.8</v>
      </c>
      <c r="AY928">
        <v>18.2</v>
      </c>
      <c r="AZ928">
        <v>9.7</v>
      </c>
      <c r="BA928">
        <v>19.4</v>
      </c>
      <c r="BB928">
        <v>16.5</v>
      </c>
      <c r="BC928">
        <v>31.2</v>
      </c>
      <c r="BD928">
        <v>27.1</v>
      </c>
      <c r="BE928">
        <v>59.7</v>
      </c>
      <c r="BF928">
        <v>14.3</v>
      </c>
      <c r="BG928">
        <v>29.1</v>
      </c>
      <c r="BH928">
        <v>15.1</v>
      </c>
      <c r="BI928">
        <v>20.4</v>
      </c>
      <c r="BJ928">
        <v>6.9</v>
      </c>
      <c r="BK928">
        <v>7.2</v>
      </c>
      <c r="BL928">
        <v>0.9</v>
      </c>
      <c r="BM928">
        <v>7.6</v>
      </c>
      <c r="BP928">
        <v>3.6</v>
      </c>
      <c r="BQ928">
        <v>883.3</v>
      </c>
      <c r="BR928">
        <v>0.2</v>
      </c>
      <c r="BS928">
        <v>45.1</v>
      </c>
      <c r="BT928">
        <v>2.9</v>
      </c>
    </row>
    <row r="929" spans="1:72" x14ac:dyDescent="0.25">
      <c r="A929" s="28" t="s">
        <v>284</v>
      </c>
      <c r="B929" s="27" t="s">
        <v>353</v>
      </c>
      <c r="C929" s="28" t="s">
        <v>397</v>
      </c>
      <c r="D929">
        <v>0.1</v>
      </c>
      <c r="H929">
        <v>0.2</v>
      </c>
      <c r="N929">
        <v>0.1</v>
      </c>
      <c r="O929">
        <v>0.1</v>
      </c>
      <c r="P929">
        <v>0.1</v>
      </c>
      <c r="R929">
        <v>0.1</v>
      </c>
      <c r="S929">
        <v>0.1</v>
      </c>
      <c r="T929">
        <v>0.6</v>
      </c>
      <c r="U929">
        <v>0.2</v>
      </c>
      <c r="V929">
        <v>0.2</v>
      </c>
      <c r="W929">
        <v>0.2</v>
      </c>
      <c r="X929">
        <v>0.1</v>
      </c>
      <c r="Y929">
        <v>0.1</v>
      </c>
      <c r="Z929">
        <v>0.1</v>
      </c>
      <c r="AA929">
        <v>0.2</v>
      </c>
      <c r="AC929">
        <v>0.1</v>
      </c>
      <c r="AD929">
        <v>0.3</v>
      </c>
      <c r="AE929">
        <v>0.1</v>
      </c>
      <c r="AF929">
        <v>0.6</v>
      </c>
      <c r="AG929">
        <v>0.4</v>
      </c>
      <c r="AH929">
        <v>0.2</v>
      </c>
      <c r="AI929">
        <v>0.2</v>
      </c>
      <c r="AJ929">
        <v>0.1</v>
      </c>
      <c r="AK929">
        <v>0.2</v>
      </c>
      <c r="AL929">
        <v>0.4</v>
      </c>
      <c r="AM929">
        <v>0.3</v>
      </c>
      <c r="AN929">
        <v>0.2</v>
      </c>
      <c r="AO929">
        <v>0.3</v>
      </c>
      <c r="AP929">
        <v>6.5</v>
      </c>
      <c r="AQ929">
        <v>1.2</v>
      </c>
      <c r="AR929">
        <v>0.3</v>
      </c>
      <c r="AS929">
        <v>0.2</v>
      </c>
      <c r="AT929">
        <v>0.5</v>
      </c>
      <c r="AU929">
        <v>0.2</v>
      </c>
      <c r="AV929">
        <v>1.4</v>
      </c>
      <c r="AW929">
        <v>0.3</v>
      </c>
      <c r="AX929">
        <v>0.2</v>
      </c>
      <c r="AY929">
        <v>0.2</v>
      </c>
      <c r="AZ929">
        <v>0.1</v>
      </c>
      <c r="BA929">
        <v>0.2</v>
      </c>
      <c r="BB929">
        <v>0.2</v>
      </c>
      <c r="BC929">
        <v>0.4</v>
      </c>
      <c r="BD929">
        <v>0.3</v>
      </c>
      <c r="BE929">
        <v>0.7</v>
      </c>
      <c r="BF929">
        <v>0.2</v>
      </c>
      <c r="BG929">
        <v>0.3</v>
      </c>
      <c r="BH929">
        <v>0.2</v>
      </c>
      <c r="BI929">
        <v>0.2</v>
      </c>
      <c r="BJ929">
        <v>0.1</v>
      </c>
      <c r="BK929">
        <v>0.1</v>
      </c>
      <c r="BM929">
        <v>0.1</v>
      </c>
      <c r="BQ929">
        <v>15.8</v>
      </c>
      <c r="BS929">
        <v>0.7</v>
      </c>
      <c r="BT929">
        <v>0.3</v>
      </c>
    </row>
    <row r="930" spans="1:71" x14ac:dyDescent="0.25">
      <c r="A930" s="28" t="s">
        <v>284</v>
      </c>
      <c r="B930" s="27" t="s">
        <v>353</v>
      </c>
      <c r="C930" s="28" t="s">
        <v>398</v>
      </c>
      <c r="D930">
        <v>0.1</v>
      </c>
      <c r="H930">
        <v>0.5</v>
      </c>
      <c r="K930">
        <v>0.1</v>
      </c>
      <c r="L930">
        <v>0.1</v>
      </c>
      <c r="N930">
        <v>0.2</v>
      </c>
      <c r="O930">
        <v>0.7</v>
      </c>
      <c r="P930">
        <v>0.1</v>
      </c>
      <c r="S930">
        <v>0.1</v>
      </c>
      <c r="T930">
        <v>0.2</v>
      </c>
      <c r="U930">
        <v>0.1</v>
      </c>
      <c r="V930">
        <v>0.2</v>
      </c>
      <c r="W930">
        <v>0.2</v>
      </c>
      <c r="Y930">
        <v>0.1</v>
      </c>
      <c r="AA930">
        <v>0.2</v>
      </c>
      <c r="AC930">
        <v>0.1</v>
      </c>
      <c r="AD930">
        <v>0.3</v>
      </c>
      <c r="AE930">
        <v>0.2</v>
      </c>
      <c r="AF930">
        <v>0.7</v>
      </c>
      <c r="AG930">
        <v>0.4</v>
      </c>
      <c r="AH930">
        <v>0.2</v>
      </c>
      <c r="AI930">
        <v>0.1</v>
      </c>
      <c r="AJ930">
        <v>0.1</v>
      </c>
      <c r="AK930">
        <v>0.2</v>
      </c>
      <c r="AL930">
        <v>0.2</v>
      </c>
      <c r="AM930">
        <v>0.2</v>
      </c>
      <c r="AN930">
        <v>1.4</v>
      </c>
      <c r="AO930">
        <v>0.2</v>
      </c>
      <c r="AP930">
        <v>5.7</v>
      </c>
      <c r="AQ930">
        <v>1.2</v>
      </c>
      <c r="AR930">
        <v>0.4</v>
      </c>
      <c r="AS930">
        <v>0.2</v>
      </c>
      <c r="AT930">
        <v>1.1</v>
      </c>
      <c r="AU930">
        <v>0.1</v>
      </c>
      <c r="AV930">
        <v>2</v>
      </c>
      <c r="AW930">
        <v>0.2</v>
      </c>
      <c r="AX930">
        <v>0.2</v>
      </c>
      <c r="AY930">
        <v>0.4</v>
      </c>
      <c r="AZ930">
        <v>0.1</v>
      </c>
      <c r="BA930">
        <v>0.2</v>
      </c>
      <c r="BB930">
        <v>0.1</v>
      </c>
      <c r="BC930">
        <v>0.4</v>
      </c>
      <c r="BD930">
        <v>0.3</v>
      </c>
      <c r="BE930">
        <v>0.8</v>
      </c>
      <c r="BF930">
        <v>0.8</v>
      </c>
      <c r="BG930">
        <v>0.4</v>
      </c>
      <c r="BH930">
        <v>0.2</v>
      </c>
      <c r="BI930">
        <v>0.4</v>
      </c>
      <c r="BJ930">
        <v>0.1</v>
      </c>
      <c r="BK930">
        <v>0.3</v>
      </c>
      <c r="BM930">
        <v>0.1</v>
      </c>
      <c r="BQ930">
        <v>12.9</v>
      </c>
      <c r="BS930">
        <v>2.4</v>
      </c>
    </row>
    <row r="931" spans="1:69" x14ac:dyDescent="0.25">
      <c r="A931" s="28" t="s">
        <v>284</v>
      </c>
      <c r="B931" s="27" t="s">
        <v>353</v>
      </c>
      <c r="C931" s="28" t="s">
        <v>399</v>
      </c>
      <c r="D931">
        <v>0.2</v>
      </c>
      <c r="H931">
        <v>0.4</v>
      </c>
      <c r="I931">
        <v>0.1</v>
      </c>
      <c r="J931">
        <v>0.1</v>
      </c>
      <c r="K931">
        <v>0.1</v>
      </c>
      <c r="M931">
        <v>0.1</v>
      </c>
      <c r="N931">
        <v>0.3</v>
      </c>
      <c r="O931">
        <v>0.2</v>
      </c>
      <c r="P931">
        <v>0.1</v>
      </c>
      <c r="Q931">
        <v>0.1</v>
      </c>
      <c r="R931">
        <v>0.1</v>
      </c>
      <c r="S931">
        <v>0.3</v>
      </c>
      <c r="T931">
        <v>0.3</v>
      </c>
      <c r="U931">
        <v>0.2</v>
      </c>
      <c r="V931">
        <v>0.3</v>
      </c>
      <c r="W931">
        <v>0.3</v>
      </c>
      <c r="X931">
        <v>0.1</v>
      </c>
      <c r="Y931">
        <v>0.1</v>
      </c>
      <c r="Z931">
        <v>0.1</v>
      </c>
      <c r="AA931">
        <v>0.4</v>
      </c>
      <c r="AC931">
        <v>0.2</v>
      </c>
      <c r="AD931">
        <v>0.8</v>
      </c>
      <c r="AE931">
        <v>0.4</v>
      </c>
      <c r="AF931">
        <v>1.2</v>
      </c>
      <c r="AG931">
        <v>1.3</v>
      </c>
      <c r="AH931">
        <v>0.4</v>
      </c>
      <c r="AI931">
        <v>0.2</v>
      </c>
      <c r="AJ931">
        <v>0.1</v>
      </c>
      <c r="AK931">
        <v>0.5</v>
      </c>
      <c r="AL931">
        <v>0.5</v>
      </c>
      <c r="AM931">
        <v>0.8</v>
      </c>
      <c r="AN931">
        <v>0.7</v>
      </c>
      <c r="AO931">
        <v>0.4</v>
      </c>
      <c r="AP931">
        <v>21.6</v>
      </c>
      <c r="AQ931">
        <v>2.6</v>
      </c>
      <c r="AR931">
        <v>0.8</v>
      </c>
      <c r="AS931">
        <v>0.5</v>
      </c>
      <c r="AT931">
        <v>1.5</v>
      </c>
      <c r="AU931">
        <v>0.5</v>
      </c>
      <c r="AV931">
        <v>4.2</v>
      </c>
      <c r="AW931">
        <v>0.5</v>
      </c>
      <c r="AX931">
        <v>0.2</v>
      </c>
      <c r="AY931">
        <v>0.4</v>
      </c>
      <c r="AZ931">
        <v>0.3</v>
      </c>
      <c r="BA931">
        <v>0.3</v>
      </c>
      <c r="BB931">
        <v>0.4</v>
      </c>
      <c r="BC931">
        <v>0.6</v>
      </c>
      <c r="BD931">
        <v>0.7</v>
      </c>
      <c r="BE931">
        <v>1.4</v>
      </c>
      <c r="BF931">
        <v>0.4</v>
      </c>
      <c r="BG931">
        <v>0.9</v>
      </c>
      <c r="BH931">
        <v>0.4</v>
      </c>
      <c r="BI931">
        <v>0.7</v>
      </c>
      <c r="BJ931">
        <v>0.2</v>
      </c>
      <c r="BK931">
        <v>0.2</v>
      </c>
      <c r="BM931">
        <v>0.2</v>
      </c>
      <c r="BQ931">
        <v>23.4</v>
      </c>
    </row>
    <row r="932" spans="1:69" x14ac:dyDescent="0.25">
      <c r="A932" s="28" t="s">
        <v>284</v>
      </c>
      <c r="B932" s="27" t="s">
        <v>353</v>
      </c>
      <c r="C932" s="28" t="s">
        <v>400</v>
      </c>
      <c r="D932">
        <v>0.2</v>
      </c>
      <c r="H932">
        <v>0.4</v>
      </c>
      <c r="K932">
        <v>0.1</v>
      </c>
      <c r="M932">
        <v>0.1</v>
      </c>
      <c r="N932">
        <v>0.3</v>
      </c>
      <c r="O932">
        <v>0.2</v>
      </c>
      <c r="P932">
        <v>0.1</v>
      </c>
      <c r="Q932">
        <v>0.1</v>
      </c>
      <c r="R932">
        <v>0.1</v>
      </c>
      <c r="S932">
        <v>0.3</v>
      </c>
      <c r="T932">
        <v>0.4</v>
      </c>
      <c r="U932">
        <v>0.2</v>
      </c>
      <c r="V932">
        <v>0.3</v>
      </c>
      <c r="W932">
        <v>0.3</v>
      </c>
      <c r="X932">
        <v>0.1</v>
      </c>
      <c r="Y932">
        <v>0.2</v>
      </c>
      <c r="Z932">
        <v>0.1</v>
      </c>
      <c r="AA932">
        <v>0.4</v>
      </c>
      <c r="AC932">
        <v>0.2</v>
      </c>
      <c r="AD932">
        <v>0.8</v>
      </c>
      <c r="AE932">
        <v>0.3</v>
      </c>
      <c r="AF932">
        <v>1.4</v>
      </c>
      <c r="AG932">
        <v>1.4</v>
      </c>
      <c r="AH932">
        <v>0.5</v>
      </c>
      <c r="AI932">
        <v>0.2</v>
      </c>
      <c r="AJ932">
        <v>0.2</v>
      </c>
      <c r="AK932">
        <v>0.5</v>
      </c>
      <c r="AL932">
        <v>0.6</v>
      </c>
      <c r="AM932">
        <v>0.6</v>
      </c>
      <c r="AN932">
        <v>0.6</v>
      </c>
      <c r="AO932">
        <v>0.5</v>
      </c>
      <c r="AP932">
        <v>18.8</v>
      </c>
      <c r="AQ932">
        <v>2.8</v>
      </c>
      <c r="AR932">
        <v>0.8</v>
      </c>
      <c r="AS932">
        <v>0.5</v>
      </c>
      <c r="AT932">
        <v>1.3</v>
      </c>
      <c r="AU932">
        <v>0.5</v>
      </c>
      <c r="AV932">
        <v>3.7</v>
      </c>
      <c r="AW932">
        <v>0.4</v>
      </c>
      <c r="AX932">
        <v>0.2</v>
      </c>
      <c r="AY932">
        <v>0.4</v>
      </c>
      <c r="AZ932">
        <v>0.2</v>
      </c>
      <c r="BA932">
        <v>0.3</v>
      </c>
      <c r="BB932">
        <v>0.4</v>
      </c>
      <c r="BC932">
        <v>0.6</v>
      </c>
      <c r="BD932">
        <v>0.6</v>
      </c>
      <c r="BE932">
        <v>1.7</v>
      </c>
      <c r="BF932">
        <v>0.4</v>
      </c>
      <c r="BG932">
        <v>0.7</v>
      </c>
      <c r="BH932">
        <v>0.4</v>
      </c>
      <c r="BI932">
        <v>0.5</v>
      </c>
      <c r="BJ932">
        <v>0.2</v>
      </c>
      <c r="BK932">
        <v>0.2</v>
      </c>
      <c r="BM932">
        <v>0.2</v>
      </c>
      <c r="BP932">
        <v>0.1</v>
      </c>
      <c r="BQ932">
        <v>29.2</v>
      </c>
    </row>
    <row r="933" spans="1:72" x14ac:dyDescent="0.25">
      <c r="A933" s="28" t="s">
        <v>284</v>
      </c>
      <c r="B933" s="27" t="s">
        <v>353</v>
      </c>
      <c r="C933" s="28" t="s">
        <v>401</v>
      </c>
      <c r="D933">
        <v>0.2</v>
      </c>
      <c r="G933">
        <v>0.1</v>
      </c>
      <c r="H933">
        <v>0.9</v>
      </c>
      <c r="I933">
        <v>0.2</v>
      </c>
      <c r="J933">
        <v>0.1</v>
      </c>
      <c r="K933">
        <v>0.2</v>
      </c>
      <c r="L933">
        <v>0.1</v>
      </c>
      <c r="M933">
        <v>0.2</v>
      </c>
      <c r="N933">
        <v>1.3</v>
      </c>
      <c r="O933">
        <v>0.7</v>
      </c>
      <c r="P933">
        <v>0.4</v>
      </c>
      <c r="Q933">
        <v>0.2</v>
      </c>
      <c r="R933">
        <v>0.3</v>
      </c>
      <c r="S933">
        <v>0.7</v>
      </c>
      <c r="T933">
        <v>1</v>
      </c>
      <c r="U933">
        <v>0.9</v>
      </c>
      <c r="V933">
        <v>1.5</v>
      </c>
      <c r="W933">
        <v>1.2</v>
      </c>
      <c r="X933">
        <v>0.1</v>
      </c>
      <c r="Y933">
        <v>0.4</v>
      </c>
      <c r="Z933">
        <v>0.3</v>
      </c>
      <c r="AA933">
        <v>1</v>
      </c>
      <c r="AB933">
        <v>0.1</v>
      </c>
      <c r="AC933">
        <v>0.4</v>
      </c>
      <c r="AD933">
        <v>1.3</v>
      </c>
      <c r="AE933">
        <v>0.8</v>
      </c>
      <c r="AF933">
        <v>2.9</v>
      </c>
      <c r="AG933">
        <v>4.4</v>
      </c>
      <c r="AH933">
        <v>1.4</v>
      </c>
      <c r="AI933">
        <v>0.5</v>
      </c>
      <c r="AJ933">
        <v>0.3</v>
      </c>
      <c r="AK933">
        <v>1.5</v>
      </c>
      <c r="AL933">
        <v>5.9</v>
      </c>
      <c r="AM933">
        <v>2</v>
      </c>
      <c r="AN933">
        <v>1.6</v>
      </c>
      <c r="AO933">
        <v>2.5</v>
      </c>
      <c r="AP933">
        <v>28.5</v>
      </c>
      <c r="AQ933">
        <v>4.9</v>
      </c>
      <c r="AR933">
        <v>1.7</v>
      </c>
      <c r="AS933">
        <v>1.4</v>
      </c>
      <c r="AT933">
        <v>2.3</v>
      </c>
      <c r="AU933">
        <v>0.8</v>
      </c>
      <c r="AV933">
        <v>9.4</v>
      </c>
      <c r="AW933">
        <v>1</v>
      </c>
      <c r="AX933">
        <v>0.5</v>
      </c>
      <c r="AY933">
        <v>1.3</v>
      </c>
      <c r="AZ933">
        <v>0.5</v>
      </c>
      <c r="BA933">
        <v>0.6</v>
      </c>
      <c r="BB933">
        <v>1.1</v>
      </c>
      <c r="BC933">
        <v>2</v>
      </c>
      <c r="BD933">
        <v>1.3</v>
      </c>
      <c r="BE933">
        <v>4.2</v>
      </c>
      <c r="BF933">
        <v>0.7</v>
      </c>
      <c r="BG933">
        <v>1.2</v>
      </c>
      <c r="BH933">
        <v>1</v>
      </c>
      <c r="BI933">
        <v>1.4</v>
      </c>
      <c r="BJ933">
        <v>0.4</v>
      </c>
      <c r="BK933">
        <v>0.4</v>
      </c>
      <c r="BM933">
        <v>0.5</v>
      </c>
      <c r="BQ933">
        <v>38.8</v>
      </c>
      <c r="BS933">
        <v>0.4</v>
      </c>
      <c r="BT933">
        <v>0.1</v>
      </c>
    </row>
    <row r="934" spans="1:72" x14ac:dyDescent="0.25">
      <c r="A934" s="28" t="s">
        <v>284</v>
      </c>
      <c r="B934" s="27" t="s">
        <v>353</v>
      </c>
      <c r="C934" s="28" t="s">
        <v>402</v>
      </c>
      <c r="D934">
        <v>0.4</v>
      </c>
      <c r="G934">
        <v>0.1</v>
      </c>
      <c r="H934">
        <v>0.9</v>
      </c>
      <c r="I934">
        <v>0.1</v>
      </c>
      <c r="J934">
        <v>0.1</v>
      </c>
      <c r="K934">
        <v>0.2</v>
      </c>
      <c r="L934">
        <v>0.1</v>
      </c>
      <c r="M934">
        <v>0.2</v>
      </c>
      <c r="N934">
        <v>0.7</v>
      </c>
      <c r="O934">
        <v>0.5</v>
      </c>
      <c r="P934">
        <v>0.3</v>
      </c>
      <c r="Q934">
        <v>0.2</v>
      </c>
      <c r="R934">
        <v>0.3</v>
      </c>
      <c r="S934">
        <v>0.6</v>
      </c>
      <c r="T934">
        <v>0.8</v>
      </c>
      <c r="U934">
        <v>0.4</v>
      </c>
      <c r="V934">
        <v>0.8</v>
      </c>
      <c r="W934">
        <v>0.8</v>
      </c>
      <c r="X934">
        <v>0.2</v>
      </c>
      <c r="Y934">
        <v>0.3</v>
      </c>
      <c r="Z934">
        <v>0.3</v>
      </c>
      <c r="AA934">
        <v>1</v>
      </c>
      <c r="AB934">
        <v>0.1</v>
      </c>
      <c r="AC934">
        <v>0.4</v>
      </c>
      <c r="AD934">
        <v>1.8</v>
      </c>
      <c r="AE934">
        <v>0.7</v>
      </c>
      <c r="AF934">
        <v>2.7</v>
      </c>
      <c r="AG934">
        <v>2.9</v>
      </c>
      <c r="AH934">
        <v>1.1</v>
      </c>
      <c r="AI934">
        <v>0.3</v>
      </c>
      <c r="AJ934">
        <v>0.3</v>
      </c>
      <c r="AK934">
        <v>1</v>
      </c>
      <c r="AL934">
        <v>1.6</v>
      </c>
      <c r="AM934">
        <v>1.5</v>
      </c>
      <c r="AN934">
        <v>1.4</v>
      </c>
      <c r="AO934">
        <v>1.3</v>
      </c>
      <c r="AP934">
        <v>41</v>
      </c>
      <c r="AQ934">
        <v>7.3</v>
      </c>
      <c r="AR934">
        <v>1.9</v>
      </c>
      <c r="AS934">
        <v>1.3</v>
      </c>
      <c r="AT934">
        <v>2.9</v>
      </c>
      <c r="AU934">
        <v>1.1</v>
      </c>
      <c r="AV934">
        <v>7.7</v>
      </c>
      <c r="AW934">
        <v>1</v>
      </c>
      <c r="AX934">
        <v>0.5</v>
      </c>
      <c r="AY934">
        <v>1</v>
      </c>
      <c r="AZ934">
        <v>0.5</v>
      </c>
      <c r="BA934">
        <v>0.6</v>
      </c>
      <c r="BB934">
        <v>0.9</v>
      </c>
      <c r="BC934">
        <v>1.8</v>
      </c>
      <c r="BD934">
        <v>1.5</v>
      </c>
      <c r="BE934">
        <v>3.9</v>
      </c>
      <c r="BF934">
        <v>0.9</v>
      </c>
      <c r="BG934">
        <v>1.6</v>
      </c>
      <c r="BH934">
        <v>0.8</v>
      </c>
      <c r="BI934">
        <v>1.7</v>
      </c>
      <c r="BJ934">
        <v>0.4</v>
      </c>
      <c r="BK934">
        <v>0.4</v>
      </c>
      <c r="BL934">
        <v>0.1</v>
      </c>
      <c r="BM934">
        <v>0.4</v>
      </c>
      <c r="BP934">
        <v>0.1</v>
      </c>
      <c r="BQ934">
        <v>60.8</v>
      </c>
      <c r="BS934">
        <v>1.3</v>
      </c>
      <c r="BT934">
        <v>0.1</v>
      </c>
    </row>
    <row r="935" spans="1:72" x14ac:dyDescent="0.25">
      <c r="A935" s="28" t="s">
        <v>284</v>
      </c>
      <c r="B935" s="27" t="s">
        <v>353</v>
      </c>
      <c r="C935" s="28" t="s">
        <v>403</v>
      </c>
      <c r="D935">
        <v>2.5</v>
      </c>
      <c r="E935">
        <v>0.2</v>
      </c>
      <c r="G935">
        <v>0.5</v>
      </c>
      <c r="H935">
        <v>5.4</v>
      </c>
      <c r="I935">
        <v>0.7</v>
      </c>
      <c r="J935">
        <v>0.6</v>
      </c>
      <c r="K935">
        <v>1.5</v>
      </c>
      <c r="L935">
        <v>0.5</v>
      </c>
      <c r="M935">
        <v>0.9</v>
      </c>
      <c r="N935">
        <v>4.4</v>
      </c>
      <c r="O935">
        <v>3.3</v>
      </c>
      <c r="P935">
        <v>2.1</v>
      </c>
      <c r="Q935">
        <v>1.3</v>
      </c>
      <c r="R935">
        <v>1.3</v>
      </c>
      <c r="S935">
        <v>3.9</v>
      </c>
      <c r="T935">
        <v>4.4</v>
      </c>
      <c r="U935">
        <v>2.7</v>
      </c>
      <c r="V935">
        <v>5.3</v>
      </c>
      <c r="W935">
        <v>4.8</v>
      </c>
      <c r="X935">
        <v>1.1</v>
      </c>
      <c r="Y935">
        <v>1.7</v>
      </c>
      <c r="Z935">
        <v>1.7</v>
      </c>
      <c r="AA935">
        <v>5.5</v>
      </c>
      <c r="AB935">
        <v>0.3</v>
      </c>
      <c r="AC935">
        <v>2.3</v>
      </c>
      <c r="AD935">
        <v>12</v>
      </c>
      <c r="AE935">
        <v>5.3</v>
      </c>
      <c r="AF935">
        <v>17.6</v>
      </c>
      <c r="AG935">
        <v>20</v>
      </c>
      <c r="AH935">
        <v>6.3</v>
      </c>
      <c r="AI935">
        <v>2.6</v>
      </c>
      <c r="AJ935">
        <v>1.6</v>
      </c>
      <c r="AK935">
        <v>7.6</v>
      </c>
      <c r="AL935">
        <v>13.1</v>
      </c>
      <c r="AM935">
        <v>10.9</v>
      </c>
      <c r="AN935">
        <v>12.7</v>
      </c>
      <c r="AO935">
        <v>7.4</v>
      </c>
      <c r="AP935">
        <v>291.4</v>
      </c>
      <c r="AQ935">
        <v>40.8</v>
      </c>
      <c r="AR935">
        <v>12.3</v>
      </c>
      <c r="AS935">
        <v>7.8</v>
      </c>
      <c r="AT935">
        <v>17.1</v>
      </c>
      <c r="AU935">
        <v>7.8</v>
      </c>
      <c r="AV935">
        <v>67</v>
      </c>
      <c r="AW935">
        <v>7.2</v>
      </c>
      <c r="AX935">
        <v>3.6</v>
      </c>
      <c r="AY935">
        <v>6.2</v>
      </c>
      <c r="AZ935">
        <v>3.6</v>
      </c>
      <c r="BA935">
        <v>5.4</v>
      </c>
      <c r="BB935">
        <v>6.4</v>
      </c>
      <c r="BC935">
        <v>10.7</v>
      </c>
      <c r="BD935">
        <v>9.8</v>
      </c>
      <c r="BE935">
        <v>24.8</v>
      </c>
      <c r="BF935">
        <v>5.9</v>
      </c>
      <c r="BG935">
        <v>12.2</v>
      </c>
      <c r="BH935">
        <v>6.5</v>
      </c>
      <c r="BI935">
        <v>9</v>
      </c>
      <c r="BJ935">
        <v>3</v>
      </c>
      <c r="BK935">
        <v>3.2</v>
      </c>
      <c r="BL935">
        <v>0.4</v>
      </c>
      <c r="BM935">
        <v>2.7</v>
      </c>
      <c r="BP935">
        <v>0.3</v>
      </c>
      <c r="BQ935">
        <v>372.4</v>
      </c>
      <c r="BT935">
        <v>0.3</v>
      </c>
    </row>
    <row r="936" spans="1:69" x14ac:dyDescent="0.25">
      <c r="A936" s="28" t="s">
        <v>284</v>
      </c>
      <c r="B936" s="27" t="s">
        <v>353</v>
      </c>
      <c r="C936" s="28" t="s">
        <v>404</v>
      </c>
      <c r="D936">
        <v>0.2</v>
      </c>
      <c r="H936">
        <v>0.4</v>
      </c>
      <c r="K936">
        <v>0.1</v>
      </c>
      <c r="M936">
        <v>0.1</v>
      </c>
      <c r="N936">
        <v>0.3</v>
      </c>
      <c r="O936">
        <v>0.2</v>
      </c>
      <c r="P936">
        <v>0.1</v>
      </c>
      <c r="Q936">
        <v>0.1</v>
      </c>
      <c r="R936">
        <v>0.1</v>
      </c>
      <c r="S936">
        <v>0.2</v>
      </c>
      <c r="T936">
        <v>0.3</v>
      </c>
      <c r="U936">
        <v>0.2</v>
      </c>
      <c r="V936">
        <v>0.3</v>
      </c>
      <c r="W936">
        <v>0.3</v>
      </c>
      <c r="X936">
        <v>0.1</v>
      </c>
      <c r="Y936">
        <v>0.1</v>
      </c>
      <c r="Z936">
        <v>0.1</v>
      </c>
      <c r="AA936">
        <v>0.4</v>
      </c>
      <c r="AC936">
        <v>0.2</v>
      </c>
      <c r="AD936">
        <v>0.8</v>
      </c>
      <c r="AE936">
        <v>0.3</v>
      </c>
      <c r="AF936">
        <v>1.2</v>
      </c>
      <c r="AG936">
        <v>1.6</v>
      </c>
      <c r="AH936">
        <v>0.4</v>
      </c>
      <c r="AI936">
        <v>0.2</v>
      </c>
      <c r="AJ936">
        <v>0.1</v>
      </c>
      <c r="AK936">
        <v>0.5</v>
      </c>
      <c r="AL936">
        <v>0.6</v>
      </c>
      <c r="AM936">
        <v>0.7</v>
      </c>
      <c r="AN936">
        <v>0.6</v>
      </c>
      <c r="AO936">
        <v>0.5</v>
      </c>
      <c r="AP936">
        <v>20.3</v>
      </c>
      <c r="AQ936">
        <v>2.9</v>
      </c>
      <c r="AR936">
        <v>0.8</v>
      </c>
      <c r="AS936">
        <v>0.5</v>
      </c>
      <c r="AT936">
        <v>1.3</v>
      </c>
      <c r="AU936">
        <v>0.5</v>
      </c>
      <c r="AV936">
        <v>4.1</v>
      </c>
      <c r="AW936">
        <v>0.5</v>
      </c>
      <c r="AX936">
        <v>0.3</v>
      </c>
      <c r="AY936">
        <v>0.4</v>
      </c>
      <c r="AZ936">
        <v>0.2</v>
      </c>
      <c r="BA936">
        <v>0.4</v>
      </c>
      <c r="BB936">
        <v>0.4</v>
      </c>
      <c r="BC936">
        <v>0.7</v>
      </c>
      <c r="BD936">
        <v>0.7</v>
      </c>
      <c r="BE936">
        <v>1.6</v>
      </c>
      <c r="BF936">
        <v>0.4</v>
      </c>
      <c r="BG936">
        <v>0.8</v>
      </c>
      <c r="BH936">
        <v>0.4</v>
      </c>
      <c r="BI936">
        <v>0.5</v>
      </c>
      <c r="BJ936">
        <v>0.2</v>
      </c>
      <c r="BK936">
        <v>0.2</v>
      </c>
      <c r="BM936">
        <v>0.2</v>
      </c>
      <c r="BQ936">
        <v>32.9</v>
      </c>
    </row>
    <row r="937" spans="1:69" x14ac:dyDescent="0.25">
      <c r="A937" s="28" t="s">
        <v>284</v>
      </c>
      <c r="B937" s="27" t="s">
        <v>353</v>
      </c>
      <c r="C937" s="28" t="s">
        <v>405</v>
      </c>
      <c r="D937">
        <v>0.3</v>
      </c>
      <c r="G937">
        <v>0.1</v>
      </c>
      <c r="H937">
        <v>0.7</v>
      </c>
      <c r="I937">
        <v>0.1</v>
      </c>
      <c r="J937">
        <v>0.1</v>
      </c>
      <c r="K937">
        <v>0.1</v>
      </c>
      <c r="M937">
        <v>0.1</v>
      </c>
      <c r="N937">
        <v>0.4</v>
      </c>
      <c r="O937">
        <v>0.5</v>
      </c>
      <c r="P937">
        <v>0.2</v>
      </c>
      <c r="Q937">
        <v>0.1</v>
      </c>
      <c r="R937">
        <v>0.1</v>
      </c>
      <c r="S937">
        <v>0.3</v>
      </c>
      <c r="T937">
        <v>0.8</v>
      </c>
      <c r="U937">
        <v>0.2</v>
      </c>
      <c r="V937">
        <v>0.4</v>
      </c>
      <c r="W937">
        <v>0.4</v>
      </c>
      <c r="X937">
        <v>0.1</v>
      </c>
      <c r="Y937">
        <v>0.4</v>
      </c>
      <c r="Z937">
        <v>0.2</v>
      </c>
      <c r="AA937">
        <v>0.7</v>
      </c>
      <c r="AC937">
        <v>0.2</v>
      </c>
      <c r="AD937">
        <v>1.2</v>
      </c>
      <c r="AE937">
        <v>0.5</v>
      </c>
      <c r="AF937">
        <v>2.8</v>
      </c>
      <c r="AG937">
        <v>2.3</v>
      </c>
      <c r="AH937">
        <v>0.6</v>
      </c>
      <c r="AI937">
        <v>0.3</v>
      </c>
      <c r="AJ937">
        <v>0.4</v>
      </c>
      <c r="AK937">
        <v>0.7</v>
      </c>
      <c r="AL937">
        <v>1.2</v>
      </c>
      <c r="AM937">
        <v>1</v>
      </c>
      <c r="AN937">
        <v>1.3</v>
      </c>
      <c r="AO937">
        <v>0.6</v>
      </c>
      <c r="AP937">
        <v>26.2</v>
      </c>
      <c r="AQ937">
        <v>5.1</v>
      </c>
      <c r="AR937">
        <v>1.5</v>
      </c>
      <c r="AS937">
        <v>0.9</v>
      </c>
      <c r="AT937">
        <v>2.5</v>
      </c>
      <c r="AU937">
        <v>0.8</v>
      </c>
      <c r="AV937">
        <v>6.7</v>
      </c>
      <c r="AW937">
        <v>0.7</v>
      </c>
      <c r="AX937">
        <v>0.4</v>
      </c>
      <c r="AY937">
        <v>0.6</v>
      </c>
      <c r="AZ937">
        <v>0.4</v>
      </c>
      <c r="BA937">
        <v>0.5</v>
      </c>
      <c r="BB937">
        <v>0.6</v>
      </c>
      <c r="BC937">
        <v>0.9</v>
      </c>
      <c r="BD937">
        <v>1.1</v>
      </c>
      <c r="BE937">
        <v>2.7</v>
      </c>
      <c r="BF937">
        <v>0.6</v>
      </c>
      <c r="BG937">
        <v>1.2</v>
      </c>
      <c r="BH937">
        <v>0.5</v>
      </c>
      <c r="BI937">
        <v>0.9</v>
      </c>
      <c r="BJ937">
        <v>0.2</v>
      </c>
      <c r="BK937">
        <v>0.3</v>
      </c>
      <c r="BM937">
        <v>0.3</v>
      </c>
      <c r="BP937">
        <v>0.1</v>
      </c>
      <c r="BQ937">
        <v>46.2</v>
      </c>
    </row>
    <row r="938" spans="1:72" x14ac:dyDescent="0.25">
      <c r="A938" s="28" t="s">
        <v>284</v>
      </c>
      <c r="B938" s="27" t="s">
        <v>353</v>
      </c>
      <c r="C938" s="28" t="s">
        <v>406</v>
      </c>
      <c r="D938">
        <v>0.2</v>
      </c>
      <c r="G938">
        <v>0.1</v>
      </c>
      <c r="H938">
        <v>0.6</v>
      </c>
      <c r="I938">
        <v>0.1</v>
      </c>
      <c r="J938">
        <v>0.1</v>
      </c>
      <c r="K938">
        <v>0.2</v>
      </c>
      <c r="L938">
        <v>0.1</v>
      </c>
      <c r="M938">
        <v>0.1</v>
      </c>
      <c r="N938">
        <v>0.5</v>
      </c>
      <c r="O938">
        <v>0.4</v>
      </c>
      <c r="P938">
        <v>0.3</v>
      </c>
      <c r="Q938">
        <v>0.2</v>
      </c>
      <c r="R938">
        <v>0.2</v>
      </c>
      <c r="S938">
        <v>0.6</v>
      </c>
      <c r="T938">
        <v>0.7</v>
      </c>
      <c r="U938">
        <v>0.4</v>
      </c>
      <c r="V938">
        <v>0.7</v>
      </c>
      <c r="W938">
        <v>0.6</v>
      </c>
      <c r="X938">
        <v>0.2</v>
      </c>
      <c r="Y938">
        <v>0.2</v>
      </c>
      <c r="Z938">
        <v>0.2</v>
      </c>
      <c r="AA938">
        <v>0.8</v>
      </c>
      <c r="AC938">
        <v>0.3</v>
      </c>
      <c r="AD938">
        <v>1.5</v>
      </c>
      <c r="AE938">
        <v>0.6</v>
      </c>
      <c r="AF938">
        <v>2</v>
      </c>
      <c r="AG938">
        <v>1.7</v>
      </c>
      <c r="AH938">
        <v>0.9</v>
      </c>
      <c r="AI938">
        <v>0.6</v>
      </c>
      <c r="AJ938">
        <v>0.3</v>
      </c>
      <c r="AK938">
        <v>1</v>
      </c>
      <c r="AL938">
        <v>1.1</v>
      </c>
      <c r="AM938">
        <v>1.2</v>
      </c>
      <c r="AN938">
        <v>1.3</v>
      </c>
      <c r="AO938">
        <v>1.1</v>
      </c>
      <c r="AP938">
        <v>32.8</v>
      </c>
      <c r="AQ938">
        <v>10</v>
      </c>
      <c r="AR938">
        <v>1.5</v>
      </c>
      <c r="AS938">
        <v>1</v>
      </c>
      <c r="AT938">
        <v>1.7</v>
      </c>
      <c r="AU938">
        <v>0.9</v>
      </c>
      <c r="AV938">
        <v>6</v>
      </c>
      <c r="AW938">
        <v>1</v>
      </c>
      <c r="AX938">
        <v>0.5</v>
      </c>
      <c r="AY938">
        <v>0.8</v>
      </c>
      <c r="AZ938">
        <v>0.5</v>
      </c>
      <c r="BA938">
        <v>0.6</v>
      </c>
      <c r="BB938">
        <v>0.7</v>
      </c>
      <c r="BC938">
        <v>1.2</v>
      </c>
      <c r="BD938">
        <v>1.3</v>
      </c>
      <c r="BE938">
        <v>3.2</v>
      </c>
      <c r="BF938">
        <v>0.9</v>
      </c>
      <c r="BG938">
        <v>1.7</v>
      </c>
      <c r="BH938">
        <v>0.8</v>
      </c>
      <c r="BI938">
        <v>1.2</v>
      </c>
      <c r="BJ938">
        <v>0.4</v>
      </c>
      <c r="BK938">
        <v>0.5</v>
      </c>
      <c r="BM938">
        <v>0.3</v>
      </c>
      <c r="BQ938">
        <v>54.2</v>
      </c>
      <c r="BS938">
        <v>4.2</v>
      </c>
      <c r="BT938">
        <v>0.1</v>
      </c>
    </row>
    <row r="939" spans="1:72" x14ac:dyDescent="0.25">
      <c r="A939" s="28" t="s">
        <v>284</v>
      </c>
      <c r="B939" s="27" t="s">
        <v>353</v>
      </c>
      <c r="C939" s="28" t="s">
        <v>407</v>
      </c>
      <c r="D939">
        <v>13.8</v>
      </c>
      <c r="E939">
        <v>1.4</v>
      </c>
      <c r="F939">
        <v>0.6</v>
      </c>
      <c r="G939">
        <v>3.5</v>
      </c>
      <c r="H939">
        <v>37.6</v>
      </c>
      <c r="I939">
        <v>4.6</v>
      </c>
      <c r="J939">
        <v>3.9</v>
      </c>
      <c r="K939">
        <v>7.1</v>
      </c>
      <c r="L939">
        <v>3.1</v>
      </c>
      <c r="M939">
        <v>6.4</v>
      </c>
      <c r="N939">
        <v>24.4</v>
      </c>
      <c r="O939">
        <v>19.7</v>
      </c>
      <c r="P939">
        <v>12.3</v>
      </c>
      <c r="Q939">
        <v>8.8</v>
      </c>
      <c r="R939">
        <v>8.9</v>
      </c>
      <c r="S939">
        <v>23.4</v>
      </c>
      <c r="T939">
        <v>33.4</v>
      </c>
      <c r="U939">
        <v>15.2</v>
      </c>
      <c r="V939">
        <v>28.2</v>
      </c>
      <c r="W939">
        <v>28.8</v>
      </c>
      <c r="X939">
        <v>8.1</v>
      </c>
      <c r="Y939">
        <v>12.3</v>
      </c>
      <c r="Z939">
        <v>11.1</v>
      </c>
      <c r="AA939">
        <v>38.5</v>
      </c>
      <c r="AB939">
        <v>2.2</v>
      </c>
      <c r="AC939">
        <v>15</v>
      </c>
      <c r="AD939">
        <v>76.2</v>
      </c>
      <c r="AE939">
        <v>33</v>
      </c>
      <c r="AF939">
        <v>133.4</v>
      </c>
      <c r="AG939">
        <v>135.7</v>
      </c>
      <c r="AH939">
        <v>42.4</v>
      </c>
      <c r="AI939">
        <v>19.9</v>
      </c>
      <c r="AJ939">
        <v>14</v>
      </c>
      <c r="AK939">
        <v>44.9</v>
      </c>
      <c r="AL939">
        <v>61.2</v>
      </c>
      <c r="AM939">
        <v>66.1</v>
      </c>
      <c r="AN939">
        <v>133.4</v>
      </c>
      <c r="AO939">
        <v>47.5</v>
      </c>
      <c r="AP939">
        <v>1739.6</v>
      </c>
      <c r="AQ939">
        <v>321</v>
      </c>
      <c r="AR939">
        <v>91.5</v>
      </c>
      <c r="AS939">
        <v>53.3</v>
      </c>
      <c r="AT939">
        <v>125.1</v>
      </c>
      <c r="AU939">
        <v>46.9</v>
      </c>
      <c r="AV939">
        <v>298.1</v>
      </c>
      <c r="AW939">
        <v>46.6</v>
      </c>
      <c r="AX939">
        <v>25</v>
      </c>
      <c r="AY939">
        <v>55.7</v>
      </c>
      <c r="AZ939">
        <v>23.4</v>
      </c>
      <c r="BA939">
        <v>32.6</v>
      </c>
      <c r="BB939">
        <v>34</v>
      </c>
      <c r="BC939">
        <v>61.3</v>
      </c>
      <c r="BD939">
        <v>64.2</v>
      </c>
      <c r="BE939">
        <v>149</v>
      </c>
      <c r="BF939">
        <v>36.7</v>
      </c>
      <c r="BG939">
        <v>70.2</v>
      </c>
      <c r="BH939">
        <v>31.3</v>
      </c>
      <c r="BI939">
        <v>99.8</v>
      </c>
      <c r="BJ939">
        <v>15.8</v>
      </c>
      <c r="BK939">
        <v>16.5</v>
      </c>
      <c r="BL939">
        <v>2.2</v>
      </c>
      <c r="BM939">
        <v>16.9</v>
      </c>
      <c r="BP939">
        <v>3</v>
      </c>
      <c r="BQ939">
        <v>3044.2</v>
      </c>
      <c r="BR939">
        <v>0.2</v>
      </c>
      <c r="BS939">
        <v>4.9</v>
      </c>
      <c r="BT939">
        <v>2.8</v>
      </c>
    </row>
    <row r="940" spans="1:72" x14ac:dyDescent="0.25">
      <c r="A940" s="26" t="s">
        <v>285</v>
      </c>
      <c r="B940" s="27" t="s">
        <v>354</v>
      </c>
      <c r="C940" s="26" t="s">
        <v>384</v>
      </c>
      <c r="D940">
        <v>868.4</v>
      </c>
      <c r="E940">
        <v>131.1</v>
      </c>
      <c r="F940">
        <v>29.8</v>
      </c>
      <c r="G940">
        <v>694.1</v>
      </c>
      <c r="H940">
        <v>6252.6</v>
      </c>
      <c r="I940">
        <v>1668.8</v>
      </c>
      <c r="J940">
        <v>702.6</v>
      </c>
      <c r="K940">
        <v>1725.5</v>
      </c>
      <c r="L940">
        <v>972.1</v>
      </c>
      <c r="M940">
        <v>2330.6</v>
      </c>
      <c r="N940">
        <v>7037.4</v>
      </c>
      <c r="O940">
        <v>3858.2</v>
      </c>
      <c r="P940">
        <v>2202</v>
      </c>
      <c r="Q940">
        <v>1701.2</v>
      </c>
      <c r="R940">
        <v>2597.5</v>
      </c>
      <c r="S940">
        <v>4962.6</v>
      </c>
      <c r="T940">
        <v>4847.5</v>
      </c>
      <c r="U940">
        <v>4375</v>
      </c>
      <c r="V940">
        <v>8216.6</v>
      </c>
      <c r="W940">
        <v>9712.9</v>
      </c>
      <c r="X940">
        <v>3380.9</v>
      </c>
      <c r="Y940">
        <v>2029.3</v>
      </c>
      <c r="Z940">
        <v>2435.8</v>
      </c>
      <c r="AA940">
        <v>10654.7</v>
      </c>
      <c r="AB940">
        <v>745.1</v>
      </c>
      <c r="AC940">
        <v>3933.9</v>
      </c>
      <c r="AD940">
        <v>9109.2</v>
      </c>
      <c r="AE940">
        <v>4939</v>
      </c>
      <c r="AF940">
        <v>31880.7</v>
      </c>
      <c r="AG940">
        <v>16441.2</v>
      </c>
      <c r="AH940">
        <v>6100.4</v>
      </c>
      <c r="AI940">
        <v>2550.8</v>
      </c>
      <c r="AJ940">
        <v>2518</v>
      </c>
      <c r="AK940">
        <v>7976.3</v>
      </c>
      <c r="AL940">
        <v>3646.3</v>
      </c>
      <c r="AM940">
        <v>4141.9</v>
      </c>
      <c r="AN940">
        <v>9170</v>
      </c>
      <c r="AO940">
        <v>4341.7</v>
      </c>
      <c r="AP940">
        <v>13056.7</v>
      </c>
      <c r="AQ940">
        <v>183884.6</v>
      </c>
      <c r="AR940">
        <v>19078.4</v>
      </c>
      <c r="AS940">
        <v>6360.6</v>
      </c>
      <c r="AT940">
        <v>7186.9</v>
      </c>
      <c r="AU940">
        <v>5116.1</v>
      </c>
      <c r="AV940">
        <v>40168.5</v>
      </c>
      <c r="AW940">
        <v>9446</v>
      </c>
      <c r="AX940">
        <v>6994.1</v>
      </c>
      <c r="AY940">
        <v>6028.5</v>
      </c>
      <c r="AZ940">
        <v>3416</v>
      </c>
      <c r="BA940">
        <v>4852.7</v>
      </c>
      <c r="BB940">
        <v>3281</v>
      </c>
      <c r="BC940">
        <v>1793.3</v>
      </c>
      <c r="BD940">
        <v>10943</v>
      </c>
      <c r="BE940">
        <v>18097.9</v>
      </c>
      <c r="BF940">
        <v>7717.3</v>
      </c>
      <c r="BG940">
        <v>9767</v>
      </c>
      <c r="BH940">
        <v>4340.2</v>
      </c>
      <c r="BI940">
        <v>6011.3</v>
      </c>
      <c r="BJ940">
        <v>1332.5</v>
      </c>
      <c r="BK940">
        <v>2065.4</v>
      </c>
      <c r="BL940">
        <v>481.7</v>
      </c>
      <c r="BM940">
        <v>1367.1</v>
      </c>
      <c r="BP940">
        <v>4459</v>
      </c>
      <c r="BQ940">
        <v>23684.3</v>
      </c>
      <c r="BR940">
        <v>179.8</v>
      </c>
      <c r="BS940">
        <v>245721.6</v>
      </c>
      <c r="BT940">
        <v>1848.4</v>
      </c>
    </row>
    <row r="941" spans="1:72" x14ac:dyDescent="0.25">
      <c r="A941" s="28" t="s">
        <v>285</v>
      </c>
      <c r="B941" s="27" t="s">
        <v>354</v>
      </c>
      <c r="C941" s="28" t="s">
        <v>385</v>
      </c>
      <c r="D941">
        <v>1.3</v>
      </c>
      <c r="E941">
        <v>0.5</v>
      </c>
      <c r="F941">
        <v>0.1</v>
      </c>
      <c r="G941">
        <v>1.4</v>
      </c>
      <c r="H941">
        <v>11.3</v>
      </c>
      <c r="I941">
        <v>2.9</v>
      </c>
      <c r="J941">
        <v>2.1</v>
      </c>
      <c r="K941">
        <v>9.8</v>
      </c>
      <c r="L941">
        <v>1.1</v>
      </c>
      <c r="M941">
        <v>2.6</v>
      </c>
      <c r="N941">
        <v>13.7</v>
      </c>
      <c r="O941">
        <v>11.2</v>
      </c>
      <c r="P941">
        <v>4</v>
      </c>
      <c r="Q941">
        <v>3.1</v>
      </c>
      <c r="R941">
        <v>6.2</v>
      </c>
      <c r="S941">
        <v>9</v>
      </c>
      <c r="T941">
        <v>16.2</v>
      </c>
      <c r="U941">
        <v>7.9</v>
      </c>
      <c r="V941">
        <v>18.8</v>
      </c>
      <c r="W941">
        <v>20.7</v>
      </c>
      <c r="X941">
        <v>7</v>
      </c>
      <c r="Y941">
        <v>3.1</v>
      </c>
      <c r="Z941">
        <v>4.1</v>
      </c>
      <c r="AA941">
        <v>21.2</v>
      </c>
      <c r="AB941">
        <v>0.6</v>
      </c>
      <c r="AC941">
        <v>12.8</v>
      </c>
      <c r="AD941">
        <v>23.1</v>
      </c>
      <c r="AE941">
        <v>13.6</v>
      </c>
      <c r="AF941">
        <v>39.6</v>
      </c>
      <c r="AG941">
        <v>39.1</v>
      </c>
      <c r="AH941">
        <v>12.5</v>
      </c>
      <c r="AI941">
        <v>34.4</v>
      </c>
      <c r="AJ941">
        <v>5.6</v>
      </c>
      <c r="AK941">
        <v>15.9</v>
      </c>
      <c r="AL941">
        <v>7.7</v>
      </c>
      <c r="AM941">
        <v>7.3</v>
      </c>
      <c r="AN941">
        <v>21.1</v>
      </c>
      <c r="AO941">
        <v>9.5</v>
      </c>
      <c r="AP941">
        <v>29.9</v>
      </c>
      <c r="AQ941">
        <v>456.9</v>
      </c>
      <c r="AR941">
        <v>22.5</v>
      </c>
      <c r="AS941">
        <v>9.8</v>
      </c>
      <c r="AT941">
        <v>16.4</v>
      </c>
      <c r="AU941">
        <v>10.5</v>
      </c>
      <c r="AV941">
        <v>122.9</v>
      </c>
      <c r="AW941">
        <v>23.9</v>
      </c>
      <c r="AX941">
        <v>14.1</v>
      </c>
      <c r="AY941">
        <v>11.9</v>
      </c>
      <c r="AZ941">
        <v>9.1</v>
      </c>
      <c r="BA941">
        <v>11</v>
      </c>
      <c r="BB941">
        <v>7.9</v>
      </c>
      <c r="BC941">
        <v>4.1</v>
      </c>
      <c r="BD941">
        <v>17.8</v>
      </c>
      <c r="BE941">
        <v>37.2</v>
      </c>
      <c r="BF941">
        <v>16.1</v>
      </c>
      <c r="BG941">
        <v>30.3</v>
      </c>
      <c r="BH941">
        <v>8.4</v>
      </c>
      <c r="BI941">
        <v>19.3</v>
      </c>
      <c r="BJ941">
        <v>2.5</v>
      </c>
      <c r="BK941">
        <v>4.1</v>
      </c>
      <c r="BL941">
        <v>0.7</v>
      </c>
      <c r="BM941">
        <v>2.1</v>
      </c>
      <c r="BP941">
        <v>0.7</v>
      </c>
      <c r="BQ941">
        <v>23.9</v>
      </c>
      <c r="BS941">
        <v>515.9</v>
      </c>
      <c r="BT941">
        <v>6.5</v>
      </c>
    </row>
    <row r="942" spans="1:72" x14ac:dyDescent="0.25">
      <c r="A942" s="28" t="s">
        <v>285</v>
      </c>
      <c r="B942" s="27" t="s">
        <v>354</v>
      </c>
      <c r="C942" s="28" t="s">
        <v>386</v>
      </c>
      <c r="D942">
        <v>3.3</v>
      </c>
      <c r="E942">
        <v>1.1</v>
      </c>
      <c r="F942">
        <v>0.4</v>
      </c>
      <c r="G942">
        <v>5.1</v>
      </c>
      <c r="H942">
        <v>62.3</v>
      </c>
      <c r="I942">
        <v>27.1</v>
      </c>
      <c r="J942">
        <v>6</v>
      </c>
      <c r="K942">
        <v>19.2</v>
      </c>
      <c r="L942">
        <v>9.7</v>
      </c>
      <c r="M942">
        <v>20.7</v>
      </c>
      <c r="N942">
        <v>104.2</v>
      </c>
      <c r="O942">
        <v>53.5</v>
      </c>
      <c r="P942">
        <v>27.2</v>
      </c>
      <c r="Q942">
        <v>17.6</v>
      </c>
      <c r="R942">
        <v>36</v>
      </c>
      <c r="S942">
        <v>66.4</v>
      </c>
      <c r="T942">
        <v>56.9</v>
      </c>
      <c r="U942">
        <v>62.3</v>
      </c>
      <c r="V942">
        <v>84.8</v>
      </c>
      <c r="W942">
        <v>113.2</v>
      </c>
      <c r="X942">
        <v>42.2</v>
      </c>
      <c r="Y942">
        <v>20.2</v>
      </c>
      <c r="Z942">
        <v>26.8</v>
      </c>
      <c r="AA942">
        <v>101.6</v>
      </c>
      <c r="AB942">
        <v>2.9</v>
      </c>
      <c r="AC942">
        <v>70.9</v>
      </c>
      <c r="AD942">
        <v>80</v>
      </c>
      <c r="AE942">
        <v>45.8</v>
      </c>
      <c r="AF942">
        <v>221.8</v>
      </c>
      <c r="AG942">
        <v>132.7</v>
      </c>
      <c r="AH942">
        <v>70.7</v>
      </c>
      <c r="AI942">
        <v>43.6</v>
      </c>
      <c r="AJ942">
        <v>22.2</v>
      </c>
      <c r="AK942">
        <v>95.3</v>
      </c>
      <c r="AL942">
        <v>59.8</v>
      </c>
      <c r="AM942">
        <v>36.8</v>
      </c>
      <c r="AN942">
        <v>124.2</v>
      </c>
      <c r="AO942">
        <v>59.6</v>
      </c>
      <c r="AP942">
        <v>154.5</v>
      </c>
      <c r="AQ942">
        <v>2932.2</v>
      </c>
      <c r="AR942">
        <v>167.9</v>
      </c>
      <c r="AS942">
        <v>88.8</v>
      </c>
      <c r="AT942">
        <v>134.7</v>
      </c>
      <c r="AU942">
        <v>36.3</v>
      </c>
      <c r="AV942">
        <v>703.7</v>
      </c>
      <c r="AW942">
        <v>90</v>
      </c>
      <c r="AX942">
        <v>64</v>
      </c>
      <c r="AY942">
        <v>64.1</v>
      </c>
      <c r="AZ942">
        <v>33.1</v>
      </c>
      <c r="BA942">
        <v>61.4</v>
      </c>
      <c r="BB942">
        <v>30.3</v>
      </c>
      <c r="BC942">
        <v>29.1</v>
      </c>
      <c r="BD942">
        <v>117.1</v>
      </c>
      <c r="BE942">
        <v>166.4</v>
      </c>
      <c r="BF942">
        <v>85.8</v>
      </c>
      <c r="BG942">
        <v>115.7</v>
      </c>
      <c r="BH942">
        <v>71.8</v>
      </c>
      <c r="BI942">
        <v>97.8</v>
      </c>
      <c r="BJ942">
        <v>11.7</v>
      </c>
      <c r="BK942">
        <v>16.7</v>
      </c>
      <c r="BL942">
        <v>3.6</v>
      </c>
      <c r="BM942">
        <v>10</v>
      </c>
      <c r="BP942">
        <v>3.8</v>
      </c>
      <c r="BQ942">
        <v>114</v>
      </c>
      <c r="BS942">
        <v>2798.3</v>
      </c>
      <c r="BT942">
        <v>15.5</v>
      </c>
    </row>
    <row r="943" spans="1:72" x14ac:dyDescent="0.25">
      <c r="A943" s="28" t="s">
        <v>285</v>
      </c>
      <c r="B943" s="27" t="s">
        <v>354</v>
      </c>
      <c r="C943" s="28" t="s">
        <v>387</v>
      </c>
      <c r="D943">
        <v>31.4</v>
      </c>
      <c r="E943">
        <v>2.7</v>
      </c>
      <c r="F943">
        <v>1.5</v>
      </c>
      <c r="G943">
        <v>7.8</v>
      </c>
      <c r="H943">
        <v>207.7</v>
      </c>
      <c r="I943">
        <v>40.7</v>
      </c>
      <c r="J943">
        <v>17.6</v>
      </c>
      <c r="K943">
        <v>36.5</v>
      </c>
      <c r="L943">
        <v>17.1</v>
      </c>
      <c r="M943">
        <v>28.6</v>
      </c>
      <c r="N943">
        <v>137.6</v>
      </c>
      <c r="O943">
        <v>155.3</v>
      </c>
      <c r="P943">
        <v>54</v>
      </c>
      <c r="Q943">
        <v>30.7</v>
      </c>
      <c r="R943">
        <v>45.8</v>
      </c>
      <c r="S943">
        <v>80.8</v>
      </c>
      <c r="T943">
        <v>281.3</v>
      </c>
      <c r="U943">
        <v>96.9</v>
      </c>
      <c r="V943">
        <v>145.5</v>
      </c>
      <c r="W943">
        <v>163.1</v>
      </c>
      <c r="X943">
        <v>61.4</v>
      </c>
      <c r="Y943">
        <v>57.6</v>
      </c>
      <c r="Z943">
        <v>46.2</v>
      </c>
      <c r="AA943">
        <v>123.3</v>
      </c>
      <c r="AB943">
        <v>4.6</v>
      </c>
      <c r="AC943">
        <v>59.9</v>
      </c>
      <c r="AD943">
        <v>164.1</v>
      </c>
      <c r="AE943">
        <v>66.6</v>
      </c>
      <c r="AF943">
        <v>503.1</v>
      </c>
      <c r="AG943">
        <v>183</v>
      </c>
      <c r="AH943">
        <v>73</v>
      </c>
      <c r="AI943">
        <v>68</v>
      </c>
      <c r="AJ943">
        <v>38.2</v>
      </c>
      <c r="AK943">
        <v>92.3</v>
      </c>
      <c r="AL943">
        <v>36.5</v>
      </c>
      <c r="AM943">
        <v>73.9</v>
      </c>
      <c r="AN943">
        <v>240.6</v>
      </c>
      <c r="AO943">
        <v>61.3</v>
      </c>
      <c r="AP943">
        <v>178.2</v>
      </c>
      <c r="AQ943">
        <v>2430.8</v>
      </c>
      <c r="AR943">
        <v>138</v>
      </c>
      <c r="AS943">
        <v>76.5</v>
      </c>
      <c r="AT943">
        <v>172.9</v>
      </c>
      <c r="AU943">
        <v>47.1</v>
      </c>
      <c r="AV943">
        <v>779</v>
      </c>
      <c r="AW943">
        <v>112.9</v>
      </c>
      <c r="AX943">
        <v>83.5</v>
      </c>
      <c r="AY943">
        <v>73.2</v>
      </c>
      <c r="AZ943">
        <v>36.5</v>
      </c>
      <c r="BA943">
        <v>84.3</v>
      </c>
      <c r="BB943">
        <v>34.7</v>
      </c>
      <c r="BC943">
        <v>42.6</v>
      </c>
      <c r="BD943">
        <v>157.5</v>
      </c>
      <c r="BE943">
        <v>186.6</v>
      </c>
      <c r="BF943">
        <v>119.8</v>
      </c>
      <c r="BG943">
        <v>141.9</v>
      </c>
      <c r="BH943">
        <v>62.2</v>
      </c>
      <c r="BI943">
        <v>210</v>
      </c>
      <c r="BJ943">
        <v>20.9</v>
      </c>
      <c r="BK943">
        <v>34.2</v>
      </c>
      <c r="BL943">
        <v>7.8</v>
      </c>
      <c r="BM943">
        <v>13.5</v>
      </c>
      <c r="BP943">
        <v>14.1</v>
      </c>
      <c r="BQ943">
        <v>695.1</v>
      </c>
      <c r="BR943">
        <v>0.5</v>
      </c>
      <c r="BS943">
        <v>2694.7</v>
      </c>
      <c r="BT943">
        <v>134</v>
      </c>
    </row>
    <row r="944" spans="1:71" x14ac:dyDescent="0.25">
      <c r="A944" s="28" t="s">
        <v>285</v>
      </c>
      <c r="B944" s="27" t="s">
        <v>354</v>
      </c>
      <c r="C944" s="28" t="s">
        <v>388</v>
      </c>
      <c r="H944">
        <v>0.1</v>
      </c>
      <c r="N944">
        <v>0.1</v>
      </c>
      <c r="O944">
        <v>0.1</v>
      </c>
      <c r="S944">
        <v>0.1</v>
      </c>
      <c r="T944">
        <v>0.1</v>
      </c>
      <c r="U944">
        <v>0.1</v>
      </c>
      <c r="V944">
        <v>0.1</v>
      </c>
      <c r="W944">
        <v>0.1</v>
      </c>
      <c r="AA944">
        <v>0.1</v>
      </c>
      <c r="AD944">
        <v>0.1</v>
      </c>
      <c r="AE944">
        <v>0.1</v>
      </c>
      <c r="AF944">
        <v>0.3</v>
      </c>
      <c r="AG944">
        <v>0.2</v>
      </c>
      <c r="AH944">
        <v>0.1</v>
      </c>
      <c r="AI944">
        <v>0.1</v>
      </c>
      <c r="AK944">
        <v>0.1</v>
      </c>
      <c r="AM944">
        <v>0.1</v>
      </c>
      <c r="AN944">
        <v>0.2</v>
      </c>
      <c r="AP944">
        <v>0.1</v>
      </c>
      <c r="AQ944">
        <v>2.5</v>
      </c>
      <c r="AR944">
        <v>0.1</v>
      </c>
      <c r="AS944">
        <v>0.1</v>
      </c>
      <c r="AT944">
        <v>0.1</v>
      </c>
      <c r="AV944">
        <v>0.5</v>
      </c>
      <c r="AW944">
        <v>0.1</v>
      </c>
      <c r="AX944">
        <v>0.1</v>
      </c>
      <c r="AY944">
        <v>0.1</v>
      </c>
      <c r="AZ944">
        <v>0.1</v>
      </c>
      <c r="BD944">
        <v>0.1</v>
      </c>
      <c r="BE944">
        <v>0.2</v>
      </c>
      <c r="BF944">
        <v>0.1</v>
      </c>
      <c r="BG944">
        <v>0.1</v>
      </c>
      <c r="BI944">
        <v>0.1</v>
      </c>
      <c r="BQ944">
        <v>0.6</v>
      </c>
      <c r="BS944">
        <v>2.3</v>
      </c>
    </row>
    <row r="945" spans="1:72" x14ac:dyDescent="0.25">
      <c r="A945" s="28" t="s">
        <v>285</v>
      </c>
      <c r="B945" s="27" t="s">
        <v>354</v>
      </c>
      <c r="C945" s="28" t="s">
        <v>389</v>
      </c>
      <c r="G945">
        <v>0.1</v>
      </c>
      <c r="H945">
        <v>0.7</v>
      </c>
      <c r="I945">
        <v>0.2</v>
      </c>
      <c r="J945">
        <v>0.1</v>
      </c>
      <c r="K945">
        <v>0.3</v>
      </c>
      <c r="L945">
        <v>0.1</v>
      </c>
      <c r="M945">
        <v>0.2</v>
      </c>
      <c r="N945">
        <v>0.9</v>
      </c>
      <c r="O945">
        <v>0.5</v>
      </c>
      <c r="P945">
        <v>0.3</v>
      </c>
      <c r="Q945">
        <v>0.2</v>
      </c>
      <c r="R945">
        <v>0.4</v>
      </c>
      <c r="S945">
        <v>0.6</v>
      </c>
      <c r="T945">
        <v>0.6</v>
      </c>
      <c r="U945">
        <v>0.7</v>
      </c>
      <c r="V945">
        <v>0.9</v>
      </c>
      <c r="W945">
        <v>1.2</v>
      </c>
      <c r="X945">
        <v>0.3</v>
      </c>
      <c r="Y945">
        <v>0.2</v>
      </c>
      <c r="Z945">
        <v>0.2</v>
      </c>
      <c r="AA945">
        <v>1.5</v>
      </c>
      <c r="AC945">
        <v>0.7</v>
      </c>
      <c r="AD945">
        <v>1</v>
      </c>
      <c r="AE945">
        <v>0.6</v>
      </c>
      <c r="AF945">
        <v>2.2</v>
      </c>
      <c r="AG945">
        <v>2</v>
      </c>
      <c r="AH945">
        <v>0.8</v>
      </c>
      <c r="AI945">
        <v>0.5</v>
      </c>
      <c r="AJ945">
        <v>0.2</v>
      </c>
      <c r="AK945">
        <v>1.1</v>
      </c>
      <c r="AL945">
        <v>0.5</v>
      </c>
      <c r="AM945">
        <v>0.5</v>
      </c>
      <c r="AN945">
        <v>1.3</v>
      </c>
      <c r="AO945">
        <v>0.6</v>
      </c>
      <c r="AP945">
        <v>1.8</v>
      </c>
      <c r="AQ945">
        <v>24.7</v>
      </c>
      <c r="AR945">
        <v>1.6</v>
      </c>
      <c r="AS945">
        <v>0.7</v>
      </c>
      <c r="AT945">
        <v>1.2</v>
      </c>
      <c r="AU945">
        <v>0.5</v>
      </c>
      <c r="AV945">
        <v>6.5</v>
      </c>
      <c r="AW945">
        <v>1.1</v>
      </c>
      <c r="AX945">
        <v>0.6</v>
      </c>
      <c r="AY945">
        <v>0.8</v>
      </c>
      <c r="AZ945">
        <v>0.4</v>
      </c>
      <c r="BA945">
        <v>0.5</v>
      </c>
      <c r="BB945">
        <v>0.3</v>
      </c>
      <c r="BC945">
        <v>0.3</v>
      </c>
      <c r="BD945">
        <v>1</v>
      </c>
      <c r="BE945">
        <v>1.8</v>
      </c>
      <c r="BF945">
        <v>0.8</v>
      </c>
      <c r="BG945">
        <v>1.2</v>
      </c>
      <c r="BH945">
        <v>0.5</v>
      </c>
      <c r="BI945">
        <v>0.7</v>
      </c>
      <c r="BJ945">
        <v>0.1</v>
      </c>
      <c r="BK945">
        <v>0.2</v>
      </c>
      <c r="BM945">
        <v>0.1</v>
      </c>
      <c r="BQ945">
        <v>1.3</v>
      </c>
      <c r="BS945">
        <v>23.7</v>
      </c>
      <c r="BT945">
        <v>0.2</v>
      </c>
    </row>
    <row r="946" spans="1:71" x14ac:dyDescent="0.25">
      <c r="A946" s="28" t="s">
        <v>285</v>
      </c>
      <c r="B946" s="27" t="s">
        <v>354</v>
      </c>
      <c r="C946" s="28" t="s">
        <v>390</v>
      </c>
      <c r="H946">
        <v>0.3</v>
      </c>
      <c r="I946">
        <v>0.4</v>
      </c>
      <c r="N946">
        <v>0.3</v>
      </c>
      <c r="O946">
        <v>0.1</v>
      </c>
      <c r="P946">
        <v>0.1</v>
      </c>
      <c r="R946">
        <v>0.1</v>
      </c>
      <c r="S946">
        <v>0.3</v>
      </c>
      <c r="T946">
        <v>0.1</v>
      </c>
      <c r="U946">
        <v>0.2</v>
      </c>
      <c r="V946">
        <v>0.3</v>
      </c>
      <c r="W946">
        <v>0.3</v>
      </c>
      <c r="X946">
        <v>0.1</v>
      </c>
      <c r="Y946">
        <v>0.1</v>
      </c>
      <c r="AA946">
        <v>0.2</v>
      </c>
      <c r="AC946">
        <v>0.2</v>
      </c>
      <c r="AD946">
        <v>0.3</v>
      </c>
      <c r="AE946">
        <v>0.1</v>
      </c>
      <c r="AF946">
        <v>0.6</v>
      </c>
      <c r="AG946">
        <v>0.4</v>
      </c>
      <c r="AH946">
        <v>0.1</v>
      </c>
      <c r="AK946">
        <v>0.2</v>
      </c>
      <c r="AL946">
        <v>0.1</v>
      </c>
      <c r="AM946">
        <v>0.2</v>
      </c>
      <c r="AN946">
        <v>0.3</v>
      </c>
      <c r="AO946">
        <v>0.2</v>
      </c>
      <c r="AP946">
        <v>0.3</v>
      </c>
      <c r="AQ946">
        <v>4.1</v>
      </c>
      <c r="AR946">
        <v>1</v>
      </c>
      <c r="AS946">
        <v>0.2</v>
      </c>
      <c r="AT946">
        <v>0.1</v>
      </c>
      <c r="AU946">
        <v>0.1</v>
      </c>
      <c r="AV946">
        <v>0.7</v>
      </c>
      <c r="AW946">
        <v>0.2</v>
      </c>
      <c r="AX946">
        <v>0.1</v>
      </c>
      <c r="AY946">
        <v>0.1</v>
      </c>
      <c r="AZ946">
        <v>0.1</v>
      </c>
      <c r="BA946">
        <v>0.1</v>
      </c>
      <c r="BD946">
        <v>0.2</v>
      </c>
      <c r="BE946">
        <v>0.2</v>
      </c>
      <c r="BF946">
        <v>0.2</v>
      </c>
      <c r="BG946">
        <v>0.3</v>
      </c>
      <c r="BH946">
        <v>0.1</v>
      </c>
      <c r="BI946">
        <v>0.1</v>
      </c>
      <c r="BQ946">
        <v>0.1</v>
      </c>
      <c r="BS946">
        <v>6.2</v>
      </c>
    </row>
    <row r="947" spans="1:72" x14ac:dyDescent="0.25">
      <c r="A947" s="28" t="s">
        <v>285</v>
      </c>
      <c r="B947" s="27" t="s">
        <v>354</v>
      </c>
      <c r="C947" s="28" t="s">
        <v>391</v>
      </c>
      <c r="D947">
        <v>0.3</v>
      </c>
      <c r="E947">
        <v>0.1</v>
      </c>
      <c r="G947">
        <v>0.4</v>
      </c>
      <c r="H947">
        <v>4.9</v>
      </c>
      <c r="I947">
        <v>1.7</v>
      </c>
      <c r="J947">
        <v>0.6</v>
      </c>
      <c r="K947">
        <v>2.3</v>
      </c>
      <c r="L947">
        <v>0.8</v>
      </c>
      <c r="M947">
        <v>1.5</v>
      </c>
      <c r="N947">
        <v>7.4</v>
      </c>
      <c r="O947">
        <v>3.9</v>
      </c>
      <c r="P947">
        <v>2</v>
      </c>
      <c r="Q947">
        <v>2</v>
      </c>
      <c r="R947">
        <v>3</v>
      </c>
      <c r="S947">
        <v>4.9</v>
      </c>
      <c r="T947">
        <v>5.5</v>
      </c>
      <c r="U947">
        <v>5.7</v>
      </c>
      <c r="V947">
        <v>7.8</v>
      </c>
      <c r="W947">
        <v>9</v>
      </c>
      <c r="X947">
        <v>2.7</v>
      </c>
      <c r="Y947">
        <v>1.6</v>
      </c>
      <c r="Z947">
        <v>2</v>
      </c>
      <c r="AA947">
        <v>8.8</v>
      </c>
      <c r="AB947">
        <v>0.3</v>
      </c>
      <c r="AC947">
        <v>4.8</v>
      </c>
      <c r="AD947">
        <v>7.1</v>
      </c>
      <c r="AE947">
        <v>4.7</v>
      </c>
      <c r="AF947">
        <v>20.4</v>
      </c>
      <c r="AG947">
        <v>16.8</v>
      </c>
      <c r="AH947">
        <v>5</v>
      </c>
      <c r="AI947">
        <v>4.5</v>
      </c>
      <c r="AJ947">
        <v>2</v>
      </c>
      <c r="AK947">
        <v>7.4</v>
      </c>
      <c r="AL947">
        <v>3.7</v>
      </c>
      <c r="AM947">
        <v>4</v>
      </c>
      <c r="AN947">
        <v>12.6</v>
      </c>
      <c r="AO947">
        <v>3.7</v>
      </c>
      <c r="AP947">
        <v>13.7</v>
      </c>
      <c r="AQ947">
        <v>243</v>
      </c>
      <c r="AR947">
        <v>13.5</v>
      </c>
      <c r="AS947">
        <v>6</v>
      </c>
      <c r="AT947">
        <v>7.8</v>
      </c>
      <c r="AU947">
        <v>3.5</v>
      </c>
      <c r="AV947">
        <v>52.2</v>
      </c>
      <c r="AW947">
        <v>7.1</v>
      </c>
      <c r="AX947">
        <v>4.4</v>
      </c>
      <c r="AY947">
        <v>5.6</v>
      </c>
      <c r="AZ947">
        <v>4</v>
      </c>
      <c r="BA947">
        <v>4</v>
      </c>
      <c r="BB947">
        <v>2.2</v>
      </c>
      <c r="BC947">
        <v>1.6</v>
      </c>
      <c r="BD947">
        <v>7.7</v>
      </c>
      <c r="BE947">
        <v>13.6</v>
      </c>
      <c r="BF947">
        <v>6.5</v>
      </c>
      <c r="BG947">
        <v>8.6</v>
      </c>
      <c r="BH947">
        <v>4.1</v>
      </c>
      <c r="BI947">
        <v>21.6</v>
      </c>
      <c r="BJ947">
        <v>0.9</v>
      </c>
      <c r="BK947">
        <v>1.3</v>
      </c>
      <c r="BL947">
        <v>0.3</v>
      </c>
      <c r="BM947">
        <v>0.7</v>
      </c>
      <c r="BP947">
        <v>0.1</v>
      </c>
      <c r="BQ947">
        <v>11.7</v>
      </c>
      <c r="BS947">
        <v>201.1</v>
      </c>
      <c r="BT947">
        <v>0.8</v>
      </c>
    </row>
    <row r="948" spans="1:72" x14ac:dyDescent="0.25">
      <c r="A948" s="28" t="s">
        <v>285</v>
      </c>
      <c r="B948" s="27" t="s">
        <v>354</v>
      </c>
      <c r="C948" s="28" t="s">
        <v>392</v>
      </c>
      <c r="D948">
        <v>0.2</v>
      </c>
      <c r="G948">
        <v>0.2</v>
      </c>
      <c r="H948">
        <v>2.4</v>
      </c>
      <c r="I948">
        <v>1</v>
      </c>
      <c r="J948">
        <v>0.2</v>
      </c>
      <c r="K948">
        <v>0.7</v>
      </c>
      <c r="L948">
        <v>0.4</v>
      </c>
      <c r="M948">
        <v>0.6</v>
      </c>
      <c r="N948">
        <v>3.1</v>
      </c>
      <c r="O948">
        <v>2.5</v>
      </c>
      <c r="P948">
        <v>1</v>
      </c>
      <c r="Q948">
        <v>0.6</v>
      </c>
      <c r="R948">
        <v>1.1</v>
      </c>
      <c r="S948">
        <v>2</v>
      </c>
      <c r="T948">
        <v>2</v>
      </c>
      <c r="U948">
        <v>1.9</v>
      </c>
      <c r="V948">
        <v>2.7</v>
      </c>
      <c r="W948">
        <v>3.6</v>
      </c>
      <c r="X948">
        <v>1</v>
      </c>
      <c r="Y948">
        <v>0.7</v>
      </c>
      <c r="Z948">
        <v>0.7</v>
      </c>
      <c r="AA948">
        <v>3.2</v>
      </c>
      <c r="AB948">
        <v>0.1</v>
      </c>
      <c r="AC948">
        <v>2</v>
      </c>
      <c r="AD948">
        <v>2.9</v>
      </c>
      <c r="AE948">
        <v>1.4</v>
      </c>
      <c r="AF948">
        <v>7.5</v>
      </c>
      <c r="AG948">
        <v>4.1</v>
      </c>
      <c r="AH948">
        <v>2.2</v>
      </c>
      <c r="AI948">
        <v>2</v>
      </c>
      <c r="AJ948">
        <v>1.3</v>
      </c>
      <c r="AK948">
        <v>3.2</v>
      </c>
      <c r="AL948">
        <v>1.5</v>
      </c>
      <c r="AM948">
        <v>1.5</v>
      </c>
      <c r="AN948">
        <v>5.1</v>
      </c>
      <c r="AO948">
        <v>1.8</v>
      </c>
      <c r="AP948">
        <v>5.1</v>
      </c>
      <c r="AQ948">
        <v>103.6</v>
      </c>
      <c r="AR948">
        <v>5.6</v>
      </c>
      <c r="AS948">
        <v>2.7</v>
      </c>
      <c r="AT948">
        <v>6</v>
      </c>
      <c r="AU948">
        <v>1.2</v>
      </c>
      <c r="AV948">
        <v>28.6</v>
      </c>
      <c r="AW948">
        <v>3.1</v>
      </c>
      <c r="AX948">
        <v>2.7</v>
      </c>
      <c r="AY948">
        <v>2.2</v>
      </c>
      <c r="AZ948">
        <v>1.4</v>
      </c>
      <c r="BA948">
        <v>1.7</v>
      </c>
      <c r="BB948">
        <v>0.9</v>
      </c>
      <c r="BC948">
        <v>1.4</v>
      </c>
      <c r="BD948">
        <v>3.9</v>
      </c>
      <c r="BE948">
        <v>5.1</v>
      </c>
      <c r="BF948">
        <v>2.6</v>
      </c>
      <c r="BG948">
        <v>3.8</v>
      </c>
      <c r="BH948">
        <v>1.9</v>
      </c>
      <c r="BI948">
        <v>6.2</v>
      </c>
      <c r="BJ948">
        <v>0.4</v>
      </c>
      <c r="BK948">
        <v>0.6</v>
      </c>
      <c r="BL948">
        <v>0.1</v>
      </c>
      <c r="BM948">
        <v>0.4</v>
      </c>
      <c r="BP948">
        <v>0.3</v>
      </c>
      <c r="BQ948">
        <v>7.3</v>
      </c>
      <c r="BS948">
        <v>90.6</v>
      </c>
      <c r="BT948">
        <v>0.3</v>
      </c>
    </row>
    <row r="949" spans="1:72" x14ac:dyDescent="0.25">
      <c r="A949" s="28" t="s">
        <v>285</v>
      </c>
      <c r="B949" s="27" t="s">
        <v>354</v>
      </c>
      <c r="C949" s="28" t="s">
        <v>393</v>
      </c>
      <c r="D949">
        <v>0.9</v>
      </c>
      <c r="E949">
        <v>0.4</v>
      </c>
      <c r="G949">
        <v>0.9</v>
      </c>
      <c r="H949">
        <v>9.9</v>
      </c>
      <c r="I949">
        <v>2.5</v>
      </c>
      <c r="J949">
        <v>1.4</v>
      </c>
      <c r="K949">
        <v>4.4</v>
      </c>
      <c r="L949">
        <v>1.9</v>
      </c>
      <c r="M949">
        <v>2.8</v>
      </c>
      <c r="N949">
        <v>15.5</v>
      </c>
      <c r="O949">
        <v>9.6</v>
      </c>
      <c r="P949">
        <v>4.5</v>
      </c>
      <c r="Q949">
        <v>3.4</v>
      </c>
      <c r="R949">
        <v>6</v>
      </c>
      <c r="S949">
        <v>10.1</v>
      </c>
      <c r="T949">
        <v>12</v>
      </c>
      <c r="U949">
        <v>10</v>
      </c>
      <c r="V949">
        <v>14.6</v>
      </c>
      <c r="W949">
        <v>20.9</v>
      </c>
      <c r="X949">
        <v>4.7</v>
      </c>
      <c r="Y949">
        <v>3.3</v>
      </c>
      <c r="Z949">
        <v>5.1</v>
      </c>
      <c r="AA949">
        <v>18.1</v>
      </c>
      <c r="AB949">
        <v>0.6</v>
      </c>
      <c r="AC949">
        <v>10.7</v>
      </c>
      <c r="AD949">
        <v>15.3</v>
      </c>
      <c r="AE949">
        <v>7.8</v>
      </c>
      <c r="AF949">
        <v>33.9</v>
      </c>
      <c r="AG949">
        <v>24.5</v>
      </c>
      <c r="AH949">
        <v>12.7</v>
      </c>
      <c r="AI949">
        <v>5.1</v>
      </c>
      <c r="AJ949">
        <v>5.3</v>
      </c>
      <c r="AK949">
        <v>16.6</v>
      </c>
      <c r="AL949">
        <v>9.5</v>
      </c>
      <c r="AM949">
        <v>5.9</v>
      </c>
      <c r="AN949">
        <v>85.3</v>
      </c>
      <c r="AO949">
        <v>9.5</v>
      </c>
      <c r="AP949">
        <v>28.8</v>
      </c>
      <c r="AQ949">
        <v>762.4</v>
      </c>
      <c r="AR949">
        <v>27.2</v>
      </c>
      <c r="AS949">
        <v>15.1</v>
      </c>
      <c r="AT949">
        <v>25.7</v>
      </c>
      <c r="AU949">
        <v>6.5</v>
      </c>
      <c r="AV949">
        <v>136.1</v>
      </c>
      <c r="AW949">
        <v>15.3</v>
      </c>
      <c r="AX949">
        <v>9.7</v>
      </c>
      <c r="AY949">
        <v>22.8</v>
      </c>
      <c r="AZ949">
        <v>10.5</v>
      </c>
      <c r="BA949">
        <v>9.9</v>
      </c>
      <c r="BB949">
        <v>5.4</v>
      </c>
      <c r="BC949">
        <v>4.5</v>
      </c>
      <c r="BD949">
        <v>19</v>
      </c>
      <c r="BE949">
        <v>30.8</v>
      </c>
      <c r="BF949">
        <v>15.2</v>
      </c>
      <c r="BG949">
        <v>19.8</v>
      </c>
      <c r="BH949">
        <v>10.7</v>
      </c>
      <c r="BI949">
        <v>57.2</v>
      </c>
      <c r="BJ949">
        <v>2</v>
      </c>
      <c r="BK949">
        <v>3.2</v>
      </c>
      <c r="BL949">
        <v>0.8</v>
      </c>
      <c r="BM949">
        <v>1.8</v>
      </c>
      <c r="BP949">
        <v>0.4</v>
      </c>
      <c r="BQ949">
        <v>24.3</v>
      </c>
      <c r="BS949">
        <v>411</v>
      </c>
      <c r="BT949">
        <v>2.6</v>
      </c>
    </row>
    <row r="950" spans="1:72" x14ac:dyDescent="0.25">
      <c r="A950" s="28" t="s">
        <v>285</v>
      </c>
      <c r="B950" s="27" t="s">
        <v>354</v>
      </c>
      <c r="C950" s="28" t="s">
        <v>394</v>
      </c>
      <c r="H950">
        <v>0.5</v>
      </c>
      <c r="I950">
        <v>0.2</v>
      </c>
      <c r="K950">
        <v>0.2</v>
      </c>
      <c r="L950">
        <v>0.1</v>
      </c>
      <c r="M950">
        <v>0.2</v>
      </c>
      <c r="N950">
        <v>1</v>
      </c>
      <c r="O950">
        <v>0.6</v>
      </c>
      <c r="P950">
        <v>0.3</v>
      </c>
      <c r="Q950">
        <v>0.1</v>
      </c>
      <c r="R950">
        <v>0.3</v>
      </c>
      <c r="S950">
        <v>0.6</v>
      </c>
      <c r="T950">
        <v>2</v>
      </c>
      <c r="U950">
        <v>0.8</v>
      </c>
      <c r="V950">
        <v>1</v>
      </c>
      <c r="W950">
        <v>1.4</v>
      </c>
      <c r="X950">
        <v>0.4</v>
      </c>
      <c r="Y950">
        <v>0.2</v>
      </c>
      <c r="Z950">
        <v>0.3</v>
      </c>
      <c r="AA950">
        <v>0.9</v>
      </c>
      <c r="AC950">
        <v>0.7</v>
      </c>
      <c r="AD950">
        <v>0.9</v>
      </c>
      <c r="AE950">
        <v>0.4</v>
      </c>
      <c r="AF950">
        <v>1.8</v>
      </c>
      <c r="AG950">
        <v>1.1</v>
      </c>
      <c r="AH950">
        <v>0.6</v>
      </c>
      <c r="AI950">
        <v>0.6</v>
      </c>
      <c r="AJ950">
        <v>0.3</v>
      </c>
      <c r="AK950">
        <v>0.9</v>
      </c>
      <c r="AL950">
        <v>0.6</v>
      </c>
      <c r="AM950">
        <v>0.3</v>
      </c>
      <c r="AN950">
        <v>1.1</v>
      </c>
      <c r="AO950">
        <v>0.6</v>
      </c>
      <c r="AP950">
        <v>1.8</v>
      </c>
      <c r="AQ950">
        <v>32.9</v>
      </c>
      <c r="AR950">
        <v>1.5</v>
      </c>
      <c r="AS950">
        <v>0.9</v>
      </c>
      <c r="AT950">
        <v>1.6</v>
      </c>
      <c r="AU950">
        <v>0.3</v>
      </c>
      <c r="AV950">
        <v>7.7</v>
      </c>
      <c r="AW950">
        <v>1</v>
      </c>
      <c r="AX950">
        <v>0.6</v>
      </c>
      <c r="AY950">
        <v>0.6</v>
      </c>
      <c r="AZ950">
        <v>0.4</v>
      </c>
      <c r="BA950">
        <v>0.6</v>
      </c>
      <c r="BB950">
        <v>0.3</v>
      </c>
      <c r="BC950">
        <v>0.3</v>
      </c>
      <c r="BD950">
        <v>1.2</v>
      </c>
      <c r="BE950">
        <v>1.6</v>
      </c>
      <c r="BF950">
        <v>0.9</v>
      </c>
      <c r="BG950">
        <v>1.3</v>
      </c>
      <c r="BH950">
        <v>0.7</v>
      </c>
      <c r="BI950">
        <v>2.4</v>
      </c>
      <c r="BJ950">
        <v>0.1</v>
      </c>
      <c r="BK950">
        <v>0.2</v>
      </c>
      <c r="BL950">
        <v>0.1</v>
      </c>
      <c r="BM950">
        <v>0.1</v>
      </c>
      <c r="BP950">
        <v>0.1</v>
      </c>
      <c r="BQ950">
        <v>2.4</v>
      </c>
      <c r="BS950">
        <v>26.7</v>
      </c>
      <c r="BT950">
        <v>1</v>
      </c>
    </row>
    <row r="951" spans="1:72" x14ac:dyDescent="0.25">
      <c r="A951" s="28" t="s">
        <v>285</v>
      </c>
      <c r="B951" s="27" t="s">
        <v>354</v>
      </c>
      <c r="C951" s="28" t="s">
        <v>395</v>
      </c>
      <c r="D951">
        <v>1.7</v>
      </c>
      <c r="E951">
        <v>0.2</v>
      </c>
      <c r="F951">
        <v>0.1</v>
      </c>
      <c r="G951">
        <v>0.7</v>
      </c>
      <c r="H951">
        <v>14.4</v>
      </c>
      <c r="I951">
        <v>2.6</v>
      </c>
      <c r="J951">
        <v>1.4</v>
      </c>
      <c r="K951">
        <v>3.6</v>
      </c>
      <c r="L951">
        <v>1</v>
      </c>
      <c r="M951">
        <v>3.2</v>
      </c>
      <c r="N951">
        <v>13.6</v>
      </c>
      <c r="O951">
        <v>14.5</v>
      </c>
      <c r="P951">
        <v>4</v>
      </c>
      <c r="Q951">
        <v>2.5</v>
      </c>
      <c r="R951">
        <v>4.6</v>
      </c>
      <c r="S951">
        <v>7.9</v>
      </c>
      <c r="T951">
        <v>12.4</v>
      </c>
      <c r="U951">
        <v>7.2</v>
      </c>
      <c r="V951">
        <v>11.5</v>
      </c>
      <c r="W951">
        <v>15</v>
      </c>
      <c r="X951">
        <v>8</v>
      </c>
      <c r="Y951">
        <v>4.1</v>
      </c>
      <c r="Z951">
        <v>4.3</v>
      </c>
      <c r="AA951">
        <v>14.3</v>
      </c>
      <c r="AB951">
        <v>0.4</v>
      </c>
      <c r="AC951">
        <v>7.8</v>
      </c>
      <c r="AD951">
        <v>15.8</v>
      </c>
      <c r="AE951">
        <v>8</v>
      </c>
      <c r="AF951">
        <v>49.6</v>
      </c>
      <c r="AG951">
        <v>21.7</v>
      </c>
      <c r="AH951">
        <v>9.7</v>
      </c>
      <c r="AI951">
        <v>8.8</v>
      </c>
      <c r="AJ951">
        <v>5.7</v>
      </c>
      <c r="AK951">
        <v>11.5</v>
      </c>
      <c r="AL951">
        <v>6.4</v>
      </c>
      <c r="AM951">
        <v>5.8</v>
      </c>
      <c r="AN951">
        <v>22.6</v>
      </c>
      <c r="AO951">
        <v>7.2</v>
      </c>
      <c r="AP951">
        <v>19.5</v>
      </c>
      <c r="AQ951">
        <v>566.3</v>
      </c>
      <c r="AR951">
        <v>17.9</v>
      </c>
      <c r="AS951">
        <v>13.5</v>
      </c>
      <c r="AT951">
        <v>19.6</v>
      </c>
      <c r="AU951">
        <v>4.8</v>
      </c>
      <c r="AV951">
        <v>122.3</v>
      </c>
      <c r="AW951">
        <v>10.8</v>
      </c>
      <c r="AX951">
        <v>9.9</v>
      </c>
      <c r="AY951">
        <v>8.4</v>
      </c>
      <c r="AZ951">
        <v>4.1</v>
      </c>
      <c r="BA951">
        <v>10.7</v>
      </c>
      <c r="BB951">
        <v>4.7</v>
      </c>
      <c r="BC951">
        <v>4</v>
      </c>
      <c r="BD951">
        <v>19.8</v>
      </c>
      <c r="BE951">
        <v>23.2</v>
      </c>
      <c r="BF951">
        <v>10.4</v>
      </c>
      <c r="BG951">
        <v>17.4</v>
      </c>
      <c r="BH951">
        <v>9.1</v>
      </c>
      <c r="BI951">
        <v>22</v>
      </c>
      <c r="BJ951">
        <v>1.8</v>
      </c>
      <c r="BK951">
        <v>2.5</v>
      </c>
      <c r="BL951">
        <v>0.6</v>
      </c>
      <c r="BM951">
        <v>1.9</v>
      </c>
      <c r="BP951">
        <v>0.5</v>
      </c>
      <c r="BQ951">
        <v>22.6</v>
      </c>
      <c r="BS951">
        <v>563.6</v>
      </c>
      <c r="BT951">
        <v>2.2</v>
      </c>
    </row>
    <row r="952" spans="1:72" x14ac:dyDescent="0.25">
      <c r="A952" s="28" t="s">
        <v>285</v>
      </c>
      <c r="B952" s="27" t="s">
        <v>354</v>
      </c>
      <c r="C952" s="28" t="s">
        <v>396</v>
      </c>
      <c r="D952">
        <v>7.7</v>
      </c>
      <c r="E952">
        <v>0.9</v>
      </c>
      <c r="F952">
        <v>0.3</v>
      </c>
      <c r="G952">
        <v>5.1</v>
      </c>
      <c r="H952">
        <v>179.9</v>
      </c>
      <c r="I952">
        <v>19.2</v>
      </c>
      <c r="J952">
        <v>7.1</v>
      </c>
      <c r="K952">
        <v>22.9</v>
      </c>
      <c r="L952">
        <v>10.7</v>
      </c>
      <c r="M952">
        <v>23</v>
      </c>
      <c r="N952">
        <v>120.8</v>
      </c>
      <c r="O952">
        <v>416.2</v>
      </c>
      <c r="P952">
        <v>29.4</v>
      </c>
      <c r="Q952">
        <v>20.9</v>
      </c>
      <c r="R952">
        <v>29.3</v>
      </c>
      <c r="S952">
        <v>56.1</v>
      </c>
      <c r="T952">
        <v>106.5</v>
      </c>
      <c r="U952">
        <v>46.3</v>
      </c>
      <c r="V952">
        <v>73.1</v>
      </c>
      <c r="W952">
        <v>97.7</v>
      </c>
      <c r="X952">
        <v>30.1</v>
      </c>
      <c r="Y952">
        <v>54.9</v>
      </c>
      <c r="Z952">
        <v>20.5</v>
      </c>
      <c r="AA952">
        <v>109.8</v>
      </c>
      <c r="AB952">
        <v>3.7</v>
      </c>
      <c r="AC952">
        <v>56.2</v>
      </c>
      <c r="AD952">
        <v>105.5</v>
      </c>
      <c r="AE952">
        <v>61.5</v>
      </c>
      <c r="AF952">
        <v>303.3</v>
      </c>
      <c r="AG952">
        <v>179</v>
      </c>
      <c r="AH952">
        <v>60</v>
      </c>
      <c r="AI952">
        <v>64.6</v>
      </c>
      <c r="AJ952">
        <v>48.1</v>
      </c>
      <c r="AK952">
        <v>76.8</v>
      </c>
      <c r="AL952">
        <v>43.6</v>
      </c>
      <c r="AM952">
        <v>39.1</v>
      </c>
      <c r="AN952">
        <v>507.7</v>
      </c>
      <c r="AO952">
        <v>54.1</v>
      </c>
      <c r="AP952">
        <v>143.3</v>
      </c>
      <c r="AQ952">
        <v>4015.4</v>
      </c>
      <c r="AR952">
        <v>141</v>
      </c>
      <c r="AS952">
        <v>116.6</v>
      </c>
      <c r="AT952">
        <v>185.8</v>
      </c>
      <c r="AU952">
        <v>34.7</v>
      </c>
      <c r="AV952">
        <v>892.3</v>
      </c>
      <c r="AW952">
        <v>82.3</v>
      </c>
      <c r="AX952">
        <v>78.6</v>
      </c>
      <c r="AY952">
        <v>117.7</v>
      </c>
      <c r="AZ952">
        <v>32.3</v>
      </c>
      <c r="BA952">
        <v>63.2</v>
      </c>
      <c r="BB952">
        <v>38</v>
      </c>
      <c r="BC952">
        <v>112.1</v>
      </c>
      <c r="BD952">
        <v>139.4</v>
      </c>
      <c r="BE952">
        <v>164.4</v>
      </c>
      <c r="BF952">
        <v>106</v>
      </c>
      <c r="BG952">
        <v>136.1</v>
      </c>
      <c r="BH952">
        <v>67.2</v>
      </c>
      <c r="BI952">
        <v>119.3</v>
      </c>
      <c r="BJ952">
        <v>15.3</v>
      </c>
      <c r="BK952">
        <v>34.1</v>
      </c>
      <c r="BL952">
        <v>2.8</v>
      </c>
      <c r="BM952">
        <v>16.1</v>
      </c>
      <c r="BP952">
        <v>4.9</v>
      </c>
      <c r="BQ952">
        <v>389</v>
      </c>
      <c r="BR952">
        <v>0.2</v>
      </c>
      <c r="BS952">
        <v>3278</v>
      </c>
      <c r="BT952">
        <v>15.6</v>
      </c>
    </row>
    <row r="953" spans="1:71" x14ac:dyDescent="0.25">
      <c r="A953" s="28" t="s">
        <v>285</v>
      </c>
      <c r="B953" s="27" t="s">
        <v>354</v>
      </c>
      <c r="C953" s="28" t="s">
        <v>397</v>
      </c>
      <c r="H953">
        <v>0.2</v>
      </c>
      <c r="K953">
        <v>0.1</v>
      </c>
      <c r="M953">
        <v>0.1</v>
      </c>
      <c r="N953">
        <v>0.3</v>
      </c>
      <c r="O953">
        <v>0.2</v>
      </c>
      <c r="P953">
        <v>0.1</v>
      </c>
      <c r="Q953">
        <v>0.1</v>
      </c>
      <c r="R953">
        <v>0.1</v>
      </c>
      <c r="S953">
        <v>0.2</v>
      </c>
      <c r="T953">
        <v>0.2</v>
      </c>
      <c r="U953">
        <v>0.2</v>
      </c>
      <c r="V953">
        <v>0.2</v>
      </c>
      <c r="W953">
        <v>0.3</v>
      </c>
      <c r="X953">
        <v>0.1</v>
      </c>
      <c r="Y953">
        <v>0.1</v>
      </c>
      <c r="Z953">
        <v>0.1</v>
      </c>
      <c r="AA953">
        <v>0.3</v>
      </c>
      <c r="AC953">
        <v>0.2</v>
      </c>
      <c r="AD953">
        <v>0.3</v>
      </c>
      <c r="AE953">
        <v>0.1</v>
      </c>
      <c r="AF953">
        <v>0.7</v>
      </c>
      <c r="AG953">
        <v>0.4</v>
      </c>
      <c r="AH953">
        <v>0.3</v>
      </c>
      <c r="AI953">
        <v>0.4</v>
      </c>
      <c r="AJ953">
        <v>0.1</v>
      </c>
      <c r="AK953">
        <v>0.3</v>
      </c>
      <c r="AL953">
        <v>0.2</v>
      </c>
      <c r="AM953">
        <v>0.1</v>
      </c>
      <c r="AN953">
        <v>0.3</v>
      </c>
      <c r="AO953">
        <v>0.2</v>
      </c>
      <c r="AP953">
        <v>0.6</v>
      </c>
      <c r="AQ953">
        <v>13.3</v>
      </c>
      <c r="AR953">
        <v>0.5</v>
      </c>
      <c r="AS953">
        <v>0.3</v>
      </c>
      <c r="AT953">
        <v>0.5</v>
      </c>
      <c r="AU953">
        <v>0.1</v>
      </c>
      <c r="AV953">
        <v>2.7</v>
      </c>
      <c r="AW953">
        <v>0.5</v>
      </c>
      <c r="AX953">
        <v>0.2</v>
      </c>
      <c r="AY953">
        <v>0.3</v>
      </c>
      <c r="AZ953">
        <v>0.1</v>
      </c>
      <c r="BA953">
        <v>0.2</v>
      </c>
      <c r="BB953">
        <v>0.1</v>
      </c>
      <c r="BC953">
        <v>0.2</v>
      </c>
      <c r="BD953">
        <v>0.6</v>
      </c>
      <c r="BE953">
        <v>0.8</v>
      </c>
      <c r="BF953">
        <v>0.3</v>
      </c>
      <c r="BG953">
        <v>0.5</v>
      </c>
      <c r="BH953">
        <v>0.2</v>
      </c>
      <c r="BI953">
        <v>0.3</v>
      </c>
      <c r="BJ953">
        <v>0.1</v>
      </c>
      <c r="BK953">
        <v>0.1</v>
      </c>
      <c r="BQ953">
        <v>0.4</v>
      </c>
      <c r="BS953">
        <v>9.7</v>
      </c>
    </row>
    <row r="954" spans="1:72" x14ac:dyDescent="0.25">
      <c r="A954" s="28" t="s">
        <v>285</v>
      </c>
      <c r="B954" s="27" t="s">
        <v>354</v>
      </c>
      <c r="C954" s="28" t="s">
        <v>398</v>
      </c>
      <c r="D954">
        <v>0.1</v>
      </c>
      <c r="G954">
        <v>0.1</v>
      </c>
      <c r="H954">
        <v>1.6</v>
      </c>
      <c r="I954">
        <v>0.4</v>
      </c>
      <c r="J954">
        <v>0.1</v>
      </c>
      <c r="K954">
        <v>0.5</v>
      </c>
      <c r="L954">
        <v>0.2</v>
      </c>
      <c r="M954">
        <v>0.5</v>
      </c>
      <c r="N954">
        <v>2.1</v>
      </c>
      <c r="O954">
        <v>2.9</v>
      </c>
      <c r="P954">
        <v>0.5</v>
      </c>
      <c r="Q954">
        <v>0.3</v>
      </c>
      <c r="R954">
        <v>0.6</v>
      </c>
      <c r="S954">
        <v>1.1</v>
      </c>
      <c r="T954">
        <v>1</v>
      </c>
      <c r="U954">
        <v>0.9</v>
      </c>
      <c r="V954">
        <v>1.4</v>
      </c>
      <c r="W954">
        <v>1.9</v>
      </c>
      <c r="X954">
        <v>0.6</v>
      </c>
      <c r="Y954">
        <v>0.4</v>
      </c>
      <c r="Z954">
        <v>0.4</v>
      </c>
      <c r="AA954">
        <v>2.3</v>
      </c>
      <c r="AB954">
        <v>0.1</v>
      </c>
      <c r="AC954">
        <v>1.2</v>
      </c>
      <c r="AD954">
        <v>2.1</v>
      </c>
      <c r="AE954">
        <v>1.3</v>
      </c>
      <c r="AF954">
        <v>6.5</v>
      </c>
      <c r="AG954">
        <v>2.3</v>
      </c>
      <c r="AH954">
        <v>1.7</v>
      </c>
      <c r="AI954">
        <v>0.9</v>
      </c>
      <c r="AJ954">
        <v>0.8</v>
      </c>
      <c r="AK954">
        <v>2.1</v>
      </c>
      <c r="AL954">
        <v>0.9</v>
      </c>
      <c r="AM954">
        <v>0.9</v>
      </c>
      <c r="AN954">
        <v>4.5</v>
      </c>
      <c r="AO954">
        <v>1.4</v>
      </c>
      <c r="AP954">
        <v>5.5</v>
      </c>
      <c r="AQ954">
        <v>99.1</v>
      </c>
      <c r="AR954">
        <v>3.9</v>
      </c>
      <c r="AS954">
        <v>2.4</v>
      </c>
      <c r="AT954">
        <v>8.5</v>
      </c>
      <c r="AU954">
        <v>0.8</v>
      </c>
      <c r="AV954">
        <v>19</v>
      </c>
      <c r="AW954">
        <v>3.2</v>
      </c>
      <c r="AX954">
        <v>1.5</v>
      </c>
      <c r="AY954">
        <v>2.1</v>
      </c>
      <c r="AZ954">
        <v>0.8</v>
      </c>
      <c r="BA954">
        <v>1.6</v>
      </c>
      <c r="BB954">
        <v>0.9</v>
      </c>
      <c r="BC954">
        <v>1.5</v>
      </c>
      <c r="BD954">
        <v>4.2</v>
      </c>
      <c r="BE954">
        <v>4.4</v>
      </c>
      <c r="BF954">
        <v>2.7</v>
      </c>
      <c r="BG954">
        <v>3.2</v>
      </c>
      <c r="BH954">
        <v>1.5</v>
      </c>
      <c r="BI954">
        <v>3.6</v>
      </c>
      <c r="BJ954">
        <v>0.4</v>
      </c>
      <c r="BK954">
        <v>1.1</v>
      </c>
      <c r="BL954">
        <v>0.1</v>
      </c>
      <c r="BM954">
        <v>0.3</v>
      </c>
      <c r="BP954">
        <v>0.3</v>
      </c>
      <c r="BQ954">
        <v>9.1</v>
      </c>
      <c r="BS954">
        <v>61.9</v>
      </c>
      <c r="BT954">
        <v>0.1</v>
      </c>
    </row>
    <row r="955" spans="1:72" x14ac:dyDescent="0.25">
      <c r="A955" s="28" t="s">
        <v>285</v>
      </c>
      <c r="B955" s="27" t="s">
        <v>354</v>
      </c>
      <c r="C955" s="28" t="s">
        <v>399</v>
      </c>
      <c r="D955">
        <v>0.1</v>
      </c>
      <c r="E955">
        <v>0.1</v>
      </c>
      <c r="G955">
        <v>0.2</v>
      </c>
      <c r="H955">
        <v>2.1</v>
      </c>
      <c r="I955">
        <v>0.9</v>
      </c>
      <c r="J955">
        <v>0.3</v>
      </c>
      <c r="K955">
        <v>1</v>
      </c>
      <c r="L955">
        <v>0.3</v>
      </c>
      <c r="M955">
        <v>0.6</v>
      </c>
      <c r="N955">
        <v>3</v>
      </c>
      <c r="O955">
        <v>2.1</v>
      </c>
      <c r="P955">
        <v>0.8</v>
      </c>
      <c r="Q955">
        <v>0.6</v>
      </c>
      <c r="R955">
        <v>1.1</v>
      </c>
      <c r="S955">
        <v>2</v>
      </c>
      <c r="T955">
        <v>1.7</v>
      </c>
      <c r="U955">
        <v>1.8</v>
      </c>
      <c r="V955">
        <v>2.5</v>
      </c>
      <c r="W955">
        <v>3.4</v>
      </c>
      <c r="X955">
        <v>1.1</v>
      </c>
      <c r="Y955">
        <v>0.6</v>
      </c>
      <c r="Z955">
        <v>0.7</v>
      </c>
      <c r="AA955">
        <v>3.6</v>
      </c>
      <c r="AB955">
        <v>0.1</v>
      </c>
      <c r="AC955">
        <v>2.2</v>
      </c>
      <c r="AD955">
        <v>3.3</v>
      </c>
      <c r="AE955">
        <v>2</v>
      </c>
      <c r="AF955">
        <v>7.8</v>
      </c>
      <c r="AG955">
        <v>5.2</v>
      </c>
      <c r="AH955">
        <v>2.5</v>
      </c>
      <c r="AI955">
        <v>1.8</v>
      </c>
      <c r="AJ955">
        <v>0.9</v>
      </c>
      <c r="AK955">
        <v>3.3</v>
      </c>
      <c r="AL955">
        <v>1.6</v>
      </c>
      <c r="AM955">
        <v>1.5</v>
      </c>
      <c r="AN955">
        <v>5.1</v>
      </c>
      <c r="AO955">
        <v>2</v>
      </c>
      <c r="AP955">
        <v>6.3</v>
      </c>
      <c r="AQ955">
        <v>117.6</v>
      </c>
      <c r="AR955">
        <v>5.8</v>
      </c>
      <c r="AS955">
        <v>2.9</v>
      </c>
      <c r="AT955">
        <v>6.3</v>
      </c>
      <c r="AU955">
        <v>1.4</v>
      </c>
      <c r="AV955">
        <v>27.9</v>
      </c>
      <c r="AW955">
        <v>3.6</v>
      </c>
      <c r="AX955">
        <v>1.9</v>
      </c>
      <c r="AY955">
        <v>2.6</v>
      </c>
      <c r="AZ955">
        <v>1.4</v>
      </c>
      <c r="BA955">
        <v>2.1</v>
      </c>
      <c r="BB955">
        <v>1.2</v>
      </c>
      <c r="BC955">
        <v>1.1</v>
      </c>
      <c r="BD955">
        <v>4</v>
      </c>
      <c r="BE955">
        <v>5.7</v>
      </c>
      <c r="BF955">
        <v>2.5</v>
      </c>
      <c r="BG955">
        <v>4.5</v>
      </c>
      <c r="BH955">
        <v>2</v>
      </c>
      <c r="BI955">
        <v>14</v>
      </c>
      <c r="BJ955">
        <v>0.5</v>
      </c>
      <c r="BK955">
        <v>0.6</v>
      </c>
      <c r="BL955">
        <v>0.1</v>
      </c>
      <c r="BM955">
        <v>0.3</v>
      </c>
      <c r="BP955">
        <v>0.2</v>
      </c>
      <c r="BQ955">
        <v>3.7</v>
      </c>
      <c r="BS955">
        <v>100.5</v>
      </c>
      <c r="BT955">
        <v>0.6</v>
      </c>
    </row>
    <row r="956" spans="1:72" x14ac:dyDescent="0.25">
      <c r="A956" s="28" t="s">
        <v>285</v>
      </c>
      <c r="B956" s="27" t="s">
        <v>354</v>
      </c>
      <c r="C956" s="28" t="s">
        <v>400</v>
      </c>
      <c r="D956">
        <v>0.1</v>
      </c>
      <c r="G956">
        <v>0.2</v>
      </c>
      <c r="H956">
        <v>2.3</v>
      </c>
      <c r="I956">
        <v>0.9</v>
      </c>
      <c r="J956">
        <v>0.2</v>
      </c>
      <c r="K956">
        <v>1</v>
      </c>
      <c r="L956">
        <v>0.3</v>
      </c>
      <c r="M956">
        <v>0.6</v>
      </c>
      <c r="N956">
        <v>3.3</v>
      </c>
      <c r="O956">
        <v>2.1</v>
      </c>
      <c r="P956">
        <v>0.9</v>
      </c>
      <c r="Q956">
        <v>0.6</v>
      </c>
      <c r="R956">
        <v>1.3</v>
      </c>
      <c r="S956">
        <v>2.2</v>
      </c>
      <c r="T956">
        <v>2.5</v>
      </c>
      <c r="U956">
        <v>2.1</v>
      </c>
      <c r="V956">
        <v>3</v>
      </c>
      <c r="W956">
        <v>3.9</v>
      </c>
      <c r="X956">
        <v>1.1</v>
      </c>
      <c r="Y956">
        <v>0.7</v>
      </c>
      <c r="Z956">
        <v>0.8</v>
      </c>
      <c r="AA956">
        <v>4.1</v>
      </c>
      <c r="AB956">
        <v>0.1</v>
      </c>
      <c r="AC956">
        <v>2.4</v>
      </c>
      <c r="AD956">
        <v>3.6</v>
      </c>
      <c r="AE956">
        <v>1.8</v>
      </c>
      <c r="AF956">
        <v>7.3</v>
      </c>
      <c r="AG956">
        <v>5.2</v>
      </c>
      <c r="AH956">
        <v>2.7</v>
      </c>
      <c r="AI956">
        <v>2.3</v>
      </c>
      <c r="AJ956">
        <v>1.1</v>
      </c>
      <c r="AK956">
        <v>3.3</v>
      </c>
      <c r="AL956">
        <v>1.8</v>
      </c>
      <c r="AM956">
        <v>1.5</v>
      </c>
      <c r="AN956">
        <v>5</v>
      </c>
      <c r="AO956">
        <v>2.1</v>
      </c>
      <c r="AP956">
        <v>5.9</v>
      </c>
      <c r="AQ956">
        <v>127</v>
      </c>
      <c r="AR956">
        <v>6.4</v>
      </c>
      <c r="AS956">
        <v>3.3</v>
      </c>
      <c r="AT956">
        <v>5</v>
      </c>
      <c r="AU956">
        <v>1.7</v>
      </c>
      <c r="AV956">
        <v>26.6</v>
      </c>
      <c r="AW956">
        <v>3.9</v>
      </c>
      <c r="AX956">
        <v>2.1</v>
      </c>
      <c r="AY956">
        <v>2.6</v>
      </c>
      <c r="AZ956">
        <v>1.4</v>
      </c>
      <c r="BA956">
        <v>2</v>
      </c>
      <c r="BB956">
        <v>1.3</v>
      </c>
      <c r="BC956">
        <v>1.2</v>
      </c>
      <c r="BD956">
        <v>4.7</v>
      </c>
      <c r="BE956">
        <v>7.1</v>
      </c>
      <c r="BF956">
        <v>3</v>
      </c>
      <c r="BG956">
        <v>5</v>
      </c>
      <c r="BH956">
        <v>2.2</v>
      </c>
      <c r="BI956">
        <v>6</v>
      </c>
      <c r="BJ956">
        <v>0.5</v>
      </c>
      <c r="BK956">
        <v>0.7</v>
      </c>
      <c r="BL956">
        <v>0.1</v>
      </c>
      <c r="BM956">
        <v>0.4</v>
      </c>
      <c r="BP956">
        <v>0.2</v>
      </c>
      <c r="BQ956">
        <v>3.4</v>
      </c>
      <c r="BS956">
        <v>102.3</v>
      </c>
      <c r="BT956">
        <v>0.6</v>
      </c>
    </row>
    <row r="957" spans="1:72" x14ac:dyDescent="0.25">
      <c r="A957" s="28" t="s">
        <v>285</v>
      </c>
      <c r="B957" s="27" t="s">
        <v>354</v>
      </c>
      <c r="C957" s="28" t="s">
        <v>401</v>
      </c>
      <c r="D957">
        <v>0.3</v>
      </c>
      <c r="E957">
        <v>0.1</v>
      </c>
      <c r="G957">
        <v>0.3</v>
      </c>
      <c r="H957">
        <v>3.2</v>
      </c>
      <c r="I957">
        <v>0.6</v>
      </c>
      <c r="J957">
        <v>0.4</v>
      </c>
      <c r="K957">
        <v>1</v>
      </c>
      <c r="L957">
        <v>0.5</v>
      </c>
      <c r="M957">
        <v>1.1</v>
      </c>
      <c r="N957">
        <v>5.4</v>
      </c>
      <c r="O957">
        <v>3.4</v>
      </c>
      <c r="P957">
        <v>1.5</v>
      </c>
      <c r="Q957">
        <v>1</v>
      </c>
      <c r="R957">
        <v>2.1</v>
      </c>
      <c r="S957">
        <v>3.2</v>
      </c>
      <c r="T957">
        <v>3.2</v>
      </c>
      <c r="U957">
        <v>3</v>
      </c>
      <c r="V957">
        <v>4.4</v>
      </c>
      <c r="W957">
        <v>5.8</v>
      </c>
      <c r="X957">
        <v>1.6</v>
      </c>
      <c r="Y957">
        <v>1.1</v>
      </c>
      <c r="Z957">
        <v>1.3</v>
      </c>
      <c r="AA957">
        <v>5.2</v>
      </c>
      <c r="AB957">
        <v>0.2</v>
      </c>
      <c r="AC957">
        <v>3.6</v>
      </c>
      <c r="AD957">
        <v>4.5</v>
      </c>
      <c r="AE957">
        <v>2.4</v>
      </c>
      <c r="AF957">
        <v>9.5</v>
      </c>
      <c r="AG957">
        <v>5.9</v>
      </c>
      <c r="AH957">
        <v>3.9</v>
      </c>
      <c r="AI957">
        <v>3.2</v>
      </c>
      <c r="AJ957">
        <v>1.6</v>
      </c>
      <c r="AK957">
        <v>5.1</v>
      </c>
      <c r="AL957">
        <v>3.2</v>
      </c>
      <c r="AM957">
        <v>2</v>
      </c>
      <c r="AN957">
        <v>6.7</v>
      </c>
      <c r="AO957">
        <v>5</v>
      </c>
      <c r="AP957">
        <v>7.7</v>
      </c>
      <c r="AQ957">
        <v>161.4</v>
      </c>
      <c r="AR957">
        <v>6.7</v>
      </c>
      <c r="AS957">
        <v>4.8</v>
      </c>
      <c r="AT957">
        <v>7.2</v>
      </c>
      <c r="AU957">
        <v>2</v>
      </c>
      <c r="AV957">
        <v>38.9</v>
      </c>
      <c r="AW957">
        <v>4.4</v>
      </c>
      <c r="AX957">
        <v>3.4</v>
      </c>
      <c r="AY957">
        <v>3.8</v>
      </c>
      <c r="AZ957">
        <v>1.6</v>
      </c>
      <c r="BA957">
        <v>4</v>
      </c>
      <c r="BB957">
        <v>1.7</v>
      </c>
      <c r="BC957">
        <v>1.5</v>
      </c>
      <c r="BD957">
        <v>7.5</v>
      </c>
      <c r="BE957">
        <v>10</v>
      </c>
      <c r="BF957">
        <v>4.9</v>
      </c>
      <c r="BG957">
        <v>6.4</v>
      </c>
      <c r="BH957">
        <v>3.9</v>
      </c>
      <c r="BI957">
        <v>10.5</v>
      </c>
      <c r="BJ957">
        <v>0.7</v>
      </c>
      <c r="BK957">
        <v>1</v>
      </c>
      <c r="BL957">
        <v>0.2</v>
      </c>
      <c r="BM957">
        <v>0.7</v>
      </c>
      <c r="BP957">
        <v>0.2</v>
      </c>
      <c r="BQ957">
        <v>7.4</v>
      </c>
      <c r="BS957">
        <v>121</v>
      </c>
      <c r="BT957">
        <v>0.6</v>
      </c>
    </row>
    <row r="958" spans="1:72" x14ac:dyDescent="0.25">
      <c r="A958" s="28" t="s">
        <v>285</v>
      </c>
      <c r="B958" s="27" t="s">
        <v>354</v>
      </c>
      <c r="C958" s="28" t="s">
        <v>402</v>
      </c>
      <c r="D958">
        <v>0.4</v>
      </c>
      <c r="E958">
        <v>0.1</v>
      </c>
      <c r="G958">
        <v>0.5</v>
      </c>
      <c r="H958">
        <v>5.7</v>
      </c>
      <c r="I958">
        <v>2</v>
      </c>
      <c r="J958">
        <v>0.6</v>
      </c>
      <c r="K958">
        <v>2.2</v>
      </c>
      <c r="L958">
        <v>0.9</v>
      </c>
      <c r="M958">
        <v>1.9</v>
      </c>
      <c r="N958">
        <v>7.9</v>
      </c>
      <c r="O958">
        <v>5.4</v>
      </c>
      <c r="P958">
        <v>2.3</v>
      </c>
      <c r="Q958">
        <v>1.7</v>
      </c>
      <c r="R958">
        <v>3.2</v>
      </c>
      <c r="S958">
        <v>5.3</v>
      </c>
      <c r="T958">
        <v>5.6</v>
      </c>
      <c r="U958">
        <v>5.5</v>
      </c>
      <c r="V958">
        <v>6.9</v>
      </c>
      <c r="W958">
        <v>10.5</v>
      </c>
      <c r="X958">
        <v>2.8</v>
      </c>
      <c r="Y958">
        <v>1.8</v>
      </c>
      <c r="Z958">
        <v>2.3</v>
      </c>
      <c r="AA958">
        <v>10.8</v>
      </c>
      <c r="AB958">
        <v>0.3</v>
      </c>
      <c r="AC958">
        <v>5.5</v>
      </c>
      <c r="AD958">
        <v>8.8</v>
      </c>
      <c r="AE958">
        <v>4.6</v>
      </c>
      <c r="AF958">
        <v>19.5</v>
      </c>
      <c r="AG958">
        <v>12.8</v>
      </c>
      <c r="AH958">
        <v>6.9</v>
      </c>
      <c r="AI958">
        <v>4.3</v>
      </c>
      <c r="AJ958">
        <v>2.8</v>
      </c>
      <c r="AK958">
        <v>8.2</v>
      </c>
      <c r="AL958">
        <v>4.4</v>
      </c>
      <c r="AM958">
        <v>3.6</v>
      </c>
      <c r="AN958">
        <v>12.2</v>
      </c>
      <c r="AO958">
        <v>4.9</v>
      </c>
      <c r="AP958">
        <v>15.1</v>
      </c>
      <c r="AQ958">
        <v>312</v>
      </c>
      <c r="AR958">
        <v>16.2</v>
      </c>
      <c r="AS958">
        <v>8.4</v>
      </c>
      <c r="AT958">
        <v>13.8</v>
      </c>
      <c r="AU958">
        <v>4.5</v>
      </c>
      <c r="AV958">
        <v>63</v>
      </c>
      <c r="AW958">
        <v>9.4</v>
      </c>
      <c r="AX958">
        <v>4.9</v>
      </c>
      <c r="AY958">
        <v>6.5</v>
      </c>
      <c r="AZ958">
        <v>3.2</v>
      </c>
      <c r="BA958">
        <v>5</v>
      </c>
      <c r="BB958">
        <v>2.9</v>
      </c>
      <c r="BC958">
        <v>2.6</v>
      </c>
      <c r="BD958">
        <v>11.8</v>
      </c>
      <c r="BE958">
        <v>17.3</v>
      </c>
      <c r="BF958">
        <v>7.1</v>
      </c>
      <c r="BG958">
        <v>11.3</v>
      </c>
      <c r="BH958">
        <v>5.2</v>
      </c>
      <c r="BI958">
        <v>25.8</v>
      </c>
      <c r="BJ958">
        <v>1.2</v>
      </c>
      <c r="BK958">
        <v>1.8</v>
      </c>
      <c r="BL958">
        <v>0.4</v>
      </c>
      <c r="BM958">
        <v>1</v>
      </c>
      <c r="BP958">
        <v>0.3</v>
      </c>
      <c r="BQ958">
        <v>8.1</v>
      </c>
      <c r="BS958">
        <v>248.2</v>
      </c>
      <c r="BT958">
        <v>1.6</v>
      </c>
    </row>
    <row r="959" spans="1:72" x14ac:dyDescent="0.25">
      <c r="A959" s="28" t="s">
        <v>285</v>
      </c>
      <c r="B959" s="27" t="s">
        <v>354</v>
      </c>
      <c r="C959" s="28" t="s">
        <v>403</v>
      </c>
      <c r="D959">
        <v>3</v>
      </c>
      <c r="E959">
        <v>1.4</v>
      </c>
      <c r="F959">
        <v>0.3</v>
      </c>
      <c r="G959">
        <v>5.8</v>
      </c>
      <c r="H959">
        <v>65</v>
      </c>
      <c r="I959">
        <v>25.8</v>
      </c>
      <c r="J959">
        <v>7.7</v>
      </c>
      <c r="K959">
        <v>31.8</v>
      </c>
      <c r="L959">
        <v>8.9</v>
      </c>
      <c r="M959">
        <v>20.2</v>
      </c>
      <c r="N959">
        <v>109</v>
      </c>
      <c r="O959">
        <v>62.9</v>
      </c>
      <c r="P959">
        <v>27</v>
      </c>
      <c r="Q959">
        <v>18.4</v>
      </c>
      <c r="R959">
        <v>38.5</v>
      </c>
      <c r="S959">
        <v>68.7</v>
      </c>
      <c r="T959">
        <v>80.5</v>
      </c>
      <c r="U959">
        <v>61.7</v>
      </c>
      <c r="V959">
        <v>93.3</v>
      </c>
      <c r="W959">
        <v>115</v>
      </c>
      <c r="X959">
        <v>43.1</v>
      </c>
      <c r="Y959">
        <v>19.3</v>
      </c>
      <c r="Z959">
        <v>26.8</v>
      </c>
      <c r="AA959">
        <v>125.4</v>
      </c>
      <c r="AB959">
        <v>3.3</v>
      </c>
      <c r="AC959">
        <v>77.4</v>
      </c>
      <c r="AD959">
        <v>107.6</v>
      </c>
      <c r="AE959">
        <v>60.4</v>
      </c>
      <c r="AF959">
        <v>242.1</v>
      </c>
      <c r="AG959">
        <v>162.2</v>
      </c>
      <c r="AH959">
        <v>90.5</v>
      </c>
      <c r="AI959">
        <v>69.8</v>
      </c>
      <c r="AJ959">
        <v>30.5</v>
      </c>
      <c r="AK959">
        <v>104.1</v>
      </c>
      <c r="AL959">
        <v>60.7</v>
      </c>
      <c r="AM959">
        <v>45</v>
      </c>
      <c r="AN959">
        <v>189.3</v>
      </c>
      <c r="AO959">
        <v>68.8</v>
      </c>
      <c r="AP959">
        <v>182.1</v>
      </c>
      <c r="AQ959">
        <v>4003.9</v>
      </c>
      <c r="AR959">
        <v>187.4</v>
      </c>
      <c r="AS959">
        <v>97</v>
      </c>
      <c r="AT959">
        <v>153.2</v>
      </c>
      <c r="AU959">
        <v>46.6</v>
      </c>
      <c r="AV959">
        <v>943.9</v>
      </c>
      <c r="AW959">
        <v>111.8</v>
      </c>
      <c r="AX959">
        <v>69.1</v>
      </c>
      <c r="AY959">
        <v>80.4</v>
      </c>
      <c r="AZ959">
        <v>40.2</v>
      </c>
      <c r="BA959">
        <v>77</v>
      </c>
      <c r="BB959">
        <v>40.7</v>
      </c>
      <c r="BC959">
        <v>35.8</v>
      </c>
      <c r="BD959">
        <v>136</v>
      </c>
      <c r="BE959">
        <v>230</v>
      </c>
      <c r="BF959">
        <v>96.5</v>
      </c>
      <c r="BG959">
        <v>151.5</v>
      </c>
      <c r="BH959">
        <v>76.3</v>
      </c>
      <c r="BI959">
        <v>204.2</v>
      </c>
      <c r="BJ959">
        <v>15</v>
      </c>
      <c r="BK959">
        <v>20.4</v>
      </c>
      <c r="BL959">
        <v>4.2</v>
      </c>
      <c r="BM959">
        <v>12.4</v>
      </c>
      <c r="BP959">
        <v>3.9</v>
      </c>
      <c r="BQ959">
        <v>122.3</v>
      </c>
      <c r="BS959">
        <v>3665.7</v>
      </c>
      <c r="BT959">
        <v>16.4</v>
      </c>
    </row>
    <row r="960" spans="1:72" x14ac:dyDescent="0.25">
      <c r="A960" s="28" t="s">
        <v>285</v>
      </c>
      <c r="B960" s="27" t="s">
        <v>354</v>
      </c>
      <c r="C960" s="28" t="s">
        <v>404</v>
      </c>
      <c r="H960">
        <v>0.5</v>
      </c>
      <c r="I960">
        <v>0.2</v>
      </c>
      <c r="K960">
        <v>0.2</v>
      </c>
      <c r="L960">
        <v>0.1</v>
      </c>
      <c r="M960">
        <v>0.1</v>
      </c>
      <c r="N960">
        <v>0.7</v>
      </c>
      <c r="O960">
        <v>0.5</v>
      </c>
      <c r="P960">
        <v>0.2</v>
      </c>
      <c r="Q960">
        <v>0.1</v>
      </c>
      <c r="R960">
        <v>0.2</v>
      </c>
      <c r="S960">
        <v>0.5</v>
      </c>
      <c r="T960">
        <v>0.5</v>
      </c>
      <c r="U960">
        <v>0.4</v>
      </c>
      <c r="V960">
        <v>0.6</v>
      </c>
      <c r="W960">
        <v>0.8</v>
      </c>
      <c r="X960">
        <v>0.3</v>
      </c>
      <c r="Y960">
        <v>0.1</v>
      </c>
      <c r="Z960">
        <v>0.2</v>
      </c>
      <c r="AA960">
        <v>0.9</v>
      </c>
      <c r="AC960">
        <v>0.5</v>
      </c>
      <c r="AD960">
        <v>0.8</v>
      </c>
      <c r="AE960">
        <v>0.4</v>
      </c>
      <c r="AF960">
        <v>1.9</v>
      </c>
      <c r="AG960">
        <v>1.1</v>
      </c>
      <c r="AH960">
        <v>0.6</v>
      </c>
      <c r="AI960">
        <v>0.8</v>
      </c>
      <c r="AJ960">
        <v>0.2</v>
      </c>
      <c r="AK960">
        <v>0.7</v>
      </c>
      <c r="AL960">
        <v>0.4</v>
      </c>
      <c r="AM960">
        <v>0.4</v>
      </c>
      <c r="AN960">
        <v>1</v>
      </c>
      <c r="AO960">
        <v>0.5</v>
      </c>
      <c r="AP960">
        <v>1.4</v>
      </c>
      <c r="AQ960">
        <v>29</v>
      </c>
      <c r="AR960">
        <v>1.6</v>
      </c>
      <c r="AS960">
        <v>0.7</v>
      </c>
      <c r="AT960">
        <v>1.4</v>
      </c>
      <c r="AU960">
        <v>0.4</v>
      </c>
      <c r="AV960">
        <v>7.4</v>
      </c>
      <c r="AW960">
        <v>1</v>
      </c>
      <c r="AX960">
        <v>0.5</v>
      </c>
      <c r="AY960">
        <v>0.6</v>
      </c>
      <c r="AZ960">
        <v>0.4</v>
      </c>
      <c r="BA960">
        <v>0.5</v>
      </c>
      <c r="BB960">
        <v>0.3</v>
      </c>
      <c r="BC960">
        <v>0.3</v>
      </c>
      <c r="BD960">
        <v>1.1</v>
      </c>
      <c r="BE960">
        <v>1.6</v>
      </c>
      <c r="BF960">
        <v>0.7</v>
      </c>
      <c r="BG960">
        <v>1.1</v>
      </c>
      <c r="BH960">
        <v>0.5</v>
      </c>
      <c r="BI960">
        <v>0.8</v>
      </c>
      <c r="BJ960">
        <v>0.1</v>
      </c>
      <c r="BK960">
        <v>0.2</v>
      </c>
      <c r="BM960">
        <v>0.1</v>
      </c>
      <c r="BP960">
        <v>0.1</v>
      </c>
      <c r="BQ960">
        <v>0.8</v>
      </c>
      <c r="BS960">
        <v>26.3</v>
      </c>
      <c r="BT960">
        <v>0.1</v>
      </c>
    </row>
    <row r="961" spans="1:72" x14ac:dyDescent="0.25">
      <c r="A961" s="28" t="s">
        <v>285</v>
      </c>
      <c r="B961" s="27" t="s">
        <v>354</v>
      </c>
      <c r="C961" s="28" t="s">
        <v>405</v>
      </c>
      <c r="G961">
        <v>0.1</v>
      </c>
      <c r="H961">
        <v>0.7</v>
      </c>
      <c r="I961">
        <v>0.3</v>
      </c>
      <c r="J961">
        <v>0.1</v>
      </c>
      <c r="K961">
        <v>0.3</v>
      </c>
      <c r="L961">
        <v>0.1</v>
      </c>
      <c r="M961">
        <v>0.2</v>
      </c>
      <c r="N961">
        <v>0.9</v>
      </c>
      <c r="O961">
        <v>1</v>
      </c>
      <c r="P961">
        <v>0.3</v>
      </c>
      <c r="Q961">
        <v>0.2</v>
      </c>
      <c r="R961">
        <v>0.3</v>
      </c>
      <c r="S961">
        <v>0.6</v>
      </c>
      <c r="T961">
        <v>0.7</v>
      </c>
      <c r="U961">
        <v>0.6</v>
      </c>
      <c r="V961">
        <v>0.8</v>
      </c>
      <c r="W961">
        <v>1</v>
      </c>
      <c r="X961">
        <v>0.4</v>
      </c>
      <c r="Y961">
        <v>0.2</v>
      </c>
      <c r="Z961">
        <v>0.2</v>
      </c>
      <c r="AA961">
        <v>1.3</v>
      </c>
      <c r="AC961">
        <v>0.7</v>
      </c>
      <c r="AD961">
        <v>1.2</v>
      </c>
      <c r="AE961">
        <v>0.5</v>
      </c>
      <c r="AF961">
        <v>2.8</v>
      </c>
      <c r="AG961">
        <v>1.6</v>
      </c>
      <c r="AH961">
        <v>0.8</v>
      </c>
      <c r="AI961">
        <v>1.1</v>
      </c>
      <c r="AJ961">
        <v>0.6</v>
      </c>
      <c r="AK961">
        <v>1</v>
      </c>
      <c r="AL961">
        <v>0.5</v>
      </c>
      <c r="AM961">
        <v>0.5</v>
      </c>
      <c r="AN961">
        <v>2</v>
      </c>
      <c r="AO961">
        <v>0.7</v>
      </c>
      <c r="AP961">
        <v>1.8</v>
      </c>
      <c r="AQ961">
        <v>59</v>
      </c>
      <c r="AR961">
        <v>2.2</v>
      </c>
      <c r="AS961">
        <v>1.4</v>
      </c>
      <c r="AT961">
        <v>2.1</v>
      </c>
      <c r="AU961">
        <v>0.5</v>
      </c>
      <c r="AV961">
        <v>11.8</v>
      </c>
      <c r="AW961">
        <v>1.2</v>
      </c>
      <c r="AX961">
        <v>0.6</v>
      </c>
      <c r="AY961">
        <v>0.8</v>
      </c>
      <c r="AZ961">
        <v>0.4</v>
      </c>
      <c r="BA961">
        <v>0.7</v>
      </c>
      <c r="BB961">
        <v>0.4</v>
      </c>
      <c r="BC961">
        <v>0.4</v>
      </c>
      <c r="BD961">
        <v>2.1</v>
      </c>
      <c r="BE961">
        <v>2.1</v>
      </c>
      <c r="BF961">
        <v>0.9</v>
      </c>
      <c r="BG961">
        <v>1.8</v>
      </c>
      <c r="BH961">
        <v>0.7</v>
      </c>
      <c r="BI961">
        <v>2.1</v>
      </c>
      <c r="BJ961">
        <v>0.2</v>
      </c>
      <c r="BK961">
        <v>0.3</v>
      </c>
      <c r="BM961">
        <v>0.2</v>
      </c>
      <c r="BP961">
        <v>0.1</v>
      </c>
      <c r="BQ961">
        <v>1</v>
      </c>
      <c r="BS961">
        <v>42.8</v>
      </c>
      <c r="BT961">
        <v>0.1</v>
      </c>
    </row>
    <row r="962" spans="1:72" x14ac:dyDescent="0.25">
      <c r="A962" s="28" t="s">
        <v>285</v>
      </c>
      <c r="B962" s="27" t="s">
        <v>354</v>
      </c>
      <c r="C962" s="28" t="s">
        <v>406</v>
      </c>
      <c r="D962">
        <v>0.2</v>
      </c>
      <c r="G962">
        <v>0.1</v>
      </c>
      <c r="H962">
        <v>1.8</v>
      </c>
      <c r="I962">
        <v>0.2</v>
      </c>
      <c r="J962">
        <v>0.2</v>
      </c>
      <c r="K962">
        <v>0.8</v>
      </c>
      <c r="L962">
        <v>0.2</v>
      </c>
      <c r="M962">
        <v>0.9</v>
      </c>
      <c r="N962">
        <v>2</v>
      </c>
      <c r="O962">
        <v>1.6</v>
      </c>
      <c r="P962">
        <v>0.6</v>
      </c>
      <c r="Q962">
        <v>0.5</v>
      </c>
      <c r="R962">
        <v>0.9</v>
      </c>
      <c r="S962">
        <v>1.3</v>
      </c>
      <c r="T962">
        <v>2</v>
      </c>
      <c r="U962">
        <v>1.2</v>
      </c>
      <c r="V962">
        <v>1.9</v>
      </c>
      <c r="W962">
        <v>2.1</v>
      </c>
      <c r="X962">
        <v>0.7</v>
      </c>
      <c r="Y962">
        <v>0.5</v>
      </c>
      <c r="Z962">
        <v>0.6</v>
      </c>
      <c r="AA962">
        <v>2.7</v>
      </c>
      <c r="AB962">
        <v>0.1</v>
      </c>
      <c r="AC962">
        <v>1.3</v>
      </c>
      <c r="AD962">
        <v>2.6</v>
      </c>
      <c r="AE962">
        <v>1.3</v>
      </c>
      <c r="AF962">
        <v>5</v>
      </c>
      <c r="AG962">
        <v>3.6</v>
      </c>
      <c r="AH962">
        <v>1.9</v>
      </c>
      <c r="AI962">
        <v>2.4</v>
      </c>
      <c r="AJ962">
        <v>0.9</v>
      </c>
      <c r="AK962">
        <v>2.2</v>
      </c>
      <c r="AL962">
        <v>1.3</v>
      </c>
      <c r="AM962">
        <v>1.2</v>
      </c>
      <c r="AN962">
        <v>3.7</v>
      </c>
      <c r="AO962">
        <v>1.5</v>
      </c>
      <c r="AP962">
        <v>14.1</v>
      </c>
      <c r="AQ962">
        <v>83</v>
      </c>
      <c r="AR962">
        <v>3.6</v>
      </c>
      <c r="AS962">
        <v>2.2</v>
      </c>
      <c r="AT962">
        <v>3.1</v>
      </c>
      <c r="AU962">
        <v>1.3</v>
      </c>
      <c r="AV962">
        <v>17.3</v>
      </c>
      <c r="AW962">
        <v>3.1</v>
      </c>
      <c r="AX962">
        <v>1.4</v>
      </c>
      <c r="AY962">
        <v>2</v>
      </c>
      <c r="AZ962">
        <v>1</v>
      </c>
      <c r="BA962">
        <v>1.5</v>
      </c>
      <c r="BB962">
        <v>1</v>
      </c>
      <c r="BC962">
        <v>1.3</v>
      </c>
      <c r="BD962">
        <v>3.4</v>
      </c>
      <c r="BE962">
        <v>5.8</v>
      </c>
      <c r="BF962">
        <v>2.2</v>
      </c>
      <c r="BG962">
        <v>3.7</v>
      </c>
      <c r="BH962">
        <v>1.5</v>
      </c>
      <c r="BI962">
        <v>4</v>
      </c>
      <c r="BJ962">
        <v>0.4</v>
      </c>
      <c r="BK962">
        <v>0.7</v>
      </c>
      <c r="BL962">
        <v>0.1</v>
      </c>
      <c r="BM962">
        <v>0.4</v>
      </c>
      <c r="BP962">
        <v>0.2</v>
      </c>
      <c r="BQ962">
        <v>20.8</v>
      </c>
      <c r="BS962">
        <v>59.5</v>
      </c>
      <c r="BT962">
        <v>0.6</v>
      </c>
    </row>
    <row r="963" spans="1:72" x14ac:dyDescent="0.25">
      <c r="A963" s="28" t="s">
        <v>285</v>
      </c>
      <c r="B963" s="27" t="s">
        <v>354</v>
      </c>
      <c r="C963" s="28" t="s">
        <v>407</v>
      </c>
      <c r="D963">
        <v>3.5</v>
      </c>
      <c r="E963">
        <v>0.9</v>
      </c>
      <c r="F963">
        <v>0.3</v>
      </c>
      <c r="G963">
        <v>3.9</v>
      </c>
      <c r="H963">
        <v>47.8</v>
      </c>
      <c r="I963">
        <v>16.1</v>
      </c>
      <c r="J963">
        <v>4.6</v>
      </c>
      <c r="K963">
        <v>15.7</v>
      </c>
      <c r="L963">
        <v>6</v>
      </c>
      <c r="M963">
        <v>13.7</v>
      </c>
      <c r="N963">
        <v>60.1</v>
      </c>
      <c r="O963">
        <v>45.5</v>
      </c>
      <c r="P963">
        <v>17.2</v>
      </c>
      <c r="Q963">
        <v>12.3</v>
      </c>
      <c r="R963">
        <v>21.8</v>
      </c>
      <c r="S963">
        <v>39.2</v>
      </c>
      <c r="T963">
        <v>44.2</v>
      </c>
      <c r="U963">
        <v>38.4</v>
      </c>
      <c r="V963">
        <v>52.1</v>
      </c>
      <c r="W963">
        <v>69.3</v>
      </c>
      <c r="X963">
        <v>28.1</v>
      </c>
      <c r="Y963">
        <v>13.5</v>
      </c>
      <c r="Z963">
        <v>17.9</v>
      </c>
      <c r="AA963">
        <v>85</v>
      </c>
      <c r="AB963">
        <v>2.7</v>
      </c>
      <c r="AC963">
        <v>40.6</v>
      </c>
      <c r="AD963">
        <v>67.6</v>
      </c>
      <c r="AE963">
        <v>36.1</v>
      </c>
      <c r="AF963">
        <v>171.1</v>
      </c>
      <c r="AG963">
        <v>101.6</v>
      </c>
      <c r="AH963">
        <v>52.5</v>
      </c>
      <c r="AI963">
        <v>72.3</v>
      </c>
      <c r="AJ963">
        <v>26.9</v>
      </c>
      <c r="AK963">
        <v>63.7</v>
      </c>
      <c r="AL963">
        <v>32.8</v>
      </c>
      <c r="AM963">
        <v>34.2</v>
      </c>
      <c r="AN963">
        <v>183</v>
      </c>
      <c r="AO963">
        <v>41.7</v>
      </c>
      <c r="AP963">
        <v>115.3</v>
      </c>
      <c r="AQ963">
        <v>2829.4</v>
      </c>
      <c r="AR963">
        <v>130.7</v>
      </c>
      <c r="AS963">
        <v>65.6</v>
      </c>
      <c r="AT963">
        <v>106.8</v>
      </c>
      <c r="AU963">
        <v>32.8</v>
      </c>
      <c r="AV963">
        <v>551.4</v>
      </c>
      <c r="AW963">
        <v>78.5</v>
      </c>
      <c r="AX963">
        <v>41.2</v>
      </c>
      <c r="AY963">
        <v>65.1</v>
      </c>
      <c r="AZ963">
        <v>30.3</v>
      </c>
      <c r="BA963">
        <v>42.1</v>
      </c>
      <c r="BB963">
        <v>22.3</v>
      </c>
      <c r="BC963">
        <v>24.5</v>
      </c>
      <c r="BD963">
        <v>99.1</v>
      </c>
      <c r="BE963">
        <v>136.6</v>
      </c>
      <c r="BF963">
        <v>58.4</v>
      </c>
      <c r="BG963">
        <v>93.2</v>
      </c>
      <c r="BH963">
        <v>41.2</v>
      </c>
      <c r="BI963">
        <v>264.3</v>
      </c>
      <c r="BJ963">
        <v>10</v>
      </c>
      <c r="BK963">
        <v>15.4</v>
      </c>
      <c r="BL963">
        <v>2.8</v>
      </c>
      <c r="BM963">
        <v>8.3</v>
      </c>
      <c r="BP963">
        <v>4.2</v>
      </c>
      <c r="BQ963">
        <v>106</v>
      </c>
      <c r="BS963">
        <v>2301.5</v>
      </c>
      <c r="BT963">
        <v>10.8</v>
      </c>
    </row>
    <row r="964" spans="1:72" x14ac:dyDescent="0.25">
      <c r="A964" s="26" t="s">
        <v>286</v>
      </c>
      <c r="B964" s="27" t="s">
        <v>355</v>
      </c>
      <c r="C964" s="26" t="s">
        <v>384</v>
      </c>
      <c r="D964">
        <v>7170.4</v>
      </c>
      <c r="E964">
        <v>637.6</v>
      </c>
      <c r="F964">
        <v>216.9</v>
      </c>
      <c r="G964">
        <v>914.7</v>
      </c>
      <c r="H964">
        <v>9703.2</v>
      </c>
      <c r="I964">
        <v>2382.2</v>
      </c>
      <c r="J964">
        <v>1287.3</v>
      </c>
      <c r="K964">
        <v>1554.3</v>
      </c>
      <c r="L964">
        <v>739.8</v>
      </c>
      <c r="M964">
        <v>2816.8</v>
      </c>
      <c r="N964">
        <v>4805.4</v>
      </c>
      <c r="O964">
        <v>1870.9</v>
      </c>
      <c r="P964">
        <v>2846.7</v>
      </c>
      <c r="Q964">
        <v>2113.9</v>
      </c>
      <c r="R964">
        <v>3185.9</v>
      </c>
      <c r="S964">
        <v>4890.8</v>
      </c>
      <c r="T964">
        <v>2071.9</v>
      </c>
      <c r="U964">
        <v>2524.6</v>
      </c>
      <c r="V964">
        <v>5456.5</v>
      </c>
      <c r="W964">
        <v>5567.4</v>
      </c>
      <c r="X964">
        <v>1273.6</v>
      </c>
      <c r="Y964">
        <v>2029.7</v>
      </c>
      <c r="Z964">
        <v>1523.4</v>
      </c>
      <c r="AA964">
        <v>8413.2</v>
      </c>
      <c r="AB964">
        <v>907.4</v>
      </c>
      <c r="AC964">
        <v>2111.7</v>
      </c>
      <c r="AD964">
        <v>22952.4</v>
      </c>
      <c r="AE964">
        <v>5743</v>
      </c>
      <c r="AF964">
        <v>24724.4</v>
      </c>
      <c r="AG964">
        <v>19514.8</v>
      </c>
      <c r="AH964">
        <v>7144.4</v>
      </c>
      <c r="AI964">
        <v>2899.2</v>
      </c>
      <c r="AJ964">
        <v>1602.6</v>
      </c>
      <c r="AK964">
        <v>7324.9</v>
      </c>
      <c r="AL964">
        <v>1137.3</v>
      </c>
      <c r="AM964">
        <v>9520.7</v>
      </c>
      <c r="AN964">
        <v>1589.1</v>
      </c>
      <c r="AO964">
        <v>1596</v>
      </c>
      <c r="AP964">
        <v>3246.6</v>
      </c>
      <c r="AQ964">
        <v>11153.2</v>
      </c>
      <c r="AR964">
        <v>90881.7</v>
      </c>
      <c r="AS964">
        <v>32167.8</v>
      </c>
      <c r="AT964">
        <v>18855.9</v>
      </c>
      <c r="AU964">
        <v>92595.7</v>
      </c>
      <c r="AV964">
        <v>18909.5</v>
      </c>
      <c r="AW964">
        <v>4088.8</v>
      </c>
      <c r="AX964">
        <v>905</v>
      </c>
      <c r="AY964">
        <v>1921.9</v>
      </c>
      <c r="AZ964">
        <v>1892.4</v>
      </c>
      <c r="BA964">
        <v>6316.1</v>
      </c>
      <c r="BB964">
        <v>1721.9</v>
      </c>
      <c r="BC964">
        <v>1444.6</v>
      </c>
      <c r="BD964">
        <v>5510.6</v>
      </c>
      <c r="BE964">
        <v>20314.8</v>
      </c>
      <c r="BF964">
        <v>2673.5</v>
      </c>
      <c r="BG964">
        <v>7096.6</v>
      </c>
      <c r="BH964">
        <v>3259.6</v>
      </c>
      <c r="BI964">
        <v>2051.2</v>
      </c>
      <c r="BJ964">
        <v>1576.2</v>
      </c>
      <c r="BK964">
        <v>4138.8</v>
      </c>
      <c r="BL964">
        <v>312.3</v>
      </c>
      <c r="BM964">
        <v>2734</v>
      </c>
      <c r="BP964">
        <v>1487.7</v>
      </c>
      <c r="BQ964">
        <v>148564.3</v>
      </c>
      <c r="BR964">
        <v>108.2</v>
      </c>
      <c r="BS964">
        <v>3857.4</v>
      </c>
      <c r="BT964">
        <v>39.1</v>
      </c>
    </row>
    <row r="965" spans="1:72" x14ac:dyDescent="0.25">
      <c r="A965" s="28" t="s">
        <v>286</v>
      </c>
      <c r="B965" s="27" t="s">
        <v>355</v>
      </c>
      <c r="C965" s="28" t="s">
        <v>385</v>
      </c>
      <c r="D965">
        <v>17.2</v>
      </c>
      <c r="E965">
        <v>3.6</v>
      </c>
      <c r="F965">
        <v>0.2</v>
      </c>
      <c r="G965">
        <v>1.7</v>
      </c>
      <c r="H965">
        <v>27.1</v>
      </c>
      <c r="I965">
        <v>5.5</v>
      </c>
      <c r="J965">
        <v>3.2</v>
      </c>
      <c r="K965">
        <v>4.9</v>
      </c>
      <c r="L965">
        <v>1.1</v>
      </c>
      <c r="M965">
        <v>6.8</v>
      </c>
      <c r="N965">
        <v>16.3</v>
      </c>
      <c r="O965">
        <v>8</v>
      </c>
      <c r="P965">
        <v>9.6</v>
      </c>
      <c r="Q965">
        <v>4.8</v>
      </c>
      <c r="R965">
        <v>9.6</v>
      </c>
      <c r="S965">
        <v>13.2</v>
      </c>
      <c r="T965">
        <v>8.6</v>
      </c>
      <c r="U965">
        <v>6.6</v>
      </c>
      <c r="V965">
        <v>18.5</v>
      </c>
      <c r="W965">
        <v>18.1</v>
      </c>
      <c r="X965">
        <v>2.5</v>
      </c>
      <c r="Y965">
        <v>4.2</v>
      </c>
      <c r="Z965">
        <v>3.8</v>
      </c>
      <c r="AA965">
        <v>22.4</v>
      </c>
      <c r="AB965">
        <v>0.9</v>
      </c>
      <c r="AC965">
        <v>8</v>
      </c>
      <c r="AD965">
        <v>59.7</v>
      </c>
      <c r="AE965">
        <v>17.9</v>
      </c>
      <c r="AF965">
        <v>30.7</v>
      </c>
      <c r="AG965">
        <v>40</v>
      </c>
      <c r="AH965">
        <v>13.6</v>
      </c>
      <c r="AI965">
        <v>123.8</v>
      </c>
      <c r="AJ965">
        <v>6.4</v>
      </c>
      <c r="AK965">
        <v>19.9</v>
      </c>
      <c r="AL965">
        <v>3</v>
      </c>
      <c r="AM965">
        <v>17.6</v>
      </c>
      <c r="AN965">
        <v>4.7</v>
      </c>
      <c r="AO965">
        <v>4.3</v>
      </c>
      <c r="AP965">
        <v>9.3</v>
      </c>
      <c r="AQ965">
        <v>48.8</v>
      </c>
      <c r="AR965">
        <v>277.6</v>
      </c>
      <c r="AS965">
        <v>95.9</v>
      </c>
      <c r="AT965">
        <v>36.6</v>
      </c>
      <c r="AU965">
        <v>74.6</v>
      </c>
      <c r="AV965">
        <v>49.7</v>
      </c>
      <c r="AW965">
        <v>11.3</v>
      </c>
      <c r="AX965">
        <v>3.6</v>
      </c>
      <c r="AY965">
        <v>5.3</v>
      </c>
      <c r="AZ965">
        <v>5</v>
      </c>
      <c r="BA965">
        <v>13.2</v>
      </c>
      <c r="BB965">
        <v>4.9</v>
      </c>
      <c r="BC965">
        <v>4.6</v>
      </c>
      <c r="BD965">
        <v>11.8</v>
      </c>
      <c r="BE965">
        <v>48.3</v>
      </c>
      <c r="BF965">
        <v>6.5</v>
      </c>
      <c r="BG965">
        <v>18.9</v>
      </c>
      <c r="BH965">
        <v>10.5</v>
      </c>
      <c r="BI965">
        <v>4.1</v>
      </c>
      <c r="BJ965">
        <v>3</v>
      </c>
      <c r="BK965">
        <v>4.9</v>
      </c>
      <c r="BL965">
        <v>0.4</v>
      </c>
      <c r="BM965">
        <v>7.7</v>
      </c>
      <c r="BP965">
        <v>2.2</v>
      </c>
      <c r="BQ965">
        <v>552.5</v>
      </c>
      <c r="BS965">
        <v>4.5</v>
      </c>
      <c r="BT965">
        <v>0.1</v>
      </c>
    </row>
    <row r="966" spans="1:71" x14ac:dyDescent="0.25">
      <c r="A966" s="28" t="s">
        <v>286</v>
      </c>
      <c r="B966" s="27" t="s">
        <v>355</v>
      </c>
      <c r="C966" s="28" t="s">
        <v>386</v>
      </c>
      <c r="D966">
        <v>186.2</v>
      </c>
      <c r="E966">
        <v>12.2</v>
      </c>
      <c r="F966">
        <v>4.6</v>
      </c>
      <c r="G966">
        <v>24.3</v>
      </c>
      <c r="H966">
        <v>489.4</v>
      </c>
      <c r="I966">
        <v>122.7</v>
      </c>
      <c r="J966">
        <v>38.7</v>
      </c>
      <c r="K966">
        <v>63.5</v>
      </c>
      <c r="L966">
        <v>22.9</v>
      </c>
      <c r="M966">
        <v>145.8</v>
      </c>
      <c r="N966">
        <v>312.4</v>
      </c>
      <c r="O966">
        <v>128.3</v>
      </c>
      <c r="P966">
        <v>241</v>
      </c>
      <c r="Q966">
        <v>95.1</v>
      </c>
      <c r="R966">
        <v>231.1</v>
      </c>
      <c r="S966">
        <v>238.9</v>
      </c>
      <c r="T966">
        <v>123.4</v>
      </c>
      <c r="U966">
        <v>121.1</v>
      </c>
      <c r="V966">
        <v>361</v>
      </c>
      <c r="W966">
        <v>449.2</v>
      </c>
      <c r="X966">
        <v>53.9</v>
      </c>
      <c r="Y966">
        <v>65.1</v>
      </c>
      <c r="Z966">
        <v>63.7</v>
      </c>
      <c r="AA966">
        <v>465.8</v>
      </c>
      <c r="AB966">
        <v>14.1</v>
      </c>
      <c r="AC966">
        <v>99.6</v>
      </c>
      <c r="AD966">
        <v>1109.3</v>
      </c>
      <c r="AE966">
        <v>297</v>
      </c>
      <c r="AF966">
        <v>613.4</v>
      </c>
      <c r="AG966">
        <v>672.4</v>
      </c>
      <c r="AH966">
        <v>271.5</v>
      </c>
      <c r="AI966">
        <v>528.6</v>
      </c>
      <c r="AJ966">
        <v>108.3</v>
      </c>
      <c r="AK966">
        <v>392.2</v>
      </c>
      <c r="AL966">
        <v>58.9</v>
      </c>
      <c r="AM966">
        <v>329.5</v>
      </c>
      <c r="AN966">
        <v>90.3</v>
      </c>
      <c r="AO966">
        <v>72.5</v>
      </c>
      <c r="AP966">
        <v>189.5</v>
      </c>
      <c r="AQ966">
        <v>1910.9</v>
      </c>
      <c r="AR966">
        <v>8400.5</v>
      </c>
      <c r="AS966">
        <v>1671.9</v>
      </c>
      <c r="AT966">
        <v>1447.8</v>
      </c>
      <c r="AU966">
        <v>970</v>
      </c>
      <c r="AV966">
        <v>1144.3</v>
      </c>
      <c r="AW966">
        <v>178.2</v>
      </c>
      <c r="AX966">
        <v>43.7</v>
      </c>
      <c r="AY966">
        <v>83.9</v>
      </c>
      <c r="AZ966">
        <v>63.6</v>
      </c>
      <c r="BA966">
        <v>247</v>
      </c>
      <c r="BB966">
        <v>71.3</v>
      </c>
      <c r="BC966">
        <v>57.3</v>
      </c>
      <c r="BD966">
        <v>239.1</v>
      </c>
      <c r="BE966">
        <v>899</v>
      </c>
      <c r="BF966">
        <v>108.4</v>
      </c>
      <c r="BG966">
        <v>325.9</v>
      </c>
      <c r="BH966">
        <v>165.7</v>
      </c>
      <c r="BI966">
        <v>61.4</v>
      </c>
      <c r="BJ966">
        <v>37.6</v>
      </c>
      <c r="BK966">
        <v>74</v>
      </c>
      <c r="BL966">
        <v>7.8</v>
      </c>
      <c r="BM966">
        <v>67.1</v>
      </c>
      <c r="BP966">
        <v>48.7</v>
      </c>
      <c r="BQ966">
        <v>5165.1</v>
      </c>
      <c r="BS966">
        <v>3.1</v>
      </c>
    </row>
    <row r="967" spans="1:72" x14ac:dyDescent="0.25">
      <c r="A967" s="28" t="s">
        <v>286</v>
      </c>
      <c r="B967" s="27" t="s">
        <v>355</v>
      </c>
      <c r="C967" s="28" t="s">
        <v>387</v>
      </c>
      <c r="D967">
        <v>346.4</v>
      </c>
      <c r="E967">
        <v>16.4</v>
      </c>
      <c r="F967">
        <v>8.8</v>
      </c>
      <c r="G967">
        <v>44.8</v>
      </c>
      <c r="H967">
        <v>724.5</v>
      </c>
      <c r="I967">
        <v>110.8</v>
      </c>
      <c r="J967">
        <v>49.6</v>
      </c>
      <c r="K967">
        <v>90.7</v>
      </c>
      <c r="L967">
        <v>31.3</v>
      </c>
      <c r="M967">
        <v>194.9</v>
      </c>
      <c r="N967">
        <v>421.3</v>
      </c>
      <c r="O967">
        <v>368</v>
      </c>
      <c r="P967">
        <v>237.8</v>
      </c>
      <c r="Q967">
        <v>109.5</v>
      </c>
      <c r="R967">
        <v>250.7</v>
      </c>
      <c r="S967">
        <v>293</v>
      </c>
      <c r="T967">
        <v>229.1</v>
      </c>
      <c r="U967">
        <v>151.3</v>
      </c>
      <c r="V967">
        <v>417.8</v>
      </c>
      <c r="W967">
        <v>526</v>
      </c>
      <c r="X967">
        <v>80.9</v>
      </c>
      <c r="Y967">
        <v>118.5</v>
      </c>
      <c r="Z967">
        <v>98.5</v>
      </c>
      <c r="AA967">
        <v>504</v>
      </c>
      <c r="AB967">
        <v>22.4</v>
      </c>
      <c r="AC967">
        <v>144.7</v>
      </c>
      <c r="AD967">
        <v>1773.4</v>
      </c>
      <c r="AE967">
        <v>381.4</v>
      </c>
      <c r="AF967">
        <v>1078.6</v>
      </c>
      <c r="AG967">
        <v>954.7</v>
      </c>
      <c r="AH967">
        <v>350.7</v>
      </c>
      <c r="AI967">
        <v>1067</v>
      </c>
      <c r="AJ967">
        <v>296.1</v>
      </c>
      <c r="AK967">
        <v>598.4</v>
      </c>
      <c r="AL967">
        <v>86.6</v>
      </c>
      <c r="AM967">
        <v>520.8</v>
      </c>
      <c r="AN967">
        <v>141.7</v>
      </c>
      <c r="AO967">
        <v>116.8</v>
      </c>
      <c r="AP967">
        <v>257.7</v>
      </c>
      <c r="AQ967">
        <v>2676</v>
      </c>
      <c r="AR967">
        <v>8799.7</v>
      </c>
      <c r="AS967">
        <v>3170</v>
      </c>
      <c r="AT967">
        <v>1501.7</v>
      </c>
      <c r="AU967">
        <v>1412.2</v>
      </c>
      <c r="AV967">
        <v>1724</v>
      </c>
      <c r="AW967">
        <v>277.3</v>
      </c>
      <c r="AX967">
        <v>75.6</v>
      </c>
      <c r="AY967">
        <v>109.2</v>
      </c>
      <c r="AZ967">
        <v>105.1</v>
      </c>
      <c r="BA967">
        <v>655.5</v>
      </c>
      <c r="BB967">
        <v>130.7</v>
      </c>
      <c r="BC967">
        <v>109.5</v>
      </c>
      <c r="BD967">
        <v>393.4</v>
      </c>
      <c r="BE967">
        <v>1167.7</v>
      </c>
      <c r="BF967">
        <v>136.8</v>
      </c>
      <c r="BG967">
        <v>574.5</v>
      </c>
      <c r="BH967">
        <v>279.5</v>
      </c>
      <c r="BI967">
        <v>115.6</v>
      </c>
      <c r="BJ967">
        <v>59.9</v>
      </c>
      <c r="BK967">
        <v>154.9</v>
      </c>
      <c r="BL967">
        <v>13.4</v>
      </c>
      <c r="BM967">
        <v>113.9</v>
      </c>
      <c r="BP967">
        <v>125.9</v>
      </c>
      <c r="BQ967">
        <v>7769.6</v>
      </c>
      <c r="BS967">
        <v>100.8</v>
      </c>
      <c r="BT967">
        <v>2.2</v>
      </c>
    </row>
    <row r="968" spans="1:71" x14ac:dyDescent="0.25">
      <c r="A968" s="28" t="s">
        <v>286</v>
      </c>
      <c r="B968" s="27" t="s">
        <v>355</v>
      </c>
      <c r="C968" s="28" t="s">
        <v>388</v>
      </c>
      <c r="D968">
        <v>0.1</v>
      </c>
      <c r="H968">
        <v>0.2</v>
      </c>
      <c r="M968">
        <v>0.1</v>
      </c>
      <c r="N968">
        <v>0.1</v>
      </c>
      <c r="P968">
        <v>0.1</v>
      </c>
      <c r="R968">
        <v>0.1</v>
      </c>
      <c r="S968">
        <v>0.1</v>
      </c>
      <c r="T968">
        <v>0.1</v>
      </c>
      <c r="U968">
        <v>0.1</v>
      </c>
      <c r="V968">
        <v>0.1</v>
      </c>
      <c r="W968">
        <v>0.1</v>
      </c>
      <c r="AA968">
        <v>0.3</v>
      </c>
      <c r="AD968">
        <v>0.5</v>
      </c>
      <c r="AE968">
        <v>0.1</v>
      </c>
      <c r="AF968">
        <v>0.3</v>
      </c>
      <c r="AG968">
        <v>0.4</v>
      </c>
      <c r="AH968">
        <v>0.1</v>
      </c>
      <c r="AI968">
        <v>0.6</v>
      </c>
      <c r="AK968">
        <v>0.2</v>
      </c>
      <c r="AM968">
        <v>0.2</v>
      </c>
      <c r="AN968">
        <v>0.1</v>
      </c>
      <c r="AP968">
        <v>0.1</v>
      </c>
      <c r="AQ968">
        <v>0.6</v>
      </c>
      <c r="AR968">
        <v>2</v>
      </c>
      <c r="AS968">
        <v>0.4</v>
      </c>
      <c r="AT968">
        <v>0.3</v>
      </c>
      <c r="AU968">
        <v>0.6</v>
      </c>
      <c r="AV968">
        <v>0.5</v>
      </c>
      <c r="AW968">
        <v>0.1</v>
      </c>
      <c r="BA968">
        <v>0.1</v>
      </c>
      <c r="BD968">
        <v>0.1</v>
      </c>
      <c r="BE968">
        <v>0.5</v>
      </c>
      <c r="BF968">
        <v>0.1</v>
      </c>
      <c r="BG968">
        <v>0.1</v>
      </c>
      <c r="BQ968">
        <v>2.2</v>
      </c>
      <c r="BS968">
        <v>0.2</v>
      </c>
    </row>
    <row r="969" spans="1:71" x14ac:dyDescent="0.25">
      <c r="A969" s="28" t="s">
        <v>286</v>
      </c>
      <c r="B969" s="27" t="s">
        <v>355</v>
      </c>
      <c r="C969" s="28" t="s">
        <v>389</v>
      </c>
      <c r="D969">
        <v>0.1</v>
      </c>
      <c r="H969">
        <v>0.1</v>
      </c>
      <c r="N969">
        <v>0.1</v>
      </c>
      <c r="P969">
        <v>0.1</v>
      </c>
      <c r="R969">
        <v>0.1</v>
      </c>
      <c r="S969">
        <v>0.1</v>
      </c>
      <c r="U969">
        <v>0.1</v>
      </c>
      <c r="V969">
        <v>0.1</v>
      </c>
      <c r="W969">
        <v>0.1</v>
      </c>
      <c r="AA969">
        <v>0.2</v>
      </c>
      <c r="AD969">
        <v>0.3</v>
      </c>
      <c r="AE969">
        <v>0.1</v>
      </c>
      <c r="AF969">
        <v>0.2</v>
      </c>
      <c r="AG969">
        <v>0.2</v>
      </c>
      <c r="AH969">
        <v>0.1</v>
      </c>
      <c r="AI969">
        <v>0.3</v>
      </c>
      <c r="AK969">
        <v>0.1</v>
      </c>
      <c r="AM969">
        <v>0.1</v>
      </c>
      <c r="AP969">
        <v>0.1</v>
      </c>
      <c r="AQ969">
        <v>0.2</v>
      </c>
      <c r="AR969">
        <v>0.9</v>
      </c>
      <c r="AS969">
        <v>0.3</v>
      </c>
      <c r="AT969">
        <v>0.1</v>
      </c>
      <c r="AU969">
        <v>0.3</v>
      </c>
      <c r="AV969">
        <v>0.2</v>
      </c>
      <c r="AW969">
        <v>0.1</v>
      </c>
      <c r="BD969">
        <v>0.1</v>
      </c>
      <c r="BE969">
        <v>0.3</v>
      </c>
      <c r="BG969">
        <v>0.1</v>
      </c>
      <c r="BQ969">
        <v>2</v>
      </c>
      <c r="BS969">
        <v>0.1</v>
      </c>
    </row>
    <row r="970" spans="1:69" x14ac:dyDescent="0.25">
      <c r="A970" s="28" t="s">
        <v>286</v>
      </c>
      <c r="B970" s="27" t="s">
        <v>355</v>
      </c>
      <c r="C970" s="28" t="s">
        <v>390</v>
      </c>
      <c r="D970">
        <v>0.1</v>
      </c>
      <c r="H970">
        <v>0.3</v>
      </c>
      <c r="I970">
        <v>0.3</v>
      </c>
      <c r="M970">
        <v>0.1</v>
      </c>
      <c r="N970">
        <v>0.3</v>
      </c>
      <c r="O970">
        <v>0.1</v>
      </c>
      <c r="P970">
        <v>0.3</v>
      </c>
      <c r="Q970">
        <v>0.1</v>
      </c>
      <c r="R970">
        <v>0.3</v>
      </c>
      <c r="S970">
        <v>0.2</v>
      </c>
      <c r="U970">
        <v>0.1</v>
      </c>
      <c r="V970">
        <v>0.5</v>
      </c>
      <c r="W970">
        <v>0.1</v>
      </c>
      <c r="AA970">
        <v>0.6</v>
      </c>
      <c r="AD970">
        <v>1.1</v>
      </c>
      <c r="AE970">
        <v>0.2</v>
      </c>
      <c r="AF970">
        <v>0.4</v>
      </c>
      <c r="AG970">
        <v>0.6</v>
      </c>
      <c r="AH970">
        <v>0.2</v>
      </c>
      <c r="AI970">
        <v>0.2</v>
      </c>
      <c r="AK970">
        <v>0.3</v>
      </c>
      <c r="AM970">
        <v>0.1</v>
      </c>
      <c r="AP970">
        <v>0.1</v>
      </c>
      <c r="AQ970">
        <v>0.2</v>
      </c>
      <c r="AR970">
        <v>1</v>
      </c>
      <c r="AS970">
        <v>1</v>
      </c>
      <c r="AT970">
        <v>0.1</v>
      </c>
      <c r="AU970">
        <v>1</v>
      </c>
      <c r="AV970">
        <v>0.6</v>
      </c>
      <c r="AW970">
        <v>0.1</v>
      </c>
      <c r="BA970">
        <v>0.1</v>
      </c>
      <c r="BD970">
        <v>0.1</v>
      </c>
      <c r="BE970">
        <v>0.4</v>
      </c>
      <c r="BF970">
        <v>0.1</v>
      </c>
      <c r="BG970">
        <v>0.1</v>
      </c>
      <c r="BQ970">
        <v>1.5</v>
      </c>
    </row>
    <row r="971" spans="1:69" x14ac:dyDescent="0.25">
      <c r="A971" s="28" t="s">
        <v>286</v>
      </c>
      <c r="B971" s="27" t="s">
        <v>355</v>
      </c>
      <c r="C971" s="28" t="s">
        <v>391</v>
      </c>
      <c r="D971">
        <v>1.4</v>
      </c>
      <c r="E971">
        <v>0.2</v>
      </c>
      <c r="G971">
        <v>0.2</v>
      </c>
      <c r="H971">
        <v>2</v>
      </c>
      <c r="I971">
        <v>0.5</v>
      </c>
      <c r="J971">
        <v>0.3</v>
      </c>
      <c r="K971">
        <v>0.3</v>
      </c>
      <c r="L971">
        <v>0.1</v>
      </c>
      <c r="M971">
        <v>0.6</v>
      </c>
      <c r="N971">
        <v>1.9</v>
      </c>
      <c r="O971">
        <v>0.5</v>
      </c>
      <c r="P971">
        <v>0.9</v>
      </c>
      <c r="Q971">
        <v>0.5</v>
      </c>
      <c r="R971">
        <v>1</v>
      </c>
      <c r="S971">
        <v>1.1</v>
      </c>
      <c r="T971">
        <v>0.9</v>
      </c>
      <c r="U971">
        <v>0.8</v>
      </c>
      <c r="V971">
        <v>1.5</v>
      </c>
      <c r="W971">
        <v>1.3</v>
      </c>
      <c r="X971">
        <v>0.2</v>
      </c>
      <c r="Y971">
        <v>0.5</v>
      </c>
      <c r="Z971">
        <v>0.3</v>
      </c>
      <c r="AA971">
        <v>3.2</v>
      </c>
      <c r="AB971">
        <v>0.1</v>
      </c>
      <c r="AC971">
        <v>0.4</v>
      </c>
      <c r="AD971">
        <v>4.5</v>
      </c>
      <c r="AE971">
        <v>1.2</v>
      </c>
      <c r="AF971">
        <v>3.4</v>
      </c>
      <c r="AG971">
        <v>3.4</v>
      </c>
      <c r="AH971">
        <v>1.2</v>
      </c>
      <c r="AI971">
        <v>2.5</v>
      </c>
      <c r="AJ971">
        <v>0.3</v>
      </c>
      <c r="AK971">
        <v>1.5</v>
      </c>
      <c r="AL971">
        <v>0.2</v>
      </c>
      <c r="AM971">
        <v>2.8</v>
      </c>
      <c r="AN971">
        <v>0.2</v>
      </c>
      <c r="AO971">
        <v>0.2</v>
      </c>
      <c r="AP971">
        <v>0.6</v>
      </c>
      <c r="AQ971">
        <v>2.1</v>
      </c>
      <c r="AR971">
        <v>16.2</v>
      </c>
      <c r="AS971">
        <v>4.2</v>
      </c>
      <c r="AT971">
        <v>1.4</v>
      </c>
      <c r="AU971">
        <v>5.3</v>
      </c>
      <c r="AV971">
        <v>5.4</v>
      </c>
      <c r="AW971">
        <v>0.7</v>
      </c>
      <c r="AX971">
        <v>0.2</v>
      </c>
      <c r="AY971">
        <v>0.3</v>
      </c>
      <c r="AZ971">
        <v>0.3</v>
      </c>
      <c r="BA971">
        <v>0.8</v>
      </c>
      <c r="BB971">
        <v>0.2</v>
      </c>
      <c r="BC971">
        <v>0.2</v>
      </c>
      <c r="BD971">
        <v>0.8</v>
      </c>
      <c r="BE971">
        <v>6.2</v>
      </c>
      <c r="BF971">
        <v>1.3</v>
      </c>
      <c r="BG971">
        <v>1.5</v>
      </c>
      <c r="BH971">
        <v>0.5</v>
      </c>
      <c r="BI971">
        <v>0.2</v>
      </c>
      <c r="BJ971">
        <v>0.2</v>
      </c>
      <c r="BK971">
        <v>0.3</v>
      </c>
      <c r="BM971">
        <v>0.3</v>
      </c>
      <c r="BP971">
        <v>0.1</v>
      </c>
      <c r="BQ971">
        <v>17.9</v>
      </c>
    </row>
    <row r="972" spans="1:71" x14ac:dyDescent="0.25">
      <c r="A972" s="28" t="s">
        <v>286</v>
      </c>
      <c r="B972" s="27" t="s">
        <v>355</v>
      </c>
      <c r="C972" s="28" t="s">
        <v>392</v>
      </c>
      <c r="D972">
        <v>7.5</v>
      </c>
      <c r="E972">
        <v>0.6</v>
      </c>
      <c r="F972">
        <v>0.2</v>
      </c>
      <c r="G972">
        <v>1.1</v>
      </c>
      <c r="H972">
        <v>15.6</v>
      </c>
      <c r="I972">
        <v>5.1</v>
      </c>
      <c r="J972">
        <v>1.4</v>
      </c>
      <c r="K972">
        <v>2.1</v>
      </c>
      <c r="L972">
        <v>0.8</v>
      </c>
      <c r="M972">
        <v>4.2</v>
      </c>
      <c r="N972">
        <v>10.1</v>
      </c>
      <c r="O972">
        <v>5.6</v>
      </c>
      <c r="P972">
        <v>7.4</v>
      </c>
      <c r="Q972">
        <v>3.3</v>
      </c>
      <c r="R972">
        <v>7.6</v>
      </c>
      <c r="S972">
        <v>7.6</v>
      </c>
      <c r="T972">
        <v>4.3</v>
      </c>
      <c r="U972">
        <v>3.8</v>
      </c>
      <c r="V972">
        <v>11.8</v>
      </c>
      <c r="W972">
        <v>11.5</v>
      </c>
      <c r="X972">
        <v>1.8</v>
      </c>
      <c r="Y972">
        <v>2.5</v>
      </c>
      <c r="Z972">
        <v>2.1</v>
      </c>
      <c r="AA972">
        <v>15</v>
      </c>
      <c r="AB972">
        <v>0.5</v>
      </c>
      <c r="AC972">
        <v>3.2</v>
      </c>
      <c r="AD972">
        <v>39.8</v>
      </c>
      <c r="AE972">
        <v>9.4</v>
      </c>
      <c r="AF972">
        <v>21.4</v>
      </c>
      <c r="AG972">
        <v>21.6</v>
      </c>
      <c r="AH972">
        <v>8.8</v>
      </c>
      <c r="AI972">
        <v>48.5</v>
      </c>
      <c r="AJ972">
        <v>4</v>
      </c>
      <c r="AK972">
        <v>12.8</v>
      </c>
      <c r="AL972">
        <v>1.7</v>
      </c>
      <c r="AM972">
        <v>11.1</v>
      </c>
      <c r="AN972">
        <v>2.7</v>
      </c>
      <c r="AO972">
        <v>2.1</v>
      </c>
      <c r="AP972">
        <v>5.8</v>
      </c>
      <c r="AQ972">
        <v>31.1</v>
      </c>
      <c r="AR972">
        <v>127.8</v>
      </c>
      <c r="AS972">
        <v>54.4</v>
      </c>
      <c r="AT972">
        <v>21</v>
      </c>
      <c r="AU972">
        <v>30.3</v>
      </c>
      <c r="AV972">
        <v>27.7</v>
      </c>
      <c r="AW972">
        <v>5.5</v>
      </c>
      <c r="AX972">
        <v>1.4</v>
      </c>
      <c r="AY972">
        <v>2.5</v>
      </c>
      <c r="AZ972">
        <v>2.2</v>
      </c>
      <c r="BA972">
        <v>8.9</v>
      </c>
      <c r="BB972">
        <v>2.2</v>
      </c>
      <c r="BC972">
        <v>2.1</v>
      </c>
      <c r="BD972">
        <v>7.5</v>
      </c>
      <c r="BE972">
        <v>24.9</v>
      </c>
      <c r="BF972">
        <v>3.5</v>
      </c>
      <c r="BG972">
        <v>10.6</v>
      </c>
      <c r="BH972">
        <v>4.9</v>
      </c>
      <c r="BI972">
        <v>2.3</v>
      </c>
      <c r="BJ972">
        <v>1.3</v>
      </c>
      <c r="BK972">
        <v>2.8</v>
      </c>
      <c r="BL972">
        <v>0.3</v>
      </c>
      <c r="BM972">
        <v>2.3</v>
      </c>
      <c r="BP972">
        <v>2.1</v>
      </c>
      <c r="BQ972">
        <v>183.8</v>
      </c>
      <c r="BS972">
        <v>1.8</v>
      </c>
    </row>
    <row r="973" spans="1:69" x14ac:dyDescent="0.25">
      <c r="A973" s="28" t="s">
        <v>286</v>
      </c>
      <c r="B973" s="27" t="s">
        <v>355</v>
      </c>
      <c r="C973" s="28" t="s">
        <v>393</v>
      </c>
      <c r="D973">
        <v>4.6</v>
      </c>
      <c r="E973">
        <v>0.4</v>
      </c>
      <c r="F973">
        <v>0.1</v>
      </c>
      <c r="G973">
        <v>0.6</v>
      </c>
      <c r="H973">
        <v>8.7</v>
      </c>
      <c r="I973">
        <v>1.2</v>
      </c>
      <c r="J973">
        <v>0.9</v>
      </c>
      <c r="K973">
        <v>1.1</v>
      </c>
      <c r="L973">
        <v>0.4</v>
      </c>
      <c r="M973">
        <v>2.1</v>
      </c>
      <c r="N973">
        <v>5</v>
      </c>
      <c r="O973">
        <v>2.7</v>
      </c>
      <c r="P973">
        <v>2.6</v>
      </c>
      <c r="Q973">
        <v>1.6</v>
      </c>
      <c r="R973">
        <v>2.8</v>
      </c>
      <c r="S973">
        <v>3.6</v>
      </c>
      <c r="T973">
        <v>2.6</v>
      </c>
      <c r="U973">
        <v>1.9</v>
      </c>
      <c r="V973">
        <v>4.5</v>
      </c>
      <c r="W973">
        <v>6</v>
      </c>
      <c r="X973">
        <v>0.8</v>
      </c>
      <c r="Y973">
        <v>1.4</v>
      </c>
      <c r="Z973">
        <v>1.2</v>
      </c>
      <c r="AA973">
        <v>9.1</v>
      </c>
      <c r="AB973">
        <v>0.3</v>
      </c>
      <c r="AC973">
        <v>1.5</v>
      </c>
      <c r="AD973">
        <v>20.7</v>
      </c>
      <c r="AE973">
        <v>4.4</v>
      </c>
      <c r="AF973">
        <v>14</v>
      </c>
      <c r="AG973">
        <v>13.1</v>
      </c>
      <c r="AH973">
        <v>5</v>
      </c>
      <c r="AI973">
        <v>9.4</v>
      </c>
      <c r="AJ973">
        <v>2.2</v>
      </c>
      <c r="AK973">
        <v>7.3</v>
      </c>
      <c r="AL973">
        <v>0.8</v>
      </c>
      <c r="AM973">
        <v>8.6</v>
      </c>
      <c r="AN973">
        <v>4.6</v>
      </c>
      <c r="AO973">
        <v>1.1</v>
      </c>
      <c r="AP973">
        <v>2.9</v>
      </c>
      <c r="AQ973">
        <v>16.7</v>
      </c>
      <c r="AR973">
        <v>111.6</v>
      </c>
      <c r="AS973">
        <v>30.3</v>
      </c>
      <c r="AT973">
        <v>28.2</v>
      </c>
      <c r="AU973">
        <v>25.4</v>
      </c>
      <c r="AV973">
        <v>17.4</v>
      </c>
      <c r="AW973">
        <v>2.7</v>
      </c>
      <c r="AX973">
        <v>0.7</v>
      </c>
      <c r="AY973">
        <v>2.5</v>
      </c>
      <c r="AZ973">
        <v>1</v>
      </c>
      <c r="BA973">
        <v>5</v>
      </c>
      <c r="BB973">
        <v>1.2</v>
      </c>
      <c r="BC973">
        <v>1</v>
      </c>
      <c r="BD973">
        <v>3.5</v>
      </c>
      <c r="BE973">
        <v>18</v>
      </c>
      <c r="BF973">
        <v>2.9</v>
      </c>
      <c r="BG973">
        <v>6.4</v>
      </c>
      <c r="BH973">
        <v>2.5</v>
      </c>
      <c r="BI973">
        <v>1.1</v>
      </c>
      <c r="BJ973">
        <v>0.7</v>
      </c>
      <c r="BK973">
        <v>1.4</v>
      </c>
      <c r="BL973">
        <v>0.1</v>
      </c>
      <c r="BM973">
        <v>1.2</v>
      </c>
      <c r="BP973">
        <v>3.7</v>
      </c>
      <c r="BQ973">
        <v>78.2</v>
      </c>
    </row>
    <row r="974" spans="1:69" x14ac:dyDescent="0.25">
      <c r="A974" s="28" t="s">
        <v>286</v>
      </c>
      <c r="B974" s="27" t="s">
        <v>355</v>
      </c>
      <c r="C974" s="28" t="s">
        <v>394</v>
      </c>
      <c r="D974">
        <v>2</v>
      </c>
      <c r="E974">
        <v>0.1</v>
      </c>
      <c r="G974">
        <v>0.3</v>
      </c>
      <c r="H974">
        <v>4.9</v>
      </c>
      <c r="I974">
        <v>1.4</v>
      </c>
      <c r="J974">
        <v>0.3</v>
      </c>
      <c r="K974">
        <v>0.6</v>
      </c>
      <c r="L974">
        <v>0.2</v>
      </c>
      <c r="M974">
        <v>1.3</v>
      </c>
      <c r="N974">
        <v>3.1</v>
      </c>
      <c r="O974">
        <v>1.8</v>
      </c>
      <c r="P974">
        <v>2.1</v>
      </c>
      <c r="Q974">
        <v>0.9</v>
      </c>
      <c r="R974">
        <v>2.1</v>
      </c>
      <c r="S974">
        <v>2.2</v>
      </c>
      <c r="T974">
        <v>1.2</v>
      </c>
      <c r="U974">
        <v>1</v>
      </c>
      <c r="V974">
        <v>3.6</v>
      </c>
      <c r="W974">
        <v>3.3</v>
      </c>
      <c r="X974">
        <v>0.4</v>
      </c>
      <c r="Y974">
        <v>0.7</v>
      </c>
      <c r="Z974">
        <v>0.6</v>
      </c>
      <c r="AA974">
        <v>4.2</v>
      </c>
      <c r="AB974">
        <v>0.1</v>
      </c>
      <c r="AC974">
        <v>0.9</v>
      </c>
      <c r="AD974">
        <v>11.4</v>
      </c>
      <c r="AE974">
        <v>2.7</v>
      </c>
      <c r="AF974">
        <v>5.7</v>
      </c>
      <c r="AG974">
        <v>5.9</v>
      </c>
      <c r="AH974">
        <v>2.2</v>
      </c>
      <c r="AI974">
        <v>16.1</v>
      </c>
      <c r="AJ974">
        <v>1.3</v>
      </c>
      <c r="AK974">
        <v>3.8</v>
      </c>
      <c r="AL974">
        <v>0.5</v>
      </c>
      <c r="AM974">
        <v>3</v>
      </c>
      <c r="AN974">
        <v>0.9</v>
      </c>
      <c r="AO974">
        <v>0.6</v>
      </c>
      <c r="AP974">
        <v>1.7</v>
      </c>
      <c r="AQ974">
        <v>9.4</v>
      </c>
      <c r="AR974">
        <v>42.6</v>
      </c>
      <c r="AS974">
        <v>18.7</v>
      </c>
      <c r="AT974">
        <v>6.9</v>
      </c>
      <c r="AU974">
        <v>8.6</v>
      </c>
      <c r="AV974">
        <v>8.5</v>
      </c>
      <c r="AW974">
        <v>1.6</v>
      </c>
      <c r="AX974">
        <v>0.4</v>
      </c>
      <c r="AY974">
        <v>0.7</v>
      </c>
      <c r="AZ974">
        <v>0.6</v>
      </c>
      <c r="BA974">
        <v>2.7</v>
      </c>
      <c r="BB974">
        <v>0.8</v>
      </c>
      <c r="BC974">
        <v>0.7</v>
      </c>
      <c r="BD974">
        <v>2.2</v>
      </c>
      <c r="BE974">
        <v>7.1</v>
      </c>
      <c r="BF974">
        <v>0.9</v>
      </c>
      <c r="BG974">
        <v>3.3</v>
      </c>
      <c r="BH974">
        <v>1.7</v>
      </c>
      <c r="BI974">
        <v>0.6</v>
      </c>
      <c r="BJ974">
        <v>0.4</v>
      </c>
      <c r="BK974">
        <v>0.9</v>
      </c>
      <c r="BL974">
        <v>0.1</v>
      </c>
      <c r="BM974">
        <v>0.6</v>
      </c>
      <c r="BP974">
        <v>0.7</v>
      </c>
      <c r="BQ974">
        <v>55.2</v>
      </c>
    </row>
    <row r="975" spans="1:72" x14ac:dyDescent="0.25">
      <c r="A975" s="28" t="s">
        <v>286</v>
      </c>
      <c r="B975" s="27" t="s">
        <v>355</v>
      </c>
      <c r="C975" s="28" t="s">
        <v>395</v>
      </c>
      <c r="D975">
        <v>11.6</v>
      </c>
      <c r="E975">
        <v>0.8</v>
      </c>
      <c r="F975">
        <v>0.3</v>
      </c>
      <c r="G975">
        <v>1.7</v>
      </c>
      <c r="H975">
        <v>28.2</v>
      </c>
      <c r="I975">
        <v>3</v>
      </c>
      <c r="J975">
        <v>2.2</v>
      </c>
      <c r="K975">
        <v>3.7</v>
      </c>
      <c r="L975">
        <v>1.1</v>
      </c>
      <c r="M975">
        <v>8.6</v>
      </c>
      <c r="N975">
        <v>17.5</v>
      </c>
      <c r="O975">
        <v>14.3</v>
      </c>
      <c r="P975">
        <v>7</v>
      </c>
      <c r="Q975">
        <v>3.9</v>
      </c>
      <c r="R975">
        <v>7.9</v>
      </c>
      <c r="S975">
        <v>11.2</v>
      </c>
      <c r="T975">
        <v>8.8</v>
      </c>
      <c r="U975">
        <v>5.7</v>
      </c>
      <c r="V975">
        <v>17.2</v>
      </c>
      <c r="W975">
        <v>21.1</v>
      </c>
      <c r="X975">
        <v>4.6</v>
      </c>
      <c r="Y975">
        <v>5</v>
      </c>
      <c r="Z975">
        <v>4.1</v>
      </c>
      <c r="AA975">
        <v>17.8</v>
      </c>
      <c r="AB975">
        <v>0.7</v>
      </c>
      <c r="AC975">
        <v>6.1</v>
      </c>
      <c r="AD975">
        <v>59.5</v>
      </c>
      <c r="AE975">
        <v>13.2</v>
      </c>
      <c r="AF975">
        <v>37.1</v>
      </c>
      <c r="AG975">
        <v>29.9</v>
      </c>
      <c r="AH975">
        <v>14.6</v>
      </c>
      <c r="AI975">
        <v>43.9</v>
      </c>
      <c r="AJ975">
        <v>9.9</v>
      </c>
      <c r="AK975">
        <v>21.4</v>
      </c>
      <c r="AL975">
        <v>3.5</v>
      </c>
      <c r="AM975">
        <v>17.3</v>
      </c>
      <c r="AN975">
        <v>5.5</v>
      </c>
      <c r="AO975">
        <v>5.1</v>
      </c>
      <c r="AP975">
        <v>11</v>
      </c>
      <c r="AQ975">
        <v>78.9</v>
      </c>
      <c r="AR975">
        <v>288.5</v>
      </c>
      <c r="AS975">
        <v>229.8</v>
      </c>
      <c r="AT975">
        <v>85.4</v>
      </c>
      <c r="AU975">
        <v>43.6</v>
      </c>
      <c r="AV975">
        <v>57.7</v>
      </c>
      <c r="AW975">
        <v>10.6</v>
      </c>
      <c r="AX975">
        <v>3.2</v>
      </c>
      <c r="AY975">
        <v>4</v>
      </c>
      <c r="AZ975">
        <v>4</v>
      </c>
      <c r="BA975">
        <v>23.2</v>
      </c>
      <c r="BB975">
        <v>6</v>
      </c>
      <c r="BC975">
        <v>4.5</v>
      </c>
      <c r="BD975">
        <v>14</v>
      </c>
      <c r="BE975">
        <v>41.5</v>
      </c>
      <c r="BF975">
        <v>5.4</v>
      </c>
      <c r="BG975">
        <v>20.7</v>
      </c>
      <c r="BH975">
        <v>11.3</v>
      </c>
      <c r="BI975">
        <v>4.7</v>
      </c>
      <c r="BJ975">
        <v>2.5</v>
      </c>
      <c r="BK975">
        <v>5.6</v>
      </c>
      <c r="BL975">
        <v>0.5</v>
      </c>
      <c r="BM975">
        <v>4.4</v>
      </c>
      <c r="BP975">
        <v>3.8</v>
      </c>
      <c r="BQ975">
        <v>274.5</v>
      </c>
      <c r="BS975">
        <v>23</v>
      </c>
      <c r="BT975">
        <v>0.4</v>
      </c>
    </row>
    <row r="976" spans="1:72" x14ac:dyDescent="0.25">
      <c r="A976" s="28" t="s">
        <v>286</v>
      </c>
      <c r="B976" s="27" t="s">
        <v>355</v>
      </c>
      <c r="C976" s="28" t="s">
        <v>396</v>
      </c>
      <c r="D976">
        <v>780.1</v>
      </c>
      <c r="E976">
        <v>33.7</v>
      </c>
      <c r="F976">
        <v>16.7</v>
      </c>
      <c r="G976">
        <v>97.1</v>
      </c>
      <c r="H976">
        <v>1320.4</v>
      </c>
      <c r="I976">
        <v>222</v>
      </c>
      <c r="J976">
        <v>90.1</v>
      </c>
      <c r="K976">
        <v>145.2</v>
      </c>
      <c r="L976">
        <v>48.7</v>
      </c>
      <c r="M976">
        <v>318.6</v>
      </c>
      <c r="N976">
        <v>750.7</v>
      </c>
      <c r="O976">
        <v>890.5</v>
      </c>
      <c r="P976">
        <v>432.5</v>
      </c>
      <c r="Q976">
        <v>196.5</v>
      </c>
      <c r="R976">
        <v>440.5</v>
      </c>
      <c r="S976">
        <v>484.5</v>
      </c>
      <c r="T976">
        <v>464.5</v>
      </c>
      <c r="U976">
        <v>240.3</v>
      </c>
      <c r="V976">
        <v>712</v>
      </c>
      <c r="W976">
        <v>801.8</v>
      </c>
      <c r="X976">
        <v>117.2</v>
      </c>
      <c r="Y976">
        <v>245.7</v>
      </c>
      <c r="Z976">
        <v>160</v>
      </c>
      <c r="AA976">
        <v>962</v>
      </c>
      <c r="AB976">
        <v>39.9</v>
      </c>
      <c r="AC976">
        <v>233</v>
      </c>
      <c r="AD976">
        <v>3501.7</v>
      </c>
      <c r="AE976">
        <v>631.9</v>
      </c>
      <c r="AF976">
        <v>1989.2</v>
      </c>
      <c r="AG976">
        <v>1769.7</v>
      </c>
      <c r="AH976">
        <v>610.8</v>
      </c>
      <c r="AI976">
        <v>3270.6</v>
      </c>
      <c r="AJ976">
        <v>733.4</v>
      </c>
      <c r="AK976">
        <v>1072.5</v>
      </c>
      <c r="AL976">
        <v>134.4</v>
      </c>
      <c r="AM976">
        <v>1012.2</v>
      </c>
      <c r="AN976">
        <v>219.5</v>
      </c>
      <c r="AO976">
        <v>182.2</v>
      </c>
      <c r="AP976">
        <v>428.8</v>
      </c>
      <c r="AQ976">
        <v>6041.6</v>
      </c>
      <c r="AR976">
        <v>16040.8</v>
      </c>
      <c r="AS976">
        <v>6475.5</v>
      </c>
      <c r="AT976">
        <v>2770.8</v>
      </c>
      <c r="AU976">
        <v>2820.2</v>
      </c>
      <c r="AV976">
        <v>3235.5</v>
      </c>
      <c r="AW976">
        <v>435.5</v>
      </c>
      <c r="AX976">
        <v>111.9</v>
      </c>
      <c r="AY976">
        <v>164.1</v>
      </c>
      <c r="AZ976">
        <v>184.8</v>
      </c>
      <c r="BA976">
        <v>1444.3</v>
      </c>
      <c r="BB976">
        <v>225.4</v>
      </c>
      <c r="BC976">
        <v>183.5</v>
      </c>
      <c r="BD976">
        <v>582.9</v>
      </c>
      <c r="BE976">
        <v>1922.7</v>
      </c>
      <c r="BF976">
        <v>232.5</v>
      </c>
      <c r="BG976">
        <v>1152.2</v>
      </c>
      <c r="BH976">
        <v>507.1</v>
      </c>
      <c r="BI976">
        <v>201.4</v>
      </c>
      <c r="BJ976">
        <v>107.5</v>
      </c>
      <c r="BK976">
        <v>322.9</v>
      </c>
      <c r="BL976">
        <v>20.3</v>
      </c>
      <c r="BM976">
        <v>205</v>
      </c>
      <c r="BP976">
        <v>345.7</v>
      </c>
      <c r="BQ976">
        <v>14735.2</v>
      </c>
      <c r="BS976">
        <v>57.4</v>
      </c>
      <c r="BT976">
        <v>0.3</v>
      </c>
    </row>
    <row r="977" spans="1:69" x14ac:dyDescent="0.25">
      <c r="A977" s="28" t="s">
        <v>286</v>
      </c>
      <c r="B977" s="27" t="s">
        <v>355</v>
      </c>
      <c r="C977" s="28" t="s">
        <v>397</v>
      </c>
      <c r="D977">
        <v>0.9</v>
      </c>
      <c r="G977">
        <v>0.1</v>
      </c>
      <c r="H977">
        <v>2</v>
      </c>
      <c r="I977">
        <v>0.3</v>
      </c>
      <c r="J977">
        <v>0.1</v>
      </c>
      <c r="K977">
        <v>0.2</v>
      </c>
      <c r="L977">
        <v>0.1</v>
      </c>
      <c r="M977">
        <v>0.6</v>
      </c>
      <c r="N977">
        <v>1.1</v>
      </c>
      <c r="O977">
        <v>0.6</v>
      </c>
      <c r="P977">
        <v>0.6</v>
      </c>
      <c r="Q977">
        <v>0.3</v>
      </c>
      <c r="R977">
        <v>0.7</v>
      </c>
      <c r="S977">
        <v>0.8</v>
      </c>
      <c r="T977">
        <v>0.5</v>
      </c>
      <c r="U977">
        <v>0.4</v>
      </c>
      <c r="V977">
        <v>1.1</v>
      </c>
      <c r="W977">
        <v>1.3</v>
      </c>
      <c r="X977">
        <v>0.2</v>
      </c>
      <c r="Y977">
        <v>0.3</v>
      </c>
      <c r="Z977">
        <v>0.2</v>
      </c>
      <c r="AA977">
        <v>1.3</v>
      </c>
      <c r="AB977">
        <v>0.1</v>
      </c>
      <c r="AC977">
        <v>0.4</v>
      </c>
      <c r="AD977">
        <v>3.9</v>
      </c>
      <c r="AE977">
        <v>0.9</v>
      </c>
      <c r="AF977">
        <v>2</v>
      </c>
      <c r="AG977">
        <v>1.9</v>
      </c>
      <c r="AH977">
        <v>0.9</v>
      </c>
      <c r="AI977">
        <v>4.2</v>
      </c>
      <c r="AJ977">
        <v>0.5</v>
      </c>
      <c r="AK977">
        <v>1.4</v>
      </c>
      <c r="AL977">
        <v>0.2</v>
      </c>
      <c r="AM977">
        <v>1.1</v>
      </c>
      <c r="AN977">
        <v>0.3</v>
      </c>
      <c r="AO977">
        <v>0.2</v>
      </c>
      <c r="AP977">
        <v>0.6</v>
      </c>
      <c r="AQ977">
        <v>2.6</v>
      </c>
      <c r="AR977">
        <v>14.5</v>
      </c>
      <c r="AS977">
        <v>7.1</v>
      </c>
      <c r="AT977">
        <v>1.7</v>
      </c>
      <c r="AU977">
        <v>3</v>
      </c>
      <c r="AV977">
        <v>3.1</v>
      </c>
      <c r="AW977">
        <v>0.6</v>
      </c>
      <c r="AX977">
        <v>0.1</v>
      </c>
      <c r="AY977">
        <v>0.2</v>
      </c>
      <c r="AZ977">
        <v>0.2</v>
      </c>
      <c r="BA977">
        <v>1</v>
      </c>
      <c r="BB977">
        <v>0.4</v>
      </c>
      <c r="BC977">
        <v>0.3</v>
      </c>
      <c r="BD977">
        <v>0.8</v>
      </c>
      <c r="BE977">
        <v>2.8</v>
      </c>
      <c r="BF977">
        <v>0.4</v>
      </c>
      <c r="BG977">
        <v>1.3</v>
      </c>
      <c r="BH977">
        <v>0.7</v>
      </c>
      <c r="BI977">
        <v>0.2</v>
      </c>
      <c r="BJ977">
        <v>0.2</v>
      </c>
      <c r="BK977">
        <v>0.4</v>
      </c>
      <c r="BM977">
        <v>0.2</v>
      </c>
      <c r="BP977">
        <v>0.1</v>
      </c>
      <c r="BQ977">
        <v>21.1</v>
      </c>
    </row>
    <row r="978" spans="1:69" x14ac:dyDescent="0.25">
      <c r="A978" s="28" t="s">
        <v>286</v>
      </c>
      <c r="B978" s="27" t="s">
        <v>355</v>
      </c>
      <c r="C978" s="28" t="s">
        <v>398</v>
      </c>
      <c r="D978">
        <v>0.2</v>
      </c>
      <c r="H978">
        <v>0.3</v>
      </c>
      <c r="M978">
        <v>0.1</v>
      </c>
      <c r="N978">
        <v>0.2</v>
      </c>
      <c r="O978">
        <v>0.1</v>
      </c>
      <c r="P978">
        <v>0.1</v>
      </c>
      <c r="R978">
        <v>0.1</v>
      </c>
      <c r="S978">
        <v>0.1</v>
      </c>
      <c r="T978">
        <v>0.1</v>
      </c>
      <c r="U978">
        <v>0.1</v>
      </c>
      <c r="V978">
        <v>0.1</v>
      </c>
      <c r="W978">
        <v>0.2</v>
      </c>
      <c r="AA978">
        <v>0.2</v>
      </c>
      <c r="AD978">
        <v>0.6</v>
      </c>
      <c r="AE978">
        <v>0.1</v>
      </c>
      <c r="AF978">
        <v>0.3</v>
      </c>
      <c r="AG978">
        <v>0.3</v>
      </c>
      <c r="AH978">
        <v>0.1</v>
      </c>
      <c r="AI978">
        <v>0.5</v>
      </c>
      <c r="AJ978">
        <v>0.1</v>
      </c>
      <c r="AK978">
        <v>0.2</v>
      </c>
      <c r="AM978">
        <v>0.2</v>
      </c>
      <c r="AN978">
        <v>0.1</v>
      </c>
      <c r="AP978">
        <v>0.1</v>
      </c>
      <c r="AQ978">
        <v>0.5</v>
      </c>
      <c r="AR978">
        <v>2.2</v>
      </c>
      <c r="AS978">
        <v>1.5</v>
      </c>
      <c r="AT978">
        <v>0.7</v>
      </c>
      <c r="AU978">
        <v>0.5</v>
      </c>
      <c r="AV978">
        <v>0.5</v>
      </c>
      <c r="AW978">
        <v>0.1</v>
      </c>
      <c r="BA978">
        <v>0.2</v>
      </c>
      <c r="BD978">
        <v>0.1</v>
      </c>
      <c r="BE978">
        <v>0.3</v>
      </c>
      <c r="BF978">
        <v>0.1</v>
      </c>
      <c r="BG978">
        <v>0.2</v>
      </c>
      <c r="BH978">
        <v>0.1</v>
      </c>
      <c r="BK978">
        <v>0.1</v>
      </c>
      <c r="BP978">
        <v>0.1</v>
      </c>
      <c r="BQ978">
        <v>3.6</v>
      </c>
    </row>
    <row r="979" spans="1:71" x14ac:dyDescent="0.25">
      <c r="A979" s="28" t="s">
        <v>286</v>
      </c>
      <c r="B979" s="27" t="s">
        <v>355</v>
      </c>
      <c r="C979" s="28" t="s">
        <v>399</v>
      </c>
      <c r="D979">
        <v>2.5</v>
      </c>
      <c r="E979">
        <v>0.2</v>
      </c>
      <c r="G979">
        <v>0.4</v>
      </c>
      <c r="H979">
        <v>6.8</v>
      </c>
      <c r="I979">
        <v>1.1</v>
      </c>
      <c r="J979">
        <v>0.5</v>
      </c>
      <c r="K979">
        <v>0.7</v>
      </c>
      <c r="L979">
        <v>0.2</v>
      </c>
      <c r="M979">
        <v>1.7</v>
      </c>
      <c r="N979">
        <v>3.5</v>
      </c>
      <c r="O979">
        <v>1.8</v>
      </c>
      <c r="P979">
        <v>1.9</v>
      </c>
      <c r="Q979">
        <v>0.9</v>
      </c>
      <c r="R979">
        <v>1.8</v>
      </c>
      <c r="S979">
        <v>2.2</v>
      </c>
      <c r="T979">
        <v>1.4</v>
      </c>
      <c r="U979">
        <v>1</v>
      </c>
      <c r="V979">
        <v>3.2</v>
      </c>
      <c r="W979">
        <v>3.2</v>
      </c>
      <c r="X979">
        <v>0.4</v>
      </c>
      <c r="Y979">
        <v>0.9</v>
      </c>
      <c r="Z979">
        <v>0.7</v>
      </c>
      <c r="AA979">
        <v>4.1</v>
      </c>
      <c r="AB979">
        <v>0.2</v>
      </c>
      <c r="AC979">
        <v>1</v>
      </c>
      <c r="AD979">
        <v>11.7</v>
      </c>
      <c r="AE979">
        <v>2.5</v>
      </c>
      <c r="AF979">
        <v>6.4</v>
      </c>
      <c r="AG979">
        <v>5.5</v>
      </c>
      <c r="AH979">
        <v>2.9</v>
      </c>
      <c r="AI979">
        <v>8.7</v>
      </c>
      <c r="AJ979">
        <v>1.4</v>
      </c>
      <c r="AK979">
        <v>4.2</v>
      </c>
      <c r="AL979">
        <v>0.6</v>
      </c>
      <c r="AM979">
        <v>3.4</v>
      </c>
      <c r="AN979">
        <v>0.9</v>
      </c>
      <c r="AO979">
        <v>0.7</v>
      </c>
      <c r="AP979">
        <v>1.6</v>
      </c>
      <c r="AQ979">
        <v>10.5</v>
      </c>
      <c r="AR979">
        <v>58.4</v>
      </c>
      <c r="AS979">
        <v>25.9</v>
      </c>
      <c r="AT979">
        <v>7.6</v>
      </c>
      <c r="AU979">
        <v>9</v>
      </c>
      <c r="AV979">
        <v>11.5</v>
      </c>
      <c r="AW979">
        <v>1.7</v>
      </c>
      <c r="AX979">
        <v>0.4</v>
      </c>
      <c r="AY979">
        <v>0.7</v>
      </c>
      <c r="AZ979">
        <v>0.7</v>
      </c>
      <c r="BA979">
        <v>2.9</v>
      </c>
      <c r="BB979">
        <v>1.4</v>
      </c>
      <c r="BC979">
        <v>1.2</v>
      </c>
      <c r="BD979">
        <v>2.2</v>
      </c>
      <c r="BE979">
        <v>8.4</v>
      </c>
      <c r="BF979">
        <v>1.1</v>
      </c>
      <c r="BG979">
        <v>4</v>
      </c>
      <c r="BH979">
        <v>2.3</v>
      </c>
      <c r="BI979">
        <v>0.8</v>
      </c>
      <c r="BJ979">
        <v>0.4</v>
      </c>
      <c r="BK979">
        <v>1.2</v>
      </c>
      <c r="BL979">
        <v>0.1</v>
      </c>
      <c r="BM979">
        <v>0.7</v>
      </c>
      <c r="BP979">
        <v>0.6</v>
      </c>
      <c r="BQ979">
        <v>54.4</v>
      </c>
      <c r="BS979">
        <v>0.1</v>
      </c>
    </row>
    <row r="980" spans="1:69" x14ac:dyDescent="0.25">
      <c r="A980" s="28" t="s">
        <v>286</v>
      </c>
      <c r="B980" s="27" t="s">
        <v>355</v>
      </c>
      <c r="C980" s="28" t="s">
        <v>400</v>
      </c>
      <c r="D980">
        <v>1.5</v>
      </c>
      <c r="E980">
        <v>0.1</v>
      </c>
      <c r="G980">
        <v>0.2</v>
      </c>
      <c r="H980">
        <v>3.2</v>
      </c>
      <c r="I980">
        <v>0.8</v>
      </c>
      <c r="J980">
        <v>0.3</v>
      </c>
      <c r="K980">
        <v>0.4</v>
      </c>
      <c r="L980">
        <v>0.1</v>
      </c>
      <c r="M980">
        <v>0.8</v>
      </c>
      <c r="N980">
        <v>1.9</v>
      </c>
      <c r="O980">
        <v>1.1</v>
      </c>
      <c r="P980">
        <v>1.3</v>
      </c>
      <c r="Q980">
        <v>0.6</v>
      </c>
      <c r="R980">
        <v>1.3</v>
      </c>
      <c r="S980">
        <v>1.5</v>
      </c>
      <c r="T980">
        <v>0.9</v>
      </c>
      <c r="U980">
        <v>0.7</v>
      </c>
      <c r="V980">
        <v>2.1</v>
      </c>
      <c r="W980">
        <v>2.2</v>
      </c>
      <c r="X980">
        <v>0.3</v>
      </c>
      <c r="Y980">
        <v>0.5</v>
      </c>
      <c r="Z980">
        <v>0.4</v>
      </c>
      <c r="AA980">
        <v>2.7</v>
      </c>
      <c r="AB980">
        <v>0.1</v>
      </c>
      <c r="AC980">
        <v>0.6</v>
      </c>
      <c r="AD980">
        <v>7.5</v>
      </c>
      <c r="AE980">
        <v>1.8</v>
      </c>
      <c r="AF980">
        <v>4</v>
      </c>
      <c r="AG980">
        <v>4.3</v>
      </c>
      <c r="AH980">
        <v>1.6</v>
      </c>
      <c r="AI980">
        <v>6.5</v>
      </c>
      <c r="AJ980">
        <v>0.8</v>
      </c>
      <c r="AK980">
        <v>2.4</v>
      </c>
      <c r="AL980">
        <v>0.3</v>
      </c>
      <c r="AM980">
        <v>2.1</v>
      </c>
      <c r="AN980">
        <v>0.5</v>
      </c>
      <c r="AO980">
        <v>0.4</v>
      </c>
      <c r="AP980">
        <v>1.1</v>
      </c>
      <c r="AQ980">
        <v>5.1</v>
      </c>
      <c r="AR980">
        <v>23.8</v>
      </c>
      <c r="AS980">
        <v>11.5</v>
      </c>
      <c r="AT980">
        <v>3.6</v>
      </c>
      <c r="AU980">
        <v>6.7</v>
      </c>
      <c r="AV980">
        <v>5.4</v>
      </c>
      <c r="AW980">
        <v>1.1</v>
      </c>
      <c r="AX980">
        <v>0.3</v>
      </c>
      <c r="AY980">
        <v>0.5</v>
      </c>
      <c r="AZ980">
        <v>0.4</v>
      </c>
      <c r="BA980">
        <v>1.8</v>
      </c>
      <c r="BB980">
        <v>0.5</v>
      </c>
      <c r="BC980">
        <v>0.4</v>
      </c>
      <c r="BD980">
        <v>1.4</v>
      </c>
      <c r="BE980">
        <v>4.9</v>
      </c>
      <c r="BF980">
        <v>0.6</v>
      </c>
      <c r="BG980">
        <v>2.1</v>
      </c>
      <c r="BH980">
        <v>1.1</v>
      </c>
      <c r="BI980">
        <v>0.4</v>
      </c>
      <c r="BJ980">
        <v>0.3</v>
      </c>
      <c r="BK980">
        <v>0.6</v>
      </c>
      <c r="BL980">
        <v>0.1</v>
      </c>
      <c r="BM980">
        <v>0.5</v>
      </c>
      <c r="BP980">
        <v>0.4</v>
      </c>
      <c r="BQ980">
        <v>38.5</v>
      </c>
    </row>
    <row r="981" spans="1:71" x14ac:dyDescent="0.25">
      <c r="A981" s="28" t="s">
        <v>286</v>
      </c>
      <c r="B981" s="27" t="s">
        <v>355</v>
      </c>
      <c r="C981" s="28" t="s">
        <v>401</v>
      </c>
      <c r="D981">
        <v>25.3</v>
      </c>
      <c r="E981">
        <v>1.4</v>
      </c>
      <c r="F981">
        <v>0.9</v>
      </c>
      <c r="G981">
        <v>3.3</v>
      </c>
      <c r="H981">
        <v>60.5</v>
      </c>
      <c r="I981">
        <v>7.6</v>
      </c>
      <c r="J981">
        <v>4.3</v>
      </c>
      <c r="K981">
        <v>7.9</v>
      </c>
      <c r="L981">
        <v>3</v>
      </c>
      <c r="M981">
        <v>16.3</v>
      </c>
      <c r="N981">
        <v>31.8</v>
      </c>
      <c r="O981">
        <v>18.4</v>
      </c>
      <c r="P981">
        <v>16.6</v>
      </c>
      <c r="Q981">
        <v>8.6</v>
      </c>
      <c r="R981">
        <v>18</v>
      </c>
      <c r="S981">
        <v>24.3</v>
      </c>
      <c r="T981">
        <v>14.9</v>
      </c>
      <c r="U981">
        <v>11.8</v>
      </c>
      <c r="V981">
        <v>29.8</v>
      </c>
      <c r="W981">
        <v>39.9</v>
      </c>
      <c r="X981">
        <v>8.4</v>
      </c>
      <c r="Y981">
        <v>8.2</v>
      </c>
      <c r="Z981">
        <v>9.9</v>
      </c>
      <c r="AA981">
        <v>39.6</v>
      </c>
      <c r="AB981">
        <v>2.2</v>
      </c>
      <c r="AC981">
        <v>11.3</v>
      </c>
      <c r="AD981">
        <v>157.7</v>
      </c>
      <c r="AE981">
        <v>32.5</v>
      </c>
      <c r="AF981">
        <v>112.1</v>
      </c>
      <c r="AG981">
        <v>94.1</v>
      </c>
      <c r="AH981">
        <v>35.1</v>
      </c>
      <c r="AI981">
        <v>100.3</v>
      </c>
      <c r="AJ981">
        <v>15.3</v>
      </c>
      <c r="AK981">
        <v>53.2</v>
      </c>
      <c r="AL981">
        <v>6.3</v>
      </c>
      <c r="AM981">
        <v>43.9</v>
      </c>
      <c r="AN981">
        <v>13.9</v>
      </c>
      <c r="AO981">
        <v>12.4</v>
      </c>
      <c r="AP981">
        <v>21.8</v>
      </c>
      <c r="AQ981">
        <v>111.3</v>
      </c>
      <c r="AR981">
        <v>669.3</v>
      </c>
      <c r="AS981">
        <v>289.7</v>
      </c>
      <c r="AT981">
        <v>121.4</v>
      </c>
      <c r="AU981">
        <v>144.5</v>
      </c>
      <c r="AV981">
        <v>131.5</v>
      </c>
      <c r="AW981">
        <v>24.5</v>
      </c>
      <c r="AX981">
        <v>6.5</v>
      </c>
      <c r="AY981">
        <v>10</v>
      </c>
      <c r="AZ981">
        <v>8</v>
      </c>
      <c r="BA981">
        <v>46.4</v>
      </c>
      <c r="BB981">
        <v>10.3</v>
      </c>
      <c r="BC981">
        <v>8.4</v>
      </c>
      <c r="BD981">
        <v>32.3</v>
      </c>
      <c r="BE981">
        <v>112.1</v>
      </c>
      <c r="BF981">
        <v>10.6</v>
      </c>
      <c r="BG981">
        <v>39.5</v>
      </c>
      <c r="BH981">
        <v>20.5</v>
      </c>
      <c r="BI981">
        <v>6.8</v>
      </c>
      <c r="BJ981">
        <v>4.4</v>
      </c>
      <c r="BK981">
        <v>12.1</v>
      </c>
      <c r="BL981">
        <v>1.5</v>
      </c>
      <c r="BM981">
        <v>9</v>
      </c>
      <c r="BP981">
        <v>5.3</v>
      </c>
      <c r="BQ981">
        <v>643.9</v>
      </c>
      <c r="BS981">
        <v>0.4</v>
      </c>
    </row>
    <row r="982" spans="1:71" x14ac:dyDescent="0.25">
      <c r="A982" s="28" t="s">
        <v>286</v>
      </c>
      <c r="B982" s="27" t="s">
        <v>355</v>
      </c>
      <c r="C982" s="28" t="s">
        <v>402</v>
      </c>
      <c r="D982">
        <v>6.7</v>
      </c>
      <c r="E982">
        <v>0.6</v>
      </c>
      <c r="F982">
        <v>0.1</v>
      </c>
      <c r="G982">
        <v>0.9</v>
      </c>
      <c r="H982">
        <v>14</v>
      </c>
      <c r="I982">
        <v>3.9</v>
      </c>
      <c r="J982">
        <v>1.2</v>
      </c>
      <c r="K982">
        <v>1.8</v>
      </c>
      <c r="L982">
        <v>0.6</v>
      </c>
      <c r="M982">
        <v>3.6</v>
      </c>
      <c r="N982">
        <v>8.5</v>
      </c>
      <c r="O982">
        <v>5.4</v>
      </c>
      <c r="P982">
        <v>6.3</v>
      </c>
      <c r="Q982">
        <v>2.8</v>
      </c>
      <c r="R982">
        <v>6.1</v>
      </c>
      <c r="S982">
        <v>6.6</v>
      </c>
      <c r="T982">
        <v>3.7</v>
      </c>
      <c r="U982">
        <v>3.4</v>
      </c>
      <c r="V982">
        <v>9.6</v>
      </c>
      <c r="W982">
        <v>10.2</v>
      </c>
      <c r="X982">
        <v>1.5</v>
      </c>
      <c r="Y982">
        <v>2</v>
      </c>
      <c r="Z982">
        <v>1.9</v>
      </c>
      <c r="AA982">
        <v>13.3</v>
      </c>
      <c r="AB982">
        <v>0.5</v>
      </c>
      <c r="AC982">
        <v>2.8</v>
      </c>
      <c r="AD982">
        <v>33.5</v>
      </c>
      <c r="AE982">
        <v>8.2</v>
      </c>
      <c r="AF982">
        <v>18.4</v>
      </c>
      <c r="AG982">
        <v>20.4</v>
      </c>
      <c r="AH982">
        <v>7.8</v>
      </c>
      <c r="AI982">
        <v>21.8</v>
      </c>
      <c r="AJ982">
        <v>3.4</v>
      </c>
      <c r="AK982">
        <v>10.8</v>
      </c>
      <c r="AL982">
        <v>1.4</v>
      </c>
      <c r="AM982">
        <v>8.8</v>
      </c>
      <c r="AN982">
        <v>2.1</v>
      </c>
      <c r="AO982">
        <v>2.1</v>
      </c>
      <c r="AP982">
        <v>4.8</v>
      </c>
      <c r="AQ982">
        <v>22.5</v>
      </c>
      <c r="AR982">
        <v>111.1</v>
      </c>
      <c r="AS982">
        <v>54.7</v>
      </c>
      <c r="AT982">
        <v>21</v>
      </c>
      <c r="AU982">
        <v>32.1</v>
      </c>
      <c r="AV982">
        <v>24.3</v>
      </c>
      <c r="AW982">
        <v>4.7</v>
      </c>
      <c r="AX982">
        <v>1.3</v>
      </c>
      <c r="AY982">
        <v>2.3</v>
      </c>
      <c r="AZ982">
        <v>1.9</v>
      </c>
      <c r="BA982">
        <v>7.9</v>
      </c>
      <c r="BB982">
        <v>2</v>
      </c>
      <c r="BC982">
        <v>1.7</v>
      </c>
      <c r="BD982">
        <v>6.3</v>
      </c>
      <c r="BE982">
        <v>21.2</v>
      </c>
      <c r="BF982">
        <v>2.9</v>
      </c>
      <c r="BG982">
        <v>9.2</v>
      </c>
      <c r="BH982">
        <v>4.2</v>
      </c>
      <c r="BI982">
        <v>1.9</v>
      </c>
      <c r="BJ982">
        <v>1.2</v>
      </c>
      <c r="BK982">
        <v>2.7</v>
      </c>
      <c r="BL982">
        <v>0.2</v>
      </c>
      <c r="BM982">
        <v>1.9</v>
      </c>
      <c r="BP982">
        <v>1.3</v>
      </c>
      <c r="BQ982">
        <v>185.2</v>
      </c>
      <c r="BS982">
        <v>0.2</v>
      </c>
    </row>
    <row r="983" spans="1:71" x14ac:dyDescent="0.25">
      <c r="A983" s="28" t="s">
        <v>286</v>
      </c>
      <c r="B983" s="27" t="s">
        <v>355</v>
      </c>
      <c r="C983" s="28" t="s">
        <v>403</v>
      </c>
      <c r="D983">
        <v>48.8</v>
      </c>
      <c r="E983">
        <v>4.4</v>
      </c>
      <c r="F983">
        <v>1.1</v>
      </c>
      <c r="G983">
        <v>6.5</v>
      </c>
      <c r="H983">
        <v>115.8</v>
      </c>
      <c r="I983">
        <v>27.9</v>
      </c>
      <c r="J983">
        <v>9.1</v>
      </c>
      <c r="K983">
        <v>15.4</v>
      </c>
      <c r="L983">
        <v>4.7</v>
      </c>
      <c r="M983">
        <v>32</v>
      </c>
      <c r="N983">
        <v>70.8</v>
      </c>
      <c r="O983">
        <v>35.8</v>
      </c>
      <c r="P983">
        <v>45.3</v>
      </c>
      <c r="Q983">
        <v>20.7</v>
      </c>
      <c r="R983">
        <v>45.8</v>
      </c>
      <c r="S983">
        <v>51.9</v>
      </c>
      <c r="T983">
        <v>30</v>
      </c>
      <c r="U983">
        <v>25.3</v>
      </c>
      <c r="V983">
        <v>78.3</v>
      </c>
      <c r="W983">
        <v>80.5</v>
      </c>
      <c r="X983">
        <v>11.4</v>
      </c>
      <c r="Y983">
        <v>16</v>
      </c>
      <c r="Z983">
        <v>14.9</v>
      </c>
      <c r="AA983">
        <v>93.4</v>
      </c>
      <c r="AB983">
        <v>3.3</v>
      </c>
      <c r="AC983">
        <v>22.8</v>
      </c>
      <c r="AD983">
        <v>258.6</v>
      </c>
      <c r="AE983">
        <v>62.8</v>
      </c>
      <c r="AF983">
        <v>139.5</v>
      </c>
      <c r="AG983">
        <v>141.9</v>
      </c>
      <c r="AH983">
        <v>56.2</v>
      </c>
      <c r="AI983">
        <v>218.3</v>
      </c>
      <c r="AJ983">
        <v>26.6</v>
      </c>
      <c r="AK983">
        <v>89</v>
      </c>
      <c r="AL983">
        <v>12.7</v>
      </c>
      <c r="AM983">
        <v>72.1</v>
      </c>
      <c r="AN983">
        <v>18.3</v>
      </c>
      <c r="AO983">
        <v>15.1</v>
      </c>
      <c r="AP983">
        <v>37.7</v>
      </c>
      <c r="AQ983">
        <v>158</v>
      </c>
      <c r="AR983">
        <v>877.7</v>
      </c>
      <c r="AS983">
        <v>424.1</v>
      </c>
      <c r="AT983">
        <v>125.8</v>
      </c>
      <c r="AU983">
        <v>212.6</v>
      </c>
      <c r="AV983">
        <v>191.9</v>
      </c>
      <c r="AW983">
        <v>39</v>
      </c>
      <c r="AX983">
        <v>9.9</v>
      </c>
      <c r="AY983">
        <v>16.7</v>
      </c>
      <c r="AZ983">
        <v>14.9</v>
      </c>
      <c r="BA983">
        <v>61.6</v>
      </c>
      <c r="BB983">
        <v>19.6</v>
      </c>
      <c r="BC983">
        <v>16.7</v>
      </c>
      <c r="BD983">
        <v>50.9</v>
      </c>
      <c r="BE983">
        <v>180.2</v>
      </c>
      <c r="BF983">
        <v>22.7</v>
      </c>
      <c r="BG983">
        <v>76.1</v>
      </c>
      <c r="BH983">
        <v>40.5</v>
      </c>
      <c r="BI983">
        <v>14.4</v>
      </c>
      <c r="BJ983">
        <v>9.2</v>
      </c>
      <c r="BK983">
        <v>20.7</v>
      </c>
      <c r="BL983">
        <v>1.8</v>
      </c>
      <c r="BM983">
        <v>16.7</v>
      </c>
      <c r="BP983">
        <v>11.1</v>
      </c>
      <c r="BQ983">
        <v>1300.5</v>
      </c>
      <c r="BS983">
        <v>1</v>
      </c>
    </row>
    <row r="984" spans="1:69" x14ac:dyDescent="0.25">
      <c r="A984" s="28" t="s">
        <v>286</v>
      </c>
      <c r="B984" s="27" t="s">
        <v>355</v>
      </c>
      <c r="C984" s="28" t="s">
        <v>404</v>
      </c>
      <c r="D984">
        <v>0.9</v>
      </c>
      <c r="E984">
        <v>0.1</v>
      </c>
      <c r="G984">
        <v>0.1</v>
      </c>
      <c r="H984">
        <v>2.4</v>
      </c>
      <c r="I984">
        <v>0.6</v>
      </c>
      <c r="J984">
        <v>0.1</v>
      </c>
      <c r="K984">
        <v>0.3</v>
      </c>
      <c r="L984">
        <v>0.1</v>
      </c>
      <c r="M984">
        <v>0.6</v>
      </c>
      <c r="N984">
        <v>1.3</v>
      </c>
      <c r="O984">
        <v>0.7</v>
      </c>
      <c r="P984">
        <v>0.9</v>
      </c>
      <c r="Q984">
        <v>0.4</v>
      </c>
      <c r="R984">
        <v>0.9</v>
      </c>
      <c r="S984">
        <v>0.9</v>
      </c>
      <c r="T984">
        <v>0.5</v>
      </c>
      <c r="U984">
        <v>0.4</v>
      </c>
      <c r="V984">
        <v>1.5</v>
      </c>
      <c r="W984">
        <v>1.2</v>
      </c>
      <c r="X984">
        <v>0.2</v>
      </c>
      <c r="Y984">
        <v>0.3</v>
      </c>
      <c r="Z984">
        <v>0.3</v>
      </c>
      <c r="AA984">
        <v>1.8</v>
      </c>
      <c r="AB984">
        <v>0.1</v>
      </c>
      <c r="AC984">
        <v>0.4</v>
      </c>
      <c r="AD984">
        <v>5.1</v>
      </c>
      <c r="AE984">
        <v>1.1</v>
      </c>
      <c r="AF984">
        <v>2.7</v>
      </c>
      <c r="AG984">
        <v>2.6</v>
      </c>
      <c r="AH984">
        <v>1.1</v>
      </c>
      <c r="AI984">
        <v>6.1</v>
      </c>
      <c r="AJ984">
        <v>0.5</v>
      </c>
      <c r="AK984">
        <v>1.7</v>
      </c>
      <c r="AL984">
        <v>0.2</v>
      </c>
      <c r="AM984">
        <v>1.3</v>
      </c>
      <c r="AN984">
        <v>0.3</v>
      </c>
      <c r="AO984">
        <v>0.3</v>
      </c>
      <c r="AP984">
        <v>0.7</v>
      </c>
      <c r="AQ984">
        <v>3.8</v>
      </c>
      <c r="AR984">
        <v>19.6</v>
      </c>
      <c r="AS984">
        <v>9.1</v>
      </c>
      <c r="AT984">
        <v>2.9</v>
      </c>
      <c r="AU984">
        <v>3.6</v>
      </c>
      <c r="AV984">
        <v>4</v>
      </c>
      <c r="AW984">
        <v>0.7</v>
      </c>
      <c r="AX984">
        <v>0.2</v>
      </c>
      <c r="AY984">
        <v>0.3</v>
      </c>
      <c r="AZ984">
        <v>0.2</v>
      </c>
      <c r="BA984">
        <v>1.1</v>
      </c>
      <c r="BB984">
        <v>0.4</v>
      </c>
      <c r="BC984">
        <v>0.4</v>
      </c>
      <c r="BD984">
        <v>0.9</v>
      </c>
      <c r="BE984">
        <v>3.1</v>
      </c>
      <c r="BF984">
        <v>0.4</v>
      </c>
      <c r="BG984">
        <v>1.3</v>
      </c>
      <c r="BH984">
        <v>0.7</v>
      </c>
      <c r="BI984">
        <v>0.3</v>
      </c>
      <c r="BJ984">
        <v>0.2</v>
      </c>
      <c r="BK984">
        <v>0.4</v>
      </c>
      <c r="BM984">
        <v>0.3</v>
      </c>
      <c r="BP984">
        <v>0.2</v>
      </c>
      <c r="BQ984">
        <v>22.6</v>
      </c>
    </row>
    <row r="985" spans="1:71" x14ac:dyDescent="0.25">
      <c r="A985" s="28" t="s">
        <v>286</v>
      </c>
      <c r="B985" s="27" t="s">
        <v>355</v>
      </c>
      <c r="C985" s="28" t="s">
        <v>405</v>
      </c>
      <c r="D985">
        <v>6.7</v>
      </c>
      <c r="E985">
        <v>0.4</v>
      </c>
      <c r="F985">
        <v>0.1</v>
      </c>
      <c r="G985">
        <v>0.8</v>
      </c>
      <c r="H985">
        <v>14.1</v>
      </c>
      <c r="I985">
        <v>3.7</v>
      </c>
      <c r="J985">
        <v>0.9</v>
      </c>
      <c r="K985">
        <v>1.5</v>
      </c>
      <c r="L985">
        <v>0.4</v>
      </c>
      <c r="M985">
        <v>3.3</v>
      </c>
      <c r="N985">
        <v>8</v>
      </c>
      <c r="O985">
        <v>5.7</v>
      </c>
      <c r="P985">
        <v>5.5</v>
      </c>
      <c r="Q985">
        <v>2.3</v>
      </c>
      <c r="R985">
        <v>5.1</v>
      </c>
      <c r="S985">
        <v>5.3</v>
      </c>
      <c r="T985">
        <v>3.6</v>
      </c>
      <c r="U985">
        <v>2.2</v>
      </c>
      <c r="V985">
        <v>8.5</v>
      </c>
      <c r="W985">
        <v>7.1</v>
      </c>
      <c r="X985">
        <v>1.1</v>
      </c>
      <c r="Y985">
        <v>2</v>
      </c>
      <c r="Z985">
        <v>1.5</v>
      </c>
      <c r="AA985">
        <v>10.8</v>
      </c>
      <c r="AB985">
        <v>0.4</v>
      </c>
      <c r="AC985">
        <v>2.2</v>
      </c>
      <c r="AD985">
        <v>33.3</v>
      </c>
      <c r="AE985">
        <v>6.4</v>
      </c>
      <c r="AF985">
        <v>17.9</v>
      </c>
      <c r="AG985">
        <v>17.1</v>
      </c>
      <c r="AH985">
        <v>6.1</v>
      </c>
      <c r="AI985">
        <v>28.8</v>
      </c>
      <c r="AJ985">
        <v>4.8</v>
      </c>
      <c r="AK985">
        <v>10.5</v>
      </c>
      <c r="AL985">
        <v>1.2</v>
      </c>
      <c r="AM985">
        <v>9.4</v>
      </c>
      <c r="AN985">
        <v>2.1</v>
      </c>
      <c r="AO985">
        <v>1.6</v>
      </c>
      <c r="AP985">
        <v>4.3</v>
      </c>
      <c r="AQ985">
        <v>39</v>
      </c>
      <c r="AR985">
        <v>139.6</v>
      </c>
      <c r="AS985">
        <v>58.8</v>
      </c>
      <c r="AT985">
        <v>22.7</v>
      </c>
      <c r="AU985">
        <v>24.3</v>
      </c>
      <c r="AV985">
        <v>28.4</v>
      </c>
      <c r="AW985">
        <v>3.9</v>
      </c>
      <c r="AX985">
        <v>1</v>
      </c>
      <c r="AY985">
        <v>1.6</v>
      </c>
      <c r="AZ985">
        <v>1.5</v>
      </c>
      <c r="BA985">
        <v>9.6</v>
      </c>
      <c r="BB985">
        <v>2.3</v>
      </c>
      <c r="BC985">
        <v>2</v>
      </c>
      <c r="BD985">
        <v>5.4</v>
      </c>
      <c r="BE985">
        <v>18.9</v>
      </c>
      <c r="BF985">
        <v>2.3</v>
      </c>
      <c r="BG985">
        <v>9.5</v>
      </c>
      <c r="BH985">
        <v>4.7</v>
      </c>
      <c r="BI985">
        <v>1.7</v>
      </c>
      <c r="BJ985">
        <v>1</v>
      </c>
      <c r="BK985">
        <v>2.8</v>
      </c>
      <c r="BL985">
        <v>0.2</v>
      </c>
      <c r="BM985">
        <v>1.7</v>
      </c>
      <c r="BP985">
        <v>2.2</v>
      </c>
      <c r="BQ985">
        <v>137.5</v>
      </c>
      <c r="BS985">
        <v>0.1</v>
      </c>
    </row>
    <row r="986" spans="1:71" x14ac:dyDescent="0.25">
      <c r="A986" s="28" t="s">
        <v>286</v>
      </c>
      <c r="B986" s="27" t="s">
        <v>355</v>
      </c>
      <c r="C986" s="28" t="s">
        <v>406</v>
      </c>
      <c r="D986">
        <v>5.2</v>
      </c>
      <c r="E986">
        <v>0.3</v>
      </c>
      <c r="F986">
        <v>0.1</v>
      </c>
      <c r="G986">
        <v>0.7</v>
      </c>
      <c r="H986">
        <v>12.1</v>
      </c>
      <c r="I986">
        <v>1.7</v>
      </c>
      <c r="J986">
        <v>0.9</v>
      </c>
      <c r="K986">
        <v>1.5</v>
      </c>
      <c r="L986">
        <v>0.5</v>
      </c>
      <c r="M986">
        <v>3.4</v>
      </c>
      <c r="N986">
        <v>6.9</v>
      </c>
      <c r="O986">
        <v>4.3</v>
      </c>
      <c r="P986">
        <v>3.5</v>
      </c>
      <c r="Q986">
        <v>1.8</v>
      </c>
      <c r="R986">
        <v>3.8</v>
      </c>
      <c r="S986">
        <v>4.8</v>
      </c>
      <c r="T986">
        <v>3.3</v>
      </c>
      <c r="U986">
        <v>2.4</v>
      </c>
      <c r="V986">
        <v>6.7</v>
      </c>
      <c r="W986">
        <v>8.2</v>
      </c>
      <c r="X986">
        <v>1.1</v>
      </c>
      <c r="Y986">
        <v>1.7</v>
      </c>
      <c r="Z986">
        <v>1.5</v>
      </c>
      <c r="AA986">
        <v>7.8</v>
      </c>
      <c r="AB986">
        <v>0.3</v>
      </c>
      <c r="AC986">
        <v>2.3</v>
      </c>
      <c r="AD986">
        <v>24.5</v>
      </c>
      <c r="AE986">
        <v>5.7</v>
      </c>
      <c r="AF986">
        <v>13.5</v>
      </c>
      <c r="AG986">
        <v>12.4</v>
      </c>
      <c r="AH986">
        <v>5.4</v>
      </c>
      <c r="AI986">
        <v>22.7</v>
      </c>
      <c r="AJ986">
        <v>3.5</v>
      </c>
      <c r="AK986">
        <v>8.8</v>
      </c>
      <c r="AL986">
        <v>1.4</v>
      </c>
      <c r="AM986">
        <v>7.3</v>
      </c>
      <c r="AN986">
        <v>2</v>
      </c>
      <c r="AO986">
        <v>1.5</v>
      </c>
      <c r="AP986">
        <v>3.5</v>
      </c>
      <c r="AQ986">
        <v>20.9</v>
      </c>
      <c r="AR986">
        <v>99.8</v>
      </c>
      <c r="AS986">
        <v>46.7</v>
      </c>
      <c r="AT986">
        <v>12.9</v>
      </c>
      <c r="AU986">
        <v>20.5</v>
      </c>
      <c r="AV986">
        <v>20.5</v>
      </c>
      <c r="AW986">
        <v>3.9</v>
      </c>
      <c r="AX986">
        <v>1</v>
      </c>
      <c r="AY986">
        <v>1.6</v>
      </c>
      <c r="AZ986">
        <v>1.5</v>
      </c>
      <c r="BA986">
        <v>7.5</v>
      </c>
      <c r="BB986">
        <v>2.4</v>
      </c>
      <c r="BC986">
        <v>2</v>
      </c>
      <c r="BD986">
        <v>5</v>
      </c>
      <c r="BE986">
        <v>17.5</v>
      </c>
      <c r="BF986">
        <v>2.2</v>
      </c>
      <c r="BG986">
        <v>8.6</v>
      </c>
      <c r="BH986">
        <v>4.7</v>
      </c>
      <c r="BI986">
        <v>1.6</v>
      </c>
      <c r="BJ986">
        <v>0.9</v>
      </c>
      <c r="BK986">
        <v>2.4</v>
      </c>
      <c r="BL986">
        <v>0.2</v>
      </c>
      <c r="BM986">
        <v>1.7</v>
      </c>
      <c r="BP986">
        <v>1.5</v>
      </c>
      <c r="BQ986">
        <v>122.9</v>
      </c>
      <c r="BS986">
        <v>0.1</v>
      </c>
    </row>
    <row r="987" spans="1:72" x14ac:dyDescent="0.25">
      <c r="A987" s="28" t="s">
        <v>286</v>
      </c>
      <c r="B987" s="27" t="s">
        <v>355</v>
      </c>
      <c r="C987" s="28" t="s">
        <v>407</v>
      </c>
      <c r="D987">
        <v>291</v>
      </c>
      <c r="E987">
        <v>18.3</v>
      </c>
      <c r="F987">
        <v>7.9</v>
      </c>
      <c r="G987">
        <v>35.6</v>
      </c>
      <c r="H987">
        <v>505.6</v>
      </c>
      <c r="I987">
        <v>110.6</v>
      </c>
      <c r="J987">
        <v>44.3</v>
      </c>
      <c r="K987">
        <v>60.4</v>
      </c>
      <c r="L987">
        <v>21.7</v>
      </c>
      <c r="M987">
        <v>118.1</v>
      </c>
      <c r="N987">
        <v>236.9</v>
      </c>
      <c r="O987">
        <v>150</v>
      </c>
      <c r="P987">
        <v>181.5</v>
      </c>
      <c r="Q987">
        <v>90.2</v>
      </c>
      <c r="R987">
        <v>181.8</v>
      </c>
      <c r="S987">
        <v>200.7</v>
      </c>
      <c r="T987">
        <v>109.4</v>
      </c>
      <c r="U987">
        <v>104.3</v>
      </c>
      <c r="V987">
        <v>242.8</v>
      </c>
      <c r="W987">
        <v>281</v>
      </c>
      <c r="X987">
        <v>48.2</v>
      </c>
      <c r="Y987">
        <v>70.1</v>
      </c>
      <c r="Z987">
        <v>59.4</v>
      </c>
      <c r="AA987">
        <v>406.9</v>
      </c>
      <c r="AB987">
        <v>19</v>
      </c>
      <c r="AC987">
        <v>84.7</v>
      </c>
      <c r="AD987">
        <v>1117.7</v>
      </c>
      <c r="AE987">
        <v>240.1</v>
      </c>
      <c r="AF987">
        <v>673</v>
      </c>
      <c r="AG987">
        <v>629.6</v>
      </c>
      <c r="AH987">
        <v>289.7</v>
      </c>
      <c r="AI987">
        <v>1221.3</v>
      </c>
      <c r="AJ987">
        <v>127.9</v>
      </c>
      <c r="AK987">
        <v>361.3</v>
      </c>
      <c r="AL987">
        <v>39.1</v>
      </c>
      <c r="AM987">
        <v>435.1</v>
      </c>
      <c r="AN987">
        <v>83.7</v>
      </c>
      <c r="AO987">
        <v>68.4</v>
      </c>
      <c r="AP987">
        <v>158.8</v>
      </c>
      <c r="AQ987">
        <v>1537.3</v>
      </c>
      <c r="AR987">
        <v>6299.6</v>
      </c>
      <c r="AS987">
        <v>1549.9</v>
      </c>
      <c r="AT987">
        <v>1199.6</v>
      </c>
      <c r="AU987">
        <v>1097.2</v>
      </c>
      <c r="AV987">
        <v>951.3</v>
      </c>
      <c r="AW987">
        <v>146.3</v>
      </c>
      <c r="AX987">
        <v>35</v>
      </c>
      <c r="AY987">
        <v>76</v>
      </c>
      <c r="AZ987">
        <v>56.1</v>
      </c>
      <c r="BA987">
        <v>245</v>
      </c>
      <c r="BB987">
        <v>54.2</v>
      </c>
      <c r="BC987">
        <v>65.2</v>
      </c>
      <c r="BD987">
        <v>192.2</v>
      </c>
      <c r="BE987">
        <v>732.4</v>
      </c>
      <c r="BF987">
        <v>98.2</v>
      </c>
      <c r="BG987">
        <v>311.6</v>
      </c>
      <c r="BH987">
        <v>134.8</v>
      </c>
      <c r="BI987">
        <v>71.8</v>
      </c>
      <c r="BJ987">
        <v>42.6</v>
      </c>
      <c r="BK987">
        <v>104.6</v>
      </c>
      <c r="BL987">
        <v>9.1</v>
      </c>
      <c r="BM987">
        <v>59.2</v>
      </c>
      <c r="BP987">
        <v>67.8</v>
      </c>
      <c r="BQ987">
        <v>6547</v>
      </c>
      <c r="BS987">
        <v>11.2</v>
      </c>
      <c r="BT987">
        <v>0.6</v>
      </c>
    </row>
    <row r="988" spans="1:72" x14ac:dyDescent="0.25">
      <c r="A988" s="26" t="s">
        <v>287</v>
      </c>
      <c r="B988" s="27" t="s">
        <v>356</v>
      </c>
      <c r="C988" s="26" t="s">
        <v>384</v>
      </c>
      <c r="D988">
        <v>3618.9</v>
      </c>
      <c r="E988">
        <v>109.1</v>
      </c>
      <c r="F988">
        <v>61.7</v>
      </c>
      <c r="G988">
        <v>249.2</v>
      </c>
      <c r="H988">
        <v>2391.3</v>
      </c>
      <c r="I988">
        <v>419</v>
      </c>
      <c r="J988">
        <v>533</v>
      </c>
      <c r="K988">
        <v>609.2</v>
      </c>
      <c r="L988">
        <v>300.9</v>
      </c>
      <c r="M988">
        <v>595.1</v>
      </c>
      <c r="N988">
        <v>2190.5</v>
      </c>
      <c r="O988">
        <v>547.7</v>
      </c>
      <c r="P988">
        <v>941.2</v>
      </c>
      <c r="Q988">
        <v>736.3</v>
      </c>
      <c r="R988">
        <v>679.4</v>
      </c>
      <c r="S988">
        <v>1198.9</v>
      </c>
      <c r="T988">
        <v>487.3</v>
      </c>
      <c r="U988">
        <v>638.4</v>
      </c>
      <c r="V988">
        <v>1312.3</v>
      </c>
      <c r="W988">
        <v>1401.9</v>
      </c>
      <c r="X988">
        <v>486.2</v>
      </c>
      <c r="Y988">
        <v>619.9</v>
      </c>
      <c r="Z988">
        <v>516.6</v>
      </c>
      <c r="AA988">
        <v>3171.5</v>
      </c>
      <c r="AB988">
        <v>279.4</v>
      </c>
      <c r="AC988">
        <v>1391.9</v>
      </c>
      <c r="AD988">
        <v>5575.8</v>
      </c>
      <c r="AE988">
        <v>1719.3</v>
      </c>
      <c r="AF988">
        <v>4975.9</v>
      </c>
      <c r="AG988">
        <v>4989.3</v>
      </c>
      <c r="AH988">
        <v>7363.3</v>
      </c>
      <c r="AI988">
        <v>1234.5</v>
      </c>
      <c r="AJ988">
        <v>620.4</v>
      </c>
      <c r="AK988">
        <v>3803.3</v>
      </c>
      <c r="AL988">
        <v>309.5</v>
      </c>
      <c r="AM988">
        <v>2003.4</v>
      </c>
      <c r="AN988">
        <v>439.3</v>
      </c>
      <c r="AO988">
        <v>331.5</v>
      </c>
      <c r="AP988">
        <v>1109.5</v>
      </c>
      <c r="AQ988">
        <v>1751</v>
      </c>
      <c r="AR988">
        <v>2574</v>
      </c>
      <c r="AS988">
        <v>27406.2</v>
      </c>
      <c r="AT988">
        <v>4471.3</v>
      </c>
      <c r="AU988">
        <v>7927</v>
      </c>
      <c r="AV988">
        <v>3618.7</v>
      </c>
      <c r="AW988">
        <v>1207.5</v>
      </c>
      <c r="AX988">
        <v>262.4</v>
      </c>
      <c r="AY988">
        <v>314</v>
      </c>
      <c r="AZ988">
        <v>412.5</v>
      </c>
      <c r="BA988">
        <v>3770.3</v>
      </c>
      <c r="BB988">
        <v>316.7</v>
      </c>
      <c r="BC988">
        <v>295.8</v>
      </c>
      <c r="BD988">
        <v>1909.4</v>
      </c>
      <c r="BE988">
        <v>4371</v>
      </c>
      <c r="BF988">
        <v>3103.2</v>
      </c>
      <c r="BG988">
        <v>2041.5</v>
      </c>
      <c r="BH988">
        <v>1037.9</v>
      </c>
      <c r="BI988">
        <v>576</v>
      </c>
      <c r="BJ988">
        <v>351.4</v>
      </c>
      <c r="BK988">
        <v>554.5</v>
      </c>
      <c r="BL988">
        <v>121</v>
      </c>
      <c r="BM988">
        <v>405.4</v>
      </c>
      <c r="BP988">
        <v>852.3</v>
      </c>
      <c r="BQ988">
        <v>208157.4</v>
      </c>
      <c r="BR988">
        <v>227.2</v>
      </c>
      <c r="BS988">
        <v>1364.6</v>
      </c>
      <c r="BT988">
        <v>84.2</v>
      </c>
    </row>
    <row r="989" spans="1:72" x14ac:dyDescent="0.25">
      <c r="A989" s="28" t="s">
        <v>287</v>
      </c>
      <c r="B989" s="27" t="s">
        <v>356</v>
      </c>
      <c r="C989" s="28" t="s">
        <v>385</v>
      </c>
      <c r="D989">
        <v>4.3</v>
      </c>
      <c r="E989">
        <v>0.1</v>
      </c>
      <c r="G989">
        <v>0.7</v>
      </c>
      <c r="H989">
        <v>2.8</v>
      </c>
      <c r="I989">
        <v>0.4</v>
      </c>
      <c r="J989">
        <v>0.4</v>
      </c>
      <c r="K989">
        <v>1.1</v>
      </c>
      <c r="L989">
        <v>0.5</v>
      </c>
      <c r="M989">
        <v>9.7</v>
      </c>
      <c r="N989">
        <v>6.2</v>
      </c>
      <c r="O989">
        <v>1.4</v>
      </c>
      <c r="P989">
        <v>0.9</v>
      </c>
      <c r="Q989">
        <v>0.9</v>
      </c>
      <c r="R989">
        <v>2.8</v>
      </c>
      <c r="S989">
        <v>2.3</v>
      </c>
      <c r="T989">
        <v>0.9</v>
      </c>
      <c r="U989">
        <v>0.8</v>
      </c>
      <c r="V989">
        <v>2.7</v>
      </c>
      <c r="W989">
        <v>1.5</v>
      </c>
      <c r="X989">
        <v>1.3</v>
      </c>
      <c r="Y989">
        <v>0.8</v>
      </c>
      <c r="Z989">
        <v>0.6</v>
      </c>
      <c r="AA989">
        <v>23.8</v>
      </c>
      <c r="AB989">
        <v>0.1</v>
      </c>
      <c r="AC989">
        <v>1.8</v>
      </c>
      <c r="AD989">
        <v>6.4</v>
      </c>
      <c r="AE989">
        <v>1.3</v>
      </c>
      <c r="AF989">
        <v>4.9</v>
      </c>
      <c r="AG989">
        <v>2.3</v>
      </c>
      <c r="AH989">
        <v>4</v>
      </c>
      <c r="AI989">
        <v>4.3</v>
      </c>
      <c r="AJ989">
        <v>0.7</v>
      </c>
      <c r="AK989">
        <v>1.6</v>
      </c>
      <c r="AL989">
        <v>0.3</v>
      </c>
      <c r="AM989">
        <v>3.1</v>
      </c>
      <c r="AN989">
        <v>0.2</v>
      </c>
      <c r="AO989">
        <v>0.2</v>
      </c>
      <c r="AP989">
        <v>1.2</v>
      </c>
      <c r="AQ989">
        <v>2.1</v>
      </c>
      <c r="AR989">
        <v>3.1</v>
      </c>
      <c r="AS989">
        <v>78.4</v>
      </c>
      <c r="AT989">
        <v>3.9</v>
      </c>
      <c r="AU989">
        <v>4.3</v>
      </c>
      <c r="AV989">
        <v>4.3</v>
      </c>
      <c r="AW989">
        <v>0.7</v>
      </c>
      <c r="AX989">
        <v>0.5</v>
      </c>
      <c r="AY989">
        <v>0.2</v>
      </c>
      <c r="AZ989">
        <v>0.2</v>
      </c>
      <c r="BA989">
        <v>3</v>
      </c>
      <c r="BB989">
        <v>0.1</v>
      </c>
      <c r="BC989">
        <v>0.1</v>
      </c>
      <c r="BD989">
        <v>1.4</v>
      </c>
      <c r="BE989">
        <v>2.3</v>
      </c>
      <c r="BF989">
        <v>1.1</v>
      </c>
      <c r="BG989">
        <v>2.6</v>
      </c>
      <c r="BH989">
        <v>1.1</v>
      </c>
      <c r="BI989">
        <v>0.3</v>
      </c>
      <c r="BJ989">
        <v>0.3</v>
      </c>
      <c r="BK989">
        <v>0.3</v>
      </c>
      <c r="BL989">
        <v>0.1</v>
      </c>
      <c r="BM989">
        <v>0.3</v>
      </c>
      <c r="BP989">
        <v>1.8</v>
      </c>
      <c r="BQ989">
        <v>56.8</v>
      </c>
      <c r="BS989">
        <v>6</v>
      </c>
      <c r="BT989">
        <v>2.4</v>
      </c>
    </row>
    <row r="990" spans="1:72" x14ac:dyDescent="0.25">
      <c r="A990" s="28" t="s">
        <v>287</v>
      </c>
      <c r="B990" s="27" t="s">
        <v>356</v>
      </c>
      <c r="C990" s="28" t="s">
        <v>386</v>
      </c>
      <c r="D990">
        <v>49.3</v>
      </c>
      <c r="E990">
        <v>0.5</v>
      </c>
      <c r="F990">
        <v>0.5</v>
      </c>
      <c r="G990">
        <v>1.6</v>
      </c>
      <c r="H990">
        <v>26.6</v>
      </c>
      <c r="I990">
        <v>4.3</v>
      </c>
      <c r="J990">
        <v>3.4</v>
      </c>
      <c r="K990">
        <v>5.5</v>
      </c>
      <c r="L990">
        <v>2.2</v>
      </c>
      <c r="M990">
        <v>3</v>
      </c>
      <c r="N990">
        <v>50</v>
      </c>
      <c r="O990">
        <v>57.3</v>
      </c>
      <c r="P990">
        <v>9.9</v>
      </c>
      <c r="Q990">
        <v>6</v>
      </c>
      <c r="R990">
        <v>8.2</v>
      </c>
      <c r="S990">
        <v>18.1</v>
      </c>
      <c r="T990">
        <v>8.5</v>
      </c>
      <c r="U990">
        <v>8.8</v>
      </c>
      <c r="V990">
        <v>19.8</v>
      </c>
      <c r="W990">
        <v>11.1</v>
      </c>
      <c r="X990">
        <v>9.1</v>
      </c>
      <c r="Y990">
        <v>11</v>
      </c>
      <c r="Z990">
        <v>8</v>
      </c>
      <c r="AA990">
        <v>30</v>
      </c>
      <c r="AB990">
        <v>1.4</v>
      </c>
      <c r="AC990">
        <v>10.4</v>
      </c>
      <c r="AD990">
        <v>58.1</v>
      </c>
      <c r="AE990">
        <v>16.8</v>
      </c>
      <c r="AF990">
        <v>48</v>
      </c>
      <c r="AG990">
        <v>35.9</v>
      </c>
      <c r="AH990">
        <v>53.6</v>
      </c>
      <c r="AI990">
        <v>30.8</v>
      </c>
      <c r="AJ990">
        <v>9</v>
      </c>
      <c r="AK990">
        <v>22.8</v>
      </c>
      <c r="AL990">
        <v>3</v>
      </c>
      <c r="AM990">
        <v>20</v>
      </c>
      <c r="AN990">
        <v>8.3</v>
      </c>
      <c r="AO990">
        <v>7.2</v>
      </c>
      <c r="AP990">
        <v>19.1</v>
      </c>
      <c r="AQ990">
        <v>34.3</v>
      </c>
      <c r="AR990">
        <v>30.8</v>
      </c>
      <c r="AS990">
        <v>1478.1</v>
      </c>
      <c r="AT990">
        <v>82.9</v>
      </c>
      <c r="AU990">
        <v>36.1</v>
      </c>
      <c r="AV990">
        <v>53.9</v>
      </c>
      <c r="AW990">
        <v>10</v>
      </c>
      <c r="AX990">
        <v>2.5</v>
      </c>
      <c r="AY990">
        <v>2.7</v>
      </c>
      <c r="AZ990">
        <v>3.7</v>
      </c>
      <c r="BA990">
        <v>42.9</v>
      </c>
      <c r="BB990">
        <v>1.6</v>
      </c>
      <c r="BC990">
        <v>1.6</v>
      </c>
      <c r="BD990">
        <v>17.5</v>
      </c>
      <c r="BE990">
        <v>29.6</v>
      </c>
      <c r="BF990">
        <v>14.5</v>
      </c>
      <c r="BG990">
        <v>36.2</v>
      </c>
      <c r="BH990">
        <v>7.3</v>
      </c>
      <c r="BI990">
        <v>6.5</v>
      </c>
      <c r="BJ990">
        <v>2.9</v>
      </c>
      <c r="BK990">
        <v>5.2</v>
      </c>
      <c r="BL990">
        <v>1.2</v>
      </c>
      <c r="BM990">
        <v>2.3</v>
      </c>
      <c r="BP990">
        <v>46.2</v>
      </c>
      <c r="BQ990">
        <v>846.1</v>
      </c>
      <c r="BS990">
        <v>32.2</v>
      </c>
      <c r="BT990">
        <v>3.6</v>
      </c>
    </row>
    <row r="991" spans="1:72" x14ac:dyDescent="0.25">
      <c r="A991" s="28" t="s">
        <v>287</v>
      </c>
      <c r="B991" s="27" t="s">
        <v>356</v>
      </c>
      <c r="C991" s="28" t="s">
        <v>387</v>
      </c>
      <c r="D991">
        <v>46.6</v>
      </c>
      <c r="E991">
        <v>0.4</v>
      </c>
      <c r="F991">
        <v>0.6</v>
      </c>
      <c r="G991">
        <v>2.3</v>
      </c>
      <c r="H991">
        <v>28.2</v>
      </c>
      <c r="I991">
        <v>4.6</v>
      </c>
      <c r="J991">
        <v>2.8</v>
      </c>
      <c r="K991">
        <v>6.3</v>
      </c>
      <c r="L991">
        <v>4.2</v>
      </c>
      <c r="M991">
        <v>28.4</v>
      </c>
      <c r="N991">
        <v>46.4</v>
      </c>
      <c r="O991">
        <v>15.5</v>
      </c>
      <c r="P991">
        <v>12.6</v>
      </c>
      <c r="Q991">
        <v>5.6</v>
      </c>
      <c r="R991">
        <v>16.3</v>
      </c>
      <c r="S991">
        <v>22.2</v>
      </c>
      <c r="T991">
        <v>8.1</v>
      </c>
      <c r="U991">
        <v>10.4</v>
      </c>
      <c r="V991">
        <v>25.6</v>
      </c>
      <c r="W991">
        <v>20.4</v>
      </c>
      <c r="X991">
        <v>30.7</v>
      </c>
      <c r="Y991">
        <v>8.5</v>
      </c>
      <c r="Z991">
        <v>10.7</v>
      </c>
      <c r="AA991">
        <v>56.8</v>
      </c>
      <c r="AB991">
        <v>1.3</v>
      </c>
      <c r="AC991">
        <v>19.2</v>
      </c>
      <c r="AD991">
        <v>76.6</v>
      </c>
      <c r="AE991">
        <v>18.4</v>
      </c>
      <c r="AF991">
        <v>43.4</v>
      </c>
      <c r="AG991">
        <v>29.8</v>
      </c>
      <c r="AH991">
        <v>46.9</v>
      </c>
      <c r="AI991">
        <v>35.5</v>
      </c>
      <c r="AJ991">
        <v>10.1</v>
      </c>
      <c r="AK991">
        <v>17.6</v>
      </c>
      <c r="AL991">
        <v>4.2</v>
      </c>
      <c r="AM991">
        <v>29.1</v>
      </c>
      <c r="AN991">
        <v>7</v>
      </c>
      <c r="AO991">
        <v>9.2</v>
      </c>
      <c r="AP991">
        <v>17.6</v>
      </c>
      <c r="AQ991">
        <v>73.3</v>
      </c>
      <c r="AR991">
        <v>14.4</v>
      </c>
      <c r="AS991">
        <v>807.4</v>
      </c>
      <c r="AT991">
        <v>23.1</v>
      </c>
      <c r="AU991">
        <v>32</v>
      </c>
      <c r="AV991">
        <v>71.1</v>
      </c>
      <c r="AW991">
        <v>12.9</v>
      </c>
      <c r="AX991">
        <v>3.2</v>
      </c>
      <c r="AY991">
        <v>4.5</v>
      </c>
      <c r="AZ991">
        <v>4.1</v>
      </c>
      <c r="BA991">
        <v>38.5</v>
      </c>
      <c r="BB991">
        <v>2.1</v>
      </c>
      <c r="BC991">
        <v>2</v>
      </c>
      <c r="BD991">
        <v>20.2</v>
      </c>
      <c r="BE991">
        <v>26.8</v>
      </c>
      <c r="BF991">
        <v>13.8</v>
      </c>
      <c r="BG991">
        <v>26.4</v>
      </c>
      <c r="BH991">
        <v>8</v>
      </c>
      <c r="BI991">
        <v>8.4</v>
      </c>
      <c r="BJ991">
        <v>3.1</v>
      </c>
      <c r="BK991">
        <v>4.5</v>
      </c>
      <c r="BL991">
        <v>1</v>
      </c>
      <c r="BM991">
        <v>2.5</v>
      </c>
      <c r="BP991">
        <v>35.2</v>
      </c>
      <c r="BQ991">
        <v>679.2</v>
      </c>
      <c r="BR991">
        <v>0.1</v>
      </c>
      <c r="BS991">
        <v>73.5</v>
      </c>
      <c r="BT991">
        <v>8.3</v>
      </c>
    </row>
    <row r="992" spans="1:72" x14ac:dyDescent="0.25">
      <c r="A992" s="28" t="s">
        <v>287</v>
      </c>
      <c r="B992" s="27" t="s">
        <v>356</v>
      </c>
      <c r="C992" s="28" t="s">
        <v>388</v>
      </c>
      <c r="AA992">
        <v>0.1</v>
      </c>
      <c r="AS992">
        <v>0.1</v>
      </c>
      <c r="BQ992">
        <v>0.1</v>
      </c>
      <c r="BT992">
        <v>-0.3</v>
      </c>
    </row>
    <row r="993" spans="1:72" x14ac:dyDescent="0.25">
      <c r="A993" s="28" t="s">
        <v>287</v>
      </c>
      <c r="B993" s="27" t="s">
        <v>356</v>
      </c>
      <c r="C993" s="28" t="s">
        <v>389</v>
      </c>
      <c r="D993">
        <v>0.4</v>
      </c>
      <c r="H993">
        <v>0.1</v>
      </c>
      <c r="N993">
        <v>0.6</v>
      </c>
      <c r="O993">
        <v>0.1</v>
      </c>
      <c r="P993">
        <v>0.3</v>
      </c>
      <c r="R993">
        <v>0.1</v>
      </c>
      <c r="S993">
        <v>0.2</v>
      </c>
      <c r="U993">
        <v>0.1</v>
      </c>
      <c r="V993">
        <v>0.2</v>
      </c>
      <c r="W993">
        <v>0.2</v>
      </c>
      <c r="X993">
        <v>0.2</v>
      </c>
      <c r="Z993">
        <v>0.1</v>
      </c>
      <c r="AA993">
        <v>0.1</v>
      </c>
      <c r="AC993">
        <v>0.1</v>
      </c>
      <c r="AD993">
        <v>0.5</v>
      </c>
      <c r="AE993">
        <v>0.1</v>
      </c>
      <c r="AF993">
        <v>0.1</v>
      </c>
      <c r="AG993">
        <v>0.1</v>
      </c>
      <c r="AH993">
        <v>0.1</v>
      </c>
      <c r="AM993">
        <v>0.2</v>
      </c>
      <c r="AQ993">
        <v>0.1</v>
      </c>
      <c r="AS993">
        <v>1.8</v>
      </c>
      <c r="AU993">
        <v>0.2</v>
      </c>
      <c r="AV993">
        <v>0.1</v>
      </c>
      <c r="AW993">
        <v>0.1</v>
      </c>
      <c r="BA993">
        <v>0.1</v>
      </c>
      <c r="BD993">
        <v>0.1</v>
      </c>
      <c r="BE993">
        <v>0.1</v>
      </c>
      <c r="BF993">
        <v>0.1</v>
      </c>
      <c r="BG993">
        <v>0.9</v>
      </c>
      <c r="BH993">
        <v>0.2</v>
      </c>
      <c r="BQ993">
        <v>3.1</v>
      </c>
      <c r="BS993">
        <v>1.7</v>
      </c>
      <c r="BT993">
        <v>0.4</v>
      </c>
    </row>
    <row r="994" spans="1:72" x14ac:dyDescent="0.25">
      <c r="A994" s="28" t="s">
        <v>287</v>
      </c>
      <c r="B994" s="27" t="s">
        <v>356</v>
      </c>
      <c r="C994" s="28" t="s">
        <v>390</v>
      </c>
      <c r="H994">
        <v>0.1</v>
      </c>
      <c r="I994">
        <v>0.2</v>
      </c>
      <c r="K994">
        <v>0.1</v>
      </c>
      <c r="L994">
        <v>0.1</v>
      </c>
      <c r="M994">
        <v>0.2</v>
      </c>
      <c r="N994">
        <v>0.1</v>
      </c>
      <c r="R994">
        <v>0.1</v>
      </c>
      <c r="S994">
        <v>0.1</v>
      </c>
      <c r="U994">
        <v>0.1</v>
      </c>
      <c r="V994">
        <v>0.1</v>
      </c>
      <c r="W994">
        <v>0.1</v>
      </c>
      <c r="X994">
        <v>0.1</v>
      </c>
      <c r="AA994">
        <v>0.1</v>
      </c>
      <c r="AD994">
        <v>0.1</v>
      </c>
      <c r="AF994">
        <v>0.1</v>
      </c>
      <c r="AS994">
        <v>0.2</v>
      </c>
      <c r="BQ994">
        <v>0.8</v>
      </c>
      <c r="BS994">
        <v>0.1</v>
      </c>
      <c r="BT994">
        <v>-0.2</v>
      </c>
    </row>
    <row r="995" spans="1:72" x14ac:dyDescent="0.25">
      <c r="A995" s="28" t="s">
        <v>287</v>
      </c>
      <c r="B995" s="27" t="s">
        <v>356</v>
      </c>
      <c r="C995" s="28" t="s">
        <v>391</v>
      </c>
      <c r="D995">
        <v>0.7</v>
      </c>
      <c r="H995">
        <v>0.6</v>
      </c>
      <c r="I995">
        <v>0.1</v>
      </c>
      <c r="J995">
        <v>0.1</v>
      </c>
      <c r="K995">
        <v>0.2</v>
      </c>
      <c r="L995">
        <v>0.2</v>
      </c>
      <c r="M995">
        <v>0.1</v>
      </c>
      <c r="N995">
        <v>0.6</v>
      </c>
      <c r="O995">
        <v>0.2</v>
      </c>
      <c r="P995">
        <v>0.3</v>
      </c>
      <c r="Q995">
        <v>0.1</v>
      </c>
      <c r="R995">
        <v>0.3</v>
      </c>
      <c r="S995">
        <v>0.5</v>
      </c>
      <c r="T995">
        <v>0.1</v>
      </c>
      <c r="U995">
        <v>0.4</v>
      </c>
      <c r="V995">
        <v>0.7</v>
      </c>
      <c r="W995">
        <v>0.9</v>
      </c>
      <c r="X995">
        <v>0.4</v>
      </c>
      <c r="Y995">
        <v>0.1</v>
      </c>
      <c r="Z995">
        <v>0.3</v>
      </c>
      <c r="AA995">
        <v>0.4</v>
      </c>
      <c r="AC995">
        <v>0.3</v>
      </c>
      <c r="AD995">
        <v>1.5</v>
      </c>
      <c r="AE995">
        <v>0.4</v>
      </c>
      <c r="AF995">
        <v>0.5</v>
      </c>
      <c r="AG995">
        <v>0.4</v>
      </c>
      <c r="AH995">
        <v>0.7</v>
      </c>
      <c r="AI995">
        <v>0.3</v>
      </c>
      <c r="AJ995">
        <v>0.1</v>
      </c>
      <c r="AK995">
        <v>0.3</v>
      </c>
      <c r="AM995">
        <v>0.9</v>
      </c>
      <c r="AO995">
        <v>0.1</v>
      </c>
      <c r="AP995">
        <v>0.2</v>
      </c>
      <c r="AQ995">
        <v>0.3</v>
      </c>
      <c r="AR995">
        <v>0.2</v>
      </c>
      <c r="AS995">
        <v>12.6</v>
      </c>
      <c r="AT995">
        <v>0.2</v>
      </c>
      <c r="AU995">
        <v>0.8</v>
      </c>
      <c r="AV995">
        <v>0.5</v>
      </c>
      <c r="AW995">
        <v>0.2</v>
      </c>
      <c r="AZ995">
        <v>0.1</v>
      </c>
      <c r="BA995">
        <v>0.4</v>
      </c>
      <c r="BD995">
        <v>0.2</v>
      </c>
      <c r="BE995">
        <v>0.3</v>
      </c>
      <c r="BF995">
        <v>0.3</v>
      </c>
      <c r="BG995">
        <v>0.6</v>
      </c>
      <c r="BH995">
        <v>0.2</v>
      </c>
      <c r="BI995">
        <v>0.1</v>
      </c>
      <c r="BJ995">
        <v>0.1</v>
      </c>
      <c r="BP995">
        <v>0.3</v>
      </c>
      <c r="BQ995">
        <v>10.8</v>
      </c>
      <c r="BS995">
        <v>3.2</v>
      </c>
      <c r="BT995">
        <v>0.5</v>
      </c>
    </row>
    <row r="996" spans="1:72" x14ac:dyDescent="0.25">
      <c r="A996" s="28" t="s">
        <v>287</v>
      </c>
      <c r="B996" s="27" t="s">
        <v>356</v>
      </c>
      <c r="C996" s="28" t="s">
        <v>392</v>
      </c>
      <c r="D996">
        <v>10.5</v>
      </c>
      <c r="E996">
        <v>0.1</v>
      </c>
      <c r="F996">
        <v>0.2</v>
      </c>
      <c r="G996">
        <v>0.4</v>
      </c>
      <c r="H996">
        <v>5</v>
      </c>
      <c r="I996">
        <v>3.4</v>
      </c>
      <c r="J996">
        <v>0.5</v>
      </c>
      <c r="K996">
        <v>1.5</v>
      </c>
      <c r="L996">
        <v>2.8</v>
      </c>
      <c r="M996">
        <v>5.7</v>
      </c>
      <c r="N996">
        <v>9.3</v>
      </c>
      <c r="O996">
        <v>1.8</v>
      </c>
      <c r="P996">
        <v>3.1</v>
      </c>
      <c r="Q996">
        <v>1.3</v>
      </c>
      <c r="R996">
        <v>4.4</v>
      </c>
      <c r="S996">
        <v>7.1</v>
      </c>
      <c r="T996">
        <v>1.2</v>
      </c>
      <c r="U996">
        <v>4</v>
      </c>
      <c r="V996">
        <v>7.8</v>
      </c>
      <c r="W996">
        <v>6.8</v>
      </c>
      <c r="X996">
        <v>16.4</v>
      </c>
      <c r="Y996">
        <v>1.9</v>
      </c>
      <c r="Z996">
        <v>8.8</v>
      </c>
      <c r="AA996">
        <v>11.8</v>
      </c>
      <c r="AB996">
        <v>0.4</v>
      </c>
      <c r="AC996">
        <v>3.8</v>
      </c>
      <c r="AD996">
        <v>19.2</v>
      </c>
      <c r="AE996">
        <v>3.9</v>
      </c>
      <c r="AF996">
        <v>6.1</v>
      </c>
      <c r="AG996">
        <v>3.5</v>
      </c>
      <c r="AH996">
        <v>6.5</v>
      </c>
      <c r="AI996">
        <v>3.9</v>
      </c>
      <c r="AJ996">
        <v>1.4</v>
      </c>
      <c r="AK996">
        <v>2.8</v>
      </c>
      <c r="AL996">
        <v>0.2</v>
      </c>
      <c r="AM996">
        <v>10.2</v>
      </c>
      <c r="AN996">
        <v>0.4</v>
      </c>
      <c r="AO996">
        <v>0.6</v>
      </c>
      <c r="AP996">
        <v>2.4</v>
      </c>
      <c r="AQ996">
        <v>3.5</v>
      </c>
      <c r="AR996">
        <v>1.6</v>
      </c>
      <c r="AS996">
        <v>72.9</v>
      </c>
      <c r="AT996">
        <v>1.5</v>
      </c>
      <c r="AU996">
        <v>8.6</v>
      </c>
      <c r="AV996">
        <v>4.8</v>
      </c>
      <c r="AW996">
        <v>2.6</v>
      </c>
      <c r="AX996">
        <v>0.5</v>
      </c>
      <c r="AY996">
        <v>0.3</v>
      </c>
      <c r="AZ996">
        <v>1</v>
      </c>
      <c r="BA996">
        <v>4.6</v>
      </c>
      <c r="BB996">
        <v>0.2</v>
      </c>
      <c r="BC996">
        <v>0.2</v>
      </c>
      <c r="BD996">
        <v>3.1</v>
      </c>
      <c r="BE996">
        <v>3.2</v>
      </c>
      <c r="BF996">
        <v>2.5</v>
      </c>
      <c r="BG996">
        <v>9.6</v>
      </c>
      <c r="BH996">
        <v>3.1</v>
      </c>
      <c r="BI996">
        <v>1.6</v>
      </c>
      <c r="BJ996">
        <v>0.4</v>
      </c>
      <c r="BK996">
        <v>0.6</v>
      </c>
      <c r="BL996">
        <v>0.3</v>
      </c>
      <c r="BM996">
        <v>0.4</v>
      </c>
      <c r="BP996">
        <v>3.5</v>
      </c>
      <c r="BQ996">
        <v>153.1</v>
      </c>
      <c r="BS996">
        <v>70.6</v>
      </c>
      <c r="BT996">
        <v>18.1</v>
      </c>
    </row>
    <row r="997" spans="1:72" x14ac:dyDescent="0.25">
      <c r="A997" s="28" t="s">
        <v>287</v>
      </c>
      <c r="B997" s="27" t="s">
        <v>356</v>
      </c>
      <c r="C997" s="28" t="s">
        <v>393</v>
      </c>
      <c r="D997">
        <v>14.2</v>
      </c>
      <c r="E997">
        <v>0.1</v>
      </c>
      <c r="F997">
        <v>0.1</v>
      </c>
      <c r="G997">
        <v>2.3</v>
      </c>
      <c r="H997">
        <v>2.8</v>
      </c>
      <c r="I997">
        <v>0.5</v>
      </c>
      <c r="J997">
        <v>0.5</v>
      </c>
      <c r="K997">
        <v>2.2</v>
      </c>
      <c r="L997">
        <v>1</v>
      </c>
      <c r="M997">
        <v>24.3</v>
      </c>
      <c r="N997">
        <v>19.6</v>
      </c>
      <c r="O997">
        <v>1.2</v>
      </c>
      <c r="P997">
        <v>1.9</v>
      </c>
      <c r="Q997">
        <v>2.6</v>
      </c>
      <c r="R997">
        <v>8</v>
      </c>
      <c r="S997">
        <v>4.6</v>
      </c>
      <c r="T997">
        <v>0.5</v>
      </c>
      <c r="U997">
        <v>1.9</v>
      </c>
      <c r="V997">
        <v>4.1</v>
      </c>
      <c r="W997">
        <v>1.5</v>
      </c>
      <c r="X997">
        <v>2</v>
      </c>
      <c r="Y997">
        <v>0.7</v>
      </c>
      <c r="Z997">
        <v>1.3</v>
      </c>
      <c r="AA997">
        <v>137.1</v>
      </c>
      <c r="AB997">
        <v>0.3</v>
      </c>
      <c r="AC997">
        <v>2.4</v>
      </c>
      <c r="AD997">
        <v>14.2</v>
      </c>
      <c r="AE997">
        <v>1.5</v>
      </c>
      <c r="AF997">
        <v>8.7</v>
      </c>
      <c r="AG997">
        <v>2.6</v>
      </c>
      <c r="AH997">
        <v>9.8</v>
      </c>
      <c r="AI997">
        <v>6</v>
      </c>
      <c r="AJ997">
        <v>3.4</v>
      </c>
      <c r="AK997">
        <v>1.3</v>
      </c>
      <c r="AL997">
        <v>0.2</v>
      </c>
      <c r="AM997">
        <v>3.5</v>
      </c>
      <c r="AN997">
        <v>0.2</v>
      </c>
      <c r="AO997">
        <v>0.5</v>
      </c>
      <c r="AP997">
        <v>1</v>
      </c>
      <c r="AQ997">
        <v>1.6</v>
      </c>
      <c r="AR997">
        <v>0.7</v>
      </c>
      <c r="AS997">
        <v>24.9</v>
      </c>
      <c r="AT997">
        <v>1.2</v>
      </c>
      <c r="AU997">
        <v>3.7</v>
      </c>
      <c r="AV997">
        <v>5</v>
      </c>
      <c r="AW997">
        <v>1.4</v>
      </c>
      <c r="AX997">
        <v>0.4</v>
      </c>
      <c r="AY997">
        <v>0.2</v>
      </c>
      <c r="AZ997">
        <v>0.4</v>
      </c>
      <c r="BA997">
        <v>4.4</v>
      </c>
      <c r="BB997">
        <v>0.1</v>
      </c>
      <c r="BC997">
        <v>0.1</v>
      </c>
      <c r="BD997">
        <v>2.2</v>
      </c>
      <c r="BE997">
        <v>2.3</v>
      </c>
      <c r="BF997">
        <v>1.2</v>
      </c>
      <c r="BG997">
        <v>3.1</v>
      </c>
      <c r="BH997">
        <v>1.2</v>
      </c>
      <c r="BI997">
        <v>0.3</v>
      </c>
      <c r="BJ997">
        <v>0.5</v>
      </c>
      <c r="BK997">
        <v>0.3</v>
      </c>
      <c r="BL997">
        <v>0.1</v>
      </c>
      <c r="BM997">
        <v>0.4</v>
      </c>
      <c r="BP997">
        <v>0.6</v>
      </c>
      <c r="BQ997">
        <v>102.4</v>
      </c>
      <c r="BS997">
        <v>2.7</v>
      </c>
      <c r="BT997">
        <v>38.8</v>
      </c>
    </row>
    <row r="998" spans="1:72" x14ac:dyDescent="0.25">
      <c r="A998" s="28" t="s">
        <v>287</v>
      </c>
      <c r="B998" s="27" t="s">
        <v>356</v>
      </c>
      <c r="C998" s="28" t="s">
        <v>394</v>
      </c>
      <c r="D998">
        <v>1.6</v>
      </c>
      <c r="G998">
        <v>0.1</v>
      </c>
      <c r="H998">
        <v>1.4</v>
      </c>
      <c r="I998">
        <v>0.2</v>
      </c>
      <c r="J998">
        <v>0.1</v>
      </c>
      <c r="K998">
        <v>0.2</v>
      </c>
      <c r="L998">
        <v>0.1</v>
      </c>
      <c r="M998">
        <v>3.1</v>
      </c>
      <c r="N998">
        <v>1.6</v>
      </c>
      <c r="O998">
        <v>0.6</v>
      </c>
      <c r="P998">
        <v>0.3</v>
      </c>
      <c r="Q998">
        <v>0.2</v>
      </c>
      <c r="R998">
        <v>2.2</v>
      </c>
      <c r="S998">
        <v>1.8</v>
      </c>
      <c r="T998">
        <v>0.2</v>
      </c>
      <c r="U998">
        <v>0.8</v>
      </c>
      <c r="V998">
        <v>2</v>
      </c>
      <c r="W998">
        <v>1.5</v>
      </c>
      <c r="X998">
        <v>0.6</v>
      </c>
      <c r="Y998">
        <v>0.6</v>
      </c>
      <c r="Z998">
        <v>0.2</v>
      </c>
      <c r="AA998">
        <v>5.3</v>
      </c>
      <c r="AC998">
        <v>0.7</v>
      </c>
      <c r="AD998">
        <v>1.9</v>
      </c>
      <c r="AE998">
        <v>0.6</v>
      </c>
      <c r="AF998">
        <v>0.7</v>
      </c>
      <c r="AG998">
        <v>0.3</v>
      </c>
      <c r="AH998">
        <v>0.6</v>
      </c>
      <c r="AI998">
        <v>0.2</v>
      </c>
      <c r="AJ998">
        <v>0.1</v>
      </c>
      <c r="AK998">
        <v>0.2</v>
      </c>
      <c r="AM998">
        <v>0.9</v>
      </c>
      <c r="AN998">
        <v>0.1</v>
      </c>
      <c r="AP998">
        <v>0.1</v>
      </c>
      <c r="AQ998">
        <v>0.4</v>
      </c>
      <c r="AR998">
        <v>0.4</v>
      </c>
      <c r="AS998">
        <v>8.8</v>
      </c>
      <c r="AT998">
        <v>0.8</v>
      </c>
      <c r="AU998">
        <v>0.4</v>
      </c>
      <c r="AV998">
        <v>0.8</v>
      </c>
      <c r="AW998">
        <v>0.3</v>
      </c>
      <c r="AX998">
        <v>0.1</v>
      </c>
      <c r="AZ998">
        <v>0.1</v>
      </c>
      <c r="BA998">
        <v>0.3</v>
      </c>
      <c r="BD998">
        <v>0.4</v>
      </c>
      <c r="BE998">
        <v>0.5</v>
      </c>
      <c r="BF998">
        <v>0.2</v>
      </c>
      <c r="BG998">
        <v>2.2</v>
      </c>
      <c r="BH998">
        <v>0.5</v>
      </c>
      <c r="BI998">
        <v>0.1</v>
      </c>
      <c r="BJ998">
        <v>0.1</v>
      </c>
      <c r="BK998">
        <v>0.1</v>
      </c>
      <c r="BM998">
        <v>0.1</v>
      </c>
      <c r="BP998">
        <v>0.8</v>
      </c>
      <c r="BQ998">
        <v>8.9</v>
      </c>
      <c r="BS998">
        <v>11.1</v>
      </c>
      <c r="BT998">
        <v>1</v>
      </c>
    </row>
    <row r="999" spans="1:72" x14ac:dyDescent="0.25">
      <c r="A999" s="28" t="s">
        <v>287</v>
      </c>
      <c r="B999" s="27" t="s">
        <v>356</v>
      </c>
      <c r="C999" s="28" t="s">
        <v>395</v>
      </c>
      <c r="D999">
        <v>4.6</v>
      </c>
      <c r="G999">
        <v>0.3</v>
      </c>
      <c r="H999">
        <v>2.9</v>
      </c>
      <c r="I999">
        <v>0.2</v>
      </c>
      <c r="J999">
        <v>0.2</v>
      </c>
      <c r="K999">
        <v>0.5</v>
      </c>
      <c r="L999">
        <v>0.5</v>
      </c>
      <c r="M999">
        <v>4.1</v>
      </c>
      <c r="N999">
        <v>4.1</v>
      </c>
      <c r="O999">
        <v>2.2</v>
      </c>
      <c r="P999">
        <v>0.9</v>
      </c>
      <c r="Q999">
        <v>0.4</v>
      </c>
      <c r="R999">
        <v>1.3</v>
      </c>
      <c r="S999">
        <v>2.5</v>
      </c>
      <c r="T999">
        <v>0.9</v>
      </c>
      <c r="U999">
        <v>0.6</v>
      </c>
      <c r="V999">
        <v>2.6</v>
      </c>
      <c r="W999">
        <v>1.1</v>
      </c>
      <c r="X999">
        <v>5.2</v>
      </c>
      <c r="Y999">
        <v>0.8</v>
      </c>
      <c r="Z999">
        <v>1</v>
      </c>
      <c r="AA999">
        <v>8.4</v>
      </c>
      <c r="AB999">
        <v>0.1</v>
      </c>
      <c r="AC999">
        <v>2.7</v>
      </c>
      <c r="AD999">
        <v>7.4</v>
      </c>
      <c r="AE999">
        <v>1.3</v>
      </c>
      <c r="AF999">
        <v>3.1</v>
      </c>
      <c r="AG999">
        <v>2</v>
      </c>
      <c r="AH999">
        <v>2.9</v>
      </c>
      <c r="AI999">
        <v>1.8</v>
      </c>
      <c r="AJ999">
        <v>0.8</v>
      </c>
      <c r="AK999">
        <v>1.1</v>
      </c>
      <c r="AL999">
        <v>0.3</v>
      </c>
      <c r="AM999">
        <v>2.6</v>
      </c>
      <c r="AN999">
        <v>0.7</v>
      </c>
      <c r="AO999">
        <v>0.5</v>
      </c>
      <c r="AP999">
        <v>1.5</v>
      </c>
      <c r="AQ999">
        <v>7.6</v>
      </c>
      <c r="AR999">
        <v>5.3</v>
      </c>
      <c r="AS999">
        <v>54.1</v>
      </c>
      <c r="AT999">
        <v>5.1</v>
      </c>
      <c r="AU999">
        <v>2</v>
      </c>
      <c r="AV999">
        <v>5.5</v>
      </c>
      <c r="AW999">
        <v>0.8</v>
      </c>
      <c r="AX999">
        <v>0.3</v>
      </c>
      <c r="AY999">
        <v>0.3</v>
      </c>
      <c r="AZ999">
        <v>0.4</v>
      </c>
      <c r="BA999">
        <v>2.9</v>
      </c>
      <c r="BB999">
        <v>0.2</v>
      </c>
      <c r="BC999">
        <v>0.1</v>
      </c>
      <c r="BD999">
        <v>1.9</v>
      </c>
      <c r="BE999">
        <v>2.6</v>
      </c>
      <c r="BF999">
        <v>1.3</v>
      </c>
      <c r="BG999">
        <v>4.9</v>
      </c>
      <c r="BH999">
        <v>1.2</v>
      </c>
      <c r="BI999">
        <v>0.5</v>
      </c>
      <c r="BJ999">
        <v>0.3</v>
      </c>
      <c r="BK999">
        <v>0.4</v>
      </c>
      <c r="BL999">
        <v>0.1</v>
      </c>
      <c r="BM999">
        <v>0.2</v>
      </c>
      <c r="BP999">
        <v>3.2</v>
      </c>
      <c r="BQ999">
        <v>53.1</v>
      </c>
      <c r="BS999">
        <v>16.5</v>
      </c>
      <c r="BT999">
        <v>1.9</v>
      </c>
    </row>
    <row r="1000" spans="1:72" x14ac:dyDescent="0.25">
      <c r="A1000" s="28" t="s">
        <v>287</v>
      </c>
      <c r="B1000" s="27" t="s">
        <v>356</v>
      </c>
      <c r="C1000" s="28" t="s">
        <v>396</v>
      </c>
      <c r="D1000">
        <v>76.3</v>
      </c>
      <c r="E1000">
        <v>0.5</v>
      </c>
      <c r="F1000">
        <v>0.7</v>
      </c>
      <c r="G1000">
        <v>7.4</v>
      </c>
      <c r="H1000">
        <v>34.8</v>
      </c>
      <c r="I1000">
        <v>4.4</v>
      </c>
      <c r="J1000">
        <v>4.1</v>
      </c>
      <c r="K1000">
        <v>11.8</v>
      </c>
      <c r="L1000">
        <v>9.8</v>
      </c>
      <c r="M1000">
        <v>82.8</v>
      </c>
      <c r="N1000">
        <v>112.2</v>
      </c>
      <c r="O1000">
        <v>76</v>
      </c>
      <c r="P1000">
        <v>18.9</v>
      </c>
      <c r="Q1000">
        <v>8.6</v>
      </c>
      <c r="R1000">
        <v>20.9</v>
      </c>
      <c r="S1000">
        <v>28.3</v>
      </c>
      <c r="T1000">
        <v>19.4</v>
      </c>
      <c r="U1000">
        <v>12.4</v>
      </c>
      <c r="V1000">
        <v>42</v>
      </c>
      <c r="W1000">
        <v>19.1</v>
      </c>
      <c r="X1000">
        <v>52.1</v>
      </c>
      <c r="Y1000">
        <v>34.7</v>
      </c>
      <c r="Z1000">
        <v>15.3</v>
      </c>
      <c r="AA1000">
        <v>161.3</v>
      </c>
      <c r="AB1000">
        <v>2.5</v>
      </c>
      <c r="AC1000">
        <v>27.8</v>
      </c>
      <c r="AD1000">
        <v>162.8</v>
      </c>
      <c r="AE1000">
        <v>23.8</v>
      </c>
      <c r="AF1000">
        <v>60.1</v>
      </c>
      <c r="AG1000">
        <v>46.1</v>
      </c>
      <c r="AH1000">
        <v>55.2</v>
      </c>
      <c r="AI1000">
        <v>34</v>
      </c>
      <c r="AJ1000">
        <v>16.4</v>
      </c>
      <c r="AK1000">
        <v>22.9</v>
      </c>
      <c r="AL1000">
        <v>4.6</v>
      </c>
      <c r="AM1000">
        <v>42.2</v>
      </c>
      <c r="AN1000">
        <v>25.2</v>
      </c>
      <c r="AO1000">
        <v>14.9</v>
      </c>
      <c r="AP1000">
        <v>23.5</v>
      </c>
      <c r="AQ1000">
        <v>118.7</v>
      </c>
      <c r="AR1000">
        <v>17.7</v>
      </c>
      <c r="AS1000">
        <v>1488.8</v>
      </c>
      <c r="AT1000">
        <v>32</v>
      </c>
      <c r="AU1000">
        <v>39.4</v>
      </c>
      <c r="AV1000">
        <v>149.1</v>
      </c>
      <c r="AW1000">
        <v>18.1</v>
      </c>
      <c r="AX1000">
        <v>5.6</v>
      </c>
      <c r="AY1000">
        <v>6.2</v>
      </c>
      <c r="AZ1000">
        <v>7</v>
      </c>
      <c r="BA1000">
        <v>49.4</v>
      </c>
      <c r="BB1000">
        <v>4</v>
      </c>
      <c r="BC1000">
        <v>1.8</v>
      </c>
      <c r="BD1000">
        <v>36.3</v>
      </c>
      <c r="BE1000">
        <v>88.9</v>
      </c>
      <c r="BF1000">
        <v>27.8</v>
      </c>
      <c r="BG1000">
        <v>83.9</v>
      </c>
      <c r="BH1000">
        <v>18.7</v>
      </c>
      <c r="BI1000">
        <v>10.7</v>
      </c>
      <c r="BJ1000">
        <v>5.9</v>
      </c>
      <c r="BK1000">
        <v>8.2</v>
      </c>
      <c r="BL1000">
        <v>1.2</v>
      </c>
      <c r="BM1000">
        <v>5.2</v>
      </c>
      <c r="BP1000">
        <v>129.4</v>
      </c>
      <c r="BQ1000">
        <v>817</v>
      </c>
      <c r="BS1000">
        <v>274.4</v>
      </c>
      <c r="BT1000">
        <v>16.5</v>
      </c>
    </row>
    <row r="1001" spans="1:72" x14ac:dyDescent="0.25">
      <c r="A1001" s="28" t="s">
        <v>287</v>
      </c>
      <c r="B1001" s="27" t="s">
        <v>356</v>
      </c>
      <c r="C1001" s="28" t="s">
        <v>397</v>
      </c>
      <c r="D1001">
        <v>15.3</v>
      </c>
      <c r="E1001">
        <v>0.1</v>
      </c>
      <c r="F1001">
        <v>0.3</v>
      </c>
      <c r="G1001">
        <v>0.8</v>
      </c>
      <c r="H1001">
        <v>14.2</v>
      </c>
      <c r="I1001">
        <v>2.7</v>
      </c>
      <c r="J1001">
        <v>1</v>
      </c>
      <c r="K1001">
        <v>2.5</v>
      </c>
      <c r="L1001">
        <v>1.8</v>
      </c>
      <c r="M1001">
        <v>57.3</v>
      </c>
      <c r="N1001">
        <v>30.7</v>
      </c>
      <c r="O1001">
        <v>8.8</v>
      </c>
      <c r="P1001">
        <v>7.8</v>
      </c>
      <c r="Q1001">
        <v>4</v>
      </c>
      <c r="R1001">
        <v>15.6</v>
      </c>
      <c r="S1001">
        <v>10.3</v>
      </c>
      <c r="T1001">
        <v>11.3</v>
      </c>
      <c r="U1001">
        <v>13</v>
      </c>
      <c r="V1001">
        <v>23.3</v>
      </c>
      <c r="W1001">
        <v>29.3</v>
      </c>
      <c r="X1001">
        <v>23.4</v>
      </c>
      <c r="Y1001">
        <v>6.8</v>
      </c>
      <c r="Z1001">
        <v>11.6</v>
      </c>
      <c r="AA1001">
        <v>55.4</v>
      </c>
      <c r="AB1001">
        <v>0.9</v>
      </c>
      <c r="AC1001">
        <v>6</v>
      </c>
      <c r="AD1001">
        <v>38.4</v>
      </c>
      <c r="AE1001">
        <v>15.1</v>
      </c>
      <c r="AF1001">
        <v>6.7</v>
      </c>
      <c r="AG1001">
        <v>3.2</v>
      </c>
      <c r="AH1001">
        <v>8.4</v>
      </c>
      <c r="AI1001">
        <v>1.9</v>
      </c>
      <c r="AJ1001">
        <v>1.6</v>
      </c>
      <c r="AK1001">
        <v>4.2</v>
      </c>
      <c r="AL1001">
        <v>0.3</v>
      </c>
      <c r="AM1001">
        <v>10.3</v>
      </c>
      <c r="AN1001">
        <v>1</v>
      </c>
      <c r="AO1001">
        <v>1.7</v>
      </c>
      <c r="AP1001">
        <v>6.9</v>
      </c>
      <c r="AQ1001">
        <v>13.3</v>
      </c>
      <c r="AR1001">
        <v>1.2</v>
      </c>
      <c r="AS1001">
        <v>69.3</v>
      </c>
      <c r="AT1001">
        <v>1.7</v>
      </c>
      <c r="AU1001">
        <v>12.8</v>
      </c>
      <c r="AV1001">
        <v>7.6</v>
      </c>
      <c r="AW1001">
        <v>5.2</v>
      </c>
      <c r="AX1001">
        <v>1.4</v>
      </c>
      <c r="AY1001">
        <v>1.1</v>
      </c>
      <c r="AZ1001">
        <v>1.4</v>
      </c>
      <c r="BA1001">
        <v>6.1</v>
      </c>
      <c r="BB1001">
        <v>0.3</v>
      </c>
      <c r="BC1001">
        <v>0.3</v>
      </c>
      <c r="BD1001">
        <v>7</v>
      </c>
      <c r="BE1001">
        <v>6.4</v>
      </c>
      <c r="BF1001">
        <v>3.5</v>
      </c>
      <c r="BG1001">
        <v>42.7</v>
      </c>
      <c r="BH1001">
        <v>4.1</v>
      </c>
      <c r="BI1001">
        <v>4.4</v>
      </c>
      <c r="BJ1001">
        <v>1.7</v>
      </c>
      <c r="BK1001">
        <v>1.1</v>
      </c>
      <c r="BL1001">
        <v>1.1</v>
      </c>
      <c r="BM1001">
        <v>0.9</v>
      </c>
      <c r="BP1001">
        <v>9.4</v>
      </c>
      <c r="BQ1001">
        <v>253.3</v>
      </c>
      <c r="BS1001">
        <v>140.4</v>
      </c>
      <c r="BT1001">
        <v>12</v>
      </c>
    </row>
    <row r="1002" spans="1:69" x14ac:dyDescent="0.25">
      <c r="A1002" s="28" t="s">
        <v>287</v>
      </c>
      <c r="B1002" s="27" t="s">
        <v>356</v>
      </c>
      <c r="C1002" s="28" t="s">
        <v>398</v>
      </c>
      <c r="D1002">
        <v>0.1</v>
      </c>
      <c r="H1002">
        <v>0.2</v>
      </c>
      <c r="N1002">
        <v>0.2</v>
      </c>
      <c r="AM1002">
        <v>0.2</v>
      </c>
      <c r="AS1002">
        <v>0.3</v>
      </c>
      <c r="BG1002">
        <v>0.1</v>
      </c>
      <c r="BQ1002">
        <v>1.3</v>
      </c>
    </row>
    <row r="1003" spans="1:72" x14ac:dyDescent="0.25">
      <c r="A1003" s="28" t="s">
        <v>287</v>
      </c>
      <c r="B1003" s="27" t="s">
        <v>356</v>
      </c>
      <c r="C1003" s="28" t="s">
        <v>399</v>
      </c>
      <c r="D1003">
        <v>3.1</v>
      </c>
      <c r="G1003">
        <v>0.2</v>
      </c>
      <c r="H1003">
        <v>7.3</v>
      </c>
      <c r="I1003">
        <v>0.3</v>
      </c>
      <c r="J1003">
        <v>0.2</v>
      </c>
      <c r="K1003">
        <v>2.8</v>
      </c>
      <c r="L1003">
        <v>1</v>
      </c>
      <c r="M1003">
        <v>5.8</v>
      </c>
      <c r="N1003">
        <v>1.9</v>
      </c>
      <c r="O1003">
        <v>0.3</v>
      </c>
      <c r="P1003">
        <v>0.5</v>
      </c>
      <c r="Q1003">
        <v>0.4</v>
      </c>
      <c r="R1003">
        <v>1.6</v>
      </c>
      <c r="S1003">
        <v>0.9</v>
      </c>
      <c r="T1003">
        <v>0.1</v>
      </c>
      <c r="U1003">
        <v>0.4</v>
      </c>
      <c r="V1003">
        <v>0.8</v>
      </c>
      <c r="W1003">
        <v>0.5</v>
      </c>
      <c r="X1003">
        <v>0.8</v>
      </c>
      <c r="Y1003">
        <v>0.2</v>
      </c>
      <c r="Z1003">
        <v>0.3</v>
      </c>
      <c r="AA1003">
        <v>6.5</v>
      </c>
      <c r="AC1003">
        <v>0.4</v>
      </c>
      <c r="AD1003">
        <v>2</v>
      </c>
      <c r="AE1003">
        <v>0.4</v>
      </c>
      <c r="AF1003">
        <v>1.1</v>
      </c>
      <c r="AG1003">
        <v>0.5</v>
      </c>
      <c r="AH1003">
        <v>0.9</v>
      </c>
      <c r="AI1003">
        <v>0.3</v>
      </c>
      <c r="AJ1003">
        <v>0.1</v>
      </c>
      <c r="AK1003">
        <v>0.3</v>
      </c>
      <c r="AM1003">
        <v>2.3</v>
      </c>
      <c r="AN1003">
        <v>0.2</v>
      </c>
      <c r="AO1003">
        <v>0.1</v>
      </c>
      <c r="AP1003">
        <v>0.3</v>
      </c>
      <c r="AQ1003">
        <v>0.6</v>
      </c>
      <c r="AR1003">
        <v>0.2</v>
      </c>
      <c r="AS1003">
        <v>8.1</v>
      </c>
      <c r="AT1003">
        <v>0.3</v>
      </c>
      <c r="AU1003">
        <v>1.1</v>
      </c>
      <c r="AV1003">
        <v>0.9</v>
      </c>
      <c r="AW1003">
        <v>0.3</v>
      </c>
      <c r="AX1003">
        <v>0.1</v>
      </c>
      <c r="AY1003">
        <v>0.1</v>
      </c>
      <c r="AZ1003">
        <v>0.1</v>
      </c>
      <c r="BA1003">
        <v>0.6</v>
      </c>
      <c r="BD1003">
        <v>0.5</v>
      </c>
      <c r="BE1003">
        <v>0.5</v>
      </c>
      <c r="BF1003">
        <v>0.2</v>
      </c>
      <c r="BG1003">
        <v>1</v>
      </c>
      <c r="BH1003">
        <v>0.3</v>
      </c>
      <c r="BI1003">
        <v>0.2</v>
      </c>
      <c r="BJ1003">
        <v>0.1</v>
      </c>
      <c r="BK1003">
        <v>0.1</v>
      </c>
      <c r="BP1003">
        <v>0.3</v>
      </c>
      <c r="BQ1003">
        <v>29.6</v>
      </c>
      <c r="BS1003">
        <v>1.1</v>
      </c>
      <c r="BT1003">
        <v>-0.2</v>
      </c>
    </row>
    <row r="1004" spans="1:72" x14ac:dyDescent="0.25">
      <c r="A1004" s="28" t="s">
        <v>287</v>
      </c>
      <c r="B1004" s="27" t="s">
        <v>356</v>
      </c>
      <c r="C1004" s="28" t="s">
        <v>400</v>
      </c>
      <c r="D1004">
        <v>5.6</v>
      </c>
      <c r="F1004">
        <v>0.1</v>
      </c>
      <c r="G1004">
        <v>0.2</v>
      </c>
      <c r="H1004">
        <v>2.5</v>
      </c>
      <c r="I1004">
        <v>2.6</v>
      </c>
      <c r="J1004">
        <v>0.4</v>
      </c>
      <c r="K1004">
        <v>1.2</v>
      </c>
      <c r="L1004">
        <v>1.4</v>
      </c>
      <c r="M1004">
        <v>0.3</v>
      </c>
      <c r="N1004">
        <v>12</v>
      </c>
      <c r="O1004">
        <v>4.8</v>
      </c>
      <c r="P1004">
        <v>2.8</v>
      </c>
      <c r="Q1004">
        <v>0.6</v>
      </c>
      <c r="R1004">
        <v>1.2</v>
      </c>
      <c r="S1004">
        <v>4.2</v>
      </c>
      <c r="T1004">
        <v>4.8</v>
      </c>
      <c r="U1004">
        <v>6.7</v>
      </c>
      <c r="V1004">
        <v>10.1</v>
      </c>
      <c r="W1004">
        <v>5.5</v>
      </c>
      <c r="X1004">
        <v>14.8</v>
      </c>
      <c r="Y1004">
        <v>2.1</v>
      </c>
      <c r="Z1004">
        <v>5.8</v>
      </c>
      <c r="AA1004">
        <v>3.3</v>
      </c>
      <c r="AB1004">
        <v>0.3</v>
      </c>
      <c r="AC1004">
        <v>1.7</v>
      </c>
      <c r="AD1004">
        <v>17.4</v>
      </c>
      <c r="AE1004">
        <v>2.1</v>
      </c>
      <c r="AF1004">
        <v>3.4</v>
      </c>
      <c r="AG1004">
        <v>1.9</v>
      </c>
      <c r="AH1004">
        <v>2.9</v>
      </c>
      <c r="AI1004">
        <v>1.1</v>
      </c>
      <c r="AJ1004">
        <v>0.8</v>
      </c>
      <c r="AK1004">
        <v>1.1</v>
      </c>
      <c r="AL1004">
        <v>0.2</v>
      </c>
      <c r="AM1004">
        <v>4</v>
      </c>
      <c r="AN1004">
        <v>0.4</v>
      </c>
      <c r="AO1004">
        <v>0.5</v>
      </c>
      <c r="AP1004">
        <v>3</v>
      </c>
      <c r="AQ1004">
        <v>7</v>
      </c>
      <c r="AR1004">
        <v>0.8</v>
      </c>
      <c r="AS1004">
        <v>36</v>
      </c>
      <c r="AT1004">
        <v>0.9</v>
      </c>
      <c r="AU1004">
        <v>4.6</v>
      </c>
      <c r="AV1004">
        <v>4.3</v>
      </c>
      <c r="AW1004">
        <v>2.7</v>
      </c>
      <c r="AX1004">
        <v>0.4</v>
      </c>
      <c r="AY1004">
        <v>0.3</v>
      </c>
      <c r="AZ1004">
        <v>0.6</v>
      </c>
      <c r="BA1004">
        <v>2.9</v>
      </c>
      <c r="BB1004">
        <v>0.1</v>
      </c>
      <c r="BC1004">
        <v>0.1</v>
      </c>
      <c r="BD1004">
        <v>2.7</v>
      </c>
      <c r="BE1004">
        <v>2.9</v>
      </c>
      <c r="BF1004">
        <v>1.9</v>
      </c>
      <c r="BG1004">
        <v>10.9</v>
      </c>
      <c r="BH1004">
        <v>2.1</v>
      </c>
      <c r="BI1004">
        <v>1.5</v>
      </c>
      <c r="BJ1004">
        <v>0.4</v>
      </c>
      <c r="BK1004">
        <v>0.6</v>
      </c>
      <c r="BL1004">
        <v>0.4</v>
      </c>
      <c r="BM1004">
        <v>0.4</v>
      </c>
      <c r="BP1004">
        <v>4.4</v>
      </c>
      <c r="BQ1004">
        <v>100.5</v>
      </c>
      <c r="BS1004">
        <v>66.7</v>
      </c>
      <c r="BT1004">
        <v>7.2</v>
      </c>
    </row>
    <row r="1005" spans="1:72" x14ac:dyDescent="0.25">
      <c r="A1005" s="28" t="s">
        <v>287</v>
      </c>
      <c r="B1005" s="27" t="s">
        <v>356</v>
      </c>
      <c r="C1005" s="28" t="s">
        <v>401</v>
      </c>
      <c r="D1005">
        <v>6.2</v>
      </c>
      <c r="F1005">
        <v>0.1</v>
      </c>
      <c r="G1005">
        <v>0.2</v>
      </c>
      <c r="H1005">
        <v>1.4</v>
      </c>
      <c r="I1005">
        <v>0.4</v>
      </c>
      <c r="J1005">
        <v>0.3</v>
      </c>
      <c r="K1005">
        <v>0.4</v>
      </c>
      <c r="L1005">
        <v>0.6</v>
      </c>
      <c r="M1005">
        <v>0.4</v>
      </c>
      <c r="N1005">
        <v>5.6</v>
      </c>
      <c r="O1005">
        <v>2.2</v>
      </c>
      <c r="P1005">
        <v>2.8</v>
      </c>
      <c r="Q1005">
        <v>0.5</v>
      </c>
      <c r="R1005">
        <v>1.3</v>
      </c>
      <c r="S1005">
        <v>3.8</v>
      </c>
      <c r="T1005">
        <v>2.8</v>
      </c>
      <c r="U1005">
        <v>2.5</v>
      </c>
      <c r="V1005">
        <v>7.5</v>
      </c>
      <c r="W1005">
        <v>5.9</v>
      </c>
      <c r="X1005">
        <v>9.6</v>
      </c>
      <c r="Y1005">
        <v>1.4</v>
      </c>
      <c r="Z1005">
        <v>4.3</v>
      </c>
      <c r="AA1005">
        <v>2.3</v>
      </c>
      <c r="AB1005">
        <v>0.2</v>
      </c>
      <c r="AC1005">
        <v>1.6</v>
      </c>
      <c r="AD1005">
        <v>14.8</v>
      </c>
      <c r="AE1005">
        <v>3.5</v>
      </c>
      <c r="AF1005">
        <v>2.1</v>
      </c>
      <c r="AG1005">
        <v>1.5</v>
      </c>
      <c r="AH1005">
        <v>3.2</v>
      </c>
      <c r="AI1005">
        <v>1.1</v>
      </c>
      <c r="AJ1005">
        <v>0.8</v>
      </c>
      <c r="AK1005">
        <v>1.3</v>
      </c>
      <c r="AL1005">
        <v>0.2</v>
      </c>
      <c r="AM1005">
        <v>2.2</v>
      </c>
      <c r="AN1005">
        <v>0.5</v>
      </c>
      <c r="AO1005">
        <v>1.4</v>
      </c>
      <c r="AP1005">
        <v>2.4</v>
      </c>
      <c r="AQ1005">
        <v>5.1</v>
      </c>
      <c r="AR1005">
        <v>0.9</v>
      </c>
      <c r="AS1005">
        <v>48.4</v>
      </c>
      <c r="AT1005">
        <v>1.5</v>
      </c>
      <c r="AU1005">
        <v>3.5</v>
      </c>
      <c r="AV1005">
        <v>3.7</v>
      </c>
      <c r="AW1005">
        <v>2</v>
      </c>
      <c r="AX1005">
        <v>0.3</v>
      </c>
      <c r="AY1005">
        <v>0.4</v>
      </c>
      <c r="AZ1005">
        <v>0.6</v>
      </c>
      <c r="BA1005">
        <v>3.1</v>
      </c>
      <c r="BB1005">
        <v>0.1</v>
      </c>
      <c r="BC1005">
        <v>0.1</v>
      </c>
      <c r="BD1005">
        <v>2.1</v>
      </c>
      <c r="BE1005">
        <v>2.7</v>
      </c>
      <c r="BF1005">
        <v>1.5</v>
      </c>
      <c r="BG1005">
        <v>5.5</v>
      </c>
      <c r="BH1005">
        <v>1.1</v>
      </c>
      <c r="BI1005">
        <v>0.9</v>
      </c>
      <c r="BJ1005">
        <v>0.3</v>
      </c>
      <c r="BK1005">
        <v>0.5</v>
      </c>
      <c r="BL1005">
        <v>0.2</v>
      </c>
      <c r="BM1005">
        <v>0.3</v>
      </c>
      <c r="BP1005">
        <v>2.3</v>
      </c>
      <c r="BQ1005">
        <v>72.4</v>
      </c>
      <c r="BS1005">
        <v>56.7</v>
      </c>
      <c r="BT1005">
        <v>3.2</v>
      </c>
    </row>
    <row r="1006" spans="1:72" x14ac:dyDescent="0.25">
      <c r="A1006" s="28" t="s">
        <v>287</v>
      </c>
      <c r="B1006" s="27" t="s">
        <v>356</v>
      </c>
      <c r="C1006" s="28" t="s">
        <v>402</v>
      </c>
      <c r="D1006">
        <v>3.4</v>
      </c>
      <c r="G1006">
        <v>0.1</v>
      </c>
      <c r="H1006">
        <v>0.7</v>
      </c>
      <c r="I1006">
        <v>0.2</v>
      </c>
      <c r="J1006">
        <v>0.1</v>
      </c>
      <c r="K1006">
        <v>0.2</v>
      </c>
      <c r="L1006">
        <v>0.3</v>
      </c>
      <c r="M1006">
        <v>0.2</v>
      </c>
      <c r="N1006">
        <v>3.2</v>
      </c>
      <c r="O1006">
        <v>0.8</v>
      </c>
      <c r="P1006">
        <v>1.4</v>
      </c>
      <c r="Q1006">
        <v>0.2</v>
      </c>
      <c r="R1006">
        <v>0.6</v>
      </c>
      <c r="S1006">
        <v>1.8</v>
      </c>
      <c r="T1006">
        <v>1.1</v>
      </c>
      <c r="U1006">
        <v>1.7</v>
      </c>
      <c r="V1006">
        <v>2.8</v>
      </c>
      <c r="W1006">
        <v>2.7</v>
      </c>
      <c r="X1006">
        <v>3.6</v>
      </c>
      <c r="Y1006">
        <v>0.5</v>
      </c>
      <c r="Z1006">
        <v>1.9</v>
      </c>
      <c r="AA1006">
        <v>1.3</v>
      </c>
      <c r="AB1006">
        <v>0.1</v>
      </c>
      <c r="AC1006">
        <v>0.6</v>
      </c>
      <c r="AD1006">
        <v>5</v>
      </c>
      <c r="AE1006">
        <v>1.3</v>
      </c>
      <c r="AF1006">
        <v>1.1</v>
      </c>
      <c r="AG1006">
        <v>0.8</v>
      </c>
      <c r="AH1006">
        <v>1.3</v>
      </c>
      <c r="AI1006">
        <v>1</v>
      </c>
      <c r="AJ1006">
        <v>0.5</v>
      </c>
      <c r="AK1006">
        <v>0.4</v>
      </c>
      <c r="AL1006">
        <v>0.1</v>
      </c>
      <c r="AM1006">
        <v>0.8</v>
      </c>
      <c r="AN1006">
        <v>0.2</v>
      </c>
      <c r="AO1006">
        <v>0.6</v>
      </c>
      <c r="AP1006">
        <v>1.1</v>
      </c>
      <c r="AQ1006">
        <v>2.6</v>
      </c>
      <c r="AR1006">
        <v>0.4</v>
      </c>
      <c r="AS1006">
        <v>14.3</v>
      </c>
      <c r="AT1006">
        <v>0.5</v>
      </c>
      <c r="AU1006">
        <v>1.9</v>
      </c>
      <c r="AV1006">
        <v>1.5</v>
      </c>
      <c r="AW1006">
        <v>0.9</v>
      </c>
      <c r="AX1006">
        <v>0.2</v>
      </c>
      <c r="AY1006">
        <v>0.2</v>
      </c>
      <c r="AZ1006">
        <v>0.2</v>
      </c>
      <c r="BA1006">
        <v>1.4</v>
      </c>
      <c r="BB1006">
        <v>0.1</v>
      </c>
      <c r="BD1006">
        <v>1</v>
      </c>
      <c r="BE1006">
        <v>1</v>
      </c>
      <c r="BF1006">
        <v>0.5</v>
      </c>
      <c r="BG1006">
        <v>2.1</v>
      </c>
      <c r="BH1006">
        <v>0.4</v>
      </c>
      <c r="BI1006">
        <v>0.2</v>
      </c>
      <c r="BJ1006">
        <v>0.1</v>
      </c>
      <c r="BK1006">
        <v>0.2</v>
      </c>
      <c r="BL1006">
        <v>0.1</v>
      </c>
      <c r="BM1006">
        <v>0.1</v>
      </c>
      <c r="BP1006">
        <v>1.3</v>
      </c>
      <c r="BQ1006">
        <v>41.6</v>
      </c>
      <c r="BS1006">
        <v>25.5</v>
      </c>
      <c r="BT1006">
        <v>3.1</v>
      </c>
    </row>
    <row r="1007" spans="1:72" x14ac:dyDescent="0.25">
      <c r="A1007" s="28" t="s">
        <v>287</v>
      </c>
      <c r="B1007" s="27" t="s">
        <v>356</v>
      </c>
      <c r="C1007" s="28" t="s">
        <v>403</v>
      </c>
      <c r="D1007">
        <v>18.9</v>
      </c>
      <c r="E1007">
        <v>0.1</v>
      </c>
      <c r="F1007">
        <v>0.2</v>
      </c>
      <c r="G1007">
        <v>0.8</v>
      </c>
      <c r="H1007">
        <v>13.9</v>
      </c>
      <c r="I1007">
        <v>8.7</v>
      </c>
      <c r="J1007">
        <v>1.1</v>
      </c>
      <c r="K1007">
        <v>3.6</v>
      </c>
      <c r="L1007">
        <v>2.5</v>
      </c>
      <c r="M1007">
        <v>3.1</v>
      </c>
      <c r="N1007">
        <v>39.9</v>
      </c>
      <c r="O1007">
        <v>10.4</v>
      </c>
      <c r="P1007">
        <v>9.7</v>
      </c>
      <c r="Q1007">
        <v>2.5</v>
      </c>
      <c r="R1007">
        <v>12.8</v>
      </c>
      <c r="S1007">
        <v>19.8</v>
      </c>
      <c r="T1007">
        <v>5.3</v>
      </c>
      <c r="U1007">
        <v>12</v>
      </c>
      <c r="V1007">
        <v>27.8</v>
      </c>
      <c r="W1007">
        <v>14.4</v>
      </c>
      <c r="X1007">
        <v>16.5</v>
      </c>
      <c r="Y1007">
        <v>4.3</v>
      </c>
      <c r="Z1007">
        <v>7.5</v>
      </c>
      <c r="AA1007">
        <v>12.2</v>
      </c>
      <c r="AB1007">
        <v>0.6</v>
      </c>
      <c r="AC1007">
        <v>6.9</v>
      </c>
      <c r="AD1007">
        <v>44.7</v>
      </c>
      <c r="AE1007">
        <v>6.6</v>
      </c>
      <c r="AF1007">
        <v>13.9</v>
      </c>
      <c r="AG1007">
        <v>8.7</v>
      </c>
      <c r="AH1007">
        <v>17</v>
      </c>
      <c r="AI1007">
        <v>13.7</v>
      </c>
      <c r="AJ1007">
        <v>4.2</v>
      </c>
      <c r="AK1007">
        <v>4.9</v>
      </c>
      <c r="AL1007">
        <v>1.2</v>
      </c>
      <c r="AM1007">
        <v>12.5</v>
      </c>
      <c r="AN1007">
        <v>1.9</v>
      </c>
      <c r="AO1007">
        <v>1.4</v>
      </c>
      <c r="AP1007">
        <v>5.1</v>
      </c>
      <c r="AQ1007">
        <v>13.7</v>
      </c>
      <c r="AR1007">
        <v>4.1</v>
      </c>
      <c r="AS1007">
        <v>187.9</v>
      </c>
      <c r="AT1007">
        <v>5.1</v>
      </c>
      <c r="AU1007">
        <v>11.3</v>
      </c>
      <c r="AV1007">
        <v>16.5</v>
      </c>
      <c r="AW1007">
        <v>5.3</v>
      </c>
      <c r="AX1007">
        <v>1.5</v>
      </c>
      <c r="AY1007">
        <v>0.9</v>
      </c>
      <c r="AZ1007">
        <v>1.8</v>
      </c>
      <c r="BA1007">
        <v>13.3</v>
      </c>
      <c r="BB1007">
        <v>0.5</v>
      </c>
      <c r="BC1007">
        <v>0.3</v>
      </c>
      <c r="BD1007">
        <v>7.8</v>
      </c>
      <c r="BE1007">
        <v>9.5</v>
      </c>
      <c r="BF1007">
        <v>5.4</v>
      </c>
      <c r="BG1007">
        <v>22</v>
      </c>
      <c r="BH1007">
        <v>4.5</v>
      </c>
      <c r="BI1007">
        <v>2.3</v>
      </c>
      <c r="BJ1007">
        <v>1.6</v>
      </c>
      <c r="BK1007">
        <v>1.5</v>
      </c>
      <c r="BL1007">
        <v>0.5</v>
      </c>
      <c r="BM1007">
        <v>1</v>
      </c>
      <c r="BP1007">
        <v>9.8</v>
      </c>
      <c r="BQ1007">
        <v>259.7</v>
      </c>
      <c r="BS1007">
        <v>36</v>
      </c>
      <c r="BT1007">
        <v>7.2</v>
      </c>
    </row>
    <row r="1008" spans="1:72" x14ac:dyDescent="0.25">
      <c r="A1008" s="28" t="s">
        <v>287</v>
      </c>
      <c r="B1008" s="27" t="s">
        <v>356</v>
      </c>
      <c r="C1008" s="28" t="s">
        <v>404</v>
      </c>
      <c r="D1008">
        <v>0.8</v>
      </c>
      <c r="H1008">
        <v>1.3</v>
      </c>
      <c r="I1008">
        <v>0.3</v>
      </c>
      <c r="K1008">
        <v>0.2</v>
      </c>
      <c r="L1008">
        <v>0.1</v>
      </c>
      <c r="M1008">
        <v>0.4</v>
      </c>
      <c r="N1008">
        <v>2</v>
      </c>
      <c r="O1008">
        <v>0.2</v>
      </c>
      <c r="P1008">
        <v>0.3</v>
      </c>
      <c r="Q1008">
        <v>0.1</v>
      </c>
      <c r="R1008">
        <v>0.5</v>
      </c>
      <c r="S1008">
        <v>0.4</v>
      </c>
      <c r="T1008">
        <v>0.1</v>
      </c>
      <c r="U1008">
        <v>0.3</v>
      </c>
      <c r="V1008">
        <v>0.6</v>
      </c>
      <c r="W1008">
        <v>0.3</v>
      </c>
      <c r="X1008">
        <v>0.4</v>
      </c>
      <c r="Y1008">
        <v>0.1</v>
      </c>
      <c r="Z1008">
        <v>0.2</v>
      </c>
      <c r="AA1008">
        <v>1.3</v>
      </c>
      <c r="AC1008">
        <v>0.1</v>
      </c>
      <c r="AD1008">
        <v>1</v>
      </c>
      <c r="AE1008">
        <v>0.1</v>
      </c>
      <c r="AF1008">
        <v>0.3</v>
      </c>
      <c r="AG1008">
        <v>0.1</v>
      </c>
      <c r="AH1008">
        <v>0.2</v>
      </c>
      <c r="AI1008">
        <v>0.1</v>
      </c>
      <c r="AK1008">
        <v>0.1</v>
      </c>
      <c r="AM1008">
        <v>0.9</v>
      </c>
      <c r="AP1008">
        <v>0.1</v>
      </c>
      <c r="AQ1008">
        <v>0.2</v>
      </c>
      <c r="AS1008">
        <v>1.3</v>
      </c>
      <c r="AU1008">
        <v>0.2</v>
      </c>
      <c r="AV1008">
        <v>0.2</v>
      </c>
      <c r="AW1008">
        <v>0.1</v>
      </c>
      <c r="BA1008">
        <v>0.1</v>
      </c>
      <c r="BD1008">
        <v>0.2</v>
      </c>
      <c r="BE1008">
        <v>0.1</v>
      </c>
      <c r="BF1008">
        <v>0.1</v>
      </c>
      <c r="BG1008">
        <v>0.7</v>
      </c>
      <c r="BH1008">
        <v>0.2</v>
      </c>
      <c r="BI1008">
        <v>0.1</v>
      </c>
      <c r="BP1008">
        <v>0.1</v>
      </c>
      <c r="BQ1008">
        <v>8.4</v>
      </c>
      <c r="BS1008">
        <v>2.2</v>
      </c>
      <c r="BT1008">
        <v>-0.6</v>
      </c>
    </row>
    <row r="1009" spans="1:72" x14ac:dyDescent="0.25">
      <c r="A1009" s="28" t="s">
        <v>287</v>
      </c>
      <c r="B1009" s="27" t="s">
        <v>356</v>
      </c>
      <c r="C1009" s="28" t="s">
        <v>405</v>
      </c>
      <c r="D1009">
        <v>1</v>
      </c>
      <c r="G1009">
        <v>0.1</v>
      </c>
      <c r="H1009">
        <v>0.2</v>
      </c>
      <c r="I1009">
        <v>0.1</v>
      </c>
      <c r="K1009">
        <v>0.1</v>
      </c>
      <c r="L1009">
        <v>0.1</v>
      </c>
      <c r="M1009">
        <v>1.7</v>
      </c>
      <c r="N1009">
        <v>2</v>
      </c>
      <c r="O1009">
        <v>0.1</v>
      </c>
      <c r="P1009">
        <v>0.2</v>
      </c>
      <c r="Q1009">
        <v>0.1</v>
      </c>
      <c r="R1009">
        <v>0.4</v>
      </c>
      <c r="S1009">
        <v>0.2</v>
      </c>
      <c r="U1009">
        <v>0.1</v>
      </c>
      <c r="V1009">
        <v>0.3</v>
      </c>
      <c r="W1009">
        <v>0.1</v>
      </c>
      <c r="X1009">
        <v>0.3</v>
      </c>
      <c r="Z1009">
        <v>0.2</v>
      </c>
      <c r="AA1009">
        <v>4</v>
      </c>
      <c r="AC1009">
        <v>0.4</v>
      </c>
      <c r="AD1009">
        <v>0.8</v>
      </c>
      <c r="AE1009">
        <v>0.2</v>
      </c>
      <c r="AF1009">
        <v>0.5</v>
      </c>
      <c r="AG1009">
        <v>0.3</v>
      </c>
      <c r="AH1009">
        <v>0.8</v>
      </c>
      <c r="AI1009">
        <v>1.7</v>
      </c>
      <c r="AJ1009">
        <v>0.7</v>
      </c>
      <c r="AK1009">
        <v>0.1</v>
      </c>
      <c r="AM1009">
        <v>0.2</v>
      </c>
      <c r="AP1009">
        <v>0.1</v>
      </c>
      <c r="AQ1009">
        <v>0.1</v>
      </c>
      <c r="AS1009">
        <v>1.4</v>
      </c>
      <c r="AU1009">
        <v>0.2</v>
      </c>
      <c r="AV1009">
        <v>0.4</v>
      </c>
      <c r="AW1009">
        <v>0.1</v>
      </c>
      <c r="BA1009">
        <v>0.4</v>
      </c>
      <c r="BD1009">
        <v>0.2</v>
      </c>
      <c r="BE1009">
        <v>0.1</v>
      </c>
      <c r="BG1009">
        <v>0.3</v>
      </c>
      <c r="BH1009">
        <v>0.1</v>
      </c>
      <c r="BP1009">
        <v>0.1</v>
      </c>
      <c r="BQ1009">
        <v>8.1</v>
      </c>
      <c r="BS1009">
        <v>0.4</v>
      </c>
      <c r="BT1009">
        <v>-12.8</v>
      </c>
    </row>
    <row r="1010" spans="1:72" x14ac:dyDescent="0.25">
      <c r="A1010" s="28" t="s">
        <v>287</v>
      </c>
      <c r="B1010" s="27" t="s">
        <v>356</v>
      </c>
      <c r="C1010" s="28" t="s">
        <v>406</v>
      </c>
      <c r="D1010">
        <v>2.1</v>
      </c>
      <c r="G1010">
        <v>0.1</v>
      </c>
      <c r="H1010">
        <v>1.9</v>
      </c>
      <c r="I1010">
        <v>0.1</v>
      </c>
      <c r="J1010">
        <v>0.1</v>
      </c>
      <c r="K1010">
        <v>0.2</v>
      </c>
      <c r="L1010">
        <v>0.2</v>
      </c>
      <c r="M1010">
        <v>4.8</v>
      </c>
      <c r="N1010">
        <v>1.7</v>
      </c>
      <c r="O1010">
        <v>0.6</v>
      </c>
      <c r="P1010">
        <v>0.3</v>
      </c>
      <c r="Q1010">
        <v>0.3</v>
      </c>
      <c r="R1010">
        <v>1.3</v>
      </c>
      <c r="S1010">
        <v>1.1</v>
      </c>
      <c r="T1010">
        <v>0.2</v>
      </c>
      <c r="U1010">
        <v>0.4</v>
      </c>
      <c r="V1010">
        <v>1</v>
      </c>
      <c r="W1010">
        <v>0.4</v>
      </c>
      <c r="X1010">
        <v>0.5</v>
      </c>
      <c r="Y1010">
        <v>0.3</v>
      </c>
      <c r="Z1010">
        <v>0.2</v>
      </c>
      <c r="AA1010">
        <v>5.3</v>
      </c>
      <c r="AC1010">
        <v>0.5</v>
      </c>
      <c r="AD1010">
        <v>2.2</v>
      </c>
      <c r="AE1010">
        <v>0.3</v>
      </c>
      <c r="AF1010">
        <v>0.8</v>
      </c>
      <c r="AG1010">
        <v>0.5</v>
      </c>
      <c r="AH1010">
        <v>0.7</v>
      </c>
      <c r="AI1010">
        <v>0.4</v>
      </c>
      <c r="AJ1010">
        <v>0.2</v>
      </c>
      <c r="AK1010">
        <v>0.2</v>
      </c>
      <c r="AL1010">
        <v>0.1</v>
      </c>
      <c r="AM1010">
        <v>1</v>
      </c>
      <c r="AN1010">
        <v>0.2</v>
      </c>
      <c r="AO1010">
        <v>0.1</v>
      </c>
      <c r="AP1010">
        <v>0.3</v>
      </c>
      <c r="AQ1010">
        <v>0.9</v>
      </c>
      <c r="AR1010">
        <v>0.2</v>
      </c>
      <c r="AS1010">
        <v>12.7</v>
      </c>
      <c r="AT1010">
        <v>0.4</v>
      </c>
      <c r="AU1010">
        <v>0.6</v>
      </c>
      <c r="AV1010">
        <v>1.4</v>
      </c>
      <c r="AW1010">
        <v>0.3</v>
      </c>
      <c r="AY1010">
        <v>0.1</v>
      </c>
      <c r="AZ1010">
        <v>0.1</v>
      </c>
      <c r="BA1010">
        <v>0.6</v>
      </c>
      <c r="BD1010">
        <v>0.5</v>
      </c>
      <c r="BE1010">
        <v>0.7</v>
      </c>
      <c r="BF1010">
        <v>0.3</v>
      </c>
      <c r="BG1010">
        <v>1.2</v>
      </c>
      <c r="BH1010">
        <v>0.3</v>
      </c>
      <c r="BI1010">
        <v>0.1</v>
      </c>
      <c r="BJ1010">
        <v>0.1</v>
      </c>
      <c r="BK1010">
        <v>0.1</v>
      </c>
      <c r="BM1010">
        <v>0.1</v>
      </c>
      <c r="BP1010">
        <v>1.1</v>
      </c>
      <c r="BQ1010">
        <v>18.7</v>
      </c>
      <c r="BS1010">
        <v>1.5</v>
      </c>
      <c r="BT1010">
        <v>0.2</v>
      </c>
    </row>
    <row r="1011" spans="1:72" x14ac:dyDescent="0.25">
      <c r="A1011" s="28" t="s">
        <v>287</v>
      </c>
      <c r="B1011" s="27" t="s">
        <v>356</v>
      </c>
      <c r="C1011" s="28" t="s">
        <v>407</v>
      </c>
      <c r="D1011">
        <v>61.9</v>
      </c>
      <c r="E1011">
        <v>0.4</v>
      </c>
      <c r="F1011">
        <v>0.7</v>
      </c>
      <c r="G1011">
        <v>4.9</v>
      </c>
      <c r="H1011">
        <v>57.6</v>
      </c>
      <c r="I1011">
        <v>19.1</v>
      </c>
      <c r="J1011">
        <v>3.2</v>
      </c>
      <c r="K1011">
        <v>15.6</v>
      </c>
      <c r="L1011">
        <v>7.3</v>
      </c>
      <c r="M1011">
        <v>100.7</v>
      </c>
      <c r="N1011">
        <v>80.3</v>
      </c>
      <c r="O1011">
        <v>19.9</v>
      </c>
      <c r="P1011">
        <v>13.9</v>
      </c>
      <c r="Q1011">
        <v>11.1</v>
      </c>
      <c r="R1011">
        <v>33.2</v>
      </c>
      <c r="S1011">
        <v>29.8</v>
      </c>
      <c r="T1011">
        <v>18.1</v>
      </c>
      <c r="U1011">
        <v>19</v>
      </c>
      <c r="V1011">
        <v>42.6</v>
      </c>
      <c r="W1011">
        <v>23.2</v>
      </c>
      <c r="X1011">
        <v>35.2</v>
      </c>
      <c r="Y1011">
        <v>11.5</v>
      </c>
      <c r="Z1011">
        <v>14.6</v>
      </c>
      <c r="AA1011">
        <v>191.1</v>
      </c>
      <c r="AB1011">
        <v>1.5</v>
      </c>
      <c r="AC1011">
        <v>16.1</v>
      </c>
      <c r="AD1011">
        <v>86</v>
      </c>
      <c r="AE1011">
        <v>15.3</v>
      </c>
      <c r="AF1011">
        <v>56.8</v>
      </c>
      <c r="AG1011">
        <v>28</v>
      </c>
      <c r="AH1011">
        <v>42.8</v>
      </c>
      <c r="AI1011">
        <v>28.8</v>
      </c>
      <c r="AJ1011">
        <v>9.4</v>
      </c>
      <c r="AK1011">
        <v>17.8</v>
      </c>
      <c r="AL1011">
        <v>2.2</v>
      </c>
      <c r="AM1011">
        <v>40.4</v>
      </c>
      <c r="AN1011">
        <v>5.1</v>
      </c>
      <c r="AO1011">
        <v>4.1</v>
      </c>
      <c r="AP1011">
        <v>17.7</v>
      </c>
      <c r="AQ1011">
        <v>44.4</v>
      </c>
      <c r="AR1011">
        <v>20.1</v>
      </c>
      <c r="AS1011">
        <v>663.2</v>
      </c>
      <c r="AT1011">
        <v>24.5</v>
      </c>
      <c r="AU1011">
        <v>36.6</v>
      </c>
      <c r="AV1011">
        <v>52.4</v>
      </c>
      <c r="AW1011">
        <v>11.6</v>
      </c>
      <c r="AX1011">
        <v>2.6</v>
      </c>
      <c r="AY1011">
        <v>2.3</v>
      </c>
      <c r="AZ1011">
        <v>3.6</v>
      </c>
      <c r="BA1011">
        <v>32.9</v>
      </c>
      <c r="BB1011">
        <v>1.5</v>
      </c>
      <c r="BC1011">
        <v>1.8</v>
      </c>
      <c r="BD1011">
        <v>19.9</v>
      </c>
      <c r="BE1011">
        <v>27.1</v>
      </c>
      <c r="BF1011">
        <v>12.2</v>
      </c>
      <c r="BG1011">
        <v>37</v>
      </c>
      <c r="BH1011">
        <v>10.5</v>
      </c>
      <c r="BI1011">
        <v>6.9</v>
      </c>
      <c r="BJ1011">
        <v>3.4</v>
      </c>
      <c r="BK1011">
        <v>3.6</v>
      </c>
      <c r="BL1011">
        <v>1.8</v>
      </c>
      <c r="BM1011">
        <v>2.4</v>
      </c>
      <c r="BP1011">
        <v>31.1</v>
      </c>
      <c r="BQ1011">
        <v>837.8</v>
      </c>
      <c r="BS1011">
        <v>106.1</v>
      </c>
      <c r="BT1011">
        <v>20.5</v>
      </c>
    </row>
    <row r="1012" spans="1:72" x14ac:dyDescent="0.25">
      <c r="A1012" s="26" t="s">
        <v>288</v>
      </c>
      <c r="B1012" s="27" t="s">
        <v>357</v>
      </c>
      <c r="C1012" s="26" t="s">
        <v>384</v>
      </c>
      <c r="D1012">
        <v>625.4</v>
      </c>
      <c r="E1012">
        <v>51.1</v>
      </c>
      <c r="F1012">
        <v>41.9</v>
      </c>
      <c r="G1012">
        <v>86.2</v>
      </c>
      <c r="H1012">
        <v>1867.2</v>
      </c>
      <c r="I1012">
        <v>704</v>
      </c>
      <c r="J1012">
        <v>304.6</v>
      </c>
      <c r="K1012">
        <v>221.5</v>
      </c>
      <c r="L1012">
        <v>135.9</v>
      </c>
      <c r="M1012">
        <v>872.9</v>
      </c>
      <c r="N1012">
        <v>1265.8</v>
      </c>
      <c r="O1012">
        <v>331.3</v>
      </c>
      <c r="P1012">
        <v>420.8</v>
      </c>
      <c r="Q1012">
        <v>540.7</v>
      </c>
      <c r="R1012">
        <v>315.4</v>
      </c>
      <c r="S1012">
        <v>812.5</v>
      </c>
      <c r="T1012">
        <v>337.7</v>
      </c>
      <c r="U1012">
        <v>548.7</v>
      </c>
      <c r="V1012">
        <v>1466.4</v>
      </c>
      <c r="W1012">
        <v>622.5</v>
      </c>
      <c r="X1012">
        <v>607</v>
      </c>
      <c r="Y1012">
        <v>722.4</v>
      </c>
      <c r="Z1012">
        <v>435.4</v>
      </c>
      <c r="AA1012">
        <v>1859</v>
      </c>
      <c r="AB1012">
        <v>119.9</v>
      </c>
      <c r="AC1012">
        <v>293.7</v>
      </c>
      <c r="AD1012">
        <v>3789.8</v>
      </c>
      <c r="AE1012">
        <v>869.1</v>
      </c>
      <c r="AF1012">
        <v>5958.5</v>
      </c>
      <c r="AG1012">
        <v>2663.7</v>
      </c>
      <c r="AH1012">
        <v>2667.3</v>
      </c>
      <c r="AI1012">
        <v>996</v>
      </c>
      <c r="AJ1012">
        <v>525.1</v>
      </c>
      <c r="AK1012">
        <v>676.9</v>
      </c>
      <c r="AL1012">
        <v>348.7</v>
      </c>
      <c r="AM1012">
        <v>1462</v>
      </c>
      <c r="AN1012">
        <v>692.1</v>
      </c>
      <c r="AO1012">
        <v>206.4</v>
      </c>
      <c r="AP1012">
        <v>2696.7</v>
      </c>
      <c r="AQ1012">
        <v>1647.5</v>
      </c>
      <c r="AR1012">
        <v>68465.3</v>
      </c>
      <c r="AS1012">
        <v>85638.1</v>
      </c>
      <c r="AT1012">
        <v>39636.6</v>
      </c>
      <c r="AU1012">
        <v>2383.4</v>
      </c>
      <c r="AV1012">
        <v>4413.4</v>
      </c>
      <c r="AW1012">
        <v>1219.6</v>
      </c>
      <c r="AX1012">
        <v>282.8</v>
      </c>
      <c r="AY1012">
        <v>275.7</v>
      </c>
      <c r="AZ1012">
        <v>350.2</v>
      </c>
      <c r="BA1012">
        <v>2142.8</v>
      </c>
      <c r="BB1012">
        <v>239.5</v>
      </c>
      <c r="BC1012">
        <v>321</v>
      </c>
      <c r="BD1012">
        <v>1727</v>
      </c>
      <c r="BE1012">
        <v>582.8</v>
      </c>
      <c r="BF1012">
        <v>402.4</v>
      </c>
      <c r="BG1012">
        <v>519.6</v>
      </c>
      <c r="BH1012">
        <v>368.9</v>
      </c>
      <c r="BI1012">
        <v>288.7</v>
      </c>
      <c r="BJ1012">
        <v>281.5</v>
      </c>
      <c r="BK1012">
        <v>454.4</v>
      </c>
      <c r="BL1012">
        <v>202.3</v>
      </c>
      <c r="BM1012">
        <v>219.6</v>
      </c>
      <c r="BP1012">
        <v>508.1</v>
      </c>
      <c r="BQ1012">
        <v>19588.3</v>
      </c>
      <c r="BR1012">
        <v>3.6</v>
      </c>
      <c r="BS1012">
        <v>2347.6</v>
      </c>
      <c r="BT1012">
        <v>104.8</v>
      </c>
    </row>
    <row r="1013" spans="1:72" x14ac:dyDescent="0.25">
      <c r="A1013" s="28" t="s">
        <v>288</v>
      </c>
      <c r="B1013" s="27" t="s">
        <v>357</v>
      </c>
      <c r="C1013" s="28" t="s">
        <v>385</v>
      </c>
      <c r="D1013">
        <v>1.7</v>
      </c>
      <c r="E1013">
        <v>0.7</v>
      </c>
      <c r="F1013">
        <v>0.3</v>
      </c>
      <c r="G1013">
        <v>0.7</v>
      </c>
      <c r="H1013">
        <v>2.6</v>
      </c>
      <c r="I1013">
        <v>1.3</v>
      </c>
      <c r="J1013">
        <v>2.7</v>
      </c>
      <c r="K1013">
        <v>1.3</v>
      </c>
      <c r="L1013">
        <v>0.7</v>
      </c>
      <c r="M1013">
        <v>0.8</v>
      </c>
      <c r="N1013">
        <v>2.5</v>
      </c>
      <c r="O1013">
        <v>2.3</v>
      </c>
      <c r="P1013">
        <v>1.2</v>
      </c>
      <c r="Q1013">
        <v>1.4</v>
      </c>
      <c r="R1013">
        <v>1.3</v>
      </c>
      <c r="S1013">
        <v>2.5</v>
      </c>
      <c r="T1013">
        <v>2.6</v>
      </c>
      <c r="U1013">
        <v>1.3</v>
      </c>
      <c r="V1013">
        <v>12.8</v>
      </c>
      <c r="W1013">
        <v>13.2</v>
      </c>
      <c r="X1013">
        <v>3.8</v>
      </c>
      <c r="Y1013">
        <v>4.3</v>
      </c>
      <c r="Z1013">
        <v>1.8</v>
      </c>
      <c r="AA1013">
        <v>1.4</v>
      </c>
      <c r="AB1013">
        <v>0.5</v>
      </c>
      <c r="AC1013">
        <v>1.3</v>
      </c>
      <c r="AD1013">
        <v>3.4</v>
      </c>
      <c r="AE1013">
        <v>1.4</v>
      </c>
      <c r="AF1013">
        <v>3.2</v>
      </c>
      <c r="AG1013">
        <v>2.7</v>
      </c>
      <c r="AH1013">
        <v>2.2</v>
      </c>
      <c r="AI1013">
        <v>2.4</v>
      </c>
      <c r="AJ1013">
        <v>1.3</v>
      </c>
      <c r="AK1013">
        <v>2.9</v>
      </c>
      <c r="AL1013">
        <v>0.7</v>
      </c>
      <c r="AM1013">
        <v>1.4</v>
      </c>
      <c r="AN1013">
        <v>0.7</v>
      </c>
      <c r="AO1013">
        <v>1.1</v>
      </c>
      <c r="AP1013">
        <v>6</v>
      </c>
      <c r="AQ1013">
        <v>2.8</v>
      </c>
      <c r="AR1013">
        <v>39.9</v>
      </c>
      <c r="AS1013">
        <v>89</v>
      </c>
      <c r="AT1013">
        <v>56.2</v>
      </c>
      <c r="AU1013">
        <v>1.4</v>
      </c>
      <c r="AV1013">
        <v>3.3</v>
      </c>
      <c r="AW1013">
        <v>1.7</v>
      </c>
      <c r="AX1013">
        <v>1.3</v>
      </c>
      <c r="AY1013">
        <v>0.9</v>
      </c>
      <c r="AZ1013">
        <v>0.8</v>
      </c>
      <c r="BA1013">
        <v>2</v>
      </c>
      <c r="BB1013">
        <v>0.7</v>
      </c>
      <c r="BC1013">
        <v>0.9</v>
      </c>
      <c r="BD1013">
        <v>2.2</v>
      </c>
      <c r="BE1013">
        <v>1.3</v>
      </c>
      <c r="BF1013">
        <v>1</v>
      </c>
      <c r="BG1013">
        <v>1.4</v>
      </c>
      <c r="BH1013">
        <v>1</v>
      </c>
      <c r="BI1013">
        <v>0.7</v>
      </c>
      <c r="BJ1013">
        <v>1</v>
      </c>
      <c r="BK1013">
        <v>0.9</v>
      </c>
      <c r="BL1013">
        <v>0.5</v>
      </c>
      <c r="BM1013">
        <v>0.8</v>
      </c>
      <c r="BP1013">
        <v>1.3</v>
      </c>
      <c r="BQ1013">
        <v>46.3</v>
      </c>
      <c r="BS1013">
        <v>3</v>
      </c>
      <c r="BT1013">
        <v>1.4</v>
      </c>
    </row>
    <row r="1014" spans="1:3" x14ac:dyDescent="0.25">
      <c r="A1014" s="28" t="s">
        <v>288</v>
      </c>
      <c r="B1014" s="27" t="s">
        <v>357</v>
      </c>
      <c r="C1014" s="28" t="s">
        <v>386</v>
      </c>
    </row>
    <row r="1015" spans="1:72" x14ac:dyDescent="0.25">
      <c r="A1015" s="28" t="s">
        <v>288</v>
      </c>
      <c r="B1015" s="27" t="s">
        <v>357</v>
      </c>
      <c r="C1015" s="28" t="s">
        <v>387</v>
      </c>
      <c r="D1015">
        <v>14</v>
      </c>
      <c r="E1015">
        <v>2.4</v>
      </c>
      <c r="F1015">
        <v>1</v>
      </c>
      <c r="G1015">
        <v>3.7</v>
      </c>
      <c r="H1015">
        <v>56.2</v>
      </c>
      <c r="I1015">
        <v>13.7</v>
      </c>
      <c r="J1015">
        <v>11.2</v>
      </c>
      <c r="K1015">
        <v>13.8</v>
      </c>
      <c r="L1015">
        <v>4.6</v>
      </c>
      <c r="M1015">
        <v>11.7</v>
      </c>
      <c r="N1015">
        <v>46</v>
      </c>
      <c r="O1015">
        <v>60.9</v>
      </c>
      <c r="P1015">
        <v>10.6</v>
      </c>
      <c r="Q1015">
        <v>18</v>
      </c>
      <c r="R1015">
        <v>11.5</v>
      </c>
      <c r="S1015">
        <v>29.9</v>
      </c>
      <c r="T1015">
        <v>19.9</v>
      </c>
      <c r="U1015">
        <v>18</v>
      </c>
      <c r="V1015">
        <v>76.4</v>
      </c>
      <c r="W1015">
        <v>59.2</v>
      </c>
      <c r="X1015">
        <v>57.6</v>
      </c>
      <c r="Y1015">
        <v>25.1</v>
      </c>
      <c r="Z1015">
        <v>17.2</v>
      </c>
      <c r="AA1015">
        <v>40</v>
      </c>
      <c r="AB1015">
        <v>3.5</v>
      </c>
      <c r="AC1015">
        <v>13.3</v>
      </c>
      <c r="AD1015">
        <v>107</v>
      </c>
      <c r="AE1015">
        <v>24</v>
      </c>
      <c r="AF1015">
        <v>103.3</v>
      </c>
      <c r="AG1015">
        <v>53.1</v>
      </c>
      <c r="AH1015">
        <v>61.1</v>
      </c>
      <c r="AI1015">
        <v>37.9</v>
      </c>
      <c r="AJ1015">
        <v>32.7</v>
      </c>
      <c r="AK1015">
        <v>35.6</v>
      </c>
      <c r="AL1015">
        <v>8.4</v>
      </c>
      <c r="AM1015">
        <v>36.3</v>
      </c>
      <c r="AN1015">
        <v>18.5</v>
      </c>
      <c r="AO1015">
        <v>13</v>
      </c>
      <c r="AP1015">
        <v>70.5</v>
      </c>
      <c r="AQ1015">
        <v>190.1</v>
      </c>
      <c r="AR1015">
        <v>1365.3</v>
      </c>
      <c r="AS1015">
        <v>3090.1</v>
      </c>
      <c r="AT1015">
        <v>3159.1</v>
      </c>
      <c r="AU1015">
        <v>34.2</v>
      </c>
      <c r="AV1015">
        <v>174.1</v>
      </c>
      <c r="AW1015">
        <v>42.1</v>
      </c>
      <c r="AX1015">
        <v>14.8</v>
      </c>
      <c r="AY1015">
        <v>13.3</v>
      </c>
      <c r="AZ1015">
        <v>14.1</v>
      </c>
      <c r="BA1015">
        <v>77.2</v>
      </c>
      <c r="BB1015">
        <v>12.9</v>
      </c>
      <c r="BC1015">
        <v>11.6</v>
      </c>
      <c r="BD1015">
        <v>86.3</v>
      </c>
      <c r="BE1015">
        <v>35.6</v>
      </c>
      <c r="BF1015">
        <v>18.2</v>
      </c>
      <c r="BG1015">
        <v>22</v>
      </c>
      <c r="BH1015">
        <v>13.2</v>
      </c>
      <c r="BI1015">
        <v>13.7</v>
      </c>
      <c r="BJ1015">
        <v>12.6</v>
      </c>
      <c r="BK1015">
        <v>12.4</v>
      </c>
      <c r="BL1015">
        <v>5.2</v>
      </c>
      <c r="BM1015">
        <v>7.8</v>
      </c>
      <c r="BP1015">
        <v>3.7</v>
      </c>
      <c r="BQ1015">
        <v>448.8</v>
      </c>
      <c r="BR1015">
        <v>0.1</v>
      </c>
      <c r="BS1015">
        <v>52.9</v>
      </c>
      <c r="BT1015">
        <v>2.9</v>
      </c>
    </row>
    <row r="1016" spans="1:3" x14ac:dyDescent="0.25">
      <c r="A1016" s="28" t="s">
        <v>288</v>
      </c>
      <c r="B1016" s="27" t="s">
        <v>357</v>
      </c>
      <c r="C1016" s="28" t="s">
        <v>388</v>
      </c>
    </row>
    <row r="1017" spans="1:3" x14ac:dyDescent="0.25">
      <c r="A1017" s="28" t="s">
        <v>288</v>
      </c>
      <c r="B1017" s="27" t="s">
        <v>357</v>
      </c>
      <c r="C1017" s="28" t="s">
        <v>389</v>
      </c>
    </row>
    <row r="1018" spans="1:3" x14ac:dyDescent="0.25">
      <c r="A1018" s="28" t="s">
        <v>288</v>
      </c>
      <c r="B1018" s="27" t="s">
        <v>357</v>
      </c>
      <c r="C1018" s="28" t="s">
        <v>390</v>
      </c>
    </row>
    <row r="1019" spans="1:69" x14ac:dyDescent="0.25">
      <c r="A1019" s="28" t="s">
        <v>288</v>
      </c>
      <c r="B1019" s="27" t="s">
        <v>357</v>
      </c>
      <c r="C1019" s="28" t="s">
        <v>391</v>
      </c>
      <c r="V1019">
        <v>0.1</v>
      </c>
      <c r="W1019">
        <v>0.1</v>
      </c>
      <c r="X1019">
        <v>0.1</v>
      </c>
      <c r="AF1019">
        <v>0.1</v>
      </c>
      <c r="AR1019">
        <v>0.5</v>
      </c>
      <c r="AS1019">
        <v>1.4</v>
      </c>
      <c r="AT1019">
        <v>1.5</v>
      </c>
      <c r="BD1019">
        <v>0.1</v>
      </c>
      <c r="BQ1019">
        <v>0.3</v>
      </c>
    </row>
    <row r="1020" spans="1:71" x14ac:dyDescent="0.25">
      <c r="A1020" s="28" t="s">
        <v>288</v>
      </c>
      <c r="B1020" s="27" t="s">
        <v>357</v>
      </c>
      <c r="C1020" s="28" t="s">
        <v>392</v>
      </c>
      <c r="D1020">
        <v>0.1</v>
      </c>
      <c r="H1020">
        <v>0.2</v>
      </c>
      <c r="I1020">
        <v>0.1</v>
      </c>
      <c r="K1020">
        <v>0.1</v>
      </c>
      <c r="N1020">
        <v>0.1</v>
      </c>
      <c r="O1020">
        <v>0.1</v>
      </c>
      <c r="Q1020">
        <v>0.1</v>
      </c>
      <c r="S1020">
        <v>0.1</v>
      </c>
      <c r="T1020">
        <v>0.1</v>
      </c>
      <c r="U1020">
        <v>0.1</v>
      </c>
      <c r="V1020">
        <v>0.4</v>
      </c>
      <c r="W1020">
        <v>0.2</v>
      </c>
      <c r="X1020">
        <v>0.5</v>
      </c>
      <c r="Y1020">
        <v>0.1</v>
      </c>
      <c r="Z1020">
        <v>0.1</v>
      </c>
      <c r="AA1020">
        <v>0.1</v>
      </c>
      <c r="AD1020">
        <v>0.3</v>
      </c>
      <c r="AE1020">
        <v>0.1</v>
      </c>
      <c r="AF1020">
        <v>0.4</v>
      </c>
      <c r="AG1020">
        <v>0.2</v>
      </c>
      <c r="AH1020">
        <v>0.2</v>
      </c>
      <c r="AI1020">
        <v>0.1</v>
      </c>
      <c r="AJ1020">
        <v>0.1</v>
      </c>
      <c r="AK1020">
        <v>0.1</v>
      </c>
      <c r="AM1020">
        <v>0.1</v>
      </c>
      <c r="AN1020">
        <v>0.1</v>
      </c>
      <c r="AP1020">
        <v>0.2</v>
      </c>
      <c r="AQ1020">
        <v>0.6</v>
      </c>
      <c r="AR1020">
        <v>3</v>
      </c>
      <c r="AS1020">
        <v>8.7</v>
      </c>
      <c r="AT1020">
        <v>6.9</v>
      </c>
      <c r="AU1020">
        <v>0.1</v>
      </c>
      <c r="AV1020">
        <v>0.4</v>
      </c>
      <c r="AW1020">
        <v>0.1</v>
      </c>
      <c r="BA1020">
        <v>0.1</v>
      </c>
      <c r="BD1020">
        <v>0.1</v>
      </c>
      <c r="BE1020">
        <v>0.1</v>
      </c>
      <c r="BG1020">
        <v>0.1</v>
      </c>
      <c r="BI1020">
        <v>0.1</v>
      </c>
      <c r="BQ1020">
        <v>2</v>
      </c>
      <c r="BS1020">
        <v>0.3</v>
      </c>
    </row>
    <row r="1021" spans="1:69" x14ac:dyDescent="0.25">
      <c r="A1021" s="28" t="s">
        <v>288</v>
      </c>
      <c r="B1021" s="27" t="s">
        <v>357</v>
      </c>
      <c r="C1021" s="28" t="s">
        <v>393</v>
      </c>
      <c r="AR1021">
        <v>0.4</v>
      </c>
      <c r="AS1021">
        <v>1</v>
      </c>
      <c r="AT1021">
        <v>4</v>
      </c>
      <c r="BQ1021">
        <v>0.1</v>
      </c>
    </row>
    <row r="1022" spans="1:69" x14ac:dyDescent="0.25">
      <c r="A1022" s="28" t="s">
        <v>288</v>
      </c>
      <c r="B1022" s="27" t="s">
        <v>357</v>
      </c>
      <c r="C1022" s="28" t="s">
        <v>394</v>
      </c>
      <c r="D1022">
        <v>0.1</v>
      </c>
      <c r="H1022">
        <v>0.3</v>
      </c>
      <c r="I1022">
        <v>0.1</v>
      </c>
      <c r="J1022">
        <v>0.1</v>
      </c>
      <c r="K1022">
        <v>0.1</v>
      </c>
      <c r="N1022">
        <v>0.2</v>
      </c>
      <c r="O1022">
        <v>0.3</v>
      </c>
      <c r="Q1022">
        <v>0.2</v>
      </c>
      <c r="S1022">
        <v>0.2</v>
      </c>
      <c r="T1022">
        <v>0.1</v>
      </c>
      <c r="U1022">
        <v>0.1</v>
      </c>
      <c r="V1022">
        <v>0.7</v>
      </c>
      <c r="W1022">
        <v>0.5</v>
      </c>
      <c r="X1022">
        <v>0.7</v>
      </c>
      <c r="Y1022">
        <v>0.2</v>
      </c>
      <c r="Z1022">
        <v>0.1</v>
      </c>
      <c r="AA1022">
        <v>0.2</v>
      </c>
      <c r="AD1022">
        <v>0.4</v>
      </c>
      <c r="AE1022">
        <v>0.1</v>
      </c>
      <c r="AF1022">
        <v>0.6</v>
      </c>
      <c r="AG1022">
        <v>0.3</v>
      </c>
      <c r="AH1022">
        <v>0.2</v>
      </c>
      <c r="AI1022">
        <v>0.2</v>
      </c>
      <c r="AJ1022">
        <v>0.1</v>
      </c>
      <c r="AK1022">
        <v>0.2</v>
      </c>
      <c r="AM1022">
        <v>0.1</v>
      </c>
      <c r="AN1022">
        <v>0.1</v>
      </c>
      <c r="AP1022">
        <v>0.3</v>
      </c>
      <c r="AQ1022">
        <v>0.6</v>
      </c>
      <c r="AR1022">
        <v>6.7</v>
      </c>
      <c r="AS1022">
        <v>19.1</v>
      </c>
      <c r="AT1022">
        <v>16.3</v>
      </c>
      <c r="AU1022">
        <v>0.2</v>
      </c>
      <c r="AV1022">
        <v>0.6</v>
      </c>
      <c r="AW1022">
        <v>0.2</v>
      </c>
      <c r="BA1022">
        <v>0.2</v>
      </c>
      <c r="BD1022">
        <v>0.2</v>
      </c>
      <c r="BE1022">
        <v>0.1</v>
      </c>
      <c r="BF1022">
        <v>0.1</v>
      </c>
      <c r="BG1022">
        <v>0.1</v>
      </c>
      <c r="BJ1022">
        <v>0.1</v>
      </c>
      <c r="BK1022">
        <v>0.1</v>
      </c>
      <c r="BQ1022">
        <v>3.3</v>
      </c>
    </row>
    <row r="1023" spans="1:72" x14ac:dyDescent="0.25">
      <c r="A1023" s="28" t="s">
        <v>288</v>
      </c>
      <c r="B1023" s="27" t="s">
        <v>357</v>
      </c>
      <c r="C1023" s="28" t="s">
        <v>395</v>
      </c>
      <c r="D1023">
        <v>2.1</v>
      </c>
      <c r="G1023">
        <v>0.2</v>
      </c>
      <c r="H1023">
        <v>2.1</v>
      </c>
      <c r="I1023">
        <v>0.2</v>
      </c>
      <c r="J1023">
        <v>0.1</v>
      </c>
      <c r="K1023">
        <v>0.3</v>
      </c>
      <c r="L1023">
        <v>0.2</v>
      </c>
      <c r="M1023">
        <v>1.8</v>
      </c>
      <c r="N1023">
        <v>2.1</v>
      </c>
      <c r="O1023">
        <v>1.2</v>
      </c>
      <c r="P1023">
        <v>0.6</v>
      </c>
      <c r="Q1023">
        <v>0.3</v>
      </c>
      <c r="R1023">
        <v>0.8</v>
      </c>
      <c r="S1023">
        <v>1.3</v>
      </c>
      <c r="T1023">
        <v>0.6</v>
      </c>
      <c r="U1023">
        <v>0.4</v>
      </c>
      <c r="V1023">
        <v>1.5</v>
      </c>
      <c r="W1023">
        <v>1.1</v>
      </c>
      <c r="X1023">
        <v>2</v>
      </c>
      <c r="Y1023">
        <v>0.4</v>
      </c>
      <c r="Z1023">
        <v>0.5</v>
      </c>
      <c r="AA1023">
        <v>3.6</v>
      </c>
      <c r="AB1023">
        <v>0.1</v>
      </c>
      <c r="AC1023">
        <v>1.2</v>
      </c>
      <c r="AD1023">
        <v>4.9</v>
      </c>
      <c r="AE1023">
        <v>0.9</v>
      </c>
      <c r="AF1023">
        <v>2.5</v>
      </c>
      <c r="AG1023">
        <v>1.8</v>
      </c>
      <c r="AH1023">
        <v>1.5</v>
      </c>
      <c r="AI1023">
        <v>2.4</v>
      </c>
      <c r="AJ1023">
        <v>0.6</v>
      </c>
      <c r="AK1023">
        <v>1.2</v>
      </c>
      <c r="AL1023">
        <v>0.2</v>
      </c>
      <c r="AM1023">
        <v>1.6</v>
      </c>
      <c r="AN1023">
        <v>0.4</v>
      </c>
      <c r="AO1023">
        <v>0.3</v>
      </c>
      <c r="AP1023">
        <v>0.8</v>
      </c>
      <c r="AQ1023">
        <v>5</v>
      </c>
      <c r="AR1023">
        <v>11.2</v>
      </c>
      <c r="AS1023">
        <v>21.8</v>
      </c>
      <c r="AT1023">
        <v>1.9</v>
      </c>
      <c r="AU1023">
        <v>2.5</v>
      </c>
      <c r="AV1023">
        <v>4</v>
      </c>
      <c r="AW1023">
        <v>0.7</v>
      </c>
      <c r="AX1023">
        <v>0.2</v>
      </c>
      <c r="AY1023">
        <v>0.2</v>
      </c>
      <c r="AZ1023">
        <v>0.3</v>
      </c>
      <c r="BA1023">
        <v>1.8</v>
      </c>
      <c r="BB1023">
        <v>0.3</v>
      </c>
      <c r="BC1023">
        <v>0.2</v>
      </c>
      <c r="BD1023">
        <v>1.1</v>
      </c>
      <c r="BE1023">
        <v>2.6</v>
      </c>
      <c r="BF1023">
        <v>0.6</v>
      </c>
      <c r="BG1023">
        <v>2.5</v>
      </c>
      <c r="BH1023">
        <v>0.9</v>
      </c>
      <c r="BI1023">
        <v>0.3</v>
      </c>
      <c r="BJ1023">
        <v>0.2</v>
      </c>
      <c r="BK1023">
        <v>0.3</v>
      </c>
      <c r="BM1023">
        <v>0.2</v>
      </c>
      <c r="BP1023">
        <v>1.3</v>
      </c>
      <c r="BQ1023">
        <v>29.5</v>
      </c>
      <c r="BS1023">
        <v>6.2</v>
      </c>
      <c r="BT1023">
        <v>0.7</v>
      </c>
    </row>
    <row r="1024" spans="1:71" x14ac:dyDescent="0.25">
      <c r="A1024" s="28" t="s">
        <v>288</v>
      </c>
      <c r="B1024" s="27" t="s">
        <v>357</v>
      </c>
      <c r="C1024" s="28" t="s">
        <v>396</v>
      </c>
      <c r="D1024">
        <v>0.5</v>
      </c>
      <c r="G1024">
        <v>0.1</v>
      </c>
      <c r="H1024">
        <v>1</v>
      </c>
      <c r="I1024">
        <v>0.2</v>
      </c>
      <c r="J1024">
        <v>0.1</v>
      </c>
      <c r="K1024">
        <v>0.1</v>
      </c>
      <c r="M1024">
        <v>0.2</v>
      </c>
      <c r="N1024">
        <v>0.7</v>
      </c>
      <c r="O1024">
        <v>1.7</v>
      </c>
      <c r="P1024">
        <v>0.3</v>
      </c>
      <c r="Q1024">
        <v>0.2</v>
      </c>
      <c r="R1024">
        <v>0.3</v>
      </c>
      <c r="S1024">
        <v>0.4</v>
      </c>
      <c r="T1024">
        <v>1.2</v>
      </c>
      <c r="U1024">
        <v>0.2</v>
      </c>
      <c r="V1024">
        <v>0.6</v>
      </c>
      <c r="W1024">
        <v>0.7</v>
      </c>
      <c r="X1024">
        <v>0.1</v>
      </c>
      <c r="Y1024">
        <v>0.2</v>
      </c>
      <c r="Z1024">
        <v>0.1</v>
      </c>
      <c r="AA1024">
        <v>0.8</v>
      </c>
      <c r="AC1024">
        <v>0.2</v>
      </c>
      <c r="AD1024">
        <v>2.3</v>
      </c>
      <c r="AE1024">
        <v>0.5</v>
      </c>
      <c r="AF1024">
        <v>1.8</v>
      </c>
      <c r="AG1024">
        <v>1.3</v>
      </c>
      <c r="AH1024">
        <v>0.5</v>
      </c>
      <c r="AI1024">
        <v>2.1</v>
      </c>
      <c r="AJ1024">
        <v>0.5</v>
      </c>
      <c r="AK1024">
        <v>0.8</v>
      </c>
      <c r="AL1024">
        <v>0.2</v>
      </c>
      <c r="AM1024">
        <v>0.7</v>
      </c>
      <c r="AN1024">
        <v>0.8</v>
      </c>
      <c r="AO1024">
        <v>0.2</v>
      </c>
      <c r="AP1024">
        <v>0.5</v>
      </c>
      <c r="AQ1024">
        <v>11</v>
      </c>
      <c r="AR1024">
        <v>9.9</v>
      </c>
      <c r="AS1024">
        <v>4.3</v>
      </c>
      <c r="AT1024">
        <v>2.1</v>
      </c>
      <c r="AU1024">
        <v>1.9</v>
      </c>
      <c r="AV1024">
        <v>4.7</v>
      </c>
      <c r="AW1024">
        <v>0.6</v>
      </c>
      <c r="AX1024">
        <v>0.4</v>
      </c>
      <c r="AY1024">
        <v>0.2</v>
      </c>
      <c r="AZ1024">
        <v>0.2</v>
      </c>
      <c r="BA1024">
        <v>1</v>
      </c>
      <c r="BB1024">
        <v>0.3</v>
      </c>
      <c r="BC1024">
        <v>0.3</v>
      </c>
      <c r="BD1024">
        <v>0.8</v>
      </c>
      <c r="BE1024">
        <v>1.4</v>
      </c>
      <c r="BF1024">
        <v>0.3</v>
      </c>
      <c r="BG1024">
        <v>0.9</v>
      </c>
      <c r="BH1024">
        <v>0.4</v>
      </c>
      <c r="BI1024">
        <v>0.3</v>
      </c>
      <c r="BJ1024">
        <v>0.1</v>
      </c>
      <c r="BK1024">
        <v>0.2</v>
      </c>
      <c r="BM1024">
        <v>0.2</v>
      </c>
      <c r="BP1024">
        <v>0.2</v>
      </c>
      <c r="BQ1024">
        <v>8.9</v>
      </c>
      <c r="BS1024">
        <v>9.6</v>
      </c>
    </row>
    <row r="1025" spans="1:69" x14ac:dyDescent="0.25">
      <c r="A1025" s="28" t="s">
        <v>288</v>
      </c>
      <c r="B1025" s="27" t="s">
        <v>357</v>
      </c>
      <c r="C1025" s="28" t="s">
        <v>397</v>
      </c>
      <c r="D1025">
        <v>0.2</v>
      </c>
      <c r="H1025">
        <v>0.3</v>
      </c>
      <c r="I1025">
        <v>0.1</v>
      </c>
      <c r="J1025">
        <v>0.1</v>
      </c>
      <c r="K1025">
        <v>0.1</v>
      </c>
      <c r="M1025">
        <v>0.1</v>
      </c>
      <c r="N1025">
        <v>0.2</v>
      </c>
      <c r="O1025">
        <v>0.2</v>
      </c>
      <c r="Q1025">
        <v>0.1</v>
      </c>
      <c r="S1025">
        <v>0.2</v>
      </c>
      <c r="T1025">
        <v>0.1</v>
      </c>
      <c r="U1025">
        <v>0.1</v>
      </c>
      <c r="V1025">
        <v>0.5</v>
      </c>
      <c r="W1025">
        <v>0.3</v>
      </c>
      <c r="X1025">
        <v>0.4</v>
      </c>
      <c r="Y1025">
        <v>0.1</v>
      </c>
      <c r="Z1025">
        <v>0.1</v>
      </c>
      <c r="AA1025">
        <v>0.3</v>
      </c>
      <c r="AC1025">
        <v>0.1</v>
      </c>
      <c r="AD1025">
        <v>0.6</v>
      </c>
      <c r="AE1025">
        <v>0.1</v>
      </c>
      <c r="AF1025">
        <v>0.4</v>
      </c>
      <c r="AG1025">
        <v>0.3</v>
      </c>
      <c r="AH1025">
        <v>0.3</v>
      </c>
      <c r="AI1025">
        <v>0.2</v>
      </c>
      <c r="AJ1025">
        <v>0.1</v>
      </c>
      <c r="AK1025">
        <v>0.2</v>
      </c>
      <c r="AM1025">
        <v>0.2</v>
      </c>
      <c r="AO1025">
        <v>0.1</v>
      </c>
      <c r="AP1025">
        <v>0.3</v>
      </c>
      <c r="AQ1025">
        <v>0.5</v>
      </c>
      <c r="AR1025">
        <v>6.2</v>
      </c>
      <c r="AS1025">
        <v>18.4</v>
      </c>
      <c r="AT1025">
        <v>7.1</v>
      </c>
      <c r="AU1025">
        <v>0.5</v>
      </c>
      <c r="AV1025">
        <v>0.5</v>
      </c>
      <c r="AW1025">
        <v>0.2</v>
      </c>
      <c r="AY1025">
        <v>0.1</v>
      </c>
      <c r="AZ1025">
        <v>0.1</v>
      </c>
      <c r="BA1025">
        <v>0.3</v>
      </c>
      <c r="BC1025">
        <v>0.1</v>
      </c>
      <c r="BD1025">
        <v>0.3</v>
      </c>
      <c r="BE1025">
        <v>0.2</v>
      </c>
      <c r="BF1025">
        <v>0.1</v>
      </c>
      <c r="BG1025">
        <v>0.1</v>
      </c>
      <c r="BI1025">
        <v>0.1</v>
      </c>
      <c r="BJ1025">
        <v>0.1</v>
      </c>
      <c r="BK1025">
        <v>0.1</v>
      </c>
      <c r="BQ1025">
        <v>6</v>
      </c>
    </row>
    <row r="1026" spans="1:69" x14ac:dyDescent="0.25">
      <c r="A1026" s="28" t="s">
        <v>288</v>
      </c>
      <c r="B1026" s="27" t="s">
        <v>357</v>
      </c>
      <c r="C1026" s="28" t="s">
        <v>398</v>
      </c>
      <c r="H1026">
        <v>0.1</v>
      </c>
      <c r="N1026">
        <v>0.1</v>
      </c>
      <c r="O1026">
        <v>0.1</v>
      </c>
      <c r="V1026">
        <v>0.1</v>
      </c>
      <c r="W1026">
        <v>0.1</v>
      </c>
      <c r="X1026">
        <v>0.1</v>
      </c>
      <c r="AA1026">
        <v>0.1</v>
      </c>
      <c r="AD1026">
        <v>0.2</v>
      </c>
      <c r="AF1026">
        <v>0.1</v>
      </c>
      <c r="AG1026">
        <v>0.1</v>
      </c>
      <c r="AH1026">
        <v>0.1</v>
      </c>
      <c r="AI1026">
        <v>0.1</v>
      </c>
      <c r="AK1026">
        <v>0.1</v>
      </c>
      <c r="AM1026">
        <v>0.1</v>
      </c>
      <c r="AP1026">
        <v>0.1</v>
      </c>
      <c r="AQ1026">
        <v>0.2</v>
      </c>
      <c r="AR1026">
        <v>1.5</v>
      </c>
      <c r="AS1026">
        <v>2.7</v>
      </c>
      <c r="AT1026">
        <v>2.3</v>
      </c>
      <c r="AU1026">
        <v>0.1</v>
      </c>
      <c r="AV1026">
        <v>0.2</v>
      </c>
      <c r="BA1026">
        <v>0.1</v>
      </c>
      <c r="BD1026">
        <v>0.1</v>
      </c>
      <c r="BE1026">
        <v>0.1</v>
      </c>
      <c r="BQ1026">
        <v>1.2</v>
      </c>
    </row>
    <row r="1027" spans="1:69" x14ac:dyDescent="0.25">
      <c r="A1027" s="28" t="s">
        <v>288</v>
      </c>
      <c r="B1027" s="27" t="s">
        <v>357</v>
      </c>
      <c r="C1027" s="28" t="s">
        <v>399</v>
      </c>
      <c r="D1027">
        <v>0.1</v>
      </c>
      <c r="H1027">
        <v>0.2</v>
      </c>
      <c r="I1027">
        <v>0.1</v>
      </c>
      <c r="J1027">
        <v>0.1</v>
      </c>
      <c r="K1027">
        <v>0.1</v>
      </c>
      <c r="N1027">
        <v>0.2</v>
      </c>
      <c r="O1027">
        <v>0.2</v>
      </c>
      <c r="Q1027">
        <v>0.1</v>
      </c>
      <c r="S1027">
        <v>0.1</v>
      </c>
      <c r="T1027">
        <v>0.1</v>
      </c>
      <c r="V1027">
        <v>0.3</v>
      </c>
      <c r="W1027">
        <v>0.2</v>
      </c>
      <c r="X1027">
        <v>0.2</v>
      </c>
      <c r="Y1027">
        <v>0.1</v>
      </c>
      <c r="Z1027">
        <v>0.1</v>
      </c>
      <c r="AA1027">
        <v>0.1</v>
      </c>
      <c r="AD1027">
        <v>0.4</v>
      </c>
      <c r="AE1027">
        <v>0.1</v>
      </c>
      <c r="AF1027">
        <v>0.2</v>
      </c>
      <c r="AG1027">
        <v>0.2</v>
      </c>
      <c r="AH1027">
        <v>0.2</v>
      </c>
      <c r="AI1027">
        <v>0.1</v>
      </c>
      <c r="AJ1027">
        <v>0.1</v>
      </c>
      <c r="AK1027">
        <v>0.1</v>
      </c>
      <c r="AM1027">
        <v>0.1</v>
      </c>
      <c r="AP1027">
        <v>0.3</v>
      </c>
      <c r="AQ1027">
        <v>0.3</v>
      </c>
      <c r="AR1027">
        <v>4.4</v>
      </c>
      <c r="AS1027">
        <v>8.3</v>
      </c>
      <c r="AT1027">
        <v>6.3</v>
      </c>
      <c r="AU1027">
        <v>0.2</v>
      </c>
      <c r="AV1027">
        <v>0.3</v>
      </c>
      <c r="AW1027">
        <v>0.1</v>
      </c>
      <c r="BA1027">
        <v>0.2</v>
      </c>
      <c r="BD1027">
        <v>0.2</v>
      </c>
      <c r="BE1027">
        <v>0.1</v>
      </c>
      <c r="BF1027">
        <v>0.1</v>
      </c>
      <c r="BJ1027">
        <v>0.1</v>
      </c>
      <c r="BK1027">
        <v>0.1</v>
      </c>
      <c r="BQ1027">
        <v>2.6</v>
      </c>
    </row>
    <row r="1028" spans="1:69" x14ac:dyDescent="0.25">
      <c r="A1028" s="28" t="s">
        <v>288</v>
      </c>
      <c r="B1028" s="27" t="s">
        <v>357</v>
      </c>
      <c r="C1028" s="28" t="s">
        <v>400</v>
      </c>
      <c r="D1028">
        <v>0.1</v>
      </c>
      <c r="H1028">
        <v>0.2</v>
      </c>
      <c r="I1028">
        <v>0.1</v>
      </c>
      <c r="J1028">
        <v>0.1</v>
      </c>
      <c r="K1028">
        <v>0.1</v>
      </c>
      <c r="N1028">
        <v>0.1</v>
      </c>
      <c r="O1028">
        <v>0.2</v>
      </c>
      <c r="Q1028">
        <v>0.1</v>
      </c>
      <c r="S1028">
        <v>0.1</v>
      </c>
      <c r="T1028">
        <v>0.1</v>
      </c>
      <c r="U1028">
        <v>0.1</v>
      </c>
      <c r="V1028">
        <v>0.5</v>
      </c>
      <c r="W1028">
        <v>0.3</v>
      </c>
      <c r="X1028">
        <v>0.4</v>
      </c>
      <c r="Y1028">
        <v>0.1</v>
      </c>
      <c r="Z1028">
        <v>0.1</v>
      </c>
      <c r="AA1028">
        <v>0.1</v>
      </c>
      <c r="AD1028">
        <v>0.3</v>
      </c>
      <c r="AE1028">
        <v>0.1</v>
      </c>
      <c r="AF1028">
        <v>0.4</v>
      </c>
      <c r="AG1028">
        <v>0.2</v>
      </c>
      <c r="AH1028">
        <v>0.2</v>
      </c>
      <c r="AI1028">
        <v>0.1</v>
      </c>
      <c r="AJ1028">
        <v>0.1</v>
      </c>
      <c r="AK1028">
        <v>0.1</v>
      </c>
      <c r="AM1028">
        <v>0.1</v>
      </c>
      <c r="AP1028">
        <v>0.2</v>
      </c>
      <c r="AQ1028">
        <v>0.3</v>
      </c>
      <c r="AR1028">
        <v>3.3</v>
      </c>
      <c r="AS1028">
        <v>10.2</v>
      </c>
      <c r="AT1028">
        <v>5.8</v>
      </c>
      <c r="AU1028">
        <v>0.1</v>
      </c>
      <c r="AV1028">
        <v>0.3</v>
      </c>
      <c r="AW1028">
        <v>0.1</v>
      </c>
      <c r="BA1028">
        <v>0.2</v>
      </c>
      <c r="BD1028">
        <v>0.2</v>
      </c>
      <c r="BE1028">
        <v>0.1</v>
      </c>
      <c r="BQ1028">
        <v>2.3</v>
      </c>
    </row>
    <row r="1029" spans="1:72" x14ac:dyDescent="0.25">
      <c r="A1029" s="28" t="s">
        <v>288</v>
      </c>
      <c r="B1029" s="27" t="s">
        <v>357</v>
      </c>
      <c r="C1029" s="28" t="s">
        <v>401</v>
      </c>
      <c r="D1029">
        <v>0.2</v>
      </c>
      <c r="E1029">
        <v>0.1</v>
      </c>
      <c r="G1029">
        <v>0.1</v>
      </c>
      <c r="H1029">
        <v>1.1</v>
      </c>
      <c r="I1029">
        <v>0.3</v>
      </c>
      <c r="J1029">
        <v>0.2</v>
      </c>
      <c r="K1029">
        <v>0.3</v>
      </c>
      <c r="L1029">
        <v>0.1</v>
      </c>
      <c r="M1029">
        <v>0.4</v>
      </c>
      <c r="N1029">
        <v>1</v>
      </c>
      <c r="O1029">
        <v>0.9</v>
      </c>
      <c r="P1029">
        <v>0.2</v>
      </c>
      <c r="Q1029">
        <v>0.4</v>
      </c>
      <c r="R1029">
        <v>0.2</v>
      </c>
      <c r="S1029">
        <v>0.7</v>
      </c>
      <c r="T1029">
        <v>0.4</v>
      </c>
      <c r="U1029">
        <v>0.4</v>
      </c>
      <c r="V1029">
        <v>1.2</v>
      </c>
      <c r="W1029">
        <v>0.8</v>
      </c>
      <c r="X1029">
        <v>1</v>
      </c>
      <c r="Y1029">
        <v>0.4</v>
      </c>
      <c r="Z1029">
        <v>0.5</v>
      </c>
      <c r="AA1029">
        <v>0.6</v>
      </c>
      <c r="AB1029">
        <v>0.1</v>
      </c>
      <c r="AC1029">
        <v>0.2</v>
      </c>
      <c r="AD1029">
        <v>3.4</v>
      </c>
      <c r="AE1029">
        <v>0.5</v>
      </c>
      <c r="AF1029">
        <v>1.5</v>
      </c>
      <c r="AG1029">
        <v>1.2</v>
      </c>
      <c r="AH1029">
        <v>2.4</v>
      </c>
      <c r="AI1029">
        <v>1.2</v>
      </c>
      <c r="AJ1029">
        <v>0.6</v>
      </c>
      <c r="AK1029">
        <v>0.6</v>
      </c>
      <c r="AL1029">
        <v>0.2</v>
      </c>
      <c r="AM1029">
        <v>0.9</v>
      </c>
      <c r="AN1029">
        <v>0.4</v>
      </c>
      <c r="AO1029">
        <v>0.2</v>
      </c>
      <c r="AP1029">
        <v>2.3</v>
      </c>
      <c r="AQ1029">
        <v>1.6</v>
      </c>
      <c r="AR1029">
        <v>32.7</v>
      </c>
      <c r="AS1029">
        <v>72.8</v>
      </c>
      <c r="AT1029">
        <v>52</v>
      </c>
      <c r="AU1029">
        <v>0.6</v>
      </c>
      <c r="AV1029">
        <v>2.6</v>
      </c>
      <c r="AW1029">
        <v>1.1</v>
      </c>
      <c r="AX1029">
        <v>0.3</v>
      </c>
      <c r="AY1029">
        <v>0.2</v>
      </c>
      <c r="AZ1029">
        <v>0.3</v>
      </c>
      <c r="BA1029">
        <v>1.9</v>
      </c>
      <c r="BB1029">
        <v>0.2</v>
      </c>
      <c r="BC1029">
        <v>0.2</v>
      </c>
      <c r="BD1029">
        <v>1.4</v>
      </c>
      <c r="BE1029">
        <v>0.3</v>
      </c>
      <c r="BF1029">
        <v>0.3</v>
      </c>
      <c r="BG1029">
        <v>0.3</v>
      </c>
      <c r="BH1029">
        <v>0.2</v>
      </c>
      <c r="BI1029">
        <v>0.2</v>
      </c>
      <c r="BJ1029">
        <v>0.3</v>
      </c>
      <c r="BK1029">
        <v>0.3</v>
      </c>
      <c r="BL1029">
        <v>0.2</v>
      </c>
      <c r="BM1029">
        <v>0.2</v>
      </c>
      <c r="BP1029">
        <v>0.1</v>
      </c>
      <c r="BQ1029">
        <v>8.3</v>
      </c>
      <c r="BS1029">
        <v>0.1</v>
      </c>
      <c r="BT1029">
        <v>0.1</v>
      </c>
    </row>
    <row r="1030" spans="1:72" x14ac:dyDescent="0.25">
      <c r="A1030" s="28" t="s">
        <v>288</v>
      </c>
      <c r="B1030" s="27" t="s">
        <v>357</v>
      </c>
      <c r="C1030" s="28" t="s">
        <v>402</v>
      </c>
      <c r="D1030">
        <v>0.3</v>
      </c>
      <c r="E1030">
        <v>0.1</v>
      </c>
      <c r="G1030">
        <v>0.1</v>
      </c>
      <c r="H1030">
        <v>1</v>
      </c>
      <c r="I1030">
        <v>0.4</v>
      </c>
      <c r="J1030">
        <v>0.3</v>
      </c>
      <c r="K1030">
        <v>0.4</v>
      </c>
      <c r="L1030">
        <v>0.1</v>
      </c>
      <c r="M1030">
        <v>0.2</v>
      </c>
      <c r="N1030">
        <v>0.7</v>
      </c>
      <c r="O1030">
        <v>0.6</v>
      </c>
      <c r="P1030">
        <v>0.2</v>
      </c>
      <c r="Q1030">
        <v>0.5</v>
      </c>
      <c r="R1030">
        <v>0.2</v>
      </c>
      <c r="S1030">
        <v>0.5</v>
      </c>
      <c r="T1030">
        <v>0.4</v>
      </c>
      <c r="U1030">
        <v>0.3</v>
      </c>
      <c r="V1030">
        <v>2.1</v>
      </c>
      <c r="W1030">
        <v>1.4</v>
      </c>
      <c r="X1030">
        <v>2.1</v>
      </c>
      <c r="Y1030">
        <v>0.5</v>
      </c>
      <c r="Z1030">
        <v>0.4</v>
      </c>
      <c r="AA1030">
        <v>0.6</v>
      </c>
      <c r="AB1030">
        <v>0.1</v>
      </c>
      <c r="AC1030">
        <v>0.2</v>
      </c>
      <c r="AD1030">
        <v>1.6</v>
      </c>
      <c r="AE1030">
        <v>0.4</v>
      </c>
      <c r="AF1030">
        <v>1.7</v>
      </c>
      <c r="AG1030">
        <v>0.8</v>
      </c>
      <c r="AH1030">
        <v>1</v>
      </c>
      <c r="AI1030">
        <v>0.7</v>
      </c>
      <c r="AJ1030">
        <v>0.4</v>
      </c>
      <c r="AK1030">
        <v>0.6</v>
      </c>
      <c r="AL1030">
        <v>0.1</v>
      </c>
      <c r="AM1030">
        <v>0.5</v>
      </c>
      <c r="AN1030">
        <v>0.2</v>
      </c>
      <c r="AO1030">
        <v>0.1</v>
      </c>
      <c r="AP1030">
        <v>1.3</v>
      </c>
      <c r="AQ1030">
        <v>1.2</v>
      </c>
      <c r="AR1030">
        <v>19.5</v>
      </c>
      <c r="AS1030">
        <v>46.9</v>
      </c>
      <c r="AT1030">
        <v>28.9</v>
      </c>
      <c r="AU1030">
        <v>0.6</v>
      </c>
      <c r="AV1030">
        <v>1.9</v>
      </c>
      <c r="AW1030">
        <v>0.6</v>
      </c>
      <c r="AX1030">
        <v>0.2</v>
      </c>
      <c r="AY1030">
        <v>0.2</v>
      </c>
      <c r="AZ1030">
        <v>0.2</v>
      </c>
      <c r="BA1030">
        <v>0.9</v>
      </c>
      <c r="BB1030">
        <v>0.1</v>
      </c>
      <c r="BC1030">
        <v>0.1</v>
      </c>
      <c r="BD1030">
        <v>0.8</v>
      </c>
      <c r="BE1030">
        <v>0.3</v>
      </c>
      <c r="BF1030">
        <v>0.2</v>
      </c>
      <c r="BG1030">
        <v>0.2</v>
      </c>
      <c r="BH1030">
        <v>0.2</v>
      </c>
      <c r="BI1030">
        <v>0.2</v>
      </c>
      <c r="BJ1030">
        <v>0.2</v>
      </c>
      <c r="BK1030">
        <v>0.2</v>
      </c>
      <c r="BL1030">
        <v>0.1</v>
      </c>
      <c r="BM1030">
        <v>0.1</v>
      </c>
      <c r="BP1030">
        <v>0.1</v>
      </c>
      <c r="BQ1030">
        <v>12.4</v>
      </c>
      <c r="BS1030">
        <v>0.1</v>
      </c>
      <c r="BT1030">
        <v>0.1</v>
      </c>
    </row>
    <row r="1031" spans="1:3" x14ac:dyDescent="0.25">
      <c r="A1031" s="28" t="s">
        <v>288</v>
      </c>
      <c r="B1031" s="27" t="s">
        <v>357</v>
      </c>
      <c r="C1031" s="28" t="s">
        <v>403</v>
      </c>
    </row>
    <row r="1032" spans="1:69" x14ac:dyDescent="0.25">
      <c r="A1032" s="28" t="s">
        <v>288</v>
      </c>
      <c r="B1032" s="27" t="s">
        <v>357</v>
      </c>
      <c r="C1032" s="28" t="s">
        <v>404</v>
      </c>
      <c r="H1032">
        <v>0.2</v>
      </c>
      <c r="I1032">
        <v>0.1</v>
      </c>
      <c r="K1032">
        <v>0.1</v>
      </c>
      <c r="N1032">
        <v>0.1</v>
      </c>
      <c r="O1032">
        <v>0.1</v>
      </c>
      <c r="Q1032">
        <v>0.1</v>
      </c>
      <c r="S1032">
        <v>0.1</v>
      </c>
      <c r="V1032">
        <v>0.3</v>
      </c>
      <c r="W1032">
        <v>0.2</v>
      </c>
      <c r="X1032">
        <v>0.4</v>
      </c>
      <c r="Y1032">
        <v>0.1</v>
      </c>
      <c r="AA1032">
        <v>0.1</v>
      </c>
      <c r="AD1032">
        <v>0.2</v>
      </c>
      <c r="AE1032">
        <v>0.1</v>
      </c>
      <c r="AF1032">
        <v>0.2</v>
      </c>
      <c r="AG1032">
        <v>0.1</v>
      </c>
      <c r="AH1032">
        <v>0.1</v>
      </c>
      <c r="AI1032">
        <v>0.1</v>
      </c>
      <c r="AK1032">
        <v>0.1</v>
      </c>
      <c r="AM1032">
        <v>0.1</v>
      </c>
      <c r="AP1032">
        <v>0.1</v>
      </c>
      <c r="AQ1032">
        <v>0.2</v>
      </c>
      <c r="AR1032">
        <v>3</v>
      </c>
      <c r="AS1032">
        <v>5.8</v>
      </c>
      <c r="AT1032">
        <v>4.6</v>
      </c>
      <c r="AU1032">
        <v>0.1</v>
      </c>
      <c r="AV1032">
        <v>0.2</v>
      </c>
      <c r="AW1032">
        <v>0.1</v>
      </c>
      <c r="BA1032">
        <v>0.1</v>
      </c>
      <c r="BD1032">
        <v>0.1</v>
      </c>
      <c r="BQ1032">
        <v>1.4</v>
      </c>
    </row>
    <row r="1033" spans="1:69" x14ac:dyDescent="0.25">
      <c r="A1033" s="28" t="s">
        <v>288</v>
      </c>
      <c r="B1033" s="27" t="s">
        <v>357</v>
      </c>
      <c r="C1033" s="28" t="s">
        <v>405</v>
      </c>
      <c r="V1033">
        <v>0.1</v>
      </c>
      <c r="X1033">
        <v>0.1</v>
      </c>
      <c r="AF1033">
        <v>0.1</v>
      </c>
      <c r="AQ1033">
        <v>0.1</v>
      </c>
      <c r="AR1033">
        <v>0.7</v>
      </c>
      <c r="AS1033">
        <v>1.5</v>
      </c>
      <c r="AT1033">
        <v>1.7</v>
      </c>
      <c r="AV1033">
        <v>0.1</v>
      </c>
      <c r="BQ1033">
        <v>0.3</v>
      </c>
    </row>
    <row r="1034" spans="1:72" x14ac:dyDescent="0.25">
      <c r="A1034" s="28" t="s">
        <v>288</v>
      </c>
      <c r="B1034" s="27" t="s">
        <v>357</v>
      </c>
      <c r="C1034" s="28" t="s">
        <v>406</v>
      </c>
      <c r="D1034">
        <v>0.2</v>
      </c>
      <c r="E1034">
        <v>0.1</v>
      </c>
      <c r="G1034">
        <v>0.1</v>
      </c>
      <c r="H1034">
        <v>0.9</v>
      </c>
      <c r="I1034">
        <v>0.2</v>
      </c>
      <c r="J1034">
        <v>0.2</v>
      </c>
      <c r="K1034">
        <v>0.2</v>
      </c>
      <c r="L1034">
        <v>0.1</v>
      </c>
      <c r="M1034">
        <v>0.4</v>
      </c>
      <c r="N1034">
        <v>0.6</v>
      </c>
      <c r="O1034">
        <v>0.7</v>
      </c>
      <c r="P1034">
        <v>0.1</v>
      </c>
      <c r="Q1034">
        <v>0.2</v>
      </c>
      <c r="R1034">
        <v>0.3</v>
      </c>
      <c r="S1034">
        <v>0.5</v>
      </c>
      <c r="T1034">
        <v>0.3</v>
      </c>
      <c r="U1034">
        <v>0.2</v>
      </c>
      <c r="V1034">
        <v>1.1</v>
      </c>
      <c r="W1034">
        <v>0.9</v>
      </c>
      <c r="X1034">
        <v>0.7</v>
      </c>
      <c r="Y1034">
        <v>0.4</v>
      </c>
      <c r="Z1034">
        <v>0.2</v>
      </c>
      <c r="AA1034">
        <v>0.5</v>
      </c>
      <c r="AB1034">
        <v>0.1</v>
      </c>
      <c r="AC1034">
        <v>0.1</v>
      </c>
      <c r="AD1034">
        <v>1.4</v>
      </c>
      <c r="AE1034">
        <v>0.3</v>
      </c>
      <c r="AF1034">
        <v>0.9</v>
      </c>
      <c r="AG1034">
        <v>0.6</v>
      </c>
      <c r="AH1034">
        <v>0.8</v>
      </c>
      <c r="AI1034">
        <v>0.5</v>
      </c>
      <c r="AJ1034">
        <v>0.4</v>
      </c>
      <c r="AK1034">
        <v>0.4</v>
      </c>
      <c r="AL1034">
        <v>0.1</v>
      </c>
      <c r="AM1034">
        <v>0.4</v>
      </c>
      <c r="AN1034">
        <v>0.2</v>
      </c>
      <c r="AO1034">
        <v>0.1</v>
      </c>
      <c r="AP1034">
        <v>0.9</v>
      </c>
      <c r="AQ1034">
        <v>1.6</v>
      </c>
      <c r="AR1034">
        <v>16.8</v>
      </c>
      <c r="AS1034">
        <v>47</v>
      </c>
      <c r="AT1034">
        <v>26.6</v>
      </c>
      <c r="AU1034">
        <v>0.5</v>
      </c>
      <c r="AV1034">
        <v>1.5</v>
      </c>
      <c r="AW1034">
        <v>0.5</v>
      </c>
      <c r="AX1034">
        <v>0.1</v>
      </c>
      <c r="AY1034">
        <v>0.1</v>
      </c>
      <c r="AZ1034">
        <v>0.1</v>
      </c>
      <c r="BA1034">
        <v>0.7</v>
      </c>
      <c r="BB1034">
        <v>0.1</v>
      </c>
      <c r="BC1034">
        <v>0.1</v>
      </c>
      <c r="BD1034">
        <v>0.6</v>
      </c>
      <c r="BE1034">
        <v>0.3</v>
      </c>
      <c r="BF1034">
        <v>0.2</v>
      </c>
      <c r="BG1034">
        <v>0.2</v>
      </c>
      <c r="BH1034">
        <v>0.1</v>
      </c>
      <c r="BI1034">
        <v>0.1</v>
      </c>
      <c r="BJ1034">
        <v>0.2</v>
      </c>
      <c r="BK1034">
        <v>0.2</v>
      </c>
      <c r="BL1034">
        <v>0.1</v>
      </c>
      <c r="BM1034">
        <v>0.1</v>
      </c>
      <c r="BP1034">
        <v>0.1</v>
      </c>
      <c r="BQ1034">
        <v>8.2</v>
      </c>
      <c r="BS1034">
        <v>0.3</v>
      </c>
      <c r="BT1034">
        <v>0.1</v>
      </c>
    </row>
    <row r="1035" spans="1:72" x14ac:dyDescent="0.25">
      <c r="A1035" s="28" t="s">
        <v>288</v>
      </c>
      <c r="B1035" s="27" t="s">
        <v>357</v>
      </c>
      <c r="C1035" s="28" t="s">
        <v>407</v>
      </c>
      <c r="D1035">
        <v>9.2</v>
      </c>
      <c r="E1035">
        <v>2.2</v>
      </c>
      <c r="F1035">
        <v>0.9</v>
      </c>
      <c r="G1035">
        <v>2.7</v>
      </c>
      <c r="H1035">
        <v>24.8</v>
      </c>
      <c r="I1035">
        <v>11</v>
      </c>
      <c r="J1035">
        <v>6.8</v>
      </c>
      <c r="K1035">
        <v>9.7</v>
      </c>
      <c r="L1035">
        <v>3</v>
      </c>
      <c r="M1035">
        <v>5.9</v>
      </c>
      <c r="N1035">
        <v>18</v>
      </c>
      <c r="O1035">
        <v>18.1</v>
      </c>
      <c r="P1035">
        <v>5.7</v>
      </c>
      <c r="Q1035">
        <v>11.3</v>
      </c>
      <c r="R1035">
        <v>5.7</v>
      </c>
      <c r="S1035">
        <v>13</v>
      </c>
      <c r="T1035">
        <v>8.9</v>
      </c>
      <c r="U1035">
        <v>7.4</v>
      </c>
      <c r="V1035">
        <v>44.1</v>
      </c>
      <c r="W1035">
        <v>27.7</v>
      </c>
      <c r="X1035">
        <v>41.7</v>
      </c>
      <c r="Y1035">
        <v>11.4</v>
      </c>
      <c r="Z1035">
        <v>8.3</v>
      </c>
      <c r="AA1035">
        <v>16.5</v>
      </c>
      <c r="AB1035">
        <v>2.2</v>
      </c>
      <c r="AC1035">
        <v>5.2</v>
      </c>
      <c r="AD1035">
        <v>46</v>
      </c>
      <c r="AE1035">
        <v>10.5</v>
      </c>
      <c r="AF1035">
        <v>50.6</v>
      </c>
      <c r="AG1035">
        <v>26.5</v>
      </c>
      <c r="AH1035">
        <v>25</v>
      </c>
      <c r="AI1035">
        <v>22.9</v>
      </c>
      <c r="AJ1035">
        <v>11.3</v>
      </c>
      <c r="AK1035">
        <v>14.9</v>
      </c>
      <c r="AL1035">
        <v>3.4</v>
      </c>
      <c r="AM1035">
        <v>14.6</v>
      </c>
      <c r="AN1035">
        <v>7</v>
      </c>
      <c r="AO1035">
        <v>3.9</v>
      </c>
      <c r="AP1035">
        <v>32.6</v>
      </c>
      <c r="AQ1035">
        <v>42.2</v>
      </c>
      <c r="AR1035">
        <v>731.3</v>
      </c>
      <c r="AS1035">
        <v>1117.7</v>
      </c>
      <c r="AT1035">
        <v>2388.6</v>
      </c>
      <c r="AU1035">
        <v>19.4</v>
      </c>
      <c r="AV1035">
        <v>48.1</v>
      </c>
      <c r="AW1035">
        <v>16.5</v>
      </c>
      <c r="AX1035">
        <v>4.8</v>
      </c>
      <c r="AY1035">
        <v>5.2</v>
      </c>
      <c r="AZ1035">
        <v>4.9</v>
      </c>
      <c r="BA1035">
        <v>22.3</v>
      </c>
      <c r="BB1035">
        <v>3.6</v>
      </c>
      <c r="BC1035">
        <v>4.2</v>
      </c>
      <c r="BD1035">
        <v>21</v>
      </c>
      <c r="BE1035">
        <v>11</v>
      </c>
      <c r="BF1035">
        <v>5.9</v>
      </c>
      <c r="BG1035">
        <v>7.7</v>
      </c>
      <c r="BH1035">
        <v>4.9</v>
      </c>
      <c r="BI1035">
        <v>4.9</v>
      </c>
      <c r="BJ1035">
        <v>5.4</v>
      </c>
      <c r="BK1035">
        <v>5.1</v>
      </c>
      <c r="BL1035">
        <v>2.7</v>
      </c>
      <c r="BM1035">
        <v>3.7</v>
      </c>
      <c r="BP1035">
        <v>3.7</v>
      </c>
      <c r="BQ1035">
        <v>294.8</v>
      </c>
      <c r="BR1035">
        <v>0.1</v>
      </c>
      <c r="BS1035">
        <v>6.4</v>
      </c>
      <c r="BT1035">
        <v>2.8</v>
      </c>
    </row>
    <row r="1036" spans="1:72" x14ac:dyDescent="0.25">
      <c r="A1036" s="26" t="s">
        <v>289</v>
      </c>
      <c r="B1036" s="27" t="s">
        <v>358</v>
      </c>
      <c r="C1036" s="26" t="s">
        <v>384</v>
      </c>
      <c r="D1036">
        <v>2116.4</v>
      </c>
      <c r="E1036">
        <v>218.3</v>
      </c>
      <c r="F1036">
        <v>40.8</v>
      </c>
      <c r="G1036">
        <v>713.5</v>
      </c>
      <c r="H1036">
        <v>9948.4</v>
      </c>
      <c r="I1036">
        <v>2718.6</v>
      </c>
      <c r="J1036">
        <v>1597.4</v>
      </c>
      <c r="K1036">
        <v>1716.7</v>
      </c>
      <c r="L1036">
        <v>1366.5</v>
      </c>
      <c r="M1036">
        <v>1398.1</v>
      </c>
      <c r="N1036">
        <v>3752.3</v>
      </c>
      <c r="O1036">
        <v>1566.9</v>
      </c>
      <c r="P1036">
        <v>3252.5</v>
      </c>
      <c r="Q1036">
        <v>2338.7</v>
      </c>
      <c r="R1036">
        <v>1928.3</v>
      </c>
      <c r="S1036">
        <v>6917.7</v>
      </c>
      <c r="T1036">
        <v>2771.3</v>
      </c>
      <c r="U1036">
        <v>2793.8</v>
      </c>
      <c r="V1036">
        <v>6245.1</v>
      </c>
      <c r="W1036">
        <v>7942.3</v>
      </c>
      <c r="X1036">
        <v>1475.4</v>
      </c>
      <c r="Y1036">
        <v>3034</v>
      </c>
      <c r="Z1036">
        <v>2690</v>
      </c>
      <c r="AA1036">
        <v>9983.7</v>
      </c>
      <c r="AB1036">
        <v>1161.5</v>
      </c>
      <c r="AC1036">
        <v>2819</v>
      </c>
      <c r="AD1036">
        <v>40770.5</v>
      </c>
      <c r="AE1036">
        <v>15206.2</v>
      </c>
      <c r="AF1036">
        <v>39605.6</v>
      </c>
      <c r="AG1036">
        <v>76743</v>
      </c>
      <c r="AH1036">
        <v>8320.5</v>
      </c>
      <c r="AI1036">
        <v>733.3</v>
      </c>
      <c r="AJ1036">
        <v>1586.1</v>
      </c>
      <c r="AK1036">
        <v>12698.9</v>
      </c>
      <c r="AL1036">
        <v>1852.1</v>
      </c>
      <c r="AM1036">
        <v>40287.7</v>
      </c>
      <c r="AN1036">
        <v>2227.1</v>
      </c>
      <c r="AO1036">
        <v>2879.8</v>
      </c>
      <c r="AP1036">
        <v>10561.2</v>
      </c>
      <c r="AQ1036">
        <v>11865.7</v>
      </c>
      <c r="AR1036">
        <v>14732.8</v>
      </c>
      <c r="AS1036">
        <v>7017.2</v>
      </c>
      <c r="AT1036">
        <v>7058.3</v>
      </c>
      <c r="AU1036">
        <v>50454.4</v>
      </c>
      <c r="AV1036">
        <v>30085.3</v>
      </c>
      <c r="AW1036">
        <v>12336.2</v>
      </c>
      <c r="AX1036">
        <v>3068.7</v>
      </c>
      <c r="AY1036">
        <v>3728.1</v>
      </c>
      <c r="AZ1036">
        <v>3675.6</v>
      </c>
      <c r="BA1036">
        <v>5101.3</v>
      </c>
      <c r="BB1036">
        <v>4334.9</v>
      </c>
      <c r="BC1036">
        <v>1888</v>
      </c>
      <c r="BD1036">
        <v>15470.9</v>
      </c>
      <c r="BE1036">
        <v>20554.2</v>
      </c>
      <c r="BF1036">
        <v>8996.8</v>
      </c>
      <c r="BG1036">
        <v>13856.3</v>
      </c>
      <c r="BH1036">
        <v>11177.5</v>
      </c>
      <c r="BI1036">
        <v>3747.6</v>
      </c>
      <c r="BJ1036">
        <v>4869.7</v>
      </c>
      <c r="BK1036">
        <v>3437.1</v>
      </c>
      <c r="BL1036">
        <v>751.3</v>
      </c>
      <c r="BM1036">
        <v>5897.7</v>
      </c>
      <c r="BP1036">
        <v>24768.1</v>
      </c>
      <c r="BQ1036">
        <v>1354107.6</v>
      </c>
      <c r="BR1036">
        <v>614.2</v>
      </c>
      <c r="BS1036">
        <v>52840</v>
      </c>
      <c r="BT1036">
        <v>261.8</v>
      </c>
    </row>
    <row r="1037" spans="1:72" x14ac:dyDescent="0.25">
      <c r="A1037" s="28" t="s">
        <v>289</v>
      </c>
      <c r="B1037" s="27" t="s">
        <v>358</v>
      </c>
      <c r="C1037" s="28" t="s">
        <v>385</v>
      </c>
      <c r="D1037">
        <v>0.1</v>
      </c>
      <c r="G1037">
        <v>0.1</v>
      </c>
      <c r="H1037">
        <v>0.3</v>
      </c>
      <c r="I1037">
        <v>0.1</v>
      </c>
      <c r="J1037">
        <v>0.1</v>
      </c>
      <c r="K1037">
        <v>0.1</v>
      </c>
      <c r="M1037">
        <v>0.1</v>
      </c>
      <c r="N1037">
        <v>0.2</v>
      </c>
      <c r="O1037">
        <v>0.2</v>
      </c>
      <c r="P1037">
        <v>0.1</v>
      </c>
      <c r="Q1037">
        <v>0.1</v>
      </c>
      <c r="R1037">
        <v>0.1</v>
      </c>
      <c r="S1037">
        <v>0.2</v>
      </c>
      <c r="T1037">
        <v>0.2</v>
      </c>
      <c r="U1037">
        <v>0.1</v>
      </c>
      <c r="V1037">
        <v>0.2</v>
      </c>
      <c r="W1037">
        <v>0.2</v>
      </c>
      <c r="X1037">
        <v>0.1</v>
      </c>
      <c r="Y1037">
        <v>0.1</v>
      </c>
      <c r="Z1037">
        <v>0.1</v>
      </c>
      <c r="AA1037">
        <v>0.2</v>
      </c>
      <c r="AC1037">
        <v>0.1</v>
      </c>
      <c r="AD1037">
        <v>0.4</v>
      </c>
      <c r="AE1037">
        <v>0.2</v>
      </c>
      <c r="AF1037">
        <v>0.4</v>
      </c>
      <c r="AG1037">
        <v>0.3</v>
      </c>
      <c r="AH1037">
        <v>0.1</v>
      </c>
      <c r="AI1037">
        <v>0.1</v>
      </c>
      <c r="AJ1037">
        <v>0.1</v>
      </c>
      <c r="AK1037">
        <v>0.2</v>
      </c>
      <c r="AM1037">
        <v>0.2</v>
      </c>
      <c r="AN1037">
        <v>0.1</v>
      </c>
      <c r="AO1037">
        <v>0.1</v>
      </c>
      <c r="AP1037">
        <v>0.2</v>
      </c>
      <c r="AQ1037">
        <v>0.3</v>
      </c>
      <c r="AR1037">
        <v>0.1</v>
      </c>
      <c r="AS1037">
        <v>0.1</v>
      </c>
      <c r="AT1037">
        <v>0.1</v>
      </c>
      <c r="AU1037">
        <v>0.2</v>
      </c>
      <c r="AV1037">
        <v>2.7</v>
      </c>
      <c r="AW1037">
        <v>0.2</v>
      </c>
      <c r="AX1037">
        <v>0.1</v>
      </c>
      <c r="AY1037">
        <v>0.1</v>
      </c>
      <c r="AZ1037">
        <v>0.1</v>
      </c>
      <c r="BA1037">
        <v>0.1</v>
      </c>
      <c r="BB1037">
        <v>0.1</v>
      </c>
      <c r="BC1037">
        <v>0.1</v>
      </c>
      <c r="BD1037">
        <v>0.2</v>
      </c>
      <c r="BE1037">
        <v>0.3</v>
      </c>
      <c r="BF1037">
        <v>0.1</v>
      </c>
      <c r="BG1037">
        <v>0.2</v>
      </c>
      <c r="BH1037">
        <v>0.1</v>
      </c>
      <c r="BI1037">
        <v>0.1</v>
      </c>
      <c r="BJ1037">
        <v>0.1</v>
      </c>
      <c r="BK1037">
        <v>0.1</v>
      </c>
      <c r="BM1037">
        <v>0.1</v>
      </c>
      <c r="BP1037">
        <v>0.2</v>
      </c>
      <c r="BQ1037">
        <v>0.9</v>
      </c>
      <c r="BS1037">
        <v>0.3</v>
      </c>
      <c r="BT1037">
        <v>0.2</v>
      </c>
    </row>
    <row r="1038" spans="1:72" x14ac:dyDescent="0.25">
      <c r="A1038" s="28" t="s">
        <v>289</v>
      </c>
      <c r="B1038" s="27" t="s">
        <v>358</v>
      </c>
      <c r="C1038" s="28" t="s">
        <v>386</v>
      </c>
      <c r="D1038">
        <v>4.3</v>
      </c>
      <c r="E1038">
        <v>0.9</v>
      </c>
      <c r="F1038">
        <v>1.1</v>
      </c>
      <c r="G1038">
        <v>1.6</v>
      </c>
      <c r="H1038">
        <v>11.4</v>
      </c>
      <c r="I1038">
        <v>2.9</v>
      </c>
      <c r="J1038">
        <v>3.1</v>
      </c>
      <c r="K1038">
        <v>3.2</v>
      </c>
      <c r="L1038">
        <v>2.2</v>
      </c>
      <c r="M1038">
        <v>2.7</v>
      </c>
      <c r="N1038">
        <v>7.4</v>
      </c>
      <c r="O1038">
        <v>5.2</v>
      </c>
      <c r="P1038">
        <v>5.4</v>
      </c>
      <c r="Q1038">
        <v>3.5</v>
      </c>
      <c r="R1038">
        <v>4.6</v>
      </c>
      <c r="S1038">
        <v>7.2</v>
      </c>
      <c r="T1038">
        <v>8.9</v>
      </c>
      <c r="U1038">
        <v>6.4</v>
      </c>
      <c r="V1038">
        <v>8.2</v>
      </c>
      <c r="W1038">
        <v>10.8</v>
      </c>
      <c r="X1038">
        <v>4.3</v>
      </c>
      <c r="Y1038">
        <v>4.3</v>
      </c>
      <c r="Z1038">
        <v>4</v>
      </c>
      <c r="AA1038">
        <v>9.5</v>
      </c>
      <c r="AB1038">
        <v>1.7</v>
      </c>
      <c r="AC1038">
        <v>4.3</v>
      </c>
      <c r="AD1038">
        <v>22.5</v>
      </c>
      <c r="AE1038">
        <v>11.6</v>
      </c>
      <c r="AF1038">
        <v>14.4</v>
      </c>
      <c r="AG1038">
        <v>21.6</v>
      </c>
      <c r="AH1038">
        <v>5.8</v>
      </c>
      <c r="AI1038">
        <v>2.9</v>
      </c>
      <c r="AJ1038">
        <v>3.3</v>
      </c>
      <c r="AK1038">
        <v>9.2</v>
      </c>
      <c r="AL1038">
        <v>2.1</v>
      </c>
      <c r="AM1038">
        <v>17.5</v>
      </c>
      <c r="AN1038">
        <v>3.1</v>
      </c>
      <c r="AO1038">
        <v>3.4</v>
      </c>
      <c r="AP1038">
        <v>10.1</v>
      </c>
      <c r="AQ1038">
        <v>8.6</v>
      </c>
      <c r="AR1038">
        <v>6.9</v>
      </c>
      <c r="AS1038">
        <v>13.4</v>
      </c>
      <c r="AT1038">
        <v>10</v>
      </c>
      <c r="AU1038">
        <v>14.1</v>
      </c>
      <c r="AV1038">
        <v>69.7</v>
      </c>
      <c r="AW1038">
        <v>10.2</v>
      </c>
      <c r="AX1038">
        <v>3.4</v>
      </c>
      <c r="AY1038">
        <v>3.8</v>
      </c>
      <c r="AZ1038">
        <v>3.4</v>
      </c>
      <c r="BA1038">
        <v>4.4</v>
      </c>
      <c r="BB1038">
        <v>4</v>
      </c>
      <c r="BC1038">
        <v>2.8</v>
      </c>
      <c r="BD1038">
        <v>9.8</v>
      </c>
      <c r="BE1038">
        <v>20.7</v>
      </c>
      <c r="BF1038">
        <v>3.5</v>
      </c>
      <c r="BG1038">
        <v>10.1</v>
      </c>
      <c r="BH1038">
        <v>5.9</v>
      </c>
      <c r="BI1038">
        <v>2.6</v>
      </c>
      <c r="BJ1038">
        <v>3.1</v>
      </c>
      <c r="BK1038">
        <v>2.4</v>
      </c>
      <c r="BL1038">
        <v>1.6</v>
      </c>
      <c r="BM1038">
        <v>3.8</v>
      </c>
      <c r="BP1038">
        <v>6.4</v>
      </c>
      <c r="BQ1038">
        <v>37</v>
      </c>
      <c r="BR1038">
        <v>0.7</v>
      </c>
      <c r="BS1038">
        <v>12.6</v>
      </c>
      <c r="BT1038">
        <v>9.3</v>
      </c>
    </row>
    <row r="1039" spans="1:72" x14ac:dyDescent="0.25">
      <c r="A1039" s="28" t="s">
        <v>289</v>
      </c>
      <c r="B1039" s="27" t="s">
        <v>358</v>
      </c>
      <c r="C1039" s="28" t="s">
        <v>387</v>
      </c>
      <c r="D1039">
        <v>5.7</v>
      </c>
      <c r="E1039">
        <v>1.4</v>
      </c>
      <c r="F1039">
        <v>1.7</v>
      </c>
      <c r="G1039">
        <v>2.4</v>
      </c>
      <c r="H1039">
        <v>13.8</v>
      </c>
      <c r="I1039">
        <v>4</v>
      </c>
      <c r="J1039">
        <v>4.1</v>
      </c>
      <c r="K1039">
        <v>4.3</v>
      </c>
      <c r="L1039">
        <v>2.8</v>
      </c>
      <c r="M1039">
        <v>3.5</v>
      </c>
      <c r="N1039">
        <v>10.3</v>
      </c>
      <c r="O1039">
        <v>9.2</v>
      </c>
      <c r="P1039">
        <v>8.4</v>
      </c>
      <c r="Q1039">
        <v>4.9</v>
      </c>
      <c r="R1039">
        <v>5.7</v>
      </c>
      <c r="S1039">
        <v>8.4</v>
      </c>
      <c r="T1039">
        <v>8.6</v>
      </c>
      <c r="U1039">
        <v>6.8</v>
      </c>
      <c r="V1039">
        <v>8.6</v>
      </c>
      <c r="W1039">
        <v>11</v>
      </c>
      <c r="X1039">
        <v>5.2</v>
      </c>
      <c r="Y1039">
        <v>5.9</v>
      </c>
      <c r="Z1039">
        <v>4.8</v>
      </c>
      <c r="AA1039">
        <v>10.5</v>
      </c>
      <c r="AB1039">
        <v>2.8</v>
      </c>
      <c r="AC1039">
        <v>5.6</v>
      </c>
      <c r="AD1039">
        <v>23.4</v>
      </c>
      <c r="AE1039">
        <v>11.8</v>
      </c>
      <c r="AF1039">
        <v>19.8</v>
      </c>
      <c r="AG1039">
        <v>21.4</v>
      </c>
      <c r="AH1039">
        <v>7.3</v>
      </c>
      <c r="AI1039">
        <v>3.7</v>
      </c>
      <c r="AJ1039">
        <v>5</v>
      </c>
      <c r="AK1039">
        <v>11.2</v>
      </c>
      <c r="AL1039">
        <v>2.6</v>
      </c>
      <c r="AM1039">
        <v>17.9</v>
      </c>
      <c r="AN1039">
        <v>4.7</v>
      </c>
      <c r="AO1039">
        <v>4.1</v>
      </c>
      <c r="AP1039">
        <v>11</v>
      </c>
      <c r="AQ1039">
        <v>17.5</v>
      </c>
      <c r="AR1039">
        <v>6.4</v>
      </c>
      <c r="AS1039">
        <v>8.1</v>
      </c>
      <c r="AT1039">
        <v>15.4</v>
      </c>
      <c r="AU1039">
        <v>14.8</v>
      </c>
      <c r="AV1039">
        <v>204.7</v>
      </c>
      <c r="AW1039">
        <v>10</v>
      </c>
      <c r="AX1039">
        <v>4.5</v>
      </c>
      <c r="AY1039">
        <v>5</v>
      </c>
      <c r="AZ1039">
        <v>4.4</v>
      </c>
      <c r="BA1039">
        <v>5.9</v>
      </c>
      <c r="BB1039">
        <v>5</v>
      </c>
      <c r="BC1039">
        <v>3.9</v>
      </c>
      <c r="BD1039">
        <v>11.3</v>
      </c>
      <c r="BE1039">
        <v>20.2</v>
      </c>
      <c r="BF1039">
        <v>4.6</v>
      </c>
      <c r="BG1039">
        <v>11.9</v>
      </c>
      <c r="BH1039">
        <v>7.2</v>
      </c>
      <c r="BI1039">
        <v>4.1</v>
      </c>
      <c r="BJ1039">
        <v>4.1</v>
      </c>
      <c r="BK1039">
        <v>2.9</v>
      </c>
      <c r="BL1039">
        <v>2.1</v>
      </c>
      <c r="BM1039">
        <v>5.2</v>
      </c>
      <c r="BP1039">
        <v>9.4</v>
      </c>
      <c r="BQ1039">
        <v>38</v>
      </c>
      <c r="BR1039">
        <v>1.6</v>
      </c>
      <c r="BS1039">
        <v>13.8</v>
      </c>
      <c r="BT1039">
        <v>14.9</v>
      </c>
    </row>
    <row r="1040" spans="1:71" x14ac:dyDescent="0.25">
      <c r="A1040" s="28" t="s">
        <v>289</v>
      </c>
      <c r="B1040" s="27" t="s">
        <v>358</v>
      </c>
      <c r="C1040" s="28" t="s">
        <v>388</v>
      </c>
      <c r="AD1040">
        <v>0.1</v>
      </c>
      <c r="BS1040">
        <v>0.2</v>
      </c>
    </row>
    <row r="1041" spans="1:69" x14ac:dyDescent="0.25">
      <c r="A1041" s="28" t="s">
        <v>289</v>
      </c>
      <c r="B1041" s="27" t="s">
        <v>358</v>
      </c>
      <c r="C1041" s="28" t="s">
        <v>389</v>
      </c>
      <c r="BQ1041">
        <v>0.1</v>
      </c>
    </row>
    <row r="1042" spans="1:69" x14ac:dyDescent="0.25">
      <c r="A1042" s="28" t="s">
        <v>289</v>
      </c>
      <c r="B1042" s="27" t="s">
        <v>358</v>
      </c>
      <c r="C1042" s="28" t="s">
        <v>390</v>
      </c>
      <c r="BQ1042">
        <v>0.1</v>
      </c>
    </row>
    <row r="1043" spans="1:69" x14ac:dyDescent="0.25">
      <c r="A1043" s="28" t="s">
        <v>289</v>
      </c>
      <c r="B1043" s="27" t="s">
        <v>358</v>
      </c>
      <c r="C1043" s="28" t="s">
        <v>391</v>
      </c>
      <c r="H1043">
        <v>0.1</v>
      </c>
      <c r="V1043">
        <v>0.1</v>
      </c>
      <c r="W1043">
        <v>0.1</v>
      </c>
      <c r="AD1043">
        <v>0.1</v>
      </c>
      <c r="AF1043">
        <v>0.1</v>
      </c>
      <c r="AG1043">
        <v>0.1</v>
      </c>
      <c r="AM1043">
        <v>0.1</v>
      </c>
      <c r="AU1043">
        <v>0.1</v>
      </c>
      <c r="AV1043">
        <v>0.3</v>
      </c>
      <c r="BE1043">
        <v>0.1</v>
      </c>
      <c r="BQ1043">
        <v>0.1</v>
      </c>
    </row>
    <row r="1044" spans="1:71" x14ac:dyDescent="0.25">
      <c r="A1044" s="28" t="s">
        <v>289</v>
      </c>
      <c r="B1044" s="27" t="s">
        <v>358</v>
      </c>
      <c r="C1044" s="28" t="s">
        <v>392</v>
      </c>
      <c r="H1044">
        <v>0.2</v>
      </c>
      <c r="N1044">
        <v>0.1</v>
      </c>
      <c r="O1044">
        <v>0.1</v>
      </c>
      <c r="R1044">
        <v>0.1</v>
      </c>
      <c r="S1044">
        <v>0.1</v>
      </c>
      <c r="T1044">
        <v>0.1</v>
      </c>
      <c r="V1044">
        <v>0.1</v>
      </c>
      <c r="W1044">
        <v>0.1</v>
      </c>
      <c r="AA1044">
        <v>0.1</v>
      </c>
      <c r="AD1044">
        <v>0.1</v>
      </c>
      <c r="AE1044">
        <v>0.1</v>
      </c>
      <c r="AF1044">
        <v>0.4</v>
      </c>
      <c r="AG1044">
        <v>0.1</v>
      </c>
      <c r="AH1044">
        <v>0.3</v>
      </c>
      <c r="AI1044">
        <v>1.1</v>
      </c>
      <c r="AJ1044">
        <v>0.2</v>
      </c>
      <c r="AK1044">
        <v>0.8</v>
      </c>
      <c r="AM1044">
        <v>0.1</v>
      </c>
      <c r="AQ1044">
        <v>0.2</v>
      </c>
      <c r="AV1044">
        <v>0.2</v>
      </c>
      <c r="AW1044">
        <v>0.1</v>
      </c>
      <c r="BA1044">
        <v>0.1</v>
      </c>
      <c r="BD1044">
        <v>0.1</v>
      </c>
      <c r="BE1044">
        <v>0.1</v>
      </c>
      <c r="BG1044">
        <v>0.1</v>
      </c>
      <c r="BQ1044">
        <v>0.1</v>
      </c>
      <c r="BS1044">
        <v>0.1</v>
      </c>
    </row>
    <row r="1045" spans="1:72" x14ac:dyDescent="0.25">
      <c r="A1045" s="28" t="s">
        <v>289</v>
      </c>
      <c r="B1045" s="27" t="s">
        <v>358</v>
      </c>
      <c r="C1045" s="28" t="s">
        <v>393</v>
      </c>
      <c r="D1045">
        <v>1</v>
      </c>
      <c r="E1045">
        <v>0.3</v>
      </c>
      <c r="F1045">
        <v>0.2</v>
      </c>
      <c r="G1045">
        <v>0.5</v>
      </c>
      <c r="H1045">
        <v>2.2</v>
      </c>
      <c r="I1045">
        <v>0.6</v>
      </c>
      <c r="J1045">
        <v>1</v>
      </c>
      <c r="K1045">
        <v>1</v>
      </c>
      <c r="L1045">
        <v>0.4</v>
      </c>
      <c r="M1045">
        <v>1.4</v>
      </c>
      <c r="N1045">
        <v>1.8</v>
      </c>
      <c r="O1045">
        <v>1.3</v>
      </c>
      <c r="P1045">
        <v>1.3</v>
      </c>
      <c r="Q1045">
        <v>0.9</v>
      </c>
      <c r="R1045">
        <v>2.4</v>
      </c>
      <c r="S1045">
        <v>1.8</v>
      </c>
      <c r="T1045">
        <v>1.4</v>
      </c>
      <c r="U1045">
        <v>1.3</v>
      </c>
      <c r="V1045">
        <v>2</v>
      </c>
      <c r="W1045">
        <v>2.2</v>
      </c>
      <c r="X1045">
        <v>0.8</v>
      </c>
      <c r="Y1045">
        <v>1</v>
      </c>
      <c r="Z1045">
        <v>0.9</v>
      </c>
      <c r="AA1045">
        <v>2.6</v>
      </c>
      <c r="AB1045">
        <v>0.4</v>
      </c>
      <c r="AC1045">
        <v>1.6</v>
      </c>
      <c r="AD1045">
        <v>4.8</v>
      </c>
      <c r="AE1045">
        <v>1.8</v>
      </c>
      <c r="AF1045">
        <v>2.7</v>
      </c>
      <c r="AG1045">
        <v>3.2</v>
      </c>
      <c r="AH1045">
        <v>1.3</v>
      </c>
      <c r="AI1045">
        <v>1</v>
      </c>
      <c r="AJ1045">
        <v>0.8</v>
      </c>
      <c r="AK1045">
        <v>2.2</v>
      </c>
      <c r="AL1045">
        <v>0.4</v>
      </c>
      <c r="AM1045">
        <v>2.4</v>
      </c>
      <c r="AN1045">
        <v>0.9</v>
      </c>
      <c r="AO1045">
        <v>0.7</v>
      </c>
      <c r="AP1045">
        <v>1.6</v>
      </c>
      <c r="AQ1045">
        <v>2.3</v>
      </c>
      <c r="AR1045">
        <v>1.2</v>
      </c>
      <c r="AS1045">
        <v>1.2</v>
      </c>
      <c r="AT1045">
        <v>2</v>
      </c>
      <c r="AU1045">
        <v>3.8</v>
      </c>
      <c r="AV1045">
        <v>21.5</v>
      </c>
      <c r="AW1045">
        <v>2.2</v>
      </c>
      <c r="AX1045">
        <v>0.6</v>
      </c>
      <c r="AY1045">
        <v>1</v>
      </c>
      <c r="AZ1045">
        <v>0.7</v>
      </c>
      <c r="BA1045">
        <v>0.9</v>
      </c>
      <c r="BB1045">
        <v>0.7</v>
      </c>
      <c r="BC1045">
        <v>0.6</v>
      </c>
      <c r="BD1045">
        <v>1.7</v>
      </c>
      <c r="BE1045">
        <v>3.9</v>
      </c>
      <c r="BF1045">
        <v>0.8</v>
      </c>
      <c r="BG1045">
        <v>1.7</v>
      </c>
      <c r="BH1045">
        <v>1</v>
      </c>
      <c r="BI1045">
        <v>0.6</v>
      </c>
      <c r="BJ1045">
        <v>0.6</v>
      </c>
      <c r="BK1045">
        <v>0.5</v>
      </c>
      <c r="BL1045">
        <v>0.3</v>
      </c>
      <c r="BM1045">
        <v>0.7</v>
      </c>
      <c r="BP1045">
        <v>1.1</v>
      </c>
      <c r="BQ1045">
        <v>4.2</v>
      </c>
      <c r="BR1045">
        <v>0.1</v>
      </c>
      <c r="BS1045">
        <v>4</v>
      </c>
      <c r="BT1045">
        <v>1.9</v>
      </c>
    </row>
    <row r="1046" spans="1:69" x14ac:dyDescent="0.25">
      <c r="A1046" s="28" t="s">
        <v>289</v>
      </c>
      <c r="B1046" s="27" t="s">
        <v>358</v>
      </c>
      <c r="C1046" s="28" t="s">
        <v>394</v>
      </c>
      <c r="Y1046">
        <v>0.1</v>
      </c>
      <c r="BQ1046">
        <v>0.7</v>
      </c>
    </row>
    <row r="1047" spans="1:72" x14ac:dyDescent="0.25">
      <c r="A1047" s="28" t="s">
        <v>289</v>
      </c>
      <c r="B1047" s="27" t="s">
        <v>358</v>
      </c>
      <c r="C1047" s="28" t="s">
        <v>395</v>
      </c>
      <c r="D1047">
        <v>0.5</v>
      </c>
      <c r="E1047">
        <v>0.1</v>
      </c>
      <c r="F1047">
        <v>0.1</v>
      </c>
      <c r="G1047">
        <v>0.2</v>
      </c>
      <c r="H1047">
        <v>1.8</v>
      </c>
      <c r="I1047">
        <v>0.3</v>
      </c>
      <c r="J1047">
        <v>0.3</v>
      </c>
      <c r="K1047">
        <v>0.4</v>
      </c>
      <c r="L1047">
        <v>0.2</v>
      </c>
      <c r="M1047">
        <v>0.4</v>
      </c>
      <c r="N1047">
        <v>1.5</v>
      </c>
      <c r="O1047">
        <v>1.4</v>
      </c>
      <c r="P1047">
        <v>0.6</v>
      </c>
      <c r="Q1047">
        <v>0.4</v>
      </c>
      <c r="R1047">
        <v>0.6</v>
      </c>
      <c r="S1047">
        <v>0.9</v>
      </c>
      <c r="T1047">
        <v>0.6</v>
      </c>
      <c r="U1047">
        <v>0.7</v>
      </c>
      <c r="V1047">
        <v>1.1</v>
      </c>
      <c r="W1047">
        <v>1.5</v>
      </c>
      <c r="X1047">
        <v>0.6</v>
      </c>
      <c r="Y1047">
        <v>0.6</v>
      </c>
      <c r="Z1047">
        <v>0.5</v>
      </c>
      <c r="AA1047">
        <v>1.2</v>
      </c>
      <c r="AB1047">
        <v>0.1</v>
      </c>
      <c r="AC1047">
        <v>0.6</v>
      </c>
      <c r="AD1047">
        <v>2.4</v>
      </c>
      <c r="AE1047">
        <v>1</v>
      </c>
      <c r="AF1047">
        <v>3.9</v>
      </c>
      <c r="AG1047">
        <v>2</v>
      </c>
      <c r="AH1047">
        <v>1.3</v>
      </c>
      <c r="AI1047">
        <v>5.1</v>
      </c>
      <c r="AJ1047">
        <v>1.2</v>
      </c>
      <c r="AK1047">
        <v>3.6</v>
      </c>
      <c r="AL1047">
        <v>0.5</v>
      </c>
      <c r="AM1047">
        <v>1.4</v>
      </c>
      <c r="AN1047">
        <v>0.9</v>
      </c>
      <c r="AO1047">
        <v>1.7</v>
      </c>
      <c r="AP1047">
        <v>1.3</v>
      </c>
      <c r="AQ1047">
        <v>6.4</v>
      </c>
      <c r="AR1047">
        <v>1.3</v>
      </c>
      <c r="AS1047">
        <v>1.2</v>
      </c>
      <c r="AT1047">
        <v>1.1</v>
      </c>
      <c r="AU1047">
        <v>1</v>
      </c>
      <c r="AV1047">
        <v>8.8</v>
      </c>
      <c r="AW1047">
        <v>1.3</v>
      </c>
      <c r="AX1047">
        <v>0.9</v>
      </c>
      <c r="AY1047">
        <v>1.1</v>
      </c>
      <c r="AZ1047">
        <v>0.6</v>
      </c>
      <c r="BA1047">
        <v>2.9</v>
      </c>
      <c r="BB1047">
        <v>0.5</v>
      </c>
      <c r="BC1047">
        <v>0.6</v>
      </c>
      <c r="BD1047">
        <v>5.3</v>
      </c>
      <c r="BE1047">
        <v>2.6</v>
      </c>
      <c r="BF1047">
        <v>1</v>
      </c>
      <c r="BG1047">
        <v>1.5</v>
      </c>
      <c r="BH1047">
        <v>0.9</v>
      </c>
      <c r="BI1047">
        <v>0.8</v>
      </c>
      <c r="BJ1047">
        <v>0.4</v>
      </c>
      <c r="BK1047">
        <v>0.4</v>
      </c>
      <c r="BL1047">
        <v>0.1</v>
      </c>
      <c r="BM1047">
        <v>0.4</v>
      </c>
      <c r="BP1047">
        <v>0.4</v>
      </c>
      <c r="BQ1047">
        <v>5.8</v>
      </c>
      <c r="BS1047">
        <v>1.6</v>
      </c>
      <c r="BT1047">
        <v>0.4</v>
      </c>
    </row>
    <row r="1048" spans="1:72" x14ac:dyDescent="0.25">
      <c r="A1048" s="28" t="s">
        <v>289</v>
      </c>
      <c r="B1048" s="27" t="s">
        <v>358</v>
      </c>
      <c r="C1048" s="28" t="s">
        <v>396</v>
      </c>
      <c r="D1048">
        <v>5.7</v>
      </c>
      <c r="E1048">
        <v>1.7</v>
      </c>
      <c r="F1048">
        <v>2.2</v>
      </c>
      <c r="G1048">
        <v>2.9</v>
      </c>
      <c r="H1048">
        <v>9.8</v>
      </c>
      <c r="I1048">
        <v>3.8</v>
      </c>
      <c r="J1048">
        <v>5.2</v>
      </c>
      <c r="K1048">
        <v>4.5</v>
      </c>
      <c r="L1048">
        <v>3.1</v>
      </c>
      <c r="M1048">
        <v>4.1</v>
      </c>
      <c r="N1048">
        <v>11.9</v>
      </c>
      <c r="O1048">
        <v>11.4</v>
      </c>
      <c r="P1048">
        <v>7.8</v>
      </c>
      <c r="Q1048">
        <v>5.6</v>
      </c>
      <c r="R1048">
        <v>5.9</v>
      </c>
      <c r="S1048">
        <v>8</v>
      </c>
      <c r="T1048">
        <v>7.8</v>
      </c>
      <c r="U1048">
        <v>6.8</v>
      </c>
      <c r="V1048">
        <v>7.6</v>
      </c>
      <c r="W1048">
        <v>9.1</v>
      </c>
      <c r="X1048">
        <v>4.7</v>
      </c>
      <c r="Y1048">
        <v>6.8</v>
      </c>
      <c r="Z1048">
        <v>4.7</v>
      </c>
      <c r="AA1048">
        <v>7.7</v>
      </c>
      <c r="AB1048">
        <v>4.3</v>
      </c>
      <c r="AC1048">
        <v>6</v>
      </c>
      <c r="AD1048">
        <v>17.7</v>
      </c>
      <c r="AE1048">
        <v>10.6</v>
      </c>
      <c r="AF1048">
        <v>13.3</v>
      </c>
      <c r="AG1048">
        <v>16.1</v>
      </c>
      <c r="AH1048">
        <v>5.9</v>
      </c>
      <c r="AI1048">
        <v>3.8</v>
      </c>
      <c r="AJ1048">
        <v>5.7</v>
      </c>
      <c r="AK1048">
        <v>11.9</v>
      </c>
      <c r="AL1048">
        <v>3</v>
      </c>
      <c r="AM1048">
        <v>12</v>
      </c>
      <c r="AN1048">
        <v>4.2</v>
      </c>
      <c r="AO1048">
        <v>2.6</v>
      </c>
      <c r="AP1048">
        <v>10.5</v>
      </c>
      <c r="AQ1048">
        <v>11.6</v>
      </c>
      <c r="AR1048">
        <v>5.3</v>
      </c>
      <c r="AS1048">
        <v>10.5</v>
      </c>
      <c r="AT1048">
        <v>14.7</v>
      </c>
      <c r="AU1048">
        <v>11</v>
      </c>
      <c r="AV1048">
        <v>133.2</v>
      </c>
      <c r="AW1048">
        <v>8.8</v>
      </c>
      <c r="AX1048">
        <v>3.9</v>
      </c>
      <c r="AY1048">
        <v>4.1</v>
      </c>
      <c r="AZ1048">
        <v>4.5</v>
      </c>
      <c r="BA1048">
        <v>4.5</v>
      </c>
      <c r="BB1048">
        <v>6.4</v>
      </c>
      <c r="BC1048">
        <v>3.8</v>
      </c>
      <c r="BD1048">
        <v>10.4</v>
      </c>
      <c r="BE1048">
        <v>17.3</v>
      </c>
      <c r="BF1048">
        <v>4.7</v>
      </c>
      <c r="BG1048">
        <v>11.1</v>
      </c>
      <c r="BH1048">
        <v>7.5</v>
      </c>
      <c r="BI1048">
        <v>2.7</v>
      </c>
      <c r="BJ1048">
        <v>3.4</v>
      </c>
      <c r="BK1048">
        <v>3</v>
      </c>
      <c r="BL1048">
        <v>1.7</v>
      </c>
      <c r="BM1048">
        <v>6</v>
      </c>
      <c r="BP1048">
        <v>11.3</v>
      </c>
      <c r="BQ1048">
        <v>45.5</v>
      </c>
      <c r="BR1048">
        <v>4</v>
      </c>
      <c r="BS1048">
        <v>14.8</v>
      </c>
      <c r="BT1048">
        <v>8.2</v>
      </c>
    </row>
    <row r="1049" spans="1:72" x14ac:dyDescent="0.25">
      <c r="A1049" s="28" t="s">
        <v>289</v>
      </c>
      <c r="B1049" s="27" t="s">
        <v>358</v>
      </c>
      <c r="C1049" s="28" t="s">
        <v>397</v>
      </c>
      <c r="D1049">
        <v>0.7</v>
      </c>
      <c r="E1049">
        <v>0.2</v>
      </c>
      <c r="F1049">
        <v>0.2</v>
      </c>
      <c r="G1049">
        <v>0.3</v>
      </c>
      <c r="H1049">
        <v>1.9</v>
      </c>
      <c r="I1049">
        <v>0.5</v>
      </c>
      <c r="J1049">
        <v>0.5</v>
      </c>
      <c r="K1049">
        <v>0.6</v>
      </c>
      <c r="L1049">
        <v>0.4</v>
      </c>
      <c r="M1049">
        <v>0.5</v>
      </c>
      <c r="N1049">
        <v>1.2</v>
      </c>
      <c r="O1049">
        <v>0.9</v>
      </c>
      <c r="P1049">
        <v>1</v>
      </c>
      <c r="Q1049">
        <v>0.7</v>
      </c>
      <c r="R1049">
        <v>0.8</v>
      </c>
      <c r="S1049">
        <v>1.3</v>
      </c>
      <c r="T1049">
        <v>0.9</v>
      </c>
      <c r="U1049">
        <v>0.9</v>
      </c>
      <c r="V1049">
        <v>1.2</v>
      </c>
      <c r="W1049">
        <v>1.7</v>
      </c>
      <c r="X1049">
        <v>0.7</v>
      </c>
      <c r="Y1049">
        <v>0.7</v>
      </c>
      <c r="Z1049">
        <v>0.7</v>
      </c>
      <c r="AA1049">
        <v>1.4</v>
      </c>
      <c r="AB1049">
        <v>0.4</v>
      </c>
      <c r="AC1049">
        <v>0.8</v>
      </c>
      <c r="AD1049">
        <v>3.2</v>
      </c>
      <c r="AE1049">
        <v>2</v>
      </c>
      <c r="AF1049">
        <v>1.8</v>
      </c>
      <c r="AG1049">
        <v>3.3</v>
      </c>
      <c r="AH1049">
        <v>1.1</v>
      </c>
      <c r="AI1049">
        <v>0.5</v>
      </c>
      <c r="AJ1049">
        <v>0.7</v>
      </c>
      <c r="AK1049">
        <v>1.5</v>
      </c>
      <c r="AL1049">
        <v>0.4</v>
      </c>
      <c r="AM1049">
        <v>3.6</v>
      </c>
      <c r="AN1049">
        <v>0.5</v>
      </c>
      <c r="AO1049">
        <v>0.7</v>
      </c>
      <c r="AP1049">
        <v>1.6</v>
      </c>
      <c r="AQ1049">
        <v>1.2</v>
      </c>
      <c r="AR1049">
        <v>0.8</v>
      </c>
      <c r="AS1049">
        <v>1</v>
      </c>
      <c r="AT1049">
        <v>1.2</v>
      </c>
      <c r="AU1049">
        <v>2.1</v>
      </c>
      <c r="AV1049">
        <v>37.6</v>
      </c>
      <c r="AW1049">
        <v>1.6</v>
      </c>
      <c r="AX1049">
        <v>0.6</v>
      </c>
      <c r="AY1049">
        <v>0.8</v>
      </c>
      <c r="AZ1049">
        <v>0.6</v>
      </c>
      <c r="BA1049">
        <v>0.7</v>
      </c>
      <c r="BB1049">
        <v>0.7</v>
      </c>
      <c r="BC1049">
        <v>0.5</v>
      </c>
      <c r="BD1049">
        <v>1.6</v>
      </c>
      <c r="BE1049">
        <v>2.9</v>
      </c>
      <c r="BF1049">
        <v>0.7</v>
      </c>
      <c r="BG1049">
        <v>1.8</v>
      </c>
      <c r="BH1049">
        <v>1.1</v>
      </c>
      <c r="BI1049">
        <v>0.6</v>
      </c>
      <c r="BJ1049">
        <v>0.7</v>
      </c>
      <c r="BK1049">
        <v>0.4</v>
      </c>
      <c r="BL1049">
        <v>0.3</v>
      </c>
      <c r="BM1049">
        <v>0.8</v>
      </c>
      <c r="BP1049">
        <v>1.2</v>
      </c>
      <c r="BQ1049">
        <v>3.5</v>
      </c>
      <c r="BR1049">
        <v>0.1</v>
      </c>
      <c r="BS1049">
        <v>1.1</v>
      </c>
      <c r="BT1049">
        <v>0.9</v>
      </c>
    </row>
    <row r="1050" spans="1:69" x14ac:dyDescent="0.25">
      <c r="A1050" s="28" t="s">
        <v>289</v>
      </c>
      <c r="B1050" s="27" t="s">
        <v>358</v>
      </c>
      <c r="C1050" s="28" t="s">
        <v>398</v>
      </c>
      <c r="AD1050">
        <v>0.1</v>
      </c>
      <c r="AF1050">
        <v>0.1</v>
      </c>
      <c r="AT1050">
        <v>0.1</v>
      </c>
      <c r="AU1050">
        <v>0.1</v>
      </c>
      <c r="AV1050">
        <v>0.8</v>
      </c>
      <c r="BE1050">
        <v>0.1</v>
      </c>
      <c r="BQ1050">
        <v>0.1</v>
      </c>
    </row>
    <row r="1051" spans="1:72" x14ac:dyDescent="0.25">
      <c r="A1051" s="28" t="s">
        <v>289</v>
      </c>
      <c r="B1051" s="27" t="s">
        <v>358</v>
      </c>
      <c r="C1051" s="28" t="s">
        <v>399</v>
      </c>
      <c r="D1051">
        <v>0.7</v>
      </c>
      <c r="E1051">
        <v>0.2</v>
      </c>
      <c r="F1051">
        <v>0.2</v>
      </c>
      <c r="G1051">
        <v>0.3</v>
      </c>
      <c r="H1051">
        <v>1.5</v>
      </c>
      <c r="I1051">
        <v>0.5</v>
      </c>
      <c r="J1051">
        <v>0.5</v>
      </c>
      <c r="K1051">
        <v>0.5</v>
      </c>
      <c r="L1051">
        <v>0.3</v>
      </c>
      <c r="M1051">
        <v>0.4</v>
      </c>
      <c r="N1051">
        <v>1.1</v>
      </c>
      <c r="O1051">
        <v>0.8</v>
      </c>
      <c r="P1051">
        <v>0.9</v>
      </c>
      <c r="Q1051">
        <v>0.6</v>
      </c>
      <c r="R1051">
        <v>0.7</v>
      </c>
      <c r="S1051">
        <v>1</v>
      </c>
      <c r="T1051">
        <v>0.9</v>
      </c>
      <c r="U1051">
        <v>0.8</v>
      </c>
      <c r="V1051">
        <v>1</v>
      </c>
      <c r="W1051">
        <v>1.3</v>
      </c>
      <c r="X1051">
        <v>0.6</v>
      </c>
      <c r="Y1051">
        <v>0.6</v>
      </c>
      <c r="Z1051">
        <v>0.6</v>
      </c>
      <c r="AA1051">
        <v>1.5</v>
      </c>
      <c r="AB1051">
        <v>0.3</v>
      </c>
      <c r="AC1051">
        <v>0.6</v>
      </c>
      <c r="AD1051">
        <v>3.2</v>
      </c>
      <c r="AE1051">
        <v>1.6</v>
      </c>
      <c r="AF1051">
        <v>1.7</v>
      </c>
      <c r="AG1051">
        <v>3</v>
      </c>
      <c r="AH1051">
        <v>0.9</v>
      </c>
      <c r="AI1051">
        <v>0.3</v>
      </c>
      <c r="AJ1051">
        <v>0.5</v>
      </c>
      <c r="AK1051">
        <v>1.4</v>
      </c>
      <c r="AL1051">
        <v>0.3</v>
      </c>
      <c r="AM1051">
        <v>2.6</v>
      </c>
      <c r="AN1051">
        <v>0.4</v>
      </c>
      <c r="AO1051">
        <v>0.5</v>
      </c>
      <c r="AP1051">
        <v>1.4</v>
      </c>
      <c r="AQ1051">
        <v>1</v>
      </c>
      <c r="AR1051">
        <v>0.7</v>
      </c>
      <c r="AS1051">
        <v>0.9</v>
      </c>
      <c r="AT1051">
        <v>1.4</v>
      </c>
      <c r="AU1051">
        <v>2.9</v>
      </c>
      <c r="AV1051">
        <v>19</v>
      </c>
      <c r="AW1051">
        <v>1.3</v>
      </c>
      <c r="AX1051">
        <v>0.5</v>
      </c>
      <c r="AY1051">
        <v>0.6</v>
      </c>
      <c r="AZ1051">
        <v>0.5</v>
      </c>
      <c r="BA1051">
        <v>0.6</v>
      </c>
      <c r="BB1051">
        <v>0.6</v>
      </c>
      <c r="BC1051">
        <v>0.4</v>
      </c>
      <c r="BD1051">
        <v>1.3</v>
      </c>
      <c r="BE1051">
        <v>3</v>
      </c>
      <c r="BF1051">
        <v>0.6</v>
      </c>
      <c r="BG1051">
        <v>1.6</v>
      </c>
      <c r="BH1051">
        <v>0.9</v>
      </c>
      <c r="BI1051">
        <v>0.4</v>
      </c>
      <c r="BJ1051">
        <v>0.5</v>
      </c>
      <c r="BK1051">
        <v>0.4</v>
      </c>
      <c r="BL1051">
        <v>0.2</v>
      </c>
      <c r="BM1051">
        <v>0.6</v>
      </c>
      <c r="BP1051">
        <v>2.3</v>
      </c>
      <c r="BQ1051">
        <v>3.7</v>
      </c>
      <c r="BR1051">
        <v>0.1</v>
      </c>
      <c r="BS1051">
        <v>0.8</v>
      </c>
      <c r="BT1051">
        <v>1.7</v>
      </c>
    </row>
    <row r="1052" spans="1:72" x14ac:dyDescent="0.25">
      <c r="A1052" s="28" t="s">
        <v>289</v>
      </c>
      <c r="B1052" s="27" t="s">
        <v>358</v>
      </c>
      <c r="C1052" s="28" t="s">
        <v>400</v>
      </c>
      <c r="D1052">
        <v>0.5</v>
      </c>
      <c r="E1052">
        <v>0.2</v>
      </c>
      <c r="F1052">
        <v>0.1</v>
      </c>
      <c r="G1052">
        <v>0.2</v>
      </c>
      <c r="H1052">
        <v>1.1</v>
      </c>
      <c r="I1052">
        <v>0.3</v>
      </c>
      <c r="J1052">
        <v>0.3</v>
      </c>
      <c r="K1052">
        <v>0.4</v>
      </c>
      <c r="L1052">
        <v>0.3</v>
      </c>
      <c r="M1052">
        <v>0.3</v>
      </c>
      <c r="N1052">
        <v>0.8</v>
      </c>
      <c r="O1052">
        <v>0.5</v>
      </c>
      <c r="P1052">
        <v>0.6</v>
      </c>
      <c r="Q1052">
        <v>0.4</v>
      </c>
      <c r="R1052">
        <v>0.5</v>
      </c>
      <c r="S1052">
        <v>0.8</v>
      </c>
      <c r="T1052">
        <v>0.6</v>
      </c>
      <c r="U1052">
        <v>0.6</v>
      </c>
      <c r="V1052">
        <v>0.7</v>
      </c>
      <c r="W1052">
        <v>1</v>
      </c>
      <c r="X1052">
        <v>0.4</v>
      </c>
      <c r="Y1052">
        <v>0.4</v>
      </c>
      <c r="Z1052">
        <v>0.4</v>
      </c>
      <c r="AA1052">
        <v>1</v>
      </c>
      <c r="AB1052">
        <v>0.2</v>
      </c>
      <c r="AC1052">
        <v>0.5</v>
      </c>
      <c r="AD1052">
        <v>2.2</v>
      </c>
      <c r="AE1052">
        <v>1.3</v>
      </c>
      <c r="AF1052">
        <v>1.1</v>
      </c>
      <c r="AG1052">
        <v>2.3</v>
      </c>
      <c r="AH1052">
        <v>0.6</v>
      </c>
      <c r="AI1052">
        <v>0.3</v>
      </c>
      <c r="AJ1052">
        <v>0.4</v>
      </c>
      <c r="AK1052">
        <v>1</v>
      </c>
      <c r="AL1052">
        <v>0.2</v>
      </c>
      <c r="AM1052">
        <v>1.9</v>
      </c>
      <c r="AN1052">
        <v>0.3</v>
      </c>
      <c r="AO1052">
        <v>0.4</v>
      </c>
      <c r="AP1052">
        <v>1.1</v>
      </c>
      <c r="AQ1052">
        <v>0.7</v>
      </c>
      <c r="AR1052">
        <v>0.5</v>
      </c>
      <c r="AS1052">
        <v>0.7</v>
      </c>
      <c r="AT1052">
        <v>0.8</v>
      </c>
      <c r="AU1052">
        <v>1.3</v>
      </c>
      <c r="AV1052">
        <v>13.8</v>
      </c>
      <c r="AW1052">
        <v>1.1</v>
      </c>
      <c r="AX1052">
        <v>0.4</v>
      </c>
      <c r="AY1052">
        <v>0.5</v>
      </c>
      <c r="AZ1052">
        <v>0.4</v>
      </c>
      <c r="BA1052">
        <v>0.5</v>
      </c>
      <c r="BB1052">
        <v>0.5</v>
      </c>
      <c r="BC1052">
        <v>0.3</v>
      </c>
      <c r="BD1052">
        <v>1</v>
      </c>
      <c r="BE1052">
        <v>1.8</v>
      </c>
      <c r="BF1052">
        <v>0.4</v>
      </c>
      <c r="BG1052">
        <v>1.1</v>
      </c>
      <c r="BH1052">
        <v>0.7</v>
      </c>
      <c r="BI1052">
        <v>0.3</v>
      </c>
      <c r="BJ1052">
        <v>0.4</v>
      </c>
      <c r="BK1052">
        <v>0.3</v>
      </c>
      <c r="BL1052">
        <v>0.2</v>
      </c>
      <c r="BM1052">
        <v>0.5</v>
      </c>
      <c r="BP1052">
        <v>0.8</v>
      </c>
      <c r="BQ1052">
        <v>2.6</v>
      </c>
      <c r="BR1052">
        <v>0.1</v>
      </c>
      <c r="BS1052">
        <v>0.5</v>
      </c>
      <c r="BT1052">
        <v>0.7</v>
      </c>
    </row>
    <row r="1053" spans="1:72" x14ac:dyDescent="0.25">
      <c r="A1053" s="28" t="s">
        <v>289</v>
      </c>
      <c r="B1053" s="27" t="s">
        <v>358</v>
      </c>
      <c r="C1053" s="28" t="s">
        <v>401</v>
      </c>
      <c r="D1053">
        <v>0.5</v>
      </c>
      <c r="E1053">
        <v>0.1</v>
      </c>
      <c r="F1053">
        <v>0.1</v>
      </c>
      <c r="G1053">
        <v>0.2</v>
      </c>
      <c r="H1053">
        <v>0.9</v>
      </c>
      <c r="I1053">
        <v>0.3</v>
      </c>
      <c r="J1053">
        <v>0.3</v>
      </c>
      <c r="K1053">
        <v>0.4</v>
      </c>
      <c r="L1053">
        <v>0.3</v>
      </c>
      <c r="M1053">
        <v>0.3</v>
      </c>
      <c r="N1053">
        <v>0.8</v>
      </c>
      <c r="O1053">
        <v>0.6</v>
      </c>
      <c r="P1053">
        <v>0.6</v>
      </c>
      <c r="Q1053">
        <v>0.4</v>
      </c>
      <c r="R1053">
        <v>0.5</v>
      </c>
      <c r="S1053">
        <v>0.7</v>
      </c>
      <c r="T1053">
        <v>0.6</v>
      </c>
      <c r="U1053">
        <v>0.6</v>
      </c>
      <c r="V1053">
        <v>0.7</v>
      </c>
      <c r="W1053">
        <v>0.9</v>
      </c>
      <c r="X1053">
        <v>0.4</v>
      </c>
      <c r="Y1053">
        <v>0.5</v>
      </c>
      <c r="Z1053">
        <v>0.4</v>
      </c>
      <c r="AA1053">
        <v>0.7</v>
      </c>
      <c r="AB1053">
        <v>0.3</v>
      </c>
      <c r="AC1053">
        <v>0.5</v>
      </c>
      <c r="AD1053">
        <v>1.7</v>
      </c>
      <c r="AE1053">
        <v>1.1</v>
      </c>
      <c r="AF1053">
        <v>1.1</v>
      </c>
      <c r="AG1053">
        <v>1.9</v>
      </c>
      <c r="AH1053">
        <v>0.6</v>
      </c>
      <c r="AI1053">
        <v>0.3</v>
      </c>
      <c r="AJ1053">
        <v>0.4</v>
      </c>
      <c r="AK1053">
        <v>0.9</v>
      </c>
      <c r="AL1053">
        <v>0.2</v>
      </c>
      <c r="AM1053">
        <v>1.5</v>
      </c>
      <c r="AN1053">
        <v>0.3</v>
      </c>
      <c r="AO1053">
        <v>0.3</v>
      </c>
      <c r="AP1053">
        <v>0.9</v>
      </c>
      <c r="AQ1053">
        <v>0.7</v>
      </c>
      <c r="AR1053">
        <v>0.5</v>
      </c>
      <c r="AS1053">
        <v>0.7</v>
      </c>
      <c r="AT1053">
        <v>0.8</v>
      </c>
      <c r="AU1053">
        <v>1.2</v>
      </c>
      <c r="AV1053">
        <v>13.3</v>
      </c>
      <c r="AW1053">
        <v>0.9</v>
      </c>
      <c r="AX1053">
        <v>0.4</v>
      </c>
      <c r="AY1053">
        <v>0.4</v>
      </c>
      <c r="AZ1053">
        <v>0.4</v>
      </c>
      <c r="BA1053">
        <v>0.4</v>
      </c>
      <c r="BB1053">
        <v>0.4</v>
      </c>
      <c r="BC1053">
        <v>0.3</v>
      </c>
      <c r="BD1053">
        <v>0.9</v>
      </c>
      <c r="BE1053">
        <v>1.7</v>
      </c>
      <c r="BF1053">
        <v>0.4</v>
      </c>
      <c r="BG1053">
        <v>1.1</v>
      </c>
      <c r="BH1053">
        <v>0.6</v>
      </c>
      <c r="BI1053">
        <v>0.3</v>
      </c>
      <c r="BJ1053">
        <v>0.4</v>
      </c>
      <c r="BK1053">
        <v>0.3</v>
      </c>
      <c r="BL1053">
        <v>0.2</v>
      </c>
      <c r="BM1053">
        <v>0.4</v>
      </c>
      <c r="BP1053">
        <v>0.9</v>
      </c>
      <c r="BQ1053">
        <v>3.5</v>
      </c>
      <c r="BR1053">
        <v>0.1</v>
      </c>
      <c r="BS1053">
        <v>0.6</v>
      </c>
      <c r="BT1053">
        <v>0.8</v>
      </c>
    </row>
    <row r="1054" spans="1:72" x14ac:dyDescent="0.25">
      <c r="A1054" s="28" t="s">
        <v>289</v>
      </c>
      <c r="B1054" s="27" t="s">
        <v>358</v>
      </c>
      <c r="C1054" s="28" t="s">
        <v>402</v>
      </c>
      <c r="D1054">
        <v>0.2</v>
      </c>
      <c r="E1054">
        <v>0.1</v>
      </c>
      <c r="G1054">
        <v>0.1</v>
      </c>
      <c r="H1054">
        <v>0.4</v>
      </c>
      <c r="I1054">
        <v>0.1</v>
      </c>
      <c r="J1054">
        <v>0.1</v>
      </c>
      <c r="K1054">
        <v>0.1</v>
      </c>
      <c r="L1054">
        <v>0.1</v>
      </c>
      <c r="M1054">
        <v>0.1</v>
      </c>
      <c r="N1054">
        <v>0.3</v>
      </c>
      <c r="O1054">
        <v>0.2</v>
      </c>
      <c r="P1054">
        <v>0.2</v>
      </c>
      <c r="Q1054">
        <v>0.1</v>
      </c>
      <c r="R1054">
        <v>0.2</v>
      </c>
      <c r="S1054">
        <v>0.3</v>
      </c>
      <c r="T1054">
        <v>0.3</v>
      </c>
      <c r="U1054">
        <v>0.2</v>
      </c>
      <c r="V1054">
        <v>0.3</v>
      </c>
      <c r="W1054">
        <v>0.4</v>
      </c>
      <c r="X1054">
        <v>0.1</v>
      </c>
      <c r="Y1054">
        <v>0.2</v>
      </c>
      <c r="Z1054">
        <v>0.2</v>
      </c>
      <c r="AA1054">
        <v>0.4</v>
      </c>
      <c r="AB1054">
        <v>0.1</v>
      </c>
      <c r="AC1054">
        <v>0.2</v>
      </c>
      <c r="AD1054">
        <v>0.8</v>
      </c>
      <c r="AE1054">
        <v>0.4</v>
      </c>
      <c r="AF1054">
        <v>0.5</v>
      </c>
      <c r="AG1054">
        <v>0.8</v>
      </c>
      <c r="AH1054">
        <v>0.3</v>
      </c>
      <c r="AI1054">
        <v>0.2</v>
      </c>
      <c r="AJ1054">
        <v>0.2</v>
      </c>
      <c r="AK1054">
        <v>0.4</v>
      </c>
      <c r="AL1054">
        <v>0.1</v>
      </c>
      <c r="AM1054">
        <v>0.6</v>
      </c>
      <c r="AN1054">
        <v>0.1</v>
      </c>
      <c r="AO1054">
        <v>0.1</v>
      </c>
      <c r="AP1054">
        <v>0.4</v>
      </c>
      <c r="AQ1054">
        <v>0.4</v>
      </c>
      <c r="AR1054">
        <v>0.2</v>
      </c>
      <c r="AS1054">
        <v>0.3</v>
      </c>
      <c r="AT1054">
        <v>0.3</v>
      </c>
      <c r="AU1054">
        <v>0.6</v>
      </c>
      <c r="AV1054">
        <v>4.2</v>
      </c>
      <c r="AW1054">
        <v>0.4</v>
      </c>
      <c r="AX1054">
        <v>0.1</v>
      </c>
      <c r="AY1054">
        <v>0.2</v>
      </c>
      <c r="AZ1054">
        <v>0.1</v>
      </c>
      <c r="BA1054">
        <v>0.2</v>
      </c>
      <c r="BB1054">
        <v>0.2</v>
      </c>
      <c r="BC1054">
        <v>0.1</v>
      </c>
      <c r="BD1054">
        <v>0.5</v>
      </c>
      <c r="BE1054">
        <v>0.7</v>
      </c>
      <c r="BF1054">
        <v>0.2</v>
      </c>
      <c r="BG1054">
        <v>0.4</v>
      </c>
      <c r="BH1054">
        <v>0.2</v>
      </c>
      <c r="BI1054">
        <v>0.1</v>
      </c>
      <c r="BJ1054">
        <v>0.1</v>
      </c>
      <c r="BK1054">
        <v>0.1</v>
      </c>
      <c r="BL1054">
        <v>0.1</v>
      </c>
      <c r="BM1054">
        <v>0.2</v>
      </c>
      <c r="BP1054">
        <v>0.3</v>
      </c>
      <c r="BQ1054">
        <v>0.8</v>
      </c>
      <c r="BS1054">
        <v>0.2</v>
      </c>
      <c r="BT1054">
        <v>0.3</v>
      </c>
    </row>
    <row r="1055" spans="1:72" x14ac:dyDescent="0.25">
      <c r="A1055" s="28" t="s">
        <v>289</v>
      </c>
      <c r="B1055" s="27" t="s">
        <v>358</v>
      </c>
      <c r="C1055" s="28" t="s">
        <v>403</v>
      </c>
      <c r="D1055">
        <v>3.1</v>
      </c>
      <c r="E1055">
        <v>0.9</v>
      </c>
      <c r="F1055">
        <v>0.9</v>
      </c>
      <c r="G1055">
        <v>1.4</v>
      </c>
      <c r="H1055">
        <v>6.1</v>
      </c>
      <c r="I1055">
        <v>2</v>
      </c>
      <c r="J1055">
        <v>2.2</v>
      </c>
      <c r="K1055">
        <v>2.3</v>
      </c>
      <c r="L1055">
        <v>1.6</v>
      </c>
      <c r="M1055">
        <v>1.8</v>
      </c>
      <c r="N1055">
        <v>5</v>
      </c>
      <c r="O1055">
        <v>3.8</v>
      </c>
      <c r="P1055">
        <v>3.7</v>
      </c>
      <c r="Q1055">
        <v>2.6</v>
      </c>
      <c r="R1055">
        <v>3.1</v>
      </c>
      <c r="S1055">
        <v>4.6</v>
      </c>
      <c r="T1055">
        <v>3.8</v>
      </c>
      <c r="U1055">
        <v>3.5</v>
      </c>
      <c r="V1055">
        <v>4.3</v>
      </c>
      <c r="W1055">
        <v>5.7</v>
      </c>
      <c r="X1055">
        <v>2.6</v>
      </c>
      <c r="Y1055">
        <v>2.9</v>
      </c>
      <c r="Z1055">
        <v>2.5</v>
      </c>
      <c r="AA1055">
        <v>5.9</v>
      </c>
      <c r="AB1055">
        <v>1.6</v>
      </c>
      <c r="AC1055">
        <v>3</v>
      </c>
      <c r="AD1055">
        <v>12.8</v>
      </c>
      <c r="AE1055">
        <v>6.9</v>
      </c>
      <c r="AF1055">
        <v>6.9</v>
      </c>
      <c r="AG1055">
        <v>12</v>
      </c>
      <c r="AH1055">
        <v>3.7</v>
      </c>
      <c r="AI1055">
        <v>1.9</v>
      </c>
      <c r="AJ1055">
        <v>2.5</v>
      </c>
      <c r="AK1055">
        <v>5.9</v>
      </c>
      <c r="AL1055">
        <v>1.4</v>
      </c>
      <c r="AM1055">
        <v>10.2</v>
      </c>
      <c r="AN1055">
        <v>1.9</v>
      </c>
      <c r="AO1055">
        <v>2.1</v>
      </c>
      <c r="AP1055">
        <v>6.2</v>
      </c>
      <c r="AQ1055">
        <v>4.4</v>
      </c>
      <c r="AR1055">
        <v>3</v>
      </c>
      <c r="AS1055">
        <v>4.3</v>
      </c>
      <c r="AT1055">
        <v>5.4</v>
      </c>
      <c r="AU1055">
        <v>8</v>
      </c>
      <c r="AV1055">
        <v>107.9</v>
      </c>
      <c r="AW1055">
        <v>5.9</v>
      </c>
      <c r="AX1055">
        <v>2.2</v>
      </c>
      <c r="AY1055">
        <v>2.6</v>
      </c>
      <c r="AZ1055">
        <v>2.4</v>
      </c>
      <c r="BA1055">
        <v>2.7</v>
      </c>
      <c r="BB1055">
        <v>2.8</v>
      </c>
      <c r="BC1055">
        <v>1.8</v>
      </c>
      <c r="BD1055">
        <v>5.9</v>
      </c>
      <c r="BE1055">
        <v>10.9</v>
      </c>
      <c r="BF1055">
        <v>2.4</v>
      </c>
      <c r="BG1055">
        <v>6.4</v>
      </c>
      <c r="BH1055">
        <v>3.9</v>
      </c>
      <c r="BI1055">
        <v>1.7</v>
      </c>
      <c r="BJ1055">
        <v>2.2</v>
      </c>
      <c r="BK1055">
        <v>1.6</v>
      </c>
      <c r="BL1055">
        <v>1.1</v>
      </c>
      <c r="BM1055">
        <v>2.9</v>
      </c>
      <c r="BP1055">
        <v>5.5</v>
      </c>
      <c r="BQ1055">
        <v>16</v>
      </c>
      <c r="BR1055">
        <v>0.9</v>
      </c>
      <c r="BS1055">
        <v>3.9</v>
      </c>
      <c r="BT1055">
        <v>4.8</v>
      </c>
    </row>
    <row r="1056" spans="1:72" x14ac:dyDescent="0.25">
      <c r="A1056" s="28" t="s">
        <v>289</v>
      </c>
      <c r="B1056" s="27" t="s">
        <v>358</v>
      </c>
      <c r="C1056" s="28" t="s">
        <v>404</v>
      </c>
      <c r="D1056">
        <v>0.5</v>
      </c>
      <c r="E1056">
        <v>0.1</v>
      </c>
      <c r="F1056">
        <v>0.2</v>
      </c>
      <c r="G1056">
        <v>0.2</v>
      </c>
      <c r="H1056">
        <v>1</v>
      </c>
      <c r="I1056">
        <v>0.4</v>
      </c>
      <c r="J1056">
        <v>0.4</v>
      </c>
      <c r="K1056">
        <v>0.4</v>
      </c>
      <c r="L1056">
        <v>0.3</v>
      </c>
      <c r="M1056">
        <v>0.3</v>
      </c>
      <c r="N1056">
        <v>0.8</v>
      </c>
      <c r="O1056">
        <v>0.6</v>
      </c>
      <c r="P1056">
        <v>0.7</v>
      </c>
      <c r="Q1056">
        <v>0.4</v>
      </c>
      <c r="R1056">
        <v>0.5</v>
      </c>
      <c r="S1056">
        <v>0.8</v>
      </c>
      <c r="T1056">
        <v>0.7</v>
      </c>
      <c r="U1056">
        <v>0.6</v>
      </c>
      <c r="V1056">
        <v>0.7</v>
      </c>
      <c r="W1056">
        <v>1</v>
      </c>
      <c r="X1056">
        <v>0.5</v>
      </c>
      <c r="Y1056">
        <v>0.5</v>
      </c>
      <c r="Z1056">
        <v>0.5</v>
      </c>
      <c r="AA1056">
        <v>1.1</v>
      </c>
      <c r="AB1056">
        <v>0.3</v>
      </c>
      <c r="AC1056">
        <v>0.5</v>
      </c>
      <c r="AD1056">
        <v>2.4</v>
      </c>
      <c r="AE1056">
        <v>1.1</v>
      </c>
      <c r="AF1056">
        <v>1.3</v>
      </c>
      <c r="AG1056">
        <v>2.1</v>
      </c>
      <c r="AH1056">
        <v>0.7</v>
      </c>
      <c r="AI1056">
        <v>0.4</v>
      </c>
      <c r="AJ1056">
        <v>0.5</v>
      </c>
      <c r="AK1056">
        <v>1</v>
      </c>
      <c r="AL1056">
        <v>0.2</v>
      </c>
      <c r="AM1056">
        <v>1.9</v>
      </c>
      <c r="AN1056">
        <v>0.3</v>
      </c>
      <c r="AO1056">
        <v>0.4</v>
      </c>
      <c r="AP1056">
        <v>1</v>
      </c>
      <c r="AQ1056">
        <v>0.7</v>
      </c>
      <c r="AR1056">
        <v>0.5</v>
      </c>
      <c r="AS1056">
        <v>0.7</v>
      </c>
      <c r="AT1056">
        <v>1</v>
      </c>
      <c r="AU1056">
        <v>1.6</v>
      </c>
      <c r="AV1056">
        <v>18.2</v>
      </c>
      <c r="AW1056">
        <v>1</v>
      </c>
      <c r="AX1056">
        <v>0.4</v>
      </c>
      <c r="AY1056">
        <v>0.5</v>
      </c>
      <c r="AZ1056">
        <v>0.4</v>
      </c>
      <c r="BA1056">
        <v>0.5</v>
      </c>
      <c r="BB1056">
        <v>0.4</v>
      </c>
      <c r="BC1056">
        <v>0.3</v>
      </c>
      <c r="BD1056">
        <v>1</v>
      </c>
      <c r="BE1056">
        <v>1.8</v>
      </c>
      <c r="BF1056">
        <v>0.4</v>
      </c>
      <c r="BG1056">
        <v>1.2</v>
      </c>
      <c r="BH1056">
        <v>0.7</v>
      </c>
      <c r="BI1056">
        <v>0.4</v>
      </c>
      <c r="BJ1056">
        <v>0.4</v>
      </c>
      <c r="BK1056">
        <v>0.3</v>
      </c>
      <c r="BL1056">
        <v>0.2</v>
      </c>
      <c r="BM1056">
        <v>0.5</v>
      </c>
      <c r="BP1056">
        <v>0.9</v>
      </c>
      <c r="BQ1056">
        <v>4.2</v>
      </c>
      <c r="BR1056">
        <v>0.1</v>
      </c>
      <c r="BS1056">
        <v>0.6</v>
      </c>
      <c r="BT1056">
        <v>0.8</v>
      </c>
    </row>
    <row r="1057" spans="1:72" x14ac:dyDescent="0.25">
      <c r="A1057" s="28" t="s">
        <v>289</v>
      </c>
      <c r="B1057" s="27" t="s">
        <v>358</v>
      </c>
      <c r="C1057" s="28" t="s">
        <v>405</v>
      </c>
      <c r="D1057">
        <v>0.1</v>
      </c>
      <c r="G1057">
        <v>0.1</v>
      </c>
      <c r="H1057">
        <v>0.3</v>
      </c>
      <c r="I1057">
        <v>0.1</v>
      </c>
      <c r="J1057">
        <v>0.1</v>
      </c>
      <c r="K1057">
        <v>0.1</v>
      </c>
      <c r="L1057">
        <v>0.1</v>
      </c>
      <c r="M1057">
        <v>0.1</v>
      </c>
      <c r="N1057">
        <v>0.3</v>
      </c>
      <c r="O1057">
        <v>0.2</v>
      </c>
      <c r="P1057">
        <v>0.5</v>
      </c>
      <c r="Q1057">
        <v>0.1</v>
      </c>
      <c r="R1057">
        <v>0.1</v>
      </c>
      <c r="S1057">
        <v>0.2</v>
      </c>
      <c r="T1057">
        <v>0.2</v>
      </c>
      <c r="U1057">
        <v>0.2</v>
      </c>
      <c r="V1057">
        <v>0.2</v>
      </c>
      <c r="W1057">
        <v>0.2</v>
      </c>
      <c r="X1057">
        <v>0.1</v>
      </c>
      <c r="Y1057">
        <v>0.2</v>
      </c>
      <c r="Z1057">
        <v>0.1</v>
      </c>
      <c r="AA1057">
        <v>0.3</v>
      </c>
      <c r="AB1057">
        <v>0.1</v>
      </c>
      <c r="AC1057">
        <v>0.1</v>
      </c>
      <c r="AD1057">
        <v>0.6</v>
      </c>
      <c r="AE1057">
        <v>0.3</v>
      </c>
      <c r="AF1057">
        <v>0.4</v>
      </c>
      <c r="AG1057">
        <v>0.7</v>
      </c>
      <c r="AH1057">
        <v>0.2</v>
      </c>
      <c r="AI1057">
        <v>0.1</v>
      </c>
      <c r="AJ1057">
        <v>0.1</v>
      </c>
      <c r="AK1057">
        <v>0.3</v>
      </c>
      <c r="AL1057">
        <v>0.1</v>
      </c>
      <c r="AM1057">
        <v>0.5</v>
      </c>
      <c r="AN1057">
        <v>0.1</v>
      </c>
      <c r="AO1057">
        <v>0.1</v>
      </c>
      <c r="AP1057">
        <v>0.3</v>
      </c>
      <c r="AQ1057">
        <v>0.3</v>
      </c>
      <c r="AR1057">
        <v>0.3</v>
      </c>
      <c r="AS1057">
        <v>0.2</v>
      </c>
      <c r="AT1057">
        <v>1.3</v>
      </c>
      <c r="AU1057">
        <v>0.4</v>
      </c>
      <c r="AV1057">
        <v>26.8</v>
      </c>
      <c r="AW1057">
        <v>0.2</v>
      </c>
      <c r="AX1057">
        <v>0.1</v>
      </c>
      <c r="AY1057">
        <v>0.1</v>
      </c>
      <c r="AZ1057">
        <v>0.1</v>
      </c>
      <c r="BA1057">
        <v>0.1</v>
      </c>
      <c r="BB1057">
        <v>0.1</v>
      </c>
      <c r="BC1057">
        <v>0.1</v>
      </c>
      <c r="BD1057">
        <v>0.3</v>
      </c>
      <c r="BE1057">
        <v>0.5</v>
      </c>
      <c r="BF1057">
        <v>0.1</v>
      </c>
      <c r="BG1057">
        <v>0.4</v>
      </c>
      <c r="BH1057">
        <v>0.3</v>
      </c>
      <c r="BI1057">
        <v>0.1</v>
      </c>
      <c r="BJ1057">
        <v>0.1</v>
      </c>
      <c r="BK1057">
        <v>0.1</v>
      </c>
      <c r="BM1057">
        <v>0.2</v>
      </c>
      <c r="BP1057">
        <v>0.3</v>
      </c>
      <c r="BQ1057">
        <v>1.4</v>
      </c>
      <c r="BR1057">
        <v>0.1</v>
      </c>
      <c r="BS1057">
        <v>0.2</v>
      </c>
      <c r="BT1057">
        <v>0.3</v>
      </c>
    </row>
    <row r="1058" spans="1:72" x14ac:dyDescent="0.25">
      <c r="A1058" s="28" t="s">
        <v>289</v>
      </c>
      <c r="B1058" s="27" t="s">
        <v>358</v>
      </c>
      <c r="C1058" s="28" t="s">
        <v>406</v>
      </c>
      <c r="D1058">
        <v>1.2</v>
      </c>
      <c r="E1058">
        <v>0.4</v>
      </c>
      <c r="F1058">
        <v>0.5</v>
      </c>
      <c r="G1058">
        <v>0.6</v>
      </c>
      <c r="H1058">
        <v>2.2</v>
      </c>
      <c r="I1058">
        <v>0.8</v>
      </c>
      <c r="J1058">
        <v>1</v>
      </c>
      <c r="K1058">
        <v>1</v>
      </c>
      <c r="L1058">
        <v>0.6</v>
      </c>
      <c r="M1058">
        <v>1.4</v>
      </c>
      <c r="N1058">
        <v>2.5</v>
      </c>
      <c r="O1058">
        <v>2.2</v>
      </c>
      <c r="P1058">
        <v>1.4</v>
      </c>
      <c r="Q1058">
        <v>1.2</v>
      </c>
      <c r="R1058">
        <v>1.5</v>
      </c>
      <c r="S1058">
        <v>1.6</v>
      </c>
      <c r="T1058">
        <v>1.6</v>
      </c>
      <c r="U1058">
        <v>1.4</v>
      </c>
      <c r="V1058">
        <v>1.5</v>
      </c>
      <c r="W1058">
        <v>1.7</v>
      </c>
      <c r="X1058">
        <v>1</v>
      </c>
      <c r="Y1058">
        <v>1.4</v>
      </c>
      <c r="Z1058">
        <v>1</v>
      </c>
      <c r="AA1058">
        <v>1.7</v>
      </c>
      <c r="AB1058">
        <v>0.9</v>
      </c>
      <c r="AC1058">
        <v>1.2</v>
      </c>
      <c r="AD1058">
        <v>2.5</v>
      </c>
      <c r="AE1058">
        <v>1.9</v>
      </c>
      <c r="AF1058">
        <v>2.1</v>
      </c>
      <c r="AG1058">
        <v>2.8</v>
      </c>
      <c r="AH1058">
        <v>1.3</v>
      </c>
      <c r="AI1058">
        <v>0.8</v>
      </c>
      <c r="AJ1058">
        <v>1.2</v>
      </c>
      <c r="AK1058">
        <v>2.2</v>
      </c>
      <c r="AL1058">
        <v>0.6</v>
      </c>
      <c r="AM1058">
        <v>2.4</v>
      </c>
      <c r="AN1058">
        <v>0.9</v>
      </c>
      <c r="AO1058">
        <v>0.5</v>
      </c>
      <c r="AP1058">
        <v>1.9</v>
      </c>
      <c r="AQ1058">
        <v>2.4</v>
      </c>
      <c r="AR1058">
        <v>0.9</v>
      </c>
      <c r="AS1058">
        <v>1.8</v>
      </c>
      <c r="AT1058">
        <v>1.7</v>
      </c>
      <c r="AU1058">
        <v>1.7</v>
      </c>
      <c r="AV1058">
        <v>43.4</v>
      </c>
      <c r="AW1058">
        <v>1.6</v>
      </c>
      <c r="AX1058">
        <v>0.8</v>
      </c>
      <c r="AY1058">
        <v>0.8</v>
      </c>
      <c r="AZ1058">
        <v>0.9</v>
      </c>
      <c r="BA1058">
        <v>0.8</v>
      </c>
      <c r="BB1058">
        <v>1.2</v>
      </c>
      <c r="BC1058">
        <v>0.7</v>
      </c>
      <c r="BD1058">
        <v>1.9</v>
      </c>
      <c r="BE1058">
        <v>2.5</v>
      </c>
      <c r="BF1058">
        <v>1</v>
      </c>
      <c r="BG1058">
        <v>2.3</v>
      </c>
      <c r="BH1058">
        <v>1.4</v>
      </c>
      <c r="BI1058">
        <v>0.6</v>
      </c>
      <c r="BJ1058">
        <v>0.8</v>
      </c>
      <c r="BK1058">
        <v>0.6</v>
      </c>
      <c r="BL1058">
        <v>0.4</v>
      </c>
      <c r="BM1058">
        <v>1.2</v>
      </c>
      <c r="BP1058">
        <v>2.3</v>
      </c>
      <c r="BQ1058">
        <v>4.6</v>
      </c>
      <c r="BR1058">
        <v>0.8</v>
      </c>
      <c r="BS1058">
        <v>2.8</v>
      </c>
      <c r="BT1058">
        <v>1.9</v>
      </c>
    </row>
    <row r="1059" spans="1:72" x14ac:dyDescent="0.25">
      <c r="A1059" s="28" t="s">
        <v>289</v>
      </c>
      <c r="B1059" s="27" t="s">
        <v>358</v>
      </c>
      <c r="C1059" s="28" t="s">
        <v>407</v>
      </c>
      <c r="D1059">
        <v>27.5</v>
      </c>
      <c r="E1059">
        <v>7.4</v>
      </c>
      <c r="F1059">
        <v>8.1</v>
      </c>
      <c r="G1059">
        <v>12.2</v>
      </c>
      <c r="H1059">
        <v>58.4</v>
      </c>
      <c r="I1059">
        <v>19.2</v>
      </c>
      <c r="J1059">
        <v>19.7</v>
      </c>
      <c r="K1059">
        <v>20.5</v>
      </c>
      <c r="L1059">
        <v>14.1</v>
      </c>
      <c r="M1059">
        <v>21.3</v>
      </c>
      <c r="N1059">
        <v>47</v>
      </c>
      <c r="O1059">
        <v>39</v>
      </c>
      <c r="P1059">
        <v>41.3</v>
      </c>
      <c r="Q1059">
        <v>23.7</v>
      </c>
      <c r="R1059">
        <v>28.6</v>
      </c>
      <c r="S1059">
        <v>39.9</v>
      </c>
      <c r="T1059">
        <v>36.5</v>
      </c>
      <c r="U1059">
        <v>32.3</v>
      </c>
      <c r="V1059">
        <v>38.4</v>
      </c>
      <c r="W1059">
        <v>48</v>
      </c>
      <c r="X1059">
        <v>25.4</v>
      </c>
      <c r="Y1059">
        <v>26.7</v>
      </c>
      <c r="Z1059">
        <v>22.9</v>
      </c>
      <c r="AA1059">
        <v>53.9</v>
      </c>
      <c r="AB1059">
        <v>14.4</v>
      </c>
      <c r="AC1059">
        <v>26.6</v>
      </c>
      <c r="AD1059">
        <v>106.2</v>
      </c>
      <c r="AE1059">
        <v>55.7</v>
      </c>
      <c r="AF1059">
        <v>70.6</v>
      </c>
      <c r="AG1059">
        <v>102.9</v>
      </c>
      <c r="AH1059">
        <v>36.5</v>
      </c>
      <c r="AI1059">
        <v>26.9</v>
      </c>
      <c r="AJ1059">
        <v>26.1</v>
      </c>
      <c r="AK1059">
        <v>54.6</v>
      </c>
      <c r="AL1059">
        <v>12.7</v>
      </c>
      <c r="AM1059">
        <v>88.7</v>
      </c>
      <c r="AN1059">
        <v>19</v>
      </c>
      <c r="AO1059">
        <v>19.9</v>
      </c>
      <c r="AP1059">
        <v>53.4</v>
      </c>
      <c r="AQ1059">
        <v>55.5</v>
      </c>
      <c r="AR1059">
        <v>32.3</v>
      </c>
      <c r="AS1059">
        <v>40.6</v>
      </c>
      <c r="AT1059">
        <v>79.1</v>
      </c>
      <c r="AU1059">
        <v>77.1</v>
      </c>
      <c r="AV1059">
        <v>830.3</v>
      </c>
      <c r="AW1059">
        <v>46.7</v>
      </c>
      <c r="AX1059">
        <v>19.6</v>
      </c>
      <c r="AY1059">
        <v>23.3</v>
      </c>
      <c r="AZ1059">
        <v>21.3</v>
      </c>
      <c r="BA1059">
        <v>27.2</v>
      </c>
      <c r="BB1059">
        <v>22.9</v>
      </c>
      <c r="BC1059">
        <v>18.3</v>
      </c>
      <c r="BD1059">
        <v>51</v>
      </c>
      <c r="BE1059">
        <v>93.1</v>
      </c>
      <c r="BF1059">
        <v>22.4</v>
      </c>
      <c r="BG1059">
        <v>55.7</v>
      </c>
      <c r="BH1059">
        <v>34.1</v>
      </c>
      <c r="BI1059">
        <v>18.7</v>
      </c>
      <c r="BJ1059">
        <v>19.9</v>
      </c>
      <c r="BK1059">
        <v>14</v>
      </c>
      <c r="BL1059">
        <v>10.2</v>
      </c>
      <c r="BM1059">
        <v>26</v>
      </c>
      <c r="BP1059">
        <v>55.8</v>
      </c>
      <c r="BQ1059">
        <v>239</v>
      </c>
      <c r="BR1059">
        <v>8.1</v>
      </c>
      <c r="BS1059">
        <v>46</v>
      </c>
      <c r="BT1059">
        <v>115.5</v>
      </c>
    </row>
    <row r="1060" spans="1:72" x14ac:dyDescent="0.25">
      <c r="A1060" s="26" t="s">
        <v>290</v>
      </c>
      <c r="B1060" s="27" t="s">
        <v>359</v>
      </c>
      <c r="C1060" s="26" t="s">
        <v>384</v>
      </c>
      <c r="D1060">
        <v>3595.3</v>
      </c>
      <c r="E1060">
        <v>294.2</v>
      </c>
      <c r="F1060">
        <v>170.6</v>
      </c>
      <c r="G1060">
        <v>1442.4</v>
      </c>
      <c r="H1060">
        <v>22659.8</v>
      </c>
      <c r="I1060">
        <v>3455.7</v>
      </c>
      <c r="J1060">
        <v>2060.9</v>
      </c>
      <c r="K1060">
        <v>3610.3</v>
      </c>
      <c r="L1060">
        <v>1593.8</v>
      </c>
      <c r="M1060">
        <v>7179.6</v>
      </c>
      <c r="N1060">
        <v>13220.8</v>
      </c>
      <c r="O1060">
        <v>9220.8</v>
      </c>
      <c r="P1060">
        <v>5526.1</v>
      </c>
      <c r="Q1060">
        <v>4628.8</v>
      </c>
      <c r="R1060">
        <v>6250.3</v>
      </c>
      <c r="S1060">
        <v>9844.7</v>
      </c>
      <c r="T1060">
        <v>7884.8</v>
      </c>
      <c r="U1060">
        <v>7712.5</v>
      </c>
      <c r="V1060">
        <v>16808.9</v>
      </c>
      <c r="W1060">
        <v>16912.1</v>
      </c>
      <c r="X1060">
        <v>4553.7</v>
      </c>
      <c r="Y1060">
        <v>4022.7</v>
      </c>
      <c r="Z1060">
        <v>4625.2</v>
      </c>
      <c r="AA1060">
        <v>14697</v>
      </c>
      <c r="AB1060">
        <v>1145.5</v>
      </c>
      <c r="AC1060">
        <v>5141.1</v>
      </c>
      <c r="AD1060">
        <v>34991.8</v>
      </c>
      <c r="AE1060">
        <v>9832.1</v>
      </c>
      <c r="AF1060">
        <v>59445.8</v>
      </c>
      <c r="AG1060">
        <v>31557.6</v>
      </c>
      <c r="AH1060">
        <v>10807</v>
      </c>
      <c r="AI1060">
        <v>3217.2</v>
      </c>
      <c r="AJ1060">
        <v>2368.4</v>
      </c>
      <c r="AK1060">
        <v>14315.9</v>
      </c>
      <c r="AL1060">
        <v>3725.9</v>
      </c>
      <c r="AM1060">
        <v>14673.5</v>
      </c>
      <c r="AN1060">
        <v>7326.3</v>
      </c>
      <c r="AO1060">
        <v>4729.7</v>
      </c>
      <c r="AP1060">
        <v>9330.5</v>
      </c>
      <c r="AQ1060">
        <v>42389</v>
      </c>
      <c r="AR1060">
        <v>27300.7</v>
      </c>
      <c r="AS1060">
        <v>10378.8</v>
      </c>
      <c r="AT1060">
        <v>12489.9</v>
      </c>
      <c r="AU1060">
        <v>34829.9</v>
      </c>
      <c r="AV1060">
        <v>190915</v>
      </c>
      <c r="AW1060">
        <v>34243.5</v>
      </c>
      <c r="AX1060">
        <v>5451.2</v>
      </c>
      <c r="AY1060">
        <v>7159.6</v>
      </c>
      <c r="AZ1060">
        <v>9166.1</v>
      </c>
      <c r="BA1060">
        <v>11666.5</v>
      </c>
      <c r="BB1060">
        <v>6562.2</v>
      </c>
      <c r="BC1060">
        <v>3687.2</v>
      </c>
      <c r="BD1060">
        <v>37319.6</v>
      </c>
      <c r="BE1060">
        <v>18384.8</v>
      </c>
      <c r="BF1060">
        <v>6586.8</v>
      </c>
      <c r="BG1060">
        <v>15519.7</v>
      </c>
      <c r="BH1060">
        <v>6771.1</v>
      </c>
      <c r="BI1060">
        <v>5110.9</v>
      </c>
      <c r="BJ1060">
        <v>3844.8</v>
      </c>
      <c r="BK1060">
        <v>5418.7</v>
      </c>
      <c r="BL1060">
        <v>672.7</v>
      </c>
      <c r="BM1060">
        <v>3521.7</v>
      </c>
      <c r="BP1060">
        <v>3244.5</v>
      </c>
      <c r="BQ1060">
        <v>31524.1</v>
      </c>
      <c r="BR1060">
        <v>534.5</v>
      </c>
      <c r="BS1060">
        <v>42475.9</v>
      </c>
      <c r="BT1060">
        <v>1612.4</v>
      </c>
    </row>
    <row r="1061" spans="1:72" x14ac:dyDescent="0.25">
      <c r="A1061" s="28" t="s">
        <v>290</v>
      </c>
      <c r="B1061" s="27" t="s">
        <v>359</v>
      </c>
      <c r="C1061" s="28" t="s">
        <v>385</v>
      </c>
      <c r="D1061">
        <v>2.1</v>
      </c>
      <c r="E1061">
        <v>0.5</v>
      </c>
      <c r="F1061">
        <v>0.1</v>
      </c>
      <c r="G1061">
        <v>2.1</v>
      </c>
      <c r="H1061">
        <v>21.2</v>
      </c>
      <c r="I1061">
        <v>2.1</v>
      </c>
      <c r="J1061">
        <v>2.4</v>
      </c>
      <c r="K1061">
        <v>5.2</v>
      </c>
      <c r="L1061">
        <v>0.7</v>
      </c>
      <c r="M1061">
        <v>3.5</v>
      </c>
      <c r="N1061">
        <v>17.3</v>
      </c>
      <c r="O1061">
        <v>33</v>
      </c>
      <c r="P1061">
        <v>4.6</v>
      </c>
      <c r="Q1061">
        <v>3.7</v>
      </c>
      <c r="R1061">
        <v>8.6</v>
      </c>
      <c r="S1061">
        <v>8.4</v>
      </c>
      <c r="T1061">
        <v>33.5</v>
      </c>
      <c r="U1061">
        <v>7.3</v>
      </c>
      <c r="V1061">
        <v>15.2</v>
      </c>
      <c r="W1061">
        <v>24.8</v>
      </c>
      <c r="X1061">
        <v>4.1</v>
      </c>
      <c r="Y1061">
        <v>4</v>
      </c>
      <c r="Z1061">
        <v>2.7</v>
      </c>
      <c r="AA1061">
        <v>12.5</v>
      </c>
      <c r="AB1061">
        <v>0.4</v>
      </c>
      <c r="AC1061">
        <v>5.3</v>
      </c>
      <c r="AD1061">
        <v>18.8</v>
      </c>
      <c r="AE1061">
        <v>8.2</v>
      </c>
      <c r="AF1061">
        <v>33.6</v>
      </c>
      <c r="AG1061">
        <v>16.9</v>
      </c>
      <c r="AH1061">
        <v>6.2</v>
      </c>
      <c r="AI1061">
        <v>9.8</v>
      </c>
      <c r="AJ1061">
        <v>1.9</v>
      </c>
      <c r="AK1061">
        <v>10.6</v>
      </c>
      <c r="AL1061">
        <v>2.8</v>
      </c>
      <c r="AM1061">
        <v>8.2</v>
      </c>
      <c r="AN1061">
        <v>13.7</v>
      </c>
      <c r="AO1061">
        <v>5.3</v>
      </c>
      <c r="AP1061">
        <v>7.7</v>
      </c>
      <c r="AQ1061">
        <v>86.6</v>
      </c>
      <c r="AR1061">
        <v>16</v>
      </c>
      <c r="AS1061">
        <v>11.1</v>
      </c>
      <c r="AT1061">
        <v>9.4</v>
      </c>
      <c r="AU1061">
        <v>20.2</v>
      </c>
      <c r="AV1061">
        <v>152.5</v>
      </c>
      <c r="AW1061">
        <v>26.3</v>
      </c>
      <c r="AX1061">
        <v>6.7</v>
      </c>
      <c r="AY1061">
        <v>4.8</v>
      </c>
      <c r="AZ1061">
        <v>5.2</v>
      </c>
      <c r="BA1061">
        <v>10</v>
      </c>
      <c r="BB1061">
        <v>6.7</v>
      </c>
      <c r="BC1061">
        <v>14.4</v>
      </c>
      <c r="BD1061">
        <v>20.9</v>
      </c>
      <c r="BE1061">
        <v>8.6</v>
      </c>
      <c r="BF1061">
        <v>4.6</v>
      </c>
      <c r="BG1061">
        <v>9.7</v>
      </c>
      <c r="BH1061">
        <v>3.9</v>
      </c>
      <c r="BI1061">
        <v>9</v>
      </c>
      <c r="BJ1061">
        <v>2.4</v>
      </c>
      <c r="BK1061">
        <v>3</v>
      </c>
      <c r="BL1061">
        <v>0.3</v>
      </c>
      <c r="BM1061">
        <v>1.5</v>
      </c>
      <c r="BP1061">
        <v>0.1</v>
      </c>
      <c r="BQ1061">
        <v>10.2</v>
      </c>
      <c r="BS1061">
        <v>23.2</v>
      </c>
      <c r="BT1061">
        <v>3.4</v>
      </c>
    </row>
    <row r="1062" spans="1:72" x14ac:dyDescent="0.25">
      <c r="A1062" s="28" t="s">
        <v>290</v>
      </c>
      <c r="B1062" s="27" t="s">
        <v>359</v>
      </c>
      <c r="C1062" s="28" t="s">
        <v>386</v>
      </c>
      <c r="D1062">
        <v>5.3</v>
      </c>
      <c r="E1062">
        <v>0.6</v>
      </c>
      <c r="F1062">
        <v>0.2</v>
      </c>
      <c r="G1062">
        <v>3.5</v>
      </c>
      <c r="H1062">
        <v>78.1</v>
      </c>
      <c r="I1062">
        <v>10.4</v>
      </c>
      <c r="J1062">
        <v>5</v>
      </c>
      <c r="K1062">
        <v>9.6</v>
      </c>
      <c r="L1062">
        <v>2.7</v>
      </c>
      <c r="M1062">
        <v>18.9</v>
      </c>
      <c r="N1062">
        <v>61.5</v>
      </c>
      <c r="O1062">
        <v>119.5</v>
      </c>
      <c r="P1062">
        <v>20.2</v>
      </c>
      <c r="Q1062">
        <v>14.7</v>
      </c>
      <c r="R1062">
        <v>19.9</v>
      </c>
      <c r="S1062">
        <v>24.6</v>
      </c>
      <c r="T1062">
        <v>97.5</v>
      </c>
      <c r="U1062">
        <v>33.1</v>
      </c>
      <c r="V1062">
        <v>63.6</v>
      </c>
      <c r="W1062">
        <v>83.6</v>
      </c>
      <c r="X1062">
        <v>18.4</v>
      </c>
      <c r="Y1062">
        <v>12.3</v>
      </c>
      <c r="Z1062">
        <v>11.8</v>
      </c>
      <c r="AA1062">
        <v>30.3</v>
      </c>
      <c r="AB1062">
        <v>1.5</v>
      </c>
      <c r="AC1062">
        <v>14.1</v>
      </c>
      <c r="AD1062">
        <v>68.1</v>
      </c>
      <c r="AE1062">
        <v>28.2</v>
      </c>
      <c r="AF1062">
        <v>127.3</v>
      </c>
      <c r="AG1062">
        <v>54.2</v>
      </c>
      <c r="AH1062">
        <v>21.3</v>
      </c>
      <c r="AI1062">
        <v>14.8</v>
      </c>
      <c r="AJ1062">
        <v>6.5</v>
      </c>
      <c r="AK1062">
        <v>32.5</v>
      </c>
      <c r="AL1062">
        <v>7</v>
      </c>
      <c r="AM1062">
        <v>31.7</v>
      </c>
      <c r="AN1062">
        <v>48.8</v>
      </c>
      <c r="AO1062">
        <v>16.2</v>
      </c>
      <c r="AP1062">
        <v>28</v>
      </c>
      <c r="AQ1062">
        <v>201.6</v>
      </c>
      <c r="AR1062">
        <v>63.5</v>
      </c>
      <c r="AS1062">
        <v>56.6</v>
      </c>
      <c r="AT1062">
        <v>52.5</v>
      </c>
      <c r="AU1062">
        <v>87</v>
      </c>
      <c r="AV1062">
        <v>613.7</v>
      </c>
      <c r="AW1062">
        <v>116</v>
      </c>
      <c r="AX1062">
        <v>18.3</v>
      </c>
      <c r="AY1062">
        <v>16.4</v>
      </c>
      <c r="AZ1062">
        <v>19.9</v>
      </c>
      <c r="BA1062">
        <v>28.3</v>
      </c>
      <c r="BB1062">
        <v>15.9</v>
      </c>
      <c r="BC1062">
        <v>32.2</v>
      </c>
      <c r="BD1062">
        <v>108</v>
      </c>
      <c r="BE1062">
        <v>23.4</v>
      </c>
      <c r="BF1062">
        <v>15.6</v>
      </c>
      <c r="BG1062">
        <v>42.4</v>
      </c>
      <c r="BH1062">
        <v>14.4</v>
      </c>
      <c r="BI1062">
        <v>19.6</v>
      </c>
      <c r="BJ1062">
        <v>8.9</v>
      </c>
      <c r="BK1062">
        <v>11.7</v>
      </c>
      <c r="BL1062">
        <v>1</v>
      </c>
      <c r="BM1062">
        <v>5.8</v>
      </c>
      <c r="BQ1062">
        <v>46</v>
      </c>
      <c r="BS1062">
        <v>99</v>
      </c>
      <c r="BT1062">
        <v>7.2</v>
      </c>
    </row>
    <row r="1063" spans="1:72" x14ac:dyDescent="0.25">
      <c r="A1063" s="28" t="s">
        <v>290</v>
      </c>
      <c r="B1063" s="27" t="s">
        <v>359</v>
      </c>
      <c r="C1063" s="28" t="s">
        <v>387</v>
      </c>
      <c r="D1063">
        <v>34.5</v>
      </c>
      <c r="E1063">
        <v>3.6</v>
      </c>
      <c r="F1063">
        <v>1.4</v>
      </c>
      <c r="G1063">
        <v>20.2</v>
      </c>
      <c r="H1063">
        <v>377.1</v>
      </c>
      <c r="I1063">
        <v>40</v>
      </c>
      <c r="J1063">
        <v>24.9</v>
      </c>
      <c r="K1063">
        <v>51.7</v>
      </c>
      <c r="L1063">
        <v>14.5</v>
      </c>
      <c r="M1063">
        <v>69.7</v>
      </c>
      <c r="N1063">
        <v>304.7</v>
      </c>
      <c r="O1063">
        <v>660</v>
      </c>
      <c r="P1063">
        <v>80.5</v>
      </c>
      <c r="Q1063">
        <v>62.1</v>
      </c>
      <c r="R1063">
        <v>86.7</v>
      </c>
      <c r="S1063">
        <v>115</v>
      </c>
      <c r="T1063">
        <v>542.7</v>
      </c>
      <c r="U1063">
        <v>121.9</v>
      </c>
      <c r="V1063">
        <v>223.3</v>
      </c>
      <c r="W1063">
        <v>308.4</v>
      </c>
      <c r="X1063">
        <v>74.9</v>
      </c>
      <c r="Y1063">
        <v>66.6</v>
      </c>
      <c r="Z1063">
        <v>51.9</v>
      </c>
      <c r="AA1063">
        <v>158.5</v>
      </c>
      <c r="AB1063">
        <v>8</v>
      </c>
      <c r="AC1063">
        <v>69.2</v>
      </c>
      <c r="AD1063">
        <v>330.6</v>
      </c>
      <c r="AE1063">
        <v>136.4</v>
      </c>
      <c r="AF1063">
        <v>669.4</v>
      </c>
      <c r="AG1063">
        <v>252.4</v>
      </c>
      <c r="AH1063">
        <v>107.7</v>
      </c>
      <c r="AI1063">
        <v>96.3</v>
      </c>
      <c r="AJ1063">
        <v>47.9</v>
      </c>
      <c r="AK1063">
        <v>175.8</v>
      </c>
      <c r="AL1063">
        <v>60.6</v>
      </c>
      <c r="AM1063">
        <v>162.3</v>
      </c>
      <c r="AN1063">
        <v>278.4</v>
      </c>
      <c r="AO1063">
        <v>93.2</v>
      </c>
      <c r="AP1063">
        <v>145.3</v>
      </c>
      <c r="AQ1063">
        <v>1428.7</v>
      </c>
      <c r="AR1063">
        <v>378.4</v>
      </c>
      <c r="AS1063">
        <v>244.4</v>
      </c>
      <c r="AT1063">
        <v>400.9</v>
      </c>
      <c r="AU1063">
        <v>304.7</v>
      </c>
      <c r="AV1063">
        <v>2850.3</v>
      </c>
      <c r="AW1063">
        <v>386.1</v>
      </c>
      <c r="AX1063">
        <v>100.4</v>
      </c>
      <c r="AY1063">
        <v>87.4</v>
      </c>
      <c r="AZ1063">
        <v>80</v>
      </c>
      <c r="BA1063">
        <v>176.1</v>
      </c>
      <c r="BB1063">
        <v>124.6</v>
      </c>
      <c r="BC1063">
        <v>310.1</v>
      </c>
      <c r="BD1063">
        <v>410.9</v>
      </c>
      <c r="BE1063">
        <v>136.6</v>
      </c>
      <c r="BF1063">
        <v>75.9</v>
      </c>
      <c r="BG1063">
        <v>184.2</v>
      </c>
      <c r="BH1063">
        <v>68.8</v>
      </c>
      <c r="BI1063">
        <v>334.6</v>
      </c>
      <c r="BJ1063">
        <v>39.2</v>
      </c>
      <c r="BK1063">
        <v>59.6</v>
      </c>
      <c r="BL1063">
        <v>6</v>
      </c>
      <c r="BM1063">
        <v>26</v>
      </c>
      <c r="BP1063">
        <v>2.4</v>
      </c>
      <c r="BQ1063">
        <v>207.2</v>
      </c>
      <c r="BR1063">
        <v>0.1</v>
      </c>
      <c r="BS1063">
        <v>539.7</v>
      </c>
      <c r="BT1063">
        <v>32.5</v>
      </c>
    </row>
    <row r="1064" spans="1:72" x14ac:dyDescent="0.25">
      <c r="A1064" s="28" t="s">
        <v>290</v>
      </c>
      <c r="B1064" s="27" t="s">
        <v>359</v>
      </c>
      <c r="C1064" s="28" t="s">
        <v>388</v>
      </c>
      <c r="D1064">
        <v>0.1</v>
      </c>
      <c r="G1064">
        <v>0.1</v>
      </c>
      <c r="H1064">
        <v>1.8</v>
      </c>
      <c r="I1064">
        <v>0.3</v>
      </c>
      <c r="J1064">
        <v>0.2</v>
      </c>
      <c r="K1064">
        <v>0.3</v>
      </c>
      <c r="L1064">
        <v>0.1</v>
      </c>
      <c r="M1064">
        <v>0.3</v>
      </c>
      <c r="N1064">
        <v>1.2</v>
      </c>
      <c r="O1064">
        <v>1.3</v>
      </c>
      <c r="P1064">
        <v>0.6</v>
      </c>
      <c r="Q1064">
        <v>0.4</v>
      </c>
      <c r="R1064">
        <v>0.7</v>
      </c>
      <c r="S1064">
        <v>0.8</v>
      </c>
      <c r="T1064">
        <v>1.2</v>
      </c>
      <c r="U1064">
        <v>1</v>
      </c>
      <c r="V1064">
        <v>1.3</v>
      </c>
      <c r="W1064">
        <v>1.7</v>
      </c>
      <c r="X1064">
        <v>0.4</v>
      </c>
      <c r="Y1064">
        <v>0.3</v>
      </c>
      <c r="Z1064">
        <v>0.4</v>
      </c>
      <c r="AA1064">
        <v>0.7</v>
      </c>
      <c r="AC1064">
        <v>0.4</v>
      </c>
      <c r="AD1064">
        <v>1.7</v>
      </c>
      <c r="AE1064">
        <v>0.6</v>
      </c>
      <c r="AF1064">
        <v>3.4</v>
      </c>
      <c r="AG1064">
        <v>1.9</v>
      </c>
      <c r="AH1064">
        <v>0.5</v>
      </c>
      <c r="AI1064">
        <v>0.7</v>
      </c>
      <c r="AJ1064">
        <v>0.2</v>
      </c>
      <c r="AK1064">
        <v>0.8</v>
      </c>
      <c r="AL1064">
        <v>0.1</v>
      </c>
      <c r="AM1064">
        <v>1</v>
      </c>
      <c r="AN1064">
        <v>0.5</v>
      </c>
      <c r="AO1064">
        <v>0.5</v>
      </c>
      <c r="AP1064">
        <v>0.6</v>
      </c>
      <c r="AQ1064">
        <v>3.8</v>
      </c>
      <c r="AR1064">
        <v>1.4</v>
      </c>
      <c r="AS1064">
        <v>0.6</v>
      </c>
      <c r="AT1064">
        <v>0.9</v>
      </c>
      <c r="AU1064">
        <v>1.3</v>
      </c>
      <c r="AV1064">
        <v>9.6</v>
      </c>
      <c r="AW1064">
        <v>1.8</v>
      </c>
      <c r="AX1064">
        <v>0.4</v>
      </c>
      <c r="AY1064">
        <v>0.4</v>
      </c>
      <c r="AZ1064">
        <v>0.4</v>
      </c>
      <c r="BA1064">
        <v>0.7</v>
      </c>
      <c r="BB1064">
        <v>0.2</v>
      </c>
      <c r="BC1064">
        <v>0.2</v>
      </c>
      <c r="BD1064">
        <v>1.6</v>
      </c>
      <c r="BE1064">
        <v>0.6</v>
      </c>
      <c r="BF1064">
        <v>0.3</v>
      </c>
      <c r="BG1064">
        <v>0.7</v>
      </c>
      <c r="BH1064">
        <v>0.2</v>
      </c>
      <c r="BI1064">
        <v>0.3</v>
      </c>
      <c r="BJ1064">
        <v>0.2</v>
      </c>
      <c r="BK1064">
        <v>0.3</v>
      </c>
      <c r="BM1064">
        <v>0.1</v>
      </c>
      <c r="BQ1064">
        <v>0.9</v>
      </c>
      <c r="BS1064">
        <v>2.6</v>
      </c>
      <c r="BT1064">
        <v>0.1</v>
      </c>
    </row>
    <row r="1065" spans="1:72" x14ac:dyDescent="0.25">
      <c r="A1065" s="28" t="s">
        <v>290</v>
      </c>
      <c r="B1065" s="27" t="s">
        <v>359</v>
      </c>
      <c r="C1065" s="28" t="s">
        <v>389</v>
      </c>
      <c r="D1065">
        <v>0.1</v>
      </c>
      <c r="G1065">
        <v>0.1</v>
      </c>
      <c r="H1065">
        <v>1.8</v>
      </c>
      <c r="I1065">
        <v>0.2</v>
      </c>
      <c r="J1065">
        <v>0.1</v>
      </c>
      <c r="K1065">
        <v>0.2</v>
      </c>
      <c r="L1065">
        <v>0.1</v>
      </c>
      <c r="M1065">
        <v>0.3</v>
      </c>
      <c r="N1065">
        <v>1</v>
      </c>
      <c r="O1065">
        <v>1.1</v>
      </c>
      <c r="P1065">
        <v>0.4</v>
      </c>
      <c r="Q1065">
        <v>0.3</v>
      </c>
      <c r="R1065">
        <v>0.6</v>
      </c>
      <c r="S1065">
        <v>0.6</v>
      </c>
      <c r="T1065">
        <v>0.8</v>
      </c>
      <c r="U1065">
        <v>0.8</v>
      </c>
      <c r="V1065">
        <v>1.2</v>
      </c>
      <c r="W1065">
        <v>1.9</v>
      </c>
      <c r="X1065">
        <v>0.2</v>
      </c>
      <c r="Y1065">
        <v>0.2</v>
      </c>
      <c r="Z1065">
        <v>0.2</v>
      </c>
      <c r="AA1065">
        <v>0.7</v>
      </c>
      <c r="AC1065">
        <v>0.3</v>
      </c>
      <c r="AD1065">
        <v>1.3</v>
      </c>
      <c r="AE1065">
        <v>0.5</v>
      </c>
      <c r="AF1065">
        <v>2.2</v>
      </c>
      <c r="AG1065">
        <v>1.2</v>
      </c>
      <c r="AH1065">
        <v>0.4</v>
      </c>
      <c r="AI1065">
        <v>0.2</v>
      </c>
      <c r="AJ1065">
        <v>0.1</v>
      </c>
      <c r="AK1065">
        <v>0.6</v>
      </c>
      <c r="AL1065">
        <v>0.1</v>
      </c>
      <c r="AM1065">
        <v>0.6</v>
      </c>
      <c r="AN1065">
        <v>0.3</v>
      </c>
      <c r="AO1065">
        <v>0.3</v>
      </c>
      <c r="AP1065">
        <v>0.4</v>
      </c>
      <c r="AQ1065">
        <v>2.9</v>
      </c>
      <c r="AR1065">
        <v>1.1</v>
      </c>
      <c r="AS1065">
        <v>0.6</v>
      </c>
      <c r="AT1065">
        <v>1</v>
      </c>
      <c r="AU1065">
        <v>1.5</v>
      </c>
      <c r="AV1065">
        <v>8.8</v>
      </c>
      <c r="AW1065">
        <v>1.9</v>
      </c>
      <c r="AX1065">
        <v>0.3</v>
      </c>
      <c r="AY1065">
        <v>0.3</v>
      </c>
      <c r="AZ1065">
        <v>0.3</v>
      </c>
      <c r="BA1065">
        <v>0.4</v>
      </c>
      <c r="BB1065">
        <v>0.2</v>
      </c>
      <c r="BC1065">
        <v>0.4</v>
      </c>
      <c r="BD1065">
        <v>1.6</v>
      </c>
      <c r="BE1065">
        <v>0.5</v>
      </c>
      <c r="BF1065">
        <v>0.2</v>
      </c>
      <c r="BG1065">
        <v>0.6</v>
      </c>
      <c r="BH1065">
        <v>0.2</v>
      </c>
      <c r="BI1065">
        <v>0.2</v>
      </c>
      <c r="BJ1065">
        <v>0.2</v>
      </c>
      <c r="BK1065">
        <v>0.2</v>
      </c>
      <c r="BM1065">
        <v>0.1</v>
      </c>
      <c r="BQ1065">
        <v>0.8</v>
      </c>
      <c r="BS1065">
        <v>0.7</v>
      </c>
      <c r="BT1065">
        <v>0.2</v>
      </c>
    </row>
    <row r="1066" spans="1:72" x14ac:dyDescent="0.25">
      <c r="A1066" s="28" t="s">
        <v>290</v>
      </c>
      <c r="B1066" s="27" t="s">
        <v>359</v>
      </c>
      <c r="C1066" s="28" t="s">
        <v>390</v>
      </c>
      <c r="D1066">
        <v>0.4</v>
      </c>
      <c r="G1066">
        <v>0.3</v>
      </c>
      <c r="H1066">
        <v>7.2</v>
      </c>
      <c r="I1066">
        <v>3</v>
      </c>
      <c r="J1066">
        <v>0.3</v>
      </c>
      <c r="K1066">
        <v>0.4</v>
      </c>
      <c r="L1066">
        <v>0.2</v>
      </c>
      <c r="M1066">
        <v>1.7</v>
      </c>
      <c r="N1066">
        <v>7.3</v>
      </c>
      <c r="O1066">
        <v>6.9</v>
      </c>
      <c r="P1066">
        <v>2.4</v>
      </c>
      <c r="Q1066">
        <v>1.7</v>
      </c>
      <c r="R1066">
        <v>1.9</v>
      </c>
      <c r="S1066">
        <v>2.5</v>
      </c>
      <c r="T1066">
        <v>3.3</v>
      </c>
      <c r="U1066">
        <v>3.7</v>
      </c>
      <c r="V1066">
        <v>9.5</v>
      </c>
      <c r="W1066">
        <v>12.7</v>
      </c>
      <c r="X1066">
        <v>3.4</v>
      </c>
      <c r="Y1066">
        <v>0.7</v>
      </c>
      <c r="Z1066">
        <v>0.6</v>
      </c>
      <c r="AA1066">
        <v>2.1</v>
      </c>
      <c r="AB1066">
        <v>0.1</v>
      </c>
      <c r="AC1066">
        <v>1.8</v>
      </c>
      <c r="AD1066">
        <v>7.1</v>
      </c>
      <c r="AE1066">
        <v>1.5</v>
      </c>
      <c r="AF1066">
        <v>9.7</v>
      </c>
      <c r="AG1066">
        <v>4.3</v>
      </c>
      <c r="AH1066">
        <v>1.6</v>
      </c>
      <c r="AI1066">
        <v>0.9</v>
      </c>
      <c r="AJ1066">
        <v>0.8</v>
      </c>
      <c r="AK1066">
        <v>2.5</v>
      </c>
      <c r="AL1066">
        <v>0.2</v>
      </c>
      <c r="AM1066">
        <v>3.9</v>
      </c>
      <c r="AN1066">
        <v>1.1</v>
      </c>
      <c r="AO1066">
        <v>0.6</v>
      </c>
      <c r="AP1066">
        <v>1.9</v>
      </c>
      <c r="AQ1066">
        <v>8.9</v>
      </c>
      <c r="AR1066">
        <v>4.9</v>
      </c>
      <c r="AS1066">
        <v>1.9</v>
      </c>
      <c r="AT1066">
        <v>2</v>
      </c>
      <c r="AU1066">
        <v>4.9</v>
      </c>
      <c r="AV1066">
        <v>25.2</v>
      </c>
      <c r="AW1066">
        <v>9.3</v>
      </c>
      <c r="AX1066">
        <v>1.2</v>
      </c>
      <c r="AY1066">
        <v>0.9</v>
      </c>
      <c r="AZ1066">
        <v>2.4</v>
      </c>
      <c r="BA1066">
        <v>1.6</v>
      </c>
      <c r="BB1066">
        <v>0.4</v>
      </c>
      <c r="BC1066">
        <v>1.5</v>
      </c>
      <c r="BD1066">
        <v>5.6</v>
      </c>
      <c r="BE1066">
        <v>1.4</v>
      </c>
      <c r="BF1066">
        <v>3.3</v>
      </c>
      <c r="BG1066">
        <v>6.7</v>
      </c>
      <c r="BH1066">
        <v>2.2</v>
      </c>
      <c r="BI1066">
        <v>1.1</v>
      </c>
      <c r="BJ1066">
        <v>1.4</v>
      </c>
      <c r="BK1066">
        <v>0.7</v>
      </c>
      <c r="BL1066">
        <v>0.1</v>
      </c>
      <c r="BM1066">
        <v>0.7</v>
      </c>
      <c r="BP1066">
        <v>0.1</v>
      </c>
      <c r="BQ1066">
        <v>5</v>
      </c>
      <c r="BS1066">
        <v>2.2</v>
      </c>
      <c r="BT1066">
        <v>0.2</v>
      </c>
    </row>
    <row r="1067" spans="1:72" x14ac:dyDescent="0.25">
      <c r="A1067" s="28" t="s">
        <v>290</v>
      </c>
      <c r="B1067" s="27" t="s">
        <v>359</v>
      </c>
      <c r="C1067" s="28" t="s">
        <v>391</v>
      </c>
      <c r="D1067">
        <v>0.7</v>
      </c>
      <c r="E1067">
        <v>0.1</v>
      </c>
      <c r="F1067">
        <v>0.1</v>
      </c>
      <c r="G1067">
        <v>0.4</v>
      </c>
      <c r="H1067">
        <v>7.4</v>
      </c>
      <c r="I1067">
        <v>1.1</v>
      </c>
      <c r="J1067">
        <v>0.8</v>
      </c>
      <c r="K1067">
        <v>1.2</v>
      </c>
      <c r="L1067">
        <v>0.3</v>
      </c>
      <c r="M1067">
        <v>1.4</v>
      </c>
      <c r="N1067">
        <v>6</v>
      </c>
      <c r="O1067">
        <v>8</v>
      </c>
      <c r="P1067">
        <v>2.4</v>
      </c>
      <c r="Q1067">
        <v>1.6</v>
      </c>
      <c r="R1067">
        <v>2.5</v>
      </c>
      <c r="S1067">
        <v>2.9</v>
      </c>
      <c r="T1067">
        <v>7</v>
      </c>
      <c r="U1067">
        <v>5</v>
      </c>
      <c r="V1067">
        <v>6.5</v>
      </c>
      <c r="W1067">
        <v>9</v>
      </c>
      <c r="X1067">
        <v>1.4</v>
      </c>
      <c r="Y1067">
        <v>1.3</v>
      </c>
      <c r="Z1067">
        <v>1.4</v>
      </c>
      <c r="AA1067">
        <v>3.1</v>
      </c>
      <c r="AB1067">
        <v>0.1</v>
      </c>
      <c r="AC1067">
        <v>1.5</v>
      </c>
      <c r="AD1067">
        <v>6.7</v>
      </c>
      <c r="AE1067">
        <v>2.6</v>
      </c>
      <c r="AF1067">
        <v>14.2</v>
      </c>
      <c r="AG1067">
        <v>6.9</v>
      </c>
      <c r="AH1067">
        <v>2</v>
      </c>
      <c r="AI1067">
        <v>0.9</v>
      </c>
      <c r="AJ1067">
        <v>0.9</v>
      </c>
      <c r="AK1067">
        <v>2.9</v>
      </c>
      <c r="AL1067">
        <v>0.6</v>
      </c>
      <c r="AM1067">
        <v>3.8</v>
      </c>
      <c r="AN1067">
        <v>3.1</v>
      </c>
      <c r="AO1067">
        <v>2</v>
      </c>
      <c r="AP1067">
        <v>2.1</v>
      </c>
      <c r="AQ1067">
        <v>16.9</v>
      </c>
      <c r="AR1067">
        <v>5.6</v>
      </c>
      <c r="AS1067">
        <v>3.7</v>
      </c>
      <c r="AT1067">
        <v>3.7</v>
      </c>
      <c r="AU1067">
        <v>7.1</v>
      </c>
      <c r="AV1067">
        <v>47</v>
      </c>
      <c r="AW1067">
        <v>8.5</v>
      </c>
      <c r="AX1067">
        <v>1.3</v>
      </c>
      <c r="AY1067">
        <v>1.7</v>
      </c>
      <c r="AZ1067">
        <v>1.6</v>
      </c>
      <c r="BA1067">
        <v>1.9</v>
      </c>
      <c r="BB1067">
        <v>1.2</v>
      </c>
      <c r="BC1067">
        <v>2.4</v>
      </c>
      <c r="BD1067">
        <v>8</v>
      </c>
      <c r="BE1067">
        <v>2.4</v>
      </c>
      <c r="BF1067">
        <v>1.2</v>
      </c>
      <c r="BG1067">
        <v>2.5</v>
      </c>
      <c r="BH1067">
        <v>0.8</v>
      </c>
      <c r="BI1067">
        <v>2.2</v>
      </c>
      <c r="BJ1067">
        <v>0.9</v>
      </c>
      <c r="BK1067">
        <v>1.1</v>
      </c>
      <c r="BL1067">
        <v>0.1</v>
      </c>
      <c r="BM1067">
        <v>0.5</v>
      </c>
      <c r="BQ1067">
        <v>2.6</v>
      </c>
      <c r="BS1067">
        <v>4.1</v>
      </c>
      <c r="BT1067">
        <v>0.4</v>
      </c>
    </row>
    <row r="1068" spans="1:72" x14ac:dyDescent="0.25">
      <c r="A1068" s="28" t="s">
        <v>290</v>
      </c>
      <c r="B1068" s="27" t="s">
        <v>359</v>
      </c>
      <c r="C1068" s="28" t="s">
        <v>392</v>
      </c>
      <c r="D1068">
        <v>1.1</v>
      </c>
      <c r="E1068">
        <v>0.1</v>
      </c>
      <c r="G1068">
        <v>0.7</v>
      </c>
      <c r="H1068">
        <v>15.1</v>
      </c>
      <c r="I1068">
        <v>2.5</v>
      </c>
      <c r="J1068">
        <v>1</v>
      </c>
      <c r="K1068">
        <v>1.7</v>
      </c>
      <c r="L1068">
        <v>0.5</v>
      </c>
      <c r="M1068">
        <v>3.5</v>
      </c>
      <c r="N1068">
        <v>10.8</v>
      </c>
      <c r="O1068">
        <v>18.7</v>
      </c>
      <c r="P1068">
        <v>3.6</v>
      </c>
      <c r="Q1068">
        <v>2.7</v>
      </c>
      <c r="R1068">
        <v>4.2</v>
      </c>
      <c r="S1068">
        <v>4.6</v>
      </c>
      <c r="T1068">
        <v>14.9</v>
      </c>
      <c r="U1068">
        <v>6.2</v>
      </c>
      <c r="V1068">
        <v>11.2</v>
      </c>
      <c r="W1068">
        <v>15.1</v>
      </c>
      <c r="X1068">
        <v>3.2</v>
      </c>
      <c r="Y1068">
        <v>2</v>
      </c>
      <c r="Z1068">
        <v>1.8</v>
      </c>
      <c r="AA1068">
        <v>5.5</v>
      </c>
      <c r="AB1068">
        <v>0.3</v>
      </c>
      <c r="AC1068">
        <v>2.8</v>
      </c>
      <c r="AD1068">
        <v>13.1</v>
      </c>
      <c r="AE1068">
        <v>4.9</v>
      </c>
      <c r="AF1068">
        <v>22</v>
      </c>
      <c r="AG1068">
        <v>10.1</v>
      </c>
      <c r="AH1068">
        <v>3.8</v>
      </c>
      <c r="AI1068">
        <v>3.5</v>
      </c>
      <c r="AJ1068">
        <v>1.2</v>
      </c>
      <c r="AK1068">
        <v>6.2</v>
      </c>
      <c r="AL1068">
        <v>1.2</v>
      </c>
      <c r="AM1068">
        <v>6.5</v>
      </c>
      <c r="AN1068">
        <v>7.3</v>
      </c>
      <c r="AO1068">
        <v>2.9</v>
      </c>
      <c r="AP1068">
        <v>5.4</v>
      </c>
      <c r="AQ1068">
        <v>40.2</v>
      </c>
      <c r="AR1068">
        <v>14.6</v>
      </c>
      <c r="AS1068">
        <v>8.1</v>
      </c>
      <c r="AT1068">
        <v>10.8</v>
      </c>
      <c r="AU1068">
        <v>13.5</v>
      </c>
      <c r="AV1068">
        <v>93.1</v>
      </c>
      <c r="AW1068">
        <v>18.1</v>
      </c>
      <c r="AX1068">
        <v>3</v>
      </c>
      <c r="AY1068">
        <v>3.1</v>
      </c>
      <c r="AZ1068">
        <v>3.7</v>
      </c>
      <c r="BA1068">
        <v>4.8</v>
      </c>
      <c r="BB1068">
        <v>2.6</v>
      </c>
      <c r="BC1068">
        <v>5.6</v>
      </c>
      <c r="BD1068">
        <v>16.2</v>
      </c>
      <c r="BE1068">
        <v>4.5</v>
      </c>
      <c r="BF1068">
        <v>3.2</v>
      </c>
      <c r="BG1068">
        <v>8.5</v>
      </c>
      <c r="BH1068">
        <v>2.6</v>
      </c>
      <c r="BI1068">
        <v>6.2</v>
      </c>
      <c r="BJ1068">
        <v>1.8</v>
      </c>
      <c r="BK1068">
        <v>2.1</v>
      </c>
      <c r="BL1068">
        <v>0.2</v>
      </c>
      <c r="BM1068">
        <v>1.1</v>
      </c>
      <c r="BQ1068">
        <v>7.4</v>
      </c>
      <c r="BS1068">
        <v>15.9</v>
      </c>
      <c r="BT1068">
        <v>1.2</v>
      </c>
    </row>
    <row r="1069" spans="1:72" x14ac:dyDescent="0.25">
      <c r="A1069" s="28" t="s">
        <v>290</v>
      </c>
      <c r="B1069" s="27" t="s">
        <v>359</v>
      </c>
      <c r="C1069" s="28" t="s">
        <v>393</v>
      </c>
      <c r="D1069">
        <v>2.4</v>
      </c>
      <c r="E1069">
        <v>0.3</v>
      </c>
      <c r="F1069">
        <v>0.1</v>
      </c>
      <c r="G1069">
        <v>1.2</v>
      </c>
      <c r="H1069">
        <v>19.8</v>
      </c>
      <c r="I1069">
        <v>2.1</v>
      </c>
      <c r="J1069">
        <v>2.1</v>
      </c>
      <c r="K1069">
        <v>3.5</v>
      </c>
      <c r="L1069">
        <v>0.7</v>
      </c>
      <c r="M1069">
        <v>4.2</v>
      </c>
      <c r="N1069">
        <v>16.1</v>
      </c>
      <c r="O1069">
        <v>24.9</v>
      </c>
      <c r="P1069">
        <v>4.9</v>
      </c>
      <c r="Q1069">
        <v>3.7</v>
      </c>
      <c r="R1069">
        <v>7.4</v>
      </c>
      <c r="S1069">
        <v>6.8</v>
      </c>
      <c r="T1069">
        <v>25.7</v>
      </c>
      <c r="U1069">
        <v>8.7</v>
      </c>
      <c r="V1069">
        <v>15</v>
      </c>
      <c r="W1069">
        <v>21.9</v>
      </c>
      <c r="X1069">
        <v>3.4</v>
      </c>
      <c r="Y1069">
        <v>3.6</v>
      </c>
      <c r="Z1069">
        <v>2.7</v>
      </c>
      <c r="AA1069">
        <v>8.7</v>
      </c>
      <c r="AB1069">
        <v>0.3</v>
      </c>
      <c r="AC1069">
        <v>3.1</v>
      </c>
      <c r="AD1069">
        <v>17.3</v>
      </c>
      <c r="AE1069">
        <v>6.8</v>
      </c>
      <c r="AF1069">
        <v>31.3</v>
      </c>
      <c r="AG1069">
        <v>15.5</v>
      </c>
      <c r="AH1069">
        <v>6.3</v>
      </c>
      <c r="AI1069">
        <v>6.6</v>
      </c>
      <c r="AJ1069">
        <v>2.7</v>
      </c>
      <c r="AK1069">
        <v>8.6</v>
      </c>
      <c r="AL1069">
        <v>2.2</v>
      </c>
      <c r="AM1069">
        <v>8.5</v>
      </c>
      <c r="AN1069">
        <v>12.8</v>
      </c>
      <c r="AO1069">
        <v>3.9</v>
      </c>
      <c r="AP1069">
        <v>6.2</v>
      </c>
      <c r="AQ1069">
        <v>65.6</v>
      </c>
      <c r="AR1069">
        <v>40.7</v>
      </c>
      <c r="AS1069">
        <v>11.7</v>
      </c>
      <c r="AT1069">
        <v>14.6</v>
      </c>
      <c r="AU1069">
        <v>18.9</v>
      </c>
      <c r="AV1069">
        <v>138.6</v>
      </c>
      <c r="AW1069">
        <v>22.4</v>
      </c>
      <c r="AX1069">
        <v>3.9</v>
      </c>
      <c r="AY1069">
        <v>5</v>
      </c>
      <c r="AZ1069">
        <v>4.1</v>
      </c>
      <c r="BA1069">
        <v>6.2</v>
      </c>
      <c r="BB1069">
        <v>4.7</v>
      </c>
      <c r="BC1069">
        <v>10.6</v>
      </c>
      <c r="BD1069">
        <v>20.7</v>
      </c>
      <c r="BE1069">
        <v>6.8</v>
      </c>
      <c r="BF1069">
        <v>3.3</v>
      </c>
      <c r="BG1069">
        <v>7.4</v>
      </c>
      <c r="BH1069">
        <v>2.5</v>
      </c>
      <c r="BI1069">
        <v>11.4</v>
      </c>
      <c r="BJ1069">
        <v>1.8</v>
      </c>
      <c r="BK1069">
        <v>2.3</v>
      </c>
      <c r="BL1069">
        <v>0.2</v>
      </c>
      <c r="BM1069">
        <v>1.2</v>
      </c>
      <c r="BQ1069">
        <v>10.9</v>
      </c>
      <c r="BS1069">
        <v>15.1</v>
      </c>
      <c r="BT1069">
        <v>2.1</v>
      </c>
    </row>
    <row r="1070" spans="1:72" x14ac:dyDescent="0.25">
      <c r="A1070" s="28" t="s">
        <v>290</v>
      </c>
      <c r="B1070" s="27" t="s">
        <v>359</v>
      </c>
      <c r="C1070" s="28" t="s">
        <v>394</v>
      </c>
      <c r="D1070">
        <v>0.4</v>
      </c>
      <c r="G1070">
        <v>0.3</v>
      </c>
      <c r="H1070">
        <v>5.3</v>
      </c>
      <c r="I1070">
        <v>0.5</v>
      </c>
      <c r="J1070">
        <v>0.4</v>
      </c>
      <c r="K1070">
        <v>0.7</v>
      </c>
      <c r="L1070">
        <v>0.2</v>
      </c>
      <c r="M1070">
        <v>1.1</v>
      </c>
      <c r="N1070">
        <v>4.6</v>
      </c>
      <c r="O1070">
        <v>13.5</v>
      </c>
      <c r="P1070">
        <v>1.1</v>
      </c>
      <c r="Q1070">
        <v>0.9</v>
      </c>
      <c r="R1070">
        <v>1.3</v>
      </c>
      <c r="S1070">
        <v>1.5</v>
      </c>
      <c r="T1070">
        <v>11.8</v>
      </c>
      <c r="U1070">
        <v>2</v>
      </c>
      <c r="V1070">
        <v>4</v>
      </c>
      <c r="W1070">
        <v>5.1</v>
      </c>
      <c r="X1070">
        <v>0.9</v>
      </c>
      <c r="Y1070">
        <v>1.1</v>
      </c>
      <c r="Z1070">
        <v>0.7</v>
      </c>
      <c r="AA1070">
        <v>2.2</v>
      </c>
      <c r="AB1070">
        <v>0.1</v>
      </c>
      <c r="AC1070">
        <v>1</v>
      </c>
      <c r="AD1070">
        <v>4.6</v>
      </c>
      <c r="AE1070">
        <v>1.9</v>
      </c>
      <c r="AF1070">
        <v>8.9</v>
      </c>
      <c r="AG1070">
        <v>3.6</v>
      </c>
      <c r="AH1070">
        <v>1.3</v>
      </c>
      <c r="AI1070">
        <v>1.7</v>
      </c>
      <c r="AJ1070">
        <v>0.7</v>
      </c>
      <c r="AK1070">
        <v>2.6</v>
      </c>
      <c r="AL1070">
        <v>0.8</v>
      </c>
      <c r="AM1070">
        <v>2.1</v>
      </c>
      <c r="AN1070">
        <v>5.8</v>
      </c>
      <c r="AO1070">
        <v>1.2</v>
      </c>
      <c r="AP1070">
        <v>2.2</v>
      </c>
      <c r="AQ1070">
        <v>29</v>
      </c>
      <c r="AR1070">
        <v>6.1</v>
      </c>
      <c r="AS1070">
        <v>5</v>
      </c>
      <c r="AT1070">
        <v>5.3</v>
      </c>
      <c r="AU1070">
        <v>5.7</v>
      </c>
      <c r="AV1070">
        <v>45.2</v>
      </c>
      <c r="AW1070">
        <v>7.8</v>
      </c>
      <c r="AX1070">
        <v>1.3</v>
      </c>
      <c r="AY1070">
        <v>1.2</v>
      </c>
      <c r="AZ1070">
        <v>1.3</v>
      </c>
      <c r="BA1070">
        <v>2.3</v>
      </c>
      <c r="BB1070">
        <v>1.8</v>
      </c>
      <c r="BC1070">
        <v>3.8</v>
      </c>
      <c r="BD1070">
        <v>7.2</v>
      </c>
      <c r="BE1070">
        <v>2</v>
      </c>
      <c r="BF1070">
        <v>1</v>
      </c>
      <c r="BG1070">
        <v>2.5</v>
      </c>
      <c r="BH1070">
        <v>0.9</v>
      </c>
      <c r="BI1070">
        <v>5</v>
      </c>
      <c r="BJ1070">
        <v>0.6</v>
      </c>
      <c r="BK1070">
        <v>0.8</v>
      </c>
      <c r="BL1070">
        <v>0.1</v>
      </c>
      <c r="BM1070">
        <v>0.4</v>
      </c>
      <c r="BP1070">
        <v>0.1</v>
      </c>
      <c r="BQ1070">
        <v>1.8</v>
      </c>
      <c r="BS1070">
        <v>4.4</v>
      </c>
      <c r="BT1070">
        <v>0.3</v>
      </c>
    </row>
    <row r="1071" spans="1:72" x14ac:dyDescent="0.25">
      <c r="A1071" s="28" t="s">
        <v>290</v>
      </c>
      <c r="B1071" s="27" t="s">
        <v>359</v>
      </c>
      <c r="C1071" s="28" t="s">
        <v>395</v>
      </c>
      <c r="D1071">
        <v>0.8</v>
      </c>
      <c r="E1071">
        <v>0.1</v>
      </c>
      <c r="G1071">
        <v>0.7</v>
      </c>
      <c r="H1071">
        <v>7.6</v>
      </c>
      <c r="I1071">
        <v>0.6</v>
      </c>
      <c r="J1071">
        <v>0.7</v>
      </c>
      <c r="K1071">
        <v>1.4</v>
      </c>
      <c r="L1071">
        <v>0.3</v>
      </c>
      <c r="M1071">
        <v>1.9</v>
      </c>
      <c r="N1071">
        <v>7.1</v>
      </c>
      <c r="O1071">
        <v>17.1</v>
      </c>
      <c r="P1071">
        <v>1.9</v>
      </c>
      <c r="Q1071">
        <v>1.7</v>
      </c>
      <c r="R1071">
        <v>2.7</v>
      </c>
      <c r="S1071">
        <v>3.9</v>
      </c>
      <c r="T1071">
        <v>15.9</v>
      </c>
      <c r="U1071">
        <v>3.2</v>
      </c>
      <c r="V1071">
        <v>6.4</v>
      </c>
      <c r="W1071">
        <v>7.1</v>
      </c>
      <c r="X1071">
        <v>2.7</v>
      </c>
      <c r="Y1071">
        <v>1.7</v>
      </c>
      <c r="Z1071">
        <v>1.8</v>
      </c>
      <c r="AA1071">
        <v>5.1</v>
      </c>
      <c r="AB1071">
        <v>0.3</v>
      </c>
      <c r="AC1071">
        <v>2.9</v>
      </c>
      <c r="AD1071">
        <v>31</v>
      </c>
      <c r="AE1071">
        <v>2.8</v>
      </c>
      <c r="AF1071">
        <v>14</v>
      </c>
      <c r="AG1071">
        <v>5.6</v>
      </c>
      <c r="AH1071">
        <v>2.8</v>
      </c>
      <c r="AI1071">
        <v>2.8</v>
      </c>
      <c r="AJ1071">
        <v>1.1</v>
      </c>
      <c r="AK1071">
        <v>4.7</v>
      </c>
      <c r="AL1071">
        <v>1.1</v>
      </c>
      <c r="AM1071">
        <v>3.3</v>
      </c>
      <c r="AN1071">
        <v>7</v>
      </c>
      <c r="AO1071">
        <v>1.7</v>
      </c>
      <c r="AP1071">
        <v>3.4</v>
      </c>
      <c r="AQ1071">
        <v>34.8</v>
      </c>
      <c r="AR1071">
        <v>6.7</v>
      </c>
      <c r="AS1071">
        <v>5.6</v>
      </c>
      <c r="AT1071">
        <v>5.2</v>
      </c>
      <c r="AU1071">
        <v>7.2</v>
      </c>
      <c r="AV1071">
        <v>56.9</v>
      </c>
      <c r="AW1071">
        <v>21</v>
      </c>
      <c r="AX1071">
        <v>3</v>
      </c>
      <c r="AY1071">
        <v>1.7</v>
      </c>
      <c r="AZ1071">
        <v>2.4</v>
      </c>
      <c r="BA1071">
        <v>4.8</v>
      </c>
      <c r="BB1071">
        <v>2.7</v>
      </c>
      <c r="BC1071">
        <v>5.2</v>
      </c>
      <c r="BD1071">
        <v>10.2</v>
      </c>
      <c r="BE1071">
        <v>5.6</v>
      </c>
      <c r="BF1071">
        <v>1.6</v>
      </c>
      <c r="BG1071">
        <v>3.5</v>
      </c>
      <c r="BH1071">
        <v>1.4</v>
      </c>
      <c r="BI1071">
        <v>4.4</v>
      </c>
      <c r="BJ1071">
        <v>0.7</v>
      </c>
      <c r="BK1071">
        <v>1.1</v>
      </c>
      <c r="BL1071">
        <v>0.1</v>
      </c>
      <c r="BM1071">
        <v>0.6</v>
      </c>
      <c r="BP1071">
        <v>0.1</v>
      </c>
      <c r="BQ1071">
        <v>4.6</v>
      </c>
      <c r="BS1071">
        <v>34.2</v>
      </c>
      <c r="BT1071">
        <v>0.7</v>
      </c>
    </row>
    <row r="1072" spans="1:72" x14ac:dyDescent="0.25">
      <c r="A1072" s="28" t="s">
        <v>290</v>
      </c>
      <c r="B1072" s="27" t="s">
        <v>359</v>
      </c>
      <c r="C1072" s="28" t="s">
        <v>396</v>
      </c>
      <c r="D1072">
        <v>49.5</v>
      </c>
      <c r="E1072">
        <v>4.1</v>
      </c>
      <c r="F1072">
        <v>1.2</v>
      </c>
      <c r="G1072">
        <v>27.1</v>
      </c>
      <c r="H1072">
        <v>526.7</v>
      </c>
      <c r="I1072">
        <v>39.8</v>
      </c>
      <c r="J1072">
        <v>31.9</v>
      </c>
      <c r="K1072">
        <v>69.5</v>
      </c>
      <c r="L1072">
        <v>16.8</v>
      </c>
      <c r="M1072">
        <v>100.7</v>
      </c>
      <c r="N1072">
        <v>485.4</v>
      </c>
      <c r="O1072">
        <v>3202.7</v>
      </c>
      <c r="P1072">
        <v>101</v>
      </c>
      <c r="Q1072">
        <v>104.2</v>
      </c>
      <c r="R1072">
        <v>123</v>
      </c>
      <c r="S1072">
        <v>140.1</v>
      </c>
      <c r="T1072">
        <v>2880.9</v>
      </c>
      <c r="U1072">
        <v>162.6</v>
      </c>
      <c r="V1072">
        <v>309.3</v>
      </c>
      <c r="W1072">
        <v>390</v>
      </c>
      <c r="X1072">
        <v>81.4</v>
      </c>
      <c r="Y1072">
        <v>217.1</v>
      </c>
      <c r="Z1072">
        <v>66.1</v>
      </c>
      <c r="AA1072">
        <v>259.8</v>
      </c>
      <c r="AB1072">
        <v>8.4</v>
      </c>
      <c r="AC1072">
        <v>90.9</v>
      </c>
      <c r="AD1072">
        <v>511.6</v>
      </c>
      <c r="AE1072">
        <v>189.2</v>
      </c>
      <c r="AF1072">
        <v>1288.2</v>
      </c>
      <c r="AG1072">
        <v>425.5</v>
      </c>
      <c r="AH1072">
        <v>132.7</v>
      </c>
      <c r="AI1072">
        <v>212.5</v>
      </c>
      <c r="AJ1072">
        <v>65.9</v>
      </c>
      <c r="AK1072">
        <v>350.8</v>
      </c>
      <c r="AL1072">
        <v>100.5</v>
      </c>
      <c r="AM1072">
        <v>191.6</v>
      </c>
      <c r="AN1072">
        <v>1486.3</v>
      </c>
      <c r="AO1072">
        <v>109.5</v>
      </c>
      <c r="AP1072">
        <v>287.4</v>
      </c>
      <c r="AQ1072">
        <v>4431.7</v>
      </c>
      <c r="AR1072">
        <v>806.2</v>
      </c>
      <c r="AS1072">
        <v>975.1</v>
      </c>
      <c r="AT1072">
        <v>568.8</v>
      </c>
      <c r="AU1072">
        <v>509</v>
      </c>
      <c r="AV1072">
        <v>4927</v>
      </c>
      <c r="AW1072">
        <v>633.4</v>
      </c>
      <c r="AX1072">
        <v>149.7</v>
      </c>
      <c r="AY1072">
        <v>95.5</v>
      </c>
      <c r="AZ1072">
        <v>115.9</v>
      </c>
      <c r="BA1072">
        <v>258.5</v>
      </c>
      <c r="BB1072">
        <v>255.4</v>
      </c>
      <c r="BC1072">
        <v>512.9</v>
      </c>
      <c r="BD1072">
        <v>732.8</v>
      </c>
      <c r="BE1072">
        <v>239.1</v>
      </c>
      <c r="BF1072">
        <v>92.4</v>
      </c>
      <c r="BG1072">
        <v>213.6</v>
      </c>
      <c r="BH1072">
        <v>91</v>
      </c>
      <c r="BI1072">
        <v>129.9</v>
      </c>
      <c r="BJ1072">
        <v>43.5</v>
      </c>
      <c r="BK1072">
        <v>82.4</v>
      </c>
      <c r="BL1072">
        <v>6.5</v>
      </c>
      <c r="BM1072">
        <v>43.1</v>
      </c>
      <c r="BP1072">
        <v>4.3</v>
      </c>
      <c r="BQ1072">
        <v>352</v>
      </c>
      <c r="BR1072">
        <v>0.1</v>
      </c>
      <c r="BS1072">
        <v>669</v>
      </c>
      <c r="BT1072">
        <v>30.8</v>
      </c>
    </row>
    <row r="1073" spans="1:72" x14ac:dyDescent="0.25">
      <c r="A1073" s="28" t="s">
        <v>290</v>
      </c>
      <c r="B1073" s="27" t="s">
        <v>359</v>
      </c>
      <c r="C1073" s="28" t="s">
        <v>397</v>
      </c>
      <c r="D1073">
        <v>0.1</v>
      </c>
      <c r="G1073">
        <v>0.1</v>
      </c>
      <c r="H1073">
        <v>1.2</v>
      </c>
      <c r="I1073">
        <v>0.1</v>
      </c>
      <c r="J1073">
        <v>0.1</v>
      </c>
      <c r="K1073">
        <v>0.2</v>
      </c>
      <c r="M1073">
        <v>0.2</v>
      </c>
      <c r="N1073">
        <v>0.9</v>
      </c>
      <c r="O1073">
        <v>1.6</v>
      </c>
      <c r="P1073">
        <v>0.2</v>
      </c>
      <c r="Q1073">
        <v>0.2</v>
      </c>
      <c r="R1073">
        <v>0.3</v>
      </c>
      <c r="S1073">
        <v>0.3</v>
      </c>
      <c r="T1073">
        <v>1.5</v>
      </c>
      <c r="U1073">
        <v>0.4</v>
      </c>
      <c r="V1073">
        <v>0.7</v>
      </c>
      <c r="W1073">
        <v>0.9</v>
      </c>
      <c r="X1073">
        <v>0.2</v>
      </c>
      <c r="Y1073">
        <v>0.2</v>
      </c>
      <c r="Z1073">
        <v>0.1</v>
      </c>
      <c r="AA1073">
        <v>0.5</v>
      </c>
      <c r="AC1073">
        <v>0.2</v>
      </c>
      <c r="AD1073">
        <v>1</v>
      </c>
      <c r="AE1073">
        <v>0.4</v>
      </c>
      <c r="AF1073">
        <v>1.8</v>
      </c>
      <c r="AG1073">
        <v>0.7</v>
      </c>
      <c r="AH1073">
        <v>0.3</v>
      </c>
      <c r="AI1073">
        <v>0.3</v>
      </c>
      <c r="AJ1073">
        <v>0.1</v>
      </c>
      <c r="AK1073">
        <v>0.5</v>
      </c>
      <c r="AL1073">
        <v>0.2</v>
      </c>
      <c r="AM1073">
        <v>0.5</v>
      </c>
      <c r="AN1073">
        <v>0.7</v>
      </c>
      <c r="AO1073">
        <v>0.4</v>
      </c>
      <c r="AP1073">
        <v>0.5</v>
      </c>
      <c r="AQ1073">
        <v>3.3</v>
      </c>
      <c r="AR1073">
        <v>0.9</v>
      </c>
      <c r="AS1073">
        <v>0.7</v>
      </c>
      <c r="AT1073">
        <v>0.6</v>
      </c>
      <c r="AU1073">
        <v>1.2</v>
      </c>
      <c r="AV1073">
        <v>9.5</v>
      </c>
      <c r="AW1073">
        <v>1.4</v>
      </c>
      <c r="AX1073">
        <v>0.3</v>
      </c>
      <c r="AY1073">
        <v>0.2</v>
      </c>
      <c r="AZ1073">
        <v>0.2</v>
      </c>
      <c r="BA1073">
        <v>0.5</v>
      </c>
      <c r="BB1073">
        <v>0.4</v>
      </c>
      <c r="BC1073">
        <v>1.1</v>
      </c>
      <c r="BD1073">
        <v>1.3</v>
      </c>
      <c r="BE1073">
        <v>0.4</v>
      </c>
      <c r="BF1073">
        <v>0.2</v>
      </c>
      <c r="BG1073">
        <v>0.6</v>
      </c>
      <c r="BH1073">
        <v>0.2</v>
      </c>
      <c r="BI1073">
        <v>0.3</v>
      </c>
      <c r="BJ1073">
        <v>0.1</v>
      </c>
      <c r="BK1073">
        <v>0.2</v>
      </c>
      <c r="BM1073">
        <v>0.1</v>
      </c>
      <c r="BQ1073">
        <v>0.4</v>
      </c>
      <c r="BS1073">
        <v>1.3</v>
      </c>
      <c r="BT1073">
        <v>0.1</v>
      </c>
    </row>
    <row r="1074" spans="1:71" x14ac:dyDescent="0.25">
      <c r="A1074" s="28" t="s">
        <v>290</v>
      </c>
      <c r="B1074" s="27" t="s">
        <v>359</v>
      </c>
      <c r="C1074" s="28" t="s">
        <v>398</v>
      </c>
      <c r="D1074">
        <v>0.2</v>
      </c>
      <c r="G1074">
        <v>0.1</v>
      </c>
      <c r="H1074">
        <v>3</v>
      </c>
      <c r="I1074">
        <v>0.2</v>
      </c>
      <c r="J1074">
        <v>0.1</v>
      </c>
      <c r="K1074">
        <v>0.3</v>
      </c>
      <c r="L1074">
        <v>0.1</v>
      </c>
      <c r="M1074">
        <v>0.5</v>
      </c>
      <c r="N1074">
        <v>2.2</v>
      </c>
      <c r="O1074">
        <v>6.1</v>
      </c>
      <c r="P1074">
        <v>0.5</v>
      </c>
      <c r="Q1074">
        <v>0.4</v>
      </c>
      <c r="R1074">
        <v>0.5</v>
      </c>
      <c r="S1074">
        <v>0.6</v>
      </c>
      <c r="T1074">
        <v>4.5</v>
      </c>
      <c r="U1074">
        <v>0.6</v>
      </c>
      <c r="V1074">
        <v>1.3</v>
      </c>
      <c r="W1074">
        <v>1.4</v>
      </c>
      <c r="X1074">
        <v>0.4</v>
      </c>
      <c r="Y1074">
        <v>0.4</v>
      </c>
      <c r="Z1074">
        <v>0.3</v>
      </c>
      <c r="AA1074">
        <v>0.9</v>
      </c>
      <c r="AB1074">
        <v>0.1</v>
      </c>
      <c r="AC1074">
        <v>0.4</v>
      </c>
      <c r="AD1074">
        <v>2.2</v>
      </c>
      <c r="AE1074">
        <v>1.1</v>
      </c>
      <c r="AF1074">
        <v>4.9</v>
      </c>
      <c r="AG1074">
        <v>1.2</v>
      </c>
      <c r="AH1074">
        <v>0.6</v>
      </c>
      <c r="AI1074">
        <v>0.6</v>
      </c>
      <c r="AJ1074">
        <v>0.2</v>
      </c>
      <c r="AK1074">
        <v>1.4</v>
      </c>
      <c r="AL1074">
        <v>0.5</v>
      </c>
      <c r="AM1074">
        <v>1.1</v>
      </c>
      <c r="AN1074">
        <v>2.4</v>
      </c>
      <c r="AO1074">
        <v>0.7</v>
      </c>
      <c r="AP1074">
        <v>1.1</v>
      </c>
      <c r="AQ1074">
        <v>9</v>
      </c>
      <c r="AR1074">
        <v>1.9</v>
      </c>
      <c r="AS1074">
        <v>2</v>
      </c>
      <c r="AT1074">
        <v>1.9</v>
      </c>
      <c r="AU1074">
        <v>1.9</v>
      </c>
      <c r="AV1074">
        <v>20.3</v>
      </c>
      <c r="AW1074">
        <v>2.3</v>
      </c>
      <c r="AX1074">
        <v>0.9</v>
      </c>
      <c r="AY1074">
        <v>0.5</v>
      </c>
      <c r="AZ1074">
        <v>0.4</v>
      </c>
      <c r="BA1074">
        <v>1.2</v>
      </c>
      <c r="BB1074">
        <v>0.9</v>
      </c>
      <c r="BC1074">
        <v>2.4</v>
      </c>
      <c r="BD1074">
        <v>2.7</v>
      </c>
      <c r="BE1074">
        <v>0.8</v>
      </c>
      <c r="BF1074">
        <v>0.4</v>
      </c>
      <c r="BG1074">
        <v>1.3</v>
      </c>
      <c r="BH1074">
        <v>0.4</v>
      </c>
      <c r="BI1074">
        <v>0.7</v>
      </c>
      <c r="BJ1074">
        <v>0.3</v>
      </c>
      <c r="BK1074">
        <v>0.7</v>
      </c>
      <c r="BM1074">
        <v>0.2</v>
      </c>
      <c r="BQ1074">
        <v>0.6</v>
      </c>
      <c r="BS1074">
        <v>2.4</v>
      </c>
    </row>
    <row r="1075" spans="1:72" x14ac:dyDescent="0.25">
      <c r="A1075" s="28" t="s">
        <v>290</v>
      </c>
      <c r="B1075" s="27" t="s">
        <v>359</v>
      </c>
      <c r="C1075" s="28" t="s">
        <v>399</v>
      </c>
      <c r="D1075">
        <v>1.5</v>
      </c>
      <c r="E1075">
        <v>0.2</v>
      </c>
      <c r="F1075">
        <v>0.1</v>
      </c>
      <c r="G1075">
        <v>0.8</v>
      </c>
      <c r="H1075">
        <v>13</v>
      </c>
      <c r="I1075">
        <v>1.8</v>
      </c>
      <c r="J1075">
        <v>1.1</v>
      </c>
      <c r="K1075">
        <v>2</v>
      </c>
      <c r="L1075">
        <v>0.5</v>
      </c>
      <c r="M1075">
        <v>2.5</v>
      </c>
      <c r="N1075">
        <v>10.6</v>
      </c>
      <c r="O1075">
        <v>18.2</v>
      </c>
      <c r="P1075">
        <v>3.2</v>
      </c>
      <c r="Q1075">
        <v>2.5</v>
      </c>
      <c r="R1075">
        <v>3.1</v>
      </c>
      <c r="S1075">
        <v>4.5</v>
      </c>
      <c r="T1075">
        <v>14.6</v>
      </c>
      <c r="U1075">
        <v>5.1</v>
      </c>
      <c r="V1075">
        <v>9</v>
      </c>
      <c r="W1075">
        <v>12.7</v>
      </c>
      <c r="X1075">
        <v>2.7</v>
      </c>
      <c r="Y1075">
        <v>2.1</v>
      </c>
      <c r="Z1075">
        <v>2</v>
      </c>
      <c r="AA1075">
        <v>5.9</v>
      </c>
      <c r="AB1075">
        <v>0.3</v>
      </c>
      <c r="AC1075">
        <v>2.6</v>
      </c>
      <c r="AD1075">
        <v>12.8</v>
      </c>
      <c r="AE1075">
        <v>5</v>
      </c>
      <c r="AF1075">
        <v>22.5</v>
      </c>
      <c r="AG1075">
        <v>10.1</v>
      </c>
      <c r="AH1075">
        <v>3.9</v>
      </c>
      <c r="AI1075">
        <v>3.7</v>
      </c>
      <c r="AJ1075">
        <v>1.6</v>
      </c>
      <c r="AK1075">
        <v>6.4</v>
      </c>
      <c r="AL1075">
        <v>1.7</v>
      </c>
      <c r="AM1075">
        <v>6.4</v>
      </c>
      <c r="AN1075">
        <v>7.5</v>
      </c>
      <c r="AO1075">
        <v>3.2</v>
      </c>
      <c r="AP1075">
        <v>5.5</v>
      </c>
      <c r="AQ1075">
        <v>42.2</v>
      </c>
      <c r="AR1075">
        <v>13.1</v>
      </c>
      <c r="AS1075">
        <v>7.4</v>
      </c>
      <c r="AT1075">
        <v>8.9</v>
      </c>
      <c r="AU1075">
        <v>12</v>
      </c>
      <c r="AV1075">
        <v>98.1</v>
      </c>
      <c r="AW1075">
        <v>15.5</v>
      </c>
      <c r="AX1075">
        <v>3.3</v>
      </c>
      <c r="AY1075">
        <v>3.1</v>
      </c>
      <c r="AZ1075">
        <v>3.4</v>
      </c>
      <c r="BA1075">
        <v>5.4</v>
      </c>
      <c r="BB1075">
        <v>3.7</v>
      </c>
      <c r="BC1075">
        <v>8.9</v>
      </c>
      <c r="BD1075">
        <v>14.3</v>
      </c>
      <c r="BE1075">
        <v>4.3</v>
      </c>
      <c r="BF1075">
        <v>2.8</v>
      </c>
      <c r="BG1075">
        <v>8.7</v>
      </c>
      <c r="BH1075">
        <v>2.3</v>
      </c>
      <c r="BI1075">
        <v>11</v>
      </c>
      <c r="BJ1075">
        <v>1.7</v>
      </c>
      <c r="BK1075">
        <v>2.2</v>
      </c>
      <c r="BL1075">
        <v>0.2</v>
      </c>
      <c r="BM1075">
        <v>1.1</v>
      </c>
      <c r="BQ1075">
        <v>7.3</v>
      </c>
      <c r="BS1075">
        <v>13.4</v>
      </c>
      <c r="BT1075">
        <v>1.5</v>
      </c>
    </row>
    <row r="1076" spans="1:72" x14ac:dyDescent="0.25">
      <c r="A1076" s="28" t="s">
        <v>290</v>
      </c>
      <c r="B1076" s="27" t="s">
        <v>359</v>
      </c>
      <c r="C1076" s="28" t="s">
        <v>400</v>
      </c>
      <c r="D1076">
        <v>2.2</v>
      </c>
      <c r="E1076">
        <v>0.3</v>
      </c>
      <c r="F1076">
        <v>0.1</v>
      </c>
      <c r="G1076">
        <v>1.6</v>
      </c>
      <c r="H1076">
        <v>28.2</v>
      </c>
      <c r="I1076">
        <v>3.3</v>
      </c>
      <c r="J1076">
        <v>2.2</v>
      </c>
      <c r="K1076">
        <v>4.5</v>
      </c>
      <c r="L1076">
        <v>1</v>
      </c>
      <c r="M1076">
        <v>5.6</v>
      </c>
      <c r="N1076">
        <v>21.6</v>
      </c>
      <c r="O1076">
        <v>41.8</v>
      </c>
      <c r="P1076">
        <v>6.9</v>
      </c>
      <c r="Q1076">
        <v>5</v>
      </c>
      <c r="R1076">
        <v>9.4</v>
      </c>
      <c r="S1076">
        <v>9.3</v>
      </c>
      <c r="T1076">
        <v>40.5</v>
      </c>
      <c r="U1076">
        <v>10.9</v>
      </c>
      <c r="V1076">
        <v>20.3</v>
      </c>
      <c r="W1076">
        <v>29.5</v>
      </c>
      <c r="X1076">
        <v>5.2</v>
      </c>
      <c r="Y1076">
        <v>4.4</v>
      </c>
      <c r="Z1076">
        <v>3.5</v>
      </c>
      <c r="AA1076">
        <v>12</v>
      </c>
      <c r="AB1076">
        <v>0.5</v>
      </c>
      <c r="AC1076">
        <v>5.1</v>
      </c>
      <c r="AD1076">
        <v>23.6</v>
      </c>
      <c r="AE1076">
        <v>9.9</v>
      </c>
      <c r="AF1076">
        <v>41.7</v>
      </c>
      <c r="AG1076">
        <v>19.3</v>
      </c>
      <c r="AH1076">
        <v>7.2</v>
      </c>
      <c r="AI1076">
        <v>6.1</v>
      </c>
      <c r="AJ1076">
        <v>2</v>
      </c>
      <c r="AK1076">
        <v>11.9</v>
      </c>
      <c r="AL1076">
        <v>3.3</v>
      </c>
      <c r="AM1076">
        <v>11.5</v>
      </c>
      <c r="AN1076">
        <v>17.5</v>
      </c>
      <c r="AO1076">
        <v>6.2</v>
      </c>
      <c r="AP1076">
        <v>9.9</v>
      </c>
      <c r="AQ1076">
        <v>81.9</v>
      </c>
      <c r="AR1076">
        <v>22.8</v>
      </c>
      <c r="AS1076">
        <v>17.6</v>
      </c>
      <c r="AT1076">
        <v>15.3</v>
      </c>
      <c r="AU1076">
        <v>28.5</v>
      </c>
      <c r="AV1076">
        <v>204.5</v>
      </c>
      <c r="AW1076">
        <v>35.5</v>
      </c>
      <c r="AX1076">
        <v>6</v>
      </c>
      <c r="AY1076">
        <v>5.7</v>
      </c>
      <c r="AZ1076">
        <v>6.6</v>
      </c>
      <c r="BA1076">
        <v>9.8</v>
      </c>
      <c r="BB1076">
        <v>7.2</v>
      </c>
      <c r="BC1076">
        <v>16.7</v>
      </c>
      <c r="BD1076">
        <v>32.6</v>
      </c>
      <c r="BE1076">
        <v>9.4</v>
      </c>
      <c r="BF1076">
        <v>5.3</v>
      </c>
      <c r="BG1076">
        <v>14.2</v>
      </c>
      <c r="BH1076">
        <v>4.7</v>
      </c>
      <c r="BI1076">
        <v>8.2</v>
      </c>
      <c r="BJ1076">
        <v>3</v>
      </c>
      <c r="BK1076">
        <v>4</v>
      </c>
      <c r="BL1076">
        <v>0.4</v>
      </c>
      <c r="BM1076">
        <v>1.9</v>
      </c>
      <c r="BQ1076">
        <v>13.6</v>
      </c>
      <c r="BS1076">
        <v>25.3</v>
      </c>
      <c r="BT1076">
        <v>3</v>
      </c>
    </row>
    <row r="1077" spans="1:72" x14ac:dyDescent="0.25">
      <c r="A1077" s="28" t="s">
        <v>290</v>
      </c>
      <c r="B1077" s="27" t="s">
        <v>359</v>
      </c>
      <c r="C1077" s="28" t="s">
        <v>401</v>
      </c>
      <c r="D1077">
        <v>3.3</v>
      </c>
      <c r="E1077">
        <v>0.4</v>
      </c>
      <c r="F1077">
        <v>0.1</v>
      </c>
      <c r="G1077">
        <v>1.8</v>
      </c>
      <c r="H1077">
        <v>39.2</v>
      </c>
      <c r="I1077">
        <v>3.6</v>
      </c>
      <c r="J1077">
        <v>2.9</v>
      </c>
      <c r="K1077">
        <v>5.6</v>
      </c>
      <c r="L1077">
        <v>1.5</v>
      </c>
      <c r="M1077">
        <v>8.4</v>
      </c>
      <c r="N1077">
        <v>30</v>
      </c>
      <c r="O1077">
        <v>82.8</v>
      </c>
      <c r="P1077">
        <v>9.7</v>
      </c>
      <c r="Q1077">
        <v>7.1</v>
      </c>
      <c r="R1077">
        <v>11.6</v>
      </c>
      <c r="S1077">
        <v>12.5</v>
      </c>
      <c r="T1077">
        <v>75.2</v>
      </c>
      <c r="U1077">
        <v>15.5</v>
      </c>
      <c r="V1077">
        <v>26.5</v>
      </c>
      <c r="W1077">
        <v>37.7</v>
      </c>
      <c r="X1077">
        <v>7.1</v>
      </c>
      <c r="Y1077">
        <v>7.6</v>
      </c>
      <c r="Z1077">
        <v>5.8</v>
      </c>
      <c r="AA1077">
        <v>16.7</v>
      </c>
      <c r="AB1077">
        <v>0.7</v>
      </c>
      <c r="AC1077">
        <v>6.5</v>
      </c>
      <c r="AD1077">
        <v>33.6</v>
      </c>
      <c r="AE1077">
        <v>14.2</v>
      </c>
      <c r="AF1077">
        <v>67.3</v>
      </c>
      <c r="AG1077">
        <v>28.6</v>
      </c>
      <c r="AH1077">
        <v>10.7</v>
      </c>
      <c r="AI1077">
        <v>10.2</v>
      </c>
      <c r="AJ1077">
        <v>3.7</v>
      </c>
      <c r="AK1077">
        <v>17.8</v>
      </c>
      <c r="AL1077">
        <v>5</v>
      </c>
      <c r="AM1077">
        <v>15.5</v>
      </c>
      <c r="AN1077">
        <v>36.1</v>
      </c>
      <c r="AO1077">
        <v>7.9</v>
      </c>
      <c r="AP1077">
        <v>14.5</v>
      </c>
      <c r="AQ1077">
        <v>133.9</v>
      </c>
      <c r="AR1077">
        <v>33.4</v>
      </c>
      <c r="AS1077">
        <v>32.2</v>
      </c>
      <c r="AT1077">
        <v>23.3</v>
      </c>
      <c r="AU1077">
        <v>41</v>
      </c>
      <c r="AV1077">
        <v>316.3</v>
      </c>
      <c r="AW1077">
        <v>51.9</v>
      </c>
      <c r="AX1077">
        <v>9.4</v>
      </c>
      <c r="AY1077">
        <v>8.6</v>
      </c>
      <c r="AZ1077">
        <v>9.2</v>
      </c>
      <c r="BA1077">
        <v>15.6</v>
      </c>
      <c r="BB1077">
        <v>11.3</v>
      </c>
      <c r="BC1077">
        <v>24.1</v>
      </c>
      <c r="BD1077">
        <v>51.7</v>
      </c>
      <c r="BE1077">
        <v>13.7</v>
      </c>
      <c r="BF1077">
        <v>6.6</v>
      </c>
      <c r="BG1077">
        <v>17.6</v>
      </c>
      <c r="BH1077">
        <v>5.9</v>
      </c>
      <c r="BI1077">
        <v>15.3</v>
      </c>
      <c r="BJ1077">
        <v>3.5</v>
      </c>
      <c r="BK1077">
        <v>5.5</v>
      </c>
      <c r="BL1077">
        <v>0.6</v>
      </c>
      <c r="BM1077">
        <v>2.6</v>
      </c>
      <c r="BQ1077">
        <v>23.1</v>
      </c>
      <c r="BS1077">
        <v>48.6</v>
      </c>
      <c r="BT1077">
        <v>4.3</v>
      </c>
    </row>
    <row r="1078" spans="1:72" x14ac:dyDescent="0.25">
      <c r="A1078" s="28" t="s">
        <v>290</v>
      </c>
      <c r="B1078" s="27" t="s">
        <v>359</v>
      </c>
      <c r="C1078" s="28" t="s">
        <v>402</v>
      </c>
      <c r="D1078">
        <v>3</v>
      </c>
      <c r="E1078">
        <v>0.4</v>
      </c>
      <c r="F1078">
        <v>0.1</v>
      </c>
      <c r="G1078">
        <v>1.8</v>
      </c>
      <c r="H1078">
        <v>31.4</v>
      </c>
      <c r="I1078">
        <v>3.7</v>
      </c>
      <c r="J1078">
        <v>2.4</v>
      </c>
      <c r="K1078">
        <v>4.8</v>
      </c>
      <c r="L1078">
        <v>1.2</v>
      </c>
      <c r="M1078">
        <v>6.4</v>
      </c>
      <c r="N1078">
        <v>22.7</v>
      </c>
      <c r="O1078">
        <v>47.7</v>
      </c>
      <c r="P1078">
        <v>9.5</v>
      </c>
      <c r="Q1078">
        <v>6.2</v>
      </c>
      <c r="R1078">
        <v>9.6</v>
      </c>
      <c r="S1078">
        <v>11.6</v>
      </c>
      <c r="T1078">
        <v>42.3</v>
      </c>
      <c r="U1078">
        <v>14.5</v>
      </c>
      <c r="V1078">
        <v>22.9</v>
      </c>
      <c r="W1078">
        <v>41.2</v>
      </c>
      <c r="X1078">
        <v>5.7</v>
      </c>
      <c r="Y1078">
        <v>5.2</v>
      </c>
      <c r="Z1078">
        <v>4.1</v>
      </c>
      <c r="AA1078">
        <v>15.9</v>
      </c>
      <c r="AB1078">
        <v>0.5</v>
      </c>
      <c r="AC1078">
        <v>5.4</v>
      </c>
      <c r="AD1078">
        <v>26.5</v>
      </c>
      <c r="AE1078">
        <v>11.2</v>
      </c>
      <c r="AF1078">
        <v>46.7</v>
      </c>
      <c r="AG1078">
        <v>22.7</v>
      </c>
      <c r="AH1078">
        <v>8.7</v>
      </c>
      <c r="AI1078">
        <v>5.5</v>
      </c>
      <c r="AJ1078">
        <v>2.5</v>
      </c>
      <c r="AK1078">
        <v>13.2</v>
      </c>
      <c r="AL1078">
        <v>3.3</v>
      </c>
      <c r="AM1078">
        <v>12.8</v>
      </c>
      <c r="AN1078">
        <v>19.1</v>
      </c>
      <c r="AO1078">
        <v>6.4</v>
      </c>
      <c r="AP1078">
        <v>10.6</v>
      </c>
      <c r="AQ1078">
        <v>84.8</v>
      </c>
      <c r="AR1078">
        <v>23.5</v>
      </c>
      <c r="AS1078">
        <v>19.8</v>
      </c>
      <c r="AT1078">
        <v>16.5</v>
      </c>
      <c r="AU1078">
        <v>34.4</v>
      </c>
      <c r="AV1078">
        <v>223.2</v>
      </c>
      <c r="AW1078">
        <v>38.8</v>
      </c>
      <c r="AX1078">
        <v>6.6</v>
      </c>
      <c r="AY1078">
        <v>7.9</v>
      </c>
      <c r="AZ1078">
        <v>7.7</v>
      </c>
      <c r="BA1078">
        <v>10.3</v>
      </c>
      <c r="BB1078">
        <v>7.4</v>
      </c>
      <c r="BC1078">
        <v>15.6</v>
      </c>
      <c r="BD1078">
        <v>38.2</v>
      </c>
      <c r="BE1078">
        <v>10.7</v>
      </c>
      <c r="BF1078">
        <v>5.8</v>
      </c>
      <c r="BG1078">
        <v>15.4</v>
      </c>
      <c r="BH1078">
        <v>4.6</v>
      </c>
      <c r="BI1078">
        <v>15.3</v>
      </c>
      <c r="BJ1078">
        <v>3.1</v>
      </c>
      <c r="BK1078">
        <v>4.3</v>
      </c>
      <c r="BL1078">
        <v>0.4</v>
      </c>
      <c r="BM1078">
        <v>2</v>
      </c>
      <c r="BQ1078">
        <v>18.7</v>
      </c>
      <c r="BS1078">
        <v>27.4</v>
      </c>
      <c r="BT1078">
        <v>4.3</v>
      </c>
    </row>
    <row r="1079" spans="1:72" x14ac:dyDescent="0.25">
      <c r="A1079" s="28" t="s">
        <v>290</v>
      </c>
      <c r="B1079" s="27" t="s">
        <v>359</v>
      </c>
      <c r="C1079" s="28" t="s">
        <v>403</v>
      </c>
      <c r="D1079">
        <v>3</v>
      </c>
      <c r="E1079">
        <v>0.4</v>
      </c>
      <c r="F1079">
        <v>0.1</v>
      </c>
      <c r="G1079">
        <v>2</v>
      </c>
      <c r="H1079">
        <v>36.8</v>
      </c>
      <c r="I1079">
        <v>3.9</v>
      </c>
      <c r="J1079">
        <v>2.8</v>
      </c>
      <c r="K1079">
        <v>5.8</v>
      </c>
      <c r="L1079">
        <v>1.3</v>
      </c>
      <c r="M1079">
        <v>7.1</v>
      </c>
      <c r="N1079">
        <v>31</v>
      </c>
      <c r="O1079">
        <v>59.8</v>
      </c>
      <c r="P1079">
        <v>8.2</v>
      </c>
      <c r="Q1079">
        <v>6.2</v>
      </c>
      <c r="R1079">
        <v>11.6</v>
      </c>
      <c r="S1079">
        <v>11.4</v>
      </c>
      <c r="T1079">
        <v>57.6</v>
      </c>
      <c r="U1079">
        <v>13</v>
      </c>
      <c r="V1079">
        <v>25.3</v>
      </c>
      <c r="W1079">
        <v>33.5</v>
      </c>
      <c r="X1079">
        <v>7</v>
      </c>
      <c r="Y1079">
        <v>6</v>
      </c>
      <c r="Z1079">
        <v>4.8</v>
      </c>
      <c r="AA1079">
        <v>14.5</v>
      </c>
      <c r="AB1079">
        <v>0.6</v>
      </c>
      <c r="AC1079">
        <v>6.4</v>
      </c>
      <c r="AD1079">
        <v>31</v>
      </c>
      <c r="AE1079">
        <v>12.9</v>
      </c>
      <c r="AF1079">
        <v>60.8</v>
      </c>
      <c r="AG1079">
        <v>24.8</v>
      </c>
      <c r="AH1079">
        <v>9.6</v>
      </c>
      <c r="AI1079">
        <v>8.1</v>
      </c>
      <c r="AJ1079">
        <v>3.1</v>
      </c>
      <c r="AK1079">
        <v>15.8</v>
      </c>
      <c r="AL1079">
        <v>5.8</v>
      </c>
      <c r="AM1079">
        <v>14.9</v>
      </c>
      <c r="AN1079">
        <v>26</v>
      </c>
      <c r="AO1079">
        <v>8.1</v>
      </c>
      <c r="AP1079">
        <v>12.8</v>
      </c>
      <c r="AQ1079">
        <v>117.7</v>
      </c>
      <c r="AR1079">
        <v>34</v>
      </c>
      <c r="AS1079">
        <v>24.2</v>
      </c>
      <c r="AT1079">
        <v>20.2</v>
      </c>
      <c r="AU1079">
        <v>34.9</v>
      </c>
      <c r="AV1079">
        <v>291.9</v>
      </c>
      <c r="AW1079">
        <v>44.6</v>
      </c>
      <c r="AX1079">
        <v>8.4</v>
      </c>
      <c r="AY1079">
        <v>7.2</v>
      </c>
      <c r="AZ1079">
        <v>8.1</v>
      </c>
      <c r="BA1079">
        <v>14.2</v>
      </c>
      <c r="BB1079">
        <v>12</v>
      </c>
      <c r="BC1079">
        <v>30.7</v>
      </c>
      <c r="BD1079">
        <v>41.8</v>
      </c>
      <c r="BE1079">
        <v>12.5</v>
      </c>
      <c r="BF1079">
        <v>6.8</v>
      </c>
      <c r="BG1079">
        <v>17.4</v>
      </c>
      <c r="BH1079">
        <v>6.2</v>
      </c>
      <c r="BI1079">
        <v>14.1</v>
      </c>
      <c r="BJ1079">
        <v>3.7</v>
      </c>
      <c r="BK1079">
        <v>5.1</v>
      </c>
      <c r="BL1079">
        <v>0.5</v>
      </c>
      <c r="BM1079">
        <v>2.4</v>
      </c>
      <c r="BQ1079">
        <v>16.4</v>
      </c>
      <c r="BS1079">
        <v>38.6</v>
      </c>
      <c r="BT1079">
        <v>3.1</v>
      </c>
    </row>
    <row r="1080" spans="1:72" x14ac:dyDescent="0.25">
      <c r="A1080" s="28" t="s">
        <v>290</v>
      </c>
      <c r="B1080" s="27" t="s">
        <v>359</v>
      </c>
      <c r="C1080" s="28" t="s">
        <v>404</v>
      </c>
      <c r="D1080">
        <v>1</v>
      </c>
      <c r="E1080">
        <v>0.1</v>
      </c>
      <c r="G1080">
        <v>0.6</v>
      </c>
      <c r="H1080">
        <v>12.6</v>
      </c>
      <c r="I1080">
        <v>1.6</v>
      </c>
      <c r="J1080">
        <v>0.8</v>
      </c>
      <c r="K1080">
        <v>1.6</v>
      </c>
      <c r="L1080">
        <v>0.5</v>
      </c>
      <c r="M1080">
        <v>2.5</v>
      </c>
      <c r="N1080">
        <v>9.7</v>
      </c>
      <c r="O1080">
        <v>15.9</v>
      </c>
      <c r="P1080">
        <v>2.8</v>
      </c>
      <c r="Q1080">
        <v>2.1</v>
      </c>
      <c r="R1080">
        <v>3.2</v>
      </c>
      <c r="S1080">
        <v>3.9</v>
      </c>
      <c r="T1080">
        <v>12.9</v>
      </c>
      <c r="U1080">
        <v>4</v>
      </c>
      <c r="V1080">
        <v>7.7</v>
      </c>
      <c r="W1080">
        <v>10.5</v>
      </c>
      <c r="X1080">
        <v>2.7</v>
      </c>
      <c r="Y1080">
        <v>1.7</v>
      </c>
      <c r="Z1080">
        <v>1.7</v>
      </c>
      <c r="AA1080">
        <v>4.8</v>
      </c>
      <c r="AB1080">
        <v>0.3</v>
      </c>
      <c r="AC1080">
        <v>2.4</v>
      </c>
      <c r="AD1080">
        <v>11.5</v>
      </c>
      <c r="AE1080">
        <v>4.4</v>
      </c>
      <c r="AF1080">
        <v>21.1</v>
      </c>
      <c r="AG1080">
        <v>8.5</v>
      </c>
      <c r="AH1080">
        <v>3.6</v>
      </c>
      <c r="AI1080">
        <v>4</v>
      </c>
      <c r="AJ1080">
        <v>0.9</v>
      </c>
      <c r="AK1080">
        <v>5.6</v>
      </c>
      <c r="AL1080">
        <v>1.8</v>
      </c>
      <c r="AM1080">
        <v>5.8</v>
      </c>
      <c r="AN1080">
        <v>6.2</v>
      </c>
      <c r="AO1080">
        <v>3</v>
      </c>
      <c r="AP1080">
        <v>4.7</v>
      </c>
      <c r="AQ1080">
        <v>34.9</v>
      </c>
      <c r="AR1080">
        <v>10.8</v>
      </c>
      <c r="AS1080">
        <v>6.4</v>
      </c>
      <c r="AT1080">
        <v>8.3</v>
      </c>
      <c r="AU1080">
        <v>10.6</v>
      </c>
      <c r="AV1080">
        <v>93.2</v>
      </c>
      <c r="AW1080">
        <v>13.8</v>
      </c>
      <c r="AX1080">
        <v>3.3</v>
      </c>
      <c r="AY1080">
        <v>2.4</v>
      </c>
      <c r="AZ1080">
        <v>2.9</v>
      </c>
      <c r="BA1080">
        <v>5.7</v>
      </c>
      <c r="BB1080">
        <v>3.8</v>
      </c>
      <c r="BC1080">
        <v>9.3</v>
      </c>
      <c r="BD1080">
        <v>13.2</v>
      </c>
      <c r="BE1080">
        <v>4.1</v>
      </c>
      <c r="BF1080">
        <v>2.7</v>
      </c>
      <c r="BG1080">
        <v>7</v>
      </c>
      <c r="BH1080">
        <v>2.4</v>
      </c>
      <c r="BI1080">
        <v>2.6</v>
      </c>
      <c r="BJ1080">
        <v>1.5</v>
      </c>
      <c r="BK1080">
        <v>2</v>
      </c>
      <c r="BL1080">
        <v>0.2</v>
      </c>
      <c r="BM1080">
        <v>0.9</v>
      </c>
      <c r="BQ1080">
        <v>7.5</v>
      </c>
      <c r="BS1080">
        <v>18.3</v>
      </c>
      <c r="BT1080">
        <v>1.2</v>
      </c>
    </row>
    <row r="1081" spans="1:71" x14ac:dyDescent="0.25">
      <c r="A1081" s="28" t="s">
        <v>290</v>
      </c>
      <c r="B1081" s="27" t="s">
        <v>359</v>
      </c>
      <c r="C1081" s="28" t="s">
        <v>405</v>
      </c>
      <c r="H1081">
        <v>0.4</v>
      </c>
      <c r="M1081">
        <v>0.1</v>
      </c>
      <c r="N1081">
        <v>0.3</v>
      </c>
      <c r="O1081">
        <v>0.7</v>
      </c>
      <c r="P1081">
        <v>0.1</v>
      </c>
      <c r="Q1081">
        <v>0.1</v>
      </c>
      <c r="R1081">
        <v>0.1</v>
      </c>
      <c r="S1081">
        <v>0.1</v>
      </c>
      <c r="T1081">
        <v>0.6</v>
      </c>
      <c r="U1081">
        <v>0.1</v>
      </c>
      <c r="V1081">
        <v>0.2</v>
      </c>
      <c r="W1081">
        <v>0.3</v>
      </c>
      <c r="X1081">
        <v>0.1</v>
      </c>
      <c r="Y1081">
        <v>0.1</v>
      </c>
      <c r="AA1081">
        <v>0.1</v>
      </c>
      <c r="AC1081">
        <v>0.1</v>
      </c>
      <c r="AD1081">
        <v>0.3</v>
      </c>
      <c r="AE1081">
        <v>0.1</v>
      </c>
      <c r="AF1081">
        <v>0.5</v>
      </c>
      <c r="AG1081">
        <v>0.2</v>
      </c>
      <c r="AH1081">
        <v>0.1</v>
      </c>
      <c r="AI1081">
        <v>0.1</v>
      </c>
      <c r="AK1081">
        <v>0.1</v>
      </c>
      <c r="AM1081">
        <v>0.1</v>
      </c>
      <c r="AN1081">
        <v>0.3</v>
      </c>
      <c r="AO1081">
        <v>0.1</v>
      </c>
      <c r="AP1081">
        <v>0.1</v>
      </c>
      <c r="AQ1081">
        <v>1.3</v>
      </c>
      <c r="AR1081">
        <v>0.4</v>
      </c>
      <c r="AS1081">
        <v>0.2</v>
      </c>
      <c r="AT1081">
        <v>0.4</v>
      </c>
      <c r="AU1081">
        <v>0.3</v>
      </c>
      <c r="AV1081">
        <v>2.3</v>
      </c>
      <c r="AW1081">
        <v>0.3</v>
      </c>
      <c r="AX1081">
        <v>0.1</v>
      </c>
      <c r="AY1081">
        <v>0.1</v>
      </c>
      <c r="AZ1081">
        <v>0.1</v>
      </c>
      <c r="BA1081">
        <v>0.1</v>
      </c>
      <c r="BB1081">
        <v>0.1</v>
      </c>
      <c r="BC1081">
        <v>0.3</v>
      </c>
      <c r="BD1081">
        <v>0.3</v>
      </c>
      <c r="BE1081">
        <v>0.1</v>
      </c>
      <c r="BF1081">
        <v>0.1</v>
      </c>
      <c r="BG1081">
        <v>0.2</v>
      </c>
      <c r="BH1081">
        <v>0.1</v>
      </c>
      <c r="BI1081">
        <v>0.1</v>
      </c>
      <c r="BQ1081">
        <v>0.1</v>
      </c>
      <c r="BS1081">
        <v>0.3</v>
      </c>
    </row>
    <row r="1082" spans="1:72" x14ac:dyDescent="0.25">
      <c r="A1082" s="28" t="s">
        <v>290</v>
      </c>
      <c r="B1082" s="27" t="s">
        <v>359</v>
      </c>
      <c r="C1082" s="28" t="s">
        <v>406</v>
      </c>
      <c r="D1082">
        <v>0.5</v>
      </c>
      <c r="E1082">
        <v>0.1</v>
      </c>
      <c r="G1082">
        <v>0.3</v>
      </c>
      <c r="H1082">
        <v>5.7</v>
      </c>
      <c r="I1082">
        <v>0.5</v>
      </c>
      <c r="J1082">
        <v>0.5</v>
      </c>
      <c r="K1082">
        <v>0.9</v>
      </c>
      <c r="L1082">
        <v>0.2</v>
      </c>
      <c r="M1082">
        <v>1</v>
      </c>
      <c r="N1082">
        <v>5</v>
      </c>
      <c r="O1082">
        <v>22.6</v>
      </c>
      <c r="P1082">
        <v>1.2</v>
      </c>
      <c r="Q1082">
        <v>1.1</v>
      </c>
      <c r="R1082">
        <v>1.7</v>
      </c>
      <c r="S1082">
        <v>1.8</v>
      </c>
      <c r="T1082">
        <v>21.6</v>
      </c>
      <c r="U1082">
        <v>2</v>
      </c>
      <c r="V1082">
        <v>3.3</v>
      </c>
      <c r="W1082">
        <v>4.3</v>
      </c>
      <c r="X1082">
        <v>0.9</v>
      </c>
      <c r="Y1082">
        <v>1.8</v>
      </c>
      <c r="Z1082">
        <v>0.8</v>
      </c>
      <c r="AA1082">
        <v>2.6</v>
      </c>
      <c r="AB1082">
        <v>0.1</v>
      </c>
      <c r="AC1082">
        <v>1</v>
      </c>
      <c r="AD1082">
        <v>5.4</v>
      </c>
      <c r="AE1082">
        <v>2.1</v>
      </c>
      <c r="AF1082">
        <v>11.7</v>
      </c>
      <c r="AG1082">
        <v>4.4</v>
      </c>
      <c r="AH1082">
        <v>1.6</v>
      </c>
      <c r="AI1082">
        <v>1.7</v>
      </c>
      <c r="AJ1082">
        <v>0.6</v>
      </c>
      <c r="AK1082">
        <v>3.2</v>
      </c>
      <c r="AL1082">
        <v>1.1</v>
      </c>
      <c r="AM1082">
        <v>2.4</v>
      </c>
      <c r="AN1082">
        <v>10.6</v>
      </c>
      <c r="AO1082">
        <v>1.5</v>
      </c>
      <c r="AP1082">
        <v>2.8</v>
      </c>
      <c r="AQ1082">
        <v>33.7</v>
      </c>
      <c r="AR1082">
        <v>5.1</v>
      </c>
      <c r="AS1082">
        <v>6.7</v>
      </c>
      <c r="AT1082">
        <v>2.6</v>
      </c>
      <c r="AU1082">
        <v>5.3</v>
      </c>
      <c r="AV1082">
        <v>50.4</v>
      </c>
      <c r="AW1082">
        <v>6.2</v>
      </c>
      <c r="AX1082">
        <v>1.3</v>
      </c>
      <c r="AY1082">
        <v>1.1</v>
      </c>
      <c r="AZ1082">
        <v>1.3</v>
      </c>
      <c r="BA1082">
        <v>2.5</v>
      </c>
      <c r="BB1082">
        <v>2.5</v>
      </c>
      <c r="BC1082">
        <v>5.9</v>
      </c>
      <c r="BD1082">
        <v>6.9</v>
      </c>
      <c r="BE1082">
        <v>2.3</v>
      </c>
      <c r="BF1082">
        <v>1</v>
      </c>
      <c r="BG1082">
        <v>2.6</v>
      </c>
      <c r="BH1082">
        <v>1</v>
      </c>
      <c r="BI1082">
        <v>2</v>
      </c>
      <c r="BJ1082">
        <v>0.6</v>
      </c>
      <c r="BK1082">
        <v>0.8</v>
      </c>
      <c r="BL1082">
        <v>0.1</v>
      </c>
      <c r="BM1082">
        <v>0.4</v>
      </c>
      <c r="BQ1082">
        <v>3</v>
      </c>
      <c r="BS1082">
        <v>6.4</v>
      </c>
      <c r="BT1082">
        <v>0.6</v>
      </c>
    </row>
    <row r="1083" spans="1:72" x14ac:dyDescent="0.25">
      <c r="A1083" s="28" t="s">
        <v>290</v>
      </c>
      <c r="B1083" s="27" t="s">
        <v>359</v>
      </c>
      <c r="C1083" s="28" t="s">
        <v>407</v>
      </c>
      <c r="D1083">
        <v>29.8</v>
      </c>
      <c r="E1083">
        <v>3.1</v>
      </c>
      <c r="F1083">
        <v>1.7</v>
      </c>
      <c r="G1083">
        <v>14.6</v>
      </c>
      <c r="H1083">
        <v>364.2</v>
      </c>
      <c r="I1083">
        <v>39.9</v>
      </c>
      <c r="J1083">
        <v>22.7</v>
      </c>
      <c r="K1083">
        <v>41.5</v>
      </c>
      <c r="L1083">
        <v>13.8</v>
      </c>
      <c r="M1083">
        <v>64.8</v>
      </c>
      <c r="N1083">
        <v>234.1</v>
      </c>
      <c r="O1083">
        <v>628.7</v>
      </c>
      <c r="P1083">
        <v>71.4</v>
      </c>
      <c r="Q1083">
        <v>58.3</v>
      </c>
      <c r="R1083">
        <v>101.2</v>
      </c>
      <c r="S1083">
        <v>102.2</v>
      </c>
      <c r="T1083">
        <v>562.3</v>
      </c>
      <c r="U1083">
        <v>113.8</v>
      </c>
      <c r="V1083">
        <v>188.7</v>
      </c>
      <c r="W1083">
        <v>251.3</v>
      </c>
      <c r="X1083">
        <v>60.2</v>
      </c>
      <c r="Y1083">
        <v>61.4</v>
      </c>
      <c r="Z1083">
        <v>42.3</v>
      </c>
      <c r="AA1083">
        <v>128.9</v>
      </c>
      <c r="AB1083">
        <v>6.8</v>
      </c>
      <c r="AC1083">
        <v>57.3</v>
      </c>
      <c r="AD1083">
        <v>295.9</v>
      </c>
      <c r="AE1083">
        <v>107.9</v>
      </c>
      <c r="AF1083">
        <v>540.6</v>
      </c>
      <c r="AG1083">
        <v>232.2</v>
      </c>
      <c r="AH1083">
        <v>86.5</v>
      </c>
      <c r="AI1083">
        <v>113</v>
      </c>
      <c r="AJ1083">
        <v>70.3</v>
      </c>
      <c r="AK1083">
        <v>154.5</v>
      </c>
      <c r="AL1083">
        <v>38.4</v>
      </c>
      <c r="AM1083">
        <v>164.8</v>
      </c>
      <c r="AN1083">
        <v>277.2</v>
      </c>
      <c r="AO1083">
        <v>70.2</v>
      </c>
      <c r="AP1083">
        <v>131.2</v>
      </c>
      <c r="AQ1083">
        <v>1147.3</v>
      </c>
      <c r="AR1083">
        <v>340.1</v>
      </c>
      <c r="AS1083">
        <v>220.2</v>
      </c>
      <c r="AT1083">
        <v>241.7</v>
      </c>
      <c r="AU1083">
        <v>267.3</v>
      </c>
      <c r="AV1083">
        <v>2245.8</v>
      </c>
      <c r="AW1083">
        <v>334.6</v>
      </c>
      <c r="AX1083">
        <v>71.1</v>
      </c>
      <c r="AY1083">
        <v>84.3</v>
      </c>
      <c r="AZ1083">
        <v>69.5</v>
      </c>
      <c r="BA1083">
        <v>128.6</v>
      </c>
      <c r="BB1083">
        <v>87.1</v>
      </c>
      <c r="BC1083">
        <v>199.2</v>
      </c>
      <c r="BD1083">
        <v>334.7</v>
      </c>
      <c r="BE1083">
        <v>112.4</v>
      </c>
      <c r="BF1083">
        <v>59.6</v>
      </c>
      <c r="BG1083">
        <v>158</v>
      </c>
      <c r="BH1083">
        <v>51.5</v>
      </c>
      <c r="BI1083">
        <v>768.5</v>
      </c>
      <c r="BJ1083">
        <v>33.3</v>
      </c>
      <c r="BK1083">
        <v>45.1</v>
      </c>
      <c r="BL1083">
        <v>4.7</v>
      </c>
      <c r="BM1083">
        <v>22.6</v>
      </c>
      <c r="BP1083">
        <v>1.2</v>
      </c>
      <c r="BQ1083">
        <v>194.8</v>
      </c>
      <c r="BR1083">
        <v>0.1</v>
      </c>
      <c r="BS1083">
        <v>397.4</v>
      </c>
      <c r="BT1083">
        <v>26.7</v>
      </c>
    </row>
    <row r="1084" spans="1:72" x14ac:dyDescent="0.25">
      <c r="A1084" s="26" t="s">
        <v>291</v>
      </c>
      <c r="B1084" s="27" t="s">
        <v>360</v>
      </c>
      <c r="C1084" s="26" t="s">
        <v>384</v>
      </c>
      <c r="D1084">
        <v>1404.5</v>
      </c>
      <c r="E1084">
        <v>110.3</v>
      </c>
      <c r="F1084">
        <v>21.7</v>
      </c>
      <c r="G1084">
        <v>1343.1</v>
      </c>
      <c r="H1084">
        <v>3983.9</v>
      </c>
      <c r="I1084">
        <v>938</v>
      </c>
      <c r="J1084">
        <v>838</v>
      </c>
      <c r="K1084">
        <v>1139.1</v>
      </c>
      <c r="L1084">
        <v>290.4</v>
      </c>
      <c r="M1084">
        <v>3836</v>
      </c>
      <c r="N1084">
        <v>6265.6</v>
      </c>
      <c r="O1084">
        <v>3151.3</v>
      </c>
      <c r="P1084">
        <v>3186</v>
      </c>
      <c r="Q1084">
        <v>2441.2</v>
      </c>
      <c r="R1084">
        <v>2455.8</v>
      </c>
      <c r="S1084">
        <v>4747.3</v>
      </c>
      <c r="T1084">
        <v>3690.9</v>
      </c>
      <c r="U1084">
        <v>4533.7</v>
      </c>
      <c r="V1084">
        <v>6555.9</v>
      </c>
      <c r="W1084">
        <v>7921.6</v>
      </c>
      <c r="X1084">
        <v>4507.3</v>
      </c>
      <c r="Y1084">
        <v>982.8</v>
      </c>
      <c r="Z1084">
        <v>2576.1</v>
      </c>
      <c r="AA1084">
        <v>9028.9</v>
      </c>
      <c r="AB1084">
        <v>1374.7</v>
      </c>
      <c r="AC1084">
        <v>6879.1</v>
      </c>
      <c r="AD1084">
        <v>50450.2</v>
      </c>
      <c r="AE1084">
        <v>1661</v>
      </c>
      <c r="AF1084">
        <v>7853.2</v>
      </c>
      <c r="AG1084">
        <v>3779.8</v>
      </c>
      <c r="AH1084">
        <v>5234.9</v>
      </c>
      <c r="AI1084">
        <v>976</v>
      </c>
      <c r="AJ1084">
        <v>1193.2</v>
      </c>
      <c r="AK1084">
        <v>5555.2</v>
      </c>
      <c r="AL1084">
        <v>508.9</v>
      </c>
      <c r="AM1084">
        <v>2384.1</v>
      </c>
      <c r="AN1084">
        <v>980.1</v>
      </c>
      <c r="AO1084">
        <v>649</v>
      </c>
      <c r="AP1084">
        <v>3211.2</v>
      </c>
      <c r="AQ1084">
        <v>8341.1</v>
      </c>
      <c r="AR1084">
        <v>1987.1</v>
      </c>
      <c r="AS1084">
        <v>1108.3</v>
      </c>
      <c r="AT1084">
        <v>1209.5</v>
      </c>
      <c r="AU1084">
        <v>9760.6</v>
      </c>
      <c r="AV1084">
        <v>10337.5</v>
      </c>
      <c r="AW1084">
        <v>43401</v>
      </c>
      <c r="AX1084">
        <v>3361.6</v>
      </c>
      <c r="AY1084">
        <v>2066.7</v>
      </c>
      <c r="AZ1084">
        <v>3129.2</v>
      </c>
      <c r="BA1084">
        <v>3090</v>
      </c>
      <c r="BB1084">
        <v>1342.6</v>
      </c>
      <c r="BC1084">
        <v>197.6</v>
      </c>
      <c r="BD1084">
        <v>7380</v>
      </c>
      <c r="BE1084">
        <v>8587.4</v>
      </c>
      <c r="BF1084">
        <v>1839.3</v>
      </c>
      <c r="BG1084">
        <v>2758.8</v>
      </c>
      <c r="BH1084">
        <v>702.2</v>
      </c>
      <c r="BI1084">
        <v>1396.5</v>
      </c>
      <c r="BJ1084">
        <v>938.5</v>
      </c>
      <c r="BK1084">
        <v>726.6</v>
      </c>
      <c r="BL1084">
        <v>151.7</v>
      </c>
      <c r="BM1084">
        <v>1096.6</v>
      </c>
      <c r="BP1084">
        <v>2850.9</v>
      </c>
      <c r="BQ1084">
        <v>12530.5</v>
      </c>
      <c r="BR1084">
        <v>117.7</v>
      </c>
      <c r="BS1084">
        <v>92200.3</v>
      </c>
      <c r="BT1084">
        <v>2557</v>
      </c>
    </row>
    <row r="1085" spans="1:72" x14ac:dyDescent="0.25">
      <c r="A1085" s="28" t="s">
        <v>291</v>
      </c>
      <c r="B1085" s="27" t="s">
        <v>360</v>
      </c>
      <c r="C1085" s="28" t="s">
        <v>385</v>
      </c>
      <c r="D1085">
        <v>1.5</v>
      </c>
      <c r="E1085">
        <v>0.2</v>
      </c>
      <c r="G1085">
        <v>1.8</v>
      </c>
      <c r="H1085">
        <v>6.8</v>
      </c>
      <c r="I1085">
        <v>1</v>
      </c>
      <c r="J1085">
        <v>1.1</v>
      </c>
      <c r="K1085">
        <v>1.6</v>
      </c>
      <c r="L1085">
        <v>0.4</v>
      </c>
      <c r="M1085">
        <v>2.7</v>
      </c>
      <c r="N1085">
        <v>8.5</v>
      </c>
      <c r="O1085">
        <v>9.4</v>
      </c>
      <c r="P1085">
        <v>3.4</v>
      </c>
      <c r="Q1085">
        <v>2.7</v>
      </c>
      <c r="R1085">
        <v>2.5</v>
      </c>
      <c r="S1085">
        <v>10</v>
      </c>
      <c r="T1085">
        <v>10.1</v>
      </c>
      <c r="U1085">
        <v>6</v>
      </c>
      <c r="V1085">
        <v>16</v>
      </c>
      <c r="W1085">
        <v>12</v>
      </c>
      <c r="X1085">
        <v>6.6</v>
      </c>
      <c r="Y1085">
        <v>1.9</v>
      </c>
      <c r="Z1085">
        <v>4.7</v>
      </c>
      <c r="AA1085">
        <v>10.1</v>
      </c>
      <c r="AB1085">
        <v>0.7</v>
      </c>
      <c r="AC1085">
        <v>9.2</v>
      </c>
      <c r="AD1085">
        <v>173.5</v>
      </c>
      <c r="AE1085">
        <v>1.4</v>
      </c>
      <c r="AF1085">
        <v>12.9</v>
      </c>
      <c r="AG1085">
        <v>3.8</v>
      </c>
      <c r="AH1085">
        <v>4.4</v>
      </c>
      <c r="AI1085">
        <v>3.4</v>
      </c>
      <c r="AJ1085">
        <v>1.2</v>
      </c>
      <c r="AK1085">
        <v>6.6</v>
      </c>
      <c r="AL1085">
        <v>0.6</v>
      </c>
      <c r="AM1085">
        <v>2.5</v>
      </c>
      <c r="AN1085">
        <v>2.1</v>
      </c>
      <c r="AO1085">
        <v>1.3</v>
      </c>
      <c r="AP1085">
        <v>3.9</v>
      </c>
      <c r="AQ1085">
        <v>21</v>
      </c>
      <c r="AR1085">
        <v>1.1</v>
      </c>
      <c r="AS1085">
        <v>1</v>
      </c>
      <c r="AT1085">
        <v>1.3</v>
      </c>
      <c r="AU1085">
        <v>6.1</v>
      </c>
      <c r="AV1085">
        <v>12</v>
      </c>
      <c r="AW1085">
        <v>60.2</v>
      </c>
      <c r="AX1085">
        <v>6.2</v>
      </c>
      <c r="AY1085">
        <v>1.5</v>
      </c>
      <c r="AZ1085">
        <v>4.9</v>
      </c>
      <c r="BA1085">
        <v>4.5</v>
      </c>
      <c r="BB1085">
        <v>1.3</v>
      </c>
      <c r="BC1085">
        <v>0.3</v>
      </c>
      <c r="BD1085">
        <v>6.1</v>
      </c>
      <c r="BE1085">
        <v>12.5</v>
      </c>
      <c r="BF1085">
        <v>1.8</v>
      </c>
      <c r="BG1085">
        <v>2.9</v>
      </c>
      <c r="BH1085">
        <v>0.5</v>
      </c>
      <c r="BI1085">
        <v>0.9</v>
      </c>
      <c r="BJ1085">
        <v>0.7</v>
      </c>
      <c r="BK1085">
        <v>0.7</v>
      </c>
      <c r="BL1085">
        <v>0.1</v>
      </c>
      <c r="BM1085">
        <v>0.6</v>
      </c>
      <c r="BP1085">
        <v>0.5</v>
      </c>
      <c r="BQ1085">
        <v>4.9</v>
      </c>
      <c r="BS1085">
        <v>112.9</v>
      </c>
      <c r="BT1085">
        <v>1.8</v>
      </c>
    </row>
    <row r="1086" spans="1:72" x14ac:dyDescent="0.25">
      <c r="A1086" s="28" t="s">
        <v>291</v>
      </c>
      <c r="B1086" s="27" t="s">
        <v>360</v>
      </c>
      <c r="C1086" s="28" t="s">
        <v>386</v>
      </c>
      <c r="D1086">
        <v>1.7</v>
      </c>
      <c r="E1086">
        <v>0.1</v>
      </c>
      <c r="G1086">
        <v>1.9</v>
      </c>
      <c r="H1086">
        <v>6.7</v>
      </c>
      <c r="I1086">
        <v>0.6</v>
      </c>
      <c r="J1086">
        <v>1.4</v>
      </c>
      <c r="K1086">
        <v>1.9</v>
      </c>
      <c r="L1086">
        <v>0.4</v>
      </c>
      <c r="M1086">
        <v>6</v>
      </c>
      <c r="N1086">
        <v>14.5</v>
      </c>
      <c r="O1086">
        <v>11.4</v>
      </c>
      <c r="P1086">
        <v>6.7</v>
      </c>
      <c r="Q1086">
        <v>5.1</v>
      </c>
      <c r="R1086">
        <v>5</v>
      </c>
      <c r="S1086">
        <v>17.2</v>
      </c>
      <c r="T1086">
        <v>18.6</v>
      </c>
      <c r="U1086">
        <v>12.8</v>
      </c>
      <c r="V1086">
        <v>21.5</v>
      </c>
      <c r="W1086">
        <v>25.8</v>
      </c>
      <c r="X1086">
        <v>14.7</v>
      </c>
      <c r="Y1086">
        <v>2</v>
      </c>
      <c r="Z1086">
        <v>8.2</v>
      </c>
      <c r="AA1086">
        <v>19.6</v>
      </c>
      <c r="AB1086">
        <v>1.4</v>
      </c>
      <c r="AC1086">
        <v>15</v>
      </c>
      <c r="AD1086">
        <v>115.6</v>
      </c>
      <c r="AE1086">
        <v>1.6</v>
      </c>
      <c r="AF1086">
        <v>6.8</v>
      </c>
      <c r="AG1086">
        <v>2.8</v>
      </c>
      <c r="AH1086">
        <v>5.8</v>
      </c>
      <c r="AI1086">
        <v>3</v>
      </c>
      <c r="AJ1086">
        <v>1.5</v>
      </c>
      <c r="AK1086">
        <v>7.7</v>
      </c>
      <c r="AL1086">
        <v>0.4</v>
      </c>
      <c r="AM1086">
        <v>2.9</v>
      </c>
      <c r="AN1086">
        <v>1.2</v>
      </c>
      <c r="AO1086">
        <v>0.7</v>
      </c>
      <c r="AP1086">
        <v>5.5</v>
      </c>
      <c r="AQ1086">
        <v>19.6</v>
      </c>
      <c r="AR1086">
        <v>2.2</v>
      </c>
      <c r="AS1086">
        <v>2</v>
      </c>
      <c r="AT1086">
        <v>2.3</v>
      </c>
      <c r="AU1086">
        <v>10.5</v>
      </c>
      <c r="AV1086">
        <v>14.6</v>
      </c>
      <c r="AW1086">
        <v>99.6</v>
      </c>
      <c r="AX1086">
        <v>7.6</v>
      </c>
      <c r="AY1086">
        <v>2.9</v>
      </c>
      <c r="AZ1086">
        <v>4</v>
      </c>
      <c r="BA1086">
        <v>5.3</v>
      </c>
      <c r="BB1086">
        <v>2.1</v>
      </c>
      <c r="BC1086">
        <v>0.2</v>
      </c>
      <c r="BD1086">
        <v>11</v>
      </c>
      <c r="BE1086">
        <v>16.5</v>
      </c>
      <c r="BF1086">
        <v>2.1</v>
      </c>
      <c r="BG1086">
        <v>3.4</v>
      </c>
      <c r="BH1086">
        <v>0.5</v>
      </c>
      <c r="BI1086">
        <v>1.2</v>
      </c>
      <c r="BJ1086">
        <v>0.7</v>
      </c>
      <c r="BK1086">
        <v>1.2</v>
      </c>
      <c r="BL1086">
        <v>0.1</v>
      </c>
      <c r="BM1086">
        <v>0.9</v>
      </c>
      <c r="BP1086">
        <v>1</v>
      </c>
      <c r="BQ1086">
        <v>8.7</v>
      </c>
      <c r="BS1086">
        <v>160.2</v>
      </c>
      <c r="BT1086">
        <v>1.6</v>
      </c>
    </row>
    <row r="1087" spans="1:72" x14ac:dyDescent="0.25">
      <c r="A1087" s="28" t="s">
        <v>291</v>
      </c>
      <c r="B1087" s="27" t="s">
        <v>360</v>
      </c>
      <c r="C1087" s="28" t="s">
        <v>387</v>
      </c>
      <c r="D1087">
        <v>7.5</v>
      </c>
      <c r="E1087">
        <v>0.6</v>
      </c>
      <c r="F1087">
        <v>0.3</v>
      </c>
      <c r="G1087">
        <v>5.2</v>
      </c>
      <c r="H1087">
        <v>42.6</v>
      </c>
      <c r="I1087">
        <v>5.5</v>
      </c>
      <c r="J1087">
        <v>3.8</v>
      </c>
      <c r="K1087">
        <v>6.1</v>
      </c>
      <c r="L1087">
        <v>1.8</v>
      </c>
      <c r="M1087">
        <v>55.2</v>
      </c>
      <c r="N1087">
        <v>38.7</v>
      </c>
      <c r="O1087">
        <v>53.4</v>
      </c>
      <c r="P1087">
        <v>14.6</v>
      </c>
      <c r="Q1087">
        <v>11.3</v>
      </c>
      <c r="R1087">
        <v>21.1</v>
      </c>
      <c r="S1087">
        <v>29.8</v>
      </c>
      <c r="T1087">
        <v>39.5</v>
      </c>
      <c r="U1087">
        <v>22.6</v>
      </c>
      <c r="V1087">
        <v>39.8</v>
      </c>
      <c r="W1087">
        <v>45.3</v>
      </c>
      <c r="X1087">
        <v>22.7</v>
      </c>
      <c r="Y1087">
        <v>10.6</v>
      </c>
      <c r="Z1087">
        <v>14.6</v>
      </c>
      <c r="AA1087">
        <v>50.2</v>
      </c>
      <c r="AB1087">
        <v>2.8</v>
      </c>
      <c r="AC1087">
        <v>23.4</v>
      </c>
      <c r="AD1087">
        <v>288</v>
      </c>
      <c r="AE1087">
        <v>10.1</v>
      </c>
      <c r="AF1087">
        <v>67.9</v>
      </c>
      <c r="AG1087">
        <v>22.7</v>
      </c>
      <c r="AH1087">
        <v>16.7</v>
      </c>
      <c r="AI1087">
        <v>12.2</v>
      </c>
      <c r="AJ1087">
        <v>8</v>
      </c>
      <c r="AK1087">
        <v>24.1</v>
      </c>
      <c r="AL1087">
        <v>3.7</v>
      </c>
      <c r="AM1087">
        <v>15.9</v>
      </c>
      <c r="AN1087">
        <v>16.4</v>
      </c>
      <c r="AO1087">
        <v>6.9</v>
      </c>
      <c r="AP1087">
        <v>19.7</v>
      </c>
      <c r="AQ1087">
        <v>162.6</v>
      </c>
      <c r="AR1087">
        <v>17.5</v>
      </c>
      <c r="AS1087">
        <v>13.2</v>
      </c>
      <c r="AT1087">
        <v>21.3</v>
      </c>
      <c r="AU1087">
        <v>26.9</v>
      </c>
      <c r="AV1087">
        <v>122</v>
      </c>
      <c r="AW1087">
        <v>174.4</v>
      </c>
      <c r="AX1087">
        <v>25.6</v>
      </c>
      <c r="AY1087">
        <v>10.1</v>
      </c>
      <c r="AZ1087">
        <v>13.6</v>
      </c>
      <c r="BA1087">
        <v>23.3</v>
      </c>
      <c r="BB1087">
        <v>8.9</v>
      </c>
      <c r="BC1087">
        <v>8.5</v>
      </c>
      <c r="BD1087">
        <v>40.6</v>
      </c>
      <c r="BE1087">
        <v>47.9</v>
      </c>
      <c r="BF1087">
        <v>9.6</v>
      </c>
      <c r="BG1087">
        <v>17.3</v>
      </c>
      <c r="BH1087">
        <v>5.7</v>
      </c>
      <c r="BI1087">
        <v>14.9</v>
      </c>
      <c r="BJ1087">
        <v>3.5</v>
      </c>
      <c r="BK1087">
        <v>4.6</v>
      </c>
      <c r="BL1087">
        <v>0.8</v>
      </c>
      <c r="BM1087">
        <v>3.1</v>
      </c>
      <c r="BP1087">
        <v>2.5</v>
      </c>
      <c r="BQ1087">
        <v>37.1</v>
      </c>
      <c r="BR1087">
        <v>0.1</v>
      </c>
      <c r="BS1087">
        <v>444.1</v>
      </c>
      <c r="BT1087">
        <v>9.4</v>
      </c>
    </row>
    <row r="1088" spans="1:72" x14ac:dyDescent="0.25">
      <c r="A1088" s="28" t="s">
        <v>291</v>
      </c>
      <c r="B1088" s="27" t="s">
        <v>360</v>
      </c>
      <c r="C1088" s="28" t="s">
        <v>388</v>
      </c>
      <c r="D1088">
        <v>0.1</v>
      </c>
      <c r="H1088">
        <v>0.2</v>
      </c>
      <c r="J1088">
        <v>0.8</v>
      </c>
      <c r="K1088">
        <v>0.1</v>
      </c>
      <c r="M1088">
        <v>0.1</v>
      </c>
      <c r="N1088">
        <v>0.2</v>
      </c>
      <c r="O1088">
        <v>0.1</v>
      </c>
      <c r="P1088">
        <v>0.2</v>
      </c>
      <c r="Q1088">
        <v>0.1</v>
      </c>
      <c r="R1088">
        <v>0.2</v>
      </c>
      <c r="S1088">
        <v>0.3</v>
      </c>
      <c r="T1088">
        <v>0.4</v>
      </c>
      <c r="U1088">
        <v>0.2</v>
      </c>
      <c r="V1088">
        <v>0.3</v>
      </c>
      <c r="W1088">
        <v>0.4</v>
      </c>
      <c r="X1088">
        <v>0.2</v>
      </c>
      <c r="Y1088">
        <v>0.4</v>
      </c>
      <c r="Z1088">
        <v>0.1</v>
      </c>
      <c r="AA1088">
        <v>0.3</v>
      </c>
      <c r="AC1088">
        <v>0.2</v>
      </c>
      <c r="AD1088">
        <v>2.3</v>
      </c>
      <c r="AF1088">
        <v>0.3</v>
      </c>
      <c r="AG1088">
        <v>0.1</v>
      </c>
      <c r="AH1088">
        <v>0.1</v>
      </c>
      <c r="AI1088">
        <v>0.3</v>
      </c>
      <c r="AK1088">
        <v>0.2</v>
      </c>
      <c r="AM1088">
        <v>0.1</v>
      </c>
      <c r="AP1088">
        <v>0.1</v>
      </c>
      <c r="AQ1088">
        <v>0.2</v>
      </c>
      <c r="AU1088">
        <v>0.2</v>
      </c>
      <c r="AV1088">
        <v>0.2</v>
      </c>
      <c r="AW1088">
        <v>1.1</v>
      </c>
      <c r="AX1088">
        <v>0.1</v>
      </c>
      <c r="AY1088">
        <v>0.1</v>
      </c>
      <c r="BA1088">
        <v>0.1</v>
      </c>
      <c r="BD1088">
        <v>0.1</v>
      </c>
      <c r="BE1088">
        <v>0.2</v>
      </c>
      <c r="BG1088">
        <v>0.1</v>
      </c>
      <c r="BP1088">
        <v>0.1</v>
      </c>
      <c r="BQ1088">
        <v>0.5</v>
      </c>
      <c r="BS1088">
        <v>1.9</v>
      </c>
      <c r="BT1088">
        <v>0.3</v>
      </c>
    </row>
    <row r="1089" spans="1:72" x14ac:dyDescent="0.25">
      <c r="A1089" s="28" t="s">
        <v>291</v>
      </c>
      <c r="B1089" s="27" t="s">
        <v>360</v>
      </c>
      <c r="C1089" s="28" t="s">
        <v>389</v>
      </c>
      <c r="D1089">
        <v>0.1</v>
      </c>
      <c r="G1089">
        <v>0.1</v>
      </c>
      <c r="H1089">
        <v>0.3</v>
      </c>
      <c r="J1089">
        <v>0.1</v>
      </c>
      <c r="K1089">
        <v>0.1</v>
      </c>
      <c r="M1089">
        <v>0.2</v>
      </c>
      <c r="N1089">
        <v>0.5</v>
      </c>
      <c r="O1089">
        <v>0.3</v>
      </c>
      <c r="P1089">
        <v>0.3</v>
      </c>
      <c r="Q1089">
        <v>0.2</v>
      </c>
      <c r="R1089">
        <v>0.2</v>
      </c>
      <c r="S1089">
        <v>0.6</v>
      </c>
      <c r="T1089">
        <v>0.9</v>
      </c>
      <c r="U1089">
        <v>0.5</v>
      </c>
      <c r="V1089">
        <v>0.8</v>
      </c>
      <c r="W1089">
        <v>1</v>
      </c>
      <c r="X1089">
        <v>0.4</v>
      </c>
      <c r="Y1089">
        <v>0.1</v>
      </c>
      <c r="Z1089">
        <v>0.2</v>
      </c>
      <c r="AA1089">
        <v>0.8</v>
      </c>
      <c r="AC1089">
        <v>0.6</v>
      </c>
      <c r="AD1089">
        <v>6.2</v>
      </c>
      <c r="AE1089">
        <v>0.1</v>
      </c>
      <c r="AF1089">
        <v>0.4</v>
      </c>
      <c r="AG1089">
        <v>0.2</v>
      </c>
      <c r="AH1089">
        <v>0.3</v>
      </c>
      <c r="AI1089">
        <v>0.6</v>
      </c>
      <c r="AJ1089">
        <v>0.1</v>
      </c>
      <c r="AK1089">
        <v>0.3</v>
      </c>
      <c r="AM1089">
        <v>0.1</v>
      </c>
      <c r="AP1089">
        <v>0.2</v>
      </c>
      <c r="AQ1089">
        <v>0.7</v>
      </c>
      <c r="AR1089">
        <v>0.1</v>
      </c>
      <c r="AS1089">
        <v>0.1</v>
      </c>
      <c r="AT1089">
        <v>0.1</v>
      </c>
      <c r="AU1089">
        <v>0.5</v>
      </c>
      <c r="AV1089">
        <v>0.5</v>
      </c>
      <c r="AW1089">
        <v>2.7</v>
      </c>
      <c r="AX1089">
        <v>0.3</v>
      </c>
      <c r="AY1089">
        <v>0.2</v>
      </c>
      <c r="AZ1089">
        <v>0.2</v>
      </c>
      <c r="BA1089">
        <v>0.1</v>
      </c>
      <c r="BD1089">
        <v>0.3</v>
      </c>
      <c r="BE1089">
        <v>0.5</v>
      </c>
      <c r="BF1089">
        <v>0.1</v>
      </c>
      <c r="BG1089">
        <v>0.2</v>
      </c>
      <c r="BK1089">
        <v>0.1</v>
      </c>
      <c r="BP1089">
        <v>0.3</v>
      </c>
      <c r="BQ1089">
        <v>0.6</v>
      </c>
      <c r="BS1089">
        <v>4.7</v>
      </c>
      <c r="BT1089">
        <v>0.2</v>
      </c>
    </row>
    <row r="1090" spans="1:71" x14ac:dyDescent="0.25">
      <c r="A1090" s="28" t="s">
        <v>291</v>
      </c>
      <c r="B1090" s="27" t="s">
        <v>360</v>
      </c>
      <c r="C1090" s="28" t="s">
        <v>390</v>
      </c>
      <c r="H1090">
        <v>0.3</v>
      </c>
      <c r="M1090">
        <v>0.2</v>
      </c>
      <c r="N1090">
        <v>0.4</v>
      </c>
      <c r="O1090">
        <v>0.5</v>
      </c>
      <c r="P1090">
        <v>0.2</v>
      </c>
      <c r="Q1090">
        <v>0.1</v>
      </c>
      <c r="R1090">
        <v>0.1</v>
      </c>
      <c r="S1090">
        <v>1.6</v>
      </c>
      <c r="T1090">
        <v>0.5</v>
      </c>
      <c r="U1090">
        <v>0.5</v>
      </c>
      <c r="V1090">
        <v>1.8</v>
      </c>
      <c r="W1090">
        <v>2.6</v>
      </c>
      <c r="X1090">
        <v>1.5</v>
      </c>
      <c r="Z1090">
        <v>0.8</v>
      </c>
      <c r="AA1090">
        <v>0.6</v>
      </c>
      <c r="AC1090">
        <v>0.3</v>
      </c>
      <c r="AD1090">
        <v>5</v>
      </c>
      <c r="AF1090">
        <v>0.2</v>
      </c>
      <c r="AG1090">
        <v>0.1</v>
      </c>
      <c r="AH1090">
        <v>0.2</v>
      </c>
      <c r="AI1090">
        <v>0.6</v>
      </c>
      <c r="AK1090">
        <v>0.1</v>
      </c>
      <c r="AP1090">
        <v>0.1</v>
      </c>
      <c r="AQ1090">
        <v>0.2</v>
      </c>
      <c r="AT1090">
        <v>0.1</v>
      </c>
      <c r="AU1090">
        <v>0.2</v>
      </c>
      <c r="AV1090">
        <v>0.5</v>
      </c>
      <c r="AW1090">
        <v>4.6</v>
      </c>
      <c r="AX1090">
        <v>0.2</v>
      </c>
      <c r="AY1090">
        <v>0.1</v>
      </c>
      <c r="BA1090">
        <v>0.1</v>
      </c>
      <c r="BD1090">
        <v>0.2</v>
      </c>
      <c r="BE1090">
        <v>0.5</v>
      </c>
      <c r="BG1090">
        <v>0.2</v>
      </c>
      <c r="BP1090">
        <v>0.1</v>
      </c>
      <c r="BQ1090">
        <v>0.2</v>
      </c>
      <c r="BS1090">
        <v>2.4</v>
      </c>
    </row>
    <row r="1091" spans="1:72" x14ac:dyDescent="0.25">
      <c r="A1091" s="28" t="s">
        <v>291</v>
      </c>
      <c r="B1091" s="27" t="s">
        <v>360</v>
      </c>
      <c r="C1091" s="28" t="s">
        <v>391</v>
      </c>
      <c r="D1091">
        <v>0.2</v>
      </c>
      <c r="G1091">
        <v>0.2</v>
      </c>
      <c r="H1091">
        <v>0.7</v>
      </c>
      <c r="I1091">
        <v>0.1</v>
      </c>
      <c r="J1091">
        <v>0.2</v>
      </c>
      <c r="K1091">
        <v>0.2</v>
      </c>
      <c r="M1091">
        <v>0.5</v>
      </c>
      <c r="N1091">
        <v>1.1</v>
      </c>
      <c r="O1091">
        <v>0.8</v>
      </c>
      <c r="P1091">
        <v>0.6</v>
      </c>
      <c r="Q1091">
        <v>0.4</v>
      </c>
      <c r="R1091">
        <v>0.5</v>
      </c>
      <c r="S1091">
        <v>1.2</v>
      </c>
      <c r="T1091">
        <v>2.8</v>
      </c>
      <c r="U1091">
        <v>1.1</v>
      </c>
      <c r="V1091">
        <v>1.8</v>
      </c>
      <c r="W1091">
        <v>2.6</v>
      </c>
      <c r="X1091">
        <v>0.9</v>
      </c>
      <c r="Y1091">
        <v>0.3</v>
      </c>
      <c r="Z1091">
        <v>0.5</v>
      </c>
      <c r="AA1091">
        <v>1.6</v>
      </c>
      <c r="AB1091">
        <v>0.1</v>
      </c>
      <c r="AC1091">
        <v>1</v>
      </c>
      <c r="AD1091">
        <v>8.7</v>
      </c>
      <c r="AE1091">
        <v>0.2</v>
      </c>
      <c r="AF1091">
        <v>1.5</v>
      </c>
      <c r="AG1091">
        <v>0.6</v>
      </c>
      <c r="AH1091">
        <v>0.5</v>
      </c>
      <c r="AI1091">
        <v>0.4</v>
      </c>
      <c r="AJ1091">
        <v>0.1</v>
      </c>
      <c r="AK1091">
        <v>0.7</v>
      </c>
      <c r="AM1091">
        <v>0.2</v>
      </c>
      <c r="AN1091">
        <v>0.1</v>
      </c>
      <c r="AP1091">
        <v>0.3</v>
      </c>
      <c r="AQ1091">
        <v>1.3</v>
      </c>
      <c r="AR1091">
        <v>0.2</v>
      </c>
      <c r="AS1091">
        <v>0.1</v>
      </c>
      <c r="AT1091">
        <v>0.2</v>
      </c>
      <c r="AU1091">
        <v>1</v>
      </c>
      <c r="AV1091">
        <v>1.1</v>
      </c>
      <c r="AW1091">
        <v>6.3</v>
      </c>
      <c r="AX1091">
        <v>0.8</v>
      </c>
      <c r="AY1091">
        <v>0.9</v>
      </c>
      <c r="AZ1091">
        <v>0.3</v>
      </c>
      <c r="BA1091">
        <v>0.2</v>
      </c>
      <c r="BB1091">
        <v>0.1</v>
      </c>
      <c r="BD1091">
        <v>0.5</v>
      </c>
      <c r="BE1091">
        <v>1</v>
      </c>
      <c r="BF1091">
        <v>0.2</v>
      </c>
      <c r="BG1091">
        <v>0.3</v>
      </c>
      <c r="BI1091">
        <v>0.1</v>
      </c>
      <c r="BK1091">
        <v>0.1</v>
      </c>
      <c r="BP1091">
        <v>1.6</v>
      </c>
      <c r="BQ1091">
        <v>0.5</v>
      </c>
      <c r="BS1091">
        <v>10.5</v>
      </c>
      <c r="BT1091">
        <v>0.2</v>
      </c>
    </row>
    <row r="1092" spans="1:72" x14ac:dyDescent="0.25">
      <c r="A1092" s="28" t="s">
        <v>291</v>
      </c>
      <c r="B1092" s="27" t="s">
        <v>360</v>
      </c>
      <c r="C1092" s="28" t="s">
        <v>392</v>
      </c>
      <c r="D1092">
        <v>0.3</v>
      </c>
      <c r="G1092">
        <v>0.3</v>
      </c>
      <c r="H1092">
        <v>1.1</v>
      </c>
      <c r="I1092">
        <v>0.2</v>
      </c>
      <c r="J1092">
        <v>0.2</v>
      </c>
      <c r="K1092">
        <v>0.2</v>
      </c>
      <c r="L1092">
        <v>0.1</v>
      </c>
      <c r="M1092">
        <v>0.5</v>
      </c>
      <c r="N1092">
        <v>1.4</v>
      </c>
      <c r="O1092">
        <v>1.3</v>
      </c>
      <c r="P1092">
        <v>0.7</v>
      </c>
      <c r="Q1092">
        <v>0.5</v>
      </c>
      <c r="R1092">
        <v>0.6</v>
      </c>
      <c r="S1092">
        <v>2.1</v>
      </c>
      <c r="T1092">
        <v>2.9</v>
      </c>
      <c r="U1092">
        <v>1.7</v>
      </c>
      <c r="V1092">
        <v>2.6</v>
      </c>
      <c r="W1092">
        <v>3.1</v>
      </c>
      <c r="X1092">
        <v>1.7</v>
      </c>
      <c r="Y1092">
        <v>0.4</v>
      </c>
      <c r="Z1092">
        <v>1.2</v>
      </c>
      <c r="AA1092">
        <v>2.2</v>
      </c>
      <c r="AB1092">
        <v>0.2</v>
      </c>
      <c r="AC1092">
        <v>1.4</v>
      </c>
      <c r="AD1092">
        <v>13.3</v>
      </c>
      <c r="AE1092">
        <v>0.3</v>
      </c>
      <c r="AF1092">
        <v>1.4</v>
      </c>
      <c r="AG1092">
        <v>0.6</v>
      </c>
      <c r="AH1092">
        <v>0.9</v>
      </c>
      <c r="AI1092">
        <v>1.3</v>
      </c>
      <c r="AJ1092">
        <v>0.7</v>
      </c>
      <c r="AK1092">
        <v>1</v>
      </c>
      <c r="AL1092">
        <v>0.1</v>
      </c>
      <c r="AM1092">
        <v>0.5</v>
      </c>
      <c r="AN1092">
        <v>0.3</v>
      </c>
      <c r="AO1092">
        <v>0.2</v>
      </c>
      <c r="AP1092">
        <v>1</v>
      </c>
      <c r="AQ1092">
        <v>3</v>
      </c>
      <c r="AR1092">
        <v>0.4</v>
      </c>
      <c r="AS1092">
        <v>0.3</v>
      </c>
      <c r="AT1092">
        <v>0.4</v>
      </c>
      <c r="AU1092">
        <v>1.1</v>
      </c>
      <c r="AV1092">
        <v>2</v>
      </c>
      <c r="AW1092">
        <v>8.9</v>
      </c>
      <c r="AX1092">
        <v>0.8</v>
      </c>
      <c r="AY1092">
        <v>0.5</v>
      </c>
      <c r="AZ1092">
        <v>0.5</v>
      </c>
      <c r="BA1092">
        <v>0.7</v>
      </c>
      <c r="BB1092">
        <v>0.2</v>
      </c>
      <c r="BC1092">
        <v>0.1</v>
      </c>
      <c r="BD1092">
        <v>1.4</v>
      </c>
      <c r="BE1092">
        <v>2</v>
      </c>
      <c r="BF1092">
        <v>0.4</v>
      </c>
      <c r="BG1092">
        <v>0.8</v>
      </c>
      <c r="BH1092">
        <v>0.2</v>
      </c>
      <c r="BI1092">
        <v>0.3</v>
      </c>
      <c r="BJ1092">
        <v>0.1</v>
      </c>
      <c r="BK1092">
        <v>0.2</v>
      </c>
      <c r="BL1092">
        <v>0.1</v>
      </c>
      <c r="BM1092">
        <v>0.1</v>
      </c>
      <c r="BP1092">
        <v>0.2</v>
      </c>
      <c r="BQ1092">
        <v>3.6</v>
      </c>
      <c r="BS1092">
        <v>17.6</v>
      </c>
      <c r="BT1092">
        <v>1.6</v>
      </c>
    </row>
    <row r="1093" spans="1:72" x14ac:dyDescent="0.25">
      <c r="A1093" s="28" t="s">
        <v>291</v>
      </c>
      <c r="B1093" s="27" t="s">
        <v>360</v>
      </c>
      <c r="C1093" s="28" t="s">
        <v>393</v>
      </c>
      <c r="D1093">
        <v>1.4</v>
      </c>
      <c r="E1093">
        <v>0.1</v>
      </c>
      <c r="G1093">
        <v>1.6</v>
      </c>
      <c r="H1093">
        <v>5.7</v>
      </c>
      <c r="I1093">
        <v>0.6</v>
      </c>
      <c r="J1093">
        <v>1.1</v>
      </c>
      <c r="K1093">
        <v>1.4</v>
      </c>
      <c r="L1093">
        <v>0.2</v>
      </c>
      <c r="M1093">
        <v>11.9</v>
      </c>
      <c r="N1093">
        <v>8.4</v>
      </c>
      <c r="O1093">
        <v>5.9</v>
      </c>
      <c r="P1093">
        <v>3.5</v>
      </c>
      <c r="Q1093">
        <v>3.1</v>
      </c>
      <c r="R1093">
        <v>4.6</v>
      </c>
      <c r="S1093">
        <v>11.2</v>
      </c>
      <c r="T1093">
        <v>12.1</v>
      </c>
      <c r="U1093">
        <v>6.2</v>
      </c>
      <c r="V1093">
        <v>14.5</v>
      </c>
      <c r="W1093">
        <v>14.9</v>
      </c>
      <c r="X1093">
        <v>8.1</v>
      </c>
      <c r="Y1093">
        <v>1.4</v>
      </c>
      <c r="Z1093">
        <v>5.4</v>
      </c>
      <c r="AA1093">
        <v>16</v>
      </c>
      <c r="AB1093">
        <v>0.5</v>
      </c>
      <c r="AC1093">
        <v>6.6</v>
      </c>
      <c r="AD1093">
        <v>85.5</v>
      </c>
      <c r="AE1093">
        <v>1.2</v>
      </c>
      <c r="AF1093">
        <v>6.5</v>
      </c>
      <c r="AG1093">
        <v>2.6</v>
      </c>
      <c r="AH1093">
        <v>3.2</v>
      </c>
      <c r="AI1093">
        <v>2.4</v>
      </c>
      <c r="AJ1093">
        <v>0.8</v>
      </c>
      <c r="AK1093">
        <v>6.3</v>
      </c>
      <c r="AL1093">
        <v>0.2</v>
      </c>
      <c r="AM1093">
        <v>3.2</v>
      </c>
      <c r="AN1093">
        <v>2</v>
      </c>
      <c r="AO1093">
        <v>0.5</v>
      </c>
      <c r="AP1093">
        <v>2.7</v>
      </c>
      <c r="AQ1093">
        <v>11.8</v>
      </c>
      <c r="AR1093">
        <v>2.7</v>
      </c>
      <c r="AS1093">
        <v>1.2</v>
      </c>
      <c r="AT1093">
        <v>5.8</v>
      </c>
      <c r="AU1093">
        <v>8.7</v>
      </c>
      <c r="AV1093">
        <v>12</v>
      </c>
      <c r="AW1093">
        <v>64.7</v>
      </c>
      <c r="AX1093">
        <v>3.9</v>
      </c>
      <c r="AY1093">
        <v>3.9</v>
      </c>
      <c r="AZ1093">
        <v>2.5</v>
      </c>
      <c r="BA1093">
        <v>2.9</v>
      </c>
      <c r="BB1093">
        <v>1.3</v>
      </c>
      <c r="BC1093">
        <v>0.3</v>
      </c>
      <c r="BD1093">
        <v>5.9</v>
      </c>
      <c r="BE1093">
        <v>13.2</v>
      </c>
      <c r="BF1093">
        <v>3</v>
      </c>
      <c r="BG1093">
        <v>2.4</v>
      </c>
      <c r="BH1093">
        <v>0.5</v>
      </c>
      <c r="BI1093">
        <v>1.1</v>
      </c>
      <c r="BJ1093">
        <v>0.4</v>
      </c>
      <c r="BK1093">
        <v>0.6</v>
      </c>
      <c r="BL1093">
        <v>0.1</v>
      </c>
      <c r="BM1093">
        <v>0.6</v>
      </c>
      <c r="BP1093">
        <v>0.3</v>
      </c>
      <c r="BQ1093">
        <v>7.1</v>
      </c>
      <c r="BS1093">
        <v>97.4</v>
      </c>
      <c r="BT1093">
        <v>3.9</v>
      </c>
    </row>
    <row r="1094" spans="1:71" x14ac:dyDescent="0.25">
      <c r="A1094" s="28" t="s">
        <v>291</v>
      </c>
      <c r="B1094" s="27" t="s">
        <v>360</v>
      </c>
      <c r="C1094" s="28" t="s">
        <v>394</v>
      </c>
      <c r="G1094">
        <v>0.1</v>
      </c>
      <c r="H1094">
        <v>0.2</v>
      </c>
      <c r="K1094">
        <v>0.1</v>
      </c>
      <c r="M1094">
        <v>0.1</v>
      </c>
      <c r="N1094">
        <v>0.4</v>
      </c>
      <c r="O1094">
        <v>0.5</v>
      </c>
      <c r="P1094">
        <v>0.2</v>
      </c>
      <c r="Q1094">
        <v>0.1</v>
      </c>
      <c r="R1094">
        <v>0.1</v>
      </c>
      <c r="S1094">
        <v>0.4</v>
      </c>
      <c r="T1094">
        <v>0.4</v>
      </c>
      <c r="U1094">
        <v>0.3</v>
      </c>
      <c r="V1094">
        <v>0.5</v>
      </c>
      <c r="W1094">
        <v>0.5</v>
      </c>
      <c r="X1094">
        <v>0.3</v>
      </c>
      <c r="Y1094">
        <v>0.1</v>
      </c>
      <c r="Z1094">
        <v>0.2</v>
      </c>
      <c r="AA1094">
        <v>0.5</v>
      </c>
      <c r="AC1094">
        <v>0.4</v>
      </c>
      <c r="AD1094">
        <v>4.4</v>
      </c>
      <c r="AF1094">
        <v>0.2</v>
      </c>
      <c r="AG1094">
        <v>0.1</v>
      </c>
      <c r="AH1094">
        <v>0.2</v>
      </c>
      <c r="AI1094">
        <v>0.1</v>
      </c>
      <c r="AJ1094">
        <v>0.1</v>
      </c>
      <c r="AK1094">
        <v>0.3</v>
      </c>
      <c r="AM1094">
        <v>0.1</v>
      </c>
      <c r="AP1094">
        <v>0.1</v>
      </c>
      <c r="AQ1094">
        <v>0.9</v>
      </c>
      <c r="AR1094">
        <v>0.1</v>
      </c>
      <c r="AT1094">
        <v>0.1</v>
      </c>
      <c r="AU1094">
        <v>0.3</v>
      </c>
      <c r="AV1094">
        <v>0.5</v>
      </c>
      <c r="AW1094">
        <v>2.4</v>
      </c>
      <c r="AX1094">
        <v>0.2</v>
      </c>
      <c r="AY1094">
        <v>0.1</v>
      </c>
      <c r="AZ1094">
        <v>0.2</v>
      </c>
      <c r="BA1094">
        <v>0.2</v>
      </c>
      <c r="BB1094">
        <v>0.1</v>
      </c>
      <c r="BD1094">
        <v>0.2</v>
      </c>
      <c r="BE1094">
        <v>0.5</v>
      </c>
      <c r="BF1094">
        <v>0.1</v>
      </c>
      <c r="BG1094">
        <v>0.1</v>
      </c>
      <c r="BQ1094">
        <v>0.2</v>
      </c>
      <c r="BS1094">
        <v>3.8</v>
      </c>
    </row>
    <row r="1095" spans="1:72" x14ac:dyDescent="0.25">
      <c r="A1095" s="28" t="s">
        <v>291</v>
      </c>
      <c r="B1095" s="27" t="s">
        <v>360</v>
      </c>
      <c r="C1095" s="28" t="s">
        <v>395</v>
      </c>
      <c r="D1095">
        <v>0.4</v>
      </c>
      <c r="G1095">
        <v>0.5</v>
      </c>
      <c r="H1095">
        <v>1.9</v>
      </c>
      <c r="I1095">
        <v>0.2</v>
      </c>
      <c r="J1095">
        <v>0.2</v>
      </c>
      <c r="K1095">
        <v>0.4</v>
      </c>
      <c r="L1095">
        <v>0.1</v>
      </c>
      <c r="M1095">
        <v>1.1</v>
      </c>
      <c r="N1095">
        <v>2.9</v>
      </c>
      <c r="O1095">
        <v>3.9</v>
      </c>
      <c r="P1095">
        <v>1</v>
      </c>
      <c r="Q1095">
        <v>0.9</v>
      </c>
      <c r="R1095">
        <v>0.9</v>
      </c>
      <c r="S1095">
        <v>2.9</v>
      </c>
      <c r="T1095">
        <v>3</v>
      </c>
      <c r="U1095">
        <v>2</v>
      </c>
      <c r="V1095">
        <v>3.9</v>
      </c>
      <c r="W1095">
        <v>3</v>
      </c>
      <c r="X1095">
        <v>2.1</v>
      </c>
      <c r="Y1095">
        <v>0.6</v>
      </c>
      <c r="Z1095">
        <v>1.4</v>
      </c>
      <c r="AA1095">
        <v>3.4</v>
      </c>
      <c r="AB1095">
        <v>0.2</v>
      </c>
      <c r="AC1095">
        <v>2.6</v>
      </c>
      <c r="AD1095">
        <v>39.3</v>
      </c>
      <c r="AE1095">
        <v>0.5</v>
      </c>
      <c r="AF1095">
        <v>2.3</v>
      </c>
      <c r="AG1095">
        <v>1</v>
      </c>
      <c r="AH1095">
        <v>1.5</v>
      </c>
      <c r="AI1095">
        <v>1</v>
      </c>
      <c r="AJ1095">
        <v>0.4</v>
      </c>
      <c r="AK1095">
        <v>2.2</v>
      </c>
      <c r="AL1095">
        <v>0.2</v>
      </c>
      <c r="AM1095">
        <v>1</v>
      </c>
      <c r="AN1095">
        <v>0.5</v>
      </c>
      <c r="AO1095">
        <v>0.4</v>
      </c>
      <c r="AP1095">
        <v>1.2</v>
      </c>
      <c r="AQ1095">
        <v>9.7</v>
      </c>
      <c r="AR1095">
        <v>0.7</v>
      </c>
      <c r="AS1095">
        <v>0.6</v>
      </c>
      <c r="AT1095">
        <v>0.9</v>
      </c>
      <c r="AU1095">
        <v>2.3</v>
      </c>
      <c r="AV1095">
        <v>5.5</v>
      </c>
      <c r="AW1095">
        <v>21</v>
      </c>
      <c r="AX1095">
        <v>1.7</v>
      </c>
      <c r="AY1095">
        <v>0.6</v>
      </c>
      <c r="AZ1095">
        <v>1.5</v>
      </c>
      <c r="BA1095">
        <v>2.3</v>
      </c>
      <c r="BB1095">
        <v>0.7</v>
      </c>
      <c r="BC1095">
        <v>0.2</v>
      </c>
      <c r="BD1095">
        <v>3.4</v>
      </c>
      <c r="BE1095">
        <v>4.7</v>
      </c>
      <c r="BF1095">
        <v>0.7</v>
      </c>
      <c r="BG1095">
        <v>1</v>
      </c>
      <c r="BH1095">
        <v>0.3</v>
      </c>
      <c r="BI1095">
        <v>0.4</v>
      </c>
      <c r="BJ1095">
        <v>0.2</v>
      </c>
      <c r="BK1095">
        <v>0.3</v>
      </c>
      <c r="BM1095">
        <v>0.3</v>
      </c>
      <c r="BP1095">
        <v>0.1</v>
      </c>
      <c r="BQ1095">
        <v>2.3</v>
      </c>
      <c r="BS1095">
        <v>37.8</v>
      </c>
      <c r="BT1095">
        <v>0.4</v>
      </c>
    </row>
    <row r="1096" spans="1:72" x14ac:dyDescent="0.25">
      <c r="A1096" s="28" t="s">
        <v>291</v>
      </c>
      <c r="B1096" s="27" t="s">
        <v>360</v>
      </c>
      <c r="C1096" s="28" t="s">
        <v>396</v>
      </c>
      <c r="D1096">
        <v>1.9</v>
      </c>
      <c r="E1096">
        <v>0.1</v>
      </c>
      <c r="F1096">
        <v>0.1</v>
      </c>
      <c r="G1096">
        <v>3.4</v>
      </c>
      <c r="H1096">
        <v>18.2</v>
      </c>
      <c r="I1096">
        <v>0.6</v>
      </c>
      <c r="J1096">
        <v>1.2</v>
      </c>
      <c r="K1096">
        <v>1.9</v>
      </c>
      <c r="L1096">
        <v>0.4</v>
      </c>
      <c r="M1096">
        <v>8.1</v>
      </c>
      <c r="N1096">
        <v>21.9</v>
      </c>
      <c r="O1096">
        <v>56.9</v>
      </c>
      <c r="P1096">
        <v>7</v>
      </c>
      <c r="Q1096">
        <v>8</v>
      </c>
      <c r="R1096">
        <v>5.5</v>
      </c>
      <c r="S1096">
        <v>17.5</v>
      </c>
      <c r="T1096">
        <v>17.4</v>
      </c>
      <c r="U1096">
        <v>13</v>
      </c>
      <c r="V1096">
        <v>21.3</v>
      </c>
      <c r="W1096">
        <v>18.1</v>
      </c>
      <c r="X1096">
        <v>11</v>
      </c>
      <c r="Y1096">
        <v>6.8</v>
      </c>
      <c r="Z1096">
        <v>7.8</v>
      </c>
      <c r="AA1096">
        <v>24.6</v>
      </c>
      <c r="AB1096">
        <v>2.2</v>
      </c>
      <c r="AC1096">
        <v>18.3</v>
      </c>
      <c r="AD1096">
        <v>308.3</v>
      </c>
      <c r="AE1096">
        <v>2.5</v>
      </c>
      <c r="AF1096">
        <v>13.2</v>
      </c>
      <c r="AG1096">
        <v>5</v>
      </c>
      <c r="AH1096">
        <v>12.8</v>
      </c>
      <c r="AI1096">
        <v>4.9</v>
      </c>
      <c r="AJ1096">
        <v>2.2</v>
      </c>
      <c r="AK1096">
        <v>17.5</v>
      </c>
      <c r="AL1096">
        <v>0.9</v>
      </c>
      <c r="AM1096">
        <v>7.5</v>
      </c>
      <c r="AN1096">
        <v>3.2</v>
      </c>
      <c r="AO1096">
        <v>1.2</v>
      </c>
      <c r="AP1096">
        <v>7.8</v>
      </c>
      <c r="AQ1096">
        <v>110.4</v>
      </c>
      <c r="AR1096">
        <v>2.9</v>
      </c>
      <c r="AS1096">
        <v>2</v>
      </c>
      <c r="AT1096">
        <v>5.4</v>
      </c>
      <c r="AU1096">
        <v>19.1</v>
      </c>
      <c r="AV1096">
        <v>36.1</v>
      </c>
      <c r="AW1096">
        <v>126.9</v>
      </c>
      <c r="AX1096">
        <v>10.3</v>
      </c>
      <c r="AY1096">
        <v>2.6</v>
      </c>
      <c r="AZ1096">
        <v>14.8</v>
      </c>
      <c r="BA1096">
        <v>20.8</v>
      </c>
      <c r="BB1096">
        <v>8.6</v>
      </c>
      <c r="BC1096">
        <v>0.7</v>
      </c>
      <c r="BD1096">
        <v>15.6</v>
      </c>
      <c r="BE1096">
        <v>29.6</v>
      </c>
      <c r="BF1096">
        <v>3.6</v>
      </c>
      <c r="BG1096">
        <v>6.7</v>
      </c>
      <c r="BH1096">
        <v>1.1</v>
      </c>
      <c r="BI1096">
        <v>2.3</v>
      </c>
      <c r="BJ1096">
        <v>1.1</v>
      </c>
      <c r="BK1096">
        <v>1.9</v>
      </c>
      <c r="BL1096">
        <v>0.1</v>
      </c>
      <c r="BM1096">
        <v>0.9</v>
      </c>
      <c r="BP1096">
        <v>0.6</v>
      </c>
      <c r="BQ1096">
        <v>8.6</v>
      </c>
      <c r="BS1096">
        <v>250.4</v>
      </c>
      <c r="BT1096">
        <v>1.7</v>
      </c>
    </row>
    <row r="1097" spans="1:71" x14ac:dyDescent="0.25">
      <c r="A1097" s="28" t="s">
        <v>291</v>
      </c>
      <c r="B1097" s="27" t="s">
        <v>360</v>
      </c>
      <c r="C1097" s="28" t="s">
        <v>397</v>
      </c>
      <c r="AD1097">
        <v>0.4</v>
      </c>
      <c r="AQ1097">
        <v>0.1</v>
      </c>
      <c r="AV1097">
        <v>0.1</v>
      </c>
      <c r="AW1097">
        <v>0.2</v>
      </c>
      <c r="BE1097">
        <v>0.1</v>
      </c>
      <c r="BS1097">
        <v>0.4</v>
      </c>
    </row>
    <row r="1098" spans="1:71" x14ac:dyDescent="0.25">
      <c r="A1098" s="28" t="s">
        <v>291</v>
      </c>
      <c r="B1098" s="27" t="s">
        <v>360</v>
      </c>
      <c r="C1098" s="28" t="s">
        <v>398</v>
      </c>
      <c r="M1098">
        <v>0.1</v>
      </c>
      <c r="N1098">
        <v>0.1</v>
      </c>
      <c r="O1098">
        <v>0.1</v>
      </c>
      <c r="S1098">
        <v>0.1</v>
      </c>
      <c r="T1098">
        <v>0.1</v>
      </c>
      <c r="U1098">
        <v>0.1</v>
      </c>
      <c r="V1098">
        <v>0.1</v>
      </c>
      <c r="W1098">
        <v>0.1</v>
      </c>
      <c r="X1098">
        <v>0.1</v>
      </c>
      <c r="AA1098">
        <v>0.1</v>
      </c>
      <c r="AC1098">
        <v>0.1</v>
      </c>
      <c r="AD1098">
        <v>1</v>
      </c>
      <c r="AQ1098">
        <v>0.2</v>
      </c>
      <c r="AU1098">
        <v>0.1</v>
      </c>
      <c r="AV1098">
        <v>0.1</v>
      </c>
      <c r="AW1098">
        <v>0.6</v>
      </c>
      <c r="BD1098">
        <v>0.1</v>
      </c>
      <c r="BE1098">
        <v>0.1</v>
      </c>
      <c r="BS1098">
        <v>1</v>
      </c>
    </row>
    <row r="1099" spans="1:72" x14ac:dyDescent="0.25">
      <c r="A1099" s="28" t="s">
        <v>291</v>
      </c>
      <c r="B1099" s="27" t="s">
        <v>360</v>
      </c>
      <c r="C1099" s="28" t="s">
        <v>399</v>
      </c>
      <c r="D1099">
        <v>0.4</v>
      </c>
      <c r="G1099">
        <v>0.5</v>
      </c>
      <c r="H1099">
        <v>1.6</v>
      </c>
      <c r="I1099">
        <v>0.2</v>
      </c>
      <c r="J1099">
        <v>0.3</v>
      </c>
      <c r="K1099">
        <v>0.3</v>
      </c>
      <c r="L1099">
        <v>0.1</v>
      </c>
      <c r="M1099">
        <v>1.1</v>
      </c>
      <c r="N1099">
        <v>2.3</v>
      </c>
      <c r="O1099">
        <v>2.3</v>
      </c>
      <c r="P1099">
        <v>1.2</v>
      </c>
      <c r="Q1099">
        <v>0.8</v>
      </c>
      <c r="R1099">
        <v>0.8</v>
      </c>
      <c r="S1099">
        <v>3.2</v>
      </c>
      <c r="T1099">
        <v>3.2</v>
      </c>
      <c r="U1099">
        <v>2</v>
      </c>
      <c r="V1099">
        <v>3.8</v>
      </c>
      <c r="W1099">
        <v>4.5</v>
      </c>
      <c r="X1099">
        <v>2.6</v>
      </c>
      <c r="Y1099">
        <v>0.4</v>
      </c>
      <c r="Z1099">
        <v>1.6</v>
      </c>
      <c r="AA1099">
        <v>3.4</v>
      </c>
      <c r="AB1099">
        <v>0.3</v>
      </c>
      <c r="AC1099">
        <v>2.3</v>
      </c>
      <c r="AD1099">
        <v>31.1</v>
      </c>
      <c r="AE1099">
        <v>0.5</v>
      </c>
      <c r="AF1099">
        <v>1.9</v>
      </c>
      <c r="AG1099">
        <v>0.8</v>
      </c>
      <c r="AH1099">
        <v>1.1</v>
      </c>
      <c r="AI1099">
        <v>0.5</v>
      </c>
      <c r="AJ1099">
        <v>0.4</v>
      </c>
      <c r="AK1099">
        <v>1.9</v>
      </c>
      <c r="AL1099">
        <v>0.1</v>
      </c>
      <c r="AM1099">
        <v>0.8</v>
      </c>
      <c r="AN1099">
        <v>0.3</v>
      </c>
      <c r="AO1099">
        <v>0.2</v>
      </c>
      <c r="AP1099">
        <v>1.4</v>
      </c>
      <c r="AQ1099">
        <v>4.6</v>
      </c>
      <c r="AR1099">
        <v>0.5</v>
      </c>
      <c r="AS1099">
        <v>0.3</v>
      </c>
      <c r="AT1099">
        <v>0.6</v>
      </c>
      <c r="AU1099">
        <v>2.1</v>
      </c>
      <c r="AV1099">
        <v>4.2</v>
      </c>
      <c r="AW1099">
        <v>21.3</v>
      </c>
      <c r="AX1099">
        <v>1.3</v>
      </c>
      <c r="AY1099">
        <v>0.8</v>
      </c>
      <c r="AZ1099">
        <v>1</v>
      </c>
      <c r="BA1099">
        <v>1</v>
      </c>
      <c r="BB1099">
        <v>0.4</v>
      </c>
      <c r="BC1099">
        <v>0.1</v>
      </c>
      <c r="BD1099">
        <v>2.2</v>
      </c>
      <c r="BE1099">
        <v>4.3</v>
      </c>
      <c r="BF1099">
        <v>0.5</v>
      </c>
      <c r="BG1099">
        <v>1.2</v>
      </c>
      <c r="BH1099">
        <v>0.1</v>
      </c>
      <c r="BI1099">
        <v>0.3</v>
      </c>
      <c r="BJ1099">
        <v>0.2</v>
      </c>
      <c r="BK1099">
        <v>0.3</v>
      </c>
      <c r="BM1099">
        <v>0.2</v>
      </c>
      <c r="BP1099">
        <v>0.3</v>
      </c>
      <c r="BQ1099">
        <v>1.4</v>
      </c>
      <c r="BS1099">
        <v>31.2</v>
      </c>
      <c r="BT1099">
        <v>0.3</v>
      </c>
    </row>
    <row r="1100" spans="1:71" x14ac:dyDescent="0.25">
      <c r="A1100" s="28" t="s">
        <v>291</v>
      </c>
      <c r="B1100" s="27" t="s">
        <v>360</v>
      </c>
      <c r="C1100" s="28" t="s">
        <v>400</v>
      </c>
      <c r="H1100">
        <v>0.1</v>
      </c>
      <c r="N1100">
        <v>0.1</v>
      </c>
      <c r="O1100">
        <v>0.1</v>
      </c>
      <c r="S1100">
        <v>0.1</v>
      </c>
      <c r="T1100">
        <v>0.1</v>
      </c>
      <c r="U1100">
        <v>0.1</v>
      </c>
      <c r="V1100">
        <v>0.2</v>
      </c>
      <c r="W1100">
        <v>0.2</v>
      </c>
      <c r="X1100">
        <v>0.1</v>
      </c>
      <c r="Z1100">
        <v>0.1</v>
      </c>
      <c r="AA1100">
        <v>0.2</v>
      </c>
      <c r="AC1100">
        <v>0.1</v>
      </c>
      <c r="AD1100">
        <v>1.4</v>
      </c>
      <c r="AF1100">
        <v>0.1</v>
      </c>
      <c r="AH1100">
        <v>0.1</v>
      </c>
      <c r="AI1100">
        <v>0.1</v>
      </c>
      <c r="AK1100">
        <v>0.1</v>
      </c>
      <c r="AP1100">
        <v>0.1</v>
      </c>
      <c r="AQ1100">
        <v>0.2</v>
      </c>
      <c r="AU1100">
        <v>0.1</v>
      </c>
      <c r="AV1100">
        <v>0.2</v>
      </c>
      <c r="AW1100">
        <v>1</v>
      </c>
      <c r="AX1100">
        <v>0.1</v>
      </c>
      <c r="BD1100">
        <v>0.1</v>
      </c>
      <c r="BE1100">
        <v>0.2</v>
      </c>
      <c r="BQ1100">
        <v>0.1</v>
      </c>
      <c r="BS1100">
        <v>1.6</v>
      </c>
    </row>
    <row r="1101" spans="1:72" x14ac:dyDescent="0.25">
      <c r="A1101" s="28" t="s">
        <v>291</v>
      </c>
      <c r="B1101" s="27" t="s">
        <v>360</v>
      </c>
      <c r="C1101" s="28" t="s">
        <v>401</v>
      </c>
      <c r="D1101">
        <v>0.9</v>
      </c>
      <c r="E1101">
        <v>0.1</v>
      </c>
      <c r="G1101">
        <v>1</v>
      </c>
      <c r="H1101">
        <v>3.5</v>
      </c>
      <c r="I1101">
        <v>0.3</v>
      </c>
      <c r="J1101">
        <v>0.6</v>
      </c>
      <c r="K1101">
        <v>0.8</v>
      </c>
      <c r="L1101">
        <v>0.2</v>
      </c>
      <c r="M1101">
        <v>2.4</v>
      </c>
      <c r="N1101">
        <v>6</v>
      </c>
      <c r="O1101">
        <v>6.7</v>
      </c>
      <c r="P1101">
        <v>2.7</v>
      </c>
      <c r="Q1101">
        <v>2.2</v>
      </c>
      <c r="R1101">
        <v>1.9</v>
      </c>
      <c r="S1101">
        <v>6.3</v>
      </c>
      <c r="T1101">
        <v>6.9</v>
      </c>
      <c r="U1101">
        <v>4.7</v>
      </c>
      <c r="V1101">
        <v>8.1</v>
      </c>
      <c r="W1101">
        <v>8.7</v>
      </c>
      <c r="X1101">
        <v>4.6</v>
      </c>
      <c r="Y1101">
        <v>1.1</v>
      </c>
      <c r="Z1101">
        <v>2.9</v>
      </c>
      <c r="AA1101">
        <v>8.6</v>
      </c>
      <c r="AB1101">
        <v>0.6</v>
      </c>
      <c r="AC1101">
        <v>6.1</v>
      </c>
      <c r="AD1101">
        <v>63.1</v>
      </c>
      <c r="AE1101">
        <v>0.8</v>
      </c>
      <c r="AF1101">
        <v>3.4</v>
      </c>
      <c r="AG1101">
        <v>1.5</v>
      </c>
      <c r="AH1101">
        <v>3</v>
      </c>
      <c r="AI1101">
        <v>2.4</v>
      </c>
      <c r="AJ1101">
        <v>0.7</v>
      </c>
      <c r="AK1101">
        <v>4.1</v>
      </c>
      <c r="AL1101">
        <v>0.2</v>
      </c>
      <c r="AM1101">
        <v>1.7</v>
      </c>
      <c r="AN1101">
        <v>0.7</v>
      </c>
      <c r="AO1101">
        <v>0.4</v>
      </c>
      <c r="AP1101">
        <v>2.5</v>
      </c>
      <c r="AQ1101">
        <v>12.9</v>
      </c>
      <c r="AR1101">
        <v>1.1</v>
      </c>
      <c r="AS1101">
        <v>0.8</v>
      </c>
      <c r="AT1101">
        <v>1.5</v>
      </c>
      <c r="AU1101">
        <v>6.3</v>
      </c>
      <c r="AV1101">
        <v>7.8</v>
      </c>
      <c r="AW1101">
        <v>43.4</v>
      </c>
      <c r="AX1101">
        <v>3</v>
      </c>
      <c r="AY1101">
        <v>1.5</v>
      </c>
      <c r="AZ1101">
        <v>2.4</v>
      </c>
      <c r="BA1101">
        <v>3.1</v>
      </c>
      <c r="BB1101">
        <v>1.3</v>
      </c>
      <c r="BC1101">
        <v>0.1</v>
      </c>
      <c r="BD1101">
        <v>4.9</v>
      </c>
      <c r="BE1101">
        <v>8.3</v>
      </c>
      <c r="BF1101">
        <v>1.2</v>
      </c>
      <c r="BG1101">
        <v>1.8</v>
      </c>
      <c r="BH1101">
        <v>0.3</v>
      </c>
      <c r="BI1101">
        <v>0.6</v>
      </c>
      <c r="BJ1101">
        <v>0.3</v>
      </c>
      <c r="BK1101">
        <v>0.5</v>
      </c>
      <c r="BL1101">
        <v>0.1</v>
      </c>
      <c r="BM1101">
        <v>0.4</v>
      </c>
      <c r="BP1101">
        <v>0.5</v>
      </c>
      <c r="BQ1101">
        <v>3.6</v>
      </c>
      <c r="BS1101">
        <v>74.6</v>
      </c>
      <c r="BT1101">
        <v>0.8</v>
      </c>
    </row>
    <row r="1102" spans="1:72" x14ac:dyDescent="0.25">
      <c r="A1102" s="28" t="s">
        <v>291</v>
      </c>
      <c r="B1102" s="27" t="s">
        <v>360</v>
      </c>
      <c r="C1102" s="28" t="s">
        <v>402</v>
      </c>
      <c r="D1102">
        <v>0.2</v>
      </c>
      <c r="G1102">
        <v>0.3</v>
      </c>
      <c r="H1102">
        <v>0.8</v>
      </c>
      <c r="I1102">
        <v>0.1</v>
      </c>
      <c r="J1102">
        <v>0.1</v>
      </c>
      <c r="K1102">
        <v>0.2</v>
      </c>
      <c r="L1102">
        <v>0.1</v>
      </c>
      <c r="M1102">
        <v>0.7</v>
      </c>
      <c r="N1102">
        <v>1.4</v>
      </c>
      <c r="O1102">
        <v>1.2</v>
      </c>
      <c r="P1102">
        <v>0.7</v>
      </c>
      <c r="Q1102">
        <v>0.5</v>
      </c>
      <c r="R1102">
        <v>0.5</v>
      </c>
      <c r="S1102">
        <v>1.9</v>
      </c>
      <c r="T1102">
        <v>1.5</v>
      </c>
      <c r="U1102">
        <v>1.3</v>
      </c>
      <c r="V1102">
        <v>2.1</v>
      </c>
      <c r="W1102">
        <v>3.1</v>
      </c>
      <c r="X1102">
        <v>1.2</v>
      </c>
      <c r="Y1102">
        <v>0.2</v>
      </c>
      <c r="Z1102">
        <v>0.8</v>
      </c>
      <c r="AA1102">
        <v>2.3</v>
      </c>
      <c r="AB1102">
        <v>0.2</v>
      </c>
      <c r="AC1102">
        <v>1.4</v>
      </c>
      <c r="AD1102">
        <v>17</v>
      </c>
      <c r="AE1102">
        <v>0.2</v>
      </c>
      <c r="AF1102">
        <v>0.8</v>
      </c>
      <c r="AG1102">
        <v>0.4</v>
      </c>
      <c r="AH1102">
        <v>0.7</v>
      </c>
      <c r="AI1102">
        <v>0.6</v>
      </c>
      <c r="AJ1102">
        <v>0.2</v>
      </c>
      <c r="AK1102">
        <v>0.9</v>
      </c>
      <c r="AM1102">
        <v>0.4</v>
      </c>
      <c r="AN1102">
        <v>0.1</v>
      </c>
      <c r="AO1102">
        <v>0.1</v>
      </c>
      <c r="AP1102">
        <v>0.6</v>
      </c>
      <c r="AQ1102">
        <v>2.4</v>
      </c>
      <c r="AR1102">
        <v>0.3</v>
      </c>
      <c r="AS1102">
        <v>0.2</v>
      </c>
      <c r="AT1102">
        <v>0.3</v>
      </c>
      <c r="AU1102">
        <v>2</v>
      </c>
      <c r="AV1102">
        <v>1.9</v>
      </c>
      <c r="AW1102">
        <v>10.4</v>
      </c>
      <c r="AX1102">
        <v>0.7</v>
      </c>
      <c r="AY1102">
        <v>0.3</v>
      </c>
      <c r="AZ1102">
        <v>0.5</v>
      </c>
      <c r="BA1102">
        <v>0.6</v>
      </c>
      <c r="BB1102">
        <v>0.2</v>
      </c>
      <c r="BD1102">
        <v>1.1</v>
      </c>
      <c r="BE1102">
        <v>2.1</v>
      </c>
      <c r="BF1102">
        <v>0.3</v>
      </c>
      <c r="BG1102">
        <v>0.5</v>
      </c>
      <c r="BH1102">
        <v>0.1</v>
      </c>
      <c r="BI1102">
        <v>0.2</v>
      </c>
      <c r="BJ1102">
        <v>0.1</v>
      </c>
      <c r="BK1102">
        <v>0.1</v>
      </c>
      <c r="BM1102">
        <v>0.1</v>
      </c>
      <c r="BP1102">
        <v>0.1</v>
      </c>
      <c r="BQ1102">
        <v>0.8</v>
      </c>
      <c r="BS1102">
        <v>18.5</v>
      </c>
      <c r="BT1102">
        <v>0.1</v>
      </c>
    </row>
    <row r="1103" spans="1:72" x14ac:dyDescent="0.25">
      <c r="A1103" s="28" t="s">
        <v>291</v>
      </c>
      <c r="B1103" s="27" t="s">
        <v>360</v>
      </c>
      <c r="C1103" s="28" t="s">
        <v>403</v>
      </c>
      <c r="D1103">
        <v>0.2</v>
      </c>
      <c r="G1103">
        <v>0.2</v>
      </c>
      <c r="H1103">
        <v>0.6</v>
      </c>
      <c r="I1103">
        <v>0.1</v>
      </c>
      <c r="J1103">
        <v>0.1</v>
      </c>
      <c r="K1103">
        <v>0.2</v>
      </c>
      <c r="M1103">
        <v>0.4</v>
      </c>
      <c r="N1103">
        <v>1.2</v>
      </c>
      <c r="O1103">
        <v>1.2</v>
      </c>
      <c r="P1103">
        <v>0.5</v>
      </c>
      <c r="Q1103">
        <v>0.4</v>
      </c>
      <c r="R1103">
        <v>0.4</v>
      </c>
      <c r="S1103">
        <v>1.5</v>
      </c>
      <c r="T1103">
        <v>1.3</v>
      </c>
      <c r="U1103">
        <v>0.9</v>
      </c>
      <c r="V1103">
        <v>1.9</v>
      </c>
      <c r="W1103">
        <v>1.8</v>
      </c>
      <c r="X1103">
        <v>1.1</v>
      </c>
      <c r="Y1103">
        <v>0.2</v>
      </c>
      <c r="Z1103">
        <v>0.7</v>
      </c>
      <c r="AA1103">
        <v>1.6</v>
      </c>
      <c r="AB1103">
        <v>0.1</v>
      </c>
      <c r="AC1103">
        <v>1.2</v>
      </c>
      <c r="AD1103">
        <v>14.2</v>
      </c>
      <c r="AE1103">
        <v>0.1</v>
      </c>
      <c r="AF1103">
        <v>0.7</v>
      </c>
      <c r="AG1103">
        <v>0.3</v>
      </c>
      <c r="AH1103">
        <v>0.6</v>
      </c>
      <c r="AI1103">
        <v>0.5</v>
      </c>
      <c r="AJ1103">
        <v>0.1</v>
      </c>
      <c r="AK1103">
        <v>0.8</v>
      </c>
      <c r="AM1103">
        <v>0.3</v>
      </c>
      <c r="AN1103">
        <v>0.1</v>
      </c>
      <c r="AO1103">
        <v>0.1</v>
      </c>
      <c r="AP1103">
        <v>0.5</v>
      </c>
      <c r="AQ1103">
        <v>2.3</v>
      </c>
      <c r="AR1103">
        <v>0.2</v>
      </c>
      <c r="AS1103">
        <v>0.1</v>
      </c>
      <c r="AT1103">
        <v>0.2</v>
      </c>
      <c r="AU1103">
        <v>1</v>
      </c>
      <c r="AV1103">
        <v>1.7</v>
      </c>
      <c r="AW1103">
        <v>9.2</v>
      </c>
      <c r="AX1103">
        <v>0.6</v>
      </c>
      <c r="AY1103">
        <v>0.3</v>
      </c>
      <c r="AZ1103">
        <v>0.5</v>
      </c>
      <c r="BA1103">
        <v>0.5</v>
      </c>
      <c r="BB1103">
        <v>0.2</v>
      </c>
      <c r="BD1103">
        <v>0.9</v>
      </c>
      <c r="BE1103">
        <v>1.9</v>
      </c>
      <c r="BF1103">
        <v>0.2</v>
      </c>
      <c r="BG1103">
        <v>0.3</v>
      </c>
      <c r="BH1103">
        <v>0.1</v>
      </c>
      <c r="BI1103">
        <v>0.1</v>
      </c>
      <c r="BJ1103">
        <v>0.1</v>
      </c>
      <c r="BK1103">
        <v>0.1</v>
      </c>
      <c r="BM1103">
        <v>0.1</v>
      </c>
      <c r="BP1103">
        <v>0.1</v>
      </c>
      <c r="BQ1103">
        <v>0.7</v>
      </c>
      <c r="BS1103">
        <v>15.5</v>
      </c>
      <c r="BT1103">
        <v>0.1</v>
      </c>
    </row>
    <row r="1104" spans="1:72" x14ac:dyDescent="0.25">
      <c r="A1104" s="28" t="s">
        <v>291</v>
      </c>
      <c r="B1104" s="27" t="s">
        <v>360</v>
      </c>
      <c r="C1104" s="28" t="s">
        <v>404</v>
      </c>
      <c r="D1104">
        <v>0.1</v>
      </c>
      <c r="G1104">
        <v>0.1</v>
      </c>
      <c r="H1104">
        <v>0.3</v>
      </c>
      <c r="K1104">
        <v>0.1</v>
      </c>
      <c r="M1104">
        <v>0.2</v>
      </c>
      <c r="N1104">
        <v>0.4</v>
      </c>
      <c r="O1104">
        <v>0.4</v>
      </c>
      <c r="P1104">
        <v>0.2</v>
      </c>
      <c r="Q1104">
        <v>0.1</v>
      </c>
      <c r="R1104">
        <v>0.1</v>
      </c>
      <c r="S1104">
        <v>0.6</v>
      </c>
      <c r="T1104">
        <v>0.4</v>
      </c>
      <c r="U1104">
        <v>0.4</v>
      </c>
      <c r="V1104">
        <v>0.7</v>
      </c>
      <c r="W1104">
        <v>0.7</v>
      </c>
      <c r="X1104">
        <v>0.5</v>
      </c>
      <c r="Y1104">
        <v>0.1</v>
      </c>
      <c r="Z1104">
        <v>0.3</v>
      </c>
      <c r="AA1104">
        <v>0.6</v>
      </c>
      <c r="AB1104">
        <v>0.1</v>
      </c>
      <c r="AC1104">
        <v>0.4</v>
      </c>
      <c r="AD1104">
        <v>5.4</v>
      </c>
      <c r="AE1104">
        <v>0.1</v>
      </c>
      <c r="AF1104">
        <v>0.3</v>
      </c>
      <c r="AG1104">
        <v>0.1</v>
      </c>
      <c r="AH1104">
        <v>0.2</v>
      </c>
      <c r="AI1104">
        <v>0.3</v>
      </c>
      <c r="AJ1104">
        <v>0.1</v>
      </c>
      <c r="AK1104">
        <v>0.3</v>
      </c>
      <c r="AM1104">
        <v>0.1</v>
      </c>
      <c r="AP1104">
        <v>0.2</v>
      </c>
      <c r="AQ1104">
        <v>0.7</v>
      </c>
      <c r="AR1104">
        <v>0.1</v>
      </c>
      <c r="AS1104">
        <v>0.1</v>
      </c>
      <c r="AT1104">
        <v>0.1</v>
      </c>
      <c r="AU1104">
        <v>0.4</v>
      </c>
      <c r="AV1104">
        <v>0.7</v>
      </c>
      <c r="AW1104">
        <v>4.3</v>
      </c>
      <c r="AX1104">
        <v>0.2</v>
      </c>
      <c r="AY1104">
        <v>0.1</v>
      </c>
      <c r="AZ1104">
        <v>0.2</v>
      </c>
      <c r="BA1104">
        <v>0.2</v>
      </c>
      <c r="BB1104">
        <v>0.1</v>
      </c>
      <c r="BD1104">
        <v>0.5</v>
      </c>
      <c r="BE1104">
        <v>0.8</v>
      </c>
      <c r="BF1104">
        <v>0.1</v>
      </c>
      <c r="BG1104">
        <v>0.1</v>
      </c>
      <c r="BI1104">
        <v>0.1</v>
      </c>
      <c r="BP1104">
        <v>0.1</v>
      </c>
      <c r="BQ1104">
        <v>0.3</v>
      </c>
      <c r="BS1104">
        <v>6.5</v>
      </c>
      <c r="BT1104">
        <v>0.1</v>
      </c>
    </row>
    <row r="1105" spans="1:71" x14ac:dyDescent="0.25">
      <c r="A1105" s="28" t="s">
        <v>291</v>
      </c>
      <c r="B1105" s="27" t="s">
        <v>360</v>
      </c>
      <c r="C1105" s="28" t="s">
        <v>405</v>
      </c>
      <c r="AD1105">
        <v>0.1</v>
      </c>
      <c r="AW1105">
        <v>0.1</v>
      </c>
      <c r="BS1105">
        <v>0.1</v>
      </c>
    </row>
    <row r="1106" spans="1:71" x14ac:dyDescent="0.25">
      <c r="A1106" s="28" t="s">
        <v>291</v>
      </c>
      <c r="B1106" s="27" t="s">
        <v>360</v>
      </c>
      <c r="C1106" s="28" t="s">
        <v>406</v>
      </c>
      <c r="G1106">
        <v>0.1</v>
      </c>
      <c r="H1106">
        <v>0.3</v>
      </c>
      <c r="M1106">
        <v>0.1</v>
      </c>
      <c r="N1106">
        <v>0.4</v>
      </c>
      <c r="O1106">
        <v>0.9</v>
      </c>
      <c r="P1106">
        <v>0.1</v>
      </c>
      <c r="Q1106">
        <v>0.1</v>
      </c>
      <c r="R1106">
        <v>0.1</v>
      </c>
      <c r="S1106">
        <v>0.3</v>
      </c>
      <c r="T1106">
        <v>0.3</v>
      </c>
      <c r="U1106">
        <v>0.2</v>
      </c>
      <c r="V1106">
        <v>0.4</v>
      </c>
      <c r="W1106">
        <v>0.3</v>
      </c>
      <c r="X1106">
        <v>0.2</v>
      </c>
      <c r="Y1106">
        <v>0.1</v>
      </c>
      <c r="Z1106">
        <v>0.1</v>
      </c>
      <c r="AA1106">
        <v>0.5</v>
      </c>
      <c r="AC1106">
        <v>0.3</v>
      </c>
      <c r="AD1106">
        <v>5.5</v>
      </c>
      <c r="AE1106">
        <v>0.1</v>
      </c>
      <c r="AF1106">
        <v>0.3</v>
      </c>
      <c r="AG1106">
        <v>0.1</v>
      </c>
      <c r="AH1106">
        <v>0.2</v>
      </c>
      <c r="AI1106">
        <v>0.1</v>
      </c>
      <c r="AK1106">
        <v>0.3</v>
      </c>
      <c r="AM1106">
        <v>0.1</v>
      </c>
      <c r="AN1106">
        <v>0.1</v>
      </c>
      <c r="AP1106">
        <v>0.2</v>
      </c>
      <c r="AQ1106">
        <v>1.7</v>
      </c>
      <c r="AT1106">
        <v>0.1</v>
      </c>
      <c r="AU1106">
        <v>0.4</v>
      </c>
      <c r="AV1106">
        <v>0.6</v>
      </c>
      <c r="AW1106">
        <v>2.7</v>
      </c>
      <c r="AX1106">
        <v>0.2</v>
      </c>
      <c r="AY1106">
        <v>0.1</v>
      </c>
      <c r="AZ1106">
        <v>0.3</v>
      </c>
      <c r="BA1106">
        <v>0.3</v>
      </c>
      <c r="BB1106">
        <v>0.1</v>
      </c>
      <c r="BD1106">
        <v>0.3</v>
      </c>
      <c r="BE1106">
        <v>0.6</v>
      </c>
      <c r="BF1106">
        <v>0.1</v>
      </c>
      <c r="BG1106">
        <v>0.1</v>
      </c>
      <c r="BQ1106">
        <v>0.2</v>
      </c>
      <c r="BS1106">
        <v>4.5</v>
      </c>
    </row>
    <row r="1107" spans="1:72" x14ac:dyDescent="0.25">
      <c r="A1107" s="28" t="s">
        <v>291</v>
      </c>
      <c r="B1107" s="27" t="s">
        <v>360</v>
      </c>
      <c r="C1107" s="28" t="s">
        <v>407</v>
      </c>
      <c r="D1107">
        <v>3.7</v>
      </c>
      <c r="E1107">
        <v>0.2</v>
      </c>
      <c r="F1107">
        <v>0.1</v>
      </c>
      <c r="G1107">
        <v>4.1</v>
      </c>
      <c r="H1107">
        <v>14</v>
      </c>
      <c r="I1107">
        <v>1.3</v>
      </c>
      <c r="J1107">
        <v>2</v>
      </c>
      <c r="K1107">
        <v>2.5</v>
      </c>
      <c r="L1107">
        <v>0.8</v>
      </c>
      <c r="M1107">
        <v>8.7</v>
      </c>
      <c r="N1107">
        <v>18.9</v>
      </c>
      <c r="O1107">
        <v>25.1</v>
      </c>
      <c r="P1107">
        <v>8.5</v>
      </c>
      <c r="Q1107">
        <v>6.9</v>
      </c>
      <c r="R1107">
        <v>6.3</v>
      </c>
      <c r="S1107">
        <v>23.1</v>
      </c>
      <c r="T1107">
        <v>25.6</v>
      </c>
      <c r="U1107">
        <v>15.2</v>
      </c>
      <c r="V1107">
        <v>31</v>
      </c>
      <c r="W1107">
        <v>32.7</v>
      </c>
      <c r="X1107">
        <v>25.2</v>
      </c>
      <c r="Y1107">
        <v>4.2</v>
      </c>
      <c r="Z1107">
        <v>12.5</v>
      </c>
      <c r="AA1107">
        <v>29.9</v>
      </c>
      <c r="AB1107">
        <v>2.4</v>
      </c>
      <c r="AC1107">
        <v>18.7</v>
      </c>
      <c r="AD1107">
        <v>262.6</v>
      </c>
      <c r="AE1107">
        <v>3.5</v>
      </c>
      <c r="AF1107">
        <v>14.8</v>
      </c>
      <c r="AG1107">
        <v>6.2</v>
      </c>
      <c r="AH1107">
        <v>12.8</v>
      </c>
      <c r="AI1107">
        <v>24.7</v>
      </c>
      <c r="AJ1107">
        <v>6.3</v>
      </c>
      <c r="AK1107">
        <v>17.3</v>
      </c>
      <c r="AL1107">
        <v>1</v>
      </c>
      <c r="AM1107">
        <v>7.2</v>
      </c>
      <c r="AN1107">
        <v>2.9</v>
      </c>
      <c r="AO1107">
        <v>1.9</v>
      </c>
      <c r="AP1107">
        <v>10.7</v>
      </c>
      <c r="AQ1107">
        <v>48.3</v>
      </c>
      <c r="AR1107">
        <v>4.4</v>
      </c>
      <c r="AS1107">
        <v>3.1</v>
      </c>
      <c r="AT1107">
        <v>6</v>
      </c>
      <c r="AU1107">
        <v>23.7</v>
      </c>
      <c r="AV1107">
        <v>32.2</v>
      </c>
      <c r="AW1107">
        <v>171.1</v>
      </c>
      <c r="AX1107">
        <v>9.7</v>
      </c>
      <c r="AY1107">
        <v>6.5</v>
      </c>
      <c r="AZ1107">
        <v>8.8</v>
      </c>
      <c r="BA1107">
        <v>12</v>
      </c>
      <c r="BB1107">
        <v>4.6</v>
      </c>
      <c r="BC1107">
        <v>0.6</v>
      </c>
      <c r="BD1107">
        <v>19.8</v>
      </c>
      <c r="BE1107">
        <v>34.8</v>
      </c>
      <c r="BF1107">
        <v>4.8</v>
      </c>
      <c r="BG1107">
        <v>7.6</v>
      </c>
      <c r="BH1107">
        <v>1.2</v>
      </c>
      <c r="BI1107">
        <v>3.2</v>
      </c>
      <c r="BJ1107">
        <v>1.5</v>
      </c>
      <c r="BK1107">
        <v>1.8</v>
      </c>
      <c r="BL1107">
        <v>0.2</v>
      </c>
      <c r="BM1107">
        <v>1.7</v>
      </c>
      <c r="BP1107">
        <v>2.2</v>
      </c>
      <c r="BQ1107">
        <v>17.9</v>
      </c>
      <c r="BS1107">
        <v>257.2</v>
      </c>
      <c r="BT1107">
        <v>2.5</v>
      </c>
    </row>
    <row r="1108" spans="1:72" x14ac:dyDescent="0.25">
      <c r="A1108" s="26" t="s">
        <v>292</v>
      </c>
      <c r="B1108" s="27" t="s">
        <v>361</v>
      </c>
      <c r="C1108" s="26" t="s">
        <v>384</v>
      </c>
      <c r="D1108">
        <v>518.1</v>
      </c>
      <c r="E1108">
        <v>19.4</v>
      </c>
      <c r="F1108">
        <v>3.8</v>
      </c>
      <c r="G1108">
        <v>69.7</v>
      </c>
      <c r="H1108">
        <v>684.3</v>
      </c>
      <c r="I1108">
        <v>111.4</v>
      </c>
      <c r="J1108">
        <v>110.8</v>
      </c>
      <c r="K1108">
        <v>156.3</v>
      </c>
      <c r="L1108">
        <v>109.7</v>
      </c>
      <c r="M1108">
        <v>188.7</v>
      </c>
      <c r="N1108">
        <v>666</v>
      </c>
      <c r="O1108">
        <v>1774.7</v>
      </c>
      <c r="P1108">
        <v>422</v>
      </c>
      <c r="Q1108">
        <v>200.3</v>
      </c>
      <c r="R1108">
        <v>187.6</v>
      </c>
      <c r="S1108">
        <v>369.3</v>
      </c>
      <c r="T1108">
        <v>864.4</v>
      </c>
      <c r="U1108">
        <v>372.8</v>
      </c>
      <c r="V1108">
        <v>1079.5</v>
      </c>
      <c r="W1108">
        <v>1694.7</v>
      </c>
      <c r="X1108">
        <v>166.8</v>
      </c>
      <c r="Y1108">
        <v>172</v>
      </c>
      <c r="Z1108">
        <v>160.7</v>
      </c>
      <c r="AA1108">
        <v>756</v>
      </c>
      <c r="AB1108">
        <v>51.2</v>
      </c>
      <c r="AC1108">
        <v>396.4</v>
      </c>
      <c r="AD1108">
        <v>2835.5</v>
      </c>
      <c r="AE1108">
        <v>318.4</v>
      </c>
      <c r="AF1108">
        <v>2274.5</v>
      </c>
      <c r="AG1108">
        <v>1059.6</v>
      </c>
      <c r="AH1108">
        <v>562.9</v>
      </c>
      <c r="AI1108">
        <v>231.2</v>
      </c>
      <c r="AJ1108">
        <v>350.3</v>
      </c>
      <c r="AK1108">
        <v>579.7</v>
      </c>
      <c r="AL1108">
        <v>109.9</v>
      </c>
      <c r="AM1108">
        <v>396.4</v>
      </c>
      <c r="AN1108">
        <v>209.4</v>
      </c>
      <c r="AO1108">
        <v>344.9</v>
      </c>
      <c r="AP1108">
        <v>304.2</v>
      </c>
      <c r="AQ1108">
        <v>1708.5</v>
      </c>
      <c r="AR1108">
        <v>365.5</v>
      </c>
      <c r="AS1108">
        <v>195.3</v>
      </c>
      <c r="AT1108">
        <v>270.5</v>
      </c>
      <c r="AU1108">
        <v>457.9</v>
      </c>
      <c r="AV1108">
        <v>1407.8</v>
      </c>
      <c r="AW1108">
        <v>586</v>
      </c>
      <c r="AX1108">
        <v>6257.4</v>
      </c>
      <c r="AY1108">
        <v>237</v>
      </c>
      <c r="AZ1108">
        <v>248.6</v>
      </c>
      <c r="BA1108">
        <v>2954.3</v>
      </c>
      <c r="BB1108">
        <v>98</v>
      </c>
      <c r="BC1108">
        <v>85.7</v>
      </c>
      <c r="BD1108">
        <v>682.5</v>
      </c>
      <c r="BE1108">
        <v>966.7</v>
      </c>
      <c r="BF1108">
        <v>1348.3</v>
      </c>
      <c r="BG1108">
        <v>780.9</v>
      </c>
      <c r="BH1108">
        <v>357.3</v>
      </c>
      <c r="BI1108">
        <v>184.9</v>
      </c>
      <c r="BJ1108">
        <v>172.8</v>
      </c>
      <c r="BK1108">
        <v>174.5</v>
      </c>
      <c r="BL1108">
        <v>17.2</v>
      </c>
      <c r="BM1108">
        <v>133.2</v>
      </c>
      <c r="BP1108">
        <v>39088.8</v>
      </c>
      <c r="BQ1108">
        <v>3956.8</v>
      </c>
      <c r="BR1108">
        <v>1260.4</v>
      </c>
      <c r="BS1108">
        <v>126289.4</v>
      </c>
      <c r="BT1108">
        <v>611.3</v>
      </c>
    </row>
    <row r="1109" spans="1:72" x14ac:dyDescent="0.25">
      <c r="A1109" s="28" t="s">
        <v>292</v>
      </c>
      <c r="B1109" s="27" t="s">
        <v>361</v>
      </c>
      <c r="C1109" s="28" t="s">
        <v>385</v>
      </c>
      <c r="D1109">
        <v>0.1</v>
      </c>
      <c r="H1109">
        <v>0.7</v>
      </c>
      <c r="I1109">
        <v>0.1</v>
      </c>
      <c r="J1109">
        <v>0.1</v>
      </c>
      <c r="K1109">
        <v>0.1</v>
      </c>
      <c r="M1109">
        <v>0.1</v>
      </c>
      <c r="N1109">
        <v>0.5</v>
      </c>
      <c r="O1109">
        <v>4.3</v>
      </c>
      <c r="P1109">
        <v>0.2</v>
      </c>
      <c r="Q1109">
        <v>0.1</v>
      </c>
      <c r="R1109">
        <v>0.1</v>
      </c>
      <c r="S1109">
        <v>0.1</v>
      </c>
      <c r="T1109">
        <v>6.4</v>
      </c>
      <c r="U1109">
        <v>0.4</v>
      </c>
      <c r="V1109">
        <v>0.4</v>
      </c>
      <c r="W1109">
        <v>2.4</v>
      </c>
      <c r="X1109">
        <v>0.1</v>
      </c>
      <c r="Y1109">
        <v>0.1</v>
      </c>
      <c r="Z1109">
        <v>0.1</v>
      </c>
      <c r="AA1109">
        <v>0.1</v>
      </c>
      <c r="AC1109">
        <v>0.1</v>
      </c>
      <c r="AD1109">
        <v>0.3</v>
      </c>
      <c r="AE1109">
        <v>0.1</v>
      </c>
      <c r="AF1109">
        <v>1</v>
      </c>
      <c r="AG1109">
        <v>0.3</v>
      </c>
      <c r="AH1109">
        <v>0.1</v>
      </c>
      <c r="AI1109">
        <v>0.1</v>
      </c>
      <c r="AJ1109">
        <v>0.1</v>
      </c>
      <c r="AK1109">
        <v>0.1</v>
      </c>
      <c r="AM1109">
        <v>0.1</v>
      </c>
      <c r="AN1109">
        <v>0.3</v>
      </c>
      <c r="AO1109">
        <v>0.2</v>
      </c>
      <c r="AP1109">
        <v>0.1</v>
      </c>
      <c r="AQ1109">
        <v>1.5</v>
      </c>
      <c r="AR1109">
        <v>0.1</v>
      </c>
      <c r="AV1109">
        <v>3.1</v>
      </c>
      <c r="AW1109">
        <v>0.2</v>
      </c>
      <c r="AX1109">
        <v>12.6</v>
      </c>
      <c r="AY1109">
        <v>0.1</v>
      </c>
      <c r="BA1109">
        <v>0.4</v>
      </c>
      <c r="BD1109">
        <v>0.1</v>
      </c>
      <c r="BE1109">
        <v>0.4</v>
      </c>
      <c r="BF1109">
        <v>0.2</v>
      </c>
      <c r="BG1109">
        <v>0.4</v>
      </c>
      <c r="BH1109">
        <v>0.1</v>
      </c>
      <c r="BI1109">
        <v>0.1</v>
      </c>
      <c r="BK1109">
        <v>0.1</v>
      </c>
      <c r="BP1109">
        <v>0.2</v>
      </c>
      <c r="BQ1109">
        <v>0.2</v>
      </c>
      <c r="BS1109">
        <v>130.7</v>
      </c>
      <c r="BT1109">
        <v>3.8</v>
      </c>
    </row>
    <row r="1110" spans="1:72" x14ac:dyDescent="0.25">
      <c r="A1110" s="28" t="s">
        <v>292</v>
      </c>
      <c r="B1110" s="27" t="s">
        <v>361</v>
      </c>
      <c r="C1110" s="28" t="s">
        <v>386</v>
      </c>
      <c r="D1110">
        <v>1.8</v>
      </c>
      <c r="H1110">
        <v>9.6</v>
      </c>
      <c r="I1110">
        <v>0.6</v>
      </c>
      <c r="J1110">
        <v>0.2</v>
      </c>
      <c r="K1110">
        <v>0.5</v>
      </c>
      <c r="L1110">
        <v>0.1</v>
      </c>
      <c r="M1110">
        <v>1.8</v>
      </c>
      <c r="N1110">
        <v>14.7</v>
      </c>
      <c r="O1110">
        <v>101.4</v>
      </c>
      <c r="P1110">
        <v>4.7</v>
      </c>
      <c r="Q1110">
        <v>1.3</v>
      </c>
      <c r="R1110">
        <v>0.4</v>
      </c>
      <c r="S1110">
        <v>0.8</v>
      </c>
      <c r="T1110">
        <v>18.3</v>
      </c>
      <c r="U1110">
        <v>2.5</v>
      </c>
      <c r="V1110">
        <v>3.3</v>
      </c>
      <c r="W1110">
        <v>46.3</v>
      </c>
      <c r="X1110">
        <v>0.9</v>
      </c>
      <c r="Y1110">
        <v>1</v>
      </c>
      <c r="Z1110">
        <v>0.5</v>
      </c>
      <c r="AA1110">
        <v>1.5</v>
      </c>
      <c r="AB1110">
        <v>0.1</v>
      </c>
      <c r="AC1110">
        <v>0.2</v>
      </c>
      <c r="AD1110">
        <v>1.2</v>
      </c>
      <c r="AE1110">
        <v>0.1</v>
      </c>
      <c r="AF1110">
        <v>7.1</v>
      </c>
      <c r="AG1110">
        <v>0.5</v>
      </c>
      <c r="AH1110">
        <v>0.3</v>
      </c>
      <c r="AI1110">
        <v>0.2</v>
      </c>
      <c r="AJ1110">
        <v>0.3</v>
      </c>
      <c r="AK1110">
        <v>0.1</v>
      </c>
      <c r="AM1110">
        <v>0.2</v>
      </c>
      <c r="AN1110">
        <v>3</v>
      </c>
      <c r="AO1110">
        <v>0.1</v>
      </c>
      <c r="AP1110">
        <v>0.2</v>
      </c>
      <c r="AQ1110">
        <v>5.1</v>
      </c>
      <c r="AR1110">
        <v>1.3</v>
      </c>
      <c r="AU1110">
        <v>0.1</v>
      </c>
      <c r="AV1110">
        <v>22</v>
      </c>
      <c r="AW1110">
        <v>2.3</v>
      </c>
      <c r="AX1110">
        <v>175.4</v>
      </c>
      <c r="AY1110">
        <v>0.3</v>
      </c>
      <c r="AZ1110">
        <v>0.7</v>
      </c>
      <c r="BA1110">
        <v>0.2</v>
      </c>
      <c r="BD1110">
        <v>0.5</v>
      </c>
      <c r="BE1110">
        <v>3.8</v>
      </c>
      <c r="BF1110">
        <v>2.2</v>
      </c>
      <c r="BG1110">
        <v>27.7</v>
      </c>
      <c r="BH1110">
        <v>2</v>
      </c>
      <c r="BI1110">
        <v>0.4</v>
      </c>
      <c r="BJ1110">
        <v>0.1</v>
      </c>
      <c r="BK1110">
        <v>0.4</v>
      </c>
      <c r="BM1110">
        <v>0.1</v>
      </c>
      <c r="BP1110">
        <v>46.5</v>
      </c>
      <c r="BQ1110">
        <v>32.1</v>
      </c>
      <c r="BS1110">
        <v>1736.6</v>
      </c>
      <c r="BT1110">
        <v>51</v>
      </c>
    </row>
    <row r="1111" spans="1:72" x14ac:dyDescent="0.25">
      <c r="A1111" s="28" t="s">
        <v>292</v>
      </c>
      <c r="B1111" s="27" t="s">
        <v>361</v>
      </c>
      <c r="C1111" s="28" t="s">
        <v>387</v>
      </c>
      <c r="D1111">
        <v>8.8</v>
      </c>
      <c r="E1111">
        <v>0.6</v>
      </c>
      <c r="F1111">
        <v>0.4</v>
      </c>
      <c r="G1111">
        <v>1.4</v>
      </c>
      <c r="H1111">
        <v>60.5</v>
      </c>
      <c r="I1111">
        <v>9.5</v>
      </c>
      <c r="J1111">
        <v>4.4</v>
      </c>
      <c r="K1111">
        <v>6.4</v>
      </c>
      <c r="L1111">
        <v>1.8</v>
      </c>
      <c r="M1111">
        <v>6.5</v>
      </c>
      <c r="N1111">
        <v>31.5</v>
      </c>
      <c r="O1111">
        <v>106.4</v>
      </c>
      <c r="P1111">
        <v>13.3</v>
      </c>
      <c r="Q1111">
        <v>7.6</v>
      </c>
      <c r="R1111">
        <v>9.4</v>
      </c>
      <c r="S1111">
        <v>14.6</v>
      </c>
      <c r="T1111">
        <v>54.9</v>
      </c>
      <c r="U1111">
        <v>15.8</v>
      </c>
      <c r="V1111">
        <v>27.8</v>
      </c>
      <c r="W1111">
        <v>57.2</v>
      </c>
      <c r="X1111">
        <v>8</v>
      </c>
      <c r="Y1111">
        <v>13.6</v>
      </c>
      <c r="Z1111">
        <v>7.3</v>
      </c>
      <c r="AA1111">
        <v>17.6</v>
      </c>
      <c r="AB1111">
        <v>0.8</v>
      </c>
      <c r="AC1111">
        <v>7.4</v>
      </c>
      <c r="AD1111">
        <v>40.7</v>
      </c>
      <c r="AE1111">
        <v>10.1</v>
      </c>
      <c r="AF1111">
        <v>116.6</v>
      </c>
      <c r="AG1111">
        <v>30</v>
      </c>
      <c r="AH1111">
        <v>8.8</v>
      </c>
      <c r="AI1111">
        <v>6</v>
      </c>
      <c r="AJ1111">
        <v>8.2</v>
      </c>
      <c r="AK1111">
        <v>11.5</v>
      </c>
      <c r="AL1111">
        <v>2.5</v>
      </c>
      <c r="AM1111">
        <v>15.6</v>
      </c>
      <c r="AN1111">
        <v>27.1</v>
      </c>
      <c r="AO1111">
        <v>7.2</v>
      </c>
      <c r="AP1111">
        <v>11.3</v>
      </c>
      <c r="AQ1111">
        <v>120.4</v>
      </c>
      <c r="AR1111">
        <v>14.1</v>
      </c>
      <c r="AS1111">
        <v>8.3</v>
      </c>
      <c r="AT1111">
        <v>15.2</v>
      </c>
      <c r="AU1111">
        <v>10.3</v>
      </c>
      <c r="AV1111">
        <v>130.5</v>
      </c>
      <c r="AW1111">
        <v>20.3</v>
      </c>
      <c r="AX1111">
        <v>174.2</v>
      </c>
      <c r="AY1111">
        <v>8.7</v>
      </c>
      <c r="AZ1111">
        <v>7.3</v>
      </c>
      <c r="BA1111">
        <v>13.4</v>
      </c>
      <c r="BB1111">
        <v>4.2</v>
      </c>
      <c r="BC1111">
        <v>8.4</v>
      </c>
      <c r="BD1111">
        <v>22.3</v>
      </c>
      <c r="BE1111">
        <v>15.2</v>
      </c>
      <c r="BF1111">
        <v>9.8</v>
      </c>
      <c r="BG1111">
        <v>16.3</v>
      </c>
      <c r="BH1111">
        <v>4.8</v>
      </c>
      <c r="BI1111">
        <v>12.8</v>
      </c>
      <c r="BJ1111">
        <v>2.9</v>
      </c>
      <c r="BK1111">
        <v>3.8</v>
      </c>
      <c r="BL1111">
        <v>0.7</v>
      </c>
      <c r="BM1111">
        <v>2</v>
      </c>
      <c r="BP1111">
        <v>5.1</v>
      </c>
      <c r="BQ1111">
        <v>39.6</v>
      </c>
      <c r="BR1111">
        <v>0.2</v>
      </c>
      <c r="BS1111">
        <v>1713.3</v>
      </c>
      <c r="BT1111">
        <v>40.9</v>
      </c>
    </row>
    <row r="1112" spans="1:71" x14ac:dyDescent="0.25">
      <c r="A1112" s="28" t="s">
        <v>292</v>
      </c>
      <c r="B1112" s="27" t="s">
        <v>361</v>
      </c>
      <c r="C1112" s="28" t="s">
        <v>388</v>
      </c>
      <c r="O1112">
        <v>0.1</v>
      </c>
      <c r="W1112">
        <v>0.1</v>
      </c>
      <c r="AX1112">
        <v>0.2</v>
      </c>
      <c r="BS1112">
        <v>1.5</v>
      </c>
    </row>
    <row r="1113" spans="1:72" x14ac:dyDescent="0.25">
      <c r="A1113" s="28" t="s">
        <v>292</v>
      </c>
      <c r="B1113" s="27" t="s">
        <v>361</v>
      </c>
      <c r="C1113" s="28" t="s">
        <v>389</v>
      </c>
      <c r="O1113">
        <v>0.1</v>
      </c>
      <c r="W1113">
        <v>0.1</v>
      </c>
      <c r="AX1113">
        <v>0.2</v>
      </c>
      <c r="BP1113">
        <v>0.1</v>
      </c>
      <c r="BS1113">
        <v>2.2</v>
      </c>
      <c r="BT1113">
        <v>0.1</v>
      </c>
    </row>
    <row r="1114" spans="1:48" x14ac:dyDescent="0.25">
      <c r="A1114" s="28" t="s">
        <v>292</v>
      </c>
      <c r="B1114" s="27" t="s">
        <v>361</v>
      </c>
      <c r="C1114" s="28" t="s">
        <v>390</v>
      </c>
      <c r="W1114">
        <v>0.1</v>
      </c>
      <c r="AV1114">
        <v>0.1</v>
      </c>
    </row>
    <row r="1115" spans="1:72" x14ac:dyDescent="0.25">
      <c r="A1115" s="28" t="s">
        <v>292</v>
      </c>
      <c r="B1115" s="27" t="s">
        <v>361</v>
      </c>
      <c r="C1115" s="28" t="s">
        <v>391</v>
      </c>
      <c r="H1115">
        <v>0.1</v>
      </c>
      <c r="N1115">
        <v>0.1</v>
      </c>
      <c r="O1115">
        <v>1.3</v>
      </c>
      <c r="T1115">
        <v>0.3</v>
      </c>
      <c r="U1115">
        <v>0.1</v>
      </c>
      <c r="V1115">
        <v>0.1</v>
      </c>
      <c r="W1115">
        <v>1.3</v>
      </c>
      <c r="AF1115">
        <v>0.1</v>
      </c>
      <c r="AQ1115">
        <v>0.3</v>
      </c>
      <c r="AV1115">
        <v>0.4</v>
      </c>
      <c r="AW1115">
        <v>0.1</v>
      </c>
      <c r="AX1115">
        <v>2.6</v>
      </c>
      <c r="BG1115">
        <v>0.1</v>
      </c>
      <c r="BP1115">
        <v>0.7</v>
      </c>
      <c r="BS1115">
        <v>26.6</v>
      </c>
      <c r="BT1115">
        <v>0.5</v>
      </c>
    </row>
    <row r="1116" spans="1:72" x14ac:dyDescent="0.25">
      <c r="A1116" s="28" t="s">
        <v>292</v>
      </c>
      <c r="B1116" s="27" t="s">
        <v>361</v>
      </c>
      <c r="C1116" s="28" t="s">
        <v>392</v>
      </c>
      <c r="H1116">
        <v>0.1</v>
      </c>
      <c r="N1116">
        <v>0.1</v>
      </c>
      <c r="O1116">
        <v>0.2</v>
      </c>
      <c r="S1116">
        <v>0.1</v>
      </c>
      <c r="T1116">
        <v>0.1</v>
      </c>
      <c r="U1116">
        <v>0.1</v>
      </c>
      <c r="V1116">
        <v>0.1</v>
      </c>
      <c r="W1116">
        <v>0.2</v>
      </c>
      <c r="X1116">
        <v>0.1</v>
      </c>
      <c r="Y1116">
        <v>0.1</v>
      </c>
      <c r="AA1116">
        <v>0.1</v>
      </c>
      <c r="AC1116">
        <v>0.1</v>
      </c>
      <c r="AD1116">
        <v>0.4</v>
      </c>
      <c r="AF1116">
        <v>0.2</v>
      </c>
      <c r="AG1116">
        <v>0.1</v>
      </c>
      <c r="AH1116">
        <v>0.1</v>
      </c>
      <c r="AI1116">
        <v>0.1</v>
      </c>
      <c r="AK1116">
        <v>0.1</v>
      </c>
      <c r="AN1116">
        <v>0.2</v>
      </c>
      <c r="AO1116">
        <v>0.1</v>
      </c>
      <c r="AP1116">
        <v>0.2</v>
      </c>
      <c r="AQ1116">
        <v>3.3</v>
      </c>
      <c r="AR1116">
        <v>0.2</v>
      </c>
      <c r="AS1116">
        <v>0.1</v>
      </c>
      <c r="AT1116">
        <v>0.2</v>
      </c>
      <c r="AU1116">
        <v>0.1</v>
      </c>
      <c r="AV1116">
        <v>1</v>
      </c>
      <c r="AW1116">
        <v>0.3</v>
      </c>
      <c r="AX1116">
        <v>0.3</v>
      </c>
      <c r="AY1116">
        <v>0.1</v>
      </c>
      <c r="AZ1116">
        <v>0.1</v>
      </c>
      <c r="BA1116">
        <v>0.1</v>
      </c>
      <c r="BD1116">
        <v>0.1</v>
      </c>
      <c r="BE1116">
        <v>0.2</v>
      </c>
      <c r="BF1116">
        <v>0.1</v>
      </c>
      <c r="BG1116">
        <v>0.2</v>
      </c>
      <c r="BH1116">
        <v>0.1</v>
      </c>
      <c r="BI1116">
        <v>0.2</v>
      </c>
      <c r="BP1116">
        <v>0.1</v>
      </c>
      <c r="BQ1116">
        <v>0.4</v>
      </c>
      <c r="BS1116">
        <v>4.9</v>
      </c>
      <c r="BT1116">
        <v>0.2</v>
      </c>
    </row>
    <row r="1117" spans="1:72" x14ac:dyDescent="0.25">
      <c r="A1117" s="28" t="s">
        <v>292</v>
      </c>
      <c r="B1117" s="27" t="s">
        <v>361</v>
      </c>
      <c r="C1117" s="28" t="s">
        <v>393</v>
      </c>
      <c r="D1117">
        <v>1.6</v>
      </c>
      <c r="E1117">
        <v>0.1</v>
      </c>
      <c r="G1117">
        <v>0.4</v>
      </c>
      <c r="H1117">
        <v>2.7</v>
      </c>
      <c r="I1117">
        <v>0.8</v>
      </c>
      <c r="J1117">
        <v>0.8</v>
      </c>
      <c r="K1117">
        <v>0.8</v>
      </c>
      <c r="L1117">
        <v>0.2</v>
      </c>
      <c r="M1117">
        <v>7.4</v>
      </c>
      <c r="N1117">
        <v>7.7</v>
      </c>
      <c r="O1117">
        <v>7.7</v>
      </c>
      <c r="P1117">
        <v>3.6</v>
      </c>
      <c r="Q1117">
        <v>1.3</v>
      </c>
      <c r="R1117">
        <v>3</v>
      </c>
      <c r="S1117">
        <v>6</v>
      </c>
      <c r="T1117">
        <v>19.8</v>
      </c>
      <c r="U1117">
        <v>5.9</v>
      </c>
      <c r="V1117">
        <v>6.9</v>
      </c>
      <c r="W1117">
        <v>13.7</v>
      </c>
      <c r="X1117">
        <v>22</v>
      </c>
      <c r="Y1117">
        <v>1.8</v>
      </c>
      <c r="Z1117">
        <v>5.3</v>
      </c>
      <c r="AA1117">
        <v>5.9</v>
      </c>
      <c r="AB1117">
        <v>0.1</v>
      </c>
      <c r="AC1117">
        <v>0.8</v>
      </c>
      <c r="AD1117">
        <v>10.7</v>
      </c>
      <c r="AE1117">
        <v>1.2</v>
      </c>
      <c r="AF1117">
        <v>3.2</v>
      </c>
      <c r="AG1117">
        <v>1.3</v>
      </c>
      <c r="AH1117">
        <v>3.8</v>
      </c>
      <c r="AI1117">
        <v>1</v>
      </c>
      <c r="AJ1117">
        <v>3</v>
      </c>
      <c r="AK1117">
        <v>2.4</v>
      </c>
      <c r="AL1117">
        <v>0.3</v>
      </c>
      <c r="AM1117">
        <v>0.6</v>
      </c>
      <c r="AN1117">
        <v>2</v>
      </c>
      <c r="AO1117">
        <v>0.4</v>
      </c>
      <c r="AP1117">
        <v>1.8</v>
      </c>
      <c r="AQ1117">
        <v>17.2</v>
      </c>
      <c r="AR1117">
        <v>1</v>
      </c>
      <c r="AS1117">
        <v>0.4</v>
      </c>
      <c r="AT1117">
        <v>0.7</v>
      </c>
      <c r="AU1117">
        <v>0.7</v>
      </c>
      <c r="AV1117">
        <v>6.2</v>
      </c>
      <c r="AW1117">
        <v>2.2</v>
      </c>
      <c r="AX1117">
        <v>14.8</v>
      </c>
      <c r="AY1117">
        <v>0.7</v>
      </c>
      <c r="AZ1117">
        <v>0.4</v>
      </c>
      <c r="BA1117">
        <v>0.9</v>
      </c>
      <c r="BB1117">
        <v>0.2</v>
      </c>
      <c r="BC1117">
        <v>0.3</v>
      </c>
      <c r="BD1117">
        <v>1.2</v>
      </c>
      <c r="BE1117">
        <v>3.9</v>
      </c>
      <c r="BF1117">
        <v>0.8</v>
      </c>
      <c r="BG1117">
        <v>1.9</v>
      </c>
      <c r="BH1117">
        <v>0.4</v>
      </c>
      <c r="BI1117">
        <v>1.4</v>
      </c>
      <c r="BJ1117">
        <v>0.2</v>
      </c>
      <c r="BK1117">
        <v>0.2</v>
      </c>
      <c r="BL1117">
        <v>0.2</v>
      </c>
      <c r="BM1117">
        <v>0.2</v>
      </c>
      <c r="BP1117">
        <v>2.3</v>
      </c>
      <c r="BQ1117">
        <v>36.3</v>
      </c>
      <c r="BS1117">
        <v>241.8</v>
      </c>
      <c r="BT1117">
        <v>26.4</v>
      </c>
    </row>
    <row r="1118" spans="1:72" x14ac:dyDescent="0.25">
      <c r="A1118" s="28" t="s">
        <v>292</v>
      </c>
      <c r="B1118" s="27" t="s">
        <v>361</v>
      </c>
      <c r="C1118" s="28" t="s">
        <v>394</v>
      </c>
      <c r="H1118">
        <v>0.2</v>
      </c>
      <c r="N1118">
        <v>0.2</v>
      </c>
      <c r="O1118">
        <v>3.1</v>
      </c>
      <c r="T1118">
        <v>1.2</v>
      </c>
      <c r="U1118">
        <v>0.1</v>
      </c>
      <c r="V1118">
        <v>0.1</v>
      </c>
      <c r="W1118">
        <v>1.2</v>
      </c>
      <c r="AF1118">
        <v>0.1</v>
      </c>
      <c r="AN1118">
        <v>0.2</v>
      </c>
      <c r="AQ1118">
        <v>0.5</v>
      </c>
      <c r="AR1118">
        <v>0.1</v>
      </c>
      <c r="AV1118">
        <v>1.8</v>
      </c>
      <c r="AW1118">
        <v>0.1</v>
      </c>
      <c r="AX1118">
        <v>6.9</v>
      </c>
      <c r="BE1118">
        <v>0.1</v>
      </c>
      <c r="BF1118">
        <v>0.1</v>
      </c>
      <c r="BG1118">
        <v>0.1</v>
      </c>
      <c r="BI1118">
        <v>0.1</v>
      </c>
      <c r="BP1118">
        <v>0.1</v>
      </c>
      <c r="BS1118">
        <v>88.3</v>
      </c>
      <c r="BT1118">
        <v>0.9</v>
      </c>
    </row>
    <row r="1119" spans="1:72" x14ac:dyDescent="0.25">
      <c r="A1119" s="28" t="s">
        <v>292</v>
      </c>
      <c r="B1119" s="27" t="s">
        <v>361</v>
      </c>
      <c r="C1119" s="28" t="s">
        <v>395</v>
      </c>
      <c r="D1119">
        <v>0.1</v>
      </c>
      <c r="H1119">
        <v>0.3</v>
      </c>
      <c r="K1119">
        <v>0.1</v>
      </c>
      <c r="M1119">
        <v>0.1</v>
      </c>
      <c r="N1119">
        <v>0.4</v>
      </c>
      <c r="O1119">
        <v>2.5</v>
      </c>
      <c r="P1119">
        <v>0.1</v>
      </c>
      <c r="Q1119">
        <v>0.1</v>
      </c>
      <c r="R1119">
        <v>0.1</v>
      </c>
      <c r="S1119">
        <v>0.3</v>
      </c>
      <c r="T1119">
        <v>2.3</v>
      </c>
      <c r="U1119">
        <v>0.3</v>
      </c>
      <c r="V1119">
        <v>0.4</v>
      </c>
      <c r="W1119">
        <v>0.7</v>
      </c>
      <c r="X1119">
        <v>0.2</v>
      </c>
      <c r="Y1119">
        <v>0.1</v>
      </c>
      <c r="Z1119">
        <v>0.1</v>
      </c>
      <c r="AA1119">
        <v>0.3</v>
      </c>
      <c r="AC1119">
        <v>0.3</v>
      </c>
      <c r="AD1119">
        <v>3.7</v>
      </c>
      <c r="AE1119">
        <v>0.1</v>
      </c>
      <c r="AF1119">
        <v>0.4</v>
      </c>
      <c r="AG1119">
        <v>0.2</v>
      </c>
      <c r="AH1119">
        <v>0.2</v>
      </c>
      <c r="AI1119">
        <v>0.2</v>
      </c>
      <c r="AJ1119">
        <v>0.1</v>
      </c>
      <c r="AK1119">
        <v>0.3</v>
      </c>
      <c r="AM1119">
        <v>0.1</v>
      </c>
      <c r="AN1119">
        <v>0.2</v>
      </c>
      <c r="AO1119">
        <v>0.2</v>
      </c>
      <c r="AP1119">
        <v>0.2</v>
      </c>
      <c r="AQ1119">
        <v>2.1</v>
      </c>
      <c r="AR1119">
        <v>0.1</v>
      </c>
      <c r="AS1119">
        <v>0.1</v>
      </c>
      <c r="AT1119">
        <v>0.1</v>
      </c>
      <c r="AU1119">
        <v>0.2</v>
      </c>
      <c r="AV1119">
        <v>1.8</v>
      </c>
      <c r="AW1119">
        <v>2</v>
      </c>
      <c r="AX1119">
        <v>4.4</v>
      </c>
      <c r="AY1119">
        <v>0.1</v>
      </c>
      <c r="AZ1119">
        <v>0.2</v>
      </c>
      <c r="BA1119">
        <v>0.5</v>
      </c>
      <c r="BB1119">
        <v>0.1</v>
      </c>
      <c r="BD1119">
        <v>0.3</v>
      </c>
      <c r="BE1119">
        <v>0.5</v>
      </c>
      <c r="BF1119">
        <v>0.1</v>
      </c>
      <c r="BG1119">
        <v>0.2</v>
      </c>
      <c r="BI1119">
        <v>0.1</v>
      </c>
      <c r="BP1119">
        <v>0.1</v>
      </c>
      <c r="BQ1119">
        <v>0.2</v>
      </c>
      <c r="BS1119">
        <v>55.3</v>
      </c>
      <c r="BT1119">
        <v>0.4</v>
      </c>
    </row>
    <row r="1120" spans="1:72" x14ac:dyDescent="0.25">
      <c r="A1120" s="28" t="s">
        <v>292</v>
      </c>
      <c r="B1120" s="27" t="s">
        <v>361</v>
      </c>
      <c r="C1120" s="28" t="s">
        <v>396</v>
      </c>
      <c r="D1120">
        <v>0.1</v>
      </c>
      <c r="G1120">
        <v>0.1</v>
      </c>
      <c r="H1120">
        <v>2.9</v>
      </c>
      <c r="I1120">
        <v>0.1</v>
      </c>
      <c r="K1120">
        <v>0.2</v>
      </c>
      <c r="M1120">
        <v>0.6</v>
      </c>
      <c r="N1120">
        <v>2.4</v>
      </c>
      <c r="O1120">
        <v>81.4</v>
      </c>
      <c r="P1120">
        <v>0.6</v>
      </c>
      <c r="Q1120">
        <v>0.4</v>
      </c>
      <c r="R1120">
        <v>0.2</v>
      </c>
      <c r="S1120">
        <v>0.4</v>
      </c>
      <c r="T1120">
        <v>26.4</v>
      </c>
      <c r="U1120">
        <v>1.5</v>
      </c>
      <c r="V1120">
        <v>1.6</v>
      </c>
      <c r="W1120">
        <v>14.9</v>
      </c>
      <c r="X1120">
        <v>0.4</v>
      </c>
      <c r="Y1120">
        <v>1.4</v>
      </c>
      <c r="Z1120">
        <v>0.2</v>
      </c>
      <c r="AA1120">
        <v>1.3</v>
      </c>
      <c r="AB1120">
        <v>0.3</v>
      </c>
      <c r="AC1120">
        <v>0.4</v>
      </c>
      <c r="AD1120">
        <v>3.8</v>
      </c>
      <c r="AE1120">
        <v>0.1</v>
      </c>
      <c r="AF1120">
        <v>2.9</v>
      </c>
      <c r="AG1120">
        <v>0.4</v>
      </c>
      <c r="AH1120">
        <v>0.3</v>
      </c>
      <c r="AI1120">
        <v>0.2</v>
      </c>
      <c r="AJ1120">
        <v>0.2</v>
      </c>
      <c r="AK1120">
        <v>0.3</v>
      </c>
      <c r="AL1120">
        <v>0.1</v>
      </c>
      <c r="AM1120">
        <v>0.2</v>
      </c>
      <c r="AN1120">
        <v>10.4</v>
      </c>
      <c r="AO1120">
        <v>0.1</v>
      </c>
      <c r="AP1120">
        <v>0.4</v>
      </c>
      <c r="AQ1120">
        <v>19.7</v>
      </c>
      <c r="AR1120">
        <v>0.8</v>
      </c>
      <c r="AS1120">
        <v>0.2</v>
      </c>
      <c r="AT1120">
        <v>0.4</v>
      </c>
      <c r="AU1120">
        <v>0.3</v>
      </c>
      <c r="AV1120">
        <v>45.4</v>
      </c>
      <c r="AW1120">
        <v>2.4</v>
      </c>
      <c r="AX1120">
        <v>119.9</v>
      </c>
      <c r="AY1120">
        <v>0.3</v>
      </c>
      <c r="AZ1120">
        <v>0.3</v>
      </c>
      <c r="BA1120">
        <v>0.4</v>
      </c>
      <c r="BB1120">
        <v>0.2</v>
      </c>
      <c r="BC1120">
        <v>0.1</v>
      </c>
      <c r="BD1120">
        <v>0.6</v>
      </c>
      <c r="BE1120">
        <v>3.5</v>
      </c>
      <c r="BF1120">
        <v>2.8</v>
      </c>
      <c r="BG1120">
        <v>2.8</v>
      </c>
      <c r="BH1120">
        <v>0.2</v>
      </c>
      <c r="BI1120">
        <v>0.4</v>
      </c>
      <c r="BK1120">
        <v>0.4</v>
      </c>
      <c r="BP1120">
        <v>3.3</v>
      </c>
      <c r="BQ1120">
        <v>0.3</v>
      </c>
      <c r="BS1120">
        <v>2466</v>
      </c>
      <c r="BT1120">
        <v>13.9</v>
      </c>
    </row>
    <row r="1121" spans="1:72" x14ac:dyDescent="0.25">
      <c r="A1121" s="28" t="s">
        <v>292</v>
      </c>
      <c r="B1121" s="27" t="s">
        <v>361</v>
      </c>
      <c r="C1121" s="28" t="s">
        <v>397</v>
      </c>
      <c r="AX1121">
        <v>0.1</v>
      </c>
      <c r="BS1121">
        <v>0.8</v>
      </c>
      <c r="BT1121">
        <v>-0.4</v>
      </c>
    </row>
    <row r="1122" spans="1:72" x14ac:dyDescent="0.25">
      <c r="A1122" s="28" t="s">
        <v>292</v>
      </c>
      <c r="B1122" s="27" t="s">
        <v>361</v>
      </c>
      <c r="C1122" s="28" t="s">
        <v>398</v>
      </c>
      <c r="H1122">
        <v>0.1</v>
      </c>
      <c r="N1122">
        <v>0.1</v>
      </c>
      <c r="O1122">
        <v>4.6</v>
      </c>
      <c r="T1122">
        <v>0.3</v>
      </c>
      <c r="W1122">
        <v>0.4</v>
      </c>
      <c r="AN1122">
        <v>0.1</v>
      </c>
      <c r="AQ1122">
        <v>0.1</v>
      </c>
      <c r="AV1122">
        <v>1.7</v>
      </c>
      <c r="AX1122">
        <v>6.1</v>
      </c>
      <c r="BS1122">
        <v>50.1</v>
      </c>
      <c r="BT1122">
        <v>0.1</v>
      </c>
    </row>
    <row r="1123" spans="1:72" x14ac:dyDescent="0.25">
      <c r="A1123" s="28" t="s">
        <v>292</v>
      </c>
      <c r="B1123" s="27" t="s">
        <v>361</v>
      </c>
      <c r="C1123" s="28" t="s">
        <v>399</v>
      </c>
      <c r="H1123">
        <v>0.4</v>
      </c>
      <c r="M1123">
        <v>0.1</v>
      </c>
      <c r="N1123">
        <v>0.3</v>
      </c>
      <c r="O1123">
        <v>3.9</v>
      </c>
      <c r="P1123">
        <v>0.1</v>
      </c>
      <c r="Q1123">
        <v>0.1</v>
      </c>
      <c r="T1123">
        <v>1</v>
      </c>
      <c r="U1123">
        <v>0.1</v>
      </c>
      <c r="V1123">
        <v>0.1</v>
      </c>
      <c r="W1123">
        <v>2.2</v>
      </c>
      <c r="AA1123">
        <v>0.1</v>
      </c>
      <c r="AF1123">
        <v>0.1</v>
      </c>
      <c r="AN1123">
        <v>0.1</v>
      </c>
      <c r="AQ1123">
        <v>0.4</v>
      </c>
      <c r="AR1123">
        <v>0.1</v>
      </c>
      <c r="AV1123">
        <v>2.1</v>
      </c>
      <c r="AW1123">
        <v>0.1</v>
      </c>
      <c r="AX1123">
        <v>10.1</v>
      </c>
      <c r="BE1123">
        <v>0.1</v>
      </c>
      <c r="BF1123">
        <v>0.1</v>
      </c>
      <c r="BG1123">
        <v>0.2</v>
      </c>
      <c r="BI1123">
        <v>0.1</v>
      </c>
      <c r="BP1123">
        <v>0.7</v>
      </c>
      <c r="BS1123">
        <v>97.3</v>
      </c>
      <c r="BT1123">
        <v>3.5</v>
      </c>
    </row>
    <row r="1124" spans="1:72" x14ac:dyDescent="0.25">
      <c r="A1124" s="28" t="s">
        <v>292</v>
      </c>
      <c r="B1124" s="27" t="s">
        <v>361</v>
      </c>
      <c r="C1124" s="28" t="s">
        <v>400</v>
      </c>
      <c r="O1124">
        <v>0.3</v>
      </c>
      <c r="T1124">
        <v>0.3</v>
      </c>
      <c r="W1124">
        <v>0.3</v>
      </c>
      <c r="AV1124">
        <v>0.2</v>
      </c>
      <c r="AX1124">
        <v>0.8</v>
      </c>
      <c r="BS1124">
        <v>8.3</v>
      </c>
      <c r="BT1124">
        <v>-4</v>
      </c>
    </row>
    <row r="1125" spans="1:72" x14ac:dyDescent="0.25">
      <c r="A1125" s="28" t="s">
        <v>292</v>
      </c>
      <c r="B1125" s="27" t="s">
        <v>361</v>
      </c>
      <c r="C1125" s="28" t="s">
        <v>401</v>
      </c>
      <c r="D1125">
        <v>0.1</v>
      </c>
      <c r="H1125">
        <v>1.3</v>
      </c>
      <c r="I1125">
        <v>0.1</v>
      </c>
      <c r="K1125">
        <v>0.1</v>
      </c>
      <c r="M1125">
        <v>0.4</v>
      </c>
      <c r="N1125">
        <v>1.1</v>
      </c>
      <c r="O1125">
        <v>24.1</v>
      </c>
      <c r="P1125">
        <v>0.5</v>
      </c>
      <c r="Q1125">
        <v>0.2</v>
      </c>
      <c r="R1125">
        <v>0.1</v>
      </c>
      <c r="S1125">
        <v>0.2</v>
      </c>
      <c r="T1125">
        <v>14.6</v>
      </c>
      <c r="U1125">
        <v>1.3</v>
      </c>
      <c r="V1125">
        <v>1</v>
      </c>
      <c r="W1125">
        <v>18</v>
      </c>
      <c r="X1125">
        <v>0.4</v>
      </c>
      <c r="Y1125">
        <v>0.4</v>
      </c>
      <c r="Z1125">
        <v>0.2</v>
      </c>
      <c r="AA1125">
        <v>0.4</v>
      </c>
      <c r="AC1125">
        <v>0.1</v>
      </c>
      <c r="AD1125">
        <v>0.2</v>
      </c>
      <c r="AF1125">
        <v>0.9</v>
      </c>
      <c r="AG1125">
        <v>0.1</v>
      </c>
      <c r="AH1125">
        <v>0.1</v>
      </c>
      <c r="AM1125">
        <v>0.1</v>
      </c>
      <c r="AN1125">
        <v>1.6</v>
      </c>
      <c r="AO1125">
        <v>0.1</v>
      </c>
      <c r="AP1125">
        <v>0.1</v>
      </c>
      <c r="AQ1125">
        <v>3.6</v>
      </c>
      <c r="AR1125">
        <v>1</v>
      </c>
      <c r="AV1125">
        <v>14.3</v>
      </c>
      <c r="AW1125">
        <v>0.7</v>
      </c>
      <c r="AX1125">
        <v>63.1</v>
      </c>
      <c r="AY1125">
        <v>0.2</v>
      </c>
      <c r="BA1125">
        <v>0.1</v>
      </c>
      <c r="BD1125">
        <v>0.2</v>
      </c>
      <c r="BE1125">
        <v>1.1</v>
      </c>
      <c r="BF1125">
        <v>0.8</v>
      </c>
      <c r="BG1125">
        <v>1.1</v>
      </c>
      <c r="BH1125">
        <v>0.1</v>
      </c>
      <c r="BI1125">
        <v>0.2</v>
      </c>
      <c r="BK1125">
        <v>0.2</v>
      </c>
      <c r="BP1125">
        <v>2.3</v>
      </c>
      <c r="BQ1125">
        <v>0.2</v>
      </c>
      <c r="BS1125">
        <v>704.1</v>
      </c>
      <c r="BT1125">
        <v>20.3</v>
      </c>
    </row>
    <row r="1126" spans="1:72" x14ac:dyDescent="0.25">
      <c r="A1126" s="28" t="s">
        <v>292</v>
      </c>
      <c r="B1126" s="27" t="s">
        <v>361</v>
      </c>
      <c r="C1126" s="28" t="s">
        <v>402</v>
      </c>
      <c r="D1126">
        <v>0.3</v>
      </c>
      <c r="H1126">
        <v>2.7</v>
      </c>
      <c r="I1126">
        <v>0.1</v>
      </c>
      <c r="K1126">
        <v>0.1</v>
      </c>
      <c r="M1126">
        <v>0.8</v>
      </c>
      <c r="N1126">
        <v>2.2</v>
      </c>
      <c r="O1126">
        <v>37</v>
      </c>
      <c r="P1126">
        <v>1.3</v>
      </c>
      <c r="Q1126">
        <v>0.4</v>
      </c>
      <c r="R1126">
        <v>0.2</v>
      </c>
      <c r="S1126">
        <v>0.5</v>
      </c>
      <c r="T1126">
        <v>13.6</v>
      </c>
      <c r="U1126">
        <v>2.7</v>
      </c>
      <c r="V1126">
        <v>2.4</v>
      </c>
      <c r="W1126">
        <v>49.8</v>
      </c>
      <c r="X1126">
        <v>1.3</v>
      </c>
      <c r="Y1126">
        <v>0.6</v>
      </c>
      <c r="Z1126">
        <v>0.5</v>
      </c>
      <c r="AA1126">
        <v>1</v>
      </c>
      <c r="AC1126">
        <v>0.1</v>
      </c>
      <c r="AD1126">
        <v>0.4</v>
      </c>
      <c r="AF1126">
        <v>1.4</v>
      </c>
      <c r="AG1126">
        <v>0.1</v>
      </c>
      <c r="AH1126">
        <v>0.1</v>
      </c>
      <c r="AJ1126">
        <v>0.1</v>
      </c>
      <c r="AN1126">
        <v>1.5</v>
      </c>
      <c r="AQ1126">
        <v>4.9</v>
      </c>
      <c r="AR1126">
        <v>2.7</v>
      </c>
      <c r="AU1126">
        <v>0.1</v>
      </c>
      <c r="AV1126">
        <v>14.3</v>
      </c>
      <c r="AW1126">
        <v>1.5</v>
      </c>
      <c r="AX1126">
        <v>73</v>
      </c>
      <c r="AY1126">
        <v>0.4</v>
      </c>
      <c r="BA1126">
        <v>0.1</v>
      </c>
      <c r="BD1126">
        <v>0.2</v>
      </c>
      <c r="BE1126">
        <v>0.8</v>
      </c>
      <c r="BF1126">
        <v>1.1</v>
      </c>
      <c r="BG1126">
        <v>0.8</v>
      </c>
      <c r="BI1126">
        <v>0.4</v>
      </c>
      <c r="BK1126">
        <v>0.2</v>
      </c>
      <c r="BP1126">
        <v>2</v>
      </c>
      <c r="BS1126">
        <v>745.4</v>
      </c>
      <c r="BT1126">
        <v>36.9</v>
      </c>
    </row>
    <row r="1127" spans="1:72" x14ac:dyDescent="0.25">
      <c r="A1127" s="28" t="s">
        <v>292</v>
      </c>
      <c r="B1127" s="27" t="s">
        <v>361</v>
      </c>
      <c r="C1127" s="28" t="s">
        <v>403</v>
      </c>
      <c r="H1127">
        <v>1.6</v>
      </c>
      <c r="I1127">
        <v>0.1</v>
      </c>
      <c r="K1127">
        <v>0.1</v>
      </c>
      <c r="M1127">
        <v>0.2</v>
      </c>
      <c r="N1127">
        <v>1.1</v>
      </c>
      <c r="O1127">
        <v>17.8</v>
      </c>
      <c r="P1127">
        <v>0.4</v>
      </c>
      <c r="Q1127">
        <v>0.2</v>
      </c>
      <c r="S1127">
        <v>0.1</v>
      </c>
      <c r="T1127">
        <v>14.7</v>
      </c>
      <c r="U1127">
        <v>0.7</v>
      </c>
      <c r="V1127">
        <v>0.6</v>
      </c>
      <c r="W1127">
        <v>10.3</v>
      </c>
      <c r="X1127">
        <v>0.2</v>
      </c>
      <c r="Y1127">
        <v>0.2</v>
      </c>
      <c r="Z1127">
        <v>0.1</v>
      </c>
      <c r="AA1127">
        <v>0.3</v>
      </c>
      <c r="AD1127">
        <v>0.1</v>
      </c>
      <c r="AF1127">
        <v>0.5</v>
      </c>
      <c r="AN1127">
        <v>0.9</v>
      </c>
      <c r="AQ1127">
        <v>2.2</v>
      </c>
      <c r="AR1127">
        <v>0.4</v>
      </c>
      <c r="AV1127">
        <v>13.2</v>
      </c>
      <c r="AW1127">
        <v>0.5</v>
      </c>
      <c r="AX1127">
        <v>44.8</v>
      </c>
      <c r="AY1127">
        <v>0.1</v>
      </c>
      <c r="BE1127">
        <v>0.5</v>
      </c>
      <c r="BF1127">
        <v>0.4</v>
      </c>
      <c r="BG1127">
        <v>0.5</v>
      </c>
      <c r="BI1127">
        <v>0.1</v>
      </c>
      <c r="BK1127">
        <v>0.1</v>
      </c>
      <c r="BP1127">
        <v>1.5</v>
      </c>
      <c r="BS1127">
        <v>491.7</v>
      </c>
      <c r="BT1127">
        <v>9.5</v>
      </c>
    </row>
    <row r="1128" spans="1:72" x14ac:dyDescent="0.25">
      <c r="A1128" s="28" t="s">
        <v>292</v>
      </c>
      <c r="B1128" s="27" t="s">
        <v>361</v>
      </c>
      <c r="C1128" s="28" t="s">
        <v>404</v>
      </c>
      <c r="H1128">
        <v>1.2</v>
      </c>
      <c r="I1128">
        <v>0.1</v>
      </c>
      <c r="M1128">
        <v>0.2</v>
      </c>
      <c r="N1128">
        <v>0.9</v>
      </c>
      <c r="O1128">
        <v>11.8</v>
      </c>
      <c r="P1128">
        <v>0.3</v>
      </c>
      <c r="Q1128">
        <v>0.2</v>
      </c>
      <c r="T1128">
        <v>4.6</v>
      </c>
      <c r="U1128">
        <v>0.3</v>
      </c>
      <c r="V1128">
        <v>0.4</v>
      </c>
      <c r="W1128">
        <v>7.1</v>
      </c>
      <c r="X1128">
        <v>0.1</v>
      </c>
      <c r="Y1128">
        <v>0.1</v>
      </c>
      <c r="AA1128">
        <v>0.2</v>
      </c>
      <c r="AF1128">
        <v>0.3</v>
      </c>
      <c r="AN1128">
        <v>0.4</v>
      </c>
      <c r="AQ1128">
        <v>0.8</v>
      </c>
      <c r="AR1128">
        <v>0.2</v>
      </c>
      <c r="AV1128">
        <v>7.5</v>
      </c>
      <c r="AW1128">
        <v>0.3</v>
      </c>
      <c r="AX1128">
        <v>33.9</v>
      </c>
      <c r="BE1128">
        <v>0.6</v>
      </c>
      <c r="BF1128">
        <v>0.4</v>
      </c>
      <c r="BG1128">
        <v>0.5</v>
      </c>
      <c r="BK1128">
        <v>0.1</v>
      </c>
      <c r="BP1128">
        <v>1.3</v>
      </c>
      <c r="BS1128">
        <v>282.5</v>
      </c>
      <c r="BT1128">
        <v>9.3</v>
      </c>
    </row>
    <row r="1129" spans="1:72" x14ac:dyDescent="0.25">
      <c r="A1129" s="28" t="s">
        <v>292</v>
      </c>
      <c r="B1129" s="27" t="s">
        <v>361</v>
      </c>
      <c r="C1129" s="28" t="s">
        <v>405</v>
      </c>
      <c r="H1129">
        <v>0.1</v>
      </c>
      <c r="N1129">
        <v>0.1</v>
      </c>
      <c r="O1129">
        <v>0.9</v>
      </c>
      <c r="T1129">
        <v>0.6</v>
      </c>
      <c r="W1129">
        <v>0.7</v>
      </c>
      <c r="AN1129">
        <v>0.1</v>
      </c>
      <c r="AQ1129">
        <v>0.1</v>
      </c>
      <c r="AV1129">
        <v>1.4</v>
      </c>
      <c r="AX1129">
        <v>3.2</v>
      </c>
      <c r="BE1129">
        <v>0.1</v>
      </c>
      <c r="BF1129">
        <v>0.1</v>
      </c>
      <c r="BP1129">
        <v>0.1</v>
      </c>
      <c r="BS1129">
        <v>36</v>
      </c>
      <c r="BT1129">
        <v>0.7</v>
      </c>
    </row>
    <row r="1130" spans="1:72" x14ac:dyDescent="0.25">
      <c r="A1130" s="28" t="s">
        <v>292</v>
      </c>
      <c r="B1130" s="27" t="s">
        <v>361</v>
      </c>
      <c r="C1130" s="28" t="s">
        <v>406</v>
      </c>
      <c r="H1130">
        <v>0.2</v>
      </c>
      <c r="N1130">
        <v>0.2</v>
      </c>
      <c r="O1130">
        <v>3.8</v>
      </c>
      <c r="T1130">
        <v>3.7</v>
      </c>
      <c r="U1130">
        <v>0.1</v>
      </c>
      <c r="V1130">
        <v>0.1</v>
      </c>
      <c r="W1130">
        <v>1.5</v>
      </c>
      <c r="Y1130">
        <v>0.1</v>
      </c>
      <c r="AA1130">
        <v>0.1</v>
      </c>
      <c r="AF1130">
        <v>0.2</v>
      </c>
      <c r="AN1130">
        <v>0.8</v>
      </c>
      <c r="AQ1130">
        <v>1</v>
      </c>
      <c r="AR1130">
        <v>0.1</v>
      </c>
      <c r="AV1130">
        <v>5.2</v>
      </c>
      <c r="AW1130">
        <v>0.1</v>
      </c>
      <c r="AX1130">
        <v>12.9</v>
      </c>
      <c r="BE1130">
        <v>0.2</v>
      </c>
      <c r="BF1130">
        <v>0.1</v>
      </c>
      <c r="BG1130">
        <v>0.2</v>
      </c>
      <c r="BP1130">
        <v>0.4</v>
      </c>
      <c r="BS1130">
        <v>204</v>
      </c>
      <c r="BT1130">
        <v>2.9</v>
      </c>
    </row>
    <row r="1131" spans="1:72" x14ac:dyDescent="0.25">
      <c r="A1131" s="28" t="s">
        <v>292</v>
      </c>
      <c r="B1131" s="27" t="s">
        <v>361</v>
      </c>
      <c r="C1131" s="28" t="s">
        <v>407</v>
      </c>
      <c r="D1131">
        <v>0.8</v>
      </c>
      <c r="F1131">
        <v>0.2</v>
      </c>
      <c r="G1131">
        <v>0.1</v>
      </c>
      <c r="H1131">
        <v>8.6</v>
      </c>
      <c r="I1131">
        <v>0.6</v>
      </c>
      <c r="J1131">
        <v>0.2</v>
      </c>
      <c r="K1131">
        <v>0.6</v>
      </c>
      <c r="L1131">
        <v>0.2</v>
      </c>
      <c r="M1131">
        <v>3.2</v>
      </c>
      <c r="N1131">
        <v>6.2</v>
      </c>
      <c r="O1131">
        <v>81</v>
      </c>
      <c r="P1131">
        <v>2.2</v>
      </c>
      <c r="Q1131">
        <v>1.2</v>
      </c>
      <c r="R1131">
        <v>0.8</v>
      </c>
      <c r="S1131">
        <v>1.3</v>
      </c>
      <c r="T1131">
        <v>56.7</v>
      </c>
      <c r="U1131">
        <v>5.1</v>
      </c>
      <c r="V1131">
        <v>5.3</v>
      </c>
      <c r="W1131">
        <v>53.2</v>
      </c>
      <c r="X1131">
        <v>1.7</v>
      </c>
      <c r="Y1131">
        <v>1.7</v>
      </c>
      <c r="Z1131">
        <v>1.1</v>
      </c>
      <c r="AA1131">
        <v>2.6</v>
      </c>
      <c r="AB1131">
        <v>0.2</v>
      </c>
      <c r="AC1131">
        <v>0.6</v>
      </c>
      <c r="AD1131">
        <v>3</v>
      </c>
      <c r="AE1131">
        <v>0.5</v>
      </c>
      <c r="AF1131">
        <v>7.3</v>
      </c>
      <c r="AG1131">
        <v>1.4</v>
      </c>
      <c r="AH1131">
        <v>1</v>
      </c>
      <c r="AI1131">
        <v>2.1</v>
      </c>
      <c r="AJ1131">
        <v>1.4</v>
      </c>
      <c r="AK1131">
        <v>1.4</v>
      </c>
      <c r="AL1131">
        <v>0.2</v>
      </c>
      <c r="AM1131">
        <v>0.8</v>
      </c>
      <c r="AN1131">
        <v>6.5</v>
      </c>
      <c r="AO1131">
        <v>1</v>
      </c>
      <c r="AP1131">
        <v>1.5</v>
      </c>
      <c r="AQ1131">
        <v>25.1</v>
      </c>
      <c r="AR1131">
        <v>5.2</v>
      </c>
      <c r="AS1131">
        <v>0.5</v>
      </c>
      <c r="AT1131">
        <v>0.8</v>
      </c>
      <c r="AU1131">
        <v>0.5</v>
      </c>
      <c r="AV1131">
        <v>57.5</v>
      </c>
      <c r="AW1131">
        <v>3.4</v>
      </c>
      <c r="AX1131">
        <v>237.8</v>
      </c>
      <c r="AY1131">
        <v>2.3</v>
      </c>
      <c r="AZ1131">
        <v>0.7</v>
      </c>
      <c r="BA1131">
        <v>1.8</v>
      </c>
      <c r="BB1131">
        <v>0.2</v>
      </c>
      <c r="BC1131">
        <v>0.2</v>
      </c>
      <c r="BD1131">
        <v>1.7</v>
      </c>
      <c r="BE1131">
        <v>5.3</v>
      </c>
      <c r="BF1131">
        <v>4.4</v>
      </c>
      <c r="BG1131">
        <v>5.7</v>
      </c>
      <c r="BH1131">
        <v>0.5</v>
      </c>
      <c r="BI1131">
        <v>3.5</v>
      </c>
      <c r="BJ1131">
        <v>0.3</v>
      </c>
      <c r="BK1131">
        <v>1</v>
      </c>
      <c r="BL1131">
        <v>0.1</v>
      </c>
      <c r="BM1131">
        <v>0.2</v>
      </c>
      <c r="BP1131">
        <v>12.8</v>
      </c>
      <c r="BQ1131">
        <v>10.2</v>
      </c>
      <c r="BR1131">
        <v>0.1</v>
      </c>
      <c r="BS1131">
        <v>2611.8</v>
      </c>
      <c r="BT1131">
        <v>54.7</v>
      </c>
    </row>
    <row r="1132" spans="1:72" x14ac:dyDescent="0.25">
      <c r="A1132" s="26" t="s">
        <v>293</v>
      </c>
      <c r="B1132" s="27" t="s">
        <v>362</v>
      </c>
      <c r="C1132" s="26" t="s">
        <v>384</v>
      </c>
      <c r="D1132">
        <v>259.7</v>
      </c>
      <c r="E1132">
        <v>43.7</v>
      </c>
      <c r="F1132">
        <v>14.3</v>
      </c>
      <c r="G1132">
        <v>169.3</v>
      </c>
      <c r="H1132">
        <v>14041.5</v>
      </c>
      <c r="I1132">
        <v>1141.9</v>
      </c>
      <c r="J1132">
        <v>264</v>
      </c>
      <c r="K1132">
        <v>731</v>
      </c>
      <c r="L1132">
        <v>189.2</v>
      </c>
      <c r="M1132">
        <v>1018.9</v>
      </c>
      <c r="N1132">
        <v>3661.9</v>
      </c>
      <c r="O1132">
        <v>4533.7</v>
      </c>
      <c r="P1132">
        <v>977.3</v>
      </c>
      <c r="Q1132">
        <v>704.3</v>
      </c>
      <c r="R1132">
        <v>402</v>
      </c>
      <c r="S1132">
        <v>1113.3</v>
      </c>
      <c r="T1132">
        <v>1192.1</v>
      </c>
      <c r="U1132">
        <v>1206.6</v>
      </c>
      <c r="V1132">
        <v>1328.2</v>
      </c>
      <c r="W1132">
        <v>3404.4</v>
      </c>
      <c r="X1132">
        <v>302</v>
      </c>
      <c r="Y1132">
        <v>1560.6</v>
      </c>
      <c r="Z1132">
        <v>341.6</v>
      </c>
      <c r="AA1132">
        <v>1442.5</v>
      </c>
      <c r="AB1132">
        <v>156.5</v>
      </c>
      <c r="AC1132">
        <v>544.7</v>
      </c>
      <c r="AD1132">
        <v>2308.3</v>
      </c>
      <c r="AE1132">
        <v>4553.2</v>
      </c>
      <c r="AF1132">
        <v>16887</v>
      </c>
      <c r="AG1132">
        <v>11733.9</v>
      </c>
      <c r="AH1132">
        <v>904.1</v>
      </c>
      <c r="AI1132">
        <v>133.7</v>
      </c>
      <c r="AJ1132">
        <v>540</v>
      </c>
      <c r="AK1132">
        <v>1134</v>
      </c>
      <c r="AL1132">
        <v>512.6</v>
      </c>
      <c r="AM1132">
        <v>2212.8</v>
      </c>
      <c r="AN1132">
        <v>1911.1</v>
      </c>
      <c r="AO1132">
        <v>1762.6</v>
      </c>
      <c r="AP1132">
        <v>2283.9</v>
      </c>
      <c r="AQ1132">
        <v>5438.5</v>
      </c>
      <c r="AR1132">
        <v>3097.3</v>
      </c>
      <c r="AS1132">
        <v>2041.2</v>
      </c>
      <c r="AT1132">
        <v>977.7</v>
      </c>
      <c r="AU1132">
        <v>1203.4</v>
      </c>
      <c r="AV1132">
        <v>5260.6</v>
      </c>
      <c r="AW1132">
        <v>896.6</v>
      </c>
      <c r="AX1132">
        <v>337.2</v>
      </c>
      <c r="AY1132">
        <v>15118.6</v>
      </c>
      <c r="AZ1132">
        <v>827.5</v>
      </c>
      <c r="BA1132">
        <v>1341.9</v>
      </c>
      <c r="BB1132">
        <v>978.9</v>
      </c>
      <c r="BC1132">
        <v>2280</v>
      </c>
      <c r="BD1132">
        <v>2076.5</v>
      </c>
      <c r="BE1132">
        <v>2553</v>
      </c>
      <c r="BF1132">
        <v>744.1</v>
      </c>
      <c r="BG1132">
        <v>1057.2</v>
      </c>
      <c r="BH1132">
        <v>337</v>
      </c>
      <c r="BI1132">
        <v>1820.6</v>
      </c>
      <c r="BJ1132">
        <v>1071.7</v>
      </c>
      <c r="BK1132">
        <v>749.9</v>
      </c>
      <c r="BL1132">
        <v>86.3</v>
      </c>
      <c r="BM1132">
        <v>468.7</v>
      </c>
      <c r="BP1132">
        <v>244.6</v>
      </c>
      <c r="BQ1132">
        <v>1387.5</v>
      </c>
      <c r="BR1132">
        <v>26.6</v>
      </c>
      <c r="BS1132">
        <v>1325</v>
      </c>
      <c r="BT1132">
        <v>175</v>
      </c>
    </row>
    <row r="1133" spans="1:72" x14ac:dyDescent="0.25">
      <c r="A1133" s="28" t="s">
        <v>293</v>
      </c>
      <c r="B1133" s="27" t="s">
        <v>362</v>
      </c>
      <c r="C1133" s="28" t="s">
        <v>385</v>
      </c>
      <c r="D1133">
        <v>0.3</v>
      </c>
      <c r="E1133">
        <v>0.1</v>
      </c>
      <c r="G1133">
        <v>0.2</v>
      </c>
      <c r="H1133">
        <v>16.9</v>
      </c>
      <c r="I1133">
        <v>0.8</v>
      </c>
      <c r="J1133">
        <v>0.3</v>
      </c>
      <c r="K1133">
        <v>0.9</v>
      </c>
      <c r="L1133">
        <v>0.2</v>
      </c>
      <c r="M1133">
        <v>1.1</v>
      </c>
      <c r="N1133">
        <v>4.7</v>
      </c>
      <c r="O1133">
        <v>38</v>
      </c>
      <c r="P1133">
        <v>1.2</v>
      </c>
      <c r="Q1133">
        <v>0.7</v>
      </c>
      <c r="R1133">
        <v>0.4</v>
      </c>
      <c r="S1133">
        <v>1.3</v>
      </c>
      <c r="T1133">
        <v>3</v>
      </c>
      <c r="U1133">
        <v>1.1</v>
      </c>
      <c r="V1133">
        <v>1.7</v>
      </c>
      <c r="W1133">
        <v>4</v>
      </c>
      <c r="X1133">
        <v>0.4</v>
      </c>
      <c r="Y1133">
        <v>2</v>
      </c>
      <c r="Z1133">
        <v>0.4</v>
      </c>
      <c r="AA1133">
        <v>1.8</v>
      </c>
      <c r="AB1133">
        <v>0.1</v>
      </c>
      <c r="AC1133">
        <v>0.7</v>
      </c>
      <c r="AD1133">
        <v>2</v>
      </c>
      <c r="AE1133">
        <v>5.7</v>
      </c>
      <c r="AF1133">
        <v>12.3</v>
      </c>
      <c r="AG1133">
        <v>14.4</v>
      </c>
      <c r="AH1133">
        <v>0.9</v>
      </c>
      <c r="AI1133">
        <v>0.6</v>
      </c>
      <c r="AJ1133">
        <v>0.6</v>
      </c>
      <c r="AK1133">
        <v>1.1</v>
      </c>
      <c r="AL1133">
        <v>0.5</v>
      </c>
      <c r="AM1133">
        <v>2.2</v>
      </c>
      <c r="AN1133">
        <v>2.4</v>
      </c>
      <c r="AO1133">
        <v>2.6</v>
      </c>
      <c r="AP1133">
        <v>2.6</v>
      </c>
      <c r="AQ1133">
        <v>16.7</v>
      </c>
      <c r="AR1133">
        <v>1.6</v>
      </c>
      <c r="AS1133">
        <v>2.2</v>
      </c>
      <c r="AT1133">
        <v>0.9</v>
      </c>
      <c r="AU1133">
        <v>1.1</v>
      </c>
      <c r="AV1133">
        <v>10.2</v>
      </c>
      <c r="AW1133">
        <v>1.1</v>
      </c>
      <c r="AX1133">
        <v>0.5</v>
      </c>
      <c r="AY1133">
        <v>23.8</v>
      </c>
      <c r="AZ1133">
        <v>0.9</v>
      </c>
      <c r="BA1133">
        <v>1.5</v>
      </c>
      <c r="BB1133">
        <v>0.9</v>
      </c>
      <c r="BC1133">
        <v>12.7</v>
      </c>
      <c r="BD1133">
        <v>1.4</v>
      </c>
      <c r="BE1133">
        <v>1.8</v>
      </c>
      <c r="BF1133">
        <v>0.6</v>
      </c>
      <c r="BG1133">
        <v>1.6</v>
      </c>
      <c r="BH1133">
        <v>0.4</v>
      </c>
      <c r="BI1133">
        <v>2.1</v>
      </c>
      <c r="BJ1133">
        <v>1</v>
      </c>
      <c r="BK1133">
        <v>0.5</v>
      </c>
      <c r="BL1133">
        <v>0.1</v>
      </c>
      <c r="BM1133">
        <v>0.4</v>
      </c>
      <c r="BP1133">
        <v>0.1</v>
      </c>
      <c r="BQ1133">
        <v>0.4</v>
      </c>
      <c r="BS1133">
        <v>0.6</v>
      </c>
      <c r="BT1133">
        <v>0.3</v>
      </c>
    </row>
    <row r="1134" spans="1:72" x14ac:dyDescent="0.25">
      <c r="A1134" s="28" t="s">
        <v>293</v>
      </c>
      <c r="B1134" s="27" t="s">
        <v>362</v>
      </c>
      <c r="C1134" s="28" t="s">
        <v>386</v>
      </c>
      <c r="D1134">
        <v>0.5</v>
      </c>
      <c r="E1134">
        <v>0.1</v>
      </c>
      <c r="G1134">
        <v>0.3</v>
      </c>
      <c r="H1134">
        <v>59.4</v>
      </c>
      <c r="I1134">
        <v>3</v>
      </c>
      <c r="J1134">
        <v>0.5</v>
      </c>
      <c r="K1134">
        <v>2.2</v>
      </c>
      <c r="L1134">
        <v>0.4</v>
      </c>
      <c r="M1134">
        <v>4.1</v>
      </c>
      <c r="N1134">
        <v>16.8</v>
      </c>
      <c r="O1134">
        <v>42.2</v>
      </c>
      <c r="P1134">
        <v>3.6</v>
      </c>
      <c r="Q1134">
        <v>2.2</v>
      </c>
      <c r="R1134">
        <v>0.9</v>
      </c>
      <c r="S1134">
        <v>3.2</v>
      </c>
      <c r="T1134">
        <v>6.4</v>
      </c>
      <c r="U1134">
        <v>3.7</v>
      </c>
      <c r="V1134">
        <v>4.3</v>
      </c>
      <c r="W1134">
        <v>14.4</v>
      </c>
      <c r="X1134">
        <v>1.2</v>
      </c>
      <c r="Y1134">
        <v>6</v>
      </c>
      <c r="Z1134">
        <v>0.9</v>
      </c>
      <c r="AA1134">
        <v>3.1</v>
      </c>
      <c r="AB1134">
        <v>0.2</v>
      </c>
      <c r="AC1134">
        <v>0.9</v>
      </c>
      <c r="AD1134">
        <v>4.7</v>
      </c>
      <c r="AE1134">
        <v>13.8</v>
      </c>
      <c r="AF1134">
        <v>28.6</v>
      </c>
      <c r="AG1134">
        <v>28.6</v>
      </c>
      <c r="AH1134">
        <v>2.1</v>
      </c>
      <c r="AI1134">
        <v>0.4</v>
      </c>
      <c r="AJ1134">
        <v>1.3</v>
      </c>
      <c r="AK1134">
        <v>1.8</v>
      </c>
      <c r="AL1134">
        <v>1.4</v>
      </c>
      <c r="AM1134">
        <v>5.3</v>
      </c>
      <c r="AN1134">
        <v>5.7</v>
      </c>
      <c r="AO1134">
        <v>5.6</v>
      </c>
      <c r="AP1134">
        <v>6.5</v>
      </c>
      <c r="AQ1134">
        <v>33.2</v>
      </c>
      <c r="AR1134">
        <v>4.7</v>
      </c>
      <c r="AS1134">
        <v>7.9</v>
      </c>
      <c r="AT1134">
        <v>2.8</v>
      </c>
      <c r="AU1134">
        <v>1.7</v>
      </c>
      <c r="AV1134">
        <v>23.5</v>
      </c>
      <c r="AW1134">
        <v>2.1</v>
      </c>
      <c r="AX1134">
        <v>0.7</v>
      </c>
      <c r="AY1134">
        <v>39.4</v>
      </c>
      <c r="AZ1134">
        <v>1.8</v>
      </c>
      <c r="BA1134">
        <v>4.1</v>
      </c>
      <c r="BB1134">
        <v>2</v>
      </c>
      <c r="BC1134">
        <v>20.1</v>
      </c>
      <c r="BD1134">
        <v>3.8</v>
      </c>
      <c r="BE1134">
        <v>5</v>
      </c>
      <c r="BF1134">
        <v>1.2</v>
      </c>
      <c r="BG1134">
        <v>3.5</v>
      </c>
      <c r="BH1134">
        <v>0.8</v>
      </c>
      <c r="BI1134">
        <v>4.5</v>
      </c>
      <c r="BJ1134">
        <v>2.5</v>
      </c>
      <c r="BK1134">
        <v>1.2</v>
      </c>
      <c r="BL1134">
        <v>0.2</v>
      </c>
      <c r="BM1134">
        <v>0.6</v>
      </c>
      <c r="BP1134">
        <v>0.1</v>
      </c>
      <c r="BQ1134">
        <v>0.3</v>
      </c>
      <c r="BS1134">
        <v>0.1</v>
      </c>
      <c r="BT1134">
        <v>0.2</v>
      </c>
    </row>
    <row r="1135" spans="1:72" x14ac:dyDescent="0.25">
      <c r="A1135" s="28" t="s">
        <v>293</v>
      </c>
      <c r="B1135" s="27" t="s">
        <v>362</v>
      </c>
      <c r="C1135" s="28" t="s">
        <v>387</v>
      </c>
      <c r="D1135">
        <v>2.6</v>
      </c>
      <c r="E1135">
        <v>0.3</v>
      </c>
      <c r="F1135">
        <v>0.1</v>
      </c>
      <c r="G1135">
        <v>0.8</v>
      </c>
      <c r="H1135">
        <v>76.4</v>
      </c>
      <c r="I1135">
        <v>4.8</v>
      </c>
      <c r="J1135">
        <v>1.6</v>
      </c>
      <c r="K1135">
        <v>3.7</v>
      </c>
      <c r="L1135">
        <v>0.9</v>
      </c>
      <c r="M1135">
        <v>5.2</v>
      </c>
      <c r="N1135">
        <v>23.9</v>
      </c>
      <c r="O1135">
        <v>79.7</v>
      </c>
      <c r="P1135">
        <v>6.4</v>
      </c>
      <c r="Q1135">
        <v>4.2</v>
      </c>
      <c r="R1135">
        <v>3.3</v>
      </c>
      <c r="S1135">
        <v>6.9</v>
      </c>
      <c r="T1135">
        <v>15.2</v>
      </c>
      <c r="U1135">
        <v>6.9</v>
      </c>
      <c r="V1135">
        <v>10.1</v>
      </c>
      <c r="W1135">
        <v>21.4</v>
      </c>
      <c r="X1135">
        <v>3</v>
      </c>
      <c r="Y1135">
        <v>9.8</v>
      </c>
      <c r="Z1135">
        <v>2.7</v>
      </c>
      <c r="AA1135">
        <v>8.9</v>
      </c>
      <c r="AB1135">
        <v>0.5</v>
      </c>
      <c r="AC1135">
        <v>3.3</v>
      </c>
      <c r="AD1135">
        <v>14.5</v>
      </c>
      <c r="AE1135">
        <v>19.9</v>
      </c>
      <c r="AF1135">
        <v>63.7</v>
      </c>
      <c r="AG1135">
        <v>45.8</v>
      </c>
      <c r="AH1135">
        <v>5.5</v>
      </c>
      <c r="AI1135">
        <v>2.8</v>
      </c>
      <c r="AJ1135">
        <v>3.8</v>
      </c>
      <c r="AK1135">
        <v>6.8</v>
      </c>
      <c r="AL1135">
        <v>2.5</v>
      </c>
      <c r="AM1135">
        <v>11.6</v>
      </c>
      <c r="AN1135">
        <v>12.5</v>
      </c>
      <c r="AO1135">
        <v>9.3</v>
      </c>
      <c r="AP1135">
        <v>11.9</v>
      </c>
      <c r="AQ1135">
        <v>94.9</v>
      </c>
      <c r="AR1135">
        <v>10.7</v>
      </c>
      <c r="AS1135">
        <v>11.7</v>
      </c>
      <c r="AT1135">
        <v>9.8</v>
      </c>
      <c r="AU1135">
        <v>5.9</v>
      </c>
      <c r="AV1135">
        <v>83.5</v>
      </c>
      <c r="AW1135">
        <v>6.9</v>
      </c>
      <c r="AX1135">
        <v>4.3</v>
      </c>
      <c r="AY1135">
        <v>64.4</v>
      </c>
      <c r="AZ1135">
        <v>3.8</v>
      </c>
      <c r="BA1135">
        <v>10.8</v>
      </c>
      <c r="BB1135">
        <v>4.8</v>
      </c>
      <c r="BC1135">
        <v>58.6</v>
      </c>
      <c r="BD1135">
        <v>14.1</v>
      </c>
      <c r="BE1135">
        <v>11.8</v>
      </c>
      <c r="BF1135">
        <v>4.1</v>
      </c>
      <c r="BG1135">
        <v>9.1</v>
      </c>
      <c r="BH1135">
        <v>2.9</v>
      </c>
      <c r="BI1135">
        <v>16.8</v>
      </c>
      <c r="BJ1135">
        <v>3.8</v>
      </c>
      <c r="BK1135">
        <v>2.9</v>
      </c>
      <c r="BL1135">
        <v>0.5</v>
      </c>
      <c r="BM1135">
        <v>1.5</v>
      </c>
      <c r="BP1135">
        <v>0.7</v>
      </c>
      <c r="BQ1135">
        <v>7.7</v>
      </c>
      <c r="BS1135">
        <v>30.6</v>
      </c>
      <c r="BT1135">
        <v>1.2</v>
      </c>
    </row>
    <row r="1136" spans="1:51" x14ac:dyDescent="0.25">
      <c r="A1136" s="28" t="s">
        <v>293</v>
      </c>
      <c r="B1136" s="27" t="s">
        <v>362</v>
      </c>
      <c r="C1136" s="28" t="s">
        <v>388</v>
      </c>
      <c r="H1136">
        <v>0.6</v>
      </c>
      <c r="N1136">
        <v>0.1</v>
      </c>
      <c r="O1136">
        <v>0.8</v>
      </c>
      <c r="W1136">
        <v>0.1</v>
      </c>
      <c r="AD1136">
        <v>0.1</v>
      </c>
      <c r="AE1136">
        <v>0.1</v>
      </c>
      <c r="AF1136">
        <v>0.3</v>
      </c>
      <c r="AG1136">
        <v>0.3</v>
      </c>
      <c r="AM1136">
        <v>0.1</v>
      </c>
      <c r="AN1136">
        <v>0.1</v>
      </c>
      <c r="AO1136">
        <v>0.1</v>
      </c>
      <c r="AP1136">
        <v>0.1</v>
      </c>
      <c r="AQ1136">
        <v>0.2</v>
      </c>
      <c r="AR1136">
        <v>0.1</v>
      </c>
      <c r="AS1136">
        <v>0.1</v>
      </c>
      <c r="AT1136">
        <v>0.1</v>
      </c>
      <c r="AV1136">
        <v>0.2</v>
      </c>
      <c r="AY1136">
        <v>0.6</v>
      </c>
    </row>
    <row r="1137" spans="1:61" x14ac:dyDescent="0.25">
      <c r="A1137" s="28" t="s">
        <v>293</v>
      </c>
      <c r="B1137" s="27" t="s">
        <v>362</v>
      </c>
      <c r="C1137" s="28" t="s">
        <v>389</v>
      </c>
      <c r="H1137">
        <v>1.3</v>
      </c>
      <c r="I1137">
        <v>0.1</v>
      </c>
      <c r="M1137">
        <v>0.1</v>
      </c>
      <c r="N1137">
        <v>0.3</v>
      </c>
      <c r="O1137">
        <v>0.7</v>
      </c>
      <c r="P1137">
        <v>0.1</v>
      </c>
      <c r="S1137">
        <v>0.1</v>
      </c>
      <c r="T1137">
        <v>0.1</v>
      </c>
      <c r="U1137">
        <v>0.1</v>
      </c>
      <c r="V1137">
        <v>0.1</v>
      </c>
      <c r="W1137">
        <v>0.3</v>
      </c>
      <c r="Y1137">
        <v>0.1</v>
      </c>
      <c r="AA1137">
        <v>0.1</v>
      </c>
      <c r="AD1137">
        <v>0.1</v>
      </c>
      <c r="AE1137">
        <v>0.3</v>
      </c>
      <c r="AF1137">
        <v>0.6</v>
      </c>
      <c r="AG1137">
        <v>0.6</v>
      </c>
      <c r="AH1137">
        <v>0.1</v>
      </c>
      <c r="AK1137">
        <v>0.1</v>
      </c>
      <c r="AM1137">
        <v>0.1</v>
      </c>
      <c r="AN1137">
        <v>0.1</v>
      </c>
      <c r="AO1137">
        <v>0.1</v>
      </c>
      <c r="AP1137">
        <v>0.1</v>
      </c>
      <c r="AQ1137">
        <v>0.4</v>
      </c>
      <c r="AR1137">
        <v>0.1</v>
      </c>
      <c r="AS1137">
        <v>0.1</v>
      </c>
      <c r="AT1137">
        <v>0.1</v>
      </c>
      <c r="AU1137">
        <v>0.1</v>
      </c>
      <c r="AV1137">
        <v>0.4</v>
      </c>
      <c r="AY1137">
        <v>1.2</v>
      </c>
      <c r="BA1137">
        <v>0.1</v>
      </c>
      <c r="BC1137">
        <v>0.2</v>
      </c>
      <c r="BD1137">
        <v>0.1</v>
      </c>
      <c r="BE1137">
        <v>0.1</v>
      </c>
      <c r="BG1137">
        <v>0.1</v>
      </c>
      <c r="BI1137">
        <v>0.1</v>
      </c>
    </row>
    <row r="1138" spans="1:33" x14ac:dyDescent="0.25">
      <c r="A1138" s="28" t="s">
        <v>293</v>
      </c>
      <c r="B1138" s="27" t="s">
        <v>362</v>
      </c>
      <c r="C1138" s="28" t="s">
        <v>390</v>
      </c>
      <c r="H1138">
        <v>0.2</v>
      </c>
      <c r="AF1138">
        <v>0.1</v>
      </c>
      <c r="AG1138">
        <v>0.1</v>
      </c>
    </row>
    <row r="1139" spans="1:69" x14ac:dyDescent="0.25">
      <c r="A1139" s="28" t="s">
        <v>293</v>
      </c>
      <c r="B1139" s="27" t="s">
        <v>362</v>
      </c>
      <c r="C1139" s="28" t="s">
        <v>391</v>
      </c>
      <c r="D1139">
        <v>0.1</v>
      </c>
      <c r="H1139">
        <v>7.6</v>
      </c>
      <c r="I1139">
        <v>0.4</v>
      </c>
      <c r="J1139">
        <v>0.1</v>
      </c>
      <c r="K1139">
        <v>0.3</v>
      </c>
      <c r="M1139">
        <v>0.5</v>
      </c>
      <c r="N1139">
        <v>1.8</v>
      </c>
      <c r="O1139">
        <v>4.2</v>
      </c>
      <c r="P1139">
        <v>0.4</v>
      </c>
      <c r="Q1139">
        <v>0.3</v>
      </c>
      <c r="R1139">
        <v>0.1</v>
      </c>
      <c r="S1139">
        <v>0.4</v>
      </c>
      <c r="T1139">
        <v>0.8</v>
      </c>
      <c r="U1139">
        <v>0.6</v>
      </c>
      <c r="V1139">
        <v>0.6</v>
      </c>
      <c r="W1139">
        <v>1.6</v>
      </c>
      <c r="X1139">
        <v>0.2</v>
      </c>
      <c r="Y1139">
        <v>0.6</v>
      </c>
      <c r="Z1139">
        <v>0.1</v>
      </c>
      <c r="AA1139">
        <v>0.4</v>
      </c>
      <c r="AC1139">
        <v>0.1</v>
      </c>
      <c r="AD1139">
        <v>0.6</v>
      </c>
      <c r="AE1139">
        <v>1.8</v>
      </c>
      <c r="AF1139">
        <v>4.1</v>
      </c>
      <c r="AG1139">
        <v>4.1</v>
      </c>
      <c r="AH1139">
        <v>0.3</v>
      </c>
      <c r="AI1139">
        <v>0.1</v>
      </c>
      <c r="AJ1139">
        <v>0.1</v>
      </c>
      <c r="AK1139">
        <v>0.3</v>
      </c>
      <c r="AL1139">
        <v>0.2</v>
      </c>
      <c r="AM1139">
        <v>0.8</v>
      </c>
      <c r="AN1139">
        <v>0.9</v>
      </c>
      <c r="AO1139">
        <v>1</v>
      </c>
      <c r="AP1139">
        <v>0.7</v>
      </c>
      <c r="AQ1139">
        <v>3.3</v>
      </c>
      <c r="AR1139">
        <v>0.8</v>
      </c>
      <c r="AS1139">
        <v>0.8</v>
      </c>
      <c r="AT1139">
        <v>0.5</v>
      </c>
      <c r="AU1139">
        <v>0.3</v>
      </c>
      <c r="AV1139">
        <v>2.6</v>
      </c>
      <c r="AW1139">
        <v>0.3</v>
      </c>
      <c r="AX1139">
        <v>0.1</v>
      </c>
      <c r="AY1139">
        <v>6.9</v>
      </c>
      <c r="AZ1139">
        <v>0.2</v>
      </c>
      <c r="BA1139">
        <v>0.4</v>
      </c>
      <c r="BB1139">
        <v>0.2</v>
      </c>
      <c r="BC1139">
        <v>2</v>
      </c>
      <c r="BD1139">
        <v>0.5</v>
      </c>
      <c r="BE1139">
        <v>0.6</v>
      </c>
      <c r="BF1139">
        <v>0.2</v>
      </c>
      <c r="BG1139">
        <v>0.3</v>
      </c>
      <c r="BH1139">
        <v>0.1</v>
      </c>
      <c r="BI1139">
        <v>0.7</v>
      </c>
      <c r="BJ1139">
        <v>0.3</v>
      </c>
      <c r="BK1139">
        <v>0.1</v>
      </c>
      <c r="BM1139">
        <v>0.1</v>
      </c>
      <c r="BQ1139">
        <v>0.1</v>
      </c>
    </row>
    <row r="1140" spans="1:72" x14ac:dyDescent="0.25">
      <c r="A1140" s="28" t="s">
        <v>293</v>
      </c>
      <c r="B1140" s="27" t="s">
        <v>362</v>
      </c>
      <c r="C1140" s="28" t="s">
        <v>392</v>
      </c>
      <c r="D1140">
        <v>0.2</v>
      </c>
      <c r="G1140">
        <v>0.1</v>
      </c>
      <c r="H1140">
        <v>12.1</v>
      </c>
      <c r="I1140">
        <v>0.9</v>
      </c>
      <c r="J1140">
        <v>0.2</v>
      </c>
      <c r="K1140">
        <v>0.6</v>
      </c>
      <c r="L1140">
        <v>0.1</v>
      </c>
      <c r="M1140">
        <v>1.1</v>
      </c>
      <c r="N1140">
        <v>3</v>
      </c>
      <c r="O1140">
        <v>10.2</v>
      </c>
      <c r="P1140">
        <v>0.9</v>
      </c>
      <c r="Q1140">
        <v>0.5</v>
      </c>
      <c r="R1140">
        <v>0.6</v>
      </c>
      <c r="S1140">
        <v>0.9</v>
      </c>
      <c r="T1140">
        <v>1.1</v>
      </c>
      <c r="U1140">
        <v>0.9</v>
      </c>
      <c r="V1140">
        <v>1.1</v>
      </c>
      <c r="W1140">
        <v>2.9</v>
      </c>
      <c r="X1140">
        <v>0.3</v>
      </c>
      <c r="Y1140">
        <v>1.2</v>
      </c>
      <c r="Z1140">
        <v>0.2</v>
      </c>
      <c r="AA1140">
        <v>0.8</v>
      </c>
      <c r="AB1140">
        <v>0.1</v>
      </c>
      <c r="AC1140">
        <v>0.2</v>
      </c>
      <c r="AD1140">
        <v>1.4</v>
      </c>
      <c r="AE1140">
        <v>2.6</v>
      </c>
      <c r="AF1140">
        <v>6</v>
      </c>
      <c r="AG1140">
        <v>5.2</v>
      </c>
      <c r="AH1140">
        <v>0.7</v>
      </c>
      <c r="AI1140">
        <v>0.2</v>
      </c>
      <c r="AJ1140">
        <v>0.3</v>
      </c>
      <c r="AK1140">
        <v>0.8</v>
      </c>
      <c r="AL1140">
        <v>0.2</v>
      </c>
      <c r="AM1140">
        <v>1.2</v>
      </c>
      <c r="AN1140">
        <v>1.7</v>
      </c>
      <c r="AO1140">
        <v>2.1</v>
      </c>
      <c r="AP1140">
        <v>1.5</v>
      </c>
      <c r="AQ1140">
        <v>6.3</v>
      </c>
      <c r="AR1140">
        <v>1</v>
      </c>
      <c r="AS1140">
        <v>1.3</v>
      </c>
      <c r="AT1140">
        <v>1.4</v>
      </c>
      <c r="AU1140">
        <v>0.4</v>
      </c>
      <c r="AV1140">
        <v>5.2</v>
      </c>
      <c r="AW1140">
        <v>0.5</v>
      </c>
      <c r="AX1140">
        <v>0.2</v>
      </c>
      <c r="AY1140">
        <v>9</v>
      </c>
      <c r="AZ1140">
        <v>0.4</v>
      </c>
      <c r="BA1140">
        <v>0.8</v>
      </c>
      <c r="BB1140">
        <v>0.3</v>
      </c>
      <c r="BC1140">
        <v>3.9</v>
      </c>
      <c r="BD1140">
        <v>0.8</v>
      </c>
      <c r="BE1140">
        <v>1</v>
      </c>
      <c r="BF1140">
        <v>0.3</v>
      </c>
      <c r="BG1140">
        <v>0.7</v>
      </c>
      <c r="BH1140">
        <v>0.2</v>
      </c>
      <c r="BI1140">
        <v>1.3</v>
      </c>
      <c r="BJ1140">
        <v>0.5</v>
      </c>
      <c r="BK1140">
        <v>0.3</v>
      </c>
      <c r="BM1140">
        <v>0.2</v>
      </c>
      <c r="BP1140">
        <v>0.1</v>
      </c>
      <c r="BQ1140">
        <v>2</v>
      </c>
      <c r="BS1140">
        <v>0.7</v>
      </c>
      <c r="BT1140">
        <v>0.2</v>
      </c>
    </row>
    <row r="1141" spans="1:72" x14ac:dyDescent="0.25">
      <c r="A1141" s="28" t="s">
        <v>293</v>
      </c>
      <c r="B1141" s="27" t="s">
        <v>362</v>
      </c>
      <c r="C1141" s="28" t="s">
        <v>393</v>
      </c>
      <c r="D1141">
        <v>0.4</v>
      </c>
      <c r="G1141">
        <v>0.2</v>
      </c>
      <c r="H1141">
        <v>30.9</v>
      </c>
      <c r="I1141">
        <v>1.3</v>
      </c>
      <c r="J1141">
        <v>0.4</v>
      </c>
      <c r="K1141">
        <v>1.1</v>
      </c>
      <c r="L1141">
        <v>0.2</v>
      </c>
      <c r="M1141">
        <v>2.1</v>
      </c>
      <c r="N1141">
        <v>8.4</v>
      </c>
      <c r="O1141">
        <v>21.6</v>
      </c>
      <c r="P1141">
        <v>1.9</v>
      </c>
      <c r="Q1141">
        <v>1.1</v>
      </c>
      <c r="R1141">
        <v>0.6</v>
      </c>
      <c r="S1141">
        <v>1.8</v>
      </c>
      <c r="T1141">
        <v>4.3</v>
      </c>
      <c r="U1141">
        <v>2</v>
      </c>
      <c r="V1141">
        <v>2.5</v>
      </c>
      <c r="W1141">
        <v>7.4</v>
      </c>
      <c r="X1141">
        <v>0.6</v>
      </c>
      <c r="Y1141">
        <v>2.9</v>
      </c>
      <c r="Z1141">
        <v>0.5</v>
      </c>
      <c r="AA1141">
        <v>2</v>
      </c>
      <c r="AB1141">
        <v>0.1</v>
      </c>
      <c r="AC1141">
        <v>0.6</v>
      </c>
      <c r="AD1141">
        <v>4.5</v>
      </c>
      <c r="AE1141">
        <v>7.8</v>
      </c>
      <c r="AF1141">
        <v>18.2</v>
      </c>
      <c r="AG1141">
        <v>18.5</v>
      </c>
      <c r="AH1141">
        <v>1.2</v>
      </c>
      <c r="AI1141">
        <v>0.4</v>
      </c>
      <c r="AJ1141">
        <v>0.8</v>
      </c>
      <c r="AK1141">
        <v>1.6</v>
      </c>
      <c r="AL1141">
        <v>0.8</v>
      </c>
      <c r="AM1141">
        <v>3.6</v>
      </c>
      <c r="AN1141">
        <v>15.6</v>
      </c>
      <c r="AO1141">
        <v>3.5</v>
      </c>
      <c r="AP1141">
        <v>3.7</v>
      </c>
      <c r="AQ1141">
        <v>26.3</v>
      </c>
      <c r="AR1141">
        <v>2.7</v>
      </c>
      <c r="AS1141">
        <v>3.6</v>
      </c>
      <c r="AT1141">
        <v>16.3</v>
      </c>
      <c r="AU1141">
        <v>1.5</v>
      </c>
      <c r="AV1141">
        <v>16.6</v>
      </c>
      <c r="AW1141">
        <v>1.2</v>
      </c>
      <c r="AX1141">
        <v>0.4</v>
      </c>
      <c r="AY1141">
        <v>50.8</v>
      </c>
      <c r="AZ1141">
        <v>1</v>
      </c>
      <c r="BA1141">
        <v>2.1</v>
      </c>
      <c r="BB1141">
        <v>1.2</v>
      </c>
      <c r="BC1141">
        <v>15.1</v>
      </c>
      <c r="BD1141">
        <v>2</v>
      </c>
      <c r="BE1141">
        <v>2.6</v>
      </c>
      <c r="BF1141">
        <v>1.2</v>
      </c>
      <c r="BG1141">
        <v>1.9</v>
      </c>
      <c r="BH1141">
        <v>0.4</v>
      </c>
      <c r="BI1141">
        <v>4.9</v>
      </c>
      <c r="BJ1141">
        <v>1.2</v>
      </c>
      <c r="BK1141">
        <v>0.6</v>
      </c>
      <c r="BL1141">
        <v>0.1</v>
      </c>
      <c r="BM1141">
        <v>0.4</v>
      </c>
      <c r="BQ1141">
        <v>1</v>
      </c>
      <c r="BS1141">
        <v>0.7</v>
      </c>
      <c r="BT1141">
        <v>0.2</v>
      </c>
    </row>
    <row r="1142" spans="1:62" x14ac:dyDescent="0.25">
      <c r="A1142" s="28" t="s">
        <v>293</v>
      </c>
      <c r="B1142" s="27" t="s">
        <v>362</v>
      </c>
      <c r="C1142" s="28" t="s">
        <v>394</v>
      </c>
      <c r="H1142">
        <v>1.6</v>
      </c>
      <c r="I1142">
        <v>0.1</v>
      </c>
      <c r="K1142">
        <v>0.1</v>
      </c>
      <c r="M1142">
        <v>0.1</v>
      </c>
      <c r="N1142">
        <v>0.5</v>
      </c>
      <c r="O1142">
        <v>2.6</v>
      </c>
      <c r="P1142">
        <v>0.1</v>
      </c>
      <c r="Q1142">
        <v>0.1</v>
      </c>
      <c r="S1142">
        <v>0.1</v>
      </c>
      <c r="T1142">
        <v>0.2</v>
      </c>
      <c r="U1142">
        <v>0.1</v>
      </c>
      <c r="V1142">
        <v>0.1</v>
      </c>
      <c r="W1142">
        <v>0.4</v>
      </c>
      <c r="Y1142">
        <v>0.2</v>
      </c>
      <c r="AA1142">
        <v>0.1</v>
      </c>
      <c r="AD1142">
        <v>0.1</v>
      </c>
      <c r="AE1142">
        <v>0.4</v>
      </c>
      <c r="AF1142">
        <v>0.9</v>
      </c>
      <c r="AG1142">
        <v>0.8</v>
      </c>
      <c r="AH1142">
        <v>0.1</v>
      </c>
      <c r="AK1142">
        <v>0.1</v>
      </c>
      <c r="AM1142">
        <v>0.1</v>
      </c>
      <c r="AN1142">
        <v>0.2</v>
      </c>
      <c r="AO1142">
        <v>0.2</v>
      </c>
      <c r="AP1142">
        <v>0.2</v>
      </c>
      <c r="AQ1142">
        <v>1.6</v>
      </c>
      <c r="AR1142">
        <v>0.1</v>
      </c>
      <c r="AS1142">
        <v>0.2</v>
      </c>
      <c r="AT1142">
        <v>0.1</v>
      </c>
      <c r="AV1142">
        <v>1.1</v>
      </c>
      <c r="AW1142">
        <v>0.1</v>
      </c>
      <c r="AY1142">
        <v>1.4</v>
      </c>
      <c r="BA1142">
        <v>0.1</v>
      </c>
      <c r="BB1142">
        <v>0.1</v>
      </c>
      <c r="BC1142">
        <v>1</v>
      </c>
      <c r="BD1142">
        <v>0.1</v>
      </c>
      <c r="BE1142">
        <v>0.1</v>
      </c>
      <c r="BG1142">
        <v>0.1</v>
      </c>
      <c r="BI1142">
        <v>0.3</v>
      </c>
      <c r="BJ1142">
        <v>0.1</v>
      </c>
    </row>
    <row r="1143" spans="1:72" x14ac:dyDescent="0.25">
      <c r="A1143" s="28" t="s">
        <v>293</v>
      </c>
      <c r="B1143" s="27" t="s">
        <v>362</v>
      </c>
      <c r="C1143" s="28" t="s">
        <v>395</v>
      </c>
      <c r="D1143">
        <v>0.1</v>
      </c>
      <c r="G1143">
        <v>0.1</v>
      </c>
      <c r="H1143">
        <v>13.6</v>
      </c>
      <c r="I1143">
        <v>0.5</v>
      </c>
      <c r="J1143">
        <v>0.1</v>
      </c>
      <c r="K1143">
        <v>0.4</v>
      </c>
      <c r="L1143">
        <v>0.1</v>
      </c>
      <c r="M1143">
        <v>0.9</v>
      </c>
      <c r="N1143">
        <v>4</v>
      </c>
      <c r="O1143">
        <v>16.7</v>
      </c>
      <c r="P1143">
        <v>0.8</v>
      </c>
      <c r="Q1143">
        <v>0.5</v>
      </c>
      <c r="R1143">
        <v>0.3</v>
      </c>
      <c r="S1143">
        <v>0.8</v>
      </c>
      <c r="T1143">
        <v>2.3</v>
      </c>
      <c r="U1143">
        <v>0.8</v>
      </c>
      <c r="V1143">
        <v>0.9</v>
      </c>
      <c r="W1143">
        <v>3.2</v>
      </c>
      <c r="X1143">
        <v>0.3</v>
      </c>
      <c r="Y1143">
        <v>1.7</v>
      </c>
      <c r="Z1143">
        <v>0.3</v>
      </c>
      <c r="AA1143">
        <v>1</v>
      </c>
      <c r="AB1143">
        <v>0.1</v>
      </c>
      <c r="AC1143">
        <v>0.3</v>
      </c>
      <c r="AD1143">
        <v>1.7</v>
      </c>
      <c r="AE1143">
        <v>3.4</v>
      </c>
      <c r="AF1143">
        <v>8.7</v>
      </c>
      <c r="AG1143">
        <v>9.2</v>
      </c>
      <c r="AH1143">
        <v>0.6</v>
      </c>
      <c r="AI1143">
        <v>0.3</v>
      </c>
      <c r="AJ1143">
        <v>0.5</v>
      </c>
      <c r="AK1143">
        <v>0.6</v>
      </c>
      <c r="AL1143">
        <v>0.3</v>
      </c>
      <c r="AM1143">
        <v>1.5</v>
      </c>
      <c r="AN1143">
        <v>2</v>
      </c>
      <c r="AO1143">
        <v>1.4</v>
      </c>
      <c r="AP1143">
        <v>1.8</v>
      </c>
      <c r="AQ1143">
        <v>17</v>
      </c>
      <c r="AR1143">
        <v>1.3</v>
      </c>
      <c r="AS1143">
        <v>2.4</v>
      </c>
      <c r="AT1143">
        <v>1.2</v>
      </c>
      <c r="AU1143">
        <v>0.5</v>
      </c>
      <c r="AV1143">
        <v>9.5</v>
      </c>
      <c r="AW1143">
        <v>0.6</v>
      </c>
      <c r="AX1143">
        <v>0.3</v>
      </c>
      <c r="AY1143">
        <v>10.6</v>
      </c>
      <c r="AZ1143">
        <v>0.5</v>
      </c>
      <c r="BA1143">
        <v>1.4</v>
      </c>
      <c r="BB1143">
        <v>0.7</v>
      </c>
      <c r="BC1143">
        <v>10</v>
      </c>
      <c r="BD1143">
        <v>1.3</v>
      </c>
      <c r="BE1143">
        <v>1.6</v>
      </c>
      <c r="BF1143">
        <v>0.4</v>
      </c>
      <c r="BG1143">
        <v>1.3</v>
      </c>
      <c r="BH1143">
        <v>0.4</v>
      </c>
      <c r="BI1143">
        <v>2.1</v>
      </c>
      <c r="BJ1143">
        <v>0.6</v>
      </c>
      <c r="BK1143">
        <v>0.4</v>
      </c>
      <c r="BL1143">
        <v>0.1</v>
      </c>
      <c r="BM1143">
        <v>0.2</v>
      </c>
      <c r="BQ1143">
        <v>0.5</v>
      </c>
      <c r="BS1143">
        <v>2.5</v>
      </c>
      <c r="BT1143">
        <v>0.1</v>
      </c>
    </row>
    <row r="1144" spans="1:72" x14ac:dyDescent="0.25">
      <c r="A1144" s="28" t="s">
        <v>293</v>
      </c>
      <c r="B1144" s="27" t="s">
        <v>362</v>
      </c>
      <c r="C1144" s="28" t="s">
        <v>396</v>
      </c>
      <c r="D1144">
        <v>1.1</v>
      </c>
      <c r="E1144">
        <v>0.1</v>
      </c>
      <c r="G1144">
        <v>0.6</v>
      </c>
      <c r="H1144">
        <v>132</v>
      </c>
      <c r="I1144">
        <v>3.7</v>
      </c>
      <c r="J1144">
        <v>1.1</v>
      </c>
      <c r="K1144">
        <v>3.2</v>
      </c>
      <c r="L1144">
        <v>0.8</v>
      </c>
      <c r="M1144">
        <v>7.2</v>
      </c>
      <c r="N1144">
        <v>33.8</v>
      </c>
      <c r="O1144">
        <v>269.6</v>
      </c>
      <c r="P1144">
        <v>6.5</v>
      </c>
      <c r="Q1144">
        <v>8.3</v>
      </c>
      <c r="R1144">
        <v>2.2</v>
      </c>
      <c r="S1144">
        <v>6.3</v>
      </c>
      <c r="T1144">
        <v>39.5</v>
      </c>
      <c r="U1144">
        <v>6.2</v>
      </c>
      <c r="V1144">
        <v>7.2</v>
      </c>
      <c r="W1144">
        <v>23.1</v>
      </c>
      <c r="X1144">
        <v>1.6</v>
      </c>
      <c r="Y1144">
        <v>29.5</v>
      </c>
      <c r="Z1144">
        <v>2</v>
      </c>
      <c r="AA1144">
        <v>8.9</v>
      </c>
      <c r="AB1144">
        <v>0.6</v>
      </c>
      <c r="AC1144">
        <v>2.1</v>
      </c>
      <c r="AD1144">
        <v>18.2</v>
      </c>
      <c r="AE1144">
        <v>26.6</v>
      </c>
      <c r="AF1144">
        <v>94.5</v>
      </c>
      <c r="AG1144">
        <v>88.7</v>
      </c>
      <c r="AH1144">
        <v>4.4</v>
      </c>
      <c r="AI1144">
        <v>1.6</v>
      </c>
      <c r="AJ1144">
        <v>3.9</v>
      </c>
      <c r="AK1144">
        <v>4.9</v>
      </c>
      <c r="AL1144">
        <v>2.7</v>
      </c>
      <c r="AM1144">
        <v>10.3</v>
      </c>
      <c r="AN1144">
        <v>15.8</v>
      </c>
      <c r="AO1144">
        <v>9.7</v>
      </c>
      <c r="AP1144">
        <v>11.5</v>
      </c>
      <c r="AQ1144">
        <v>287.8</v>
      </c>
      <c r="AR1144">
        <v>9</v>
      </c>
      <c r="AS1144">
        <v>24.4</v>
      </c>
      <c r="AT1144">
        <v>10</v>
      </c>
      <c r="AU1144">
        <v>4.7</v>
      </c>
      <c r="AV1144">
        <v>109.2</v>
      </c>
      <c r="AW1144">
        <v>3.9</v>
      </c>
      <c r="AX1144">
        <v>2.2</v>
      </c>
      <c r="AY1144">
        <v>74.6</v>
      </c>
      <c r="AZ1144">
        <v>3.3</v>
      </c>
      <c r="BA1144">
        <v>11.7</v>
      </c>
      <c r="BB1144">
        <v>7.8</v>
      </c>
      <c r="BC1144">
        <v>113.5</v>
      </c>
      <c r="BD1144">
        <v>7.6</v>
      </c>
      <c r="BE1144">
        <v>9.6</v>
      </c>
      <c r="BF1144">
        <v>2.6</v>
      </c>
      <c r="BG1144">
        <v>13.1</v>
      </c>
      <c r="BH1144">
        <v>3.3</v>
      </c>
      <c r="BI1144">
        <v>9.1</v>
      </c>
      <c r="BJ1144">
        <v>4.6</v>
      </c>
      <c r="BK1144">
        <v>5.3</v>
      </c>
      <c r="BL1144">
        <v>0.3</v>
      </c>
      <c r="BM1144">
        <v>1.5</v>
      </c>
      <c r="BP1144">
        <v>0.1</v>
      </c>
      <c r="BQ1144">
        <v>0.3</v>
      </c>
      <c r="BS1144">
        <v>3.8</v>
      </c>
      <c r="BT1144">
        <v>0.3</v>
      </c>
    </row>
    <row r="1145" spans="1:55" x14ac:dyDescent="0.25">
      <c r="A1145" s="28" t="s">
        <v>293</v>
      </c>
      <c r="B1145" s="27" t="s">
        <v>362</v>
      </c>
      <c r="C1145" s="28" t="s">
        <v>397</v>
      </c>
      <c r="H1145">
        <v>0.1</v>
      </c>
      <c r="O1145">
        <v>0.1</v>
      </c>
      <c r="AQ1145">
        <v>0.1</v>
      </c>
      <c r="AY1145">
        <v>0.1</v>
      </c>
      <c r="BC1145">
        <v>0.1</v>
      </c>
    </row>
    <row r="1146" spans="1:55" x14ac:dyDescent="0.25">
      <c r="A1146" s="28" t="s">
        <v>293</v>
      </c>
      <c r="B1146" s="27" t="s">
        <v>362</v>
      </c>
      <c r="C1146" s="28" t="s">
        <v>398</v>
      </c>
      <c r="H1146">
        <v>0.2</v>
      </c>
      <c r="N1146">
        <v>0.1</v>
      </c>
      <c r="O1146">
        <v>0.3</v>
      </c>
      <c r="AE1146">
        <v>0.1</v>
      </c>
      <c r="AF1146">
        <v>0.2</v>
      </c>
      <c r="AG1146">
        <v>0.1</v>
      </c>
      <c r="AQ1146">
        <v>0.3</v>
      </c>
      <c r="AV1146">
        <v>0.2</v>
      </c>
      <c r="AY1146">
        <v>0.2</v>
      </c>
      <c r="BC1146">
        <v>0.2</v>
      </c>
    </row>
    <row r="1147" spans="1:72" x14ac:dyDescent="0.25">
      <c r="A1147" s="28" t="s">
        <v>293</v>
      </c>
      <c r="B1147" s="27" t="s">
        <v>362</v>
      </c>
      <c r="C1147" s="28" t="s">
        <v>399</v>
      </c>
      <c r="D1147">
        <v>0.1</v>
      </c>
      <c r="G1147">
        <v>0.1</v>
      </c>
      <c r="H1147">
        <v>15.1</v>
      </c>
      <c r="I1147">
        <v>0.9</v>
      </c>
      <c r="J1147">
        <v>0.2</v>
      </c>
      <c r="K1147">
        <v>0.6</v>
      </c>
      <c r="L1147">
        <v>0.1</v>
      </c>
      <c r="M1147">
        <v>0.9</v>
      </c>
      <c r="N1147">
        <v>3.8</v>
      </c>
      <c r="O1147">
        <v>18</v>
      </c>
      <c r="P1147">
        <v>0.9</v>
      </c>
      <c r="Q1147">
        <v>0.6</v>
      </c>
      <c r="R1147">
        <v>0.2</v>
      </c>
      <c r="S1147">
        <v>0.8</v>
      </c>
      <c r="T1147">
        <v>1.5</v>
      </c>
      <c r="U1147">
        <v>0.9</v>
      </c>
      <c r="V1147">
        <v>1.1</v>
      </c>
      <c r="W1147">
        <v>3.2</v>
      </c>
      <c r="X1147">
        <v>0.3</v>
      </c>
      <c r="Y1147">
        <v>1.5</v>
      </c>
      <c r="Z1147">
        <v>0.2</v>
      </c>
      <c r="AA1147">
        <v>0.9</v>
      </c>
      <c r="AB1147">
        <v>0.1</v>
      </c>
      <c r="AC1147">
        <v>0.3</v>
      </c>
      <c r="AD1147">
        <v>1.5</v>
      </c>
      <c r="AE1147">
        <v>4.2</v>
      </c>
      <c r="AF1147">
        <v>9.5</v>
      </c>
      <c r="AG1147">
        <v>8.7</v>
      </c>
      <c r="AH1147">
        <v>0.6</v>
      </c>
      <c r="AI1147">
        <v>0.2</v>
      </c>
      <c r="AJ1147">
        <v>0.4</v>
      </c>
      <c r="AK1147">
        <v>0.6</v>
      </c>
      <c r="AL1147">
        <v>0.3</v>
      </c>
      <c r="AM1147">
        <v>1.9</v>
      </c>
      <c r="AN1147">
        <v>2.2</v>
      </c>
      <c r="AO1147">
        <v>1.8</v>
      </c>
      <c r="AP1147">
        <v>2</v>
      </c>
      <c r="AQ1147">
        <v>11.2</v>
      </c>
      <c r="AR1147">
        <v>1.5</v>
      </c>
      <c r="AS1147">
        <v>1.9</v>
      </c>
      <c r="AT1147">
        <v>1.6</v>
      </c>
      <c r="AU1147">
        <v>0.6</v>
      </c>
      <c r="AV1147">
        <v>8.9</v>
      </c>
      <c r="AW1147">
        <v>0.7</v>
      </c>
      <c r="AX1147">
        <v>0.2</v>
      </c>
      <c r="AY1147">
        <v>17</v>
      </c>
      <c r="AZ1147">
        <v>0.6</v>
      </c>
      <c r="BA1147">
        <v>1.3</v>
      </c>
      <c r="BB1147">
        <v>0.6</v>
      </c>
      <c r="BC1147">
        <v>10.4</v>
      </c>
      <c r="BD1147">
        <v>1.1</v>
      </c>
      <c r="BE1147">
        <v>1.4</v>
      </c>
      <c r="BF1147">
        <v>0.4</v>
      </c>
      <c r="BG1147">
        <v>1.1</v>
      </c>
      <c r="BH1147">
        <v>0.2</v>
      </c>
      <c r="BI1147">
        <v>2.9</v>
      </c>
      <c r="BJ1147">
        <v>0.7</v>
      </c>
      <c r="BK1147">
        <v>0.4</v>
      </c>
      <c r="BL1147">
        <v>0.1</v>
      </c>
      <c r="BM1147">
        <v>0.3</v>
      </c>
      <c r="BQ1147">
        <v>0.1</v>
      </c>
      <c r="BT1147">
        <v>0.1</v>
      </c>
    </row>
    <row r="1148" spans="1:65" x14ac:dyDescent="0.25">
      <c r="A1148" s="28" t="s">
        <v>293</v>
      </c>
      <c r="B1148" s="27" t="s">
        <v>362</v>
      </c>
      <c r="C1148" s="28" t="s">
        <v>400</v>
      </c>
      <c r="D1148">
        <v>0.1</v>
      </c>
      <c r="H1148">
        <v>5.7</v>
      </c>
      <c r="I1148">
        <v>0.3</v>
      </c>
      <c r="J1148">
        <v>0.1</v>
      </c>
      <c r="K1148">
        <v>0.2</v>
      </c>
      <c r="M1148">
        <v>0.4</v>
      </c>
      <c r="N1148">
        <v>1.6</v>
      </c>
      <c r="O1148">
        <v>5.7</v>
      </c>
      <c r="P1148">
        <v>0.4</v>
      </c>
      <c r="Q1148">
        <v>0.2</v>
      </c>
      <c r="R1148">
        <v>0.1</v>
      </c>
      <c r="S1148">
        <v>0.3</v>
      </c>
      <c r="T1148">
        <v>0.8</v>
      </c>
      <c r="U1148">
        <v>0.3</v>
      </c>
      <c r="V1148">
        <v>0.4</v>
      </c>
      <c r="W1148">
        <v>1.3</v>
      </c>
      <c r="X1148">
        <v>0.1</v>
      </c>
      <c r="Y1148">
        <v>0.6</v>
      </c>
      <c r="Z1148">
        <v>0.1</v>
      </c>
      <c r="AA1148">
        <v>0.4</v>
      </c>
      <c r="AC1148">
        <v>0.1</v>
      </c>
      <c r="AD1148">
        <v>0.5</v>
      </c>
      <c r="AE1148">
        <v>1.5</v>
      </c>
      <c r="AF1148">
        <v>3.1</v>
      </c>
      <c r="AG1148">
        <v>3.1</v>
      </c>
      <c r="AH1148">
        <v>0.2</v>
      </c>
      <c r="AI1148">
        <v>0.1</v>
      </c>
      <c r="AJ1148">
        <v>0.2</v>
      </c>
      <c r="AK1148">
        <v>0.2</v>
      </c>
      <c r="AL1148">
        <v>0.1</v>
      </c>
      <c r="AM1148">
        <v>0.6</v>
      </c>
      <c r="AN1148">
        <v>0.7</v>
      </c>
      <c r="AO1148">
        <v>0.6</v>
      </c>
      <c r="AP1148">
        <v>0.7</v>
      </c>
      <c r="AQ1148">
        <v>4.3</v>
      </c>
      <c r="AR1148">
        <v>0.5</v>
      </c>
      <c r="AS1148">
        <v>0.7</v>
      </c>
      <c r="AT1148">
        <v>0.4</v>
      </c>
      <c r="AU1148">
        <v>0.2</v>
      </c>
      <c r="AV1148">
        <v>2.8</v>
      </c>
      <c r="AW1148">
        <v>0.2</v>
      </c>
      <c r="AX1148">
        <v>0.1</v>
      </c>
      <c r="AY1148">
        <v>4.9</v>
      </c>
      <c r="AZ1148">
        <v>0.2</v>
      </c>
      <c r="BA1148">
        <v>0.4</v>
      </c>
      <c r="BB1148">
        <v>0.2</v>
      </c>
      <c r="BC1148">
        <v>3.2</v>
      </c>
      <c r="BD1148">
        <v>0.4</v>
      </c>
      <c r="BE1148">
        <v>0.5</v>
      </c>
      <c r="BF1148">
        <v>0.1</v>
      </c>
      <c r="BG1148">
        <v>0.4</v>
      </c>
      <c r="BH1148">
        <v>0.1</v>
      </c>
      <c r="BI1148">
        <v>0.6</v>
      </c>
      <c r="BJ1148">
        <v>0.3</v>
      </c>
      <c r="BK1148">
        <v>0.1</v>
      </c>
      <c r="BM1148">
        <v>0.1</v>
      </c>
    </row>
    <row r="1149" spans="1:72" x14ac:dyDescent="0.25">
      <c r="A1149" s="28" t="s">
        <v>293</v>
      </c>
      <c r="B1149" s="27" t="s">
        <v>362</v>
      </c>
      <c r="C1149" s="28" t="s">
        <v>401</v>
      </c>
      <c r="D1149">
        <v>0.2</v>
      </c>
      <c r="G1149">
        <v>0.1</v>
      </c>
      <c r="H1149">
        <v>19.6</v>
      </c>
      <c r="I1149">
        <v>0.7</v>
      </c>
      <c r="J1149">
        <v>0.2</v>
      </c>
      <c r="K1149">
        <v>0.6</v>
      </c>
      <c r="L1149">
        <v>0.1</v>
      </c>
      <c r="M1149">
        <v>1.4</v>
      </c>
      <c r="N1149">
        <v>5.9</v>
      </c>
      <c r="O1149">
        <v>21.5</v>
      </c>
      <c r="P1149">
        <v>1.2</v>
      </c>
      <c r="Q1149">
        <v>0.8</v>
      </c>
      <c r="R1149">
        <v>0.4</v>
      </c>
      <c r="S1149">
        <v>1.1</v>
      </c>
      <c r="T1149">
        <v>3</v>
      </c>
      <c r="U1149">
        <v>1.2</v>
      </c>
      <c r="V1149">
        <v>1.4</v>
      </c>
      <c r="W1149">
        <v>4.9</v>
      </c>
      <c r="X1149">
        <v>0.3</v>
      </c>
      <c r="Y1149">
        <v>2.3</v>
      </c>
      <c r="Z1149">
        <v>0.4</v>
      </c>
      <c r="AA1149">
        <v>1.3</v>
      </c>
      <c r="AB1149">
        <v>0.1</v>
      </c>
      <c r="AC1149">
        <v>0.4</v>
      </c>
      <c r="AD1149">
        <v>2</v>
      </c>
      <c r="AE1149">
        <v>5</v>
      </c>
      <c r="AF1149">
        <v>10.4</v>
      </c>
      <c r="AG1149">
        <v>10.4</v>
      </c>
      <c r="AH1149">
        <v>0.9</v>
      </c>
      <c r="AI1149">
        <v>0.6</v>
      </c>
      <c r="AJ1149">
        <v>0.6</v>
      </c>
      <c r="AK1149">
        <v>1</v>
      </c>
      <c r="AL1149">
        <v>0.6</v>
      </c>
      <c r="AM1149">
        <v>1.9</v>
      </c>
      <c r="AN1149">
        <v>2.4</v>
      </c>
      <c r="AO1149">
        <v>3.3</v>
      </c>
      <c r="AP1149">
        <v>2.3</v>
      </c>
      <c r="AQ1149">
        <v>17.6</v>
      </c>
      <c r="AR1149">
        <v>1.6</v>
      </c>
      <c r="AS1149">
        <v>2.9</v>
      </c>
      <c r="AT1149">
        <v>1.3</v>
      </c>
      <c r="AU1149">
        <v>0.7</v>
      </c>
      <c r="AV1149">
        <v>9.5</v>
      </c>
      <c r="AW1149">
        <v>0.8</v>
      </c>
      <c r="AX1149">
        <v>0.3</v>
      </c>
      <c r="AY1149">
        <v>15.4</v>
      </c>
      <c r="AZ1149">
        <v>0.6</v>
      </c>
      <c r="BA1149">
        <v>1.8</v>
      </c>
      <c r="BB1149">
        <v>0.9</v>
      </c>
      <c r="BC1149">
        <v>9.6</v>
      </c>
      <c r="BD1149">
        <v>1.6</v>
      </c>
      <c r="BE1149">
        <v>2.2</v>
      </c>
      <c r="BF1149">
        <v>0.5</v>
      </c>
      <c r="BG1149">
        <v>1.4</v>
      </c>
      <c r="BH1149">
        <v>0.4</v>
      </c>
      <c r="BI1149">
        <v>2.1</v>
      </c>
      <c r="BJ1149">
        <v>0.8</v>
      </c>
      <c r="BK1149">
        <v>0.5</v>
      </c>
      <c r="BL1149">
        <v>0.1</v>
      </c>
      <c r="BM1149">
        <v>0.3</v>
      </c>
      <c r="BQ1149">
        <v>1.9</v>
      </c>
      <c r="BS1149">
        <v>0.6</v>
      </c>
      <c r="BT1149">
        <v>0.1</v>
      </c>
    </row>
    <row r="1150" spans="1:71" x14ac:dyDescent="0.25">
      <c r="A1150" s="28" t="s">
        <v>293</v>
      </c>
      <c r="B1150" s="27" t="s">
        <v>362</v>
      </c>
      <c r="C1150" s="28" t="s">
        <v>402</v>
      </c>
      <c r="D1150">
        <v>0.1</v>
      </c>
      <c r="G1150">
        <v>0.1</v>
      </c>
      <c r="H1150">
        <v>10.4</v>
      </c>
      <c r="I1150">
        <v>0.4</v>
      </c>
      <c r="J1150">
        <v>0.1</v>
      </c>
      <c r="K1150">
        <v>0.4</v>
      </c>
      <c r="L1150">
        <v>0.1</v>
      </c>
      <c r="M1150">
        <v>0.7</v>
      </c>
      <c r="N1150">
        <v>2.9</v>
      </c>
      <c r="O1150">
        <v>8.7</v>
      </c>
      <c r="P1150">
        <v>0.7</v>
      </c>
      <c r="Q1150">
        <v>0.4</v>
      </c>
      <c r="R1150">
        <v>0.2</v>
      </c>
      <c r="S1150">
        <v>0.6</v>
      </c>
      <c r="T1150">
        <v>1.2</v>
      </c>
      <c r="U1150">
        <v>0.7</v>
      </c>
      <c r="V1150">
        <v>0.7</v>
      </c>
      <c r="W1150">
        <v>2.6</v>
      </c>
      <c r="X1150">
        <v>0.2</v>
      </c>
      <c r="Y1150">
        <v>1</v>
      </c>
      <c r="Z1150">
        <v>0.2</v>
      </c>
      <c r="AA1150">
        <v>0.7</v>
      </c>
      <c r="AC1150">
        <v>0.2</v>
      </c>
      <c r="AD1150">
        <v>1</v>
      </c>
      <c r="AE1150">
        <v>2.7</v>
      </c>
      <c r="AF1150">
        <v>5.4</v>
      </c>
      <c r="AG1150">
        <v>5.4</v>
      </c>
      <c r="AH1150">
        <v>0.4</v>
      </c>
      <c r="AI1150">
        <v>0.1</v>
      </c>
      <c r="AJ1150">
        <v>0.3</v>
      </c>
      <c r="AK1150">
        <v>0.4</v>
      </c>
      <c r="AL1150">
        <v>0.3</v>
      </c>
      <c r="AM1150">
        <v>1</v>
      </c>
      <c r="AN1150">
        <v>1.1</v>
      </c>
      <c r="AO1150">
        <v>1</v>
      </c>
      <c r="AP1150">
        <v>1.2</v>
      </c>
      <c r="AQ1150">
        <v>6.8</v>
      </c>
      <c r="AR1150">
        <v>0.9</v>
      </c>
      <c r="AS1150">
        <v>1.3</v>
      </c>
      <c r="AT1150">
        <v>0.6</v>
      </c>
      <c r="AU1150">
        <v>0.5</v>
      </c>
      <c r="AV1150">
        <v>4.3</v>
      </c>
      <c r="AW1150">
        <v>0.4</v>
      </c>
      <c r="AX1150">
        <v>0.1</v>
      </c>
      <c r="AY1150">
        <v>10</v>
      </c>
      <c r="AZ1150">
        <v>0.3</v>
      </c>
      <c r="BA1150">
        <v>0.8</v>
      </c>
      <c r="BB1150">
        <v>0.4</v>
      </c>
      <c r="BC1150">
        <v>4.6</v>
      </c>
      <c r="BD1150">
        <v>1</v>
      </c>
      <c r="BE1150">
        <v>1</v>
      </c>
      <c r="BF1150">
        <v>0.3</v>
      </c>
      <c r="BG1150">
        <v>0.7</v>
      </c>
      <c r="BH1150">
        <v>0.1</v>
      </c>
      <c r="BI1150">
        <v>1.5</v>
      </c>
      <c r="BJ1150">
        <v>0.4</v>
      </c>
      <c r="BK1150">
        <v>0.2</v>
      </c>
      <c r="BM1150">
        <v>0.1</v>
      </c>
      <c r="BQ1150">
        <v>0.1</v>
      </c>
      <c r="BS1150">
        <v>0.1</v>
      </c>
    </row>
    <row r="1151" spans="1:72" x14ac:dyDescent="0.25">
      <c r="A1151" s="28" t="s">
        <v>293</v>
      </c>
      <c r="B1151" s="27" t="s">
        <v>362</v>
      </c>
      <c r="C1151" s="28" t="s">
        <v>403</v>
      </c>
      <c r="D1151">
        <v>0.1</v>
      </c>
      <c r="G1151">
        <v>0.1</v>
      </c>
      <c r="H1151">
        <v>12.5</v>
      </c>
      <c r="I1151">
        <v>0.6</v>
      </c>
      <c r="J1151">
        <v>0.1</v>
      </c>
      <c r="K1151">
        <v>0.5</v>
      </c>
      <c r="L1151">
        <v>0.1</v>
      </c>
      <c r="M1151">
        <v>0.9</v>
      </c>
      <c r="N1151">
        <v>3.6</v>
      </c>
      <c r="O1151">
        <v>11.5</v>
      </c>
      <c r="P1151">
        <v>0.8</v>
      </c>
      <c r="Q1151">
        <v>0.5</v>
      </c>
      <c r="R1151">
        <v>0.2</v>
      </c>
      <c r="S1151">
        <v>0.7</v>
      </c>
      <c r="T1151">
        <v>1.7</v>
      </c>
      <c r="U1151">
        <v>0.8</v>
      </c>
      <c r="V1151">
        <v>0.9</v>
      </c>
      <c r="W1151">
        <v>3</v>
      </c>
      <c r="X1151">
        <v>0.2</v>
      </c>
      <c r="Y1151">
        <v>1.3</v>
      </c>
      <c r="Z1151">
        <v>0.2</v>
      </c>
      <c r="AA1151">
        <v>0.8</v>
      </c>
      <c r="AB1151">
        <v>0.1</v>
      </c>
      <c r="AC1151">
        <v>0.2</v>
      </c>
      <c r="AD1151">
        <v>1.2</v>
      </c>
      <c r="AE1151">
        <v>3.3</v>
      </c>
      <c r="AF1151">
        <v>7.2</v>
      </c>
      <c r="AG1151">
        <v>7.1</v>
      </c>
      <c r="AH1151">
        <v>0.5</v>
      </c>
      <c r="AI1151">
        <v>0.1</v>
      </c>
      <c r="AJ1151">
        <v>0.3</v>
      </c>
      <c r="AK1151">
        <v>0.5</v>
      </c>
      <c r="AL1151">
        <v>0.3</v>
      </c>
      <c r="AM1151">
        <v>1.3</v>
      </c>
      <c r="AN1151">
        <v>1.9</v>
      </c>
      <c r="AO1151">
        <v>1.3</v>
      </c>
      <c r="AP1151">
        <v>1.5</v>
      </c>
      <c r="AQ1151">
        <v>10.6</v>
      </c>
      <c r="AR1151">
        <v>1.1</v>
      </c>
      <c r="AS1151">
        <v>1.7</v>
      </c>
      <c r="AT1151">
        <v>1.2</v>
      </c>
      <c r="AU1151">
        <v>0.5</v>
      </c>
      <c r="AV1151">
        <v>7.5</v>
      </c>
      <c r="AW1151">
        <v>0.5</v>
      </c>
      <c r="AX1151">
        <v>0.2</v>
      </c>
      <c r="AY1151">
        <v>10.4</v>
      </c>
      <c r="AZ1151">
        <v>0.4</v>
      </c>
      <c r="BA1151">
        <v>1</v>
      </c>
      <c r="BB1151">
        <v>0.6</v>
      </c>
      <c r="BC1151">
        <v>10.3</v>
      </c>
      <c r="BD1151">
        <v>0.9</v>
      </c>
      <c r="BE1151">
        <v>1.2</v>
      </c>
      <c r="BF1151">
        <v>0.3</v>
      </c>
      <c r="BG1151">
        <v>0.9</v>
      </c>
      <c r="BH1151">
        <v>0.2</v>
      </c>
      <c r="BI1151">
        <v>1.4</v>
      </c>
      <c r="BJ1151">
        <v>0.6</v>
      </c>
      <c r="BK1151">
        <v>0.3</v>
      </c>
      <c r="BM1151">
        <v>0.2</v>
      </c>
      <c r="BQ1151">
        <v>0.1</v>
      </c>
      <c r="BT1151">
        <v>0.1</v>
      </c>
    </row>
    <row r="1152" spans="1:65" x14ac:dyDescent="0.25">
      <c r="A1152" s="28" t="s">
        <v>293</v>
      </c>
      <c r="B1152" s="27" t="s">
        <v>362</v>
      </c>
      <c r="C1152" s="28" t="s">
        <v>404</v>
      </c>
      <c r="D1152">
        <v>0.1</v>
      </c>
      <c r="H1152">
        <v>7.7</v>
      </c>
      <c r="I1152">
        <v>0.4</v>
      </c>
      <c r="J1152">
        <v>0.1</v>
      </c>
      <c r="K1152">
        <v>0.3</v>
      </c>
      <c r="M1152">
        <v>0.4</v>
      </c>
      <c r="N1152">
        <v>1.9</v>
      </c>
      <c r="O1152">
        <v>9.8</v>
      </c>
      <c r="P1152">
        <v>0.4</v>
      </c>
      <c r="Q1152">
        <v>0.3</v>
      </c>
      <c r="R1152">
        <v>0.1</v>
      </c>
      <c r="S1152">
        <v>0.4</v>
      </c>
      <c r="T1152">
        <v>0.7</v>
      </c>
      <c r="U1152">
        <v>0.4</v>
      </c>
      <c r="V1152">
        <v>0.5</v>
      </c>
      <c r="W1152">
        <v>1.7</v>
      </c>
      <c r="X1152">
        <v>0.2</v>
      </c>
      <c r="Y1152">
        <v>0.7</v>
      </c>
      <c r="Z1152">
        <v>0.1</v>
      </c>
      <c r="AA1152">
        <v>0.4</v>
      </c>
      <c r="AC1152">
        <v>0.1</v>
      </c>
      <c r="AD1152">
        <v>0.7</v>
      </c>
      <c r="AE1152">
        <v>1.8</v>
      </c>
      <c r="AF1152">
        <v>4.3</v>
      </c>
      <c r="AG1152">
        <v>4</v>
      </c>
      <c r="AH1152">
        <v>0.3</v>
      </c>
      <c r="AI1152">
        <v>0.1</v>
      </c>
      <c r="AJ1152">
        <v>0.2</v>
      </c>
      <c r="AK1152">
        <v>0.3</v>
      </c>
      <c r="AL1152">
        <v>0.2</v>
      </c>
      <c r="AM1152">
        <v>0.9</v>
      </c>
      <c r="AN1152">
        <v>0.9</v>
      </c>
      <c r="AO1152">
        <v>0.8</v>
      </c>
      <c r="AP1152">
        <v>1</v>
      </c>
      <c r="AQ1152">
        <v>5.2</v>
      </c>
      <c r="AR1152">
        <v>0.7</v>
      </c>
      <c r="AS1152">
        <v>1</v>
      </c>
      <c r="AT1152">
        <v>0.6</v>
      </c>
      <c r="AU1152">
        <v>0.3</v>
      </c>
      <c r="AV1152">
        <v>4.6</v>
      </c>
      <c r="AW1152">
        <v>0.3</v>
      </c>
      <c r="AX1152">
        <v>0.1</v>
      </c>
      <c r="AY1152">
        <v>6.4</v>
      </c>
      <c r="AZ1152">
        <v>0.3</v>
      </c>
      <c r="BA1152">
        <v>0.6</v>
      </c>
      <c r="BB1152">
        <v>0.3</v>
      </c>
      <c r="BC1152">
        <v>5.5</v>
      </c>
      <c r="BD1152">
        <v>0.5</v>
      </c>
      <c r="BE1152">
        <v>0.7</v>
      </c>
      <c r="BF1152">
        <v>0.2</v>
      </c>
      <c r="BG1152">
        <v>0.5</v>
      </c>
      <c r="BH1152">
        <v>0.1</v>
      </c>
      <c r="BI1152">
        <v>0.6</v>
      </c>
      <c r="BJ1152">
        <v>0.4</v>
      </c>
      <c r="BK1152">
        <v>0.2</v>
      </c>
      <c r="BM1152">
        <v>0.1</v>
      </c>
    </row>
    <row r="1153" spans="1:51" x14ac:dyDescent="0.25">
      <c r="A1153" s="28" t="s">
        <v>293</v>
      </c>
      <c r="B1153" s="27" t="s">
        <v>362</v>
      </c>
      <c r="C1153" s="28" t="s">
        <v>405</v>
      </c>
      <c r="H1153">
        <v>0.1</v>
      </c>
      <c r="O1153">
        <v>0.1</v>
      </c>
      <c r="AQ1153">
        <v>0.1</v>
      </c>
      <c r="AV1153">
        <v>0.1</v>
      </c>
      <c r="AY1153">
        <v>0.1</v>
      </c>
    </row>
    <row r="1154" spans="1:63" x14ac:dyDescent="0.25">
      <c r="A1154" s="28" t="s">
        <v>293</v>
      </c>
      <c r="B1154" s="27" t="s">
        <v>362</v>
      </c>
      <c r="C1154" s="28" t="s">
        <v>406</v>
      </c>
      <c r="H1154">
        <v>2.7</v>
      </c>
      <c r="I1154">
        <v>0.1</v>
      </c>
      <c r="K1154">
        <v>0.1</v>
      </c>
      <c r="M1154">
        <v>0.2</v>
      </c>
      <c r="N1154">
        <v>0.8</v>
      </c>
      <c r="O1154">
        <v>4.5</v>
      </c>
      <c r="P1154">
        <v>0.2</v>
      </c>
      <c r="Q1154">
        <v>0.1</v>
      </c>
      <c r="S1154">
        <v>0.2</v>
      </c>
      <c r="T1154">
        <v>0.6</v>
      </c>
      <c r="U1154">
        <v>0.2</v>
      </c>
      <c r="V1154">
        <v>0.2</v>
      </c>
      <c r="W1154">
        <v>0.6</v>
      </c>
      <c r="Y1154">
        <v>0.4</v>
      </c>
      <c r="AA1154">
        <v>0.2</v>
      </c>
      <c r="AC1154">
        <v>0.1</v>
      </c>
      <c r="AD1154">
        <v>0.3</v>
      </c>
      <c r="AE1154">
        <v>0.6</v>
      </c>
      <c r="AF1154">
        <v>1.7</v>
      </c>
      <c r="AG1154">
        <v>1.7</v>
      </c>
      <c r="AH1154">
        <v>0.1</v>
      </c>
      <c r="AJ1154">
        <v>0.1</v>
      </c>
      <c r="AK1154">
        <v>0.1</v>
      </c>
      <c r="AL1154">
        <v>0.1</v>
      </c>
      <c r="AM1154">
        <v>0.3</v>
      </c>
      <c r="AN1154">
        <v>0.3</v>
      </c>
      <c r="AO1154">
        <v>0.3</v>
      </c>
      <c r="AP1154">
        <v>0.3</v>
      </c>
      <c r="AQ1154">
        <v>4</v>
      </c>
      <c r="AR1154">
        <v>0.2</v>
      </c>
      <c r="AS1154">
        <v>0.4</v>
      </c>
      <c r="AT1154">
        <v>0.2</v>
      </c>
      <c r="AU1154">
        <v>0.1</v>
      </c>
      <c r="AV1154">
        <v>1.7</v>
      </c>
      <c r="AW1154">
        <v>0.1</v>
      </c>
      <c r="AY1154">
        <v>2.3</v>
      </c>
      <c r="AZ1154">
        <v>0.1</v>
      </c>
      <c r="BA1154">
        <v>0.2</v>
      </c>
      <c r="BB1154">
        <v>0.2</v>
      </c>
      <c r="BC1154">
        <v>2.3</v>
      </c>
      <c r="BD1154">
        <v>0.2</v>
      </c>
      <c r="BE1154">
        <v>0.3</v>
      </c>
      <c r="BF1154">
        <v>0.1</v>
      </c>
      <c r="BG1154">
        <v>0.2</v>
      </c>
      <c r="BH1154">
        <v>0.1</v>
      </c>
      <c r="BI1154">
        <v>0.3</v>
      </c>
      <c r="BJ1154">
        <v>0.1</v>
      </c>
      <c r="BK1154">
        <v>0.1</v>
      </c>
    </row>
    <row r="1155" spans="1:72" x14ac:dyDescent="0.25">
      <c r="A1155" s="28" t="s">
        <v>293</v>
      </c>
      <c r="B1155" s="27" t="s">
        <v>362</v>
      </c>
      <c r="C1155" s="28" t="s">
        <v>407</v>
      </c>
      <c r="D1155">
        <v>2</v>
      </c>
      <c r="E1155">
        <v>0.3</v>
      </c>
      <c r="F1155">
        <v>0.2</v>
      </c>
      <c r="G1155">
        <v>1.1</v>
      </c>
      <c r="H1155">
        <v>214.3</v>
      </c>
      <c r="I1155">
        <v>9</v>
      </c>
      <c r="J1155">
        <v>2</v>
      </c>
      <c r="K1155">
        <v>6.7</v>
      </c>
      <c r="L1155">
        <v>1.4</v>
      </c>
      <c r="M1155">
        <v>11.6</v>
      </c>
      <c r="N1155">
        <v>50.1</v>
      </c>
      <c r="O1155">
        <v>262.6</v>
      </c>
      <c r="P1155">
        <v>10.6</v>
      </c>
      <c r="Q1155">
        <v>8.1</v>
      </c>
      <c r="R1155">
        <v>3.2</v>
      </c>
      <c r="S1155">
        <v>10.6</v>
      </c>
      <c r="T1155">
        <v>27.6</v>
      </c>
      <c r="U1155">
        <v>11.2</v>
      </c>
      <c r="V1155">
        <v>12.5</v>
      </c>
      <c r="W1155">
        <v>40.3</v>
      </c>
      <c r="X1155">
        <v>3.5</v>
      </c>
      <c r="Y1155">
        <v>22.8</v>
      </c>
      <c r="Z1155">
        <v>3.1</v>
      </c>
      <c r="AA1155">
        <v>11.3</v>
      </c>
      <c r="AB1155">
        <v>0.9</v>
      </c>
      <c r="AC1155">
        <v>3.6</v>
      </c>
      <c r="AD1155">
        <v>21.8</v>
      </c>
      <c r="AE1155">
        <v>42.8</v>
      </c>
      <c r="AF1155">
        <v>110.6</v>
      </c>
      <c r="AG1155">
        <v>108.2</v>
      </c>
      <c r="AH1155">
        <v>7.5</v>
      </c>
      <c r="AI1155">
        <v>3.4</v>
      </c>
      <c r="AJ1155">
        <v>8.1</v>
      </c>
      <c r="AK1155">
        <v>12.6</v>
      </c>
      <c r="AL1155">
        <v>4</v>
      </c>
      <c r="AM1155">
        <v>22.7</v>
      </c>
      <c r="AN1155">
        <v>34.9</v>
      </c>
      <c r="AO1155">
        <v>19.5</v>
      </c>
      <c r="AP1155">
        <v>24.5</v>
      </c>
      <c r="AQ1155">
        <v>186.3</v>
      </c>
      <c r="AR1155">
        <v>17.8</v>
      </c>
      <c r="AS1155">
        <v>26.2</v>
      </c>
      <c r="AT1155">
        <v>29.6</v>
      </c>
      <c r="AU1155">
        <v>7.2</v>
      </c>
      <c r="AV1155">
        <v>108.1</v>
      </c>
      <c r="AW1155">
        <v>7.8</v>
      </c>
      <c r="AX1155">
        <v>2.7</v>
      </c>
      <c r="AY1155">
        <v>211.5</v>
      </c>
      <c r="AZ1155">
        <v>6.2</v>
      </c>
      <c r="BA1155">
        <v>14.5</v>
      </c>
      <c r="BB1155">
        <v>7.8</v>
      </c>
      <c r="BC1155">
        <v>105.7</v>
      </c>
      <c r="BD1155">
        <v>13.4</v>
      </c>
      <c r="BE1155">
        <v>20.5</v>
      </c>
      <c r="BF1155">
        <v>5.5</v>
      </c>
      <c r="BG1155">
        <v>14.5</v>
      </c>
      <c r="BH1155">
        <v>3.3</v>
      </c>
      <c r="BI1155">
        <v>100.8</v>
      </c>
      <c r="BJ1155">
        <v>8.5</v>
      </c>
      <c r="BK1155">
        <v>6.2</v>
      </c>
      <c r="BL1155">
        <v>0.7</v>
      </c>
      <c r="BM1155">
        <v>2.4</v>
      </c>
      <c r="BP1155">
        <v>0.4</v>
      </c>
      <c r="BQ1155">
        <v>5.1</v>
      </c>
      <c r="BS1155">
        <v>1.7</v>
      </c>
      <c r="BT1155">
        <v>0.9</v>
      </c>
    </row>
    <row r="1156" spans="1:72" x14ac:dyDescent="0.25">
      <c r="A1156" s="26" t="s">
        <v>294</v>
      </c>
      <c r="B1156" s="27" t="s">
        <v>363</v>
      </c>
      <c r="C1156" s="26" t="s">
        <v>384</v>
      </c>
      <c r="D1156">
        <v>6689.6</v>
      </c>
      <c r="E1156">
        <v>104.1</v>
      </c>
      <c r="F1156">
        <v>38.6</v>
      </c>
      <c r="G1156">
        <v>271.4</v>
      </c>
      <c r="H1156">
        <v>2687.1</v>
      </c>
      <c r="I1156">
        <v>1588.6</v>
      </c>
      <c r="J1156">
        <v>248</v>
      </c>
      <c r="K1156">
        <v>405</v>
      </c>
      <c r="L1156">
        <v>245.5</v>
      </c>
      <c r="M1156">
        <v>499.5</v>
      </c>
      <c r="N1156">
        <v>1568.6</v>
      </c>
      <c r="O1156">
        <v>713.3</v>
      </c>
      <c r="P1156">
        <v>738.6</v>
      </c>
      <c r="Q1156">
        <v>557.4</v>
      </c>
      <c r="R1156">
        <v>655.8</v>
      </c>
      <c r="S1156">
        <v>1179.8</v>
      </c>
      <c r="T1156">
        <v>1204.7</v>
      </c>
      <c r="U1156">
        <v>1234.2</v>
      </c>
      <c r="V1156">
        <v>2069</v>
      </c>
      <c r="W1156">
        <v>2690.1</v>
      </c>
      <c r="X1156">
        <v>566.8</v>
      </c>
      <c r="Y1156">
        <v>1134</v>
      </c>
      <c r="Z1156">
        <v>494.3</v>
      </c>
      <c r="AA1156">
        <v>1772.6</v>
      </c>
      <c r="AB1156">
        <v>209.4</v>
      </c>
      <c r="AC1156">
        <v>1061.8</v>
      </c>
      <c r="AD1156">
        <v>4401</v>
      </c>
      <c r="AE1156">
        <v>1581.5</v>
      </c>
      <c r="AF1156">
        <v>11152.3</v>
      </c>
      <c r="AG1156">
        <v>3262.7</v>
      </c>
      <c r="AH1156">
        <v>1355.1</v>
      </c>
      <c r="AI1156">
        <v>171.4</v>
      </c>
      <c r="AJ1156">
        <v>514.2</v>
      </c>
      <c r="AK1156">
        <v>1634.3</v>
      </c>
      <c r="AL1156">
        <v>262.2</v>
      </c>
      <c r="AM1156">
        <v>1990.8</v>
      </c>
      <c r="AN1156">
        <v>1424</v>
      </c>
      <c r="AO1156">
        <v>1014.3</v>
      </c>
      <c r="AP1156">
        <v>1713.8</v>
      </c>
      <c r="AQ1156">
        <v>5373.1</v>
      </c>
      <c r="AR1156">
        <v>3172.8</v>
      </c>
      <c r="AS1156">
        <v>2439.9</v>
      </c>
      <c r="AT1156">
        <v>2219.9</v>
      </c>
      <c r="AU1156">
        <v>3047.8</v>
      </c>
      <c r="AV1156">
        <v>9274.6</v>
      </c>
      <c r="AW1156">
        <v>3664.3</v>
      </c>
      <c r="AX1156">
        <v>883.3</v>
      </c>
      <c r="AY1156">
        <v>2394.3</v>
      </c>
      <c r="AZ1156">
        <v>5845.9</v>
      </c>
      <c r="BA1156">
        <v>1581.4</v>
      </c>
      <c r="BB1156">
        <v>783.2</v>
      </c>
      <c r="BC1156">
        <v>392.3</v>
      </c>
      <c r="BD1156">
        <v>4320.9</v>
      </c>
      <c r="BE1156">
        <v>4147.2</v>
      </c>
      <c r="BF1156">
        <v>1949.7</v>
      </c>
      <c r="BG1156">
        <v>2200.8</v>
      </c>
      <c r="BH1156">
        <v>1096.3</v>
      </c>
      <c r="BI1156">
        <v>1705.8</v>
      </c>
      <c r="BJ1156">
        <v>1482.9</v>
      </c>
      <c r="BK1156">
        <v>899.6</v>
      </c>
      <c r="BL1156">
        <v>100.5</v>
      </c>
      <c r="BM1156">
        <v>669</v>
      </c>
      <c r="BP1156">
        <v>1913.5</v>
      </c>
      <c r="BQ1156">
        <v>21435.7</v>
      </c>
      <c r="BR1156">
        <v>49.2</v>
      </c>
      <c r="BS1156">
        <v>1701.2</v>
      </c>
      <c r="BT1156">
        <v>586.7</v>
      </c>
    </row>
    <row r="1157" spans="1:72" x14ac:dyDescent="0.25">
      <c r="A1157" s="28" t="s">
        <v>294</v>
      </c>
      <c r="B1157" s="27" t="s">
        <v>363</v>
      </c>
      <c r="C1157" s="28" t="s">
        <v>385</v>
      </c>
      <c r="D1157">
        <v>1</v>
      </c>
      <c r="E1157">
        <v>0.1</v>
      </c>
      <c r="G1157">
        <v>0.2</v>
      </c>
      <c r="H1157">
        <v>3.9</v>
      </c>
      <c r="I1157">
        <v>0.7</v>
      </c>
      <c r="J1157">
        <v>0.3</v>
      </c>
      <c r="K1157">
        <v>0.8</v>
      </c>
      <c r="L1157">
        <v>0.5</v>
      </c>
      <c r="M1157">
        <v>0.6</v>
      </c>
      <c r="N1157">
        <v>2.9</v>
      </c>
      <c r="O1157">
        <v>6.5</v>
      </c>
      <c r="P1157">
        <v>0.9</v>
      </c>
      <c r="Q1157">
        <v>0.6</v>
      </c>
      <c r="R1157">
        <v>1</v>
      </c>
      <c r="S1157">
        <v>1.3</v>
      </c>
      <c r="T1157">
        <v>1.6</v>
      </c>
      <c r="U1157">
        <v>1.9</v>
      </c>
      <c r="V1157">
        <v>3</v>
      </c>
      <c r="W1157">
        <v>6.1</v>
      </c>
      <c r="X1157">
        <v>0.6</v>
      </c>
      <c r="Y1157">
        <v>1</v>
      </c>
      <c r="Z1157">
        <v>0.8</v>
      </c>
      <c r="AA1157">
        <v>2.5</v>
      </c>
      <c r="AB1157">
        <v>0.1</v>
      </c>
      <c r="AC1157">
        <v>1.6</v>
      </c>
      <c r="AD1157">
        <v>7</v>
      </c>
      <c r="AE1157">
        <v>2.4</v>
      </c>
      <c r="AF1157">
        <v>13</v>
      </c>
      <c r="AG1157">
        <v>4.6</v>
      </c>
      <c r="AH1157">
        <v>1.9</v>
      </c>
      <c r="AI1157">
        <v>1</v>
      </c>
      <c r="AJ1157">
        <v>4.2</v>
      </c>
      <c r="AK1157">
        <v>1.7</v>
      </c>
      <c r="AL1157">
        <v>0.6</v>
      </c>
      <c r="AM1157">
        <v>2.5</v>
      </c>
      <c r="AN1157">
        <v>3.6</v>
      </c>
      <c r="AO1157">
        <v>2.5</v>
      </c>
      <c r="AP1157">
        <v>3.5</v>
      </c>
      <c r="AQ1157">
        <v>18</v>
      </c>
      <c r="AR1157">
        <v>3.5</v>
      </c>
      <c r="AS1157">
        <v>3.9</v>
      </c>
      <c r="AT1157">
        <v>3.6</v>
      </c>
      <c r="AU1157">
        <v>3.8</v>
      </c>
      <c r="AV1157">
        <v>17.9</v>
      </c>
      <c r="AW1157">
        <v>5.4</v>
      </c>
      <c r="AX1157">
        <v>3.6</v>
      </c>
      <c r="AY1157">
        <v>7.7</v>
      </c>
      <c r="AZ1157">
        <v>11.9</v>
      </c>
      <c r="BA1157">
        <v>2.6</v>
      </c>
      <c r="BB1157">
        <v>2.1</v>
      </c>
      <c r="BC1157">
        <v>0.9</v>
      </c>
      <c r="BD1157">
        <v>8.3</v>
      </c>
      <c r="BE1157">
        <v>6.2</v>
      </c>
      <c r="BF1157">
        <v>2.1</v>
      </c>
      <c r="BG1157">
        <v>3.5</v>
      </c>
      <c r="BH1157">
        <v>1.9</v>
      </c>
      <c r="BI1157">
        <v>1.5</v>
      </c>
      <c r="BJ1157">
        <v>1</v>
      </c>
      <c r="BK1157">
        <v>1.9</v>
      </c>
      <c r="BL1157">
        <v>0.1</v>
      </c>
      <c r="BM1157">
        <v>0.8</v>
      </c>
      <c r="BP1157">
        <v>0.1</v>
      </c>
      <c r="BQ1157">
        <v>35.2</v>
      </c>
      <c r="BS1157">
        <v>2.1</v>
      </c>
      <c r="BT1157">
        <v>1</v>
      </c>
    </row>
    <row r="1158" spans="1:72" x14ac:dyDescent="0.25">
      <c r="A1158" s="28" t="s">
        <v>294</v>
      </c>
      <c r="B1158" s="27" t="s">
        <v>363</v>
      </c>
      <c r="C1158" s="28" t="s">
        <v>386</v>
      </c>
      <c r="D1158">
        <v>6.4</v>
      </c>
      <c r="E1158">
        <v>0.2</v>
      </c>
      <c r="G1158">
        <v>1.2</v>
      </c>
      <c r="H1158">
        <v>22.2</v>
      </c>
      <c r="I1158">
        <v>4.7</v>
      </c>
      <c r="J1158">
        <v>1.3</v>
      </c>
      <c r="K1158">
        <v>3.5</v>
      </c>
      <c r="L1158">
        <v>1.7</v>
      </c>
      <c r="M1158">
        <v>4.7</v>
      </c>
      <c r="N1158">
        <v>19.3</v>
      </c>
      <c r="O1158">
        <v>26.5</v>
      </c>
      <c r="P1158">
        <v>6.5</v>
      </c>
      <c r="Q1158">
        <v>3.8</v>
      </c>
      <c r="R1158">
        <v>6.2</v>
      </c>
      <c r="S1158">
        <v>8.4</v>
      </c>
      <c r="T1158">
        <v>10.2</v>
      </c>
      <c r="U1158">
        <v>14.8</v>
      </c>
      <c r="V1158">
        <v>19</v>
      </c>
      <c r="W1158">
        <v>30.2</v>
      </c>
      <c r="X1158">
        <v>3.3</v>
      </c>
      <c r="Y1158">
        <v>4.6</v>
      </c>
      <c r="Z1158">
        <v>5.1</v>
      </c>
      <c r="AA1158">
        <v>13.7</v>
      </c>
      <c r="AB1158">
        <v>0.7</v>
      </c>
      <c r="AC1158">
        <v>9.8</v>
      </c>
      <c r="AD1158">
        <v>24.7</v>
      </c>
      <c r="AE1158">
        <v>10.3</v>
      </c>
      <c r="AF1158">
        <v>48.7</v>
      </c>
      <c r="AG1158">
        <v>19</v>
      </c>
      <c r="AH1158">
        <v>10.5</v>
      </c>
      <c r="AI1158">
        <v>2.1</v>
      </c>
      <c r="AJ1158">
        <v>17.3</v>
      </c>
      <c r="AK1158">
        <v>8.5</v>
      </c>
      <c r="AL1158">
        <v>2.3</v>
      </c>
      <c r="AM1158">
        <v>11</v>
      </c>
      <c r="AN1158">
        <v>15</v>
      </c>
      <c r="AO1158">
        <v>8.7</v>
      </c>
      <c r="AP1158">
        <v>18.5</v>
      </c>
      <c r="AQ1158">
        <v>59.4</v>
      </c>
      <c r="AR1158">
        <v>25.7</v>
      </c>
      <c r="AS1158">
        <v>34.8</v>
      </c>
      <c r="AT1158">
        <v>25.8</v>
      </c>
      <c r="AU1158">
        <v>16.5</v>
      </c>
      <c r="AV1158">
        <v>95.1</v>
      </c>
      <c r="AW1158">
        <v>25.5</v>
      </c>
      <c r="AX1158">
        <v>10.2</v>
      </c>
      <c r="AY1158">
        <v>20</v>
      </c>
      <c r="AZ1158">
        <v>40.1</v>
      </c>
      <c r="BA1158">
        <v>10.7</v>
      </c>
      <c r="BB1158">
        <v>4.6</v>
      </c>
      <c r="BC1158">
        <v>3</v>
      </c>
      <c r="BD1158">
        <v>45.2</v>
      </c>
      <c r="BE1158">
        <v>25.3</v>
      </c>
      <c r="BF1158">
        <v>10.3</v>
      </c>
      <c r="BG1158">
        <v>19.9</v>
      </c>
      <c r="BH1158">
        <v>7.4</v>
      </c>
      <c r="BI1158">
        <v>7.5</v>
      </c>
      <c r="BJ1158">
        <v>5.5</v>
      </c>
      <c r="BK1158">
        <v>12.1</v>
      </c>
      <c r="BL1158">
        <v>0.4</v>
      </c>
      <c r="BM1158">
        <v>4.2</v>
      </c>
      <c r="BP1158">
        <v>1.6</v>
      </c>
      <c r="BQ1158">
        <v>259.9</v>
      </c>
      <c r="BT1158">
        <v>3.9</v>
      </c>
    </row>
    <row r="1159" spans="1:72" x14ac:dyDescent="0.25">
      <c r="A1159" s="28" t="s">
        <v>294</v>
      </c>
      <c r="B1159" s="27" t="s">
        <v>363</v>
      </c>
      <c r="C1159" s="28" t="s">
        <v>387</v>
      </c>
      <c r="D1159">
        <v>6.7</v>
      </c>
      <c r="E1159">
        <v>0.3</v>
      </c>
      <c r="F1159">
        <v>0.1</v>
      </c>
      <c r="G1159">
        <v>1.3</v>
      </c>
      <c r="H1159">
        <v>32.9</v>
      </c>
      <c r="I1159">
        <v>5.1</v>
      </c>
      <c r="J1159">
        <v>1.8</v>
      </c>
      <c r="K1159">
        <v>4.4</v>
      </c>
      <c r="L1159">
        <v>1.9</v>
      </c>
      <c r="M1159">
        <v>4</v>
      </c>
      <c r="N1159">
        <v>19.9</v>
      </c>
      <c r="O1159">
        <v>42.9</v>
      </c>
      <c r="P1159">
        <v>7.5</v>
      </c>
      <c r="Q1159">
        <v>4.1</v>
      </c>
      <c r="R1159">
        <v>7</v>
      </c>
      <c r="S1159">
        <v>8.8</v>
      </c>
      <c r="T1159">
        <v>12.6</v>
      </c>
      <c r="U1159">
        <v>12.7</v>
      </c>
      <c r="V1159">
        <v>16.9</v>
      </c>
      <c r="W1159">
        <v>26.4</v>
      </c>
      <c r="X1159">
        <v>4.3</v>
      </c>
      <c r="Y1159">
        <v>7.3</v>
      </c>
      <c r="Z1159">
        <v>5.4</v>
      </c>
      <c r="AA1159">
        <v>14.7</v>
      </c>
      <c r="AB1159">
        <v>0.8</v>
      </c>
      <c r="AC1159">
        <v>8</v>
      </c>
      <c r="AD1159">
        <v>32.2</v>
      </c>
      <c r="AE1159">
        <v>12.4</v>
      </c>
      <c r="AF1159">
        <v>78</v>
      </c>
      <c r="AG1159">
        <v>25.9</v>
      </c>
      <c r="AH1159">
        <v>12.4</v>
      </c>
      <c r="AI1159">
        <v>4.7</v>
      </c>
      <c r="AJ1159">
        <v>29.8</v>
      </c>
      <c r="AK1159">
        <v>11</v>
      </c>
      <c r="AL1159">
        <v>4.1</v>
      </c>
      <c r="AM1159">
        <v>17.6</v>
      </c>
      <c r="AN1159">
        <v>23.1</v>
      </c>
      <c r="AO1159">
        <v>12.3</v>
      </c>
      <c r="AP1159">
        <v>23.9</v>
      </c>
      <c r="AQ1159">
        <v>111.1</v>
      </c>
      <c r="AR1159">
        <v>19.8</v>
      </c>
      <c r="AS1159">
        <v>22.9</v>
      </c>
      <c r="AT1159">
        <v>24.8</v>
      </c>
      <c r="AU1159">
        <v>15.7</v>
      </c>
      <c r="AV1159">
        <v>123.4</v>
      </c>
      <c r="AW1159">
        <v>21.2</v>
      </c>
      <c r="AX1159">
        <v>12.7</v>
      </c>
      <c r="AY1159">
        <v>31</v>
      </c>
      <c r="AZ1159">
        <v>44.8</v>
      </c>
      <c r="BA1159">
        <v>17.1</v>
      </c>
      <c r="BB1159">
        <v>7.3</v>
      </c>
      <c r="BC1159">
        <v>6.4</v>
      </c>
      <c r="BD1159">
        <v>51.1</v>
      </c>
      <c r="BE1159">
        <v>34.1</v>
      </c>
      <c r="BF1159">
        <v>12.8</v>
      </c>
      <c r="BG1159">
        <v>18.5</v>
      </c>
      <c r="BH1159">
        <v>9.1</v>
      </c>
      <c r="BI1159">
        <v>10.2</v>
      </c>
      <c r="BJ1159">
        <v>5.9</v>
      </c>
      <c r="BK1159">
        <v>12.9</v>
      </c>
      <c r="BL1159">
        <v>0.8</v>
      </c>
      <c r="BM1159">
        <v>5.1</v>
      </c>
      <c r="BP1159">
        <v>0.8</v>
      </c>
      <c r="BQ1159">
        <v>229.4</v>
      </c>
      <c r="BS1159">
        <v>21.8</v>
      </c>
      <c r="BT1159">
        <v>4.5</v>
      </c>
    </row>
    <row r="1160" spans="1:71" x14ac:dyDescent="0.25">
      <c r="A1160" s="28" t="s">
        <v>294</v>
      </c>
      <c r="B1160" s="27" t="s">
        <v>363</v>
      </c>
      <c r="C1160" s="28" t="s">
        <v>388</v>
      </c>
      <c r="AX1160">
        <v>0.1</v>
      </c>
      <c r="BS1160">
        <v>0.9</v>
      </c>
    </row>
    <row r="1161" spans="1:69" x14ac:dyDescent="0.25">
      <c r="A1161" s="28" t="s">
        <v>294</v>
      </c>
      <c r="B1161" s="27" t="s">
        <v>363</v>
      </c>
      <c r="C1161" s="28" t="s">
        <v>389</v>
      </c>
      <c r="D1161">
        <v>0.2</v>
      </c>
      <c r="H1161">
        <v>0.2</v>
      </c>
      <c r="N1161">
        <v>0.1</v>
      </c>
      <c r="O1161">
        <v>0.1</v>
      </c>
      <c r="P1161">
        <v>0.1</v>
      </c>
      <c r="R1161">
        <v>0.1</v>
      </c>
      <c r="S1161">
        <v>0.1</v>
      </c>
      <c r="T1161">
        <v>0.1</v>
      </c>
      <c r="U1161">
        <v>0.2</v>
      </c>
      <c r="V1161">
        <v>0.2</v>
      </c>
      <c r="W1161">
        <v>0.3</v>
      </c>
      <c r="AA1161">
        <v>0.1</v>
      </c>
      <c r="AC1161">
        <v>0.1</v>
      </c>
      <c r="AD1161">
        <v>0.3</v>
      </c>
      <c r="AE1161">
        <v>0.1</v>
      </c>
      <c r="AF1161">
        <v>0.3</v>
      </c>
      <c r="AG1161">
        <v>0.2</v>
      </c>
      <c r="AH1161">
        <v>0.1</v>
      </c>
      <c r="AK1161">
        <v>0.1</v>
      </c>
      <c r="AM1161">
        <v>0.1</v>
      </c>
      <c r="AN1161">
        <v>0.1</v>
      </c>
      <c r="AO1161">
        <v>0.1</v>
      </c>
      <c r="AP1161">
        <v>0.1</v>
      </c>
      <c r="AQ1161">
        <v>0.4</v>
      </c>
      <c r="AR1161">
        <v>0.2</v>
      </c>
      <c r="AS1161">
        <v>0.2</v>
      </c>
      <c r="AT1161">
        <v>0.2</v>
      </c>
      <c r="AU1161">
        <v>0.2</v>
      </c>
      <c r="AV1161">
        <v>0.8</v>
      </c>
      <c r="AW1161">
        <v>0.2</v>
      </c>
      <c r="AX1161">
        <v>0.1</v>
      </c>
      <c r="AY1161">
        <v>0.2</v>
      </c>
      <c r="AZ1161">
        <v>0.4</v>
      </c>
      <c r="BA1161">
        <v>0.1</v>
      </c>
      <c r="BD1161">
        <v>0.3</v>
      </c>
      <c r="BE1161">
        <v>0.2</v>
      </c>
      <c r="BF1161">
        <v>0.1</v>
      </c>
      <c r="BG1161">
        <v>0.2</v>
      </c>
      <c r="BI1161">
        <v>0.1</v>
      </c>
      <c r="BK1161">
        <v>0.1</v>
      </c>
      <c r="BP1161">
        <v>0.1</v>
      </c>
      <c r="BQ1161">
        <v>1</v>
      </c>
    </row>
    <row r="1162" spans="1:69" x14ac:dyDescent="0.25">
      <c r="A1162" s="28" t="s">
        <v>294</v>
      </c>
      <c r="B1162" s="27" t="s">
        <v>363</v>
      </c>
      <c r="C1162" s="28" t="s">
        <v>390</v>
      </c>
      <c r="D1162">
        <v>0.2</v>
      </c>
      <c r="H1162">
        <v>0.3</v>
      </c>
      <c r="I1162">
        <v>0.1</v>
      </c>
      <c r="N1162">
        <v>0.2</v>
      </c>
      <c r="O1162">
        <v>0.1</v>
      </c>
      <c r="P1162">
        <v>0.1</v>
      </c>
      <c r="Q1162">
        <v>0.1</v>
      </c>
      <c r="S1162">
        <v>0.2</v>
      </c>
      <c r="T1162">
        <v>0.1</v>
      </c>
      <c r="U1162">
        <v>0.2</v>
      </c>
      <c r="V1162">
        <v>0.4</v>
      </c>
      <c r="W1162">
        <v>0.4</v>
      </c>
      <c r="X1162">
        <v>0.1</v>
      </c>
      <c r="Y1162">
        <v>0.1</v>
      </c>
      <c r="Z1162">
        <v>0.1</v>
      </c>
      <c r="AA1162">
        <v>0.1</v>
      </c>
      <c r="AC1162">
        <v>0.1</v>
      </c>
      <c r="AD1162">
        <v>0.6</v>
      </c>
      <c r="AE1162">
        <v>0.1</v>
      </c>
      <c r="AF1162">
        <v>0.5</v>
      </c>
      <c r="AG1162">
        <v>0.3</v>
      </c>
      <c r="AH1162">
        <v>0.1</v>
      </c>
      <c r="AJ1162">
        <v>0.1</v>
      </c>
      <c r="AK1162">
        <v>0.1</v>
      </c>
      <c r="AM1162">
        <v>0.2</v>
      </c>
      <c r="AN1162">
        <v>0.1</v>
      </c>
      <c r="AO1162">
        <v>0.1</v>
      </c>
      <c r="AP1162">
        <v>0.1</v>
      </c>
      <c r="AQ1162">
        <v>0.6</v>
      </c>
      <c r="AR1162">
        <v>0.7</v>
      </c>
      <c r="AS1162">
        <v>0.4</v>
      </c>
      <c r="AT1162">
        <v>0.2</v>
      </c>
      <c r="AU1162">
        <v>0.2</v>
      </c>
      <c r="AV1162">
        <v>0.9</v>
      </c>
      <c r="AW1162">
        <v>0.5</v>
      </c>
      <c r="AX1162">
        <v>0.1</v>
      </c>
      <c r="AY1162">
        <v>0.2</v>
      </c>
      <c r="AZ1162">
        <v>0.4</v>
      </c>
      <c r="BD1162">
        <v>0.3</v>
      </c>
      <c r="BE1162">
        <v>0.2</v>
      </c>
      <c r="BF1162">
        <v>0.2</v>
      </c>
      <c r="BG1162">
        <v>0.8</v>
      </c>
      <c r="BH1162">
        <v>0.1</v>
      </c>
      <c r="BJ1162">
        <v>0.1</v>
      </c>
      <c r="BQ1162">
        <v>0.8</v>
      </c>
    </row>
    <row r="1163" spans="1:72" x14ac:dyDescent="0.25">
      <c r="A1163" s="28" t="s">
        <v>294</v>
      </c>
      <c r="B1163" s="27" t="s">
        <v>363</v>
      </c>
      <c r="C1163" s="28" t="s">
        <v>391</v>
      </c>
      <c r="D1163">
        <v>0.5</v>
      </c>
      <c r="H1163">
        <v>0.9</v>
      </c>
      <c r="I1163">
        <v>0.1</v>
      </c>
      <c r="J1163">
        <v>0.1</v>
      </c>
      <c r="K1163">
        <v>0.2</v>
      </c>
      <c r="L1163">
        <v>0.1</v>
      </c>
      <c r="M1163">
        <v>0.1</v>
      </c>
      <c r="N1163">
        <v>0.6</v>
      </c>
      <c r="O1163">
        <v>0.7</v>
      </c>
      <c r="P1163">
        <v>0.2</v>
      </c>
      <c r="Q1163">
        <v>0.2</v>
      </c>
      <c r="R1163">
        <v>0.2</v>
      </c>
      <c r="S1163">
        <v>0.3</v>
      </c>
      <c r="T1163">
        <v>0.4</v>
      </c>
      <c r="U1163">
        <v>0.7</v>
      </c>
      <c r="V1163">
        <v>0.8</v>
      </c>
      <c r="W1163">
        <v>1.2</v>
      </c>
      <c r="X1163">
        <v>0.1</v>
      </c>
      <c r="Y1163">
        <v>0.2</v>
      </c>
      <c r="Z1163">
        <v>0.2</v>
      </c>
      <c r="AA1163">
        <v>0.5</v>
      </c>
      <c r="AC1163">
        <v>0.4</v>
      </c>
      <c r="AD1163">
        <v>1.1</v>
      </c>
      <c r="AE1163">
        <v>0.4</v>
      </c>
      <c r="AF1163">
        <v>1.6</v>
      </c>
      <c r="AG1163">
        <v>0.9</v>
      </c>
      <c r="AH1163">
        <v>0.5</v>
      </c>
      <c r="AI1163">
        <v>0.1</v>
      </c>
      <c r="AJ1163">
        <v>0.4</v>
      </c>
      <c r="AK1163">
        <v>0.3</v>
      </c>
      <c r="AL1163">
        <v>0.1</v>
      </c>
      <c r="AM1163">
        <v>0.4</v>
      </c>
      <c r="AN1163">
        <v>0.5</v>
      </c>
      <c r="AO1163">
        <v>0.3</v>
      </c>
      <c r="AP1163">
        <v>0.4</v>
      </c>
      <c r="AQ1163">
        <v>1.8</v>
      </c>
      <c r="AR1163">
        <v>0.7</v>
      </c>
      <c r="AS1163">
        <v>0.9</v>
      </c>
      <c r="AT1163">
        <v>0.7</v>
      </c>
      <c r="AU1163">
        <v>0.5</v>
      </c>
      <c r="AV1163">
        <v>2.7</v>
      </c>
      <c r="AW1163">
        <v>0.7</v>
      </c>
      <c r="AX1163">
        <v>0.3</v>
      </c>
      <c r="AY1163">
        <v>0.8</v>
      </c>
      <c r="AZ1163">
        <v>1.5</v>
      </c>
      <c r="BA1163">
        <v>0.3</v>
      </c>
      <c r="BB1163">
        <v>0.1</v>
      </c>
      <c r="BC1163">
        <v>0.1</v>
      </c>
      <c r="BD1163">
        <v>1.2</v>
      </c>
      <c r="BE1163">
        <v>0.8</v>
      </c>
      <c r="BF1163">
        <v>0.5</v>
      </c>
      <c r="BG1163">
        <v>0.6</v>
      </c>
      <c r="BH1163">
        <v>0.2</v>
      </c>
      <c r="BI1163">
        <v>0.3</v>
      </c>
      <c r="BJ1163">
        <v>0.2</v>
      </c>
      <c r="BK1163">
        <v>0.4</v>
      </c>
      <c r="BM1163">
        <v>0.1</v>
      </c>
      <c r="BP1163">
        <v>0.2</v>
      </c>
      <c r="BQ1163">
        <v>4.4</v>
      </c>
      <c r="BS1163">
        <v>0.1</v>
      </c>
      <c r="BT1163">
        <v>0.1</v>
      </c>
    </row>
    <row r="1164" spans="1:72" x14ac:dyDescent="0.25">
      <c r="A1164" s="28" t="s">
        <v>294</v>
      </c>
      <c r="B1164" s="27" t="s">
        <v>363</v>
      </c>
      <c r="C1164" s="28" t="s">
        <v>392</v>
      </c>
      <c r="D1164">
        <v>1.3</v>
      </c>
      <c r="G1164">
        <v>0.1</v>
      </c>
      <c r="H1164">
        <v>2.4</v>
      </c>
      <c r="I1164">
        <v>0.5</v>
      </c>
      <c r="J1164">
        <v>0.1</v>
      </c>
      <c r="K1164">
        <v>0.4</v>
      </c>
      <c r="L1164">
        <v>0.2</v>
      </c>
      <c r="M1164">
        <v>0.4</v>
      </c>
      <c r="N1164">
        <v>1.7</v>
      </c>
      <c r="O1164">
        <v>2.7</v>
      </c>
      <c r="P1164">
        <v>0.7</v>
      </c>
      <c r="Q1164">
        <v>0.4</v>
      </c>
      <c r="R1164">
        <v>0.6</v>
      </c>
      <c r="S1164">
        <v>0.9</v>
      </c>
      <c r="T1164">
        <v>1</v>
      </c>
      <c r="U1164">
        <v>1.6</v>
      </c>
      <c r="V1164">
        <v>1.9</v>
      </c>
      <c r="W1164">
        <v>3.1</v>
      </c>
      <c r="X1164">
        <v>0.3</v>
      </c>
      <c r="Y1164">
        <v>0.5</v>
      </c>
      <c r="Z1164">
        <v>0.5</v>
      </c>
      <c r="AA1164">
        <v>1.4</v>
      </c>
      <c r="AB1164">
        <v>0.1</v>
      </c>
      <c r="AC1164">
        <v>1.2</v>
      </c>
      <c r="AD1164">
        <v>3</v>
      </c>
      <c r="AE1164">
        <v>1</v>
      </c>
      <c r="AF1164">
        <v>5.1</v>
      </c>
      <c r="AG1164">
        <v>2.1</v>
      </c>
      <c r="AH1164">
        <v>1.1</v>
      </c>
      <c r="AI1164">
        <v>0.2</v>
      </c>
      <c r="AJ1164">
        <v>1.9</v>
      </c>
      <c r="AK1164">
        <v>1.1</v>
      </c>
      <c r="AL1164">
        <v>0.2</v>
      </c>
      <c r="AM1164">
        <v>1.3</v>
      </c>
      <c r="AN1164">
        <v>1.5</v>
      </c>
      <c r="AO1164">
        <v>0.9</v>
      </c>
      <c r="AP1164">
        <v>1.9</v>
      </c>
      <c r="AQ1164">
        <v>6.7</v>
      </c>
      <c r="AR1164">
        <v>2.6</v>
      </c>
      <c r="AS1164">
        <v>2.9</v>
      </c>
      <c r="AT1164">
        <v>2.3</v>
      </c>
      <c r="AU1164">
        <v>1.7</v>
      </c>
      <c r="AV1164">
        <v>9.4</v>
      </c>
      <c r="AW1164">
        <v>2.5</v>
      </c>
      <c r="AX1164">
        <v>1</v>
      </c>
      <c r="AY1164">
        <v>2.5</v>
      </c>
      <c r="AZ1164">
        <v>4.2</v>
      </c>
      <c r="BA1164">
        <v>1</v>
      </c>
      <c r="BB1164">
        <v>0.5</v>
      </c>
      <c r="BC1164">
        <v>0.3</v>
      </c>
      <c r="BD1164">
        <v>4.3</v>
      </c>
      <c r="BE1164">
        <v>2.8</v>
      </c>
      <c r="BF1164">
        <v>1.3</v>
      </c>
      <c r="BG1164">
        <v>2.7</v>
      </c>
      <c r="BH1164">
        <v>0.7</v>
      </c>
      <c r="BI1164">
        <v>0.8</v>
      </c>
      <c r="BJ1164">
        <v>0.7</v>
      </c>
      <c r="BK1164">
        <v>1</v>
      </c>
      <c r="BM1164">
        <v>0.4</v>
      </c>
      <c r="BP1164">
        <v>0.4</v>
      </c>
      <c r="BQ1164">
        <v>17.2</v>
      </c>
      <c r="BS1164">
        <v>0.1</v>
      </c>
      <c r="BT1164">
        <v>0.3</v>
      </c>
    </row>
    <row r="1165" spans="1:72" x14ac:dyDescent="0.25">
      <c r="A1165" s="28" t="s">
        <v>294</v>
      </c>
      <c r="B1165" s="27" t="s">
        <v>363</v>
      </c>
      <c r="C1165" s="28" t="s">
        <v>393</v>
      </c>
      <c r="D1165">
        <v>0.2</v>
      </c>
      <c r="H1165">
        <v>0.5</v>
      </c>
      <c r="I1165">
        <v>0.1</v>
      </c>
      <c r="K1165">
        <v>0.1</v>
      </c>
      <c r="M1165">
        <v>0.2</v>
      </c>
      <c r="N1165">
        <v>0.3</v>
      </c>
      <c r="O1165">
        <v>0.5</v>
      </c>
      <c r="P1165">
        <v>0.1</v>
      </c>
      <c r="Q1165">
        <v>0.1</v>
      </c>
      <c r="R1165">
        <v>0.1</v>
      </c>
      <c r="S1165">
        <v>0.2</v>
      </c>
      <c r="T1165">
        <v>0.2</v>
      </c>
      <c r="U1165">
        <v>0.3</v>
      </c>
      <c r="V1165">
        <v>0.3</v>
      </c>
      <c r="W1165">
        <v>0.6</v>
      </c>
      <c r="X1165">
        <v>0.1</v>
      </c>
      <c r="Y1165">
        <v>0.1</v>
      </c>
      <c r="Z1165">
        <v>0.1</v>
      </c>
      <c r="AA1165">
        <v>0.3</v>
      </c>
      <c r="AC1165">
        <v>0.1</v>
      </c>
      <c r="AD1165">
        <v>0.7</v>
      </c>
      <c r="AE1165">
        <v>0.2</v>
      </c>
      <c r="AF1165">
        <v>1</v>
      </c>
      <c r="AG1165">
        <v>0.4</v>
      </c>
      <c r="AH1165">
        <v>0.2</v>
      </c>
      <c r="AJ1165">
        <v>0.3</v>
      </c>
      <c r="AK1165">
        <v>0.2</v>
      </c>
      <c r="AL1165">
        <v>0.1</v>
      </c>
      <c r="AM1165">
        <v>0.3</v>
      </c>
      <c r="AN1165">
        <v>0.4</v>
      </c>
      <c r="AO1165">
        <v>0.2</v>
      </c>
      <c r="AP1165">
        <v>0.3</v>
      </c>
      <c r="AQ1165">
        <v>1.3</v>
      </c>
      <c r="AR1165">
        <v>0.4</v>
      </c>
      <c r="AS1165">
        <v>0.5</v>
      </c>
      <c r="AT1165">
        <v>0.4</v>
      </c>
      <c r="AU1165">
        <v>0.3</v>
      </c>
      <c r="AV1165">
        <v>1.8</v>
      </c>
      <c r="AW1165">
        <v>0.4</v>
      </c>
      <c r="AX1165">
        <v>0.2</v>
      </c>
      <c r="AY1165">
        <v>0.8</v>
      </c>
      <c r="AZ1165">
        <v>1.1</v>
      </c>
      <c r="BA1165">
        <v>0.2</v>
      </c>
      <c r="BB1165">
        <v>0.1</v>
      </c>
      <c r="BC1165">
        <v>0.1</v>
      </c>
      <c r="BD1165">
        <v>0.8</v>
      </c>
      <c r="BE1165">
        <v>0.6</v>
      </c>
      <c r="BF1165">
        <v>0.3</v>
      </c>
      <c r="BG1165">
        <v>0.4</v>
      </c>
      <c r="BH1165">
        <v>0.1</v>
      </c>
      <c r="BI1165">
        <v>0.1</v>
      </c>
      <c r="BJ1165">
        <v>0.1</v>
      </c>
      <c r="BK1165">
        <v>0.2</v>
      </c>
      <c r="BM1165">
        <v>0.1</v>
      </c>
      <c r="BQ1165">
        <v>3.1</v>
      </c>
      <c r="BS1165">
        <v>0.1</v>
      </c>
      <c r="BT1165">
        <v>0.1</v>
      </c>
    </row>
    <row r="1166" spans="1:69" x14ac:dyDescent="0.25">
      <c r="A1166" s="28" t="s">
        <v>294</v>
      </c>
      <c r="B1166" s="27" t="s">
        <v>363</v>
      </c>
      <c r="C1166" s="28" t="s">
        <v>394</v>
      </c>
      <c r="H1166">
        <v>0.1</v>
      </c>
      <c r="O1166">
        <v>0.1</v>
      </c>
      <c r="W1166">
        <v>0.1</v>
      </c>
      <c r="AD1166">
        <v>0.1</v>
      </c>
      <c r="AF1166">
        <v>0.2</v>
      </c>
      <c r="AG1166">
        <v>0.1</v>
      </c>
      <c r="AJ1166">
        <v>0.1</v>
      </c>
      <c r="AN1166">
        <v>0.1</v>
      </c>
      <c r="AP1166">
        <v>0.1</v>
      </c>
      <c r="AQ1166">
        <v>0.3</v>
      </c>
      <c r="AR1166">
        <v>0.1</v>
      </c>
      <c r="AS1166">
        <v>0.1</v>
      </c>
      <c r="AT1166">
        <v>0.1</v>
      </c>
      <c r="AV1166">
        <v>0.4</v>
      </c>
      <c r="AW1166">
        <v>0.1</v>
      </c>
      <c r="AY1166">
        <v>0.1</v>
      </c>
      <c r="AZ1166">
        <v>0.2</v>
      </c>
      <c r="BD1166">
        <v>0.2</v>
      </c>
      <c r="BE1166">
        <v>0.1</v>
      </c>
      <c r="BQ1166">
        <v>0.4</v>
      </c>
    </row>
    <row r="1167" spans="1:72" x14ac:dyDescent="0.25">
      <c r="A1167" s="28" t="s">
        <v>294</v>
      </c>
      <c r="B1167" s="27" t="s">
        <v>363</v>
      </c>
      <c r="C1167" s="28" t="s">
        <v>395</v>
      </c>
      <c r="H1167">
        <v>0.2</v>
      </c>
      <c r="K1167">
        <v>0.3</v>
      </c>
      <c r="L1167">
        <v>0.5</v>
      </c>
      <c r="N1167">
        <v>0.2</v>
      </c>
      <c r="O1167">
        <v>0.3</v>
      </c>
      <c r="P1167">
        <v>0.2</v>
      </c>
      <c r="S1167">
        <v>0.1</v>
      </c>
      <c r="T1167">
        <v>0.1</v>
      </c>
      <c r="U1167">
        <v>0.1</v>
      </c>
      <c r="V1167">
        <v>0.2</v>
      </c>
      <c r="W1167">
        <v>0.2</v>
      </c>
      <c r="Y1167">
        <v>0.1</v>
      </c>
      <c r="AA1167">
        <v>0.1</v>
      </c>
      <c r="AC1167">
        <v>0.1</v>
      </c>
      <c r="AD1167">
        <v>0.3</v>
      </c>
      <c r="AE1167">
        <v>0.1</v>
      </c>
      <c r="AF1167">
        <v>0.7</v>
      </c>
      <c r="AG1167">
        <v>0.4</v>
      </c>
      <c r="AH1167">
        <v>0.2</v>
      </c>
      <c r="AJ1167">
        <v>0.1</v>
      </c>
      <c r="AK1167">
        <v>0.1</v>
      </c>
      <c r="AL1167">
        <v>0.1</v>
      </c>
      <c r="AM1167">
        <v>0.1</v>
      </c>
      <c r="AN1167">
        <v>0.5</v>
      </c>
      <c r="AO1167">
        <v>0.3</v>
      </c>
      <c r="AP1167">
        <v>0.2</v>
      </c>
      <c r="AQ1167">
        <v>2.4</v>
      </c>
      <c r="AR1167">
        <v>0.2</v>
      </c>
      <c r="AS1167">
        <v>0.2</v>
      </c>
      <c r="AT1167">
        <v>0.2</v>
      </c>
      <c r="AU1167">
        <v>0.1</v>
      </c>
      <c r="AV1167">
        <v>1</v>
      </c>
      <c r="AW1167">
        <v>0.2</v>
      </c>
      <c r="AX1167">
        <v>0.1</v>
      </c>
      <c r="AY1167">
        <v>0.4</v>
      </c>
      <c r="AZ1167">
        <v>0.2</v>
      </c>
      <c r="BA1167">
        <v>0.1</v>
      </c>
      <c r="BB1167">
        <v>0.1</v>
      </c>
      <c r="BD1167">
        <v>0.4</v>
      </c>
      <c r="BE1167">
        <v>0.4</v>
      </c>
      <c r="BF1167">
        <v>0.2</v>
      </c>
      <c r="BG1167">
        <v>0.2</v>
      </c>
      <c r="BH1167">
        <v>0.1</v>
      </c>
      <c r="BI1167">
        <v>0.1</v>
      </c>
      <c r="BJ1167">
        <v>0.1</v>
      </c>
      <c r="BK1167">
        <v>0.1</v>
      </c>
      <c r="BQ1167">
        <v>1.2</v>
      </c>
      <c r="BS1167">
        <v>1.9</v>
      </c>
      <c r="BT1167">
        <v>0.1</v>
      </c>
    </row>
    <row r="1168" spans="1:72" x14ac:dyDescent="0.25">
      <c r="A1168" s="28" t="s">
        <v>294</v>
      </c>
      <c r="B1168" s="27" t="s">
        <v>363</v>
      </c>
      <c r="C1168" s="28" t="s">
        <v>396</v>
      </c>
      <c r="D1168">
        <v>0.5</v>
      </c>
      <c r="G1168">
        <v>0.1</v>
      </c>
      <c r="H1168">
        <v>3</v>
      </c>
      <c r="I1168">
        <v>0.3</v>
      </c>
      <c r="J1168">
        <v>0.1</v>
      </c>
      <c r="K1168">
        <v>1.9</v>
      </c>
      <c r="L1168">
        <v>2.4</v>
      </c>
      <c r="M1168">
        <v>0.4</v>
      </c>
      <c r="N1168">
        <v>2.4</v>
      </c>
      <c r="O1168">
        <v>15.1</v>
      </c>
      <c r="P1168">
        <v>1.2</v>
      </c>
      <c r="Q1168">
        <v>0.4</v>
      </c>
      <c r="R1168">
        <v>0.6</v>
      </c>
      <c r="S1168">
        <v>0.9</v>
      </c>
      <c r="T1168">
        <v>1.6</v>
      </c>
      <c r="U1168">
        <v>1.2</v>
      </c>
      <c r="V1168">
        <v>1.8</v>
      </c>
      <c r="W1168">
        <v>2.5</v>
      </c>
      <c r="X1168">
        <v>0.3</v>
      </c>
      <c r="Y1168">
        <v>1.3</v>
      </c>
      <c r="Z1168">
        <v>0.5</v>
      </c>
      <c r="AA1168">
        <v>1.4</v>
      </c>
      <c r="AB1168">
        <v>0.1</v>
      </c>
      <c r="AC1168">
        <v>0.8</v>
      </c>
      <c r="AD1168">
        <v>4</v>
      </c>
      <c r="AE1168">
        <v>1.8</v>
      </c>
      <c r="AF1168">
        <v>13.8</v>
      </c>
      <c r="AG1168">
        <v>5.5</v>
      </c>
      <c r="AH1168">
        <v>1.8</v>
      </c>
      <c r="AI1168">
        <v>0.6</v>
      </c>
      <c r="AJ1168">
        <v>9.5</v>
      </c>
      <c r="AK1168">
        <v>1</v>
      </c>
      <c r="AL1168">
        <v>0.7</v>
      </c>
      <c r="AM1168">
        <v>1.7</v>
      </c>
      <c r="AN1168">
        <v>7.8</v>
      </c>
      <c r="AO1168">
        <v>1.6</v>
      </c>
      <c r="AP1168">
        <v>4.7</v>
      </c>
      <c r="AQ1168">
        <v>25.8</v>
      </c>
      <c r="AR1168">
        <v>2.5</v>
      </c>
      <c r="AS1168">
        <v>3.2</v>
      </c>
      <c r="AT1168">
        <v>4.4</v>
      </c>
      <c r="AU1168">
        <v>1.8</v>
      </c>
      <c r="AV1168">
        <v>17</v>
      </c>
      <c r="AW1168">
        <v>2.7</v>
      </c>
      <c r="AX1168">
        <v>2</v>
      </c>
      <c r="AY1168">
        <v>3.2</v>
      </c>
      <c r="AZ1168">
        <v>4.5</v>
      </c>
      <c r="BA1168">
        <v>1.8</v>
      </c>
      <c r="BB1168">
        <v>1.2</v>
      </c>
      <c r="BC1168">
        <v>1</v>
      </c>
      <c r="BD1168">
        <v>11.1</v>
      </c>
      <c r="BE1168">
        <v>7.1</v>
      </c>
      <c r="BF1168">
        <v>1.6</v>
      </c>
      <c r="BG1168">
        <v>1.7</v>
      </c>
      <c r="BH1168">
        <v>1.1</v>
      </c>
      <c r="BI1168">
        <v>1</v>
      </c>
      <c r="BJ1168">
        <v>0.6</v>
      </c>
      <c r="BK1168">
        <v>1.7</v>
      </c>
      <c r="BL1168">
        <v>0.1</v>
      </c>
      <c r="BM1168">
        <v>1.3</v>
      </c>
      <c r="BP1168">
        <v>0.1</v>
      </c>
      <c r="BQ1168">
        <v>17.4</v>
      </c>
      <c r="BS1168">
        <v>13.4</v>
      </c>
      <c r="BT1168">
        <v>-0.8</v>
      </c>
    </row>
    <row r="1169" spans="1:71" x14ac:dyDescent="0.25">
      <c r="A1169" s="28" t="s">
        <v>294</v>
      </c>
      <c r="B1169" s="27" t="s">
        <v>363</v>
      </c>
      <c r="C1169" s="28" t="s">
        <v>397</v>
      </c>
      <c r="H1169">
        <v>0.1</v>
      </c>
      <c r="N1169">
        <v>0.1</v>
      </c>
      <c r="O1169">
        <v>0.1</v>
      </c>
      <c r="V1169">
        <v>0.1</v>
      </c>
      <c r="W1169">
        <v>0.1</v>
      </c>
      <c r="AD1169">
        <v>0.1</v>
      </c>
      <c r="AF1169">
        <v>0.1</v>
      </c>
      <c r="AP1169">
        <v>0.1</v>
      </c>
      <c r="AQ1169">
        <v>0.2</v>
      </c>
      <c r="AS1169">
        <v>0.1</v>
      </c>
      <c r="AV1169">
        <v>0.2</v>
      </c>
      <c r="AW1169">
        <v>0.1</v>
      </c>
      <c r="AY1169">
        <v>0.1</v>
      </c>
      <c r="AZ1169">
        <v>0.1</v>
      </c>
      <c r="BA1169">
        <v>0.1</v>
      </c>
      <c r="BD1169">
        <v>0.1</v>
      </c>
      <c r="BE1169">
        <v>0.1</v>
      </c>
      <c r="BQ1169">
        <v>0.5</v>
      </c>
      <c r="BS1169">
        <v>0.2</v>
      </c>
    </row>
    <row r="1170" spans="1:69" x14ac:dyDescent="0.25">
      <c r="A1170" s="28" t="s">
        <v>294</v>
      </c>
      <c r="B1170" s="27" t="s">
        <v>363</v>
      </c>
      <c r="C1170" s="28" t="s">
        <v>398</v>
      </c>
      <c r="H1170">
        <v>0.2</v>
      </c>
      <c r="N1170">
        <v>0.1</v>
      </c>
      <c r="O1170">
        <v>0.4</v>
      </c>
      <c r="T1170">
        <v>0.1</v>
      </c>
      <c r="U1170">
        <v>0.1</v>
      </c>
      <c r="V1170">
        <v>0.1</v>
      </c>
      <c r="W1170">
        <v>0.2</v>
      </c>
      <c r="AA1170">
        <v>0.1</v>
      </c>
      <c r="AD1170">
        <v>0.2</v>
      </c>
      <c r="AE1170">
        <v>0.1</v>
      </c>
      <c r="AF1170">
        <v>0.5</v>
      </c>
      <c r="AG1170">
        <v>0.2</v>
      </c>
      <c r="AH1170">
        <v>0.1</v>
      </c>
      <c r="AJ1170">
        <v>0.3</v>
      </c>
      <c r="AK1170">
        <v>0.1</v>
      </c>
      <c r="AM1170">
        <v>0.2</v>
      </c>
      <c r="AN1170">
        <v>0.2</v>
      </c>
      <c r="AO1170">
        <v>0.1</v>
      </c>
      <c r="AP1170">
        <v>0.3</v>
      </c>
      <c r="AQ1170">
        <v>0.9</v>
      </c>
      <c r="AR1170">
        <v>0.1</v>
      </c>
      <c r="AS1170">
        <v>0.2</v>
      </c>
      <c r="AT1170">
        <v>0.2</v>
      </c>
      <c r="AU1170">
        <v>0.1</v>
      </c>
      <c r="AV1170">
        <v>0.9</v>
      </c>
      <c r="AW1170">
        <v>0.1</v>
      </c>
      <c r="AX1170">
        <v>0.1</v>
      </c>
      <c r="AY1170">
        <v>0.2</v>
      </c>
      <c r="AZ1170">
        <v>0.5</v>
      </c>
      <c r="BA1170">
        <v>0.1</v>
      </c>
      <c r="BB1170">
        <v>0.1</v>
      </c>
      <c r="BC1170">
        <v>0.1</v>
      </c>
      <c r="BD1170">
        <v>0.6</v>
      </c>
      <c r="BE1170">
        <v>0.3</v>
      </c>
      <c r="BF1170">
        <v>0.1</v>
      </c>
      <c r="BG1170">
        <v>0.1</v>
      </c>
      <c r="BH1170">
        <v>0.1</v>
      </c>
      <c r="BI1170">
        <v>0.1</v>
      </c>
      <c r="BJ1170">
        <v>0.1</v>
      </c>
      <c r="BK1170">
        <v>0.2</v>
      </c>
      <c r="BQ1170">
        <v>1.6</v>
      </c>
    </row>
    <row r="1171" spans="1:72" x14ac:dyDescent="0.25">
      <c r="A1171" s="28" t="s">
        <v>294</v>
      </c>
      <c r="B1171" s="27" t="s">
        <v>363</v>
      </c>
      <c r="C1171" s="28" t="s">
        <v>399</v>
      </c>
      <c r="D1171">
        <v>0.9</v>
      </c>
      <c r="G1171">
        <v>0.2</v>
      </c>
      <c r="H1171">
        <v>3</v>
      </c>
      <c r="I1171">
        <v>0.6</v>
      </c>
      <c r="J1171">
        <v>0.2</v>
      </c>
      <c r="K1171">
        <v>0.5</v>
      </c>
      <c r="L1171">
        <v>0.2</v>
      </c>
      <c r="M1171">
        <v>0.5</v>
      </c>
      <c r="N1171">
        <v>2</v>
      </c>
      <c r="O1171">
        <v>3.2</v>
      </c>
      <c r="P1171">
        <v>0.7</v>
      </c>
      <c r="Q1171">
        <v>0.4</v>
      </c>
      <c r="R1171">
        <v>0.8</v>
      </c>
      <c r="S1171">
        <v>1</v>
      </c>
      <c r="T1171">
        <v>1</v>
      </c>
      <c r="U1171">
        <v>1.8</v>
      </c>
      <c r="V1171">
        <v>1.9</v>
      </c>
      <c r="W1171">
        <v>3.2</v>
      </c>
      <c r="X1171">
        <v>0.4</v>
      </c>
      <c r="Y1171">
        <v>0.6</v>
      </c>
      <c r="Z1171">
        <v>0.6</v>
      </c>
      <c r="AA1171">
        <v>1.7</v>
      </c>
      <c r="AB1171">
        <v>0.1</v>
      </c>
      <c r="AC1171">
        <v>1.4</v>
      </c>
      <c r="AD1171">
        <v>4.1</v>
      </c>
      <c r="AE1171">
        <v>1.3</v>
      </c>
      <c r="AF1171">
        <v>6.3</v>
      </c>
      <c r="AG1171">
        <v>2.6</v>
      </c>
      <c r="AH1171">
        <v>1.5</v>
      </c>
      <c r="AI1171">
        <v>0.4</v>
      </c>
      <c r="AJ1171">
        <v>2.7</v>
      </c>
      <c r="AK1171">
        <v>1.5</v>
      </c>
      <c r="AL1171">
        <v>0.4</v>
      </c>
      <c r="AM1171">
        <v>1.9</v>
      </c>
      <c r="AN1171">
        <v>1.9</v>
      </c>
      <c r="AO1171">
        <v>1.3</v>
      </c>
      <c r="AP1171">
        <v>2.4</v>
      </c>
      <c r="AQ1171">
        <v>9.1</v>
      </c>
      <c r="AR1171">
        <v>2.9</v>
      </c>
      <c r="AS1171">
        <v>2.9</v>
      </c>
      <c r="AT1171">
        <v>2.6</v>
      </c>
      <c r="AU1171">
        <v>2</v>
      </c>
      <c r="AV1171">
        <v>12.1</v>
      </c>
      <c r="AW1171">
        <v>2.7</v>
      </c>
      <c r="AX1171">
        <v>1.3</v>
      </c>
      <c r="AY1171">
        <v>4</v>
      </c>
      <c r="AZ1171">
        <v>6.3</v>
      </c>
      <c r="BA1171">
        <v>1.5</v>
      </c>
      <c r="BB1171">
        <v>0.7</v>
      </c>
      <c r="BC1171">
        <v>0.5</v>
      </c>
      <c r="BD1171">
        <v>5</v>
      </c>
      <c r="BE1171">
        <v>3.5</v>
      </c>
      <c r="BF1171">
        <v>1.6</v>
      </c>
      <c r="BG1171">
        <v>3</v>
      </c>
      <c r="BH1171">
        <v>0.9</v>
      </c>
      <c r="BI1171">
        <v>1.1</v>
      </c>
      <c r="BJ1171">
        <v>0.8</v>
      </c>
      <c r="BK1171">
        <v>1.4</v>
      </c>
      <c r="BL1171">
        <v>0.1</v>
      </c>
      <c r="BM1171">
        <v>0.6</v>
      </c>
      <c r="BP1171">
        <v>0.3</v>
      </c>
      <c r="BQ1171">
        <v>22.7</v>
      </c>
      <c r="BT1171">
        <v>0.4</v>
      </c>
    </row>
    <row r="1172" spans="1:72" x14ac:dyDescent="0.25">
      <c r="A1172" s="28" t="s">
        <v>294</v>
      </c>
      <c r="B1172" s="27" t="s">
        <v>363</v>
      </c>
      <c r="C1172" s="28" t="s">
        <v>400</v>
      </c>
      <c r="D1172">
        <v>0.5</v>
      </c>
      <c r="G1172">
        <v>0.1</v>
      </c>
      <c r="H1172">
        <v>1.3</v>
      </c>
      <c r="I1172">
        <v>0.2</v>
      </c>
      <c r="J1172">
        <v>0.1</v>
      </c>
      <c r="K1172">
        <v>0.2</v>
      </c>
      <c r="L1172">
        <v>0.1</v>
      </c>
      <c r="M1172">
        <v>0.3</v>
      </c>
      <c r="N1172">
        <v>1.1</v>
      </c>
      <c r="O1172">
        <v>1.6</v>
      </c>
      <c r="P1172">
        <v>0.4</v>
      </c>
      <c r="Q1172">
        <v>0.2</v>
      </c>
      <c r="R1172">
        <v>0.4</v>
      </c>
      <c r="S1172">
        <v>0.5</v>
      </c>
      <c r="T1172">
        <v>0.6</v>
      </c>
      <c r="U1172">
        <v>0.8</v>
      </c>
      <c r="V1172">
        <v>1</v>
      </c>
      <c r="W1172">
        <v>1.9</v>
      </c>
      <c r="X1172">
        <v>0.2</v>
      </c>
      <c r="Y1172">
        <v>0.3</v>
      </c>
      <c r="Z1172">
        <v>0.3</v>
      </c>
      <c r="AA1172">
        <v>0.8</v>
      </c>
      <c r="AC1172">
        <v>0.6</v>
      </c>
      <c r="AD1172">
        <v>1.7</v>
      </c>
      <c r="AE1172">
        <v>0.6</v>
      </c>
      <c r="AF1172">
        <v>3.1</v>
      </c>
      <c r="AG1172">
        <v>1.2</v>
      </c>
      <c r="AH1172">
        <v>0.7</v>
      </c>
      <c r="AI1172">
        <v>0.2</v>
      </c>
      <c r="AJ1172">
        <v>1.2</v>
      </c>
      <c r="AK1172">
        <v>0.6</v>
      </c>
      <c r="AL1172">
        <v>0.2</v>
      </c>
      <c r="AM1172">
        <v>0.8</v>
      </c>
      <c r="AN1172">
        <v>0.9</v>
      </c>
      <c r="AO1172">
        <v>0.6</v>
      </c>
      <c r="AP1172">
        <v>1.1</v>
      </c>
      <c r="AQ1172">
        <v>4.3</v>
      </c>
      <c r="AR1172">
        <v>1.4</v>
      </c>
      <c r="AS1172">
        <v>1.8</v>
      </c>
      <c r="AT1172">
        <v>1.4</v>
      </c>
      <c r="AU1172">
        <v>1.1</v>
      </c>
      <c r="AV1172">
        <v>5.9</v>
      </c>
      <c r="AW1172">
        <v>1.5</v>
      </c>
      <c r="AX1172">
        <v>0.6</v>
      </c>
      <c r="AY1172">
        <v>1.6</v>
      </c>
      <c r="AZ1172">
        <v>2.9</v>
      </c>
      <c r="BA1172">
        <v>0.7</v>
      </c>
      <c r="BB1172">
        <v>0.4</v>
      </c>
      <c r="BC1172">
        <v>0.3</v>
      </c>
      <c r="BD1172">
        <v>2.6</v>
      </c>
      <c r="BE1172">
        <v>1.8</v>
      </c>
      <c r="BF1172">
        <v>0.7</v>
      </c>
      <c r="BG1172">
        <v>1.2</v>
      </c>
      <c r="BH1172">
        <v>0.4</v>
      </c>
      <c r="BI1172">
        <v>0.5</v>
      </c>
      <c r="BJ1172">
        <v>0.3</v>
      </c>
      <c r="BK1172">
        <v>0.6</v>
      </c>
      <c r="BM1172">
        <v>0.2</v>
      </c>
      <c r="BP1172">
        <v>0.1</v>
      </c>
      <c r="BQ1172">
        <v>12.3</v>
      </c>
      <c r="BT1172">
        <v>0.2</v>
      </c>
    </row>
    <row r="1173" spans="1:72" x14ac:dyDescent="0.25">
      <c r="A1173" s="28" t="s">
        <v>294</v>
      </c>
      <c r="B1173" s="27" t="s">
        <v>363</v>
      </c>
      <c r="C1173" s="28" t="s">
        <v>401</v>
      </c>
      <c r="D1173">
        <v>0.2</v>
      </c>
      <c r="H1173">
        <v>0.5</v>
      </c>
      <c r="I1173">
        <v>0.1</v>
      </c>
      <c r="K1173">
        <v>0.1</v>
      </c>
      <c r="M1173">
        <v>0.1</v>
      </c>
      <c r="N1173">
        <v>0.4</v>
      </c>
      <c r="O1173">
        <v>0.9</v>
      </c>
      <c r="P1173">
        <v>0.1</v>
      </c>
      <c r="Q1173">
        <v>0.1</v>
      </c>
      <c r="R1173">
        <v>0.1</v>
      </c>
      <c r="S1173">
        <v>0.2</v>
      </c>
      <c r="T1173">
        <v>0.2</v>
      </c>
      <c r="U1173">
        <v>0.3</v>
      </c>
      <c r="V1173">
        <v>0.3</v>
      </c>
      <c r="W1173">
        <v>0.6</v>
      </c>
      <c r="X1173">
        <v>0.1</v>
      </c>
      <c r="Y1173">
        <v>0.1</v>
      </c>
      <c r="Z1173">
        <v>0.1</v>
      </c>
      <c r="AA1173">
        <v>0.3</v>
      </c>
      <c r="AC1173">
        <v>0.2</v>
      </c>
      <c r="AD1173">
        <v>0.5</v>
      </c>
      <c r="AE1173">
        <v>0.2</v>
      </c>
      <c r="AF1173">
        <v>1.2</v>
      </c>
      <c r="AG1173">
        <v>0.5</v>
      </c>
      <c r="AH1173">
        <v>0.2</v>
      </c>
      <c r="AI1173">
        <v>0.1</v>
      </c>
      <c r="AJ1173">
        <v>0.6</v>
      </c>
      <c r="AK1173">
        <v>0.2</v>
      </c>
      <c r="AL1173">
        <v>0.1</v>
      </c>
      <c r="AM1173">
        <v>0.3</v>
      </c>
      <c r="AN1173">
        <v>0.4</v>
      </c>
      <c r="AO1173">
        <v>0.2</v>
      </c>
      <c r="AP1173">
        <v>0.4</v>
      </c>
      <c r="AQ1173">
        <v>1.6</v>
      </c>
      <c r="AR1173">
        <v>0.4</v>
      </c>
      <c r="AS1173">
        <v>0.6</v>
      </c>
      <c r="AT1173">
        <v>0.5</v>
      </c>
      <c r="AU1173">
        <v>0.3</v>
      </c>
      <c r="AV1173">
        <v>2</v>
      </c>
      <c r="AW1173">
        <v>0.5</v>
      </c>
      <c r="AX1173">
        <v>0.2</v>
      </c>
      <c r="AY1173">
        <v>0.5</v>
      </c>
      <c r="AZ1173">
        <v>0.9</v>
      </c>
      <c r="BA1173">
        <v>0.3</v>
      </c>
      <c r="BB1173">
        <v>0.1</v>
      </c>
      <c r="BC1173">
        <v>0.1</v>
      </c>
      <c r="BD1173">
        <v>1.1</v>
      </c>
      <c r="BE1173">
        <v>0.7</v>
      </c>
      <c r="BF1173">
        <v>0.2</v>
      </c>
      <c r="BG1173">
        <v>0.4</v>
      </c>
      <c r="BH1173">
        <v>0.2</v>
      </c>
      <c r="BI1173">
        <v>0.2</v>
      </c>
      <c r="BJ1173">
        <v>0.1</v>
      </c>
      <c r="BK1173">
        <v>0.2</v>
      </c>
      <c r="BM1173">
        <v>0.1</v>
      </c>
      <c r="BQ1173">
        <v>5</v>
      </c>
      <c r="BT1173">
        <v>0.1</v>
      </c>
    </row>
    <row r="1174" spans="1:72" x14ac:dyDescent="0.25">
      <c r="A1174" s="28" t="s">
        <v>294</v>
      </c>
      <c r="B1174" s="27" t="s">
        <v>363</v>
      </c>
      <c r="C1174" s="28" t="s">
        <v>402</v>
      </c>
      <c r="D1174">
        <v>0.3</v>
      </c>
      <c r="G1174">
        <v>0.1</v>
      </c>
      <c r="H1174">
        <v>0.8</v>
      </c>
      <c r="I1174">
        <v>0.2</v>
      </c>
      <c r="J1174">
        <v>0.1</v>
      </c>
      <c r="K1174">
        <v>0.1</v>
      </c>
      <c r="L1174">
        <v>0.1</v>
      </c>
      <c r="M1174">
        <v>0.2</v>
      </c>
      <c r="N1174">
        <v>0.6</v>
      </c>
      <c r="O1174">
        <v>1</v>
      </c>
      <c r="P1174">
        <v>0.3</v>
      </c>
      <c r="Q1174">
        <v>0.1</v>
      </c>
      <c r="R1174">
        <v>0.3</v>
      </c>
      <c r="S1174">
        <v>0.3</v>
      </c>
      <c r="T1174">
        <v>0.4</v>
      </c>
      <c r="U1174">
        <v>0.6</v>
      </c>
      <c r="V1174">
        <v>0.6</v>
      </c>
      <c r="W1174">
        <v>1.2</v>
      </c>
      <c r="X1174">
        <v>0.1</v>
      </c>
      <c r="Y1174">
        <v>0.2</v>
      </c>
      <c r="Z1174">
        <v>0.2</v>
      </c>
      <c r="AA1174">
        <v>0.6</v>
      </c>
      <c r="AC1174">
        <v>0.3</v>
      </c>
      <c r="AD1174">
        <v>1</v>
      </c>
      <c r="AE1174">
        <v>0.4</v>
      </c>
      <c r="AF1174">
        <v>1.7</v>
      </c>
      <c r="AG1174">
        <v>0.7</v>
      </c>
      <c r="AH1174">
        <v>0.4</v>
      </c>
      <c r="AI1174">
        <v>0.1</v>
      </c>
      <c r="AJ1174">
        <v>0.7</v>
      </c>
      <c r="AK1174">
        <v>0.3</v>
      </c>
      <c r="AL1174">
        <v>0.1</v>
      </c>
      <c r="AM1174">
        <v>0.4</v>
      </c>
      <c r="AN1174">
        <v>0.5</v>
      </c>
      <c r="AO1174">
        <v>0.3</v>
      </c>
      <c r="AP1174">
        <v>0.6</v>
      </c>
      <c r="AQ1174">
        <v>2.3</v>
      </c>
      <c r="AR1174">
        <v>0.7</v>
      </c>
      <c r="AS1174">
        <v>0.9</v>
      </c>
      <c r="AT1174">
        <v>0.7</v>
      </c>
      <c r="AU1174">
        <v>0.7</v>
      </c>
      <c r="AV1174">
        <v>3.1</v>
      </c>
      <c r="AW1174">
        <v>0.8</v>
      </c>
      <c r="AX1174">
        <v>0.3</v>
      </c>
      <c r="AY1174">
        <v>1</v>
      </c>
      <c r="AZ1174">
        <v>1.7</v>
      </c>
      <c r="BA1174">
        <v>0.4</v>
      </c>
      <c r="BB1174">
        <v>0.2</v>
      </c>
      <c r="BC1174">
        <v>0.1</v>
      </c>
      <c r="BD1174">
        <v>1.5</v>
      </c>
      <c r="BE1174">
        <v>1</v>
      </c>
      <c r="BF1174">
        <v>0.4</v>
      </c>
      <c r="BG1174">
        <v>0.7</v>
      </c>
      <c r="BH1174">
        <v>0.2</v>
      </c>
      <c r="BI1174">
        <v>0.2</v>
      </c>
      <c r="BJ1174">
        <v>0.2</v>
      </c>
      <c r="BK1174">
        <v>0.4</v>
      </c>
      <c r="BM1174">
        <v>0.1</v>
      </c>
      <c r="BQ1174">
        <v>6.1</v>
      </c>
      <c r="BT1174">
        <v>0.1</v>
      </c>
    </row>
    <row r="1175" spans="1:72" x14ac:dyDescent="0.25">
      <c r="A1175" s="28" t="s">
        <v>294</v>
      </c>
      <c r="B1175" s="27" t="s">
        <v>363</v>
      </c>
      <c r="C1175" s="28" t="s">
        <v>403</v>
      </c>
      <c r="D1175">
        <v>100.2</v>
      </c>
      <c r="E1175">
        <v>1.9</v>
      </c>
      <c r="F1175">
        <v>0.5</v>
      </c>
      <c r="G1175">
        <v>14.5</v>
      </c>
      <c r="H1175">
        <v>292.3</v>
      </c>
      <c r="I1175">
        <v>49.2</v>
      </c>
      <c r="J1175">
        <v>13.4</v>
      </c>
      <c r="K1175">
        <v>47.4</v>
      </c>
      <c r="L1175">
        <v>27.5</v>
      </c>
      <c r="M1175">
        <v>48.7</v>
      </c>
      <c r="N1175">
        <v>226.5</v>
      </c>
      <c r="O1175">
        <v>514</v>
      </c>
      <c r="P1175">
        <v>69.8</v>
      </c>
      <c r="Q1175">
        <v>41.6</v>
      </c>
      <c r="R1175">
        <v>72.3</v>
      </c>
      <c r="S1175">
        <v>94.4</v>
      </c>
      <c r="T1175">
        <v>112</v>
      </c>
      <c r="U1175">
        <v>161.5</v>
      </c>
      <c r="V1175">
        <v>196.5</v>
      </c>
      <c r="W1175">
        <v>346.7</v>
      </c>
      <c r="X1175">
        <v>42.2</v>
      </c>
      <c r="Y1175">
        <v>68</v>
      </c>
      <c r="Z1175">
        <v>55.5</v>
      </c>
      <c r="AA1175">
        <v>161.5</v>
      </c>
      <c r="AB1175">
        <v>8.9</v>
      </c>
      <c r="AC1175">
        <v>113.2</v>
      </c>
      <c r="AD1175">
        <v>371.2</v>
      </c>
      <c r="AE1175">
        <v>147.7</v>
      </c>
      <c r="AF1175">
        <v>784.9</v>
      </c>
      <c r="AG1175">
        <v>288.2</v>
      </c>
      <c r="AH1175">
        <v>150.9</v>
      </c>
      <c r="AI1175">
        <v>41.7</v>
      </c>
      <c r="AJ1175">
        <v>371.8</v>
      </c>
      <c r="AK1175">
        <v>122.1</v>
      </c>
      <c r="AL1175">
        <v>49</v>
      </c>
      <c r="AM1175">
        <v>193.5</v>
      </c>
      <c r="AN1175">
        <v>266.7</v>
      </c>
      <c r="AO1175">
        <v>146.9</v>
      </c>
      <c r="AP1175">
        <v>277.6</v>
      </c>
      <c r="AQ1175">
        <v>1132.7</v>
      </c>
      <c r="AR1175">
        <v>278.7</v>
      </c>
      <c r="AS1175">
        <v>355</v>
      </c>
      <c r="AT1175">
        <v>321.3</v>
      </c>
      <c r="AU1175">
        <v>225.8</v>
      </c>
      <c r="AV1175">
        <v>1356.8</v>
      </c>
      <c r="AW1175">
        <v>293.7</v>
      </c>
      <c r="AX1175">
        <v>130.9</v>
      </c>
      <c r="AY1175">
        <v>358.3</v>
      </c>
      <c r="AZ1175">
        <v>641.7</v>
      </c>
      <c r="BA1175">
        <v>177.2</v>
      </c>
      <c r="BB1175">
        <v>94.4</v>
      </c>
      <c r="BC1175">
        <v>67.7</v>
      </c>
      <c r="BD1175">
        <v>653.8</v>
      </c>
      <c r="BE1175">
        <v>452.8</v>
      </c>
      <c r="BF1175">
        <v>155.1</v>
      </c>
      <c r="BG1175">
        <v>257.3</v>
      </c>
      <c r="BH1175">
        <v>104.3</v>
      </c>
      <c r="BI1175">
        <v>104.4</v>
      </c>
      <c r="BJ1175">
        <v>72.5</v>
      </c>
      <c r="BK1175">
        <v>147.6</v>
      </c>
      <c r="BL1175">
        <v>9.1</v>
      </c>
      <c r="BM1175">
        <v>66.9</v>
      </c>
      <c r="BP1175">
        <v>12.3</v>
      </c>
      <c r="BQ1175">
        <v>2782</v>
      </c>
      <c r="BT1175">
        <v>47.2</v>
      </c>
    </row>
    <row r="1176" spans="1:72" x14ac:dyDescent="0.25">
      <c r="A1176" s="28" t="s">
        <v>294</v>
      </c>
      <c r="B1176" s="27" t="s">
        <v>363</v>
      </c>
      <c r="C1176" s="28" t="s">
        <v>404</v>
      </c>
      <c r="D1176">
        <v>0.1</v>
      </c>
      <c r="H1176">
        <v>0.4</v>
      </c>
      <c r="I1176">
        <v>0.1</v>
      </c>
      <c r="K1176">
        <v>0.1</v>
      </c>
      <c r="M1176">
        <v>0.1</v>
      </c>
      <c r="N1176">
        <v>0.3</v>
      </c>
      <c r="O1176">
        <v>0.4</v>
      </c>
      <c r="P1176">
        <v>0.1</v>
      </c>
      <c r="Q1176">
        <v>0.1</v>
      </c>
      <c r="R1176">
        <v>0.1</v>
      </c>
      <c r="S1176">
        <v>0.1</v>
      </c>
      <c r="T1176">
        <v>0.1</v>
      </c>
      <c r="U1176">
        <v>0.2</v>
      </c>
      <c r="V1176">
        <v>0.2</v>
      </c>
      <c r="W1176">
        <v>0.4</v>
      </c>
      <c r="X1176">
        <v>0.1</v>
      </c>
      <c r="Y1176">
        <v>0.1</v>
      </c>
      <c r="Z1176">
        <v>0.1</v>
      </c>
      <c r="AA1176">
        <v>0.2</v>
      </c>
      <c r="AC1176">
        <v>0.1</v>
      </c>
      <c r="AD1176">
        <v>0.5</v>
      </c>
      <c r="AE1176">
        <v>0.2</v>
      </c>
      <c r="AF1176">
        <v>0.9</v>
      </c>
      <c r="AG1176">
        <v>0.3</v>
      </c>
      <c r="AH1176">
        <v>0.2</v>
      </c>
      <c r="AI1176">
        <v>0.1</v>
      </c>
      <c r="AJ1176">
        <v>0.3</v>
      </c>
      <c r="AK1176">
        <v>0.2</v>
      </c>
      <c r="AL1176">
        <v>0.1</v>
      </c>
      <c r="AM1176">
        <v>0.3</v>
      </c>
      <c r="AN1176">
        <v>0.3</v>
      </c>
      <c r="AO1176">
        <v>0.2</v>
      </c>
      <c r="AP1176">
        <v>0.3</v>
      </c>
      <c r="AQ1176">
        <v>1.3</v>
      </c>
      <c r="AR1176">
        <v>0.4</v>
      </c>
      <c r="AS1176">
        <v>0.4</v>
      </c>
      <c r="AT1176">
        <v>0.4</v>
      </c>
      <c r="AU1176">
        <v>0.3</v>
      </c>
      <c r="AV1176">
        <v>1.8</v>
      </c>
      <c r="AW1176">
        <v>0.4</v>
      </c>
      <c r="AX1176">
        <v>0.2</v>
      </c>
      <c r="AY1176">
        <v>0.3</v>
      </c>
      <c r="AZ1176">
        <v>0.8</v>
      </c>
      <c r="BA1176">
        <v>0.2</v>
      </c>
      <c r="BB1176">
        <v>0.1</v>
      </c>
      <c r="BC1176">
        <v>0.1</v>
      </c>
      <c r="BD1176">
        <v>0.7</v>
      </c>
      <c r="BE1176">
        <v>0.5</v>
      </c>
      <c r="BF1176">
        <v>0.2</v>
      </c>
      <c r="BG1176">
        <v>0.4</v>
      </c>
      <c r="BH1176">
        <v>0.2</v>
      </c>
      <c r="BI1176">
        <v>0.2</v>
      </c>
      <c r="BJ1176">
        <v>0.1</v>
      </c>
      <c r="BK1176">
        <v>0.2</v>
      </c>
      <c r="BM1176">
        <v>0.1</v>
      </c>
      <c r="BQ1176">
        <v>4.9</v>
      </c>
      <c r="BT1176">
        <v>0.1</v>
      </c>
    </row>
    <row r="1177" spans="1:69" x14ac:dyDescent="0.25">
      <c r="A1177" s="28" t="s">
        <v>294</v>
      </c>
      <c r="B1177" s="27" t="s">
        <v>363</v>
      </c>
      <c r="C1177" s="28" t="s">
        <v>405</v>
      </c>
      <c r="AV1177">
        <v>0.1</v>
      </c>
      <c r="BQ1177">
        <v>0.1</v>
      </c>
    </row>
    <row r="1178" spans="1:72" x14ac:dyDescent="0.25">
      <c r="A1178" s="28" t="s">
        <v>294</v>
      </c>
      <c r="B1178" s="27" t="s">
        <v>363</v>
      </c>
      <c r="C1178" s="28" t="s">
        <v>406</v>
      </c>
      <c r="D1178">
        <v>0.4</v>
      </c>
      <c r="G1178">
        <v>0.1</v>
      </c>
      <c r="H1178">
        <v>1.8</v>
      </c>
      <c r="I1178">
        <v>0.2</v>
      </c>
      <c r="J1178">
        <v>0.1</v>
      </c>
      <c r="K1178">
        <v>0.3</v>
      </c>
      <c r="L1178">
        <v>0.1</v>
      </c>
      <c r="M1178">
        <v>0.2</v>
      </c>
      <c r="N1178">
        <v>1.1</v>
      </c>
      <c r="O1178">
        <v>7.4</v>
      </c>
      <c r="P1178">
        <v>0.3</v>
      </c>
      <c r="Q1178">
        <v>0.2</v>
      </c>
      <c r="R1178">
        <v>0.4</v>
      </c>
      <c r="S1178">
        <v>0.4</v>
      </c>
      <c r="T1178">
        <v>0.5</v>
      </c>
      <c r="U1178">
        <v>0.9</v>
      </c>
      <c r="V1178">
        <v>0.8</v>
      </c>
      <c r="W1178">
        <v>1.5</v>
      </c>
      <c r="X1178">
        <v>0.2</v>
      </c>
      <c r="Y1178">
        <v>0.7</v>
      </c>
      <c r="Z1178">
        <v>0.2</v>
      </c>
      <c r="AA1178">
        <v>0.8</v>
      </c>
      <c r="AB1178">
        <v>0.1</v>
      </c>
      <c r="AC1178">
        <v>0.6</v>
      </c>
      <c r="AD1178">
        <v>1.9</v>
      </c>
      <c r="AE1178">
        <v>1</v>
      </c>
      <c r="AF1178">
        <v>7.1</v>
      </c>
      <c r="AG1178">
        <v>2.6</v>
      </c>
      <c r="AH1178">
        <v>0.9</v>
      </c>
      <c r="AI1178">
        <v>0.3</v>
      </c>
      <c r="AJ1178">
        <v>5.4</v>
      </c>
      <c r="AK1178">
        <v>0.8</v>
      </c>
      <c r="AL1178">
        <v>0.3</v>
      </c>
      <c r="AM1178">
        <v>1.4</v>
      </c>
      <c r="AN1178">
        <v>3.1</v>
      </c>
      <c r="AO1178">
        <v>0.9</v>
      </c>
      <c r="AP1178">
        <v>2.6</v>
      </c>
      <c r="AQ1178">
        <v>10.7</v>
      </c>
      <c r="AR1178">
        <v>1</v>
      </c>
      <c r="AS1178">
        <v>1.4</v>
      </c>
      <c r="AT1178">
        <v>2.1</v>
      </c>
      <c r="AU1178">
        <v>1.2</v>
      </c>
      <c r="AV1178">
        <v>8.1</v>
      </c>
      <c r="AW1178">
        <v>1.3</v>
      </c>
      <c r="AX1178">
        <v>0.7</v>
      </c>
      <c r="AY1178">
        <v>1.8</v>
      </c>
      <c r="AZ1178">
        <v>3.5</v>
      </c>
      <c r="BA1178">
        <v>1.1</v>
      </c>
      <c r="BB1178">
        <v>0.7</v>
      </c>
      <c r="BC1178">
        <v>0.5</v>
      </c>
      <c r="BD1178">
        <v>5.9</v>
      </c>
      <c r="BE1178">
        <v>3.7</v>
      </c>
      <c r="BF1178">
        <v>0.9</v>
      </c>
      <c r="BG1178">
        <v>0.9</v>
      </c>
      <c r="BH1178">
        <v>0.6</v>
      </c>
      <c r="BI1178">
        <v>0.7</v>
      </c>
      <c r="BJ1178">
        <v>0.5</v>
      </c>
      <c r="BK1178">
        <v>0.6</v>
      </c>
      <c r="BL1178">
        <v>0.1</v>
      </c>
      <c r="BM1178">
        <v>0.8</v>
      </c>
      <c r="BQ1178">
        <v>15.2</v>
      </c>
      <c r="BT1178">
        <v>0.2</v>
      </c>
    </row>
    <row r="1179" spans="1:72" x14ac:dyDescent="0.25">
      <c r="A1179" s="28" t="s">
        <v>294</v>
      </c>
      <c r="B1179" s="27" t="s">
        <v>363</v>
      </c>
      <c r="C1179" s="28" t="s">
        <v>407</v>
      </c>
      <c r="D1179">
        <v>31.9</v>
      </c>
      <c r="E1179">
        <v>0.4</v>
      </c>
      <c r="F1179">
        <v>0.4</v>
      </c>
      <c r="G1179">
        <v>2.9</v>
      </c>
      <c r="H1179">
        <v>53.2</v>
      </c>
      <c r="I1179">
        <v>8.5</v>
      </c>
      <c r="J1179">
        <v>2.8</v>
      </c>
      <c r="K1179">
        <v>7.4</v>
      </c>
      <c r="L1179">
        <v>4.2</v>
      </c>
      <c r="M1179">
        <v>7.7</v>
      </c>
      <c r="N1179">
        <v>33.1</v>
      </c>
      <c r="O1179">
        <v>89</v>
      </c>
      <c r="P1179">
        <v>13.4</v>
      </c>
      <c r="Q1179">
        <v>7.2</v>
      </c>
      <c r="R1179">
        <v>12.4</v>
      </c>
      <c r="S1179">
        <v>16.4</v>
      </c>
      <c r="T1179">
        <v>18.9</v>
      </c>
      <c r="U1179">
        <v>26.9</v>
      </c>
      <c r="V1179">
        <v>30.6</v>
      </c>
      <c r="W1179">
        <v>51.1</v>
      </c>
      <c r="X1179">
        <v>7.3</v>
      </c>
      <c r="Y1179">
        <v>12.6</v>
      </c>
      <c r="Z1179">
        <v>9.4</v>
      </c>
      <c r="AA1179">
        <v>28.1</v>
      </c>
      <c r="AB1179">
        <v>2.2</v>
      </c>
      <c r="AC1179">
        <v>18.9</v>
      </c>
      <c r="AD1179">
        <v>64.7</v>
      </c>
      <c r="AE1179">
        <v>24.1</v>
      </c>
      <c r="AF1179">
        <v>134.3</v>
      </c>
      <c r="AG1179">
        <v>50</v>
      </c>
      <c r="AH1179">
        <v>24.6</v>
      </c>
      <c r="AI1179">
        <v>9.3</v>
      </c>
      <c r="AJ1179">
        <v>74.6</v>
      </c>
      <c r="AK1179">
        <v>23.9</v>
      </c>
      <c r="AL1179">
        <v>8.2</v>
      </c>
      <c r="AM1179">
        <v>35.5</v>
      </c>
      <c r="AN1179">
        <v>44.6</v>
      </c>
      <c r="AO1179">
        <v>24.7</v>
      </c>
      <c r="AP1179">
        <v>50.1</v>
      </c>
      <c r="AQ1179">
        <v>200.9</v>
      </c>
      <c r="AR1179">
        <v>46.3</v>
      </c>
      <c r="AS1179">
        <v>49.6</v>
      </c>
      <c r="AT1179">
        <v>52</v>
      </c>
      <c r="AU1179">
        <v>33</v>
      </c>
      <c r="AV1179">
        <v>246.3</v>
      </c>
      <c r="AW1179">
        <v>45.8</v>
      </c>
      <c r="AX1179">
        <v>27.3</v>
      </c>
      <c r="AY1179">
        <v>101.8</v>
      </c>
      <c r="AZ1179">
        <v>97.4</v>
      </c>
      <c r="BA1179">
        <v>31.3</v>
      </c>
      <c r="BB1179">
        <v>13.4</v>
      </c>
      <c r="BC1179">
        <v>10.6</v>
      </c>
      <c r="BD1179">
        <v>107.9</v>
      </c>
      <c r="BE1179">
        <v>85.1</v>
      </c>
      <c r="BF1179">
        <v>33.3</v>
      </c>
      <c r="BG1179">
        <v>56.1</v>
      </c>
      <c r="BH1179">
        <v>19.7</v>
      </c>
      <c r="BI1179">
        <v>22.1</v>
      </c>
      <c r="BJ1179">
        <v>15.7</v>
      </c>
      <c r="BK1179">
        <v>23.4</v>
      </c>
      <c r="BL1179">
        <v>1.5</v>
      </c>
      <c r="BM1179">
        <v>11.8</v>
      </c>
      <c r="BP1179">
        <v>4.9</v>
      </c>
      <c r="BQ1179">
        <v>562.3</v>
      </c>
      <c r="BS1179">
        <v>2</v>
      </c>
      <c r="BT1179">
        <v>9</v>
      </c>
    </row>
    <row r="1180" spans="1:72" x14ac:dyDescent="0.25">
      <c r="A1180" s="26" t="s">
        <v>295</v>
      </c>
      <c r="B1180" s="27" t="s">
        <v>364</v>
      </c>
      <c r="C1180" s="26" t="s">
        <v>384</v>
      </c>
      <c r="D1180">
        <v>3182.5</v>
      </c>
      <c r="E1180">
        <v>208.7</v>
      </c>
      <c r="F1180">
        <v>82</v>
      </c>
      <c r="G1180">
        <v>718.1</v>
      </c>
      <c r="H1180">
        <v>6037.8</v>
      </c>
      <c r="I1180">
        <v>951.8</v>
      </c>
      <c r="J1180">
        <v>792.6</v>
      </c>
      <c r="K1180">
        <v>1154.3</v>
      </c>
      <c r="L1180">
        <v>862.7</v>
      </c>
      <c r="M1180">
        <v>1247.5</v>
      </c>
      <c r="N1180">
        <v>4748.2</v>
      </c>
      <c r="O1180">
        <v>6583.8</v>
      </c>
      <c r="P1180">
        <v>2148.2</v>
      </c>
      <c r="Q1180">
        <v>1952.3</v>
      </c>
      <c r="R1180">
        <v>1485.1</v>
      </c>
      <c r="S1180">
        <v>3061.1</v>
      </c>
      <c r="T1180">
        <v>2317.8</v>
      </c>
      <c r="U1180">
        <v>1959.3</v>
      </c>
      <c r="V1180">
        <v>3642.3</v>
      </c>
      <c r="W1180">
        <v>4136.6</v>
      </c>
      <c r="X1180">
        <v>1160.2</v>
      </c>
      <c r="Y1180">
        <v>1402</v>
      </c>
      <c r="Z1180">
        <v>1438.7</v>
      </c>
      <c r="AA1180">
        <v>6391.1</v>
      </c>
      <c r="AB1180">
        <v>790.7</v>
      </c>
      <c r="AC1180">
        <v>3349.2</v>
      </c>
      <c r="AD1180">
        <v>24098.8</v>
      </c>
      <c r="AE1180">
        <v>2558.2</v>
      </c>
      <c r="AF1180">
        <v>18657.4</v>
      </c>
      <c r="AG1180">
        <v>9904.9</v>
      </c>
      <c r="AH1180">
        <v>9570.6</v>
      </c>
      <c r="AI1180">
        <v>3606.6</v>
      </c>
      <c r="AJ1180">
        <v>5325.5</v>
      </c>
      <c r="AK1180">
        <v>7356.6</v>
      </c>
      <c r="AL1180">
        <v>913.5</v>
      </c>
      <c r="AM1180">
        <v>5355.6</v>
      </c>
      <c r="AN1180">
        <v>1693.3</v>
      </c>
      <c r="AO1180">
        <v>6359.8</v>
      </c>
      <c r="AP1180">
        <v>5070.9</v>
      </c>
      <c r="AQ1180">
        <v>15640</v>
      </c>
      <c r="AR1180">
        <v>2700.9</v>
      </c>
      <c r="AS1180">
        <v>2399.2</v>
      </c>
      <c r="AT1180">
        <v>2934.4</v>
      </c>
      <c r="AU1180">
        <v>1689.8</v>
      </c>
      <c r="AV1180">
        <v>11421.5</v>
      </c>
      <c r="AW1180">
        <v>3084.1</v>
      </c>
      <c r="AX1180">
        <v>1898.1</v>
      </c>
      <c r="AY1180">
        <v>1750.6</v>
      </c>
      <c r="AZ1180">
        <v>1486.1</v>
      </c>
      <c r="BA1180">
        <v>29423.5</v>
      </c>
      <c r="BB1180">
        <v>484.7</v>
      </c>
      <c r="BC1180">
        <v>887</v>
      </c>
      <c r="BD1180">
        <v>10708.3</v>
      </c>
      <c r="BE1180">
        <v>6086.4</v>
      </c>
      <c r="BF1180">
        <v>3348.9</v>
      </c>
      <c r="BG1180">
        <v>4334.1</v>
      </c>
      <c r="BH1180">
        <v>2438.5</v>
      </c>
      <c r="BI1180">
        <v>1877.5</v>
      </c>
      <c r="BJ1180">
        <v>2003.8</v>
      </c>
      <c r="BK1180">
        <v>1027.8</v>
      </c>
      <c r="BL1180">
        <v>200.2</v>
      </c>
      <c r="BM1180">
        <v>2161.1</v>
      </c>
      <c r="BP1180">
        <v>826.4</v>
      </c>
      <c r="BQ1180">
        <v>28374.4</v>
      </c>
      <c r="BR1180">
        <v>22.4</v>
      </c>
      <c r="BS1180">
        <v>3358.1</v>
      </c>
      <c r="BT1180">
        <v>116.5</v>
      </c>
    </row>
    <row r="1181" spans="1:72" x14ac:dyDescent="0.25">
      <c r="A1181" s="28" t="s">
        <v>295</v>
      </c>
      <c r="B1181" s="27" t="s">
        <v>364</v>
      </c>
      <c r="C1181" s="28" t="s">
        <v>385</v>
      </c>
      <c r="D1181">
        <v>1.2</v>
      </c>
      <c r="E1181">
        <v>0.2</v>
      </c>
      <c r="F1181">
        <v>0.1</v>
      </c>
      <c r="G1181">
        <v>0.4</v>
      </c>
      <c r="H1181">
        <v>4.1</v>
      </c>
      <c r="I1181">
        <v>1.2</v>
      </c>
      <c r="J1181">
        <v>0.5</v>
      </c>
      <c r="K1181">
        <v>0.6</v>
      </c>
      <c r="L1181">
        <v>0.3</v>
      </c>
      <c r="M1181">
        <v>0.6</v>
      </c>
      <c r="N1181">
        <v>7.5</v>
      </c>
      <c r="O1181">
        <v>15.7</v>
      </c>
      <c r="P1181">
        <v>1.6</v>
      </c>
      <c r="Q1181">
        <v>1.3</v>
      </c>
      <c r="R1181">
        <v>1.1</v>
      </c>
      <c r="S1181">
        <v>2</v>
      </c>
      <c r="T1181">
        <v>4.6</v>
      </c>
      <c r="U1181">
        <v>2.9</v>
      </c>
      <c r="V1181">
        <v>5</v>
      </c>
      <c r="W1181">
        <v>6.2</v>
      </c>
      <c r="X1181">
        <v>1.7</v>
      </c>
      <c r="Y1181">
        <v>1.3</v>
      </c>
      <c r="Z1181">
        <v>0.8</v>
      </c>
      <c r="AA1181">
        <v>1.6</v>
      </c>
      <c r="AB1181">
        <v>0.3</v>
      </c>
      <c r="AC1181">
        <v>2.2</v>
      </c>
      <c r="AD1181">
        <v>8.4</v>
      </c>
      <c r="AE1181">
        <v>1.9</v>
      </c>
      <c r="AF1181">
        <v>9.7</v>
      </c>
      <c r="AG1181">
        <v>6.7</v>
      </c>
      <c r="AH1181">
        <v>5.1</v>
      </c>
      <c r="AI1181">
        <v>4.3</v>
      </c>
      <c r="AJ1181">
        <v>4</v>
      </c>
      <c r="AK1181">
        <v>4.4</v>
      </c>
      <c r="AL1181">
        <v>0.4</v>
      </c>
      <c r="AM1181">
        <v>2.9</v>
      </c>
      <c r="AN1181">
        <v>1.5</v>
      </c>
      <c r="AO1181">
        <v>9.8</v>
      </c>
      <c r="AP1181">
        <v>2.4</v>
      </c>
      <c r="AQ1181">
        <v>28.1</v>
      </c>
      <c r="AR1181">
        <v>0.9</v>
      </c>
      <c r="AS1181">
        <v>0.7</v>
      </c>
      <c r="AT1181">
        <v>0.8</v>
      </c>
      <c r="AU1181">
        <v>0.8</v>
      </c>
      <c r="AV1181">
        <v>7.5</v>
      </c>
      <c r="AW1181">
        <v>2.3</v>
      </c>
      <c r="AX1181">
        <v>1.6</v>
      </c>
      <c r="AY1181">
        <v>1.1</v>
      </c>
      <c r="AZ1181">
        <v>1.4</v>
      </c>
      <c r="BA1181">
        <v>14.7</v>
      </c>
      <c r="BB1181">
        <v>0.3</v>
      </c>
      <c r="BC1181">
        <v>0.6</v>
      </c>
      <c r="BD1181">
        <v>4.1</v>
      </c>
      <c r="BE1181">
        <v>2.2</v>
      </c>
      <c r="BF1181">
        <v>1.3</v>
      </c>
      <c r="BG1181">
        <v>2</v>
      </c>
      <c r="BH1181">
        <v>0.9</v>
      </c>
      <c r="BI1181">
        <v>1.6</v>
      </c>
      <c r="BJ1181">
        <v>0.8</v>
      </c>
      <c r="BK1181">
        <v>0.4</v>
      </c>
      <c r="BL1181">
        <v>0.2</v>
      </c>
      <c r="BM1181">
        <v>1</v>
      </c>
      <c r="BP1181">
        <v>0.3</v>
      </c>
      <c r="BQ1181">
        <v>4.5</v>
      </c>
      <c r="BS1181">
        <v>2.4</v>
      </c>
      <c r="BT1181">
        <v>0.5</v>
      </c>
    </row>
    <row r="1182" spans="1:71" x14ac:dyDescent="0.25">
      <c r="A1182" s="28" t="s">
        <v>295</v>
      </c>
      <c r="B1182" s="27" t="s">
        <v>364</v>
      </c>
      <c r="C1182" s="28" t="s">
        <v>386</v>
      </c>
      <c r="D1182">
        <v>2.1</v>
      </c>
      <c r="E1182">
        <v>0.1</v>
      </c>
      <c r="G1182">
        <v>0.3</v>
      </c>
      <c r="H1182">
        <v>6.7</v>
      </c>
      <c r="I1182">
        <v>3.2</v>
      </c>
      <c r="J1182">
        <v>0.4</v>
      </c>
      <c r="K1182">
        <v>0.6</v>
      </c>
      <c r="L1182">
        <v>0.4</v>
      </c>
      <c r="M1182">
        <v>1.1</v>
      </c>
      <c r="N1182">
        <v>15.4</v>
      </c>
      <c r="O1182">
        <v>16.7</v>
      </c>
      <c r="P1182">
        <v>2.8</v>
      </c>
      <c r="Q1182">
        <v>2.1</v>
      </c>
      <c r="R1182">
        <v>1.5</v>
      </c>
      <c r="S1182">
        <v>3</v>
      </c>
      <c r="T1182">
        <v>6.3</v>
      </c>
      <c r="U1182">
        <v>6.3</v>
      </c>
      <c r="V1182">
        <v>10.1</v>
      </c>
      <c r="W1182">
        <v>13.9</v>
      </c>
      <c r="X1182">
        <v>3.5</v>
      </c>
      <c r="Y1182">
        <v>1.8</v>
      </c>
      <c r="Z1182">
        <v>1.2</v>
      </c>
      <c r="AA1182">
        <v>3.4</v>
      </c>
      <c r="AB1182">
        <v>0.4</v>
      </c>
      <c r="AC1182">
        <v>3.9</v>
      </c>
      <c r="AD1182">
        <v>15.1</v>
      </c>
      <c r="AE1182">
        <v>3.6</v>
      </c>
      <c r="AF1182">
        <v>14.9</v>
      </c>
      <c r="AG1182">
        <v>9.8</v>
      </c>
      <c r="AH1182">
        <v>8</v>
      </c>
      <c r="AI1182">
        <v>3.8</v>
      </c>
      <c r="AJ1182">
        <v>6.2</v>
      </c>
      <c r="AK1182">
        <v>8.1</v>
      </c>
      <c r="AL1182">
        <v>0.3</v>
      </c>
      <c r="AM1182">
        <v>5.8</v>
      </c>
      <c r="AN1182">
        <v>1.6</v>
      </c>
      <c r="AO1182">
        <v>12.4</v>
      </c>
      <c r="AP1182">
        <v>5.3</v>
      </c>
      <c r="AQ1182">
        <v>35.3</v>
      </c>
      <c r="AR1182">
        <v>1.6</v>
      </c>
      <c r="AS1182">
        <v>1.8</v>
      </c>
      <c r="AT1182">
        <v>1.9</v>
      </c>
      <c r="AU1182">
        <v>0.9</v>
      </c>
      <c r="AV1182">
        <v>14.9</v>
      </c>
      <c r="AW1182">
        <v>4.7</v>
      </c>
      <c r="AX1182">
        <v>3.3</v>
      </c>
      <c r="AY1182">
        <v>1.8</v>
      </c>
      <c r="AZ1182">
        <v>1.7</v>
      </c>
      <c r="BA1182">
        <v>21.6</v>
      </c>
      <c r="BB1182">
        <v>0.3</v>
      </c>
      <c r="BC1182">
        <v>0.6</v>
      </c>
      <c r="BD1182">
        <v>10.6</v>
      </c>
      <c r="BE1182">
        <v>4.5</v>
      </c>
      <c r="BF1182">
        <v>2.1</v>
      </c>
      <c r="BG1182">
        <v>3.8</v>
      </c>
      <c r="BH1182">
        <v>1.4</v>
      </c>
      <c r="BI1182">
        <v>1.8</v>
      </c>
      <c r="BJ1182">
        <v>1.4</v>
      </c>
      <c r="BK1182">
        <v>0.5</v>
      </c>
      <c r="BL1182">
        <v>0.1</v>
      </c>
      <c r="BM1182">
        <v>1.9</v>
      </c>
      <c r="BQ1182">
        <v>6.8</v>
      </c>
      <c r="BS1182">
        <v>1.9</v>
      </c>
    </row>
    <row r="1183" spans="1:72" x14ac:dyDescent="0.25">
      <c r="A1183" s="28" t="s">
        <v>295</v>
      </c>
      <c r="B1183" s="27" t="s">
        <v>364</v>
      </c>
      <c r="C1183" s="28" t="s">
        <v>387</v>
      </c>
      <c r="D1183">
        <v>4</v>
      </c>
      <c r="E1183">
        <v>0.2</v>
      </c>
      <c r="F1183">
        <v>0.2</v>
      </c>
      <c r="G1183">
        <v>1</v>
      </c>
      <c r="H1183">
        <v>22.3</v>
      </c>
      <c r="I1183">
        <v>4.6</v>
      </c>
      <c r="J1183">
        <v>1.3</v>
      </c>
      <c r="K1183">
        <v>2</v>
      </c>
      <c r="L1183">
        <v>0.9</v>
      </c>
      <c r="M1183">
        <v>2.2</v>
      </c>
      <c r="N1183">
        <v>25.3</v>
      </c>
      <c r="O1183">
        <v>50.3</v>
      </c>
      <c r="P1183">
        <v>5.7</v>
      </c>
      <c r="Q1183">
        <v>4.2</v>
      </c>
      <c r="R1183">
        <v>3.8</v>
      </c>
      <c r="S1183">
        <v>6.7</v>
      </c>
      <c r="T1183">
        <v>18.6</v>
      </c>
      <c r="U1183">
        <v>8.7</v>
      </c>
      <c r="V1183">
        <v>14.6</v>
      </c>
      <c r="W1183">
        <v>19.3</v>
      </c>
      <c r="X1183">
        <v>5</v>
      </c>
      <c r="Y1183">
        <v>6.2</v>
      </c>
      <c r="Z1183">
        <v>2.9</v>
      </c>
      <c r="AA1183">
        <v>8</v>
      </c>
      <c r="AB1183">
        <v>1</v>
      </c>
      <c r="AC1183">
        <v>6.7</v>
      </c>
      <c r="AD1183">
        <v>30.7</v>
      </c>
      <c r="AE1183">
        <v>6.7</v>
      </c>
      <c r="AF1183">
        <v>43.6</v>
      </c>
      <c r="AG1183">
        <v>19.6</v>
      </c>
      <c r="AH1183">
        <v>17.2</v>
      </c>
      <c r="AI1183">
        <v>9.7</v>
      </c>
      <c r="AJ1183">
        <v>12.4</v>
      </c>
      <c r="AK1183">
        <v>15.4</v>
      </c>
      <c r="AL1183">
        <v>1.3</v>
      </c>
      <c r="AM1183">
        <v>10.8</v>
      </c>
      <c r="AN1183">
        <v>6.1</v>
      </c>
      <c r="AO1183">
        <v>36.9</v>
      </c>
      <c r="AP1183">
        <v>10.7</v>
      </c>
      <c r="AQ1183">
        <v>151.5</v>
      </c>
      <c r="AR1183">
        <v>4.9</v>
      </c>
      <c r="AS1183">
        <v>3.5</v>
      </c>
      <c r="AT1183">
        <v>5.4</v>
      </c>
      <c r="AU1183">
        <v>3.1</v>
      </c>
      <c r="AV1183">
        <v>46.5</v>
      </c>
      <c r="AW1183">
        <v>8.2</v>
      </c>
      <c r="AX1183">
        <v>8</v>
      </c>
      <c r="AY1183">
        <v>5.4</v>
      </c>
      <c r="AZ1183">
        <v>4.5</v>
      </c>
      <c r="BA1183">
        <v>60.8</v>
      </c>
      <c r="BB1183">
        <v>1.3</v>
      </c>
      <c r="BC1183">
        <v>2.2</v>
      </c>
      <c r="BD1183">
        <v>19.5</v>
      </c>
      <c r="BE1183">
        <v>9.8</v>
      </c>
      <c r="BF1183">
        <v>5.1</v>
      </c>
      <c r="BG1183">
        <v>8.4</v>
      </c>
      <c r="BH1183">
        <v>3.4</v>
      </c>
      <c r="BI1183">
        <v>7.6</v>
      </c>
      <c r="BJ1183">
        <v>2.7</v>
      </c>
      <c r="BK1183">
        <v>1.4</v>
      </c>
      <c r="BL1183">
        <v>0.4</v>
      </c>
      <c r="BM1183">
        <v>3</v>
      </c>
      <c r="BP1183">
        <v>0.4</v>
      </c>
      <c r="BQ1183">
        <v>17.8</v>
      </c>
      <c r="BS1183">
        <v>40.3</v>
      </c>
      <c r="BT1183">
        <v>1.1</v>
      </c>
    </row>
    <row r="1184" spans="1:69" x14ac:dyDescent="0.25">
      <c r="A1184" s="28" t="s">
        <v>295</v>
      </c>
      <c r="B1184" s="27" t="s">
        <v>364</v>
      </c>
      <c r="C1184" s="28" t="s">
        <v>388</v>
      </c>
      <c r="H1184">
        <v>0.1</v>
      </c>
      <c r="N1184">
        <v>0.2</v>
      </c>
      <c r="O1184">
        <v>0.1</v>
      </c>
      <c r="T1184">
        <v>0.1</v>
      </c>
      <c r="U1184">
        <v>0.1</v>
      </c>
      <c r="V1184">
        <v>0.1</v>
      </c>
      <c r="W1184">
        <v>0.2</v>
      </c>
      <c r="AD1184">
        <v>0.2</v>
      </c>
      <c r="AE1184">
        <v>0.1</v>
      </c>
      <c r="AF1184">
        <v>0.2</v>
      </c>
      <c r="AG1184">
        <v>0.1</v>
      </c>
      <c r="AH1184">
        <v>0.2</v>
      </c>
      <c r="AI1184">
        <v>0.1</v>
      </c>
      <c r="AJ1184">
        <v>0.1</v>
      </c>
      <c r="AK1184">
        <v>0.1</v>
      </c>
      <c r="AM1184">
        <v>0.1</v>
      </c>
      <c r="AO1184">
        <v>0.1</v>
      </c>
      <c r="AP1184">
        <v>0.1</v>
      </c>
      <c r="AQ1184">
        <v>0.2</v>
      </c>
      <c r="AV1184">
        <v>0.2</v>
      </c>
      <c r="AW1184">
        <v>0.1</v>
      </c>
      <c r="BA1184">
        <v>0.3</v>
      </c>
      <c r="BD1184">
        <v>0.2</v>
      </c>
      <c r="BE1184">
        <v>0.1</v>
      </c>
      <c r="BG1184">
        <v>0.1</v>
      </c>
      <c r="BQ1184">
        <v>0.2</v>
      </c>
    </row>
    <row r="1185" spans="1:3" x14ac:dyDescent="0.25">
      <c r="A1185" s="28" t="s">
        <v>295</v>
      </c>
      <c r="B1185" s="27" t="s">
        <v>364</v>
      </c>
      <c r="C1185" s="28" t="s">
        <v>389</v>
      </c>
    </row>
    <row r="1186" spans="1:69" x14ac:dyDescent="0.25">
      <c r="A1186" s="28" t="s">
        <v>295</v>
      </c>
      <c r="B1186" s="27" t="s">
        <v>364</v>
      </c>
      <c r="C1186" s="28" t="s">
        <v>390</v>
      </c>
      <c r="AD1186">
        <v>0.1</v>
      </c>
      <c r="AF1186">
        <v>0.1</v>
      </c>
      <c r="AO1186">
        <v>0.1</v>
      </c>
      <c r="AQ1186">
        <v>0.1</v>
      </c>
      <c r="BQ1186">
        <v>0.1</v>
      </c>
    </row>
    <row r="1187" spans="1:71" x14ac:dyDescent="0.25">
      <c r="A1187" s="28" t="s">
        <v>295</v>
      </c>
      <c r="B1187" s="27" t="s">
        <v>364</v>
      </c>
      <c r="C1187" s="28" t="s">
        <v>391</v>
      </c>
      <c r="D1187">
        <v>0.3</v>
      </c>
      <c r="G1187">
        <v>0.1</v>
      </c>
      <c r="H1187">
        <v>0.7</v>
      </c>
      <c r="I1187">
        <v>0.2</v>
      </c>
      <c r="J1187">
        <v>0.1</v>
      </c>
      <c r="K1187">
        <v>0.1</v>
      </c>
      <c r="M1187">
        <v>0.1</v>
      </c>
      <c r="N1187">
        <v>1.7</v>
      </c>
      <c r="O1187">
        <v>2</v>
      </c>
      <c r="P1187">
        <v>0.4</v>
      </c>
      <c r="Q1187">
        <v>0.3</v>
      </c>
      <c r="R1187">
        <v>0.2</v>
      </c>
      <c r="S1187">
        <v>0.4</v>
      </c>
      <c r="T1187">
        <v>1.1</v>
      </c>
      <c r="U1187">
        <v>0.7</v>
      </c>
      <c r="V1187">
        <v>1</v>
      </c>
      <c r="W1187">
        <v>1.3</v>
      </c>
      <c r="X1187">
        <v>0.3</v>
      </c>
      <c r="Y1187">
        <v>0.2</v>
      </c>
      <c r="Z1187">
        <v>0.1</v>
      </c>
      <c r="AA1187">
        <v>0.4</v>
      </c>
      <c r="AB1187">
        <v>0.2</v>
      </c>
      <c r="AC1187">
        <v>0.4</v>
      </c>
      <c r="AD1187">
        <v>2.1</v>
      </c>
      <c r="AE1187">
        <v>0.4</v>
      </c>
      <c r="AF1187">
        <v>1.8</v>
      </c>
      <c r="AG1187">
        <v>1.2</v>
      </c>
      <c r="AH1187">
        <v>2</v>
      </c>
      <c r="AI1187">
        <v>0.4</v>
      </c>
      <c r="AJ1187">
        <v>1.1</v>
      </c>
      <c r="AK1187">
        <v>1</v>
      </c>
      <c r="AL1187">
        <v>0.1</v>
      </c>
      <c r="AM1187">
        <v>0.8</v>
      </c>
      <c r="AN1187">
        <v>0.2</v>
      </c>
      <c r="AO1187">
        <v>1.1</v>
      </c>
      <c r="AP1187">
        <v>0.6</v>
      </c>
      <c r="AQ1187">
        <v>4.4</v>
      </c>
      <c r="AR1187">
        <v>0.3</v>
      </c>
      <c r="AS1187">
        <v>0.1</v>
      </c>
      <c r="AT1187">
        <v>0.1</v>
      </c>
      <c r="AU1187">
        <v>0.2</v>
      </c>
      <c r="AV1187">
        <v>1.3</v>
      </c>
      <c r="AW1187">
        <v>0.4</v>
      </c>
      <c r="AX1187">
        <v>0.2</v>
      </c>
      <c r="AY1187">
        <v>0.2</v>
      </c>
      <c r="AZ1187">
        <v>0.2</v>
      </c>
      <c r="BA1187">
        <v>2.3</v>
      </c>
      <c r="BC1187">
        <v>0.2</v>
      </c>
      <c r="BD1187">
        <v>0.6</v>
      </c>
      <c r="BE1187">
        <v>0.4</v>
      </c>
      <c r="BF1187">
        <v>0.2</v>
      </c>
      <c r="BG1187">
        <v>0.4</v>
      </c>
      <c r="BH1187">
        <v>0.1</v>
      </c>
      <c r="BI1187">
        <v>0.4</v>
      </c>
      <c r="BJ1187">
        <v>0.2</v>
      </c>
      <c r="BK1187">
        <v>0.1</v>
      </c>
      <c r="BM1187">
        <v>0.1</v>
      </c>
      <c r="BQ1187">
        <v>2.4</v>
      </c>
      <c r="BS1187">
        <v>0.7</v>
      </c>
    </row>
    <row r="1188" spans="1:71" x14ac:dyDescent="0.25">
      <c r="A1188" s="28" t="s">
        <v>295</v>
      </c>
      <c r="B1188" s="27" t="s">
        <v>364</v>
      </c>
      <c r="C1188" s="28" t="s">
        <v>392</v>
      </c>
      <c r="D1188">
        <v>0.6</v>
      </c>
      <c r="G1188">
        <v>0.1</v>
      </c>
      <c r="H1188">
        <v>1.6</v>
      </c>
      <c r="I1188">
        <v>0.7</v>
      </c>
      <c r="J1188">
        <v>0.1</v>
      </c>
      <c r="K1188">
        <v>0.2</v>
      </c>
      <c r="L1188">
        <v>0.1</v>
      </c>
      <c r="M1188">
        <v>0.6</v>
      </c>
      <c r="N1188">
        <v>3.6</v>
      </c>
      <c r="O1188">
        <v>3.9</v>
      </c>
      <c r="P1188">
        <v>0.7</v>
      </c>
      <c r="Q1188">
        <v>0.6</v>
      </c>
      <c r="R1188">
        <v>0.5</v>
      </c>
      <c r="S1188">
        <v>0.8</v>
      </c>
      <c r="T1188">
        <v>1.5</v>
      </c>
      <c r="U1188">
        <v>1.6</v>
      </c>
      <c r="V1188">
        <v>2.4</v>
      </c>
      <c r="W1188">
        <v>4.1</v>
      </c>
      <c r="X1188">
        <v>0.7</v>
      </c>
      <c r="Y1188">
        <v>0.4</v>
      </c>
      <c r="Z1188">
        <v>0.2</v>
      </c>
      <c r="AA1188">
        <v>0.9</v>
      </c>
      <c r="AB1188">
        <v>0.1</v>
      </c>
      <c r="AC1188">
        <v>1.1</v>
      </c>
      <c r="AD1188">
        <v>3.8</v>
      </c>
      <c r="AE1188">
        <v>0.9</v>
      </c>
      <c r="AF1188">
        <v>3.4</v>
      </c>
      <c r="AG1188">
        <v>2.4</v>
      </c>
      <c r="AH1188">
        <v>2.9</v>
      </c>
      <c r="AI1188">
        <v>1.2</v>
      </c>
      <c r="AJ1188">
        <v>1.8</v>
      </c>
      <c r="AK1188">
        <v>2.2</v>
      </c>
      <c r="AL1188">
        <v>0.1</v>
      </c>
      <c r="AM1188">
        <v>1.5</v>
      </c>
      <c r="AN1188">
        <v>0.4</v>
      </c>
      <c r="AO1188">
        <v>2.9</v>
      </c>
      <c r="AP1188">
        <v>1.2</v>
      </c>
      <c r="AQ1188">
        <v>6.8</v>
      </c>
      <c r="AR1188">
        <v>0.3</v>
      </c>
      <c r="AS1188">
        <v>0.2</v>
      </c>
      <c r="AT1188">
        <v>0.3</v>
      </c>
      <c r="AU1188">
        <v>0.3</v>
      </c>
      <c r="AV1188">
        <v>2.9</v>
      </c>
      <c r="AW1188">
        <v>0.9</v>
      </c>
      <c r="AX1188">
        <v>0.6</v>
      </c>
      <c r="AY1188">
        <v>0.5</v>
      </c>
      <c r="AZ1188">
        <v>0.5</v>
      </c>
      <c r="BA1188">
        <v>4.6</v>
      </c>
      <c r="BB1188">
        <v>0.1</v>
      </c>
      <c r="BC1188">
        <v>0.3</v>
      </c>
      <c r="BD1188">
        <v>1.7</v>
      </c>
      <c r="BE1188">
        <v>0.8</v>
      </c>
      <c r="BF1188">
        <v>0.5</v>
      </c>
      <c r="BG1188">
        <v>1</v>
      </c>
      <c r="BH1188">
        <v>0.3</v>
      </c>
      <c r="BI1188">
        <v>0.6</v>
      </c>
      <c r="BJ1188">
        <v>0.3</v>
      </c>
      <c r="BK1188">
        <v>0.1</v>
      </c>
      <c r="BM1188">
        <v>0.4</v>
      </c>
      <c r="BQ1188">
        <v>3.6</v>
      </c>
      <c r="BS1188">
        <v>2.3</v>
      </c>
    </row>
    <row r="1189" spans="1:72" x14ac:dyDescent="0.25">
      <c r="A1189" s="28" t="s">
        <v>295</v>
      </c>
      <c r="B1189" s="27" t="s">
        <v>364</v>
      </c>
      <c r="C1189" s="28" t="s">
        <v>393</v>
      </c>
      <c r="D1189">
        <v>0.5</v>
      </c>
      <c r="G1189">
        <v>0.2</v>
      </c>
      <c r="H1189">
        <v>2</v>
      </c>
      <c r="I1189">
        <v>0.6</v>
      </c>
      <c r="J1189">
        <v>0.2</v>
      </c>
      <c r="K1189">
        <v>0.3</v>
      </c>
      <c r="L1189">
        <v>0.1</v>
      </c>
      <c r="M1189">
        <v>2.7</v>
      </c>
      <c r="N1189">
        <v>4.1</v>
      </c>
      <c r="O1189">
        <v>5.9</v>
      </c>
      <c r="P1189">
        <v>0.8</v>
      </c>
      <c r="Q1189">
        <v>0.7</v>
      </c>
      <c r="R1189">
        <v>1.3</v>
      </c>
      <c r="S1189">
        <v>1.1</v>
      </c>
      <c r="T1189">
        <v>2.3</v>
      </c>
      <c r="U1189">
        <v>1.4</v>
      </c>
      <c r="V1189">
        <v>2.2</v>
      </c>
      <c r="W1189">
        <v>2.9</v>
      </c>
      <c r="X1189">
        <v>0.7</v>
      </c>
      <c r="Y1189">
        <v>0.6</v>
      </c>
      <c r="Z1189">
        <v>0.3</v>
      </c>
      <c r="AA1189">
        <v>2.3</v>
      </c>
      <c r="AB1189">
        <v>0.2</v>
      </c>
      <c r="AC1189">
        <v>0.8</v>
      </c>
      <c r="AD1189">
        <v>4.2</v>
      </c>
      <c r="AE1189">
        <v>0.8</v>
      </c>
      <c r="AF1189">
        <v>4.6</v>
      </c>
      <c r="AG1189">
        <v>2.8</v>
      </c>
      <c r="AH1189">
        <v>3.1</v>
      </c>
      <c r="AI1189">
        <v>2.5</v>
      </c>
      <c r="AJ1189">
        <v>2.9</v>
      </c>
      <c r="AK1189">
        <v>2.3</v>
      </c>
      <c r="AL1189">
        <v>0.1</v>
      </c>
      <c r="AM1189">
        <v>1.6</v>
      </c>
      <c r="AN1189">
        <v>1.3</v>
      </c>
      <c r="AO1189">
        <v>4.3</v>
      </c>
      <c r="AP1189">
        <v>1.2</v>
      </c>
      <c r="AQ1189">
        <v>13.1</v>
      </c>
      <c r="AR1189">
        <v>0.4</v>
      </c>
      <c r="AS1189">
        <v>0.3</v>
      </c>
      <c r="AT1189">
        <v>0.4</v>
      </c>
      <c r="AU1189">
        <v>0.6</v>
      </c>
      <c r="AV1189">
        <v>3.7</v>
      </c>
      <c r="AW1189">
        <v>0.9</v>
      </c>
      <c r="AX1189">
        <v>0.6</v>
      </c>
      <c r="AY1189">
        <v>1.1</v>
      </c>
      <c r="AZ1189">
        <v>0.5</v>
      </c>
      <c r="BA1189">
        <v>7.3</v>
      </c>
      <c r="BB1189">
        <v>0.1</v>
      </c>
      <c r="BC1189">
        <v>0.2</v>
      </c>
      <c r="BD1189">
        <v>1.9</v>
      </c>
      <c r="BE1189">
        <v>1.1</v>
      </c>
      <c r="BF1189">
        <v>1.1</v>
      </c>
      <c r="BG1189">
        <v>0.8</v>
      </c>
      <c r="BH1189">
        <v>0.3</v>
      </c>
      <c r="BI1189">
        <v>0.8</v>
      </c>
      <c r="BJ1189">
        <v>0.3</v>
      </c>
      <c r="BK1189">
        <v>0.1</v>
      </c>
      <c r="BM1189">
        <v>0.4</v>
      </c>
      <c r="BQ1189">
        <v>1.7</v>
      </c>
      <c r="BS1189">
        <v>0.5</v>
      </c>
      <c r="BT1189">
        <v>0.3</v>
      </c>
    </row>
    <row r="1190" spans="1:71" x14ac:dyDescent="0.25">
      <c r="A1190" s="28" t="s">
        <v>295</v>
      </c>
      <c r="B1190" s="27" t="s">
        <v>364</v>
      </c>
      <c r="C1190" s="28" t="s">
        <v>394</v>
      </c>
      <c r="H1190">
        <v>0.2</v>
      </c>
      <c r="M1190">
        <v>0.1</v>
      </c>
      <c r="N1190">
        <v>0.4</v>
      </c>
      <c r="O1190">
        <v>0.6</v>
      </c>
      <c r="P1190">
        <v>0.1</v>
      </c>
      <c r="Q1190">
        <v>0.1</v>
      </c>
      <c r="R1190">
        <v>0.1</v>
      </c>
      <c r="S1190">
        <v>0.1</v>
      </c>
      <c r="T1190">
        <v>0.2</v>
      </c>
      <c r="U1190">
        <v>0.1</v>
      </c>
      <c r="V1190">
        <v>0.2</v>
      </c>
      <c r="W1190">
        <v>0.4</v>
      </c>
      <c r="X1190">
        <v>0.1</v>
      </c>
      <c r="Y1190">
        <v>0.1</v>
      </c>
      <c r="AA1190">
        <v>0.1</v>
      </c>
      <c r="AC1190">
        <v>0.1</v>
      </c>
      <c r="AD1190">
        <v>0.3</v>
      </c>
      <c r="AE1190">
        <v>0.1</v>
      </c>
      <c r="AF1190">
        <v>0.4</v>
      </c>
      <c r="AG1190">
        <v>0.2</v>
      </c>
      <c r="AH1190">
        <v>0.2</v>
      </c>
      <c r="AI1190">
        <v>0.2</v>
      </c>
      <c r="AJ1190">
        <v>0.2</v>
      </c>
      <c r="AK1190">
        <v>0.2</v>
      </c>
      <c r="AM1190">
        <v>0.1</v>
      </c>
      <c r="AO1190">
        <v>0.5</v>
      </c>
      <c r="AP1190">
        <v>0.1</v>
      </c>
      <c r="AQ1190">
        <v>1.5</v>
      </c>
      <c r="AV1190">
        <v>0.4</v>
      </c>
      <c r="AW1190">
        <v>0.1</v>
      </c>
      <c r="AX1190">
        <v>0.1</v>
      </c>
      <c r="BA1190">
        <v>0.8</v>
      </c>
      <c r="BD1190">
        <v>0.2</v>
      </c>
      <c r="BE1190">
        <v>0.1</v>
      </c>
      <c r="BG1190">
        <v>0.1</v>
      </c>
      <c r="BI1190">
        <v>0.1</v>
      </c>
      <c r="BQ1190">
        <v>0.2</v>
      </c>
      <c r="BS1190">
        <v>0.1</v>
      </c>
    </row>
    <row r="1191" spans="1:71" x14ac:dyDescent="0.25">
      <c r="A1191" s="28" t="s">
        <v>295</v>
      </c>
      <c r="B1191" s="27" t="s">
        <v>364</v>
      </c>
      <c r="C1191" s="28" t="s">
        <v>395</v>
      </c>
      <c r="D1191">
        <v>0.8</v>
      </c>
      <c r="G1191">
        <v>0.2</v>
      </c>
      <c r="H1191">
        <v>3.6</v>
      </c>
      <c r="I1191">
        <v>0.9</v>
      </c>
      <c r="J1191">
        <v>0.2</v>
      </c>
      <c r="K1191">
        <v>0.4</v>
      </c>
      <c r="L1191">
        <v>0.2</v>
      </c>
      <c r="M1191">
        <v>0.5</v>
      </c>
      <c r="N1191">
        <v>6.1</v>
      </c>
      <c r="O1191">
        <v>12.6</v>
      </c>
      <c r="P1191">
        <v>1.1</v>
      </c>
      <c r="Q1191">
        <v>0.8</v>
      </c>
      <c r="R1191">
        <v>0.7</v>
      </c>
      <c r="S1191">
        <v>1.5</v>
      </c>
      <c r="T1191">
        <v>3.7</v>
      </c>
      <c r="U1191">
        <v>2</v>
      </c>
      <c r="V1191">
        <v>3.3</v>
      </c>
      <c r="W1191">
        <v>4.4</v>
      </c>
      <c r="X1191">
        <v>1.4</v>
      </c>
      <c r="Y1191">
        <v>1.1</v>
      </c>
      <c r="Z1191">
        <v>0.6</v>
      </c>
      <c r="AA1191">
        <v>1.6</v>
      </c>
      <c r="AB1191">
        <v>0.2</v>
      </c>
      <c r="AC1191">
        <v>1.4</v>
      </c>
      <c r="AD1191">
        <v>7.4</v>
      </c>
      <c r="AE1191">
        <v>1.6</v>
      </c>
      <c r="AF1191">
        <v>8.7</v>
      </c>
      <c r="AG1191">
        <v>4.6</v>
      </c>
      <c r="AH1191">
        <v>3.5</v>
      </c>
      <c r="AI1191">
        <v>3.2</v>
      </c>
      <c r="AJ1191">
        <v>2.9</v>
      </c>
      <c r="AK1191">
        <v>4</v>
      </c>
      <c r="AL1191">
        <v>0.3</v>
      </c>
      <c r="AM1191">
        <v>2.4</v>
      </c>
      <c r="AN1191">
        <v>1.3</v>
      </c>
      <c r="AO1191">
        <v>7.6</v>
      </c>
      <c r="AP1191">
        <v>2.4</v>
      </c>
      <c r="AQ1191">
        <v>33.4</v>
      </c>
      <c r="AR1191">
        <v>1.2</v>
      </c>
      <c r="AS1191">
        <v>1.2</v>
      </c>
      <c r="AT1191">
        <v>1.2</v>
      </c>
      <c r="AU1191">
        <v>0.7</v>
      </c>
      <c r="AV1191">
        <v>8.5</v>
      </c>
      <c r="AW1191">
        <v>2.3</v>
      </c>
      <c r="AX1191">
        <v>1.6</v>
      </c>
      <c r="AY1191">
        <v>1.2</v>
      </c>
      <c r="AZ1191">
        <v>1</v>
      </c>
      <c r="BA1191">
        <v>13.7</v>
      </c>
      <c r="BB1191">
        <v>0.2</v>
      </c>
      <c r="BC1191">
        <v>0.4</v>
      </c>
      <c r="BD1191">
        <v>6.3</v>
      </c>
      <c r="BE1191">
        <v>2.9</v>
      </c>
      <c r="BF1191">
        <v>1.3</v>
      </c>
      <c r="BG1191">
        <v>2</v>
      </c>
      <c r="BH1191">
        <v>0.9</v>
      </c>
      <c r="BI1191">
        <v>1.4</v>
      </c>
      <c r="BJ1191">
        <v>0.6</v>
      </c>
      <c r="BK1191">
        <v>0.3</v>
      </c>
      <c r="BL1191">
        <v>0.1</v>
      </c>
      <c r="BM1191">
        <v>0.9</v>
      </c>
      <c r="BQ1191">
        <v>3.3</v>
      </c>
      <c r="BS1191">
        <v>1.6</v>
      </c>
    </row>
    <row r="1192" spans="1:72" x14ac:dyDescent="0.25">
      <c r="A1192" s="28" t="s">
        <v>295</v>
      </c>
      <c r="B1192" s="27" t="s">
        <v>364</v>
      </c>
      <c r="C1192" s="28" t="s">
        <v>396</v>
      </c>
      <c r="D1192">
        <v>9.1</v>
      </c>
      <c r="E1192">
        <v>0.3</v>
      </c>
      <c r="F1192">
        <v>0.3</v>
      </c>
      <c r="G1192">
        <v>2.2</v>
      </c>
      <c r="H1192">
        <v>49.2</v>
      </c>
      <c r="I1192">
        <v>10.8</v>
      </c>
      <c r="J1192">
        <v>2.6</v>
      </c>
      <c r="K1192">
        <v>4</v>
      </c>
      <c r="L1192">
        <v>2</v>
      </c>
      <c r="M1192">
        <v>9.4</v>
      </c>
      <c r="N1192">
        <v>114.9</v>
      </c>
      <c r="O1192">
        <v>322.4</v>
      </c>
      <c r="P1192">
        <v>14.4</v>
      </c>
      <c r="Q1192">
        <v>10.9</v>
      </c>
      <c r="R1192">
        <v>9.7</v>
      </c>
      <c r="S1192">
        <v>15.3</v>
      </c>
      <c r="T1192">
        <v>86.2</v>
      </c>
      <c r="U1192">
        <v>24.1</v>
      </c>
      <c r="V1192">
        <v>40.3</v>
      </c>
      <c r="W1192">
        <v>53.1</v>
      </c>
      <c r="X1192">
        <v>13.2</v>
      </c>
      <c r="Y1192">
        <v>29.9</v>
      </c>
      <c r="Z1192">
        <v>5.4</v>
      </c>
      <c r="AA1192">
        <v>19.4</v>
      </c>
      <c r="AB1192">
        <v>2.9</v>
      </c>
      <c r="AC1192">
        <v>18.4</v>
      </c>
      <c r="AD1192">
        <v>81.8</v>
      </c>
      <c r="AE1192">
        <v>16.3</v>
      </c>
      <c r="AF1192">
        <v>103.9</v>
      </c>
      <c r="AG1192">
        <v>48.2</v>
      </c>
      <c r="AH1192">
        <v>42</v>
      </c>
      <c r="AI1192">
        <v>27</v>
      </c>
      <c r="AJ1192">
        <v>39.6</v>
      </c>
      <c r="AK1192">
        <v>60.7</v>
      </c>
      <c r="AL1192">
        <v>2.6</v>
      </c>
      <c r="AM1192">
        <v>24</v>
      </c>
      <c r="AN1192">
        <v>14.7</v>
      </c>
      <c r="AO1192">
        <v>108.5</v>
      </c>
      <c r="AP1192">
        <v>22.8</v>
      </c>
      <c r="AQ1192">
        <v>1013.5</v>
      </c>
      <c r="AR1192">
        <v>8.9</v>
      </c>
      <c r="AS1192">
        <v>7.7</v>
      </c>
      <c r="AT1192">
        <v>10.1</v>
      </c>
      <c r="AU1192">
        <v>4.7</v>
      </c>
      <c r="AV1192">
        <v>105.4</v>
      </c>
      <c r="AW1192">
        <v>20</v>
      </c>
      <c r="AX1192">
        <v>14</v>
      </c>
      <c r="AY1192">
        <v>8</v>
      </c>
      <c r="AZ1192">
        <v>10.6</v>
      </c>
      <c r="BA1192">
        <v>169.3</v>
      </c>
      <c r="BB1192">
        <v>2.5</v>
      </c>
      <c r="BC1192">
        <v>3.4</v>
      </c>
      <c r="BD1192">
        <v>37.9</v>
      </c>
      <c r="BE1192">
        <v>20.9</v>
      </c>
      <c r="BF1192">
        <v>10.4</v>
      </c>
      <c r="BG1192">
        <v>16.3</v>
      </c>
      <c r="BH1192">
        <v>7.2</v>
      </c>
      <c r="BI1192">
        <v>9.3</v>
      </c>
      <c r="BJ1192">
        <v>6</v>
      </c>
      <c r="BK1192">
        <v>2.6</v>
      </c>
      <c r="BL1192">
        <v>0.7</v>
      </c>
      <c r="BM1192">
        <v>7.4</v>
      </c>
      <c r="BP1192">
        <v>1.8</v>
      </c>
      <c r="BQ1192">
        <v>38.4</v>
      </c>
      <c r="BR1192">
        <v>0.1</v>
      </c>
      <c r="BS1192">
        <v>15.5</v>
      </c>
      <c r="BT1192">
        <v>0.9</v>
      </c>
    </row>
    <row r="1193" spans="1:72" x14ac:dyDescent="0.25">
      <c r="A1193" s="28" t="s">
        <v>295</v>
      </c>
      <c r="B1193" s="27" t="s">
        <v>364</v>
      </c>
      <c r="C1193" s="28" t="s">
        <v>397</v>
      </c>
      <c r="D1193">
        <v>0.2</v>
      </c>
      <c r="G1193">
        <v>0.1</v>
      </c>
      <c r="H1193">
        <v>0.9</v>
      </c>
      <c r="I1193">
        <v>0.2</v>
      </c>
      <c r="J1193">
        <v>0.1</v>
      </c>
      <c r="K1193">
        <v>0.1</v>
      </c>
      <c r="L1193">
        <v>0.1</v>
      </c>
      <c r="M1193">
        <v>0.2</v>
      </c>
      <c r="N1193">
        <v>1</v>
      </c>
      <c r="O1193">
        <v>1.2</v>
      </c>
      <c r="P1193">
        <v>0.3</v>
      </c>
      <c r="Q1193">
        <v>0.2</v>
      </c>
      <c r="R1193">
        <v>0.2</v>
      </c>
      <c r="S1193">
        <v>0.4</v>
      </c>
      <c r="T1193">
        <v>0.7</v>
      </c>
      <c r="U1193">
        <v>0.5</v>
      </c>
      <c r="V1193">
        <v>1.1</v>
      </c>
      <c r="W1193">
        <v>1.2</v>
      </c>
      <c r="X1193">
        <v>0.3</v>
      </c>
      <c r="Y1193">
        <v>0.2</v>
      </c>
      <c r="Z1193">
        <v>0.2</v>
      </c>
      <c r="AA1193">
        <v>0.4</v>
      </c>
      <c r="AB1193">
        <v>0.1</v>
      </c>
      <c r="AC1193">
        <v>0.4</v>
      </c>
      <c r="AD1193">
        <v>1.3</v>
      </c>
      <c r="AE1193">
        <v>0.3</v>
      </c>
      <c r="AF1193">
        <v>1.4</v>
      </c>
      <c r="AG1193">
        <v>0.7</v>
      </c>
      <c r="AH1193">
        <v>0.7</v>
      </c>
      <c r="AI1193">
        <v>0.5</v>
      </c>
      <c r="AJ1193">
        <v>0.7</v>
      </c>
      <c r="AK1193">
        <v>0.6</v>
      </c>
      <c r="AL1193">
        <v>0.1</v>
      </c>
      <c r="AM1193">
        <v>0.5</v>
      </c>
      <c r="AN1193">
        <v>0.2</v>
      </c>
      <c r="AO1193">
        <v>1.4</v>
      </c>
      <c r="AP1193">
        <v>0.6</v>
      </c>
      <c r="AQ1193">
        <v>2.5</v>
      </c>
      <c r="AR1193">
        <v>0.1</v>
      </c>
      <c r="AS1193">
        <v>0.1</v>
      </c>
      <c r="AT1193">
        <v>0.2</v>
      </c>
      <c r="AU1193">
        <v>0.1</v>
      </c>
      <c r="AV1193">
        <v>1</v>
      </c>
      <c r="AW1193">
        <v>0.4</v>
      </c>
      <c r="AX1193">
        <v>0.2</v>
      </c>
      <c r="AY1193">
        <v>0.2</v>
      </c>
      <c r="AZ1193">
        <v>0.2</v>
      </c>
      <c r="BA1193">
        <v>2</v>
      </c>
      <c r="BB1193">
        <v>0.1</v>
      </c>
      <c r="BC1193">
        <v>0.1</v>
      </c>
      <c r="BD1193">
        <v>0.6</v>
      </c>
      <c r="BE1193">
        <v>0.4</v>
      </c>
      <c r="BF1193">
        <v>0.2</v>
      </c>
      <c r="BG1193">
        <v>0.4</v>
      </c>
      <c r="BH1193">
        <v>0.2</v>
      </c>
      <c r="BI1193">
        <v>0.2</v>
      </c>
      <c r="BJ1193">
        <v>0.2</v>
      </c>
      <c r="BK1193">
        <v>0.1</v>
      </c>
      <c r="BL1193">
        <v>0.1</v>
      </c>
      <c r="BM1193">
        <v>0.2</v>
      </c>
      <c r="BP1193">
        <v>0.1</v>
      </c>
      <c r="BQ1193">
        <v>1.2</v>
      </c>
      <c r="BS1193">
        <v>1.3</v>
      </c>
      <c r="BT1193">
        <v>0.3</v>
      </c>
    </row>
    <row r="1194" spans="1:69" x14ac:dyDescent="0.25">
      <c r="A1194" s="28" t="s">
        <v>295</v>
      </c>
      <c r="B1194" s="27" t="s">
        <v>364</v>
      </c>
      <c r="C1194" s="28" t="s">
        <v>398</v>
      </c>
      <c r="H1194">
        <v>0.2</v>
      </c>
      <c r="N1194">
        <v>0.1</v>
      </c>
      <c r="O1194">
        <v>0.3</v>
      </c>
      <c r="T1194">
        <v>0.1</v>
      </c>
      <c r="V1194">
        <v>0.1</v>
      </c>
      <c r="W1194">
        <v>0.1</v>
      </c>
      <c r="AC1194">
        <v>0.1</v>
      </c>
      <c r="AD1194">
        <v>0.2</v>
      </c>
      <c r="AF1194">
        <v>0.2</v>
      </c>
      <c r="AG1194">
        <v>0.1</v>
      </c>
      <c r="AH1194">
        <v>0.1</v>
      </c>
      <c r="AI1194">
        <v>0.1</v>
      </c>
      <c r="AJ1194">
        <v>0.2</v>
      </c>
      <c r="AK1194">
        <v>0.1</v>
      </c>
      <c r="AM1194">
        <v>0.1</v>
      </c>
      <c r="AO1194">
        <v>0.3</v>
      </c>
      <c r="AP1194">
        <v>0.1</v>
      </c>
      <c r="AQ1194">
        <v>0.8</v>
      </c>
      <c r="AV1194">
        <v>0.2</v>
      </c>
      <c r="AW1194">
        <v>0.1</v>
      </c>
      <c r="BA1194">
        <v>0.4</v>
      </c>
      <c r="BD1194">
        <v>0.1</v>
      </c>
      <c r="BE1194">
        <v>0.1</v>
      </c>
      <c r="BG1194">
        <v>0.1</v>
      </c>
      <c r="BQ1194">
        <v>0.1</v>
      </c>
    </row>
    <row r="1195" spans="1:72" x14ac:dyDescent="0.25">
      <c r="A1195" s="28" t="s">
        <v>295</v>
      </c>
      <c r="B1195" s="27" t="s">
        <v>364</v>
      </c>
      <c r="C1195" s="28" t="s">
        <v>399</v>
      </c>
      <c r="D1195">
        <v>0.3</v>
      </c>
      <c r="G1195">
        <v>0.1</v>
      </c>
      <c r="H1195">
        <v>1</v>
      </c>
      <c r="I1195">
        <v>0.5</v>
      </c>
      <c r="J1195">
        <v>0.1</v>
      </c>
      <c r="K1195">
        <v>0.1</v>
      </c>
      <c r="L1195">
        <v>0.1</v>
      </c>
      <c r="M1195">
        <v>0.1</v>
      </c>
      <c r="N1195">
        <v>1.3</v>
      </c>
      <c r="O1195">
        <v>1.8</v>
      </c>
      <c r="P1195">
        <v>0.3</v>
      </c>
      <c r="Q1195">
        <v>0.2</v>
      </c>
      <c r="R1195">
        <v>0.2</v>
      </c>
      <c r="S1195">
        <v>0.4</v>
      </c>
      <c r="T1195">
        <v>0.7</v>
      </c>
      <c r="U1195">
        <v>0.6</v>
      </c>
      <c r="V1195">
        <v>0.9</v>
      </c>
      <c r="W1195">
        <v>1</v>
      </c>
      <c r="X1195">
        <v>0.3</v>
      </c>
      <c r="Y1195">
        <v>0.3</v>
      </c>
      <c r="Z1195">
        <v>0.3</v>
      </c>
      <c r="AA1195">
        <v>0.5</v>
      </c>
      <c r="AB1195">
        <v>0.1</v>
      </c>
      <c r="AC1195">
        <v>0.4</v>
      </c>
      <c r="AD1195">
        <v>1.8</v>
      </c>
      <c r="AE1195">
        <v>0.3</v>
      </c>
      <c r="AF1195">
        <v>1.7</v>
      </c>
      <c r="AG1195">
        <v>1.2</v>
      </c>
      <c r="AH1195">
        <v>1.1</v>
      </c>
      <c r="AI1195">
        <v>0.8</v>
      </c>
      <c r="AJ1195">
        <v>1.3</v>
      </c>
      <c r="AK1195">
        <v>0.8</v>
      </c>
      <c r="AM1195">
        <v>0.8</v>
      </c>
      <c r="AN1195">
        <v>0.2</v>
      </c>
      <c r="AO1195">
        <v>1.9</v>
      </c>
      <c r="AP1195">
        <v>0.7</v>
      </c>
      <c r="AQ1195">
        <v>4.7</v>
      </c>
      <c r="AR1195">
        <v>0.2</v>
      </c>
      <c r="AS1195">
        <v>0.1</v>
      </c>
      <c r="AT1195">
        <v>0.2</v>
      </c>
      <c r="AU1195">
        <v>0.1</v>
      </c>
      <c r="AV1195">
        <v>1.5</v>
      </c>
      <c r="AW1195">
        <v>0.4</v>
      </c>
      <c r="AX1195">
        <v>0.2</v>
      </c>
      <c r="AY1195">
        <v>0.2</v>
      </c>
      <c r="AZ1195">
        <v>0.2</v>
      </c>
      <c r="BA1195">
        <v>2.7</v>
      </c>
      <c r="BC1195">
        <v>0.1</v>
      </c>
      <c r="BD1195">
        <v>0.8</v>
      </c>
      <c r="BE1195">
        <v>0.5</v>
      </c>
      <c r="BF1195">
        <v>0.2</v>
      </c>
      <c r="BG1195">
        <v>0.5</v>
      </c>
      <c r="BH1195">
        <v>0.1</v>
      </c>
      <c r="BI1195">
        <v>0.3</v>
      </c>
      <c r="BJ1195">
        <v>0.2</v>
      </c>
      <c r="BM1195">
        <v>0.2</v>
      </c>
      <c r="BQ1195">
        <v>0.8</v>
      </c>
      <c r="BS1195">
        <v>0.9</v>
      </c>
      <c r="BT1195">
        <v>0.2</v>
      </c>
    </row>
    <row r="1196" spans="1:71" x14ac:dyDescent="0.25">
      <c r="A1196" s="28" t="s">
        <v>295</v>
      </c>
      <c r="B1196" s="27" t="s">
        <v>364</v>
      </c>
      <c r="C1196" s="28" t="s">
        <v>400</v>
      </c>
      <c r="D1196">
        <v>0.2</v>
      </c>
      <c r="H1196">
        <v>0.7</v>
      </c>
      <c r="I1196">
        <v>0.2</v>
      </c>
      <c r="K1196">
        <v>0.1</v>
      </c>
      <c r="M1196">
        <v>0.1</v>
      </c>
      <c r="N1196">
        <v>1.5</v>
      </c>
      <c r="O1196">
        <v>2.5</v>
      </c>
      <c r="P1196">
        <v>0.3</v>
      </c>
      <c r="Q1196">
        <v>0.2</v>
      </c>
      <c r="R1196">
        <v>0.2</v>
      </c>
      <c r="S1196">
        <v>0.3</v>
      </c>
      <c r="T1196">
        <v>0.8</v>
      </c>
      <c r="U1196">
        <v>0.6</v>
      </c>
      <c r="V1196">
        <v>0.9</v>
      </c>
      <c r="W1196">
        <v>1.3</v>
      </c>
      <c r="X1196">
        <v>0.3</v>
      </c>
      <c r="Y1196">
        <v>0.2</v>
      </c>
      <c r="Z1196">
        <v>0.1</v>
      </c>
      <c r="AA1196">
        <v>0.3</v>
      </c>
      <c r="AC1196">
        <v>0.4</v>
      </c>
      <c r="AD1196">
        <v>1.4</v>
      </c>
      <c r="AE1196">
        <v>0.3</v>
      </c>
      <c r="AF1196">
        <v>1.6</v>
      </c>
      <c r="AG1196">
        <v>1</v>
      </c>
      <c r="AH1196">
        <v>0.9</v>
      </c>
      <c r="AI1196">
        <v>0.7</v>
      </c>
      <c r="AJ1196">
        <v>0.7</v>
      </c>
      <c r="AK1196">
        <v>0.8</v>
      </c>
      <c r="AM1196">
        <v>0.5</v>
      </c>
      <c r="AN1196">
        <v>0.2</v>
      </c>
      <c r="AO1196">
        <v>1.9</v>
      </c>
      <c r="AP1196">
        <v>0.5</v>
      </c>
      <c r="AQ1196">
        <v>5.5</v>
      </c>
      <c r="AR1196">
        <v>0.1</v>
      </c>
      <c r="AS1196">
        <v>0.1</v>
      </c>
      <c r="AT1196">
        <v>0.2</v>
      </c>
      <c r="AU1196">
        <v>0.1</v>
      </c>
      <c r="AV1196">
        <v>1.6</v>
      </c>
      <c r="AW1196">
        <v>0.4</v>
      </c>
      <c r="AX1196">
        <v>0.3</v>
      </c>
      <c r="AY1196">
        <v>0.2</v>
      </c>
      <c r="AZ1196">
        <v>0.2</v>
      </c>
      <c r="BA1196">
        <v>2.9</v>
      </c>
      <c r="BC1196">
        <v>0.1</v>
      </c>
      <c r="BD1196">
        <v>0.8</v>
      </c>
      <c r="BE1196">
        <v>0.4</v>
      </c>
      <c r="BF1196">
        <v>0.2</v>
      </c>
      <c r="BG1196">
        <v>0.3</v>
      </c>
      <c r="BH1196">
        <v>0.1</v>
      </c>
      <c r="BI1196">
        <v>0.2</v>
      </c>
      <c r="BJ1196">
        <v>0.1</v>
      </c>
      <c r="BM1196">
        <v>0.2</v>
      </c>
      <c r="BQ1196">
        <v>0.7</v>
      </c>
      <c r="BS1196">
        <v>0.2</v>
      </c>
    </row>
    <row r="1197" spans="1:72" x14ac:dyDescent="0.25">
      <c r="A1197" s="28" t="s">
        <v>295</v>
      </c>
      <c r="B1197" s="27" t="s">
        <v>364</v>
      </c>
      <c r="C1197" s="28" t="s">
        <v>401</v>
      </c>
      <c r="D1197">
        <v>0.9</v>
      </c>
      <c r="G1197">
        <v>0.2</v>
      </c>
      <c r="H1197">
        <v>3.6</v>
      </c>
      <c r="I1197">
        <v>0.6</v>
      </c>
      <c r="J1197">
        <v>0.2</v>
      </c>
      <c r="K1197">
        <v>0.4</v>
      </c>
      <c r="L1197">
        <v>0.2</v>
      </c>
      <c r="M1197">
        <v>0.4</v>
      </c>
      <c r="N1197">
        <v>6.4</v>
      </c>
      <c r="O1197">
        <v>11.4</v>
      </c>
      <c r="P1197">
        <v>1.2</v>
      </c>
      <c r="Q1197">
        <v>1</v>
      </c>
      <c r="R1197">
        <v>0.8</v>
      </c>
      <c r="S1197">
        <v>1.4</v>
      </c>
      <c r="T1197">
        <v>4.1</v>
      </c>
      <c r="U1197">
        <v>2.1</v>
      </c>
      <c r="V1197">
        <v>3.3</v>
      </c>
      <c r="W1197">
        <v>5</v>
      </c>
      <c r="X1197">
        <v>1.2</v>
      </c>
      <c r="Y1197">
        <v>1.2</v>
      </c>
      <c r="Z1197">
        <v>0.6</v>
      </c>
      <c r="AA1197">
        <v>1.6</v>
      </c>
      <c r="AB1197">
        <v>0.2</v>
      </c>
      <c r="AC1197">
        <v>1.6</v>
      </c>
      <c r="AD1197">
        <v>7.5</v>
      </c>
      <c r="AE1197">
        <v>1.7</v>
      </c>
      <c r="AF1197">
        <v>7.4</v>
      </c>
      <c r="AG1197">
        <v>3.8</v>
      </c>
      <c r="AH1197">
        <v>4.6</v>
      </c>
      <c r="AI1197">
        <v>2.9</v>
      </c>
      <c r="AJ1197">
        <v>3</v>
      </c>
      <c r="AK1197">
        <v>4</v>
      </c>
      <c r="AL1197">
        <v>0.3</v>
      </c>
      <c r="AM1197">
        <v>2.3</v>
      </c>
      <c r="AN1197">
        <v>1</v>
      </c>
      <c r="AO1197">
        <v>7.7</v>
      </c>
      <c r="AP1197">
        <v>2.3</v>
      </c>
      <c r="AQ1197">
        <v>33.3</v>
      </c>
      <c r="AR1197">
        <v>0.9</v>
      </c>
      <c r="AS1197">
        <v>0.9</v>
      </c>
      <c r="AT1197">
        <v>0.9</v>
      </c>
      <c r="AU1197">
        <v>0.6</v>
      </c>
      <c r="AV1197">
        <v>7.4</v>
      </c>
      <c r="AW1197">
        <v>1.9</v>
      </c>
      <c r="AX1197">
        <v>1.3</v>
      </c>
      <c r="AY1197">
        <v>1</v>
      </c>
      <c r="AZ1197">
        <v>0.9</v>
      </c>
      <c r="BA1197">
        <v>13.3</v>
      </c>
      <c r="BB1197">
        <v>0.2</v>
      </c>
      <c r="BC1197">
        <v>0.4</v>
      </c>
      <c r="BD1197">
        <v>4.7</v>
      </c>
      <c r="BE1197">
        <v>2.4</v>
      </c>
      <c r="BF1197">
        <v>1.2</v>
      </c>
      <c r="BG1197">
        <v>1.8</v>
      </c>
      <c r="BH1197">
        <v>0.8</v>
      </c>
      <c r="BI1197">
        <v>1.2</v>
      </c>
      <c r="BJ1197">
        <v>0.6</v>
      </c>
      <c r="BK1197">
        <v>0.3</v>
      </c>
      <c r="BL1197">
        <v>0.1</v>
      </c>
      <c r="BM1197">
        <v>0.8</v>
      </c>
      <c r="BQ1197">
        <v>3.8</v>
      </c>
      <c r="BS1197">
        <v>1.6</v>
      </c>
      <c r="BT1197">
        <v>0.1</v>
      </c>
    </row>
    <row r="1198" spans="1:71" x14ac:dyDescent="0.25">
      <c r="A1198" s="28" t="s">
        <v>295</v>
      </c>
      <c r="B1198" s="27" t="s">
        <v>364</v>
      </c>
      <c r="C1198" s="28" t="s">
        <v>402</v>
      </c>
      <c r="D1198">
        <v>0.2</v>
      </c>
      <c r="G1198">
        <v>0.1</v>
      </c>
      <c r="H1198">
        <v>1.1</v>
      </c>
      <c r="I1198">
        <v>0.3</v>
      </c>
      <c r="J1198">
        <v>0.1</v>
      </c>
      <c r="K1198">
        <v>0.1</v>
      </c>
      <c r="L1198">
        <v>0.1</v>
      </c>
      <c r="M1198">
        <v>0.1</v>
      </c>
      <c r="N1198">
        <v>1.8</v>
      </c>
      <c r="O1198">
        <v>3.2</v>
      </c>
      <c r="P1198">
        <v>0.4</v>
      </c>
      <c r="Q1198">
        <v>0.3</v>
      </c>
      <c r="R1198">
        <v>0.2</v>
      </c>
      <c r="S1198">
        <v>0.4</v>
      </c>
      <c r="T1198">
        <v>1.1</v>
      </c>
      <c r="U1198">
        <v>0.7</v>
      </c>
      <c r="V1198">
        <v>1.1</v>
      </c>
      <c r="W1198">
        <v>1.8</v>
      </c>
      <c r="X1198">
        <v>0.3</v>
      </c>
      <c r="Y1198">
        <v>0.3</v>
      </c>
      <c r="Z1198">
        <v>0.2</v>
      </c>
      <c r="AA1198">
        <v>0.4</v>
      </c>
      <c r="AB1198">
        <v>0.1</v>
      </c>
      <c r="AC1198">
        <v>0.5</v>
      </c>
      <c r="AD1198">
        <v>2.2</v>
      </c>
      <c r="AE1198">
        <v>0.4</v>
      </c>
      <c r="AF1198">
        <v>2.1</v>
      </c>
      <c r="AG1198">
        <v>1.2</v>
      </c>
      <c r="AH1198">
        <v>1.7</v>
      </c>
      <c r="AI1198">
        <v>0.6</v>
      </c>
      <c r="AJ1198">
        <v>0.8</v>
      </c>
      <c r="AK1198">
        <v>1</v>
      </c>
      <c r="AL1198">
        <v>0.1</v>
      </c>
      <c r="AM1198">
        <v>0.7</v>
      </c>
      <c r="AN1198">
        <v>0.2</v>
      </c>
      <c r="AO1198">
        <v>2.2</v>
      </c>
      <c r="AP1198">
        <v>0.8</v>
      </c>
      <c r="AQ1198">
        <v>7.4</v>
      </c>
      <c r="AR1198">
        <v>0.2</v>
      </c>
      <c r="AS1198">
        <v>0.1</v>
      </c>
      <c r="AT1198">
        <v>0.2</v>
      </c>
      <c r="AU1198">
        <v>0.2</v>
      </c>
      <c r="AV1198">
        <v>1.9</v>
      </c>
      <c r="AW1198">
        <v>0.5</v>
      </c>
      <c r="AX1198">
        <v>0.3</v>
      </c>
      <c r="AY1198">
        <v>0.3</v>
      </c>
      <c r="AZ1198">
        <v>0.3</v>
      </c>
      <c r="BA1198">
        <v>3.6</v>
      </c>
      <c r="BC1198">
        <v>0.1</v>
      </c>
      <c r="BD1198">
        <v>1</v>
      </c>
      <c r="BE1198">
        <v>0.5</v>
      </c>
      <c r="BF1198">
        <v>0.3</v>
      </c>
      <c r="BG1198">
        <v>0.5</v>
      </c>
      <c r="BH1198">
        <v>0.2</v>
      </c>
      <c r="BI1198">
        <v>0.5</v>
      </c>
      <c r="BJ1198">
        <v>0.2</v>
      </c>
      <c r="BK1198">
        <v>0.1</v>
      </c>
      <c r="BM1198">
        <v>0.2</v>
      </c>
      <c r="BQ1198">
        <v>0.9</v>
      </c>
      <c r="BS1198">
        <v>0.3</v>
      </c>
    </row>
    <row r="1199" spans="1:71" x14ac:dyDescent="0.25">
      <c r="A1199" s="28" t="s">
        <v>295</v>
      </c>
      <c r="B1199" s="27" t="s">
        <v>364</v>
      </c>
      <c r="C1199" s="28" t="s">
        <v>403</v>
      </c>
      <c r="D1199">
        <v>0.3</v>
      </c>
      <c r="G1199">
        <v>0.1</v>
      </c>
      <c r="H1199">
        <v>1.3</v>
      </c>
      <c r="I1199">
        <v>0.3</v>
      </c>
      <c r="J1199">
        <v>0.1</v>
      </c>
      <c r="K1199">
        <v>0.1</v>
      </c>
      <c r="L1199">
        <v>0.1</v>
      </c>
      <c r="M1199">
        <v>0.1</v>
      </c>
      <c r="N1199">
        <v>2.4</v>
      </c>
      <c r="O1199">
        <v>4.4</v>
      </c>
      <c r="P1199">
        <v>0.4</v>
      </c>
      <c r="Q1199">
        <v>0.3</v>
      </c>
      <c r="R1199">
        <v>0.2</v>
      </c>
      <c r="S1199">
        <v>0.5</v>
      </c>
      <c r="T1199">
        <v>1.6</v>
      </c>
      <c r="U1199">
        <v>0.8</v>
      </c>
      <c r="V1199">
        <v>1.2</v>
      </c>
      <c r="W1199">
        <v>1.7</v>
      </c>
      <c r="X1199">
        <v>0.4</v>
      </c>
      <c r="Y1199">
        <v>0.4</v>
      </c>
      <c r="Z1199">
        <v>0.2</v>
      </c>
      <c r="AA1199">
        <v>0.5</v>
      </c>
      <c r="AB1199">
        <v>0.1</v>
      </c>
      <c r="AC1199">
        <v>0.5</v>
      </c>
      <c r="AD1199">
        <v>2.2</v>
      </c>
      <c r="AE1199">
        <v>0.5</v>
      </c>
      <c r="AF1199">
        <v>2.8</v>
      </c>
      <c r="AG1199">
        <v>1.4</v>
      </c>
      <c r="AH1199">
        <v>1.4</v>
      </c>
      <c r="AI1199">
        <v>1.1</v>
      </c>
      <c r="AJ1199">
        <v>1.1</v>
      </c>
      <c r="AK1199">
        <v>1.2</v>
      </c>
      <c r="AL1199">
        <v>0.1</v>
      </c>
      <c r="AM1199">
        <v>0.8</v>
      </c>
      <c r="AN1199">
        <v>0.3</v>
      </c>
      <c r="AO1199">
        <v>3.7</v>
      </c>
      <c r="AP1199">
        <v>0.7</v>
      </c>
      <c r="AQ1199">
        <v>12</v>
      </c>
      <c r="AR1199">
        <v>0.3</v>
      </c>
      <c r="AS1199">
        <v>0.2</v>
      </c>
      <c r="AT1199">
        <v>0.3</v>
      </c>
      <c r="AU1199">
        <v>0.1</v>
      </c>
      <c r="AV1199">
        <v>2.5</v>
      </c>
      <c r="AW1199">
        <v>0.6</v>
      </c>
      <c r="AX1199">
        <v>0.4</v>
      </c>
      <c r="AY1199">
        <v>0.3</v>
      </c>
      <c r="AZ1199">
        <v>0.3</v>
      </c>
      <c r="BA1199">
        <v>5.6</v>
      </c>
      <c r="BC1199">
        <v>0.1</v>
      </c>
      <c r="BD1199">
        <v>1.2</v>
      </c>
      <c r="BE1199">
        <v>0.6</v>
      </c>
      <c r="BF1199">
        <v>0.3</v>
      </c>
      <c r="BG1199">
        <v>0.5</v>
      </c>
      <c r="BH1199">
        <v>0.2</v>
      </c>
      <c r="BI1199">
        <v>0.4</v>
      </c>
      <c r="BJ1199">
        <v>0.2</v>
      </c>
      <c r="BK1199">
        <v>0.1</v>
      </c>
      <c r="BM1199">
        <v>0.2</v>
      </c>
      <c r="BQ1199">
        <v>1.1</v>
      </c>
      <c r="BS1199">
        <v>0.4</v>
      </c>
    </row>
    <row r="1200" spans="1:72" x14ac:dyDescent="0.25">
      <c r="A1200" s="28" t="s">
        <v>295</v>
      </c>
      <c r="B1200" s="27" t="s">
        <v>364</v>
      </c>
      <c r="C1200" s="28" t="s">
        <v>404</v>
      </c>
      <c r="D1200">
        <v>1</v>
      </c>
      <c r="G1200">
        <v>0.3</v>
      </c>
      <c r="H1200">
        <v>4.7</v>
      </c>
      <c r="I1200">
        <v>1.8</v>
      </c>
      <c r="J1200">
        <v>0.2</v>
      </c>
      <c r="K1200">
        <v>0.4</v>
      </c>
      <c r="L1200">
        <v>0.3</v>
      </c>
      <c r="M1200">
        <v>0.6</v>
      </c>
      <c r="N1200">
        <v>7.3</v>
      </c>
      <c r="O1200">
        <v>8.1</v>
      </c>
      <c r="P1200">
        <v>1.5</v>
      </c>
      <c r="Q1200">
        <v>1.2</v>
      </c>
      <c r="R1200">
        <v>0.9</v>
      </c>
      <c r="S1200">
        <v>2</v>
      </c>
      <c r="T1200">
        <v>3.8</v>
      </c>
      <c r="U1200">
        <v>3</v>
      </c>
      <c r="V1200">
        <v>4.9</v>
      </c>
      <c r="W1200">
        <v>6.4</v>
      </c>
      <c r="X1200">
        <v>1.6</v>
      </c>
      <c r="Y1200">
        <v>0.9</v>
      </c>
      <c r="Z1200">
        <v>0.6</v>
      </c>
      <c r="AA1200">
        <v>1.9</v>
      </c>
      <c r="AB1200">
        <v>0.4</v>
      </c>
      <c r="AC1200">
        <v>2.3</v>
      </c>
      <c r="AD1200">
        <v>8.9</v>
      </c>
      <c r="AE1200">
        <v>1.9</v>
      </c>
      <c r="AF1200">
        <v>8.8</v>
      </c>
      <c r="AG1200">
        <v>5.2</v>
      </c>
      <c r="AH1200">
        <v>5.4</v>
      </c>
      <c r="AI1200">
        <v>4.1</v>
      </c>
      <c r="AJ1200">
        <v>4.7</v>
      </c>
      <c r="AK1200">
        <v>4.2</v>
      </c>
      <c r="AL1200">
        <v>0.2</v>
      </c>
      <c r="AM1200">
        <v>3.3</v>
      </c>
      <c r="AN1200">
        <v>0.8</v>
      </c>
      <c r="AO1200">
        <v>11.7</v>
      </c>
      <c r="AP1200">
        <v>3.5</v>
      </c>
      <c r="AQ1200">
        <v>18.3</v>
      </c>
      <c r="AR1200">
        <v>0.9</v>
      </c>
      <c r="AS1200">
        <v>0.7</v>
      </c>
      <c r="AT1200">
        <v>0.9</v>
      </c>
      <c r="AU1200">
        <v>0.6</v>
      </c>
      <c r="AV1200">
        <v>8.4</v>
      </c>
      <c r="AW1200">
        <v>2.4</v>
      </c>
      <c r="AX1200">
        <v>1.5</v>
      </c>
      <c r="AY1200">
        <v>1</v>
      </c>
      <c r="AZ1200">
        <v>1.1</v>
      </c>
      <c r="BA1200">
        <v>16.3</v>
      </c>
      <c r="BB1200">
        <v>0.1</v>
      </c>
      <c r="BC1200">
        <v>0.4</v>
      </c>
      <c r="BD1200">
        <v>4.5</v>
      </c>
      <c r="BE1200">
        <v>2.3</v>
      </c>
      <c r="BF1200">
        <v>1.2</v>
      </c>
      <c r="BG1200">
        <v>2.2</v>
      </c>
      <c r="BH1200">
        <v>0.8</v>
      </c>
      <c r="BI1200">
        <v>1.1</v>
      </c>
      <c r="BJ1200">
        <v>0.9</v>
      </c>
      <c r="BK1200">
        <v>0.3</v>
      </c>
      <c r="BL1200">
        <v>0.1</v>
      </c>
      <c r="BM1200">
        <v>0.9</v>
      </c>
      <c r="BQ1200">
        <v>5</v>
      </c>
      <c r="BS1200">
        <v>1.3</v>
      </c>
      <c r="BT1200">
        <v>0.1</v>
      </c>
    </row>
    <row r="1201" spans="1:71" x14ac:dyDescent="0.25">
      <c r="A1201" s="28" t="s">
        <v>295</v>
      </c>
      <c r="B1201" s="27" t="s">
        <v>364</v>
      </c>
      <c r="C1201" s="28" t="s">
        <v>405</v>
      </c>
      <c r="D1201">
        <v>0.2</v>
      </c>
      <c r="H1201">
        <v>0.8</v>
      </c>
      <c r="I1201">
        <v>0.3</v>
      </c>
      <c r="K1201">
        <v>0.1</v>
      </c>
      <c r="M1201">
        <v>0.1</v>
      </c>
      <c r="N1201">
        <v>1.3</v>
      </c>
      <c r="O1201">
        <v>1.9</v>
      </c>
      <c r="P1201">
        <v>0.3</v>
      </c>
      <c r="Q1201">
        <v>0.2</v>
      </c>
      <c r="R1201">
        <v>0.2</v>
      </c>
      <c r="S1201">
        <v>0.3</v>
      </c>
      <c r="T1201">
        <v>0.7</v>
      </c>
      <c r="U1201">
        <v>0.5</v>
      </c>
      <c r="V1201">
        <v>0.9</v>
      </c>
      <c r="W1201">
        <v>1.1</v>
      </c>
      <c r="X1201">
        <v>0.3</v>
      </c>
      <c r="Y1201">
        <v>0.2</v>
      </c>
      <c r="Z1201">
        <v>0.1</v>
      </c>
      <c r="AA1201">
        <v>0.4</v>
      </c>
      <c r="AB1201">
        <v>0.1</v>
      </c>
      <c r="AC1201">
        <v>0.4</v>
      </c>
      <c r="AD1201">
        <v>1.7</v>
      </c>
      <c r="AE1201">
        <v>0.3</v>
      </c>
      <c r="AF1201">
        <v>1.5</v>
      </c>
      <c r="AG1201">
        <v>1</v>
      </c>
      <c r="AH1201">
        <v>1</v>
      </c>
      <c r="AI1201">
        <v>0.6</v>
      </c>
      <c r="AJ1201">
        <v>0.8</v>
      </c>
      <c r="AK1201">
        <v>0.8</v>
      </c>
      <c r="AM1201">
        <v>0.7</v>
      </c>
      <c r="AN1201">
        <v>0.2</v>
      </c>
      <c r="AO1201">
        <v>1.4</v>
      </c>
      <c r="AP1201">
        <v>0.6</v>
      </c>
      <c r="AQ1201">
        <v>4.4</v>
      </c>
      <c r="AR1201">
        <v>0.2</v>
      </c>
      <c r="AS1201">
        <v>0.1</v>
      </c>
      <c r="AT1201">
        <v>0.2</v>
      </c>
      <c r="AU1201">
        <v>0.1</v>
      </c>
      <c r="AV1201">
        <v>1.5</v>
      </c>
      <c r="AW1201">
        <v>0.4</v>
      </c>
      <c r="AX1201">
        <v>0.3</v>
      </c>
      <c r="AY1201">
        <v>0.2</v>
      </c>
      <c r="AZ1201">
        <v>0.2</v>
      </c>
      <c r="BA1201">
        <v>2.2</v>
      </c>
      <c r="BC1201">
        <v>0.1</v>
      </c>
      <c r="BD1201">
        <v>0.9</v>
      </c>
      <c r="BE1201">
        <v>0.4</v>
      </c>
      <c r="BF1201">
        <v>0.3</v>
      </c>
      <c r="BG1201">
        <v>0.4</v>
      </c>
      <c r="BH1201">
        <v>0.1</v>
      </c>
      <c r="BI1201">
        <v>0.2</v>
      </c>
      <c r="BJ1201">
        <v>0.2</v>
      </c>
      <c r="BK1201">
        <v>0.1</v>
      </c>
      <c r="BM1201">
        <v>0.2</v>
      </c>
      <c r="BQ1201">
        <v>0.9</v>
      </c>
      <c r="BS1201">
        <v>0.3</v>
      </c>
    </row>
    <row r="1202" spans="1:72" x14ac:dyDescent="0.25">
      <c r="A1202" s="28" t="s">
        <v>295</v>
      </c>
      <c r="B1202" s="27" t="s">
        <v>364</v>
      </c>
      <c r="C1202" s="28" t="s">
        <v>406</v>
      </c>
      <c r="D1202">
        <v>0.3</v>
      </c>
      <c r="G1202">
        <v>0.1</v>
      </c>
      <c r="H1202">
        <v>4</v>
      </c>
      <c r="I1202">
        <v>0.4</v>
      </c>
      <c r="J1202">
        <v>0.1</v>
      </c>
      <c r="K1202">
        <v>0.4</v>
      </c>
      <c r="L1202">
        <v>0.1</v>
      </c>
      <c r="M1202">
        <v>3.9</v>
      </c>
      <c r="N1202">
        <v>2.5</v>
      </c>
      <c r="O1202">
        <v>4.1</v>
      </c>
      <c r="P1202">
        <v>0.5</v>
      </c>
      <c r="Q1202">
        <v>0.5</v>
      </c>
      <c r="R1202">
        <v>2.2</v>
      </c>
      <c r="S1202">
        <v>0.8</v>
      </c>
      <c r="T1202">
        <v>1.4</v>
      </c>
      <c r="U1202">
        <v>0.6</v>
      </c>
      <c r="V1202">
        <v>1</v>
      </c>
      <c r="W1202">
        <v>1.3</v>
      </c>
      <c r="X1202">
        <v>0.3</v>
      </c>
      <c r="Y1202">
        <v>0.6</v>
      </c>
      <c r="Z1202">
        <v>0.2</v>
      </c>
      <c r="AA1202">
        <v>2.1</v>
      </c>
      <c r="AB1202">
        <v>0.1</v>
      </c>
      <c r="AC1202">
        <v>0.5</v>
      </c>
      <c r="AD1202">
        <v>2.2</v>
      </c>
      <c r="AE1202">
        <v>0.4</v>
      </c>
      <c r="AF1202">
        <v>2.3</v>
      </c>
      <c r="AG1202">
        <v>1</v>
      </c>
      <c r="AH1202">
        <v>1.6</v>
      </c>
      <c r="AI1202">
        <v>0.8</v>
      </c>
      <c r="AJ1202">
        <v>1</v>
      </c>
      <c r="AK1202">
        <v>1.7</v>
      </c>
      <c r="AL1202">
        <v>0.1</v>
      </c>
      <c r="AM1202">
        <v>0.6</v>
      </c>
      <c r="AN1202">
        <v>0.3</v>
      </c>
      <c r="AO1202">
        <v>2.5</v>
      </c>
      <c r="AP1202">
        <v>0.6</v>
      </c>
      <c r="AQ1202">
        <v>13.4</v>
      </c>
      <c r="AR1202">
        <v>0.2</v>
      </c>
      <c r="AS1202">
        <v>0.1</v>
      </c>
      <c r="AT1202">
        <v>0.2</v>
      </c>
      <c r="AU1202">
        <v>0.1</v>
      </c>
      <c r="AV1202">
        <v>1.6</v>
      </c>
      <c r="AW1202">
        <v>0.4</v>
      </c>
      <c r="AX1202">
        <v>0.3</v>
      </c>
      <c r="AY1202">
        <v>0.2</v>
      </c>
      <c r="AZ1202">
        <v>0.2</v>
      </c>
      <c r="BA1202">
        <v>3.5</v>
      </c>
      <c r="BC1202">
        <v>0.1</v>
      </c>
      <c r="BD1202">
        <v>0.9</v>
      </c>
      <c r="BE1202">
        <v>0.6</v>
      </c>
      <c r="BF1202">
        <v>0.3</v>
      </c>
      <c r="BG1202">
        <v>0.5</v>
      </c>
      <c r="BH1202">
        <v>0.2</v>
      </c>
      <c r="BI1202">
        <v>0.2</v>
      </c>
      <c r="BJ1202">
        <v>0.2</v>
      </c>
      <c r="BK1202">
        <v>0.1</v>
      </c>
      <c r="BM1202">
        <v>0.2</v>
      </c>
      <c r="BP1202">
        <v>0.3</v>
      </c>
      <c r="BQ1202">
        <v>1.7</v>
      </c>
      <c r="BS1202">
        <v>1.1</v>
      </c>
      <c r="BT1202">
        <v>0.5</v>
      </c>
    </row>
    <row r="1203" spans="1:72" x14ac:dyDescent="0.25">
      <c r="A1203" s="28" t="s">
        <v>295</v>
      </c>
      <c r="B1203" s="27" t="s">
        <v>364</v>
      </c>
      <c r="C1203" s="28" t="s">
        <v>407</v>
      </c>
      <c r="D1203">
        <v>18.7</v>
      </c>
      <c r="E1203">
        <v>0.9</v>
      </c>
      <c r="F1203">
        <v>1</v>
      </c>
      <c r="G1203">
        <v>5</v>
      </c>
      <c r="H1203">
        <v>85.7</v>
      </c>
      <c r="I1203">
        <v>25.3</v>
      </c>
      <c r="J1203">
        <v>4.5</v>
      </c>
      <c r="K1203">
        <v>8</v>
      </c>
      <c r="L1203">
        <v>4.5</v>
      </c>
      <c r="M1203">
        <v>11.8</v>
      </c>
      <c r="N1203">
        <v>129.7</v>
      </c>
      <c r="O1203">
        <v>206.4</v>
      </c>
      <c r="P1203">
        <v>26</v>
      </c>
      <c r="Q1203">
        <v>21</v>
      </c>
      <c r="R1203">
        <v>16.4</v>
      </c>
      <c r="S1203">
        <v>33.2</v>
      </c>
      <c r="T1203">
        <v>77.6</v>
      </c>
      <c r="U1203">
        <v>46.7</v>
      </c>
      <c r="V1203">
        <v>76.2</v>
      </c>
      <c r="W1203">
        <v>101.1</v>
      </c>
      <c r="X1203">
        <v>27</v>
      </c>
      <c r="Y1203">
        <v>22.6</v>
      </c>
      <c r="Z1203">
        <v>13</v>
      </c>
      <c r="AA1203">
        <v>36.9</v>
      </c>
      <c r="AB1203">
        <v>6.6</v>
      </c>
      <c r="AC1203">
        <v>37.6</v>
      </c>
      <c r="AD1203">
        <v>173.3</v>
      </c>
      <c r="AE1203">
        <v>32</v>
      </c>
      <c r="AF1203">
        <v>162.5</v>
      </c>
      <c r="AG1203">
        <v>93.1</v>
      </c>
      <c r="AH1203">
        <v>105.7</v>
      </c>
      <c r="AI1203">
        <v>65.7</v>
      </c>
      <c r="AJ1203">
        <v>83.7</v>
      </c>
      <c r="AK1203">
        <v>82.1</v>
      </c>
      <c r="AL1203">
        <v>5.2</v>
      </c>
      <c r="AM1203">
        <v>59.4</v>
      </c>
      <c r="AN1203">
        <v>21.6</v>
      </c>
      <c r="AO1203">
        <v>175.1</v>
      </c>
      <c r="AP1203">
        <v>63.5</v>
      </c>
      <c r="AQ1203">
        <v>591.8</v>
      </c>
      <c r="AR1203">
        <v>19</v>
      </c>
      <c r="AS1203">
        <v>17</v>
      </c>
      <c r="AT1203">
        <v>20.1</v>
      </c>
      <c r="AU1203">
        <v>12.5</v>
      </c>
      <c r="AV1203">
        <v>166.6</v>
      </c>
      <c r="AW1203">
        <v>43.4</v>
      </c>
      <c r="AX1203">
        <v>26.8</v>
      </c>
      <c r="AY1203">
        <v>27</v>
      </c>
      <c r="AZ1203">
        <v>19.3</v>
      </c>
      <c r="BA1203">
        <v>285.3</v>
      </c>
      <c r="BB1203">
        <v>3.6</v>
      </c>
      <c r="BC1203">
        <v>9.3</v>
      </c>
      <c r="BD1203">
        <v>91.9</v>
      </c>
      <c r="BE1203">
        <v>47.6</v>
      </c>
      <c r="BF1203">
        <v>26.9</v>
      </c>
      <c r="BG1203">
        <v>41.1</v>
      </c>
      <c r="BH1203">
        <v>15.8</v>
      </c>
      <c r="BI1203">
        <v>36.7</v>
      </c>
      <c r="BJ1203">
        <v>15.4</v>
      </c>
      <c r="BK1203">
        <v>6</v>
      </c>
      <c r="BL1203">
        <v>1.6</v>
      </c>
      <c r="BM1203">
        <v>17.3</v>
      </c>
      <c r="BP1203">
        <v>0.3</v>
      </c>
      <c r="BQ1203">
        <v>105.5</v>
      </c>
      <c r="BS1203">
        <v>34.6</v>
      </c>
      <c r="BT1203">
        <v>1.1</v>
      </c>
    </row>
    <row r="1204" spans="1:72" x14ac:dyDescent="0.25">
      <c r="A1204" s="26" t="s">
        <v>296</v>
      </c>
      <c r="B1204" s="27" t="s">
        <v>365</v>
      </c>
      <c r="C1204" s="26" t="s">
        <v>384</v>
      </c>
      <c r="D1204">
        <v>3385</v>
      </c>
      <c r="E1204">
        <v>136.6</v>
      </c>
      <c r="F1204">
        <v>26.5</v>
      </c>
      <c r="G1204">
        <v>531.7</v>
      </c>
      <c r="H1204">
        <v>11977.4</v>
      </c>
      <c r="I1204">
        <v>1003.8</v>
      </c>
      <c r="J1204">
        <v>1081.5</v>
      </c>
      <c r="K1204">
        <v>1343.4</v>
      </c>
      <c r="L1204">
        <v>695.1</v>
      </c>
      <c r="M1204">
        <v>416.1</v>
      </c>
      <c r="N1204">
        <v>3119.2</v>
      </c>
      <c r="O1204">
        <v>2654.4</v>
      </c>
      <c r="P1204">
        <v>3174.3</v>
      </c>
      <c r="Q1204">
        <v>2577.3</v>
      </c>
      <c r="R1204">
        <v>2081.6</v>
      </c>
      <c r="S1204">
        <v>5803.4</v>
      </c>
      <c r="T1204">
        <v>2496.6</v>
      </c>
      <c r="U1204">
        <v>3120.6</v>
      </c>
      <c r="V1204">
        <v>6411.7</v>
      </c>
      <c r="W1204">
        <v>5575.6</v>
      </c>
      <c r="X1204">
        <v>3123.1</v>
      </c>
      <c r="Y1204">
        <v>1762.1</v>
      </c>
      <c r="Z1204">
        <v>3635.6</v>
      </c>
      <c r="AA1204">
        <v>3115.1</v>
      </c>
      <c r="AB1204">
        <v>344.6</v>
      </c>
      <c r="AC1204">
        <v>2174.4</v>
      </c>
      <c r="AD1204">
        <v>17010.7</v>
      </c>
      <c r="AE1204">
        <v>1657.4</v>
      </c>
      <c r="AF1204">
        <v>13269.6</v>
      </c>
      <c r="AG1204">
        <v>6989.3</v>
      </c>
      <c r="AH1204">
        <v>6621.4</v>
      </c>
      <c r="AI1204">
        <v>2035.2</v>
      </c>
      <c r="AJ1204">
        <v>1048.8</v>
      </c>
      <c r="AK1204">
        <v>10394.3</v>
      </c>
      <c r="AL1204">
        <v>2359</v>
      </c>
      <c r="AM1204">
        <v>4548.9</v>
      </c>
      <c r="AN1204">
        <v>693.9</v>
      </c>
      <c r="AO1204">
        <v>400.8</v>
      </c>
      <c r="AP1204">
        <v>1906.3</v>
      </c>
      <c r="AQ1204">
        <v>5782.7</v>
      </c>
      <c r="AR1204">
        <v>2110.4</v>
      </c>
      <c r="AS1204">
        <v>666.4</v>
      </c>
      <c r="AT1204">
        <v>1464.6</v>
      </c>
      <c r="AU1204">
        <v>1963.4</v>
      </c>
      <c r="AV1204">
        <v>6886.7</v>
      </c>
      <c r="AW1204">
        <v>4034.3</v>
      </c>
      <c r="AX1204">
        <v>1351.3</v>
      </c>
      <c r="AY1204">
        <v>834.8</v>
      </c>
      <c r="AZ1204">
        <v>1050.7</v>
      </c>
      <c r="BA1204">
        <v>2977.3</v>
      </c>
      <c r="BB1204">
        <v>8457.1</v>
      </c>
      <c r="BC1204">
        <v>501.3</v>
      </c>
      <c r="BD1204">
        <v>8136</v>
      </c>
      <c r="BE1204">
        <v>4236.8</v>
      </c>
      <c r="BF1204">
        <v>3046.7</v>
      </c>
      <c r="BG1204">
        <v>6334.3</v>
      </c>
      <c r="BH1204">
        <v>3680.1</v>
      </c>
      <c r="BI1204">
        <v>579.7</v>
      </c>
      <c r="BJ1204">
        <v>461.3</v>
      </c>
      <c r="BK1204">
        <v>707.6</v>
      </c>
      <c r="BL1204">
        <v>201.1</v>
      </c>
      <c r="BM1204">
        <v>546.6</v>
      </c>
      <c r="BP1204">
        <v>3105.4</v>
      </c>
      <c r="BQ1204">
        <v>3207.8</v>
      </c>
      <c r="BR1204">
        <v>38.3</v>
      </c>
      <c r="BS1204">
        <v>584.3</v>
      </c>
      <c r="BT1204">
        <v>91</v>
      </c>
    </row>
    <row r="1205" spans="1:72" x14ac:dyDescent="0.25">
      <c r="A1205" s="28" t="s">
        <v>296</v>
      </c>
      <c r="B1205" s="27" t="s">
        <v>365</v>
      </c>
      <c r="C1205" s="28" t="s">
        <v>385</v>
      </c>
      <c r="D1205">
        <v>2.4</v>
      </c>
      <c r="E1205">
        <v>0.1</v>
      </c>
      <c r="F1205">
        <v>0.1</v>
      </c>
      <c r="G1205">
        <v>0.2</v>
      </c>
      <c r="H1205">
        <v>2.2</v>
      </c>
      <c r="I1205">
        <v>0.3</v>
      </c>
      <c r="J1205">
        <v>0.3</v>
      </c>
      <c r="K1205">
        <v>0.4</v>
      </c>
      <c r="L1205">
        <v>0.2</v>
      </c>
      <c r="M1205">
        <v>0.2</v>
      </c>
      <c r="N1205">
        <v>0.9</v>
      </c>
      <c r="O1205">
        <v>0.6</v>
      </c>
      <c r="P1205">
        <v>0.7</v>
      </c>
      <c r="Q1205">
        <v>0.5</v>
      </c>
      <c r="R1205">
        <v>0.5</v>
      </c>
      <c r="S1205">
        <v>1.4</v>
      </c>
      <c r="T1205">
        <v>0.8</v>
      </c>
      <c r="U1205">
        <v>0.8</v>
      </c>
      <c r="V1205">
        <v>1.7</v>
      </c>
      <c r="W1205">
        <v>1.7</v>
      </c>
      <c r="X1205">
        <v>0.8</v>
      </c>
      <c r="Y1205">
        <v>0.5</v>
      </c>
      <c r="Z1205">
        <v>0.6</v>
      </c>
      <c r="AA1205">
        <v>0.5</v>
      </c>
      <c r="AB1205">
        <v>0.1</v>
      </c>
      <c r="AC1205">
        <v>0.5</v>
      </c>
      <c r="AD1205">
        <v>1.2</v>
      </c>
      <c r="AE1205">
        <v>0.5</v>
      </c>
      <c r="AF1205">
        <v>1.1</v>
      </c>
      <c r="AG1205">
        <v>0.7</v>
      </c>
      <c r="AH1205">
        <v>0.7</v>
      </c>
      <c r="AI1205">
        <v>0.4</v>
      </c>
      <c r="AJ1205">
        <v>0.3</v>
      </c>
      <c r="AK1205">
        <v>2.9</v>
      </c>
      <c r="AL1205">
        <v>0.6</v>
      </c>
      <c r="AM1205">
        <v>0.8</v>
      </c>
      <c r="AN1205">
        <v>0.2</v>
      </c>
      <c r="AO1205">
        <v>0.3</v>
      </c>
      <c r="AP1205">
        <v>0.5</v>
      </c>
      <c r="AQ1205">
        <v>1.5</v>
      </c>
      <c r="AR1205">
        <v>0.4</v>
      </c>
      <c r="AS1205">
        <v>0.2</v>
      </c>
      <c r="AT1205">
        <v>0.2</v>
      </c>
      <c r="AU1205">
        <v>0.3</v>
      </c>
      <c r="AV1205">
        <v>0.9</v>
      </c>
      <c r="AW1205">
        <v>1</v>
      </c>
      <c r="AX1205">
        <v>0.4</v>
      </c>
      <c r="AY1205">
        <v>0.2</v>
      </c>
      <c r="AZ1205">
        <v>0.2</v>
      </c>
      <c r="BA1205">
        <v>0.4</v>
      </c>
      <c r="BB1205">
        <v>1.4</v>
      </c>
      <c r="BC1205">
        <v>0.1</v>
      </c>
      <c r="BD1205">
        <v>1.2</v>
      </c>
      <c r="BE1205">
        <v>0.6</v>
      </c>
      <c r="BF1205">
        <v>0.3</v>
      </c>
      <c r="BG1205">
        <v>1.9</v>
      </c>
      <c r="BH1205">
        <v>0.8</v>
      </c>
      <c r="BI1205">
        <v>0.2</v>
      </c>
      <c r="BJ1205">
        <v>0.2</v>
      </c>
      <c r="BK1205">
        <v>0.2</v>
      </c>
      <c r="BL1205">
        <v>0.1</v>
      </c>
      <c r="BM1205">
        <v>0.2</v>
      </c>
      <c r="BP1205">
        <v>0.3</v>
      </c>
      <c r="BQ1205">
        <v>0.3</v>
      </c>
      <c r="BS1205">
        <v>0.3</v>
      </c>
      <c r="BT1205">
        <v>0.2</v>
      </c>
    </row>
    <row r="1206" spans="1:72" x14ac:dyDescent="0.25">
      <c r="A1206" s="28" t="s">
        <v>296</v>
      </c>
      <c r="B1206" s="27" t="s">
        <v>365</v>
      </c>
      <c r="C1206" s="28" t="s">
        <v>386</v>
      </c>
      <c r="D1206">
        <v>29.7</v>
      </c>
      <c r="E1206">
        <v>1.7</v>
      </c>
      <c r="F1206">
        <v>2.5</v>
      </c>
      <c r="G1206">
        <v>3.7</v>
      </c>
      <c r="H1206">
        <v>37.2</v>
      </c>
      <c r="I1206">
        <v>10.4</v>
      </c>
      <c r="J1206">
        <v>6.5</v>
      </c>
      <c r="K1206">
        <v>8.4</v>
      </c>
      <c r="L1206">
        <v>5.8</v>
      </c>
      <c r="M1206">
        <v>4.1</v>
      </c>
      <c r="N1206">
        <v>16.9</v>
      </c>
      <c r="O1206">
        <v>10.6</v>
      </c>
      <c r="P1206">
        <v>16.8</v>
      </c>
      <c r="Q1206">
        <v>9.6</v>
      </c>
      <c r="R1206">
        <v>11.1</v>
      </c>
      <c r="S1206">
        <v>28.4</v>
      </c>
      <c r="T1206">
        <v>13.8</v>
      </c>
      <c r="U1206">
        <v>15.7</v>
      </c>
      <c r="V1206">
        <v>33.2</v>
      </c>
      <c r="W1206">
        <v>28.3</v>
      </c>
      <c r="X1206">
        <v>13.9</v>
      </c>
      <c r="Y1206">
        <v>11.5</v>
      </c>
      <c r="Z1206">
        <v>13.6</v>
      </c>
      <c r="AA1206">
        <v>7.4</v>
      </c>
      <c r="AB1206">
        <v>2.6</v>
      </c>
      <c r="AC1206">
        <v>10.8</v>
      </c>
      <c r="AD1206">
        <v>23.8</v>
      </c>
      <c r="AE1206">
        <v>8.7</v>
      </c>
      <c r="AF1206">
        <v>24.8</v>
      </c>
      <c r="AG1206">
        <v>13.2</v>
      </c>
      <c r="AH1206">
        <v>13.4</v>
      </c>
      <c r="AI1206">
        <v>6.7</v>
      </c>
      <c r="AJ1206">
        <v>6.3</v>
      </c>
      <c r="AK1206">
        <v>38.2</v>
      </c>
      <c r="AL1206">
        <v>11.6</v>
      </c>
      <c r="AM1206">
        <v>13</v>
      </c>
      <c r="AN1206">
        <v>4.3</v>
      </c>
      <c r="AO1206">
        <v>5.4</v>
      </c>
      <c r="AP1206">
        <v>5.8</v>
      </c>
      <c r="AQ1206">
        <v>20.5</v>
      </c>
      <c r="AR1206">
        <v>8.8</v>
      </c>
      <c r="AS1206">
        <v>4.5</v>
      </c>
      <c r="AT1206">
        <v>6</v>
      </c>
      <c r="AU1206">
        <v>8.5</v>
      </c>
      <c r="AV1206">
        <v>22.5</v>
      </c>
      <c r="AW1206">
        <v>13.7</v>
      </c>
      <c r="AX1206">
        <v>6.8</v>
      </c>
      <c r="AY1206">
        <v>5.4</v>
      </c>
      <c r="AZ1206">
        <v>6.2</v>
      </c>
      <c r="BA1206">
        <v>6.4</v>
      </c>
      <c r="BB1206">
        <v>17.8</v>
      </c>
      <c r="BC1206">
        <v>3.1</v>
      </c>
      <c r="BD1206">
        <v>21.5</v>
      </c>
      <c r="BE1206">
        <v>5.6</v>
      </c>
      <c r="BF1206">
        <v>6.2</v>
      </c>
      <c r="BG1206">
        <v>28.8</v>
      </c>
      <c r="BH1206">
        <v>12.6</v>
      </c>
      <c r="BI1206">
        <v>4.2</v>
      </c>
      <c r="BJ1206">
        <v>5.3</v>
      </c>
      <c r="BK1206">
        <v>4.2</v>
      </c>
      <c r="BL1206">
        <v>4</v>
      </c>
      <c r="BM1206">
        <v>5.5</v>
      </c>
      <c r="BP1206">
        <v>8.4</v>
      </c>
      <c r="BQ1206">
        <v>7.8</v>
      </c>
      <c r="BR1206">
        <v>0.2</v>
      </c>
      <c r="BS1206">
        <v>6.5</v>
      </c>
      <c r="BT1206">
        <v>6.4</v>
      </c>
    </row>
    <row r="1207" spans="1:72" x14ac:dyDescent="0.25">
      <c r="A1207" s="28" t="s">
        <v>296</v>
      </c>
      <c r="B1207" s="27" t="s">
        <v>365</v>
      </c>
      <c r="C1207" s="28" t="s">
        <v>387</v>
      </c>
      <c r="D1207">
        <v>118.8</v>
      </c>
      <c r="E1207">
        <v>8.9</v>
      </c>
      <c r="F1207">
        <v>8.8</v>
      </c>
      <c r="G1207">
        <v>15</v>
      </c>
      <c r="H1207">
        <v>146.9</v>
      </c>
      <c r="I1207">
        <v>32.2</v>
      </c>
      <c r="J1207">
        <v>24.8</v>
      </c>
      <c r="K1207">
        <v>30.1</v>
      </c>
      <c r="L1207">
        <v>19.7</v>
      </c>
      <c r="M1207">
        <v>22.1</v>
      </c>
      <c r="N1207">
        <v>62</v>
      </c>
      <c r="O1207">
        <v>51.7</v>
      </c>
      <c r="P1207">
        <v>54</v>
      </c>
      <c r="Q1207">
        <v>33.9</v>
      </c>
      <c r="R1207">
        <v>38.8</v>
      </c>
      <c r="S1207">
        <v>83.4</v>
      </c>
      <c r="T1207">
        <v>46.8</v>
      </c>
      <c r="U1207">
        <v>50.7</v>
      </c>
      <c r="V1207">
        <v>85.5</v>
      </c>
      <c r="W1207">
        <v>84.9</v>
      </c>
      <c r="X1207">
        <v>48.7</v>
      </c>
      <c r="Y1207">
        <v>37.3</v>
      </c>
      <c r="Z1207">
        <v>36.6</v>
      </c>
      <c r="AA1207">
        <v>38.4</v>
      </c>
      <c r="AB1207">
        <v>12.9</v>
      </c>
      <c r="AC1207">
        <v>35.8</v>
      </c>
      <c r="AD1207">
        <v>88.9</v>
      </c>
      <c r="AE1207">
        <v>33.6</v>
      </c>
      <c r="AF1207">
        <v>93.9</v>
      </c>
      <c r="AG1207">
        <v>49.7</v>
      </c>
      <c r="AH1207">
        <v>40.9</v>
      </c>
      <c r="AI1207">
        <v>24.4</v>
      </c>
      <c r="AJ1207">
        <v>37.9</v>
      </c>
      <c r="AK1207">
        <v>116</v>
      </c>
      <c r="AL1207">
        <v>31.8</v>
      </c>
      <c r="AM1207">
        <v>55.5</v>
      </c>
      <c r="AN1207">
        <v>18.3</v>
      </c>
      <c r="AO1207">
        <v>19.5</v>
      </c>
      <c r="AP1207">
        <v>31.6</v>
      </c>
      <c r="AQ1207">
        <v>94.9</v>
      </c>
      <c r="AR1207">
        <v>40.1</v>
      </c>
      <c r="AS1207">
        <v>22.3</v>
      </c>
      <c r="AT1207">
        <v>27.5</v>
      </c>
      <c r="AU1207">
        <v>25.1</v>
      </c>
      <c r="AV1207">
        <v>108.3</v>
      </c>
      <c r="AW1207">
        <v>71</v>
      </c>
      <c r="AX1207">
        <v>23.4</v>
      </c>
      <c r="AY1207">
        <v>27.9</v>
      </c>
      <c r="AZ1207">
        <v>21.7</v>
      </c>
      <c r="BA1207">
        <v>28</v>
      </c>
      <c r="BB1207">
        <v>92.8</v>
      </c>
      <c r="BC1207">
        <v>13.9</v>
      </c>
      <c r="BD1207">
        <v>85.1</v>
      </c>
      <c r="BE1207">
        <v>32.6</v>
      </c>
      <c r="BF1207">
        <v>24.8</v>
      </c>
      <c r="BG1207">
        <v>90.4</v>
      </c>
      <c r="BH1207">
        <v>39.8</v>
      </c>
      <c r="BI1207">
        <v>17.4</v>
      </c>
      <c r="BJ1207">
        <v>17.5</v>
      </c>
      <c r="BK1207">
        <v>17.4</v>
      </c>
      <c r="BL1207">
        <v>12.5</v>
      </c>
      <c r="BM1207">
        <v>20.8</v>
      </c>
      <c r="BP1207">
        <v>35.3</v>
      </c>
      <c r="BQ1207">
        <v>29.3</v>
      </c>
      <c r="BR1207">
        <v>7.1</v>
      </c>
      <c r="BS1207">
        <v>43.3</v>
      </c>
      <c r="BT1207">
        <v>23.5</v>
      </c>
    </row>
    <row r="1208" spans="1:3" x14ac:dyDescent="0.25">
      <c r="A1208" s="28" t="s">
        <v>296</v>
      </c>
      <c r="B1208" s="27" t="s">
        <v>365</v>
      </c>
      <c r="C1208" s="28" t="s">
        <v>388</v>
      </c>
    </row>
    <row r="1209" spans="1:72" x14ac:dyDescent="0.25">
      <c r="A1209" s="28" t="s">
        <v>296</v>
      </c>
      <c r="B1209" s="27" t="s">
        <v>365</v>
      </c>
      <c r="C1209" s="28" t="s">
        <v>389</v>
      </c>
      <c r="D1209">
        <v>0.4</v>
      </c>
      <c r="H1209">
        <v>0.4</v>
      </c>
      <c r="I1209">
        <v>0.1</v>
      </c>
      <c r="J1209">
        <v>0.1</v>
      </c>
      <c r="K1209">
        <v>0.1</v>
      </c>
      <c r="M1209">
        <v>0.1</v>
      </c>
      <c r="N1209">
        <v>0.2</v>
      </c>
      <c r="O1209">
        <v>0.1</v>
      </c>
      <c r="P1209">
        <v>0.2</v>
      </c>
      <c r="Q1209">
        <v>0.1</v>
      </c>
      <c r="R1209">
        <v>0.1</v>
      </c>
      <c r="S1209">
        <v>0.3</v>
      </c>
      <c r="T1209">
        <v>0.2</v>
      </c>
      <c r="U1209">
        <v>0.2</v>
      </c>
      <c r="V1209">
        <v>0.3</v>
      </c>
      <c r="W1209">
        <v>0.3</v>
      </c>
      <c r="X1209">
        <v>0.1</v>
      </c>
      <c r="Y1209">
        <v>0.1</v>
      </c>
      <c r="Z1209">
        <v>0.1</v>
      </c>
      <c r="AA1209">
        <v>0.1</v>
      </c>
      <c r="AC1209">
        <v>0.1</v>
      </c>
      <c r="AD1209">
        <v>0.2</v>
      </c>
      <c r="AE1209">
        <v>0.1</v>
      </c>
      <c r="AF1209">
        <v>0.3</v>
      </c>
      <c r="AG1209">
        <v>0.2</v>
      </c>
      <c r="AH1209">
        <v>0.1</v>
      </c>
      <c r="AI1209">
        <v>0.1</v>
      </c>
      <c r="AJ1209">
        <v>0.1</v>
      </c>
      <c r="AK1209">
        <v>0.5</v>
      </c>
      <c r="AL1209">
        <v>0.1</v>
      </c>
      <c r="AM1209">
        <v>0.2</v>
      </c>
      <c r="AO1209">
        <v>0.1</v>
      </c>
      <c r="AP1209">
        <v>0.1</v>
      </c>
      <c r="AQ1209">
        <v>0.2</v>
      </c>
      <c r="AR1209">
        <v>0.1</v>
      </c>
      <c r="AT1209">
        <v>0.1</v>
      </c>
      <c r="AU1209">
        <v>0.1</v>
      </c>
      <c r="AV1209">
        <v>0.2</v>
      </c>
      <c r="AW1209">
        <v>0.2</v>
      </c>
      <c r="AX1209">
        <v>0.1</v>
      </c>
      <c r="AY1209">
        <v>0.1</v>
      </c>
      <c r="BA1209">
        <v>0.1</v>
      </c>
      <c r="BB1209">
        <v>0.3</v>
      </c>
      <c r="BD1209">
        <v>0.2</v>
      </c>
      <c r="BE1209">
        <v>0.1</v>
      </c>
      <c r="BF1209">
        <v>0.1</v>
      </c>
      <c r="BG1209">
        <v>0.3</v>
      </c>
      <c r="BH1209">
        <v>0.1</v>
      </c>
      <c r="BP1209">
        <v>0.1</v>
      </c>
      <c r="BQ1209">
        <v>0.1</v>
      </c>
      <c r="BS1209">
        <v>0.1</v>
      </c>
      <c r="BT1209">
        <v>0.1</v>
      </c>
    </row>
    <row r="1210" spans="1:3" x14ac:dyDescent="0.25">
      <c r="A1210" s="28" t="s">
        <v>296</v>
      </c>
      <c r="B1210" s="27" t="s">
        <v>365</v>
      </c>
      <c r="C1210" s="28" t="s">
        <v>390</v>
      </c>
    </row>
    <row r="1211" spans="1:71" x14ac:dyDescent="0.25">
      <c r="A1211" s="28" t="s">
        <v>296</v>
      </c>
      <c r="B1211" s="27" t="s">
        <v>365</v>
      </c>
      <c r="C1211" s="28" t="s">
        <v>391</v>
      </c>
      <c r="AQ1211">
        <v>0.1</v>
      </c>
      <c r="BS1211">
        <v>0.1</v>
      </c>
    </row>
    <row r="1212" spans="1:72" x14ac:dyDescent="0.25">
      <c r="A1212" s="28" t="s">
        <v>296</v>
      </c>
      <c r="B1212" s="27" t="s">
        <v>365</v>
      </c>
      <c r="C1212" s="28" t="s">
        <v>392</v>
      </c>
      <c r="D1212">
        <v>1.9</v>
      </c>
      <c r="E1212">
        <v>0.1</v>
      </c>
      <c r="F1212">
        <v>0.1</v>
      </c>
      <c r="G1212">
        <v>0.2</v>
      </c>
      <c r="H1212">
        <v>2.5</v>
      </c>
      <c r="I1212">
        <v>0.5</v>
      </c>
      <c r="J1212">
        <v>0.4</v>
      </c>
      <c r="K1212">
        <v>0.5</v>
      </c>
      <c r="L1212">
        <v>0.3</v>
      </c>
      <c r="M1212">
        <v>0.5</v>
      </c>
      <c r="N1212">
        <v>1.2</v>
      </c>
      <c r="O1212">
        <v>0.9</v>
      </c>
      <c r="P1212">
        <v>0.9</v>
      </c>
      <c r="Q1212">
        <v>0.6</v>
      </c>
      <c r="R1212">
        <v>0.7</v>
      </c>
      <c r="S1212">
        <v>1.5</v>
      </c>
      <c r="T1212">
        <v>0.9</v>
      </c>
      <c r="U1212">
        <v>1</v>
      </c>
      <c r="V1212">
        <v>1.9</v>
      </c>
      <c r="W1212">
        <v>2</v>
      </c>
      <c r="X1212">
        <v>0.8</v>
      </c>
      <c r="Y1212">
        <v>0.6</v>
      </c>
      <c r="Z1212">
        <v>0.7</v>
      </c>
      <c r="AA1212">
        <v>0.8</v>
      </c>
      <c r="AB1212">
        <v>0.1</v>
      </c>
      <c r="AC1212">
        <v>0.6</v>
      </c>
      <c r="AD1212">
        <v>1.5</v>
      </c>
      <c r="AE1212">
        <v>0.6</v>
      </c>
      <c r="AF1212">
        <v>1.8</v>
      </c>
      <c r="AG1212">
        <v>1</v>
      </c>
      <c r="AH1212">
        <v>0.8</v>
      </c>
      <c r="AI1212">
        <v>0.4</v>
      </c>
      <c r="AJ1212">
        <v>0.4</v>
      </c>
      <c r="AK1212">
        <v>2.5</v>
      </c>
      <c r="AL1212">
        <v>0.7</v>
      </c>
      <c r="AM1212">
        <v>1</v>
      </c>
      <c r="AN1212">
        <v>0.3</v>
      </c>
      <c r="AO1212">
        <v>0.3</v>
      </c>
      <c r="AP1212">
        <v>0.5</v>
      </c>
      <c r="AQ1212">
        <v>2.1</v>
      </c>
      <c r="AR1212">
        <v>0.8</v>
      </c>
      <c r="AS1212">
        <v>0.4</v>
      </c>
      <c r="AT1212">
        <v>0.4</v>
      </c>
      <c r="AU1212">
        <v>0.6</v>
      </c>
      <c r="AV1212">
        <v>2.4</v>
      </c>
      <c r="AW1212">
        <v>1.2</v>
      </c>
      <c r="AX1212">
        <v>0.4</v>
      </c>
      <c r="AY1212">
        <v>0.4</v>
      </c>
      <c r="AZ1212">
        <v>0.3</v>
      </c>
      <c r="BA1212">
        <v>0.5</v>
      </c>
      <c r="BB1212">
        <v>1.3</v>
      </c>
      <c r="BC1212">
        <v>0.3</v>
      </c>
      <c r="BD1212">
        <v>1.7</v>
      </c>
      <c r="BE1212">
        <v>0.6</v>
      </c>
      <c r="BF1212">
        <v>0.4</v>
      </c>
      <c r="BG1212">
        <v>1.8</v>
      </c>
      <c r="BH1212">
        <v>0.7</v>
      </c>
      <c r="BI1212">
        <v>0.3</v>
      </c>
      <c r="BJ1212">
        <v>0.3</v>
      </c>
      <c r="BK1212">
        <v>0.2</v>
      </c>
      <c r="BL1212">
        <v>0.1</v>
      </c>
      <c r="BM1212">
        <v>0.3</v>
      </c>
      <c r="BP1212">
        <v>0.4</v>
      </c>
      <c r="BQ1212">
        <v>0.8</v>
      </c>
      <c r="BS1212">
        <v>0.6</v>
      </c>
      <c r="BT1212">
        <v>0.3</v>
      </c>
    </row>
    <row r="1213" spans="1:72" x14ac:dyDescent="0.25">
      <c r="A1213" s="28" t="s">
        <v>296</v>
      </c>
      <c r="B1213" s="27" t="s">
        <v>365</v>
      </c>
      <c r="C1213" s="28" t="s">
        <v>393</v>
      </c>
      <c r="D1213">
        <v>0.2</v>
      </c>
      <c r="H1213">
        <v>0.3</v>
      </c>
      <c r="I1213">
        <v>0.1</v>
      </c>
      <c r="K1213">
        <v>0.1</v>
      </c>
      <c r="M1213">
        <v>3.2</v>
      </c>
      <c r="N1213">
        <v>0.5</v>
      </c>
      <c r="O1213">
        <v>0.1</v>
      </c>
      <c r="P1213">
        <v>0.1</v>
      </c>
      <c r="Q1213">
        <v>0.2</v>
      </c>
      <c r="R1213">
        <v>0.8</v>
      </c>
      <c r="S1213">
        <v>0.1</v>
      </c>
      <c r="T1213">
        <v>0.1</v>
      </c>
      <c r="U1213">
        <v>0.1</v>
      </c>
      <c r="V1213">
        <v>0.2</v>
      </c>
      <c r="W1213">
        <v>0.2</v>
      </c>
      <c r="X1213">
        <v>0.1</v>
      </c>
      <c r="Y1213">
        <v>0.1</v>
      </c>
      <c r="Z1213">
        <v>0.1</v>
      </c>
      <c r="AA1213">
        <v>2</v>
      </c>
      <c r="AC1213">
        <v>0.1</v>
      </c>
      <c r="AD1213">
        <v>0.2</v>
      </c>
      <c r="AE1213">
        <v>0.1</v>
      </c>
      <c r="AF1213">
        <v>0.3</v>
      </c>
      <c r="AG1213">
        <v>0.1</v>
      </c>
      <c r="AH1213">
        <v>0.1</v>
      </c>
      <c r="AI1213">
        <v>0.1</v>
      </c>
      <c r="AK1213">
        <v>0.2</v>
      </c>
      <c r="AM1213">
        <v>0.1</v>
      </c>
      <c r="AQ1213">
        <v>0.2</v>
      </c>
      <c r="AR1213">
        <v>0.1</v>
      </c>
      <c r="AU1213">
        <v>0.1</v>
      </c>
      <c r="AV1213">
        <v>0.3</v>
      </c>
      <c r="AW1213">
        <v>0.1</v>
      </c>
      <c r="AY1213">
        <v>0.1</v>
      </c>
      <c r="BB1213">
        <v>0.4</v>
      </c>
      <c r="BD1213">
        <v>0.1</v>
      </c>
      <c r="BE1213">
        <v>0.1</v>
      </c>
      <c r="BG1213">
        <v>0.2</v>
      </c>
      <c r="BH1213">
        <v>0.1</v>
      </c>
      <c r="BQ1213">
        <v>0.6</v>
      </c>
      <c r="BS1213">
        <v>0.1</v>
      </c>
      <c r="BT1213">
        <v>0.6</v>
      </c>
    </row>
    <row r="1214" spans="1:71" x14ac:dyDescent="0.25">
      <c r="A1214" s="28" t="s">
        <v>296</v>
      </c>
      <c r="B1214" s="27" t="s">
        <v>365</v>
      </c>
      <c r="C1214" s="28" t="s">
        <v>394</v>
      </c>
      <c r="D1214">
        <v>0.4</v>
      </c>
      <c r="H1214">
        <v>0.4</v>
      </c>
      <c r="I1214">
        <v>0.1</v>
      </c>
      <c r="K1214">
        <v>0.1</v>
      </c>
      <c r="N1214">
        <v>0.4</v>
      </c>
      <c r="O1214">
        <v>0.4</v>
      </c>
      <c r="P1214">
        <v>0.2</v>
      </c>
      <c r="Q1214">
        <v>0.1</v>
      </c>
      <c r="R1214">
        <v>0.1</v>
      </c>
      <c r="S1214">
        <v>0.2</v>
      </c>
      <c r="T1214">
        <v>0.2</v>
      </c>
      <c r="U1214">
        <v>0.2</v>
      </c>
      <c r="V1214">
        <v>0.4</v>
      </c>
      <c r="W1214">
        <v>0.4</v>
      </c>
      <c r="X1214">
        <v>0.2</v>
      </c>
      <c r="Y1214">
        <v>0.1</v>
      </c>
      <c r="Z1214">
        <v>0.1</v>
      </c>
      <c r="AA1214">
        <v>0.1</v>
      </c>
      <c r="AC1214">
        <v>0.1</v>
      </c>
      <c r="AD1214">
        <v>0.4</v>
      </c>
      <c r="AE1214">
        <v>0.1</v>
      </c>
      <c r="AF1214">
        <v>0.4</v>
      </c>
      <c r="AG1214">
        <v>0.2</v>
      </c>
      <c r="AH1214">
        <v>0.2</v>
      </c>
      <c r="AI1214">
        <v>0.1</v>
      </c>
      <c r="AJ1214">
        <v>0.1</v>
      </c>
      <c r="AK1214">
        <v>0.5</v>
      </c>
      <c r="AL1214">
        <v>0.1</v>
      </c>
      <c r="AM1214">
        <v>0.2</v>
      </c>
      <c r="AN1214">
        <v>0.1</v>
      </c>
      <c r="AO1214">
        <v>0.3</v>
      </c>
      <c r="AP1214">
        <v>0.1</v>
      </c>
      <c r="AQ1214">
        <v>1</v>
      </c>
      <c r="AR1214">
        <v>0.1</v>
      </c>
      <c r="AT1214">
        <v>0.1</v>
      </c>
      <c r="AU1214">
        <v>0.1</v>
      </c>
      <c r="AV1214">
        <v>0.3</v>
      </c>
      <c r="AW1214">
        <v>0.2</v>
      </c>
      <c r="AX1214">
        <v>0.1</v>
      </c>
      <c r="AY1214">
        <v>0.1</v>
      </c>
      <c r="AZ1214">
        <v>0.1</v>
      </c>
      <c r="BA1214">
        <v>0.5</v>
      </c>
      <c r="BB1214">
        <v>0.2</v>
      </c>
      <c r="BD1214">
        <v>0.3</v>
      </c>
      <c r="BE1214">
        <v>0.1</v>
      </c>
      <c r="BF1214">
        <v>0.1</v>
      </c>
      <c r="BG1214">
        <v>0.3</v>
      </c>
      <c r="BH1214">
        <v>0.1</v>
      </c>
      <c r="BI1214">
        <v>0.1</v>
      </c>
      <c r="BM1214">
        <v>0.1</v>
      </c>
      <c r="BQ1214">
        <v>0.1</v>
      </c>
      <c r="BS1214">
        <v>0.1</v>
      </c>
    </row>
    <row r="1215" spans="1:72" x14ac:dyDescent="0.25">
      <c r="A1215" s="28" t="s">
        <v>296</v>
      </c>
      <c r="B1215" s="27" t="s">
        <v>365</v>
      </c>
      <c r="C1215" s="28" t="s">
        <v>395</v>
      </c>
      <c r="D1215">
        <v>5.7</v>
      </c>
      <c r="E1215">
        <v>0.4</v>
      </c>
      <c r="F1215">
        <v>0.6</v>
      </c>
      <c r="G1215">
        <v>0.9</v>
      </c>
      <c r="H1215">
        <v>6.4</v>
      </c>
      <c r="I1215">
        <v>1.9</v>
      </c>
      <c r="J1215">
        <v>1.4</v>
      </c>
      <c r="K1215">
        <v>1.7</v>
      </c>
      <c r="L1215">
        <v>1.2</v>
      </c>
      <c r="M1215">
        <v>1</v>
      </c>
      <c r="N1215">
        <v>3.3</v>
      </c>
      <c r="O1215">
        <v>2.7</v>
      </c>
      <c r="P1215">
        <v>3</v>
      </c>
      <c r="Q1215">
        <v>1.9</v>
      </c>
      <c r="R1215">
        <v>2.1</v>
      </c>
      <c r="S1215">
        <v>4.5</v>
      </c>
      <c r="T1215">
        <v>2.7</v>
      </c>
      <c r="U1215">
        <v>2.9</v>
      </c>
      <c r="V1215">
        <v>5.1</v>
      </c>
      <c r="W1215">
        <v>4.8</v>
      </c>
      <c r="X1215">
        <v>2.8</v>
      </c>
      <c r="Y1215">
        <v>2.2</v>
      </c>
      <c r="Z1215">
        <v>2.4</v>
      </c>
      <c r="AA1215">
        <v>1.8</v>
      </c>
      <c r="AB1215">
        <v>0.7</v>
      </c>
      <c r="AC1215">
        <v>2.2</v>
      </c>
      <c r="AD1215">
        <v>4.7</v>
      </c>
      <c r="AE1215">
        <v>1.9</v>
      </c>
      <c r="AF1215">
        <v>4.4</v>
      </c>
      <c r="AG1215">
        <v>2.6</v>
      </c>
      <c r="AH1215">
        <v>2.5</v>
      </c>
      <c r="AI1215">
        <v>1.6</v>
      </c>
      <c r="AJ1215">
        <v>2.1</v>
      </c>
      <c r="AK1215">
        <v>6.2</v>
      </c>
      <c r="AL1215">
        <v>2</v>
      </c>
      <c r="AM1215">
        <v>2.5</v>
      </c>
      <c r="AN1215">
        <v>1.1</v>
      </c>
      <c r="AO1215">
        <v>1.3</v>
      </c>
      <c r="AP1215">
        <v>1.7</v>
      </c>
      <c r="AQ1215">
        <v>4.8</v>
      </c>
      <c r="AR1215">
        <v>2.6</v>
      </c>
      <c r="AS1215">
        <v>1.3</v>
      </c>
      <c r="AT1215">
        <v>1.4</v>
      </c>
      <c r="AU1215">
        <v>1.6</v>
      </c>
      <c r="AV1215">
        <v>3.6</v>
      </c>
      <c r="AW1215">
        <v>3</v>
      </c>
      <c r="AX1215">
        <v>1.6</v>
      </c>
      <c r="AY1215">
        <v>1.3</v>
      </c>
      <c r="AZ1215">
        <v>1.4</v>
      </c>
      <c r="BA1215">
        <v>1.8</v>
      </c>
      <c r="BB1215">
        <v>4.5</v>
      </c>
      <c r="BC1215">
        <v>0.8</v>
      </c>
      <c r="BD1215">
        <v>4.4</v>
      </c>
      <c r="BE1215">
        <v>1.7</v>
      </c>
      <c r="BF1215">
        <v>1.4</v>
      </c>
      <c r="BG1215">
        <v>4.9</v>
      </c>
      <c r="BH1215">
        <v>2.4</v>
      </c>
      <c r="BI1215">
        <v>1.1</v>
      </c>
      <c r="BJ1215">
        <v>1.2</v>
      </c>
      <c r="BK1215">
        <v>1</v>
      </c>
      <c r="BL1215">
        <v>1</v>
      </c>
      <c r="BM1215">
        <v>1.3</v>
      </c>
      <c r="BP1215">
        <v>2.2</v>
      </c>
      <c r="BQ1215">
        <v>2</v>
      </c>
      <c r="BR1215">
        <v>0.2</v>
      </c>
      <c r="BS1215">
        <v>2.4</v>
      </c>
      <c r="BT1215">
        <v>1.7</v>
      </c>
    </row>
    <row r="1216" spans="1:72" x14ac:dyDescent="0.25">
      <c r="A1216" s="28" t="s">
        <v>296</v>
      </c>
      <c r="B1216" s="27" t="s">
        <v>365</v>
      </c>
      <c r="C1216" s="28" t="s">
        <v>396</v>
      </c>
      <c r="D1216">
        <v>55.9</v>
      </c>
      <c r="E1216">
        <v>3.2</v>
      </c>
      <c r="F1216">
        <v>3.5</v>
      </c>
      <c r="G1216">
        <v>6</v>
      </c>
      <c r="H1216">
        <v>76.2</v>
      </c>
      <c r="I1216">
        <v>17.2</v>
      </c>
      <c r="J1216">
        <v>11.3</v>
      </c>
      <c r="K1216">
        <v>14.5</v>
      </c>
      <c r="L1216">
        <v>9.4</v>
      </c>
      <c r="M1216">
        <v>7.7</v>
      </c>
      <c r="N1216">
        <v>31.4</v>
      </c>
      <c r="O1216">
        <v>25</v>
      </c>
      <c r="P1216">
        <v>27.9</v>
      </c>
      <c r="Q1216">
        <v>16.1</v>
      </c>
      <c r="R1216">
        <v>18.9</v>
      </c>
      <c r="S1216">
        <v>48.6</v>
      </c>
      <c r="T1216">
        <v>25.6</v>
      </c>
      <c r="U1216">
        <v>25.8</v>
      </c>
      <c r="V1216">
        <v>51.3</v>
      </c>
      <c r="W1216">
        <v>46.2</v>
      </c>
      <c r="X1216">
        <v>24.5</v>
      </c>
      <c r="Y1216">
        <v>19.2</v>
      </c>
      <c r="Z1216">
        <v>19.5</v>
      </c>
      <c r="AA1216">
        <v>15.9</v>
      </c>
      <c r="AB1216">
        <v>4.9</v>
      </c>
      <c r="AC1216">
        <v>18</v>
      </c>
      <c r="AD1216">
        <v>45.1</v>
      </c>
      <c r="AE1216">
        <v>15.9</v>
      </c>
      <c r="AF1216">
        <v>52.5</v>
      </c>
      <c r="AG1216">
        <v>24.7</v>
      </c>
      <c r="AH1216">
        <v>21.1</v>
      </c>
      <c r="AI1216">
        <v>11.2</v>
      </c>
      <c r="AJ1216">
        <v>10.1</v>
      </c>
      <c r="AK1216">
        <v>63.9</v>
      </c>
      <c r="AL1216">
        <v>17.2</v>
      </c>
      <c r="AM1216">
        <v>26.8</v>
      </c>
      <c r="AN1216">
        <v>9.1</v>
      </c>
      <c r="AO1216">
        <v>8.4</v>
      </c>
      <c r="AP1216">
        <v>13.6</v>
      </c>
      <c r="AQ1216">
        <v>77</v>
      </c>
      <c r="AR1216">
        <v>16.4</v>
      </c>
      <c r="AS1216">
        <v>9.8</v>
      </c>
      <c r="AT1216">
        <v>13.1</v>
      </c>
      <c r="AU1216">
        <v>14</v>
      </c>
      <c r="AV1216">
        <v>50.3</v>
      </c>
      <c r="AW1216">
        <v>35.9</v>
      </c>
      <c r="AX1216">
        <v>10.7</v>
      </c>
      <c r="AY1216">
        <v>9.3</v>
      </c>
      <c r="AZ1216">
        <v>10.2</v>
      </c>
      <c r="BA1216">
        <v>12.1</v>
      </c>
      <c r="BB1216">
        <v>36.6</v>
      </c>
      <c r="BC1216">
        <v>6</v>
      </c>
      <c r="BD1216">
        <v>44.5</v>
      </c>
      <c r="BE1216">
        <v>13.9</v>
      </c>
      <c r="BF1216">
        <v>11.8</v>
      </c>
      <c r="BG1216">
        <v>50.6</v>
      </c>
      <c r="BH1216">
        <v>21.2</v>
      </c>
      <c r="BI1216">
        <v>7.2</v>
      </c>
      <c r="BJ1216">
        <v>8.2</v>
      </c>
      <c r="BK1216">
        <v>7.7</v>
      </c>
      <c r="BL1216">
        <v>5.2</v>
      </c>
      <c r="BM1216">
        <v>9.2</v>
      </c>
      <c r="BP1216">
        <v>13.6</v>
      </c>
      <c r="BQ1216">
        <v>11</v>
      </c>
      <c r="BR1216">
        <v>2.5</v>
      </c>
      <c r="BS1216">
        <v>34.6</v>
      </c>
      <c r="BT1216">
        <v>9.6</v>
      </c>
    </row>
    <row r="1217" spans="1:3" x14ac:dyDescent="0.25">
      <c r="A1217" s="28" t="s">
        <v>296</v>
      </c>
      <c r="B1217" s="27" t="s">
        <v>365</v>
      </c>
      <c r="C1217" s="28" t="s">
        <v>397</v>
      </c>
    </row>
    <row r="1218" spans="1:3" x14ac:dyDescent="0.25">
      <c r="A1218" s="28" t="s">
        <v>296</v>
      </c>
      <c r="B1218" s="27" t="s">
        <v>365</v>
      </c>
      <c r="C1218" s="28" t="s">
        <v>398</v>
      </c>
    </row>
    <row r="1219" spans="1:72" x14ac:dyDescent="0.25">
      <c r="A1219" s="28" t="s">
        <v>296</v>
      </c>
      <c r="B1219" s="27" t="s">
        <v>365</v>
      </c>
      <c r="C1219" s="28" t="s">
        <v>399</v>
      </c>
      <c r="D1219">
        <v>33.5</v>
      </c>
      <c r="E1219">
        <v>2.7</v>
      </c>
      <c r="F1219">
        <v>2.9</v>
      </c>
      <c r="G1219">
        <v>4.3</v>
      </c>
      <c r="H1219">
        <v>48.9</v>
      </c>
      <c r="I1219">
        <v>17.4</v>
      </c>
      <c r="J1219">
        <v>9.3</v>
      </c>
      <c r="K1219">
        <v>11.6</v>
      </c>
      <c r="L1219">
        <v>8.2</v>
      </c>
      <c r="M1219">
        <v>4.8</v>
      </c>
      <c r="N1219">
        <v>20</v>
      </c>
      <c r="O1219">
        <v>12.7</v>
      </c>
      <c r="P1219">
        <v>20.5</v>
      </c>
      <c r="Q1219">
        <v>11.6</v>
      </c>
      <c r="R1219">
        <v>14.5</v>
      </c>
      <c r="S1219">
        <v>38.3</v>
      </c>
      <c r="T1219">
        <v>16.5</v>
      </c>
      <c r="U1219">
        <v>18.3</v>
      </c>
      <c r="V1219">
        <v>39.7</v>
      </c>
      <c r="W1219">
        <v>27.7</v>
      </c>
      <c r="X1219">
        <v>15.1</v>
      </c>
      <c r="Y1219">
        <v>15.7</v>
      </c>
      <c r="Z1219">
        <v>14.5</v>
      </c>
      <c r="AA1219">
        <v>9.3</v>
      </c>
      <c r="AB1219">
        <v>3.3</v>
      </c>
      <c r="AC1219">
        <v>12.9</v>
      </c>
      <c r="AD1219">
        <v>38.7</v>
      </c>
      <c r="AE1219">
        <v>12</v>
      </c>
      <c r="AF1219">
        <v>43.1</v>
      </c>
      <c r="AG1219">
        <v>17.9</v>
      </c>
      <c r="AH1219">
        <v>15.1</v>
      </c>
      <c r="AI1219">
        <v>6.3</v>
      </c>
      <c r="AJ1219">
        <v>8.3</v>
      </c>
      <c r="AK1219">
        <v>35.4</v>
      </c>
      <c r="AL1219">
        <v>9.1</v>
      </c>
      <c r="AM1219">
        <v>20.6</v>
      </c>
      <c r="AN1219">
        <v>4.9</v>
      </c>
      <c r="AO1219">
        <v>6.7</v>
      </c>
      <c r="AP1219">
        <v>7.9</v>
      </c>
      <c r="AQ1219">
        <v>29.8</v>
      </c>
      <c r="AR1219">
        <v>8.8</v>
      </c>
      <c r="AS1219">
        <v>5</v>
      </c>
      <c r="AT1219">
        <v>7.9</v>
      </c>
      <c r="AU1219">
        <v>12.7</v>
      </c>
      <c r="AV1219">
        <v>22.6</v>
      </c>
      <c r="AW1219">
        <v>23</v>
      </c>
      <c r="AX1219">
        <v>6.5</v>
      </c>
      <c r="AY1219">
        <v>7.6</v>
      </c>
      <c r="AZ1219">
        <v>8.4</v>
      </c>
      <c r="BA1219">
        <v>7.2</v>
      </c>
      <c r="BB1219">
        <v>24</v>
      </c>
      <c r="BC1219">
        <v>3.4</v>
      </c>
      <c r="BD1219">
        <v>27.9</v>
      </c>
      <c r="BE1219">
        <v>8.1</v>
      </c>
      <c r="BF1219">
        <v>9.5</v>
      </c>
      <c r="BG1219">
        <v>34.5</v>
      </c>
      <c r="BH1219">
        <v>12.7</v>
      </c>
      <c r="BI1219">
        <v>4.9</v>
      </c>
      <c r="BJ1219">
        <v>6.8</v>
      </c>
      <c r="BK1219">
        <v>6</v>
      </c>
      <c r="BL1219">
        <v>3.8</v>
      </c>
      <c r="BM1219">
        <v>7.1</v>
      </c>
      <c r="BP1219">
        <v>9.2</v>
      </c>
      <c r="BQ1219">
        <v>8</v>
      </c>
      <c r="BR1219">
        <v>0.7</v>
      </c>
      <c r="BS1219">
        <v>7</v>
      </c>
      <c r="BT1219">
        <v>7.2</v>
      </c>
    </row>
    <row r="1220" spans="1:72" x14ac:dyDescent="0.25">
      <c r="A1220" s="28" t="s">
        <v>296</v>
      </c>
      <c r="B1220" s="27" t="s">
        <v>365</v>
      </c>
      <c r="C1220" s="28" t="s">
        <v>400</v>
      </c>
      <c r="D1220">
        <v>0.6</v>
      </c>
      <c r="G1220">
        <v>0.1</v>
      </c>
      <c r="H1220">
        <v>0.5</v>
      </c>
      <c r="I1220">
        <v>0.1</v>
      </c>
      <c r="J1220">
        <v>0.1</v>
      </c>
      <c r="K1220">
        <v>0.1</v>
      </c>
      <c r="L1220">
        <v>0.1</v>
      </c>
      <c r="M1220">
        <v>0.1</v>
      </c>
      <c r="N1220">
        <v>0.2</v>
      </c>
      <c r="O1220">
        <v>0.2</v>
      </c>
      <c r="P1220">
        <v>0.2</v>
      </c>
      <c r="Q1220">
        <v>0.1</v>
      </c>
      <c r="R1220">
        <v>0.1</v>
      </c>
      <c r="S1220">
        <v>0.3</v>
      </c>
      <c r="T1220">
        <v>0.2</v>
      </c>
      <c r="U1220">
        <v>0.2</v>
      </c>
      <c r="V1220">
        <v>0.4</v>
      </c>
      <c r="W1220">
        <v>0.4</v>
      </c>
      <c r="X1220">
        <v>0.2</v>
      </c>
      <c r="Y1220">
        <v>0.1</v>
      </c>
      <c r="Z1220">
        <v>0.2</v>
      </c>
      <c r="AA1220">
        <v>0.1</v>
      </c>
      <c r="AC1220">
        <v>0.1</v>
      </c>
      <c r="AD1220">
        <v>0.4</v>
      </c>
      <c r="AE1220">
        <v>0.1</v>
      </c>
      <c r="AF1220">
        <v>0.3</v>
      </c>
      <c r="AG1220">
        <v>0.2</v>
      </c>
      <c r="AH1220">
        <v>0.2</v>
      </c>
      <c r="AI1220">
        <v>0.1</v>
      </c>
      <c r="AJ1220">
        <v>0.1</v>
      </c>
      <c r="AK1220">
        <v>0.5</v>
      </c>
      <c r="AL1220">
        <v>0.2</v>
      </c>
      <c r="AM1220">
        <v>0.2</v>
      </c>
      <c r="AN1220">
        <v>0.1</v>
      </c>
      <c r="AO1220">
        <v>0.1</v>
      </c>
      <c r="AP1220">
        <v>0.1</v>
      </c>
      <c r="AQ1220">
        <v>0.3</v>
      </c>
      <c r="AR1220">
        <v>0.1</v>
      </c>
      <c r="AS1220">
        <v>0.1</v>
      </c>
      <c r="AT1220">
        <v>0.1</v>
      </c>
      <c r="AU1220">
        <v>0.1</v>
      </c>
      <c r="AV1220">
        <v>0.3</v>
      </c>
      <c r="AW1220">
        <v>0.2</v>
      </c>
      <c r="AX1220">
        <v>0.1</v>
      </c>
      <c r="AY1220">
        <v>0.1</v>
      </c>
      <c r="AZ1220">
        <v>0.1</v>
      </c>
      <c r="BA1220">
        <v>0.1</v>
      </c>
      <c r="BB1220">
        <v>0.4</v>
      </c>
      <c r="BD1220">
        <v>0.3</v>
      </c>
      <c r="BE1220">
        <v>0.1</v>
      </c>
      <c r="BF1220">
        <v>0.1</v>
      </c>
      <c r="BG1220">
        <v>0.4</v>
      </c>
      <c r="BH1220">
        <v>0.2</v>
      </c>
      <c r="BI1220">
        <v>0.1</v>
      </c>
      <c r="BJ1220">
        <v>0.1</v>
      </c>
      <c r="BK1220">
        <v>0.1</v>
      </c>
      <c r="BM1220">
        <v>0.1</v>
      </c>
      <c r="BP1220">
        <v>0.1</v>
      </c>
      <c r="BQ1220">
        <v>0.1</v>
      </c>
      <c r="BS1220">
        <v>0.1</v>
      </c>
      <c r="BT1220">
        <v>0.1</v>
      </c>
    </row>
    <row r="1221" spans="1:72" x14ac:dyDescent="0.25">
      <c r="A1221" s="28" t="s">
        <v>296</v>
      </c>
      <c r="B1221" s="27" t="s">
        <v>365</v>
      </c>
      <c r="C1221" s="28" t="s">
        <v>401</v>
      </c>
      <c r="D1221">
        <v>4.2</v>
      </c>
      <c r="E1221">
        <v>0.4</v>
      </c>
      <c r="F1221">
        <v>0.5</v>
      </c>
      <c r="G1221">
        <v>0.8</v>
      </c>
      <c r="H1221">
        <v>4.6</v>
      </c>
      <c r="I1221">
        <v>1.4</v>
      </c>
      <c r="J1221">
        <v>1.1</v>
      </c>
      <c r="K1221">
        <v>1.4</v>
      </c>
      <c r="L1221">
        <v>0.9</v>
      </c>
      <c r="M1221">
        <v>0.9</v>
      </c>
      <c r="N1221">
        <v>2.4</v>
      </c>
      <c r="O1221">
        <v>1.9</v>
      </c>
      <c r="P1221">
        <v>2.2</v>
      </c>
      <c r="Q1221">
        <v>1.5</v>
      </c>
      <c r="R1221">
        <v>1.7</v>
      </c>
      <c r="S1221">
        <v>3.2</v>
      </c>
      <c r="T1221">
        <v>2.1</v>
      </c>
      <c r="U1221">
        <v>2.3</v>
      </c>
      <c r="V1221">
        <v>3.6</v>
      </c>
      <c r="W1221">
        <v>3.6</v>
      </c>
      <c r="X1221">
        <v>2.2</v>
      </c>
      <c r="Y1221">
        <v>1.7</v>
      </c>
      <c r="Z1221">
        <v>1.8</v>
      </c>
      <c r="AA1221">
        <v>1.4</v>
      </c>
      <c r="AB1221">
        <v>0.6</v>
      </c>
      <c r="AC1221">
        <v>1.6</v>
      </c>
      <c r="AD1221">
        <v>3.1</v>
      </c>
      <c r="AE1221">
        <v>1.5</v>
      </c>
      <c r="AF1221">
        <v>3.1</v>
      </c>
      <c r="AG1221">
        <v>2</v>
      </c>
      <c r="AH1221">
        <v>1.8</v>
      </c>
      <c r="AI1221">
        <v>1.2</v>
      </c>
      <c r="AJ1221">
        <v>1.4</v>
      </c>
      <c r="AK1221">
        <v>4.4</v>
      </c>
      <c r="AL1221">
        <v>1.3</v>
      </c>
      <c r="AM1221">
        <v>2</v>
      </c>
      <c r="AN1221">
        <v>0.9</v>
      </c>
      <c r="AO1221">
        <v>1.1</v>
      </c>
      <c r="AP1221">
        <v>1.3</v>
      </c>
      <c r="AQ1221">
        <v>2.9</v>
      </c>
      <c r="AR1221">
        <v>1.2</v>
      </c>
      <c r="AS1221">
        <v>0.9</v>
      </c>
      <c r="AT1221">
        <v>1</v>
      </c>
      <c r="AU1221">
        <v>1.1</v>
      </c>
      <c r="AV1221">
        <v>2.9</v>
      </c>
      <c r="AW1221">
        <v>2.4</v>
      </c>
      <c r="AX1221">
        <v>1.3</v>
      </c>
      <c r="AY1221">
        <v>1.2</v>
      </c>
      <c r="AZ1221">
        <v>1.1</v>
      </c>
      <c r="BA1221">
        <v>1.3</v>
      </c>
      <c r="BB1221">
        <v>3.3</v>
      </c>
      <c r="BC1221">
        <v>0.7</v>
      </c>
      <c r="BD1221">
        <v>2.7</v>
      </c>
      <c r="BE1221">
        <v>1.3</v>
      </c>
      <c r="BF1221">
        <v>1.1</v>
      </c>
      <c r="BG1221">
        <v>3.7</v>
      </c>
      <c r="BH1221">
        <v>1.8</v>
      </c>
      <c r="BI1221">
        <v>0.9</v>
      </c>
      <c r="BJ1221">
        <v>1</v>
      </c>
      <c r="BK1221">
        <v>0.8</v>
      </c>
      <c r="BL1221">
        <v>0.8</v>
      </c>
      <c r="BM1221">
        <v>1</v>
      </c>
      <c r="BP1221">
        <v>1.8</v>
      </c>
      <c r="BQ1221">
        <v>1.4</v>
      </c>
      <c r="BR1221">
        <v>0.1</v>
      </c>
      <c r="BS1221">
        <v>1.5</v>
      </c>
      <c r="BT1221">
        <v>1.4</v>
      </c>
    </row>
    <row r="1222" spans="1:72" x14ac:dyDescent="0.25">
      <c r="A1222" s="28" t="s">
        <v>296</v>
      </c>
      <c r="B1222" s="27" t="s">
        <v>365</v>
      </c>
      <c r="C1222" s="28" t="s">
        <v>402</v>
      </c>
      <c r="D1222">
        <v>7.6</v>
      </c>
      <c r="E1222">
        <v>0.5</v>
      </c>
      <c r="F1222">
        <v>0.4</v>
      </c>
      <c r="G1222">
        <v>0.8</v>
      </c>
      <c r="H1222">
        <v>7.5</v>
      </c>
      <c r="I1222">
        <v>1.8</v>
      </c>
      <c r="J1222">
        <v>1.3</v>
      </c>
      <c r="K1222">
        <v>1.6</v>
      </c>
      <c r="L1222">
        <v>1</v>
      </c>
      <c r="M1222">
        <v>1.1</v>
      </c>
      <c r="N1222">
        <v>3.1</v>
      </c>
      <c r="O1222">
        <v>2.3</v>
      </c>
      <c r="P1222">
        <v>2.8</v>
      </c>
      <c r="Q1222">
        <v>1.9</v>
      </c>
      <c r="R1222">
        <v>2.1</v>
      </c>
      <c r="S1222">
        <v>4.9</v>
      </c>
      <c r="T1222">
        <v>2.6</v>
      </c>
      <c r="U1222">
        <v>3.1</v>
      </c>
      <c r="V1222">
        <v>5.8</v>
      </c>
      <c r="W1222">
        <v>5.5</v>
      </c>
      <c r="X1222">
        <v>2.5</v>
      </c>
      <c r="Y1222">
        <v>2.1</v>
      </c>
      <c r="Z1222">
        <v>2.2</v>
      </c>
      <c r="AA1222">
        <v>1.9</v>
      </c>
      <c r="AB1222">
        <v>0.6</v>
      </c>
      <c r="AC1222">
        <v>2</v>
      </c>
      <c r="AD1222">
        <v>5.4</v>
      </c>
      <c r="AE1222">
        <v>1.7</v>
      </c>
      <c r="AF1222">
        <v>5.1</v>
      </c>
      <c r="AG1222">
        <v>2.8</v>
      </c>
      <c r="AH1222">
        <v>2.4</v>
      </c>
      <c r="AI1222">
        <v>1.2</v>
      </c>
      <c r="AJ1222">
        <v>1.8</v>
      </c>
      <c r="AK1222">
        <v>7.1</v>
      </c>
      <c r="AL1222">
        <v>2</v>
      </c>
      <c r="AM1222">
        <v>3</v>
      </c>
      <c r="AN1222">
        <v>0.9</v>
      </c>
      <c r="AO1222">
        <v>1.1</v>
      </c>
      <c r="AP1222">
        <v>1.4</v>
      </c>
      <c r="AQ1222">
        <v>4.2</v>
      </c>
      <c r="AR1222">
        <v>2.2</v>
      </c>
      <c r="AS1222">
        <v>0.9</v>
      </c>
      <c r="AT1222">
        <v>1.2</v>
      </c>
      <c r="AU1222">
        <v>1.5</v>
      </c>
      <c r="AV1222">
        <v>3.7</v>
      </c>
      <c r="AW1222">
        <v>3</v>
      </c>
      <c r="AX1222">
        <v>1.3</v>
      </c>
      <c r="AY1222">
        <v>1.2</v>
      </c>
      <c r="AZ1222">
        <v>1.1</v>
      </c>
      <c r="BA1222">
        <v>1.3</v>
      </c>
      <c r="BB1222">
        <v>5.7</v>
      </c>
      <c r="BC1222">
        <v>0.6</v>
      </c>
      <c r="BD1222">
        <v>4.1</v>
      </c>
      <c r="BE1222">
        <v>1.6</v>
      </c>
      <c r="BF1222">
        <v>1.3</v>
      </c>
      <c r="BG1222">
        <v>5.2</v>
      </c>
      <c r="BH1222">
        <v>2.3</v>
      </c>
      <c r="BI1222">
        <v>0.8</v>
      </c>
      <c r="BJ1222">
        <v>0.9</v>
      </c>
      <c r="BK1222">
        <v>0.8</v>
      </c>
      <c r="BL1222">
        <v>0.7</v>
      </c>
      <c r="BM1222">
        <v>1</v>
      </c>
      <c r="BP1222">
        <v>1.6</v>
      </c>
      <c r="BQ1222">
        <v>1.3</v>
      </c>
      <c r="BR1222">
        <v>0.2</v>
      </c>
      <c r="BS1222">
        <v>1.3</v>
      </c>
      <c r="BT1222">
        <v>1.1</v>
      </c>
    </row>
    <row r="1223" spans="1:72" x14ac:dyDescent="0.25">
      <c r="A1223" s="28" t="s">
        <v>296</v>
      </c>
      <c r="B1223" s="27" t="s">
        <v>365</v>
      </c>
      <c r="C1223" s="28" t="s">
        <v>403</v>
      </c>
      <c r="D1223">
        <v>11</v>
      </c>
      <c r="E1223">
        <v>0.5</v>
      </c>
      <c r="F1223">
        <v>0.4</v>
      </c>
      <c r="G1223">
        <v>0.8</v>
      </c>
      <c r="H1223">
        <v>9.8</v>
      </c>
      <c r="I1223">
        <v>2</v>
      </c>
      <c r="J1223">
        <v>1.4</v>
      </c>
      <c r="K1223">
        <v>1.8</v>
      </c>
      <c r="L1223">
        <v>1.2</v>
      </c>
      <c r="M1223">
        <v>1.1</v>
      </c>
      <c r="N1223">
        <v>3.8</v>
      </c>
      <c r="O1223">
        <v>2.7</v>
      </c>
      <c r="P1223">
        <v>3.4</v>
      </c>
      <c r="Q1223">
        <v>2.2</v>
      </c>
      <c r="R1223">
        <v>2.3</v>
      </c>
      <c r="S1223">
        <v>5.8</v>
      </c>
      <c r="T1223">
        <v>2.9</v>
      </c>
      <c r="U1223">
        <v>3.3</v>
      </c>
      <c r="V1223">
        <v>6.5</v>
      </c>
      <c r="W1223">
        <v>6</v>
      </c>
      <c r="X1223">
        <v>3</v>
      </c>
      <c r="Y1223">
        <v>2.2</v>
      </c>
      <c r="Z1223">
        <v>2.6</v>
      </c>
      <c r="AA1223">
        <v>2.3</v>
      </c>
      <c r="AB1223">
        <v>0.6</v>
      </c>
      <c r="AC1223">
        <v>2.3</v>
      </c>
      <c r="AD1223">
        <v>6.9</v>
      </c>
      <c r="AE1223">
        <v>2</v>
      </c>
      <c r="AF1223">
        <v>5.9</v>
      </c>
      <c r="AG1223">
        <v>3</v>
      </c>
      <c r="AH1223">
        <v>2.8</v>
      </c>
      <c r="AI1223">
        <v>1.4</v>
      </c>
      <c r="AJ1223">
        <v>1.9</v>
      </c>
      <c r="AK1223">
        <v>8.5</v>
      </c>
      <c r="AL1223">
        <v>2.6</v>
      </c>
      <c r="AM1223">
        <v>3.4</v>
      </c>
      <c r="AN1223">
        <v>0.9</v>
      </c>
      <c r="AO1223">
        <v>1.1</v>
      </c>
      <c r="AP1223">
        <v>1.5</v>
      </c>
      <c r="AQ1223">
        <v>4.9</v>
      </c>
      <c r="AR1223">
        <v>2.6</v>
      </c>
      <c r="AS1223">
        <v>1</v>
      </c>
      <c r="AT1223">
        <v>1.4</v>
      </c>
      <c r="AU1223">
        <v>1.6</v>
      </c>
      <c r="AV1223">
        <v>4.3</v>
      </c>
      <c r="AW1223">
        <v>4</v>
      </c>
      <c r="AX1223">
        <v>1.4</v>
      </c>
      <c r="AY1223">
        <v>1.2</v>
      </c>
      <c r="AZ1223">
        <v>1.2</v>
      </c>
      <c r="BA1223">
        <v>1.6</v>
      </c>
      <c r="BB1223">
        <v>7.3</v>
      </c>
      <c r="BC1223">
        <v>0.7</v>
      </c>
      <c r="BD1223">
        <v>5.2</v>
      </c>
      <c r="BE1223">
        <v>1.9</v>
      </c>
      <c r="BF1223">
        <v>1.5</v>
      </c>
      <c r="BG1223">
        <v>6.2</v>
      </c>
      <c r="BH1223">
        <v>2.8</v>
      </c>
      <c r="BI1223">
        <v>0.8</v>
      </c>
      <c r="BJ1223">
        <v>1</v>
      </c>
      <c r="BK1223">
        <v>0.9</v>
      </c>
      <c r="BL1223">
        <v>0.7</v>
      </c>
      <c r="BM1223">
        <v>1.1</v>
      </c>
      <c r="BP1223">
        <v>1.7</v>
      </c>
      <c r="BQ1223">
        <v>1.4</v>
      </c>
      <c r="BR1223">
        <v>0.2</v>
      </c>
      <c r="BS1223">
        <v>1.3</v>
      </c>
      <c r="BT1223">
        <v>1.2</v>
      </c>
    </row>
    <row r="1224" spans="1:72" x14ac:dyDescent="0.25">
      <c r="A1224" s="28" t="s">
        <v>296</v>
      </c>
      <c r="B1224" s="27" t="s">
        <v>365</v>
      </c>
      <c r="C1224" s="28" t="s">
        <v>404</v>
      </c>
      <c r="D1224">
        <v>6.8</v>
      </c>
      <c r="E1224">
        <v>0.3</v>
      </c>
      <c r="F1224">
        <v>0.2</v>
      </c>
      <c r="G1224">
        <v>0.4</v>
      </c>
      <c r="H1224">
        <v>7.5</v>
      </c>
      <c r="I1224">
        <v>1.3</v>
      </c>
      <c r="J1224">
        <v>0.9</v>
      </c>
      <c r="K1224">
        <v>1.2</v>
      </c>
      <c r="L1224">
        <v>0.7</v>
      </c>
      <c r="M1224">
        <v>0.5</v>
      </c>
      <c r="N1224">
        <v>2.6</v>
      </c>
      <c r="O1224">
        <v>1.6</v>
      </c>
      <c r="P1224">
        <v>2.4</v>
      </c>
      <c r="Q1224">
        <v>1.4</v>
      </c>
      <c r="R1224">
        <v>1.6</v>
      </c>
      <c r="S1224">
        <v>4.4</v>
      </c>
      <c r="T1224">
        <v>1.9</v>
      </c>
      <c r="U1224">
        <v>2.1</v>
      </c>
      <c r="V1224">
        <v>4.5</v>
      </c>
      <c r="W1224">
        <v>4.2</v>
      </c>
      <c r="X1224">
        <v>2.2</v>
      </c>
      <c r="Y1224">
        <v>1.4</v>
      </c>
      <c r="Z1224">
        <v>1.7</v>
      </c>
      <c r="AA1224">
        <v>1.3</v>
      </c>
      <c r="AB1224">
        <v>0.3</v>
      </c>
      <c r="AC1224">
        <v>1.5</v>
      </c>
      <c r="AD1224">
        <v>4.2</v>
      </c>
      <c r="AE1224">
        <v>1.3</v>
      </c>
      <c r="AF1224">
        <v>4.1</v>
      </c>
      <c r="AG1224">
        <v>1.8</v>
      </c>
      <c r="AH1224">
        <v>1.9</v>
      </c>
      <c r="AI1224">
        <v>0.8</v>
      </c>
      <c r="AJ1224">
        <v>0.6</v>
      </c>
      <c r="AK1224">
        <v>5.9</v>
      </c>
      <c r="AL1224">
        <v>1.7</v>
      </c>
      <c r="AM1224">
        <v>2.3</v>
      </c>
      <c r="AN1224">
        <v>0.5</v>
      </c>
      <c r="AO1224">
        <v>0.6</v>
      </c>
      <c r="AP1224">
        <v>0.8</v>
      </c>
      <c r="AQ1224">
        <v>3.5</v>
      </c>
      <c r="AR1224">
        <v>1.3</v>
      </c>
      <c r="AS1224">
        <v>0.5</v>
      </c>
      <c r="AT1224">
        <v>0.7</v>
      </c>
      <c r="AU1224">
        <v>1</v>
      </c>
      <c r="AV1224">
        <v>2.7</v>
      </c>
      <c r="AW1224">
        <v>3.2</v>
      </c>
      <c r="AX1224">
        <v>0.8</v>
      </c>
      <c r="AY1224">
        <v>0.7</v>
      </c>
      <c r="AZ1224">
        <v>0.7</v>
      </c>
      <c r="BA1224">
        <v>0.9</v>
      </c>
      <c r="BB1224">
        <v>4.2</v>
      </c>
      <c r="BC1224">
        <v>0.4</v>
      </c>
      <c r="BD1224">
        <v>3.9</v>
      </c>
      <c r="BE1224">
        <v>1</v>
      </c>
      <c r="BF1224">
        <v>0.8</v>
      </c>
      <c r="BG1224">
        <v>4.3</v>
      </c>
      <c r="BH1224">
        <v>1.8</v>
      </c>
      <c r="BI1224">
        <v>0.4</v>
      </c>
      <c r="BJ1224">
        <v>0.6</v>
      </c>
      <c r="BK1224">
        <v>0.6</v>
      </c>
      <c r="BL1224">
        <v>0.4</v>
      </c>
      <c r="BM1224">
        <v>0.6</v>
      </c>
      <c r="BP1224">
        <v>0.8</v>
      </c>
      <c r="BQ1224">
        <v>0.8</v>
      </c>
      <c r="BR1224">
        <v>0.1</v>
      </c>
      <c r="BS1224">
        <v>0.6</v>
      </c>
      <c r="BT1224">
        <v>0.6</v>
      </c>
    </row>
    <row r="1225" spans="1:59" x14ac:dyDescent="0.25">
      <c r="A1225" s="28" t="s">
        <v>296</v>
      </c>
      <c r="B1225" s="27" t="s">
        <v>365</v>
      </c>
      <c r="C1225" s="28" t="s">
        <v>405</v>
      </c>
      <c r="D1225">
        <v>0.1</v>
      </c>
      <c r="H1225">
        <v>0.1</v>
      </c>
      <c r="S1225">
        <v>0.1</v>
      </c>
      <c r="V1225">
        <v>0.1</v>
      </c>
      <c r="W1225">
        <v>0.1</v>
      </c>
      <c r="AD1225">
        <v>0.1</v>
      </c>
      <c r="AF1225">
        <v>0.1</v>
      </c>
      <c r="AK1225">
        <v>0.1</v>
      </c>
      <c r="AQ1225">
        <v>0.1</v>
      </c>
      <c r="AV1225">
        <v>0.1</v>
      </c>
      <c r="BB1225">
        <v>0.1</v>
      </c>
      <c r="BD1225">
        <v>0.1</v>
      </c>
      <c r="BG1225">
        <v>0.1</v>
      </c>
    </row>
    <row r="1226" spans="1:72" x14ac:dyDescent="0.25">
      <c r="A1226" s="28" t="s">
        <v>296</v>
      </c>
      <c r="B1226" s="27" t="s">
        <v>365</v>
      </c>
      <c r="C1226" s="28" t="s">
        <v>406</v>
      </c>
      <c r="D1226">
        <v>10.5</v>
      </c>
      <c r="E1226">
        <v>0.9</v>
      </c>
      <c r="F1226">
        <v>0.8</v>
      </c>
      <c r="G1226">
        <v>1.5</v>
      </c>
      <c r="H1226">
        <v>13.1</v>
      </c>
      <c r="I1226">
        <v>3.2</v>
      </c>
      <c r="J1226">
        <v>2.3</v>
      </c>
      <c r="K1226">
        <v>2.8</v>
      </c>
      <c r="L1226">
        <v>1.9</v>
      </c>
      <c r="M1226">
        <v>1.5</v>
      </c>
      <c r="N1226">
        <v>5.6</v>
      </c>
      <c r="O1226">
        <v>4.3</v>
      </c>
      <c r="P1226">
        <v>4.9</v>
      </c>
      <c r="Q1226">
        <v>3.1</v>
      </c>
      <c r="R1226">
        <v>3.6</v>
      </c>
      <c r="S1226">
        <v>8.2</v>
      </c>
      <c r="T1226">
        <v>4.5</v>
      </c>
      <c r="U1226">
        <v>4.9</v>
      </c>
      <c r="V1226">
        <v>8.6</v>
      </c>
      <c r="W1226">
        <v>8.4</v>
      </c>
      <c r="X1226">
        <v>4.6</v>
      </c>
      <c r="Y1226">
        <v>3.5</v>
      </c>
      <c r="Z1226">
        <v>3.6</v>
      </c>
      <c r="AA1226">
        <v>3</v>
      </c>
      <c r="AB1226">
        <v>1.1</v>
      </c>
      <c r="AC1226">
        <v>3.5</v>
      </c>
      <c r="AD1226">
        <v>7.8</v>
      </c>
      <c r="AE1226">
        <v>3.1</v>
      </c>
      <c r="AF1226">
        <v>8.3</v>
      </c>
      <c r="AG1226">
        <v>4.3</v>
      </c>
      <c r="AH1226">
        <v>3.8</v>
      </c>
      <c r="AI1226">
        <v>2.3</v>
      </c>
      <c r="AJ1226">
        <v>2.3</v>
      </c>
      <c r="AK1226">
        <v>10.5</v>
      </c>
      <c r="AL1226">
        <v>3</v>
      </c>
      <c r="AM1226">
        <v>4.7</v>
      </c>
      <c r="AN1226">
        <v>1.5</v>
      </c>
      <c r="AO1226">
        <v>1.8</v>
      </c>
      <c r="AP1226">
        <v>2.6</v>
      </c>
      <c r="AQ1226">
        <v>7.6</v>
      </c>
      <c r="AR1226">
        <v>2.9</v>
      </c>
      <c r="AS1226">
        <v>1.6</v>
      </c>
      <c r="AT1226">
        <v>1.9</v>
      </c>
      <c r="AU1226">
        <v>2.4</v>
      </c>
      <c r="AV1226">
        <v>5.4</v>
      </c>
      <c r="AW1226">
        <v>6.6</v>
      </c>
      <c r="AX1226">
        <v>2.1</v>
      </c>
      <c r="AY1226">
        <v>2.1</v>
      </c>
      <c r="AZ1226">
        <v>2</v>
      </c>
      <c r="BA1226">
        <v>2.5</v>
      </c>
      <c r="BB1226">
        <v>7.9</v>
      </c>
      <c r="BC1226">
        <v>1.2</v>
      </c>
      <c r="BD1226">
        <v>7.4</v>
      </c>
      <c r="BE1226">
        <v>2.8</v>
      </c>
      <c r="BF1226">
        <v>2.2</v>
      </c>
      <c r="BG1226">
        <v>9</v>
      </c>
      <c r="BH1226">
        <v>3.8</v>
      </c>
      <c r="BI1226">
        <v>1.4</v>
      </c>
      <c r="BJ1226">
        <v>1.7</v>
      </c>
      <c r="BK1226">
        <v>1.6</v>
      </c>
      <c r="BL1226">
        <v>1.3</v>
      </c>
      <c r="BM1226">
        <v>1.8</v>
      </c>
      <c r="BP1226">
        <v>3</v>
      </c>
      <c r="BQ1226">
        <v>2.3</v>
      </c>
      <c r="BR1226">
        <v>0.5</v>
      </c>
      <c r="BS1226">
        <v>2.5</v>
      </c>
      <c r="BT1226">
        <v>2.1</v>
      </c>
    </row>
    <row r="1227" spans="1:72" x14ac:dyDescent="0.25">
      <c r="A1227" s="28" t="s">
        <v>296</v>
      </c>
      <c r="B1227" s="27" t="s">
        <v>365</v>
      </c>
      <c r="C1227" s="28" t="s">
        <v>407</v>
      </c>
      <c r="D1227">
        <v>173.5</v>
      </c>
      <c r="E1227">
        <v>11.3</v>
      </c>
      <c r="F1227">
        <v>11.4</v>
      </c>
      <c r="G1227">
        <v>20.1</v>
      </c>
      <c r="H1227">
        <v>235.9</v>
      </c>
      <c r="I1227">
        <v>47.3</v>
      </c>
      <c r="J1227">
        <v>33.5</v>
      </c>
      <c r="K1227">
        <v>44.4</v>
      </c>
      <c r="L1227">
        <v>28.3</v>
      </c>
      <c r="M1227">
        <v>29.4</v>
      </c>
      <c r="N1227">
        <v>90.9</v>
      </c>
      <c r="O1227">
        <v>70.1</v>
      </c>
      <c r="P1227">
        <v>82.4</v>
      </c>
      <c r="Q1227">
        <v>49</v>
      </c>
      <c r="R1227">
        <v>57.1</v>
      </c>
      <c r="S1227">
        <v>134.7</v>
      </c>
      <c r="T1227">
        <v>68.9</v>
      </c>
      <c r="U1227">
        <v>79.7</v>
      </c>
      <c r="V1227">
        <v>143.9</v>
      </c>
      <c r="W1227">
        <v>138.5</v>
      </c>
      <c r="X1227">
        <v>77.4</v>
      </c>
      <c r="Y1227">
        <v>53.4</v>
      </c>
      <c r="Z1227">
        <v>59</v>
      </c>
      <c r="AA1227">
        <v>52.7</v>
      </c>
      <c r="AB1227">
        <v>14.5</v>
      </c>
      <c r="AC1227">
        <v>53.1</v>
      </c>
      <c r="AD1227">
        <v>129</v>
      </c>
      <c r="AE1227">
        <v>47.6</v>
      </c>
      <c r="AF1227">
        <v>147.8</v>
      </c>
      <c r="AG1227">
        <v>72.3</v>
      </c>
      <c r="AH1227">
        <v>62</v>
      </c>
      <c r="AI1227">
        <v>36.4</v>
      </c>
      <c r="AJ1227">
        <v>43.9</v>
      </c>
      <c r="AK1227">
        <v>188.8</v>
      </c>
      <c r="AL1227">
        <v>52.5</v>
      </c>
      <c r="AM1227">
        <v>83.7</v>
      </c>
      <c r="AN1227">
        <v>23.1</v>
      </c>
      <c r="AO1227">
        <v>29.1</v>
      </c>
      <c r="AP1227">
        <v>37.8</v>
      </c>
      <c r="AQ1227">
        <v>126.4</v>
      </c>
      <c r="AR1227">
        <v>61.4</v>
      </c>
      <c r="AS1227">
        <v>24</v>
      </c>
      <c r="AT1227">
        <v>32.5</v>
      </c>
      <c r="AU1227">
        <v>37.1</v>
      </c>
      <c r="AV1227">
        <v>131.6</v>
      </c>
      <c r="AW1227">
        <v>110.2</v>
      </c>
      <c r="AX1227">
        <v>32.9</v>
      </c>
      <c r="AY1227">
        <v>35.3</v>
      </c>
      <c r="AZ1227">
        <v>29.8</v>
      </c>
      <c r="BA1227">
        <v>39.3</v>
      </c>
      <c r="BB1227">
        <v>140</v>
      </c>
      <c r="BC1227">
        <v>17.7</v>
      </c>
      <c r="BD1227">
        <v>129.7</v>
      </c>
      <c r="BE1227">
        <v>40.8</v>
      </c>
      <c r="BF1227">
        <v>32.4</v>
      </c>
      <c r="BG1227">
        <v>145.4</v>
      </c>
      <c r="BH1227">
        <v>61.7</v>
      </c>
      <c r="BI1227">
        <v>22.8</v>
      </c>
      <c r="BJ1227">
        <v>25.5</v>
      </c>
      <c r="BK1227">
        <v>24.5</v>
      </c>
      <c r="BL1227">
        <v>18.4</v>
      </c>
      <c r="BM1227">
        <v>26.5</v>
      </c>
      <c r="BP1227">
        <v>42.2</v>
      </c>
      <c r="BQ1227">
        <v>37.2</v>
      </c>
      <c r="BR1227">
        <v>4.5</v>
      </c>
      <c r="BS1227">
        <v>34</v>
      </c>
      <c r="BT1227">
        <v>30.4</v>
      </c>
    </row>
    <row r="1228" spans="1:72" x14ac:dyDescent="0.25">
      <c r="A1228" s="26" t="s">
        <v>297</v>
      </c>
      <c r="B1228" s="27" t="s">
        <v>366</v>
      </c>
      <c r="C1228" s="26" t="s">
        <v>384</v>
      </c>
      <c r="D1228">
        <v>60.7</v>
      </c>
      <c r="E1228">
        <v>21.6</v>
      </c>
      <c r="F1228">
        <v>13.7</v>
      </c>
      <c r="G1228">
        <v>50.8</v>
      </c>
      <c r="H1228">
        <v>291.3</v>
      </c>
      <c r="I1228">
        <v>97.7</v>
      </c>
      <c r="J1228">
        <v>53</v>
      </c>
      <c r="K1228">
        <v>64.7</v>
      </c>
      <c r="L1228">
        <v>34.2</v>
      </c>
      <c r="M1228">
        <v>61.1</v>
      </c>
      <c r="N1228">
        <v>215.3</v>
      </c>
      <c r="O1228">
        <v>144.3</v>
      </c>
      <c r="P1228">
        <v>89.5</v>
      </c>
      <c r="Q1228">
        <v>148.1</v>
      </c>
      <c r="R1228">
        <v>78.7</v>
      </c>
      <c r="S1228">
        <v>240.4</v>
      </c>
      <c r="T1228">
        <v>125.9</v>
      </c>
      <c r="U1228">
        <v>328.6</v>
      </c>
      <c r="V1228">
        <v>265.5</v>
      </c>
      <c r="W1228">
        <v>437.3</v>
      </c>
      <c r="X1228">
        <v>127.4</v>
      </c>
      <c r="Y1228">
        <v>100.7</v>
      </c>
      <c r="Z1228">
        <v>108.8</v>
      </c>
      <c r="AA1228">
        <v>405.3</v>
      </c>
      <c r="AB1228">
        <v>48.4</v>
      </c>
      <c r="AC1228">
        <v>117.6</v>
      </c>
      <c r="AD1228">
        <v>515.4</v>
      </c>
      <c r="AE1228">
        <v>144.2</v>
      </c>
      <c r="AF1228">
        <v>1105.2</v>
      </c>
      <c r="AG1228">
        <v>300</v>
      </c>
      <c r="AH1228">
        <v>2097</v>
      </c>
      <c r="AI1228">
        <v>291.9</v>
      </c>
      <c r="AJ1228">
        <v>2276.8</v>
      </c>
      <c r="AK1228">
        <v>958.1</v>
      </c>
      <c r="AL1228">
        <v>62.4</v>
      </c>
      <c r="AM1228">
        <v>1319.2</v>
      </c>
      <c r="AN1228">
        <v>63.3</v>
      </c>
      <c r="AO1228">
        <v>228</v>
      </c>
      <c r="AP1228">
        <v>462.9</v>
      </c>
      <c r="AQ1228">
        <v>562.9</v>
      </c>
      <c r="AR1228">
        <v>260.8</v>
      </c>
      <c r="AS1228">
        <v>235.4</v>
      </c>
      <c r="AT1228">
        <v>147.6</v>
      </c>
      <c r="AU1228">
        <v>168.9</v>
      </c>
      <c r="AV1228">
        <v>642.8</v>
      </c>
      <c r="AW1228">
        <v>131.8</v>
      </c>
      <c r="AX1228">
        <v>130.8</v>
      </c>
      <c r="AY1228">
        <v>114.1</v>
      </c>
      <c r="AZ1228">
        <v>83.5</v>
      </c>
      <c r="BA1228">
        <v>307.7</v>
      </c>
      <c r="BB1228">
        <v>62.2</v>
      </c>
      <c r="BC1228">
        <v>9062.8</v>
      </c>
      <c r="BD1228">
        <v>244.5</v>
      </c>
      <c r="BE1228">
        <v>602</v>
      </c>
      <c r="BF1228">
        <v>352</v>
      </c>
      <c r="BG1228">
        <v>216.1</v>
      </c>
      <c r="BH1228">
        <v>152.2</v>
      </c>
      <c r="BI1228">
        <v>478.8</v>
      </c>
      <c r="BJ1228">
        <v>1066.9</v>
      </c>
      <c r="BK1228">
        <v>102.9</v>
      </c>
      <c r="BL1228">
        <v>31.7</v>
      </c>
      <c r="BM1228">
        <v>52.2</v>
      </c>
      <c r="BP1228">
        <v>2044.2</v>
      </c>
      <c r="BQ1228">
        <v>65982.9</v>
      </c>
      <c r="BR1228">
        <v>132.6</v>
      </c>
      <c r="BS1228">
        <v>320.5</v>
      </c>
      <c r="BT1228">
        <v>66</v>
      </c>
    </row>
    <row r="1229" spans="1:71" x14ac:dyDescent="0.25">
      <c r="A1229" s="28" t="s">
        <v>297</v>
      </c>
      <c r="B1229" s="27" t="s">
        <v>366</v>
      </c>
      <c r="C1229" s="28" t="s">
        <v>385</v>
      </c>
      <c r="V1229">
        <v>0.1</v>
      </c>
      <c r="BS1229">
        <v>0.2</v>
      </c>
    </row>
    <row r="1230" spans="1:72" x14ac:dyDescent="0.25">
      <c r="A1230" s="28" t="s">
        <v>297</v>
      </c>
      <c r="B1230" s="27" t="s">
        <v>366</v>
      </c>
      <c r="C1230" s="28" t="s">
        <v>386</v>
      </c>
      <c r="D1230">
        <v>10.6</v>
      </c>
      <c r="E1230">
        <v>2.9</v>
      </c>
      <c r="F1230">
        <v>4.9</v>
      </c>
      <c r="G1230">
        <v>6.4</v>
      </c>
      <c r="H1230">
        <v>19.2</v>
      </c>
      <c r="I1230">
        <v>9.8</v>
      </c>
      <c r="J1230">
        <v>7.1</v>
      </c>
      <c r="K1230">
        <v>10.7</v>
      </c>
      <c r="L1230">
        <v>7</v>
      </c>
      <c r="M1230">
        <v>8.7</v>
      </c>
      <c r="N1230">
        <v>16.6</v>
      </c>
      <c r="O1230">
        <v>12.2</v>
      </c>
      <c r="P1230">
        <v>15.1</v>
      </c>
      <c r="Q1230">
        <v>12.3</v>
      </c>
      <c r="R1230">
        <v>15.3</v>
      </c>
      <c r="S1230">
        <v>16.3</v>
      </c>
      <c r="T1230">
        <v>11.8</v>
      </c>
      <c r="U1230">
        <v>15.1</v>
      </c>
      <c r="V1230">
        <v>16.5</v>
      </c>
      <c r="W1230">
        <v>26.9</v>
      </c>
      <c r="X1230">
        <v>18.5</v>
      </c>
      <c r="Y1230">
        <v>9.9</v>
      </c>
      <c r="Z1230">
        <v>10.7</v>
      </c>
      <c r="AA1230">
        <v>11</v>
      </c>
      <c r="AB1230">
        <v>5</v>
      </c>
      <c r="AC1230">
        <v>18.8</v>
      </c>
      <c r="AD1230">
        <v>42.3</v>
      </c>
      <c r="AE1230">
        <v>13.4</v>
      </c>
      <c r="AF1230">
        <v>36.6</v>
      </c>
      <c r="AG1230">
        <v>22.9</v>
      </c>
      <c r="AH1230">
        <v>30.7</v>
      </c>
      <c r="AI1230">
        <v>19.2</v>
      </c>
      <c r="AJ1230">
        <v>113.2</v>
      </c>
      <c r="AK1230">
        <v>37.7</v>
      </c>
      <c r="AL1230">
        <v>4.7</v>
      </c>
      <c r="AM1230">
        <v>37.8</v>
      </c>
      <c r="AN1230">
        <v>7.5</v>
      </c>
      <c r="AO1230">
        <v>10.1</v>
      </c>
      <c r="AP1230">
        <v>13.4</v>
      </c>
      <c r="AQ1230">
        <v>19.6</v>
      </c>
      <c r="AR1230">
        <v>7.8</v>
      </c>
      <c r="AS1230">
        <v>7.6</v>
      </c>
      <c r="AT1230">
        <v>6.2</v>
      </c>
      <c r="AU1230">
        <v>8.8</v>
      </c>
      <c r="AV1230">
        <v>28.6</v>
      </c>
      <c r="AW1230">
        <v>11.8</v>
      </c>
      <c r="AX1230">
        <v>11.8</v>
      </c>
      <c r="AY1230">
        <v>9.3</v>
      </c>
      <c r="AZ1230">
        <v>8.6</v>
      </c>
      <c r="BA1230">
        <v>22.1</v>
      </c>
      <c r="BB1230">
        <v>6.3</v>
      </c>
      <c r="BC1230">
        <v>98</v>
      </c>
      <c r="BD1230">
        <v>12.7</v>
      </c>
      <c r="BE1230">
        <v>14.7</v>
      </c>
      <c r="BF1230">
        <v>11.5</v>
      </c>
      <c r="BG1230">
        <v>13.9</v>
      </c>
      <c r="BH1230">
        <v>8.6</v>
      </c>
      <c r="BI1230">
        <v>10.6</v>
      </c>
      <c r="BJ1230">
        <v>10.4</v>
      </c>
      <c r="BK1230">
        <v>8</v>
      </c>
      <c r="BL1230">
        <v>7.6</v>
      </c>
      <c r="BM1230">
        <v>7.9</v>
      </c>
      <c r="BP1230">
        <v>17.4</v>
      </c>
      <c r="BQ1230">
        <v>867.5</v>
      </c>
      <c r="BR1230">
        <v>0.2</v>
      </c>
      <c r="BS1230">
        <v>13.4</v>
      </c>
      <c r="BT1230">
        <v>13.2</v>
      </c>
    </row>
    <row r="1231" spans="1:72" x14ac:dyDescent="0.25">
      <c r="A1231" s="28" t="s">
        <v>297</v>
      </c>
      <c r="B1231" s="27" t="s">
        <v>366</v>
      </c>
      <c r="C1231" s="28" t="s">
        <v>387</v>
      </c>
      <c r="D1231">
        <v>2.1</v>
      </c>
      <c r="E1231">
        <v>0.3</v>
      </c>
      <c r="F1231">
        <v>0.4</v>
      </c>
      <c r="G1231">
        <v>0.6</v>
      </c>
      <c r="H1231">
        <v>9.9</v>
      </c>
      <c r="I1231">
        <v>2.2</v>
      </c>
      <c r="J1231">
        <v>1.3</v>
      </c>
      <c r="K1231">
        <v>1.6</v>
      </c>
      <c r="L1231">
        <v>0.7</v>
      </c>
      <c r="M1231">
        <v>1.3</v>
      </c>
      <c r="N1231">
        <v>4.9</v>
      </c>
      <c r="O1231">
        <v>4.7</v>
      </c>
      <c r="P1231">
        <v>2.8</v>
      </c>
      <c r="Q1231">
        <v>1.8</v>
      </c>
      <c r="R1231">
        <v>2.2</v>
      </c>
      <c r="S1231">
        <v>3.1</v>
      </c>
      <c r="T1231">
        <v>5</v>
      </c>
      <c r="U1231">
        <v>3</v>
      </c>
      <c r="V1231">
        <v>4.7</v>
      </c>
      <c r="W1231">
        <v>5.1</v>
      </c>
      <c r="X1231">
        <v>2</v>
      </c>
      <c r="Y1231">
        <v>2.8</v>
      </c>
      <c r="Z1231">
        <v>1.7</v>
      </c>
      <c r="AA1231">
        <v>2.8</v>
      </c>
      <c r="AB1231">
        <v>0.5</v>
      </c>
      <c r="AC1231">
        <v>2.1</v>
      </c>
      <c r="AD1231">
        <v>6.5</v>
      </c>
      <c r="AE1231">
        <v>2.4</v>
      </c>
      <c r="AF1231">
        <v>19.6</v>
      </c>
      <c r="AG1231">
        <v>5.5</v>
      </c>
      <c r="AH1231">
        <v>3.1</v>
      </c>
      <c r="AI1231">
        <v>1.8</v>
      </c>
      <c r="AJ1231">
        <v>8.6</v>
      </c>
      <c r="AK1231">
        <v>4.9</v>
      </c>
      <c r="AL1231">
        <v>0.5</v>
      </c>
      <c r="AM1231">
        <v>3.8</v>
      </c>
      <c r="AN1231">
        <v>3.6</v>
      </c>
      <c r="AO1231">
        <v>1.5</v>
      </c>
      <c r="AP1231">
        <v>2.2</v>
      </c>
      <c r="AQ1231">
        <v>19.7</v>
      </c>
      <c r="AR1231">
        <v>1.1</v>
      </c>
      <c r="AS1231">
        <v>1</v>
      </c>
      <c r="AT1231">
        <v>1.9</v>
      </c>
      <c r="AU1231">
        <v>1.1</v>
      </c>
      <c r="AV1231">
        <v>7.6</v>
      </c>
      <c r="AW1231">
        <v>1.6</v>
      </c>
      <c r="AX1231">
        <v>1.3</v>
      </c>
      <c r="AY1231">
        <v>1.3</v>
      </c>
      <c r="AZ1231">
        <v>0.9</v>
      </c>
      <c r="BA1231">
        <v>2.2</v>
      </c>
      <c r="BB1231">
        <v>0.7</v>
      </c>
      <c r="BC1231">
        <v>8.5</v>
      </c>
      <c r="BD1231">
        <v>2.1</v>
      </c>
      <c r="BE1231">
        <v>2.6</v>
      </c>
      <c r="BF1231">
        <v>1.4</v>
      </c>
      <c r="BG1231">
        <v>3</v>
      </c>
      <c r="BH1231">
        <v>1.1</v>
      </c>
      <c r="BI1231">
        <v>1.9</v>
      </c>
      <c r="BJ1231">
        <v>1.2</v>
      </c>
      <c r="BK1231">
        <v>0.7</v>
      </c>
      <c r="BL1231">
        <v>0.5</v>
      </c>
      <c r="BM1231">
        <v>0.8</v>
      </c>
      <c r="BP1231">
        <v>1.7</v>
      </c>
      <c r="BQ1231">
        <v>52.1</v>
      </c>
      <c r="BR1231">
        <v>0.2</v>
      </c>
      <c r="BS1231">
        <v>14.3</v>
      </c>
      <c r="BT1231">
        <v>1.5</v>
      </c>
    </row>
    <row r="1232" spans="1:69" x14ac:dyDescent="0.25">
      <c r="A1232" s="28" t="s">
        <v>297</v>
      </c>
      <c r="B1232" s="27" t="s">
        <v>366</v>
      </c>
      <c r="C1232" s="28" t="s">
        <v>388</v>
      </c>
      <c r="H1232">
        <v>0.1</v>
      </c>
      <c r="N1232">
        <v>0.1</v>
      </c>
      <c r="O1232">
        <v>0.1</v>
      </c>
      <c r="R1232">
        <v>0.1</v>
      </c>
      <c r="V1232">
        <v>0.1</v>
      </c>
      <c r="W1232">
        <v>0.1</v>
      </c>
      <c r="AA1232">
        <v>0.1</v>
      </c>
      <c r="AD1232">
        <v>0.1</v>
      </c>
      <c r="AF1232">
        <v>0.1</v>
      </c>
      <c r="AG1232">
        <v>0.1</v>
      </c>
      <c r="AH1232">
        <v>0.2</v>
      </c>
      <c r="AJ1232">
        <v>0.1</v>
      </c>
      <c r="AK1232">
        <v>0.1</v>
      </c>
      <c r="AQ1232">
        <v>0.1</v>
      </c>
      <c r="AV1232">
        <v>0.1</v>
      </c>
      <c r="BA1232">
        <v>0.1</v>
      </c>
      <c r="BD1232">
        <v>0.1</v>
      </c>
      <c r="BQ1232">
        <v>0.2</v>
      </c>
    </row>
    <row r="1233" spans="1:72" x14ac:dyDescent="0.25">
      <c r="A1233" s="28" t="s">
        <v>297</v>
      </c>
      <c r="B1233" s="27" t="s">
        <v>366</v>
      </c>
      <c r="C1233" s="28" t="s">
        <v>389</v>
      </c>
      <c r="D1233">
        <v>0.2</v>
      </c>
      <c r="E1233">
        <v>0.1</v>
      </c>
      <c r="G1233">
        <v>0.1</v>
      </c>
      <c r="H1233">
        <v>0.3</v>
      </c>
      <c r="I1233">
        <v>0.2</v>
      </c>
      <c r="J1233">
        <v>0.1</v>
      </c>
      <c r="K1233">
        <v>0.2</v>
      </c>
      <c r="L1233">
        <v>0.1</v>
      </c>
      <c r="M1233">
        <v>0.1</v>
      </c>
      <c r="N1233">
        <v>0.2</v>
      </c>
      <c r="O1233">
        <v>0.1</v>
      </c>
      <c r="P1233">
        <v>0.2</v>
      </c>
      <c r="Q1233">
        <v>0.2</v>
      </c>
      <c r="R1233">
        <v>0.2</v>
      </c>
      <c r="S1233">
        <v>0.2</v>
      </c>
      <c r="T1233">
        <v>0.2</v>
      </c>
      <c r="U1233">
        <v>0.2</v>
      </c>
      <c r="V1233">
        <v>0.2</v>
      </c>
      <c r="W1233">
        <v>0.2</v>
      </c>
      <c r="X1233">
        <v>0.1</v>
      </c>
      <c r="Y1233">
        <v>0.1</v>
      </c>
      <c r="Z1233">
        <v>0.1</v>
      </c>
      <c r="AA1233">
        <v>0.2</v>
      </c>
      <c r="AB1233">
        <v>0.1</v>
      </c>
      <c r="AC1233">
        <v>0.2</v>
      </c>
      <c r="AD1233">
        <v>0.4</v>
      </c>
      <c r="AE1233">
        <v>0.2</v>
      </c>
      <c r="AF1233">
        <v>0.6</v>
      </c>
      <c r="AG1233">
        <v>0.3</v>
      </c>
      <c r="AH1233">
        <v>0.6</v>
      </c>
      <c r="AI1233">
        <v>1.2</v>
      </c>
      <c r="AJ1233">
        <v>1.5</v>
      </c>
      <c r="AK1233">
        <v>1.2</v>
      </c>
      <c r="AL1233">
        <v>0.1</v>
      </c>
      <c r="AM1233">
        <v>0.6</v>
      </c>
      <c r="AN1233">
        <v>0.1</v>
      </c>
      <c r="AO1233">
        <v>0.1</v>
      </c>
      <c r="AP1233">
        <v>0.2</v>
      </c>
      <c r="AQ1233">
        <v>0.3</v>
      </c>
      <c r="AR1233">
        <v>0.1</v>
      </c>
      <c r="AS1233">
        <v>0.1</v>
      </c>
      <c r="AU1233">
        <v>0.1</v>
      </c>
      <c r="AV1233">
        <v>0.3</v>
      </c>
      <c r="AW1233">
        <v>0.1</v>
      </c>
      <c r="AX1233">
        <v>0.1</v>
      </c>
      <c r="AY1233">
        <v>0.1</v>
      </c>
      <c r="AZ1233">
        <v>0.1</v>
      </c>
      <c r="BA1233">
        <v>0.2</v>
      </c>
      <c r="BB1233">
        <v>0.1</v>
      </c>
      <c r="BC1233">
        <v>2.3</v>
      </c>
      <c r="BD1233">
        <v>0.1</v>
      </c>
      <c r="BE1233">
        <v>0.2</v>
      </c>
      <c r="BF1233">
        <v>0.1</v>
      </c>
      <c r="BG1233">
        <v>0.2</v>
      </c>
      <c r="BH1233">
        <v>0.1</v>
      </c>
      <c r="BI1233">
        <v>0.1</v>
      </c>
      <c r="BJ1233">
        <v>0.1</v>
      </c>
      <c r="BK1233">
        <v>0.1</v>
      </c>
      <c r="BL1233">
        <v>0.1</v>
      </c>
      <c r="BM1233">
        <v>0.1</v>
      </c>
      <c r="BP1233">
        <v>0.2</v>
      </c>
      <c r="BQ1233">
        <v>10.3</v>
      </c>
      <c r="BS1233">
        <v>0.2</v>
      </c>
      <c r="BT1233">
        <v>0.2</v>
      </c>
    </row>
    <row r="1234" spans="1:72" x14ac:dyDescent="0.25">
      <c r="A1234" s="28" t="s">
        <v>297</v>
      </c>
      <c r="B1234" s="27" t="s">
        <v>366</v>
      </c>
      <c r="C1234" s="28" t="s">
        <v>390</v>
      </c>
      <c r="D1234">
        <v>1</v>
      </c>
      <c r="E1234">
        <v>0.2</v>
      </c>
      <c r="F1234">
        <v>0.4</v>
      </c>
      <c r="G1234">
        <v>0.4</v>
      </c>
      <c r="H1234">
        <v>1.9</v>
      </c>
      <c r="I1234">
        <v>0.9</v>
      </c>
      <c r="J1234">
        <v>0.5</v>
      </c>
      <c r="K1234">
        <v>1</v>
      </c>
      <c r="L1234">
        <v>0.5</v>
      </c>
      <c r="M1234">
        <v>0.8</v>
      </c>
      <c r="N1234">
        <v>1.7</v>
      </c>
      <c r="O1234">
        <v>0.8</v>
      </c>
      <c r="P1234">
        <v>1.6</v>
      </c>
      <c r="Q1234">
        <v>1.2</v>
      </c>
      <c r="R1234">
        <v>1.6</v>
      </c>
      <c r="S1234">
        <v>1.6</v>
      </c>
      <c r="T1234">
        <v>0.8</v>
      </c>
      <c r="U1234">
        <v>1.5</v>
      </c>
      <c r="V1234">
        <v>1.6</v>
      </c>
      <c r="W1234">
        <v>3.1</v>
      </c>
      <c r="X1234">
        <v>1.5</v>
      </c>
      <c r="Y1234">
        <v>0.7</v>
      </c>
      <c r="Z1234">
        <v>0.5</v>
      </c>
      <c r="AA1234">
        <v>1.3</v>
      </c>
      <c r="AB1234">
        <v>0.3</v>
      </c>
      <c r="AC1234">
        <v>1.9</v>
      </c>
      <c r="AD1234">
        <v>5.2</v>
      </c>
      <c r="AE1234">
        <v>0.8</v>
      </c>
      <c r="AF1234">
        <v>4.6</v>
      </c>
      <c r="AG1234">
        <v>2.8</v>
      </c>
      <c r="AH1234">
        <v>2.1</v>
      </c>
      <c r="AI1234">
        <v>3.9</v>
      </c>
      <c r="AJ1234">
        <v>9.4</v>
      </c>
      <c r="AK1234">
        <v>2.5</v>
      </c>
      <c r="AL1234">
        <v>0.3</v>
      </c>
      <c r="AM1234">
        <v>4.1</v>
      </c>
      <c r="AN1234">
        <v>0.4</v>
      </c>
      <c r="AO1234">
        <v>0.6</v>
      </c>
      <c r="AP1234">
        <v>1.2</v>
      </c>
      <c r="AQ1234">
        <v>1.4</v>
      </c>
      <c r="AR1234">
        <v>0.8</v>
      </c>
      <c r="AS1234">
        <v>0.4</v>
      </c>
      <c r="AT1234">
        <v>0.4</v>
      </c>
      <c r="AU1234">
        <v>0.9</v>
      </c>
      <c r="AV1234">
        <v>2.4</v>
      </c>
      <c r="AW1234">
        <v>0.7</v>
      </c>
      <c r="AX1234">
        <v>0.7</v>
      </c>
      <c r="AY1234">
        <v>0.6</v>
      </c>
      <c r="AZ1234">
        <v>0.4</v>
      </c>
      <c r="BA1234">
        <v>1.7</v>
      </c>
      <c r="BB1234">
        <v>0.3</v>
      </c>
      <c r="BC1234">
        <v>11.1</v>
      </c>
      <c r="BD1234">
        <v>1</v>
      </c>
      <c r="BE1234">
        <v>0.9</v>
      </c>
      <c r="BF1234">
        <v>1</v>
      </c>
      <c r="BG1234">
        <v>1.1</v>
      </c>
      <c r="BH1234">
        <v>0.5</v>
      </c>
      <c r="BI1234">
        <v>0.7</v>
      </c>
      <c r="BJ1234">
        <v>0.6</v>
      </c>
      <c r="BK1234">
        <v>0.6</v>
      </c>
      <c r="BL1234">
        <v>0.4</v>
      </c>
      <c r="BM1234">
        <v>0.4</v>
      </c>
      <c r="BP1234">
        <v>1.4</v>
      </c>
      <c r="BQ1234">
        <v>37.1</v>
      </c>
      <c r="BS1234">
        <v>1.1</v>
      </c>
      <c r="BT1234">
        <v>1.1</v>
      </c>
    </row>
    <row r="1235" spans="1:3" x14ac:dyDescent="0.25">
      <c r="A1235" s="28" t="s">
        <v>297</v>
      </c>
      <c r="B1235" s="27" t="s">
        <v>366</v>
      </c>
      <c r="C1235" s="28" t="s">
        <v>391</v>
      </c>
    </row>
    <row r="1236" spans="1:72" x14ac:dyDescent="0.25">
      <c r="A1236" s="28" t="s">
        <v>297</v>
      </c>
      <c r="B1236" s="27" t="s">
        <v>366</v>
      </c>
      <c r="C1236" s="28" t="s">
        <v>392</v>
      </c>
      <c r="D1236">
        <v>5.9</v>
      </c>
      <c r="E1236">
        <v>2.2</v>
      </c>
      <c r="F1236">
        <v>1.8</v>
      </c>
      <c r="G1236">
        <v>3.5</v>
      </c>
      <c r="H1236">
        <v>10.9</v>
      </c>
      <c r="I1236">
        <v>5.5</v>
      </c>
      <c r="J1236">
        <v>4.3</v>
      </c>
      <c r="K1236">
        <v>5.4</v>
      </c>
      <c r="L1236">
        <v>3.2</v>
      </c>
      <c r="M1236">
        <v>4.7</v>
      </c>
      <c r="N1236">
        <v>8.6</v>
      </c>
      <c r="O1236">
        <v>6.7</v>
      </c>
      <c r="P1236">
        <v>7.5</v>
      </c>
      <c r="Q1236">
        <v>6.2</v>
      </c>
      <c r="R1236">
        <v>7.7</v>
      </c>
      <c r="S1236">
        <v>8.5</v>
      </c>
      <c r="T1236">
        <v>6.1</v>
      </c>
      <c r="U1236">
        <v>7.5</v>
      </c>
      <c r="V1236">
        <v>8.2</v>
      </c>
      <c r="W1236">
        <v>11.4</v>
      </c>
      <c r="X1236">
        <v>7.1</v>
      </c>
      <c r="Y1236">
        <v>5.4</v>
      </c>
      <c r="Z1236">
        <v>4.9</v>
      </c>
      <c r="AA1236">
        <v>5.9</v>
      </c>
      <c r="AB1236">
        <v>2.6</v>
      </c>
      <c r="AC1236">
        <v>9.2</v>
      </c>
      <c r="AD1236">
        <v>20.2</v>
      </c>
      <c r="AE1236">
        <v>8.2</v>
      </c>
      <c r="AF1236">
        <v>16.4</v>
      </c>
      <c r="AG1236">
        <v>10.9</v>
      </c>
      <c r="AH1236">
        <v>17.1</v>
      </c>
      <c r="AI1236">
        <v>10.2</v>
      </c>
      <c r="AJ1236">
        <v>50.8</v>
      </c>
      <c r="AK1236">
        <v>27.3</v>
      </c>
      <c r="AL1236">
        <v>2.4</v>
      </c>
      <c r="AM1236">
        <v>19.5</v>
      </c>
      <c r="AN1236">
        <v>3.7</v>
      </c>
      <c r="AO1236">
        <v>5.4</v>
      </c>
      <c r="AP1236">
        <v>6.7</v>
      </c>
      <c r="AQ1236">
        <v>10.7</v>
      </c>
      <c r="AR1236">
        <v>4.6</v>
      </c>
      <c r="AS1236">
        <v>4.3</v>
      </c>
      <c r="AT1236">
        <v>4.1</v>
      </c>
      <c r="AU1236">
        <v>5.2</v>
      </c>
      <c r="AV1236">
        <v>17.8</v>
      </c>
      <c r="AW1236">
        <v>5.4</v>
      </c>
      <c r="AX1236">
        <v>4.4</v>
      </c>
      <c r="AY1236">
        <v>5.1</v>
      </c>
      <c r="AZ1236">
        <v>4.2</v>
      </c>
      <c r="BA1236">
        <v>9</v>
      </c>
      <c r="BB1236">
        <v>2.8</v>
      </c>
      <c r="BC1236">
        <v>71.5</v>
      </c>
      <c r="BD1236">
        <v>6.5</v>
      </c>
      <c r="BE1236">
        <v>10.8</v>
      </c>
      <c r="BF1236">
        <v>6.3</v>
      </c>
      <c r="BG1236">
        <v>9.9</v>
      </c>
      <c r="BH1236">
        <v>4</v>
      </c>
      <c r="BI1236">
        <v>5.5</v>
      </c>
      <c r="BJ1236">
        <v>5.7</v>
      </c>
      <c r="BK1236">
        <v>3.6</v>
      </c>
      <c r="BL1236">
        <v>2.7</v>
      </c>
      <c r="BM1236">
        <v>3.8</v>
      </c>
      <c r="BP1236">
        <v>9.1</v>
      </c>
      <c r="BQ1236">
        <v>537.3</v>
      </c>
      <c r="BR1236">
        <v>0.7</v>
      </c>
      <c r="BS1236">
        <v>8</v>
      </c>
      <c r="BT1236">
        <v>6.2</v>
      </c>
    </row>
    <row r="1237" spans="1:69" x14ac:dyDescent="0.25">
      <c r="A1237" s="28" t="s">
        <v>297</v>
      </c>
      <c r="B1237" s="27" t="s">
        <v>366</v>
      </c>
      <c r="C1237" s="28" t="s">
        <v>393</v>
      </c>
      <c r="M1237">
        <v>0.1</v>
      </c>
      <c r="AA1237">
        <v>0.1</v>
      </c>
      <c r="BC1237">
        <v>0.1</v>
      </c>
      <c r="BQ1237">
        <v>0.4</v>
      </c>
    </row>
    <row r="1238" spans="1:72" x14ac:dyDescent="0.25">
      <c r="A1238" s="28" t="s">
        <v>297</v>
      </c>
      <c r="B1238" s="27" t="s">
        <v>366</v>
      </c>
      <c r="C1238" s="28" t="s">
        <v>394</v>
      </c>
      <c r="D1238">
        <v>0.2</v>
      </c>
      <c r="E1238">
        <v>0.1</v>
      </c>
      <c r="F1238">
        <v>0.1</v>
      </c>
      <c r="G1238">
        <v>0.1</v>
      </c>
      <c r="H1238">
        <v>0.4</v>
      </c>
      <c r="I1238">
        <v>0.2</v>
      </c>
      <c r="J1238">
        <v>0.2</v>
      </c>
      <c r="K1238">
        <v>0.2</v>
      </c>
      <c r="L1238">
        <v>0.1</v>
      </c>
      <c r="M1238">
        <v>0.2</v>
      </c>
      <c r="N1238">
        <v>0.3</v>
      </c>
      <c r="O1238">
        <v>0.3</v>
      </c>
      <c r="P1238">
        <v>0.3</v>
      </c>
      <c r="Q1238">
        <v>0.2</v>
      </c>
      <c r="R1238">
        <v>0.3</v>
      </c>
      <c r="S1238">
        <v>0.3</v>
      </c>
      <c r="T1238">
        <v>0.3</v>
      </c>
      <c r="U1238">
        <v>0.3</v>
      </c>
      <c r="V1238">
        <v>0.3</v>
      </c>
      <c r="W1238">
        <v>0.4</v>
      </c>
      <c r="X1238">
        <v>0.3</v>
      </c>
      <c r="Y1238">
        <v>0.2</v>
      </c>
      <c r="Z1238">
        <v>0.2</v>
      </c>
      <c r="AA1238">
        <v>0.2</v>
      </c>
      <c r="AB1238">
        <v>0.1</v>
      </c>
      <c r="AC1238">
        <v>0.4</v>
      </c>
      <c r="AD1238">
        <v>0.8</v>
      </c>
      <c r="AE1238">
        <v>0.4</v>
      </c>
      <c r="AF1238">
        <v>0.7</v>
      </c>
      <c r="AG1238">
        <v>0.4</v>
      </c>
      <c r="AH1238">
        <v>1.2</v>
      </c>
      <c r="AI1238">
        <v>0.3</v>
      </c>
      <c r="AJ1238">
        <v>2.8</v>
      </c>
      <c r="AK1238">
        <v>2.5</v>
      </c>
      <c r="AL1238">
        <v>0.1</v>
      </c>
      <c r="AM1238">
        <v>0.9</v>
      </c>
      <c r="AN1238">
        <v>0.2</v>
      </c>
      <c r="AO1238">
        <v>0.3</v>
      </c>
      <c r="AP1238">
        <v>0.3</v>
      </c>
      <c r="AQ1238">
        <v>0.5</v>
      </c>
      <c r="AR1238">
        <v>0.2</v>
      </c>
      <c r="AS1238">
        <v>0.2</v>
      </c>
      <c r="AT1238">
        <v>0.1</v>
      </c>
      <c r="AU1238">
        <v>0.2</v>
      </c>
      <c r="AV1238">
        <v>0.7</v>
      </c>
      <c r="AW1238">
        <v>0.3</v>
      </c>
      <c r="AX1238">
        <v>0.2</v>
      </c>
      <c r="AY1238">
        <v>0.2</v>
      </c>
      <c r="AZ1238">
        <v>0.2</v>
      </c>
      <c r="BA1238">
        <v>0.5</v>
      </c>
      <c r="BB1238">
        <v>0.2</v>
      </c>
      <c r="BC1238">
        <v>2.9</v>
      </c>
      <c r="BD1238">
        <v>0.3</v>
      </c>
      <c r="BE1238">
        <v>0.5</v>
      </c>
      <c r="BF1238">
        <v>0.3</v>
      </c>
      <c r="BG1238">
        <v>0.4</v>
      </c>
      <c r="BH1238">
        <v>0.2</v>
      </c>
      <c r="BI1238">
        <v>0.2</v>
      </c>
      <c r="BJ1238">
        <v>0.3</v>
      </c>
      <c r="BK1238">
        <v>0.2</v>
      </c>
      <c r="BL1238">
        <v>0.2</v>
      </c>
      <c r="BM1238">
        <v>0.2</v>
      </c>
      <c r="BP1238">
        <v>0.4</v>
      </c>
      <c r="BQ1238">
        <v>32.5</v>
      </c>
      <c r="BS1238">
        <v>0.3</v>
      </c>
      <c r="BT1238">
        <v>0.3</v>
      </c>
    </row>
    <row r="1239" spans="1:72" x14ac:dyDescent="0.25">
      <c r="A1239" s="28" t="s">
        <v>297</v>
      </c>
      <c r="B1239" s="27" t="s">
        <v>366</v>
      </c>
      <c r="C1239" s="28" t="s">
        <v>395</v>
      </c>
      <c r="D1239">
        <v>0.5</v>
      </c>
      <c r="E1239">
        <v>0.1</v>
      </c>
      <c r="F1239">
        <v>0.2</v>
      </c>
      <c r="G1239">
        <v>0.2</v>
      </c>
      <c r="H1239">
        <v>0.7</v>
      </c>
      <c r="I1239">
        <v>0.4</v>
      </c>
      <c r="J1239">
        <v>0.3</v>
      </c>
      <c r="K1239">
        <v>0.4</v>
      </c>
      <c r="L1239">
        <v>0.3</v>
      </c>
      <c r="M1239">
        <v>0.3</v>
      </c>
      <c r="N1239">
        <v>0.7</v>
      </c>
      <c r="O1239">
        <v>0.6</v>
      </c>
      <c r="P1239">
        <v>0.5</v>
      </c>
      <c r="Q1239">
        <v>0.4</v>
      </c>
      <c r="R1239">
        <v>0.5</v>
      </c>
      <c r="S1239">
        <v>0.6</v>
      </c>
      <c r="T1239">
        <v>0.5</v>
      </c>
      <c r="U1239">
        <v>0.6</v>
      </c>
      <c r="V1239">
        <v>0.6</v>
      </c>
      <c r="W1239">
        <v>0.8</v>
      </c>
      <c r="X1239">
        <v>0.6</v>
      </c>
      <c r="Y1239">
        <v>0.4</v>
      </c>
      <c r="Z1239">
        <v>0.4</v>
      </c>
      <c r="AA1239">
        <v>0.5</v>
      </c>
      <c r="AB1239">
        <v>0.2</v>
      </c>
      <c r="AC1239">
        <v>0.6</v>
      </c>
      <c r="AD1239">
        <v>1.1</v>
      </c>
      <c r="AE1239">
        <v>0.5</v>
      </c>
      <c r="AF1239">
        <v>1.2</v>
      </c>
      <c r="AG1239">
        <v>0.7</v>
      </c>
      <c r="AH1239">
        <v>1</v>
      </c>
      <c r="AI1239">
        <v>0.6</v>
      </c>
      <c r="AJ1239">
        <v>2.2</v>
      </c>
      <c r="AK1239">
        <v>1.5</v>
      </c>
      <c r="AL1239">
        <v>0.2</v>
      </c>
      <c r="AM1239">
        <v>0.9</v>
      </c>
      <c r="AN1239">
        <v>0.4</v>
      </c>
      <c r="AO1239">
        <v>0.4</v>
      </c>
      <c r="AP1239">
        <v>0.6</v>
      </c>
      <c r="AQ1239">
        <v>1.4</v>
      </c>
      <c r="AR1239">
        <v>0.4</v>
      </c>
      <c r="AS1239">
        <v>0.5</v>
      </c>
      <c r="AT1239">
        <v>0.4</v>
      </c>
      <c r="AU1239">
        <v>0.4</v>
      </c>
      <c r="AV1239">
        <v>1.4</v>
      </c>
      <c r="AW1239">
        <v>0.6</v>
      </c>
      <c r="AX1239">
        <v>0.5</v>
      </c>
      <c r="AY1239">
        <v>0.4</v>
      </c>
      <c r="AZ1239">
        <v>0.4</v>
      </c>
      <c r="BA1239">
        <v>1</v>
      </c>
      <c r="BB1239">
        <v>0.3</v>
      </c>
      <c r="BC1239">
        <v>2.3</v>
      </c>
      <c r="BD1239">
        <v>1.1</v>
      </c>
      <c r="BE1239">
        <v>0.8</v>
      </c>
      <c r="BF1239">
        <v>0.5</v>
      </c>
      <c r="BG1239">
        <v>0.7</v>
      </c>
      <c r="BH1239">
        <v>0.4</v>
      </c>
      <c r="BI1239">
        <v>0.4</v>
      </c>
      <c r="BJ1239">
        <v>0.4</v>
      </c>
      <c r="BK1239">
        <v>0.3</v>
      </c>
      <c r="BL1239">
        <v>0.3</v>
      </c>
      <c r="BM1239">
        <v>0.3</v>
      </c>
      <c r="BP1239">
        <v>0.7</v>
      </c>
      <c r="BQ1239">
        <v>17.5</v>
      </c>
      <c r="BS1239">
        <v>0.7</v>
      </c>
      <c r="BT1239">
        <v>0.5</v>
      </c>
    </row>
    <row r="1240" spans="1:72" x14ac:dyDescent="0.25">
      <c r="A1240" s="28" t="s">
        <v>297</v>
      </c>
      <c r="B1240" s="27" t="s">
        <v>366</v>
      </c>
      <c r="C1240" s="28" t="s">
        <v>396</v>
      </c>
      <c r="D1240">
        <v>2.1</v>
      </c>
      <c r="E1240">
        <v>0.6</v>
      </c>
      <c r="F1240">
        <v>0.9</v>
      </c>
      <c r="G1240">
        <v>1.2</v>
      </c>
      <c r="H1240">
        <v>4.5</v>
      </c>
      <c r="I1240">
        <v>1.9</v>
      </c>
      <c r="J1240">
        <v>1.5</v>
      </c>
      <c r="K1240">
        <v>2</v>
      </c>
      <c r="L1240">
        <v>1.3</v>
      </c>
      <c r="M1240">
        <v>1.7</v>
      </c>
      <c r="N1240">
        <v>3.6</v>
      </c>
      <c r="O1240">
        <v>2.9</v>
      </c>
      <c r="P1240">
        <v>2.9</v>
      </c>
      <c r="Q1240">
        <v>2.4</v>
      </c>
      <c r="R1240">
        <v>2.8</v>
      </c>
      <c r="S1240">
        <v>3.1</v>
      </c>
      <c r="T1240">
        <v>2.4</v>
      </c>
      <c r="U1240">
        <v>2.9</v>
      </c>
      <c r="V1240">
        <v>3.3</v>
      </c>
      <c r="W1240">
        <v>4.7</v>
      </c>
      <c r="X1240">
        <v>3.3</v>
      </c>
      <c r="Y1240">
        <v>2.1</v>
      </c>
      <c r="Z1240">
        <v>2</v>
      </c>
      <c r="AA1240">
        <v>2.1</v>
      </c>
      <c r="AB1240">
        <v>1.1</v>
      </c>
      <c r="AC1240">
        <v>4.1</v>
      </c>
      <c r="AD1240">
        <v>8.7</v>
      </c>
      <c r="AE1240">
        <v>3.6</v>
      </c>
      <c r="AF1240">
        <v>6.9</v>
      </c>
      <c r="AG1240">
        <v>4.6</v>
      </c>
      <c r="AH1240">
        <v>7.8</v>
      </c>
      <c r="AI1240">
        <v>3.7</v>
      </c>
      <c r="AJ1240">
        <v>20.8</v>
      </c>
      <c r="AK1240">
        <v>17.8</v>
      </c>
      <c r="AL1240">
        <v>0.9</v>
      </c>
      <c r="AM1240">
        <v>6.9</v>
      </c>
      <c r="AN1240">
        <v>1.5</v>
      </c>
      <c r="AO1240">
        <v>2.4</v>
      </c>
      <c r="AP1240">
        <v>2.7</v>
      </c>
      <c r="AQ1240">
        <v>5.3</v>
      </c>
      <c r="AR1240">
        <v>1.7</v>
      </c>
      <c r="AS1240">
        <v>1.8</v>
      </c>
      <c r="AT1240">
        <v>1.5</v>
      </c>
      <c r="AU1240">
        <v>1.7</v>
      </c>
      <c r="AV1240">
        <v>9.1</v>
      </c>
      <c r="AW1240">
        <v>2.5</v>
      </c>
      <c r="AX1240">
        <v>2.1</v>
      </c>
      <c r="AY1240">
        <v>1.8</v>
      </c>
      <c r="AZ1240">
        <v>1.7</v>
      </c>
      <c r="BA1240">
        <v>3.7</v>
      </c>
      <c r="BB1240">
        <v>1.4</v>
      </c>
      <c r="BC1240">
        <v>24.4</v>
      </c>
      <c r="BD1240">
        <v>2.7</v>
      </c>
      <c r="BE1240">
        <v>4.9</v>
      </c>
      <c r="BF1240">
        <v>2.5</v>
      </c>
      <c r="BG1240">
        <v>3.7</v>
      </c>
      <c r="BH1240">
        <v>1.9</v>
      </c>
      <c r="BI1240">
        <v>2.2</v>
      </c>
      <c r="BJ1240">
        <v>2.5</v>
      </c>
      <c r="BK1240">
        <v>1.6</v>
      </c>
      <c r="BL1240">
        <v>1.3</v>
      </c>
      <c r="BM1240">
        <v>1.6</v>
      </c>
      <c r="BP1240">
        <v>3.4</v>
      </c>
      <c r="BQ1240">
        <v>194.4</v>
      </c>
      <c r="BR1240">
        <v>0.3</v>
      </c>
      <c r="BS1240">
        <v>4</v>
      </c>
      <c r="BT1240">
        <v>2.5</v>
      </c>
    </row>
    <row r="1241" spans="1:72" x14ac:dyDescent="0.25">
      <c r="A1241" s="28" t="s">
        <v>297</v>
      </c>
      <c r="B1241" s="27" t="s">
        <v>366</v>
      </c>
      <c r="C1241" s="28" t="s">
        <v>397</v>
      </c>
      <c r="D1241">
        <v>0.6</v>
      </c>
      <c r="E1241">
        <v>0.2</v>
      </c>
      <c r="F1241">
        <v>0.3</v>
      </c>
      <c r="G1241">
        <v>0.4</v>
      </c>
      <c r="H1241">
        <v>1.8</v>
      </c>
      <c r="I1241">
        <v>0.6</v>
      </c>
      <c r="J1241">
        <v>0.4</v>
      </c>
      <c r="K1241">
        <v>0.6</v>
      </c>
      <c r="L1241">
        <v>0.4</v>
      </c>
      <c r="M1241">
        <v>0.5</v>
      </c>
      <c r="N1241">
        <v>1</v>
      </c>
      <c r="O1241">
        <v>0.8</v>
      </c>
      <c r="P1241">
        <v>0.8</v>
      </c>
      <c r="Q1241">
        <v>0.7</v>
      </c>
      <c r="R1241">
        <v>0.8</v>
      </c>
      <c r="S1241">
        <v>0.9</v>
      </c>
      <c r="T1241">
        <v>0.7</v>
      </c>
      <c r="U1241">
        <v>0.8</v>
      </c>
      <c r="V1241">
        <v>1</v>
      </c>
      <c r="W1241">
        <v>1.2</v>
      </c>
      <c r="X1241">
        <v>0.9</v>
      </c>
      <c r="Y1241">
        <v>0.6</v>
      </c>
      <c r="Z1241">
        <v>0.6</v>
      </c>
      <c r="AA1241">
        <v>0.6</v>
      </c>
      <c r="AB1241">
        <v>0.3</v>
      </c>
      <c r="AC1241">
        <v>1.5</v>
      </c>
      <c r="AD1241">
        <v>3.2</v>
      </c>
      <c r="AE1241">
        <v>1.6</v>
      </c>
      <c r="AF1241">
        <v>1.8</v>
      </c>
      <c r="AG1241">
        <v>1.3</v>
      </c>
      <c r="AH1241">
        <v>2.1</v>
      </c>
      <c r="AI1241">
        <v>0.9</v>
      </c>
      <c r="AJ1241">
        <v>7.5</v>
      </c>
      <c r="AK1241">
        <v>3.9</v>
      </c>
      <c r="AL1241">
        <v>0.3</v>
      </c>
      <c r="AM1241">
        <v>2.2</v>
      </c>
      <c r="AN1241">
        <v>0.4</v>
      </c>
      <c r="AO1241">
        <v>1</v>
      </c>
      <c r="AP1241">
        <v>0.7</v>
      </c>
      <c r="AQ1241">
        <v>1.3</v>
      </c>
      <c r="AR1241">
        <v>0.5</v>
      </c>
      <c r="AS1241">
        <v>0.5</v>
      </c>
      <c r="AT1241">
        <v>0.4</v>
      </c>
      <c r="AU1241">
        <v>0.5</v>
      </c>
      <c r="AV1241">
        <v>4.4</v>
      </c>
      <c r="AW1241">
        <v>0.7</v>
      </c>
      <c r="AX1241">
        <v>0.6</v>
      </c>
      <c r="AY1241">
        <v>0.6</v>
      </c>
      <c r="AZ1241">
        <v>0.5</v>
      </c>
      <c r="BA1241">
        <v>1.2</v>
      </c>
      <c r="BB1241">
        <v>0.4</v>
      </c>
      <c r="BC1241">
        <v>9.8</v>
      </c>
      <c r="BD1241">
        <v>0.8</v>
      </c>
      <c r="BE1241">
        <v>2.2</v>
      </c>
      <c r="BF1241">
        <v>0.8</v>
      </c>
      <c r="BG1241">
        <v>1.2</v>
      </c>
      <c r="BH1241">
        <v>0.5</v>
      </c>
      <c r="BI1241">
        <v>0.8</v>
      </c>
      <c r="BJ1241">
        <v>1.1</v>
      </c>
      <c r="BK1241">
        <v>0.5</v>
      </c>
      <c r="BL1241">
        <v>0.4</v>
      </c>
      <c r="BM1241">
        <v>0.4</v>
      </c>
      <c r="BP1241">
        <v>0.9</v>
      </c>
      <c r="BQ1241">
        <v>70</v>
      </c>
      <c r="BS1241">
        <v>0.7</v>
      </c>
      <c r="BT1241">
        <v>0.7</v>
      </c>
    </row>
    <row r="1242" spans="1:72" x14ac:dyDescent="0.25">
      <c r="A1242" s="28" t="s">
        <v>297</v>
      </c>
      <c r="B1242" s="27" t="s">
        <v>366</v>
      </c>
      <c r="C1242" s="28" t="s">
        <v>398</v>
      </c>
      <c r="D1242">
        <v>0.1</v>
      </c>
      <c r="H1242">
        <v>0.3</v>
      </c>
      <c r="I1242">
        <v>0.1</v>
      </c>
      <c r="J1242">
        <v>0.1</v>
      </c>
      <c r="K1242">
        <v>0.1</v>
      </c>
      <c r="L1242">
        <v>0.1</v>
      </c>
      <c r="M1242">
        <v>0.1</v>
      </c>
      <c r="N1242">
        <v>0.2</v>
      </c>
      <c r="O1242">
        <v>0.1</v>
      </c>
      <c r="P1242">
        <v>0.1</v>
      </c>
      <c r="Q1242">
        <v>0.1</v>
      </c>
      <c r="R1242">
        <v>0.1</v>
      </c>
      <c r="S1242">
        <v>0.1</v>
      </c>
      <c r="T1242">
        <v>0.1</v>
      </c>
      <c r="U1242">
        <v>0.1</v>
      </c>
      <c r="V1242">
        <v>0.2</v>
      </c>
      <c r="W1242">
        <v>0.2</v>
      </c>
      <c r="X1242">
        <v>0.1</v>
      </c>
      <c r="Y1242">
        <v>0.1</v>
      </c>
      <c r="Z1242">
        <v>0.1</v>
      </c>
      <c r="AA1242">
        <v>0.1</v>
      </c>
      <c r="AC1242">
        <v>0.3</v>
      </c>
      <c r="AD1242">
        <v>0.6</v>
      </c>
      <c r="AE1242">
        <v>0.3</v>
      </c>
      <c r="AF1242">
        <v>0.3</v>
      </c>
      <c r="AG1242">
        <v>0.2</v>
      </c>
      <c r="AH1242">
        <v>0.3</v>
      </c>
      <c r="AI1242">
        <v>0.2</v>
      </c>
      <c r="AJ1242">
        <v>0.7</v>
      </c>
      <c r="AK1242">
        <v>0.8</v>
      </c>
      <c r="AM1242">
        <v>0.3</v>
      </c>
      <c r="AN1242">
        <v>0.1</v>
      </c>
      <c r="AO1242">
        <v>0.2</v>
      </c>
      <c r="AP1242">
        <v>0.1</v>
      </c>
      <c r="AQ1242">
        <v>0.1</v>
      </c>
      <c r="AR1242">
        <v>0.1</v>
      </c>
      <c r="AS1242">
        <v>0.1</v>
      </c>
      <c r="AT1242">
        <v>0.1</v>
      </c>
      <c r="AU1242">
        <v>0.1</v>
      </c>
      <c r="AV1242">
        <v>1</v>
      </c>
      <c r="AW1242">
        <v>0.1</v>
      </c>
      <c r="AX1242">
        <v>0.1</v>
      </c>
      <c r="AY1242">
        <v>0.1</v>
      </c>
      <c r="AZ1242">
        <v>0.1</v>
      </c>
      <c r="BA1242">
        <v>0.1</v>
      </c>
      <c r="BC1242">
        <v>1.5</v>
      </c>
      <c r="BD1242">
        <v>0.1</v>
      </c>
      <c r="BE1242">
        <v>0.4</v>
      </c>
      <c r="BF1242">
        <v>0.1</v>
      </c>
      <c r="BG1242">
        <v>0.2</v>
      </c>
      <c r="BH1242">
        <v>0.1</v>
      </c>
      <c r="BI1242">
        <v>0.1</v>
      </c>
      <c r="BJ1242">
        <v>0.2</v>
      </c>
      <c r="BK1242">
        <v>0.1</v>
      </c>
      <c r="BL1242">
        <v>0.1</v>
      </c>
      <c r="BM1242">
        <v>0.1</v>
      </c>
      <c r="BP1242">
        <v>0.1</v>
      </c>
      <c r="BQ1242">
        <v>6.9</v>
      </c>
      <c r="BS1242">
        <v>0.1</v>
      </c>
      <c r="BT1242">
        <v>0.1</v>
      </c>
    </row>
    <row r="1243" spans="1:72" x14ac:dyDescent="0.25">
      <c r="A1243" s="28" t="s">
        <v>297</v>
      </c>
      <c r="B1243" s="27" t="s">
        <v>366</v>
      </c>
      <c r="C1243" s="28" t="s">
        <v>399</v>
      </c>
      <c r="D1243">
        <v>1.7</v>
      </c>
      <c r="E1243">
        <v>0.5</v>
      </c>
      <c r="F1243">
        <v>0.7</v>
      </c>
      <c r="G1243">
        <v>1</v>
      </c>
      <c r="H1243">
        <v>5.3</v>
      </c>
      <c r="I1243">
        <v>2.4</v>
      </c>
      <c r="J1243">
        <v>1.3</v>
      </c>
      <c r="K1243">
        <v>1.9</v>
      </c>
      <c r="L1243">
        <v>1.1</v>
      </c>
      <c r="M1243">
        <v>1.5</v>
      </c>
      <c r="N1243">
        <v>3.7</v>
      </c>
      <c r="O1243">
        <v>2.4</v>
      </c>
      <c r="P1243">
        <v>3</v>
      </c>
      <c r="Q1243">
        <v>2.5</v>
      </c>
      <c r="R1243">
        <v>2.9</v>
      </c>
      <c r="S1243">
        <v>3.4</v>
      </c>
      <c r="T1243">
        <v>2.1</v>
      </c>
      <c r="U1243">
        <v>3</v>
      </c>
      <c r="V1243">
        <v>3.5</v>
      </c>
      <c r="W1243">
        <v>5.6</v>
      </c>
      <c r="X1243">
        <v>3.1</v>
      </c>
      <c r="Y1243">
        <v>1.9</v>
      </c>
      <c r="Z1243">
        <v>1.9</v>
      </c>
      <c r="AA1243">
        <v>2</v>
      </c>
      <c r="AB1243">
        <v>0.7</v>
      </c>
      <c r="AC1243">
        <v>4</v>
      </c>
      <c r="AD1243">
        <v>10.4</v>
      </c>
      <c r="AE1243">
        <v>3.6</v>
      </c>
      <c r="AF1243">
        <v>8.8</v>
      </c>
      <c r="AG1243">
        <v>5.7</v>
      </c>
      <c r="AH1243">
        <v>8.9</v>
      </c>
      <c r="AI1243">
        <v>3.7</v>
      </c>
      <c r="AJ1243">
        <v>47</v>
      </c>
      <c r="AK1243">
        <v>20.5</v>
      </c>
      <c r="AL1243">
        <v>0.7</v>
      </c>
      <c r="AM1243">
        <v>9.5</v>
      </c>
      <c r="AN1243">
        <v>1.3</v>
      </c>
      <c r="AO1243">
        <v>2.7</v>
      </c>
      <c r="AP1243">
        <v>2.5</v>
      </c>
      <c r="AQ1243">
        <v>4.8</v>
      </c>
      <c r="AR1243">
        <v>1.6</v>
      </c>
      <c r="AS1243">
        <v>1.2</v>
      </c>
      <c r="AT1243">
        <v>1</v>
      </c>
      <c r="AU1243">
        <v>1.7</v>
      </c>
      <c r="AV1243">
        <v>9.3</v>
      </c>
      <c r="AW1243">
        <v>2.2</v>
      </c>
      <c r="AX1243">
        <v>1.8</v>
      </c>
      <c r="AY1243">
        <v>1.8</v>
      </c>
      <c r="AZ1243">
        <v>1.7</v>
      </c>
      <c r="BA1243">
        <v>3.8</v>
      </c>
      <c r="BB1243">
        <v>1</v>
      </c>
      <c r="BC1243">
        <v>31.2</v>
      </c>
      <c r="BD1243">
        <v>3.4</v>
      </c>
      <c r="BE1243">
        <v>6.1</v>
      </c>
      <c r="BF1243">
        <v>2.3</v>
      </c>
      <c r="BG1243">
        <v>3.5</v>
      </c>
      <c r="BH1243">
        <v>1.4</v>
      </c>
      <c r="BI1243">
        <v>2.1</v>
      </c>
      <c r="BJ1243">
        <v>4.6</v>
      </c>
      <c r="BK1243">
        <v>1.4</v>
      </c>
      <c r="BL1243">
        <v>1</v>
      </c>
      <c r="BM1243">
        <v>1.3</v>
      </c>
      <c r="BP1243">
        <v>2.5</v>
      </c>
      <c r="BQ1243">
        <v>143.2</v>
      </c>
      <c r="BR1243">
        <v>0.1</v>
      </c>
      <c r="BS1243">
        <v>2</v>
      </c>
      <c r="BT1243">
        <v>1.8</v>
      </c>
    </row>
    <row r="1244" spans="1:72" x14ac:dyDescent="0.25">
      <c r="A1244" s="28" t="s">
        <v>297</v>
      </c>
      <c r="B1244" s="27" t="s">
        <v>366</v>
      </c>
      <c r="C1244" s="28" t="s">
        <v>400</v>
      </c>
      <c r="D1244">
        <v>1.7</v>
      </c>
      <c r="E1244">
        <v>0.6</v>
      </c>
      <c r="F1244">
        <v>0.6</v>
      </c>
      <c r="G1244">
        <v>1</v>
      </c>
      <c r="H1244">
        <v>3.8</v>
      </c>
      <c r="I1244">
        <v>1.7</v>
      </c>
      <c r="J1244">
        <v>1.3</v>
      </c>
      <c r="K1244">
        <v>1.6</v>
      </c>
      <c r="L1244">
        <v>1</v>
      </c>
      <c r="M1244">
        <v>1.4</v>
      </c>
      <c r="N1244">
        <v>2.7</v>
      </c>
      <c r="O1244">
        <v>2.3</v>
      </c>
      <c r="P1244">
        <v>2.2</v>
      </c>
      <c r="Q1244">
        <v>1.8</v>
      </c>
      <c r="R1244">
        <v>2.2</v>
      </c>
      <c r="S1244">
        <v>2.5</v>
      </c>
      <c r="T1244">
        <v>1.9</v>
      </c>
      <c r="U1244">
        <v>2.3</v>
      </c>
      <c r="V1244">
        <v>2.6</v>
      </c>
      <c r="W1244">
        <v>3.1</v>
      </c>
      <c r="X1244">
        <v>2.2</v>
      </c>
      <c r="Y1244">
        <v>1.7</v>
      </c>
      <c r="Z1244">
        <v>1.6</v>
      </c>
      <c r="AA1244">
        <v>1.7</v>
      </c>
      <c r="AB1244">
        <v>0.9</v>
      </c>
      <c r="AC1244">
        <v>3.2</v>
      </c>
      <c r="AD1244">
        <v>6.6</v>
      </c>
      <c r="AE1244">
        <v>3.2</v>
      </c>
      <c r="AF1244">
        <v>5.1</v>
      </c>
      <c r="AG1244">
        <v>3.3</v>
      </c>
      <c r="AH1244">
        <v>7.9</v>
      </c>
      <c r="AI1244">
        <v>3</v>
      </c>
      <c r="AJ1244">
        <v>20.9</v>
      </c>
      <c r="AK1244">
        <v>16.8</v>
      </c>
      <c r="AL1244">
        <v>0.7</v>
      </c>
      <c r="AM1244">
        <v>7.1</v>
      </c>
      <c r="AN1244">
        <v>1.1</v>
      </c>
      <c r="AO1244">
        <v>2.1</v>
      </c>
      <c r="AP1244">
        <v>2</v>
      </c>
      <c r="AQ1244">
        <v>3.8</v>
      </c>
      <c r="AR1244">
        <v>1.4</v>
      </c>
      <c r="AS1244">
        <v>1.3</v>
      </c>
      <c r="AT1244">
        <v>1.2</v>
      </c>
      <c r="AU1244">
        <v>1.5</v>
      </c>
      <c r="AV1244">
        <v>7.7</v>
      </c>
      <c r="AW1244">
        <v>2</v>
      </c>
      <c r="AX1244">
        <v>1.5</v>
      </c>
      <c r="AY1244">
        <v>1.6</v>
      </c>
      <c r="AZ1244">
        <v>1.3</v>
      </c>
      <c r="BA1244">
        <v>3.2</v>
      </c>
      <c r="BB1244">
        <v>1</v>
      </c>
      <c r="BC1244">
        <v>40.7</v>
      </c>
      <c r="BD1244">
        <v>2.2</v>
      </c>
      <c r="BE1244">
        <v>5</v>
      </c>
      <c r="BF1244">
        <v>2.3</v>
      </c>
      <c r="BG1244">
        <v>3.7</v>
      </c>
      <c r="BH1244">
        <v>1.5</v>
      </c>
      <c r="BI1244">
        <v>1.9</v>
      </c>
      <c r="BJ1244">
        <v>2.5</v>
      </c>
      <c r="BK1244">
        <v>1.3</v>
      </c>
      <c r="BL1244">
        <v>0.9</v>
      </c>
      <c r="BM1244">
        <v>1.2</v>
      </c>
      <c r="BP1244">
        <v>2.7</v>
      </c>
      <c r="BQ1244">
        <v>157.6</v>
      </c>
      <c r="BR1244">
        <v>0.2</v>
      </c>
      <c r="BS1244">
        <v>2.3</v>
      </c>
      <c r="BT1244">
        <v>2</v>
      </c>
    </row>
    <row r="1245" spans="1:72" x14ac:dyDescent="0.25">
      <c r="A1245" s="28" t="s">
        <v>297</v>
      </c>
      <c r="B1245" s="27" t="s">
        <v>366</v>
      </c>
      <c r="C1245" s="28" t="s">
        <v>401</v>
      </c>
      <c r="D1245">
        <v>42</v>
      </c>
      <c r="E1245">
        <v>12.3</v>
      </c>
      <c r="F1245">
        <v>18.3</v>
      </c>
      <c r="G1245">
        <v>25.2</v>
      </c>
      <c r="H1245">
        <v>64.5</v>
      </c>
      <c r="I1245">
        <v>38.2</v>
      </c>
      <c r="J1245">
        <v>29</v>
      </c>
      <c r="K1245">
        <v>39</v>
      </c>
      <c r="L1245">
        <v>26.6</v>
      </c>
      <c r="M1245">
        <v>32</v>
      </c>
      <c r="N1245">
        <v>59.3</v>
      </c>
      <c r="O1245">
        <v>52.2</v>
      </c>
      <c r="P1245">
        <v>52.9</v>
      </c>
      <c r="Q1245">
        <v>43.4</v>
      </c>
      <c r="R1245">
        <v>51.8</v>
      </c>
      <c r="S1245">
        <v>57.2</v>
      </c>
      <c r="T1245">
        <v>47.1</v>
      </c>
      <c r="U1245">
        <v>53.5</v>
      </c>
      <c r="V1245">
        <v>57.9</v>
      </c>
      <c r="W1245">
        <v>76</v>
      </c>
      <c r="X1245">
        <v>60.2</v>
      </c>
      <c r="Y1245">
        <v>39.8</v>
      </c>
      <c r="Z1245">
        <v>40.8</v>
      </c>
      <c r="AA1245">
        <v>38.5</v>
      </c>
      <c r="AB1245">
        <v>20.1</v>
      </c>
      <c r="AC1245">
        <v>59.8</v>
      </c>
      <c r="AD1245">
        <v>122.7</v>
      </c>
      <c r="AE1245">
        <v>51.4</v>
      </c>
      <c r="AF1245">
        <v>114</v>
      </c>
      <c r="AG1245">
        <v>70.7</v>
      </c>
      <c r="AH1245">
        <v>160.2</v>
      </c>
      <c r="AI1245">
        <v>63.5</v>
      </c>
      <c r="AJ1245">
        <v>402.1</v>
      </c>
      <c r="AK1245">
        <v>255.3</v>
      </c>
      <c r="AL1245">
        <v>18.8</v>
      </c>
      <c r="AM1245">
        <v>126.7</v>
      </c>
      <c r="AN1245">
        <v>29.8</v>
      </c>
      <c r="AO1245">
        <v>37.3</v>
      </c>
      <c r="AP1245">
        <v>48.3</v>
      </c>
      <c r="AQ1245">
        <v>85.4</v>
      </c>
      <c r="AR1245">
        <v>31.8</v>
      </c>
      <c r="AS1245">
        <v>32</v>
      </c>
      <c r="AT1245">
        <v>28.3</v>
      </c>
      <c r="AU1245">
        <v>33.8</v>
      </c>
      <c r="AV1245">
        <v>92.8</v>
      </c>
      <c r="AW1245">
        <v>48.5</v>
      </c>
      <c r="AX1245">
        <v>43</v>
      </c>
      <c r="AY1245">
        <v>37.2</v>
      </c>
      <c r="AZ1245">
        <v>33.8</v>
      </c>
      <c r="BA1245">
        <v>81.8</v>
      </c>
      <c r="BB1245">
        <v>25</v>
      </c>
      <c r="BC1245">
        <v>470.9</v>
      </c>
      <c r="BD1245">
        <v>47.8</v>
      </c>
      <c r="BE1245">
        <v>74.4</v>
      </c>
      <c r="BF1245">
        <v>46.6</v>
      </c>
      <c r="BG1245">
        <v>73.5</v>
      </c>
      <c r="BH1245">
        <v>36.6</v>
      </c>
      <c r="BI1245">
        <v>40.8</v>
      </c>
      <c r="BJ1245">
        <v>43.8</v>
      </c>
      <c r="BK1245">
        <v>30.4</v>
      </c>
      <c r="BL1245">
        <v>27.4</v>
      </c>
      <c r="BM1245">
        <v>31.2</v>
      </c>
      <c r="BP1245">
        <v>67.8</v>
      </c>
      <c r="BQ1245">
        <v>5399.7</v>
      </c>
      <c r="BR1245">
        <v>2.7</v>
      </c>
      <c r="BS1245">
        <v>55</v>
      </c>
      <c r="BT1245">
        <v>51.7</v>
      </c>
    </row>
    <row r="1246" spans="1:72" x14ac:dyDescent="0.25">
      <c r="A1246" s="28" t="s">
        <v>297</v>
      </c>
      <c r="B1246" s="27" t="s">
        <v>366</v>
      </c>
      <c r="C1246" s="28" t="s">
        <v>402</v>
      </c>
      <c r="D1246">
        <v>0.1</v>
      </c>
      <c r="G1246">
        <v>0.1</v>
      </c>
      <c r="H1246">
        <v>0.2</v>
      </c>
      <c r="I1246">
        <v>0.1</v>
      </c>
      <c r="J1246">
        <v>0.1</v>
      </c>
      <c r="K1246">
        <v>0.1</v>
      </c>
      <c r="L1246">
        <v>0.1</v>
      </c>
      <c r="M1246">
        <v>0.1</v>
      </c>
      <c r="N1246">
        <v>0.1</v>
      </c>
      <c r="O1246">
        <v>0.1</v>
      </c>
      <c r="P1246">
        <v>0.1</v>
      </c>
      <c r="Q1246">
        <v>0.1</v>
      </c>
      <c r="R1246">
        <v>0.1</v>
      </c>
      <c r="S1246">
        <v>0.1</v>
      </c>
      <c r="T1246">
        <v>0.1</v>
      </c>
      <c r="U1246">
        <v>0.1</v>
      </c>
      <c r="V1246">
        <v>0.1</v>
      </c>
      <c r="W1246">
        <v>0.2</v>
      </c>
      <c r="X1246">
        <v>0.1</v>
      </c>
      <c r="Y1246">
        <v>0.1</v>
      </c>
      <c r="Z1246">
        <v>0.1</v>
      </c>
      <c r="AA1246">
        <v>0.1</v>
      </c>
      <c r="AC1246">
        <v>0.1</v>
      </c>
      <c r="AD1246">
        <v>0.3</v>
      </c>
      <c r="AE1246">
        <v>0.1</v>
      </c>
      <c r="AF1246">
        <v>0.2</v>
      </c>
      <c r="AG1246">
        <v>0.2</v>
      </c>
      <c r="AH1246">
        <v>0.3</v>
      </c>
      <c r="AI1246">
        <v>0.1</v>
      </c>
      <c r="AJ1246">
        <v>0.9</v>
      </c>
      <c r="AK1246">
        <v>0.6</v>
      </c>
      <c r="AM1246">
        <v>0.3</v>
      </c>
      <c r="AN1246">
        <v>0.1</v>
      </c>
      <c r="AO1246">
        <v>0.1</v>
      </c>
      <c r="AP1246">
        <v>0.1</v>
      </c>
      <c r="AQ1246">
        <v>0.3</v>
      </c>
      <c r="AR1246">
        <v>0.1</v>
      </c>
      <c r="AS1246">
        <v>0.1</v>
      </c>
      <c r="AT1246">
        <v>0.1</v>
      </c>
      <c r="AU1246">
        <v>0.1</v>
      </c>
      <c r="AV1246">
        <v>0.3</v>
      </c>
      <c r="AW1246">
        <v>0.1</v>
      </c>
      <c r="AX1246">
        <v>0.1</v>
      </c>
      <c r="AY1246">
        <v>0.1</v>
      </c>
      <c r="AZ1246">
        <v>0.1</v>
      </c>
      <c r="BA1246">
        <v>0.2</v>
      </c>
      <c r="BB1246">
        <v>0.1</v>
      </c>
      <c r="BC1246">
        <v>1.3</v>
      </c>
      <c r="BD1246">
        <v>0.1</v>
      </c>
      <c r="BE1246">
        <v>0.2</v>
      </c>
      <c r="BF1246">
        <v>0.1</v>
      </c>
      <c r="BG1246">
        <v>0.2</v>
      </c>
      <c r="BH1246">
        <v>0.1</v>
      </c>
      <c r="BI1246">
        <v>0.1</v>
      </c>
      <c r="BJ1246">
        <v>0.1</v>
      </c>
      <c r="BK1246">
        <v>0.1</v>
      </c>
      <c r="BM1246">
        <v>0.1</v>
      </c>
      <c r="BP1246">
        <v>0.1</v>
      </c>
      <c r="BQ1246">
        <v>10.6</v>
      </c>
      <c r="BS1246">
        <v>0.2</v>
      </c>
      <c r="BT1246">
        <v>0.1</v>
      </c>
    </row>
    <row r="1247" spans="1:72" x14ac:dyDescent="0.25">
      <c r="A1247" s="28" t="s">
        <v>297</v>
      </c>
      <c r="B1247" s="27" t="s">
        <v>366</v>
      </c>
      <c r="C1247" s="28" t="s">
        <v>403</v>
      </c>
      <c r="D1247">
        <v>7.4</v>
      </c>
      <c r="E1247">
        <v>2.3</v>
      </c>
      <c r="F1247">
        <v>3</v>
      </c>
      <c r="G1247">
        <v>4.3</v>
      </c>
      <c r="H1247">
        <v>15.5</v>
      </c>
      <c r="I1247">
        <v>7</v>
      </c>
      <c r="J1247">
        <v>5.1</v>
      </c>
      <c r="K1247">
        <v>7.1</v>
      </c>
      <c r="L1247">
        <v>4.5</v>
      </c>
      <c r="M1247">
        <v>5.7</v>
      </c>
      <c r="N1247">
        <v>11.3</v>
      </c>
      <c r="O1247">
        <v>9.4</v>
      </c>
      <c r="P1247">
        <v>9.7</v>
      </c>
      <c r="Q1247">
        <v>7.9</v>
      </c>
      <c r="R1247">
        <v>9.6</v>
      </c>
      <c r="S1247">
        <v>10.7</v>
      </c>
      <c r="T1247">
        <v>8.2</v>
      </c>
      <c r="U1247">
        <v>9.9</v>
      </c>
      <c r="V1247">
        <v>11.4</v>
      </c>
      <c r="W1247">
        <v>14.5</v>
      </c>
      <c r="X1247">
        <v>10.6</v>
      </c>
      <c r="Y1247">
        <v>7</v>
      </c>
      <c r="Z1247">
        <v>7.1</v>
      </c>
      <c r="AA1247">
        <v>7.2</v>
      </c>
      <c r="AB1247">
        <v>3.4</v>
      </c>
      <c r="AC1247">
        <v>13.4</v>
      </c>
      <c r="AD1247">
        <v>28.7</v>
      </c>
      <c r="AE1247">
        <v>12.6</v>
      </c>
      <c r="AF1247">
        <v>23.2</v>
      </c>
      <c r="AG1247">
        <v>14.6</v>
      </c>
      <c r="AH1247">
        <v>33.2</v>
      </c>
      <c r="AI1247">
        <v>13.2</v>
      </c>
      <c r="AJ1247">
        <v>81.7</v>
      </c>
      <c r="AK1247">
        <v>68.1</v>
      </c>
      <c r="AL1247">
        <v>3.2</v>
      </c>
      <c r="AM1247">
        <v>25.8</v>
      </c>
      <c r="AN1247">
        <v>5.1</v>
      </c>
      <c r="AO1247">
        <v>8.6</v>
      </c>
      <c r="AP1247">
        <v>8.8</v>
      </c>
      <c r="AQ1247">
        <v>15.9</v>
      </c>
      <c r="AR1247">
        <v>5.9</v>
      </c>
      <c r="AS1247">
        <v>5.4</v>
      </c>
      <c r="AT1247">
        <v>5</v>
      </c>
      <c r="AU1247">
        <v>6.3</v>
      </c>
      <c r="AV1247">
        <v>29.7</v>
      </c>
      <c r="AW1247">
        <v>8.9</v>
      </c>
      <c r="AX1247">
        <v>7.2</v>
      </c>
      <c r="AY1247">
        <v>7</v>
      </c>
      <c r="AZ1247">
        <v>5.9</v>
      </c>
      <c r="BA1247">
        <v>14.7</v>
      </c>
      <c r="BB1247">
        <v>4.2</v>
      </c>
      <c r="BC1247">
        <v>106.6</v>
      </c>
      <c r="BD1247">
        <v>9.3</v>
      </c>
      <c r="BE1247">
        <v>18.3</v>
      </c>
      <c r="BF1247">
        <v>9</v>
      </c>
      <c r="BG1247">
        <v>13.7</v>
      </c>
      <c r="BH1247">
        <v>6.1</v>
      </c>
      <c r="BI1247">
        <v>7.9</v>
      </c>
      <c r="BJ1247">
        <v>9.8</v>
      </c>
      <c r="BK1247">
        <v>5.6</v>
      </c>
      <c r="BL1247">
        <v>4.4</v>
      </c>
      <c r="BM1247">
        <v>5.2</v>
      </c>
      <c r="BP1247">
        <v>11.6</v>
      </c>
      <c r="BQ1247">
        <v>681.7</v>
      </c>
      <c r="BR1247">
        <v>0.4</v>
      </c>
      <c r="BS1247">
        <v>9.5</v>
      </c>
      <c r="BT1247">
        <v>8.6</v>
      </c>
    </row>
    <row r="1248" spans="1:72" x14ac:dyDescent="0.25">
      <c r="A1248" s="28" t="s">
        <v>297</v>
      </c>
      <c r="B1248" s="27" t="s">
        <v>366</v>
      </c>
      <c r="C1248" s="28" t="s">
        <v>404</v>
      </c>
      <c r="D1248">
        <v>1.5</v>
      </c>
      <c r="E1248">
        <v>0.5</v>
      </c>
      <c r="F1248">
        <v>0.6</v>
      </c>
      <c r="G1248">
        <v>0.9</v>
      </c>
      <c r="H1248">
        <v>4</v>
      </c>
      <c r="I1248">
        <v>1.4</v>
      </c>
      <c r="J1248">
        <v>1</v>
      </c>
      <c r="K1248">
        <v>1.5</v>
      </c>
      <c r="L1248">
        <v>0.9</v>
      </c>
      <c r="M1248">
        <v>1.2</v>
      </c>
      <c r="N1248">
        <v>2.5</v>
      </c>
      <c r="O1248">
        <v>1.9</v>
      </c>
      <c r="P1248">
        <v>2.1</v>
      </c>
      <c r="Q1248">
        <v>1.8</v>
      </c>
      <c r="R1248">
        <v>2.2</v>
      </c>
      <c r="S1248">
        <v>2.4</v>
      </c>
      <c r="T1248">
        <v>1.6</v>
      </c>
      <c r="U1248">
        <v>2.2</v>
      </c>
      <c r="V1248">
        <v>2.6</v>
      </c>
      <c r="W1248">
        <v>3.8</v>
      </c>
      <c r="X1248">
        <v>2.4</v>
      </c>
      <c r="Y1248">
        <v>1.4</v>
      </c>
      <c r="Z1248">
        <v>1.4</v>
      </c>
      <c r="AA1248">
        <v>1.6</v>
      </c>
      <c r="AB1248">
        <v>0.7</v>
      </c>
      <c r="AC1248">
        <v>3.6</v>
      </c>
      <c r="AD1248">
        <v>8.3</v>
      </c>
      <c r="AE1248">
        <v>3.5</v>
      </c>
      <c r="AF1248">
        <v>5.8</v>
      </c>
      <c r="AG1248">
        <v>3.7</v>
      </c>
      <c r="AH1248">
        <v>6.8</v>
      </c>
      <c r="AI1248">
        <v>3</v>
      </c>
      <c r="AJ1248">
        <v>17.9</v>
      </c>
      <c r="AK1248">
        <v>13.2</v>
      </c>
      <c r="AL1248">
        <v>0.7</v>
      </c>
      <c r="AM1248">
        <v>6.4</v>
      </c>
      <c r="AN1248">
        <v>1</v>
      </c>
      <c r="AO1248">
        <v>2.1</v>
      </c>
      <c r="AP1248">
        <v>1.9</v>
      </c>
      <c r="AQ1248">
        <v>3.4</v>
      </c>
      <c r="AR1248">
        <v>1.8</v>
      </c>
      <c r="AS1248">
        <v>1.1</v>
      </c>
      <c r="AT1248">
        <v>1</v>
      </c>
      <c r="AU1248">
        <v>1.5</v>
      </c>
      <c r="AV1248">
        <v>9.2</v>
      </c>
      <c r="AW1248">
        <v>1.7</v>
      </c>
      <c r="AX1248">
        <v>1.6</v>
      </c>
      <c r="AY1248">
        <v>1.4</v>
      </c>
      <c r="AZ1248">
        <v>1.2</v>
      </c>
      <c r="BA1248">
        <v>3.3</v>
      </c>
      <c r="BB1248">
        <v>0.8</v>
      </c>
      <c r="BC1248">
        <v>27.1</v>
      </c>
      <c r="BD1248">
        <v>1.9</v>
      </c>
      <c r="BE1248">
        <v>6</v>
      </c>
      <c r="BF1248">
        <v>2.3</v>
      </c>
      <c r="BG1248">
        <v>4.4</v>
      </c>
      <c r="BH1248">
        <v>1.5</v>
      </c>
      <c r="BI1248">
        <v>1.8</v>
      </c>
      <c r="BJ1248">
        <v>2.2</v>
      </c>
      <c r="BK1248">
        <v>1.3</v>
      </c>
      <c r="BL1248">
        <v>0.9</v>
      </c>
      <c r="BM1248">
        <v>1</v>
      </c>
      <c r="BP1248">
        <v>2.3</v>
      </c>
      <c r="BQ1248">
        <v>211.9</v>
      </c>
      <c r="BR1248">
        <v>0.1</v>
      </c>
      <c r="BS1248">
        <v>1.9</v>
      </c>
      <c r="BT1248">
        <v>1.7</v>
      </c>
    </row>
    <row r="1249" spans="1:72" x14ac:dyDescent="0.25">
      <c r="A1249" s="28" t="s">
        <v>297</v>
      </c>
      <c r="B1249" s="27" t="s">
        <v>366</v>
      </c>
      <c r="C1249" s="28" t="s">
        <v>405</v>
      </c>
      <c r="D1249">
        <v>0.2</v>
      </c>
      <c r="E1249">
        <v>0.1</v>
      </c>
      <c r="F1249">
        <v>0.1</v>
      </c>
      <c r="G1249">
        <v>0.1</v>
      </c>
      <c r="H1249">
        <v>0.4</v>
      </c>
      <c r="I1249">
        <v>0.2</v>
      </c>
      <c r="J1249">
        <v>0.2</v>
      </c>
      <c r="K1249">
        <v>0.2</v>
      </c>
      <c r="L1249">
        <v>0.1</v>
      </c>
      <c r="M1249">
        <v>0.2</v>
      </c>
      <c r="N1249">
        <v>0.4</v>
      </c>
      <c r="O1249">
        <v>0.3</v>
      </c>
      <c r="P1249">
        <v>0.3</v>
      </c>
      <c r="Q1249">
        <v>0.3</v>
      </c>
      <c r="R1249">
        <v>0.3</v>
      </c>
      <c r="S1249">
        <v>0.4</v>
      </c>
      <c r="T1249">
        <v>0.3</v>
      </c>
      <c r="U1249">
        <v>0.3</v>
      </c>
      <c r="V1249">
        <v>0.3</v>
      </c>
      <c r="W1249">
        <v>0.4</v>
      </c>
      <c r="X1249">
        <v>0.3</v>
      </c>
      <c r="Y1249">
        <v>0.2</v>
      </c>
      <c r="Z1249">
        <v>0.2</v>
      </c>
      <c r="AA1249">
        <v>0.2</v>
      </c>
      <c r="AB1249">
        <v>0.1</v>
      </c>
      <c r="AC1249">
        <v>0.4</v>
      </c>
      <c r="AD1249">
        <v>0.8</v>
      </c>
      <c r="AE1249">
        <v>0.4</v>
      </c>
      <c r="AF1249">
        <v>0.6</v>
      </c>
      <c r="AG1249">
        <v>0.4</v>
      </c>
      <c r="AH1249">
        <v>0.7</v>
      </c>
      <c r="AI1249">
        <v>0.4</v>
      </c>
      <c r="AJ1249">
        <v>2.3</v>
      </c>
      <c r="AK1249">
        <v>1.4</v>
      </c>
      <c r="AL1249">
        <v>0.1</v>
      </c>
      <c r="AM1249">
        <v>0.8</v>
      </c>
      <c r="AN1249">
        <v>0.2</v>
      </c>
      <c r="AO1249">
        <v>0.2</v>
      </c>
      <c r="AP1249">
        <v>0.3</v>
      </c>
      <c r="AQ1249">
        <v>0.5</v>
      </c>
      <c r="AR1249">
        <v>0.2</v>
      </c>
      <c r="AS1249">
        <v>0.2</v>
      </c>
      <c r="AT1249">
        <v>0.2</v>
      </c>
      <c r="AU1249">
        <v>0.2</v>
      </c>
      <c r="AV1249">
        <v>0.8</v>
      </c>
      <c r="AW1249">
        <v>0.3</v>
      </c>
      <c r="AX1249">
        <v>0.2</v>
      </c>
      <c r="AY1249">
        <v>0.2</v>
      </c>
      <c r="AZ1249">
        <v>0.2</v>
      </c>
      <c r="BA1249">
        <v>0.4</v>
      </c>
      <c r="BB1249">
        <v>0.2</v>
      </c>
      <c r="BC1249">
        <v>2.7</v>
      </c>
      <c r="BD1249">
        <v>0.3</v>
      </c>
      <c r="BE1249">
        <v>0.5</v>
      </c>
      <c r="BF1249">
        <v>0.3</v>
      </c>
      <c r="BG1249">
        <v>0.5</v>
      </c>
      <c r="BH1249">
        <v>0.2</v>
      </c>
      <c r="BI1249">
        <v>0.2</v>
      </c>
      <c r="BJ1249">
        <v>0.3</v>
      </c>
      <c r="BK1249">
        <v>0.2</v>
      </c>
      <c r="BL1249">
        <v>0.1</v>
      </c>
      <c r="BM1249">
        <v>0.2</v>
      </c>
      <c r="BP1249">
        <v>0.4</v>
      </c>
      <c r="BQ1249">
        <v>16.3</v>
      </c>
      <c r="BR1249">
        <v>0.1</v>
      </c>
      <c r="BS1249">
        <v>0.4</v>
      </c>
      <c r="BT1249">
        <v>0.3</v>
      </c>
    </row>
    <row r="1250" spans="1:3" x14ac:dyDescent="0.25">
      <c r="A1250" s="28" t="s">
        <v>297</v>
      </c>
      <c r="B1250" s="27" t="s">
        <v>366</v>
      </c>
      <c r="C1250" s="28" t="s">
        <v>406</v>
      </c>
    </row>
    <row r="1251" spans="1:72" x14ac:dyDescent="0.25">
      <c r="A1251" s="28" t="s">
        <v>297</v>
      </c>
      <c r="B1251" s="27" t="s">
        <v>366</v>
      </c>
      <c r="C1251" s="28" t="s">
        <v>407</v>
      </c>
      <c r="D1251">
        <v>41.8</v>
      </c>
      <c r="E1251">
        <v>11.3</v>
      </c>
      <c r="F1251">
        <v>16.5</v>
      </c>
      <c r="G1251">
        <v>22.4</v>
      </c>
      <c r="H1251">
        <v>77.3</v>
      </c>
      <c r="I1251">
        <v>37.6</v>
      </c>
      <c r="J1251">
        <v>27.2</v>
      </c>
      <c r="K1251">
        <v>37.3</v>
      </c>
      <c r="L1251">
        <v>24</v>
      </c>
      <c r="M1251">
        <v>30.2</v>
      </c>
      <c r="N1251">
        <v>58.4</v>
      </c>
      <c r="O1251">
        <v>48.2</v>
      </c>
      <c r="P1251">
        <v>50.4</v>
      </c>
      <c r="Q1251">
        <v>40</v>
      </c>
      <c r="R1251">
        <v>49.9</v>
      </c>
      <c r="S1251">
        <v>54.6</v>
      </c>
      <c r="T1251">
        <v>42.7</v>
      </c>
      <c r="U1251">
        <v>50.5</v>
      </c>
      <c r="V1251">
        <v>55.1</v>
      </c>
      <c r="W1251">
        <v>64.3</v>
      </c>
      <c r="X1251">
        <v>50.3</v>
      </c>
      <c r="Y1251">
        <v>36.8</v>
      </c>
      <c r="Z1251">
        <v>35</v>
      </c>
      <c r="AA1251">
        <v>38.3</v>
      </c>
      <c r="AB1251">
        <v>18.3</v>
      </c>
      <c r="AC1251">
        <v>66.3</v>
      </c>
      <c r="AD1251">
        <v>131.5</v>
      </c>
      <c r="AE1251">
        <v>62.7</v>
      </c>
      <c r="AF1251">
        <v>100.8</v>
      </c>
      <c r="AG1251">
        <v>67.6</v>
      </c>
      <c r="AH1251">
        <v>133.2</v>
      </c>
      <c r="AI1251">
        <v>86.5</v>
      </c>
      <c r="AJ1251">
        <v>353.2</v>
      </c>
      <c r="AK1251">
        <v>262.1</v>
      </c>
      <c r="AL1251">
        <v>17</v>
      </c>
      <c r="AM1251">
        <v>118.7</v>
      </c>
      <c r="AN1251">
        <v>26.1</v>
      </c>
      <c r="AO1251">
        <v>42.6</v>
      </c>
      <c r="AP1251">
        <v>44.8</v>
      </c>
      <c r="AQ1251">
        <v>71.2</v>
      </c>
      <c r="AR1251">
        <v>28.1</v>
      </c>
      <c r="AS1251">
        <v>28.7</v>
      </c>
      <c r="AT1251">
        <v>26.7</v>
      </c>
      <c r="AU1251">
        <v>32.8</v>
      </c>
      <c r="AV1251">
        <v>144</v>
      </c>
      <c r="AW1251">
        <v>43.2</v>
      </c>
      <c r="AX1251">
        <v>34.2</v>
      </c>
      <c r="AY1251">
        <v>35.1</v>
      </c>
      <c r="AZ1251">
        <v>28.9</v>
      </c>
      <c r="BA1251">
        <v>62.9</v>
      </c>
      <c r="BB1251">
        <v>20.8</v>
      </c>
      <c r="BC1251">
        <v>442.6</v>
      </c>
      <c r="BD1251">
        <v>43.6</v>
      </c>
      <c r="BE1251">
        <v>85.9</v>
      </c>
      <c r="BF1251">
        <v>43.4</v>
      </c>
      <c r="BG1251">
        <v>68.8</v>
      </c>
      <c r="BH1251">
        <v>31</v>
      </c>
      <c r="BI1251">
        <v>38.5</v>
      </c>
      <c r="BJ1251">
        <v>45.6</v>
      </c>
      <c r="BK1251">
        <v>28.2</v>
      </c>
      <c r="BL1251">
        <v>21.6</v>
      </c>
      <c r="BM1251">
        <v>26.6</v>
      </c>
      <c r="BP1251">
        <v>66</v>
      </c>
      <c r="BQ1251">
        <v>2950.9</v>
      </c>
      <c r="BR1251">
        <v>3.3</v>
      </c>
      <c r="BS1251">
        <v>54.7</v>
      </c>
      <c r="BT1251">
        <v>47.9</v>
      </c>
    </row>
    <row r="1252" spans="1:72" x14ac:dyDescent="0.25">
      <c r="A1252" s="26" t="s">
        <v>298</v>
      </c>
      <c r="B1252" s="27" t="s">
        <v>367</v>
      </c>
      <c r="C1252" s="26" t="s">
        <v>384</v>
      </c>
      <c r="D1252">
        <v>2327.9</v>
      </c>
      <c r="E1252">
        <v>259.9</v>
      </c>
      <c r="F1252">
        <v>51.2</v>
      </c>
      <c r="G1252">
        <v>1235.6</v>
      </c>
      <c r="H1252">
        <v>11269.2</v>
      </c>
      <c r="I1252">
        <v>2389</v>
      </c>
      <c r="J1252">
        <v>1241.2</v>
      </c>
      <c r="K1252">
        <v>2175.4</v>
      </c>
      <c r="L1252">
        <v>967.1</v>
      </c>
      <c r="M1252">
        <v>3190.8</v>
      </c>
      <c r="N1252">
        <v>8655.7</v>
      </c>
      <c r="O1252">
        <v>4073.9</v>
      </c>
      <c r="P1252">
        <v>2761.8</v>
      </c>
      <c r="Q1252">
        <v>2566.6</v>
      </c>
      <c r="R1252">
        <v>3620.4</v>
      </c>
      <c r="S1252">
        <v>4755.4</v>
      </c>
      <c r="T1252">
        <v>2598</v>
      </c>
      <c r="U1252">
        <v>3446.5</v>
      </c>
      <c r="V1252">
        <v>7098.7</v>
      </c>
      <c r="W1252">
        <v>8341.2</v>
      </c>
      <c r="X1252">
        <v>2224.8</v>
      </c>
      <c r="Y1252">
        <v>2516.8</v>
      </c>
      <c r="Z1252">
        <v>2382.2</v>
      </c>
      <c r="AA1252">
        <v>13119.7</v>
      </c>
      <c r="AB1252">
        <v>1799.2</v>
      </c>
      <c r="AC1252">
        <v>6400.6</v>
      </c>
      <c r="AD1252">
        <v>26758</v>
      </c>
      <c r="AE1252">
        <v>5903.8</v>
      </c>
      <c r="AF1252">
        <v>34464.6</v>
      </c>
      <c r="AG1252">
        <v>21589</v>
      </c>
      <c r="AH1252">
        <v>8629.2</v>
      </c>
      <c r="AI1252">
        <v>2701.3</v>
      </c>
      <c r="AJ1252">
        <v>1693.4</v>
      </c>
      <c r="AK1252">
        <v>14414.7</v>
      </c>
      <c r="AL1252">
        <v>1952.9</v>
      </c>
      <c r="AM1252">
        <v>11619.3</v>
      </c>
      <c r="AN1252">
        <v>3794</v>
      </c>
      <c r="AO1252">
        <v>4838.7</v>
      </c>
      <c r="AP1252">
        <v>5593.6</v>
      </c>
      <c r="AQ1252">
        <v>15484.1</v>
      </c>
      <c r="AR1252">
        <v>11981.1</v>
      </c>
      <c r="AS1252">
        <v>6678.5</v>
      </c>
      <c r="AT1252">
        <v>6533.7</v>
      </c>
      <c r="AU1252">
        <v>21402.6</v>
      </c>
      <c r="AV1252">
        <v>24695.8</v>
      </c>
      <c r="AW1252">
        <v>8071.6</v>
      </c>
      <c r="AX1252">
        <v>3305.2</v>
      </c>
      <c r="AY1252">
        <v>4082</v>
      </c>
      <c r="AZ1252">
        <v>3983.2</v>
      </c>
      <c r="BA1252">
        <v>12213.9</v>
      </c>
      <c r="BB1252">
        <v>2132.9</v>
      </c>
      <c r="BC1252">
        <v>2359.2</v>
      </c>
      <c r="BD1252">
        <v>41350.7</v>
      </c>
      <c r="BE1252">
        <v>29058.3</v>
      </c>
      <c r="BF1252">
        <v>8975.8</v>
      </c>
      <c r="BG1252">
        <v>17338.1</v>
      </c>
      <c r="BH1252">
        <v>8157.7</v>
      </c>
      <c r="BI1252">
        <v>4412.3</v>
      </c>
      <c r="BJ1252">
        <v>3703.1</v>
      </c>
      <c r="BK1252">
        <v>3108.9</v>
      </c>
      <c r="BL1252">
        <v>523.4</v>
      </c>
      <c r="BM1252">
        <v>2533.2</v>
      </c>
      <c r="BP1252">
        <v>4761.4</v>
      </c>
      <c r="BQ1252">
        <v>43081</v>
      </c>
      <c r="BR1252">
        <v>139.1</v>
      </c>
      <c r="BS1252">
        <v>14894.3</v>
      </c>
      <c r="BT1252">
        <v>231.2</v>
      </c>
    </row>
    <row r="1253" spans="1:72" x14ac:dyDescent="0.25">
      <c r="A1253" s="28" t="s">
        <v>298</v>
      </c>
      <c r="B1253" s="27" t="s">
        <v>367</v>
      </c>
      <c r="C1253" s="28" t="s">
        <v>385</v>
      </c>
      <c r="D1253">
        <v>6.7</v>
      </c>
      <c r="E1253">
        <v>1.1</v>
      </c>
      <c r="F1253">
        <v>0.3</v>
      </c>
      <c r="G1253">
        <v>2.1</v>
      </c>
      <c r="H1253">
        <v>28.1</v>
      </c>
      <c r="I1253">
        <v>4.5</v>
      </c>
      <c r="J1253">
        <v>4.1</v>
      </c>
      <c r="K1253">
        <v>5.3</v>
      </c>
      <c r="L1253">
        <v>2.4</v>
      </c>
      <c r="M1253">
        <v>4.2</v>
      </c>
      <c r="N1253">
        <v>25.4</v>
      </c>
      <c r="O1253">
        <v>32.6</v>
      </c>
      <c r="P1253">
        <v>8.1</v>
      </c>
      <c r="Q1253">
        <v>6.3</v>
      </c>
      <c r="R1253">
        <v>9</v>
      </c>
      <c r="S1253">
        <v>13.2</v>
      </c>
      <c r="T1253">
        <v>9.3</v>
      </c>
      <c r="U1253">
        <v>11.7</v>
      </c>
      <c r="V1253">
        <v>21.9</v>
      </c>
      <c r="W1253">
        <v>28.7</v>
      </c>
      <c r="X1253">
        <v>5.8</v>
      </c>
      <c r="Y1253">
        <v>13.5</v>
      </c>
      <c r="Z1253">
        <v>5.7</v>
      </c>
      <c r="AA1253">
        <v>22.9</v>
      </c>
      <c r="AB1253">
        <v>1.4</v>
      </c>
      <c r="AC1253">
        <v>11.7</v>
      </c>
      <c r="AD1253">
        <v>26.2</v>
      </c>
      <c r="AE1253">
        <v>12</v>
      </c>
      <c r="AF1253">
        <v>39.1</v>
      </c>
      <c r="AG1253">
        <v>32.7</v>
      </c>
      <c r="AH1253">
        <v>11.3</v>
      </c>
      <c r="AI1253">
        <v>6.9</v>
      </c>
      <c r="AJ1253">
        <v>5.8</v>
      </c>
      <c r="AK1253">
        <v>17.8</v>
      </c>
      <c r="AL1253">
        <v>5.5</v>
      </c>
      <c r="AM1253">
        <v>19.7</v>
      </c>
      <c r="AN1253">
        <v>12.6</v>
      </c>
      <c r="AO1253">
        <v>12.6</v>
      </c>
      <c r="AP1253">
        <v>18.8</v>
      </c>
      <c r="AQ1253">
        <v>89.1</v>
      </c>
      <c r="AR1253">
        <v>16.9</v>
      </c>
      <c r="AS1253">
        <v>12.2</v>
      </c>
      <c r="AT1253">
        <v>8.9</v>
      </c>
      <c r="AU1253">
        <v>17.4</v>
      </c>
      <c r="AV1253">
        <v>72.8</v>
      </c>
      <c r="AW1253">
        <v>16</v>
      </c>
      <c r="AX1253">
        <v>9.5</v>
      </c>
      <c r="AY1253">
        <v>11</v>
      </c>
      <c r="AZ1253">
        <v>10</v>
      </c>
      <c r="BA1253">
        <v>28.5</v>
      </c>
      <c r="BB1253">
        <v>12.1</v>
      </c>
      <c r="BC1253">
        <v>7.9</v>
      </c>
      <c r="BD1253">
        <v>54.8</v>
      </c>
      <c r="BE1253">
        <v>32.1</v>
      </c>
      <c r="BF1253">
        <v>14.8</v>
      </c>
      <c r="BG1253">
        <v>20.5</v>
      </c>
      <c r="BH1253">
        <v>10.2</v>
      </c>
      <c r="BI1253">
        <v>7.6</v>
      </c>
      <c r="BJ1253">
        <v>4.8</v>
      </c>
      <c r="BK1253">
        <v>4.6</v>
      </c>
      <c r="BL1253">
        <v>1.4</v>
      </c>
      <c r="BM1253">
        <v>4.4</v>
      </c>
      <c r="BP1253">
        <v>1.8</v>
      </c>
      <c r="BQ1253">
        <v>52.1</v>
      </c>
      <c r="BS1253">
        <v>2.2</v>
      </c>
      <c r="BT1253">
        <v>1.3</v>
      </c>
    </row>
    <row r="1254" spans="1:72" x14ac:dyDescent="0.25">
      <c r="A1254" s="28" t="s">
        <v>298</v>
      </c>
      <c r="B1254" s="27" t="s">
        <v>367</v>
      </c>
      <c r="C1254" s="28" t="s">
        <v>386</v>
      </c>
      <c r="D1254">
        <v>19.7</v>
      </c>
      <c r="E1254">
        <v>2.6</v>
      </c>
      <c r="F1254">
        <v>0.7</v>
      </c>
      <c r="G1254">
        <v>7.3</v>
      </c>
      <c r="H1254">
        <v>136.2</v>
      </c>
      <c r="I1254">
        <v>28.8</v>
      </c>
      <c r="J1254">
        <v>15.6</v>
      </c>
      <c r="K1254">
        <v>25.6</v>
      </c>
      <c r="L1254">
        <v>10.5</v>
      </c>
      <c r="M1254">
        <v>23.6</v>
      </c>
      <c r="N1254">
        <v>111.2</v>
      </c>
      <c r="O1254">
        <v>61.5</v>
      </c>
      <c r="P1254">
        <v>42.7</v>
      </c>
      <c r="Q1254">
        <v>30.8</v>
      </c>
      <c r="R1254">
        <v>49.5</v>
      </c>
      <c r="S1254">
        <v>73.8</v>
      </c>
      <c r="T1254">
        <v>41.3</v>
      </c>
      <c r="U1254">
        <v>62</v>
      </c>
      <c r="V1254">
        <v>115.1</v>
      </c>
      <c r="W1254">
        <v>152.4</v>
      </c>
      <c r="X1254">
        <v>43.6</v>
      </c>
      <c r="Y1254">
        <v>38.8</v>
      </c>
      <c r="Z1254">
        <v>34.9</v>
      </c>
      <c r="AA1254">
        <v>87.7</v>
      </c>
      <c r="AB1254">
        <v>6.3</v>
      </c>
      <c r="AC1254">
        <v>56.1</v>
      </c>
      <c r="AD1254">
        <v>185</v>
      </c>
      <c r="AE1254">
        <v>55</v>
      </c>
      <c r="AF1254">
        <v>233.5</v>
      </c>
      <c r="AG1254">
        <v>127.9</v>
      </c>
      <c r="AH1254">
        <v>59</v>
      </c>
      <c r="AI1254">
        <v>48.9</v>
      </c>
      <c r="AJ1254">
        <v>20.9</v>
      </c>
      <c r="AK1254">
        <v>101</v>
      </c>
      <c r="AL1254">
        <v>24.5</v>
      </c>
      <c r="AM1254">
        <v>102.6</v>
      </c>
      <c r="AN1254">
        <v>44.1</v>
      </c>
      <c r="AO1254">
        <v>57.4</v>
      </c>
      <c r="AP1254">
        <v>66.1</v>
      </c>
      <c r="AQ1254">
        <v>215.5</v>
      </c>
      <c r="AR1254">
        <v>94.3</v>
      </c>
      <c r="AS1254">
        <v>84.1</v>
      </c>
      <c r="AT1254">
        <v>66.3</v>
      </c>
      <c r="AU1254">
        <v>66.3</v>
      </c>
      <c r="AV1254">
        <v>351.9</v>
      </c>
      <c r="AW1254">
        <v>88.8</v>
      </c>
      <c r="AX1254">
        <v>47.1</v>
      </c>
      <c r="AY1254">
        <v>43.7</v>
      </c>
      <c r="AZ1254">
        <v>38.4</v>
      </c>
      <c r="BA1254">
        <v>163.1</v>
      </c>
      <c r="BB1254">
        <v>20.7</v>
      </c>
      <c r="BC1254">
        <v>32.6</v>
      </c>
      <c r="BD1254">
        <v>338.7</v>
      </c>
      <c r="BE1254">
        <v>180.7</v>
      </c>
      <c r="BF1254">
        <v>82.6</v>
      </c>
      <c r="BG1254">
        <v>123.2</v>
      </c>
      <c r="BH1254">
        <v>62.3</v>
      </c>
      <c r="BI1254">
        <v>30.7</v>
      </c>
      <c r="BJ1254">
        <v>21.3</v>
      </c>
      <c r="BK1254">
        <v>18.7</v>
      </c>
      <c r="BL1254">
        <v>6.5</v>
      </c>
      <c r="BM1254">
        <v>21.5</v>
      </c>
      <c r="BP1254">
        <v>4.3</v>
      </c>
      <c r="BQ1254">
        <v>279.6</v>
      </c>
      <c r="BR1254">
        <v>0.1</v>
      </c>
      <c r="BS1254">
        <v>3.5</v>
      </c>
      <c r="BT1254">
        <v>3.2</v>
      </c>
    </row>
    <row r="1255" spans="1:72" x14ac:dyDescent="0.25">
      <c r="A1255" s="28" t="s">
        <v>298</v>
      </c>
      <c r="B1255" s="27" t="s">
        <v>367</v>
      </c>
      <c r="C1255" s="28" t="s">
        <v>387</v>
      </c>
      <c r="D1255">
        <v>244.1</v>
      </c>
      <c r="E1255">
        <v>29</v>
      </c>
      <c r="F1255">
        <v>9.5</v>
      </c>
      <c r="G1255">
        <v>66.6</v>
      </c>
      <c r="H1255">
        <v>948.9</v>
      </c>
      <c r="I1255">
        <v>160.1</v>
      </c>
      <c r="J1255">
        <v>108</v>
      </c>
      <c r="K1255">
        <v>154.2</v>
      </c>
      <c r="L1255">
        <v>69.7</v>
      </c>
      <c r="M1255">
        <v>126.9</v>
      </c>
      <c r="N1255">
        <v>746.4</v>
      </c>
      <c r="O1255">
        <v>797.6</v>
      </c>
      <c r="P1255">
        <v>249.7</v>
      </c>
      <c r="Q1255">
        <v>183.8</v>
      </c>
      <c r="R1255">
        <v>269.6</v>
      </c>
      <c r="S1255">
        <v>371.9</v>
      </c>
      <c r="T1255">
        <v>253.2</v>
      </c>
      <c r="U1255">
        <v>325.8</v>
      </c>
      <c r="V1255">
        <v>582.8</v>
      </c>
      <c r="W1255">
        <v>714</v>
      </c>
      <c r="X1255">
        <v>197.5</v>
      </c>
      <c r="Y1255">
        <v>292.3</v>
      </c>
      <c r="Z1255">
        <v>191.2</v>
      </c>
      <c r="AA1255">
        <v>719.8</v>
      </c>
      <c r="AB1255">
        <v>51.7</v>
      </c>
      <c r="AC1255">
        <v>308.5</v>
      </c>
      <c r="AD1255">
        <v>876.7</v>
      </c>
      <c r="AE1255">
        <v>413.6</v>
      </c>
      <c r="AF1255">
        <v>1486</v>
      </c>
      <c r="AG1255">
        <v>758.3</v>
      </c>
      <c r="AH1255">
        <v>462.2</v>
      </c>
      <c r="AI1255">
        <v>308.3</v>
      </c>
      <c r="AJ1255">
        <v>245.2</v>
      </c>
      <c r="AK1255">
        <v>731.3</v>
      </c>
      <c r="AL1255">
        <v>178.6</v>
      </c>
      <c r="AM1255">
        <v>661.6</v>
      </c>
      <c r="AN1255">
        <v>329.9</v>
      </c>
      <c r="AO1255">
        <v>338.4</v>
      </c>
      <c r="AP1255">
        <v>498.8</v>
      </c>
      <c r="AQ1255">
        <v>2473.2</v>
      </c>
      <c r="AR1255">
        <v>626.3</v>
      </c>
      <c r="AS1255">
        <v>387</v>
      </c>
      <c r="AT1255">
        <v>444.7</v>
      </c>
      <c r="AU1255">
        <v>431.1</v>
      </c>
      <c r="AV1255">
        <v>2727.4</v>
      </c>
      <c r="AW1255">
        <v>484.8</v>
      </c>
      <c r="AX1255">
        <v>286.2</v>
      </c>
      <c r="AY1255">
        <v>332.3</v>
      </c>
      <c r="AZ1255">
        <v>250.5</v>
      </c>
      <c r="BA1255">
        <v>1111.6</v>
      </c>
      <c r="BB1255">
        <v>239.7</v>
      </c>
      <c r="BC1255">
        <v>289.1</v>
      </c>
      <c r="BD1255">
        <v>2076.7</v>
      </c>
      <c r="BE1255">
        <v>1040.8</v>
      </c>
      <c r="BF1255">
        <v>437.6</v>
      </c>
      <c r="BG1255">
        <v>639.1</v>
      </c>
      <c r="BH1255">
        <v>320.3</v>
      </c>
      <c r="BI1255">
        <v>242.7</v>
      </c>
      <c r="BJ1255">
        <v>143.5</v>
      </c>
      <c r="BK1255">
        <v>163</v>
      </c>
      <c r="BL1255">
        <v>49.8</v>
      </c>
      <c r="BM1255">
        <v>128.9</v>
      </c>
      <c r="BP1255">
        <v>52.6</v>
      </c>
      <c r="BQ1255">
        <v>1445.4</v>
      </c>
      <c r="BR1255">
        <v>1.3</v>
      </c>
      <c r="BS1255">
        <v>112.2</v>
      </c>
      <c r="BT1255">
        <v>33.5</v>
      </c>
    </row>
    <row r="1256" spans="1:29" x14ac:dyDescent="0.25">
      <c r="A1256" s="28" t="s">
        <v>298</v>
      </c>
      <c r="B1256" s="27" t="s">
        <v>367</v>
      </c>
      <c r="C1256" s="28" t="s">
        <v>388</v>
      </c>
      <c r="R1256">
        <v>0.1</v>
      </c>
      <c r="AC1256">
        <v>0.1</v>
      </c>
    </row>
    <row r="1257" spans="1:72" x14ac:dyDescent="0.25">
      <c r="A1257" s="28" t="s">
        <v>298</v>
      </c>
      <c r="B1257" s="27" t="s">
        <v>367</v>
      </c>
      <c r="C1257" s="28" t="s">
        <v>389</v>
      </c>
      <c r="D1257">
        <v>0.2</v>
      </c>
      <c r="E1257">
        <v>0.1</v>
      </c>
      <c r="G1257">
        <v>0.1</v>
      </c>
      <c r="H1257">
        <v>1.1</v>
      </c>
      <c r="I1257">
        <v>0.2</v>
      </c>
      <c r="J1257">
        <v>0.2</v>
      </c>
      <c r="K1257">
        <v>0.3</v>
      </c>
      <c r="L1257">
        <v>0.1</v>
      </c>
      <c r="M1257">
        <v>0.2</v>
      </c>
      <c r="N1257">
        <v>1</v>
      </c>
      <c r="O1257">
        <v>0.8</v>
      </c>
      <c r="P1257">
        <v>0.4</v>
      </c>
      <c r="Q1257">
        <v>0.3</v>
      </c>
      <c r="R1257">
        <v>0.4</v>
      </c>
      <c r="S1257">
        <v>0.5</v>
      </c>
      <c r="T1257">
        <v>0.4</v>
      </c>
      <c r="U1257">
        <v>0.7</v>
      </c>
      <c r="V1257">
        <v>1</v>
      </c>
      <c r="W1257">
        <v>1.1</v>
      </c>
      <c r="X1257">
        <v>0.3</v>
      </c>
      <c r="Y1257">
        <v>0.4</v>
      </c>
      <c r="Z1257">
        <v>0.3</v>
      </c>
      <c r="AA1257">
        <v>1</v>
      </c>
      <c r="AB1257">
        <v>0.1</v>
      </c>
      <c r="AC1257">
        <v>0.5</v>
      </c>
      <c r="AD1257">
        <v>1</v>
      </c>
      <c r="AE1257">
        <v>0.5</v>
      </c>
      <c r="AF1257">
        <v>1.4</v>
      </c>
      <c r="AG1257">
        <v>1.1</v>
      </c>
      <c r="AH1257">
        <v>0.6</v>
      </c>
      <c r="AI1257">
        <v>0.5</v>
      </c>
      <c r="AJ1257">
        <v>0.2</v>
      </c>
      <c r="AK1257">
        <v>0.7</v>
      </c>
      <c r="AL1257">
        <v>0.2</v>
      </c>
      <c r="AM1257">
        <v>1</v>
      </c>
      <c r="AN1257">
        <v>0.4</v>
      </c>
      <c r="AO1257">
        <v>0.4</v>
      </c>
      <c r="AP1257">
        <v>0.6</v>
      </c>
      <c r="AQ1257">
        <v>2.3</v>
      </c>
      <c r="AR1257">
        <v>0.7</v>
      </c>
      <c r="AS1257">
        <v>0.5</v>
      </c>
      <c r="AT1257">
        <v>0.4</v>
      </c>
      <c r="AU1257">
        <v>0.6</v>
      </c>
      <c r="AV1257">
        <v>2.4</v>
      </c>
      <c r="AW1257">
        <v>0.5</v>
      </c>
      <c r="AX1257">
        <v>0.3</v>
      </c>
      <c r="AY1257">
        <v>0.4</v>
      </c>
      <c r="AZ1257">
        <v>0.3</v>
      </c>
      <c r="BA1257">
        <v>0.7</v>
      </c>
      <c r="BB1257">
        <v>0.3</v>
      </c>
      <c r="BC1257">
        <v>0.3</v>
      </c>
      <c r="BD1257">
        <v>1.8</v>
      </c>
      <c r="BE1257">
        <v>1.2</v>
      </c>
      <c r="BF1257">
        <v>0.5</v>
      </c>
      <c r="BG1257">
        <v>0.9</v>
      </c>
      <c r="BH1257">
        <v>0.4</v>
      </c>
      <c r="BI1257">
        <v>0.3</v>
      </c>
      <c r="BJ1257">
        <v>0.2</v>
      </c>
      <c r="BK1257">
        <v>0.2</v>
      </c>
      <c r="BL1257">
        <v>0.1</v>
      </c>
      <c r="BM1257">
        <v>0.2</v>
      </c>
      <c r="BP1257">
        <v>0.1</v>
      </c>
      <c r="BQ1257">
        <v>2.7</v>
      </c>
      <c r="BS1257">
        <v>0.3</v>
      </c>
      <c r="BT1257">
        <v>0.1</v>
      </c>
    </row>
    <row r="1258" spans="1:72" x14ac:dyDescent="0.25">
      <c r="A1258" s="28" t="s">
        <v>298</v>
      </c>
      <c r="B1258" s="27" t="s">
        <v>367</v>
      </c>
      <c r="C1258" s="28" t="s">
        <v>390</v>
      </c>
      <c r="D1258">
        <v>0.7</v>
      </c>
      <c r="E1258">
        <v>0.1</v>
      </c>
      <c r="G1258">
        <v>0.5</v>
      </c>
      <c r="H1258">
        <v>8.8</v>
      </c>
      <c r="I1258">
        <v>3.7</v>
      </c>
      <c r="J1258">
        <v>1.2</v>
      </c>
      <c r="K1258">
        <v>1.6</v>
      </c>
      <c r="L1258">
        <v>1</v>
      </c>
      <c r="M1258">
        <v>0.8</v>
      </c>
      <c r="N1258">
        <v>4.5</v>
      </c>
      <c r="O1258">
        <v>3.2</v>
      </c>
      <c r="P1258">
        <v>3.2</v>
      </c>
      <c r="Q1258">
        <v>1.9</v>
      </c>
      <c r="R1258">
        <v>3.4</v>
      </c>
      <c r="S1258">
        <v>6.2</v>
      </c>
      <c r="T1258">
        <v>2.3</v>
      </c>
      <c r="U1258">
        <v>3.5</v>
      </c>
      <c r="V1258">
        <v>9.1</v>
      </c>
      <c r="W1258">
        <v>9.8</v>
      </c>
      <c r="X1258">
        <v>3.5</v>
      </c>
      <c r="Y1258">
        <v>2.8</v>
      </c>
      <c r="Z1258">
        <v>2.1</v>
      </c>
      <c r="AA1258">
        <v>4.5</v>
      </c>
      <c r="AB1258">
        <v>0.5</v>
      </c>
      <c r="AC1258">
        <v>4.8</v>
      </c>
      <c r="AD1258">
        <v>11.8</v>
      </c>
      <c r="AE1258">
        <v>2.8</v>
      </c>
      <c r="AF1258">
        <v>13.7</v>
      </c>
      <c r="AG1258">
        <v>6.5</v>
      </c>
      <c r="AH1258">
        <v>8.1</v>
      </c>
      <c r="AI1258">
        <v>10.6</v>
      </c>
      <c r="AJ1258">
        <v>1.6</v>
      </c>
      <c r="AK1258">
        <v>5.5</v>
      </c>
      <c r="AL1258">
        <v>1</v>
      </c>
      <c r="AM1258">
        <v>14.5</v>
      </c>
      <c r="AN1258">
        <v>1.5</v>
      </c>
      <c r="AO1258">
        <v>1.9</v>
      </c>
      <c r="AP1258">
        <v>2.4</v>
      </c>
      <c r="AQ1258">
        <v>10</v>
      </c>
      <c r="AR1258">
        <v>5.8</v>
      </c>
      <c r="AS1258">
        <v>2.5</v>
      </c>
      <c r="AT1258">
        <v>2.7</v>
      </c>
      <c r="AU1258">
        <v>5.7</v>
      </c>
      <c r="AV1258">
        <v>12.2</v>
      </c>
      <c r="AW1258">
        <v>3.8</v>
      </c>
      <c r="AX1258">
        <v>1.6</v>
      </c>
      <c r="AY1258">
        <v>1.7</v>
      </c>
      <c r="AZ1258">
        <v>2.2</v>
      </c>
      <c r="BA1258">
        <v>5.6</v>
      </c>
      <c r="BB1258">
        <v>0.8</v>
      </c>
      <c r="BC1258">
        <v>3.7</v>
      </c>
      <c r="BD1258">
        <v>14.2</v>
      </c>
      <c r="BE1258">
        <v>10.7</v>
      </c>
      <c r="BF1258">
        <v>5.7</v>
      </c>
      <c r="BG1258">
        <v>9</v>
      </c>
      <c r="BH1258">
        <v>3.4</v>
      </c>
      <c r="BI1258">
        <v>2.1</v>
      </c>
      <c r="BJ1258">
        <v>2</v>
      </c>
      <c r="BK1258">
        <v>1.1</v>
      </c>
      <c r="BL1258">
        <v>0.2</v>
      </c>
      <c r="BM1258">
        <v>1.3</v>
      </c>
      <c r="BP1258">
        <v>0.2</v>
      </c>
      <c r="BQ1258">
        <v>20</v>
      </c>
      <c r="BS1258">
        <v>0.2</v>
      </c>
      <c r="BT1258">
        <v>0.2</v>
      </c>
    </row>
    <row r="1259" spans="1:72" x14ac:dyDescent="0.25">
      <c r="A1259" s="28" t="s">
        <v>298</v>
      </c>
      <c r="B1259" s="27" t="s">
        <v>367</v>
      </c>
      <c r="C1259" s="28" t="s">
        <v>391</v>
      </c>
      <c r="D1259">
        <v>1.1</v>
      </c>
      <c r="E1259">
        <v>0.4</v>
      </c>
      <c r="F1259">
        <v>0.1</v>
      </c>
      <c r="G1259">
        <v>0.7</v>
      </c>
      <c r="H1259">
        <v>5.6</v>
      </c>
      <c r="I1259">
        <v>1.2</v>
      </c>
      <c r="J1259">
        <v>1.2</v>
      </c>
      <c r="K1259">
        <v>1.5</v>
      </c>
      <c r="L1259">
        <v>0.6</v>
      </c>
      <c r="M1259">
        <v>1</v>
      </c>
      <c r="N1259">
        <v>4.6</v>
      </c>
      <c r="O1259">
        <v>4.4</v>
      </c>
      <c r="P1259">
        <v>1.7</v>
      </c>
      <c r="Q1259">
        <v>1.6</v>
      </c>
      <c r="R1259">
        <v>2.1</v>
      </c>
      <c r="S1259">
        <v>2.5</v>
      </c>
      <c r="T1259">
        <v>2.3</v>
      </c>
      <c r="U1259">
        <v>3.7</v>
      </c>
      <c r="V1259">
        <v>5.1</v>
      </c>
      <c r="W1259">
        <v>5</v>
      </c>
      <c r="X1259">
        <v>1.5</v>
      </c>
      <c r="Y1259">
        <v>2.1</v>
      </c>
      <c r="Z1259">
        <v>1.7</v>
      </c>
      <c r="AA1259">
        <v>4</v>
      </c>
      <c r="AB1259">
        <v>0.5</v>
      </c>
      <c r="AC1259">
        <v>2</v>
      </c>
      <c r="AD1259">
        <v>5.2</v>
      </c>
      <c r="AE1259">
        <v>2.4</v>
      </c>
      <c r="AF1259">
        <v>8.9</v>
      </c>
      <c r="AG1259">
        <v>5.6</v>
      </c>
      <c r="AH1259">
        <v>2.4</v>
      </c>
      <c r="AI1259">
        <v>1.5</v>
      </c>
      <c r="AJ1259">
        <v>1.5</v>
      </c>
      <c r="AK1259">
        <v>3.5</v>
      </c>
      <c r="AL1259">
        <v>0.9</v>
      </c>
      <c r="AM1259">
        <v>4.4</v>
      </c>
      <c r="AN1259">
        <v>2.3</v>
      </c>
      <c r="AO1259">
        <v>2.4</v>
      </c>
      <c r="AP1259">
        <v>2.6</v>
      </c>
      <c r="AQ1259">
        <v>14.2</v>
      </c>
      <c r="AR1259">
        <v>3.9</v>
      </c>
      <c r="AS1259">
        <v>2.3</v>
      </c>
      <c r="AT1259">
        <v>2.2</v>
      </c>
      <c r="AU1259">
        <v>2.4</v>
      </c>
      <c r="AV1259">
        <v>10.6</v>
      </c>
      <c r="AW1259">
        <v>2.6</v>
      </c>
      <c r="AX1259">
        <v>1.5</v>
      </c>
      <c r="AY1259">
        <v>2.9</v>
      </c>
      <c r="AZ1259">
        <v>1.4</v>
      </c>
      <c r="BA1259">
        <v>4.2</v>
      </c>
      <c r="BB1259">
        <v>1.2</v>
      </c>
      <c r="BC1259">
        <v>1.8</v>
      </c>
      <c r="BD1259">
        <v>11.1</v>
      </c>
      <c r="BE1259">
        <v>5.7</v>
      </c>
      <c r="BF1259">
        <v>2.5</v>
      </c>
      <c r="BG1259">
        <v>3.4</v>
      </c>
      <c r="BH1259">
        <v>1.8</v>
      </c>
      <c r="BI1259">
        <v>2.2</v>
      </c>
      <c r="BJ1259">
        <v>1.7</v>
      </c>
      <c r="BK1259">
        <v>2.5</v>
      </c>
      <c r="BL1259">
        <v>0.4</v>
      </c>
      <c r="BM1259">
        <v>1</v>
      </c>
      <c r="BP1259">
        <v>0.6</v>
      </c>
      <c r="BQ1259">
        <v>10.4</v>
      </c>
      <c r="BS1259">
        <v>0.9</v>
      </c>
      <c r="BT1259">
        <v>0.9</v>
      </c>
    </row>
    <row r="1260" spans="1:72" x14ac:dyDescent="0.25">
      <c r="A1260" s="28" t="s">
        <v>298</v>
      </c>
      <c r="B1260" s="27" t="s">
        <v>367</v>
      </c>
      <c r="C1260" s="28" t="s">
        <v>392</v>
      </c>
      <c r="D1260">
        <v>3.2</v>
      </c>
      <c r="E1260">
        <v>0.7</v>
      </c>
      <c r="F1260">
        <v>0.2</v>
      </c>
      <c r="G1260">
        <v>1.5</v>
      </c>
      <c r="H1260">
        <v>14</v>
      </c>
      <c r="I1260">
        <v>3.9</v>
      </c>
      <c r="J1260">
        <v>2.2</v>
      </c>
      <c r="K1260">
        <v>3.2</v>
      </c>
      <c r="L1260">
        <v>1.4</v>
      </c>
      <c r="M1260">
        <v>2.9</v>
      </c>
      <c r="N1260">
        <v>12.5</v>
      </c>
      <c r="O1260">
        <v>9.4</v>
      </c>
      <c r="P1260">
        <v>5</v>
      </c>
      <c r="Q1260">
        <v>3.7</v>
      </c>
      <c r="R1260">
        <v>5.6</v>
      </c>
      <c r="S1260">
        <v>7.6</v>
      </c>
      <c r="T1260">
        <v>4.8</v>
      </c>
      <c r="U1260">
        <v>6.9</v>
      </c>
      <c r="V1260">
        <v>11.7</v>
      </c>
      <c r="W1260">
        <v>15.8</v>
      </c>
      <c r="X1260">
        <v>3.6</v>
      </c>
      <c r="Y1260">
        <v>5.1</v>
      </c>
      <c r="Z1260">
        <v>3.5</v>
      </c>
      <c r="AA1260">
        <v>10.7</v>
      </c>
      <c r="AB1260">
        <v>0.9</v>
      </c>
      <c r="AC1260">
        <v>6.1</v>
      </c>
      <c r="AD1260">
        <v>15.6</v>
      </c>
      <c r="AE1260">
        <v>5.5</v>
      </c>
      <c r="AF1260">
        <v>18</v>
      </c>
      <c r="AG1260">
        <v>12.2</v>
      </c>
      <c r="AH1260">
        <v>7.9</v>
      </c>
      <c r="AI1260">
        <v>4.9</v>
      </c>
      <c r="AJ1260">
        <v>3.3</v>
      </c>
      <c r="AK1260">
        <v>9.9</v>
      </c>
      <c r="AL1260">
        <v>2.8</v>
      </c>
      <c r="AM1260">
        <v>11.4</v>
      </c>
      <c r="AN1260">
        <v>4.7</v>
      </c>
      <c r="AO1260">
        <v>4.9</v>
      </c>
      <c r="AP1260">
        <v>6.7</v>
      </c>
      <c r="AQ1260">
        <v>24.7</v>
      </c>
      <c r="AR1260">
        <v>9.6</v>
      </c>
      <c r="AS1260">
        <v>6.9</v>
      </c>
      <c r="AT1260">
        <v>5.6</v>
      </c>
      <c r="AU1260">
        <v>7.1</v>
      </c>
      <c r="AV1260">
        <v>28.5</v>
      </c>
      <c r="AW1260">
        <v>7.7</v>
      </c>
      <c r="AX1260">
        <v>3.3</v>
      </c>
      <c r="AY1260">
        <v>4.9</v>
      </c>
      <c r="AZ1260">
        <v>3.8</v>
      </c>
      <c r="BA1260">
        <v>11.3</v>
      </c>
      <c r="BB1260">
        <v>2.6</v>
      </c>
      <c r="BC1260">
        <v>3.9</v>
      </c>
      <c r="BD1260">
        <v>24.6</v>
      </c>
      <c r="BE1260">
        <v>16.1</v>
      </c>
      <c r="BF1260">
        <v>7.3</v>
      </c>
      <c r="BG1260">
        <v>12.6</v>
      </c>
      <c r="BH1260">
        <v>5.3</v>
      </c>
      <c r="BI1260">
        <v>3.9</v>
      </c>
      <c r="BJ1260">
        <v>2.4</v>
      </c>
      <c r="BK1260">
        <v>2.1</v>
      </c>
      <c r="BL1260">
        <v>0.8</v>
      </c>
      <c r="BM1260">
        <v>2.5</v>
      </c>
      <c r="BP1260">
        <v>1.7</v>
      </c>
      <c r="BQ1260">
        <v>35.6</v>
      </c>
      <c r="BR1260">
        <v>0.1</v>
      </c>
      <c r="BS1260">
        <v>2.9</v>
      </c>
      <c r="BT1260">
        <v>1.9</v>
      </c>
    </row>
    <row r="1261" spans="1:72" x14ac:dyDescent="0.25">
      <c r="A1261" s="28" t="s">
        <v>298</v>
      </c>
      <c r="B1261" s="27" t="s">
        <v>367</v>
      </c>
      <c r="C1261" s="28" t="s">
        <v>393</v>
      </c>
      <c r="D1261">
        <v>1.7</v>
      </c>
      <c r="E1261">
        <v>0.4</v>
      </c>
      <c r="F1261">
        <v>0.1</v>
      </c>
      <c r="G1261">
        <v>0.6</v>
      </c>
      <c r="H1261">
        <v>6.6</v>
      </c>
      <c r="I1261">
        <v>1.4</v>
      </c>
      <c r="J1261">
        <v>1.1</v>
      </c>
      <c r="K1261">
        <v>1.5</v>
      </c>
      <c r="L1261">
        <v>0.6</v>
      </c>
      <c r="M1261">
        <v>1.9</v>
      </c>
      <c r="N1261">
        <v>5.8</v>
      </c>
      <c r="O1261">
        <v>4.2</v>
      </c>
      <c r="P1261">
        <v>2.3</v>
      </c>
      <c r="Q1261">
        <v>1.8</v>
      </c>
      <c r="R1261">
        <v>2.9</v>
      </c>
      <c r="S1261">
        <v>3.4</v>
      </c>
      <c r="T1261">
        <v>2.5</v>
      </c>
      <c r="U1261">
        <v>3.3</v>
      </c>
      <c r="V1261">
        <v>5.1</v>
      </c>
      <c r="W1261">
        <v>6.8</v>
      </c>
      <c r="X1261">
        <v>1.6</v>
      </c>
      <c r="Y1261">
        <v>2.3</v>
      </c>
      <c r="Z1261">
        <v>1.5</v>
      </c>
      <c r="AA1261">
        <v>7.9</v>
      </c>
      <c r="AB1261">
        <v>0.5</v>
      </c>
      <c r="AC1261">
        <v>2.9</v>
      </c>
      <c r="AD1261">
        <v>7.7</v>
      </c>
      <c r="AE1261">
        <v>2.7</v>
      </c>
      <c r="AF1261">
        <v>9.7</v>
      </c>
      <c r="AG1261">
        <v>6.5</v>
      </c>
      <c r="AH1261">
        <v>3.2</v>
      </c>
      <c r="AI1261">
        <v>1.7</v>
      </c>
      <c r="AJ1261">
        <v>1.8</v>
      </c>
      <c r="AK1261">
        <v>5.5</v>
      </c>
      <c r="AL1261">
        <v>1.4</v>
      </c>
      <c r="AM1261">
        <v>5.3</v>
      </c>
      <c r="AN1261">
        <v>5.3</v>
      </c>
      <c r="AO1261">
        <v>2.3</v>
      </c>
      <c r="AP1261">
        <v>3.9</v>
      </c>
      <c r="AQ1261">
        <v>16.4</v>
      </c>
      <c r="AR1261">
        <v>9.1</v>
      </c>
      <c r="AS1261">
        <v>3.7</v>
      </c>
      <c r="AT1261">
        <v>4.4</v>
      </c>
      <c r="AU1261">
        <v>4</v>
      </c>
      <c r="AV1261">
        <v>18.8</v>
      </c>
      <c r="AW1261">
        <v>3.7</v>
      </c>
      <c r="AX1261">
        <v>1.8</v>
      </c>
      <c r="AY1261">
        <v>7</v>
      </c>
      <c r="AZ1261">
        <v>1.9</v>
      </c>
      <c r="BA1261">
        <v>6.5</v>
      </c>
      <c r="BB1261">
        <v>1.6</v>
      </c>
      <c r="BC1261">
        <v>1.7</v>
      </c>
      <c r="BD1261">
        <v>18.2</v>
      </c>
      <c r="BE1261">
        <v>8.7</v>
      </c>
      <c r="BF1261">
        <v>4.1</v>
      </c>
      <c r="BG1261">
        <v>6.2</v>
      </c>
      <c r="BH1261">
        <v>2.6</v>
      </c>
      <c r="BI1261">
        <v>2.6</v>
      </c>
      <c r="BJ1261">
        <v>1.1</v>
      </c>
      <c r="BK1261">
        <v>1.1</v>
      </c>
      <c r="BL1261">
        <v>0.4</v>
      </c>
      <c r="BM1261">
        <v>1.3</v>
      </c>
      <c r="BP1261">
        <v>0.7</v>
      </c>
      <c r="BQ1261">
        <v>14.1</v>
      </c>
      <c r="BS1261">
        <v>1.2</v>
      </c>
      <c r="BT1261">
        <v>0.8</v>
      </c>
    </row>
    <row r="1262" spans="1:72" x14ac:dyDescent="0.25">
      <c r="A1262" s="28" t="s">
        <v>298</v>
      </c>
      <c r="B1262" s="27" t="s">
        <v>367</v>
      </c>
      <c r="C1262" s="28" t="s">
        <v>394</v>
      </c>
      <c r="D1262">
        <v>0.7</v>
      </c>
      <c r="E1262">
        <v>0.1</v>
      </c>
      <c r="G1262">
        <v>0.2</v>
      </c>
      <c r="H1262">
        <v>3.1</v>
      </c>
      <c r="I1262">
        <v>0.5</v>
      </c>
      <c r="J1262">
        <v>0.3</v>
      </c>
      <c r="K1262">
        <v>0.5</v>
      </c>
      <c r="L1262">
        <v>0.2</v>
      </c>
      <c r="M1262">
        <v>0.5</v>
      </c>
      <c r="N1262">
        <v>2.9</v>
      </c>
      <c r="O1262">
        <v>2</v>
      </c>
      <c r="P1262">
        <v>0.9</v>
      </c>
      <c r="Q1262">
        <v>0.7</v>
      </c>
      <c r="R1262">
        <v>1.1</v>
      </c>
      <c r="S1262">
        <v>1.5</v>
      </c>
      <c r="T1262">
        <v>0.9</v>
      </c>
      <c r="U1262">
        <v>1.3</v>
      </c>
      <c r="V1262">
        <v>2.4</v>
      </c>
      <c r="W1262">
        <v>3.4</v>
      </c>
      <c r="X1262">
        <v>0.7</v>
      </c>
      <c r="Y1262">
        <v>1</v>
      </c>
      <c r="Z1262">
        <v>0.7</v>
      </c>
      <c r="AA1262">
        <v>2.1</v>
      </c>
      <c r="AB1262">
        <v>0.1</v>
      </c>
      <c r="AC1262">
        <v>1.2</v>
      </c>
      <c r="AD1262">
        <v>3.5</v>
      </c>
      <c r="AE1262">
        <v>1.2</v>
      </c>
      <c r="AF1262">
        <v>4.5</v>
      </c>
      <c r="AG1262">
        <v>2.8</v>
      </c>
      <c r="AH1262">
        <v>1.3</v>
      </c>
      <c r="AI1262">
        <v>0.8</v>
      </c>
      <c r="AJ1262">
        <v>0.5</v>
      </c>
      <c r="AK1262">
        <v>2.3</v>
      </c>
      <c r="AL1262">
        <v>0.7</v>
      </c>
      <c r="AM1262">
        <v>2.3</v>
      </c>
      <c r="AN1262">
        <v>0.9</v>
      </c>
      <c r="AO1262">
        <v>1.2</v>
      </c>
      <c r="AP1262">
        <v>1.6</v>
      </c>
      <c r="AQ1262">
        <v>5.2</v>
      </c>
      <c r="AR1262">
        <v>2.1</v>
      </c>
      <c r="AS1262">
        <v>1.8</v>
      </c>
      <c r="AT1262">
        <v>1.4</v>
      </c>
      <c r="AU1262">
        <v>1.4</v>
      </c>
      <c r="AV1262">
        <v>7.8</v>
      </c>
      <c r="AW1262">
        <v>1.9</v>
      </c>
      <c r="AX1262">
        <v>0.9</v>
      </c>
      <c r="AY1262">
        <v>0.9</v>
      </c>
      <c r="AZ1262">
        <v>0.9</v>
      </c>
      <c r="BA1262">
        <v>3.6</v>
      </c>
      <c r="BB1262">
        <v>0.7</v>
      </c>
      <c r="BC1262">
        <v>0.9</v>
      </c>
      <c r="BD1262">
        <v>6.3</v>
      </c>
      <c r="BE1262">
        <v>4.1</v>
      </c>
      <c r="BF1262">
        <v>1.7</v>
      </c>
      <c r="BG1262">
        <v>2.7</v>
      </c>
      <c r="BH1262">
        <v>1.3</v>
      </c>
      <c r="BI1262">
        <v>0.7</v>
      </c>
      <c r="BJ1262">
        <v>0.5</v>
      </c>
      <c r="BK1262">
        <v>0.4</v>
      </c>
      <c r="BL1262">
        <v>0.1</v>
      </c>
      <c r="BM1262">
        <v>0.5</v>
      </c>
      <c r="BP1262">
        <v>0.1</v>
      </c>
      <c r="BQ1262">
        <v>6.3</v>
      </c>
      <c r="BS1262">
        <v>0.1</v>
      </c>
      <c r="BT1262">
        <v>0.1</v>
      </c>
    </row>
    <row r="1263" spans="1:72" x14ac:dyDescent="0.25">
      <c r="A1263" s="28" t="s">
        <v>298</v>
      </c>
      <c r="B1263" s="27" t="s">
        <v>367</v>
      </c>
      <c r="C1263" s="28" t="s">
        <v>395</v>
      </c>
      <c r="D1263">
        <v>50</v>
      </c>
      <c r="E1263">
        <v>3.9</v>
      </c>
      <c r="F1263">
        <v>1.6</v>
      </c>
      <c r="G1263">
        <v>10.1</v>
      </c>
      <c r="H1263">
        <v>195.8</v>
      </c>
      <c r="I1263">
        <v>32.5</v>
      </c>
      <c r="J1263">
        <v>19.4</v>
      </c>
      <c r="K1263">
        <v>31.9</v>
      </c>
      <c r="L1263">
        <v>13.8</v>
      </c>
      <c r="M1263">
        <v>33</v>
      </c>
      <c r="N1263">
        <v>159.5</v>
      </c>
      <c r="O1263">
        <v>149.9</v>
      </c>
      <c r="P1263">
        <v>51.6</v>
      </c>
      <c r="Q1263">
        <v>39.7</v>
      </c>
      <c r="R1263">
        <v>59.7</v>
      </c>
      <c r="S1263">
        <v>92.5</v>
      </c>
      <c r="T1263">
        <v>54.8</v>
      </c>
      <c r="U1263">
        <v>76.5</v>
      </c>
      <c r="V1263">
        <v>133.4</v>
      </c>
      <c r="W1263">
        <v>173</v>
      </c>
      <c r="X1263">
        <v>63.4</v>
      </c>
      <c r="Y1263">
        <v>56.5</v>
      </c>
      <c r="Z1263">
        <v>51.1</v>
      </c>
      <c r="AA1263">
        <v>135.4</v>
      </c>
      <c r="AB1263">
        <v>9.4</v>
      </c>
      <c r="AC1263">
        <v>67.7</v>
      </c>
      <c r="AD1263">
        <v>263.7</v>
      </c>
      <c r="AE1263">
        <v>94</v>
      </c>
      <c r="AF1263">
        <v>422</v>
      </c>
      <c r="AG1263">
        <v>198.1</v>
      </c>
      <c r="AH1263">
        <v>100.4</v>
      </c>
      <c r="AI1263">
        <v>102.5</v>
      </c>
      <c r="AJ1263">
        <v>73.5</v>
      </c>
      <c r="AK1263">
        <v>194.4</v>
      </c>
      <c r="AL1263">
        <v>42.4</v>
      </c>
      <c r="AM1263">
        <v>158.2</v>
      </c>
      <c r="AN1263">
        <v>86.1</v>
      </c>
      <c r="AO1263">
        <v>99.3</v>
      </c>
      <c r="AP1263">
        <v>128.7</v>
      </c>
      <c r="AQ1263">
        <v>714.2</v>
      </c>
      <c r="AR1263">
        <v>158.4</v>
      </c>
      <c r="AS1263">
        <v>137</v>
      </c>
      <c r="AT1263">
        <v>106.6</v>
      </c>
      <c r="AU1263">
        <v>97</v>
      </c>
      <c r="AV1263">
        <v>642</v>
      </c>
      <c r="AW1263">
        <v>144</v>
      </c>
      <c r="AX1263">
        <v>100.3</v>
      </c>
      <c r="AY1263">
        <v>83.6</v>
      </c>
      <c r="AZ1263">
        <v>65</v>
      </c>
      <c r="BA1263">
        <v>378.1</v>
      </c>
      <c r="BB1263">
        <v>47.8</v>
      </c>
      <c r="BC1263">
        <v>62.4</v>
      </c>
      <c r="BD1263">
        <v>727.1</v>
      </c>
      <c r="BE1263">
        <v>299.4</v>
      </c>
      <c r="BF1263">
        <v>123.8</v>
      </c>
      <c r="BG1263">
        <v>173.6</v>
      </c>
      <c r="BH1263">
        <v>97.8</v>
      </c>
      <c r="BI1263">
        <v>54.8</v>
      </c>
      <c r="BJ1263">
        <v>30.9</v>
      </c>
      <c r="BK1263">
        <v>43</v>
      </c>
      <c r="BL1263">
        <v>13.3</v>
      </c>
      <c r="BM1263">
        <v>31.1</v>
      </c>
      <c r="BP1263">
        <v>7</v>
      </c>
      <c r="BQ1263">
        <v>346.4</v>
      </c>
      <c r="BR1263">
        <v>0.1</v>
      </c>
      <c r="BS1263">
        <v>7.7</v>
      </c>
      <c r="BT1263">
        <v>4.2</v>
      </c>
    </row>
    <row r="1264" spans="1:72" x14ac:dyDescent="0.25">
      <c r="A1264" s="28" t="s">
        <v>298</v>
      </c>
      <c r="B1264" s="27" t="s">
        <v>367</v>
      </c>
      <c r="C1264" s="28" t="s">
        <v>396</v>
      </c>
      <c r="D1264">
        <v>3.9</v>
      </c>
      <c r="E1264">
        <v>0.4</v>
      </c>
      <c r="F1264">
        <v>0.1</v>
      </c>
      <c r="G1264">
        <v>1.1</v>
      </c>
      <c r="H1264">
        <v>24.1</v>
      </c>
      <c r="I1264">
        <v>3.6</v>
      </c>
      <c r="J1264">
        <v>2</v>
      </c>
      <c r="K1264">
        <v>10.7</v>
      </c>
      <c r="L1264">
        <v>11.8</v>
      </c>
      <c r="M1264">
        <v>3</v>
      </c>
      <c r="N1264">
        <v>19.3</v>
      </c>
      <c r="O1264">
        <v>33.8</v>
      </c>
      <c r="P1264">
        <v>8.6</v>
      </c>
      <c r="Q1264">
        <v>4.2</v>
      </c>
      <c r="R1264">
        <v>6.3</v>
      </c>
      <c r="S1264">
        <v>9.6</v>
      </c>
      <c r="T1264">
        <v>12.3</v>
      </c>
      <c r="U1264">
        <v>7.4</v>
      </c>
      <c r="V1264">
        <v>15.7</v>
      </c>
      <c r="W1264">
        <v>19</v>
      </c>
      <c r="X1264">
        <v>4.5</v>
      </c>
      <c r="Y1264">
        <v>7.4</v>
      </c>
      <c r="Z1264">
        <v>4</v>
      </c>
      <c r="AA1264">
        <v>14.3</v>
      </c>
      <c r="AB1264">
        <v>1</v>
      </c>
      <c r="AC1264">
        <v>7.2</v>
      </c>
      <c r="AD1264">
        <v>23</v>
      </c>
      <c r="AE1264">
        <v>9.4</v>
      </c>
      <c r="AF1264">
        <v>43.5</v>
      </c>
      <c r="AG1264">
        <v>24.1</v>
      </c>
      <c r="AH1264">
        <v>12.2</v>
      </c>
      <c r="AI1264">
        <v>5.1</v>
      </c>
      <c r="AJ1264">
        <v>6.6</v>
      </c>
      <c r="AK1264">
        <v>16.1</v>
      </c>
      <c r="AL1264">
        <v>4.9</v>
      </c>
      <c r="AM1264">
        <v>13.5</v>
      </c>
      <c r="AN1264">
        <v>20.5</v>
      </c>
      <c r="AO1264">
        <v>8.8</v>
      </c>
      <c r="AP1264">
        <v>12.2</v>
      </c>
      <c r="AQ1264">
        <v>101.2</v>
      </c>
      <c r="AR1264">
        <v>18</v>
      </c>
      <c r="AS1264">
        <v>14</v>
      </c>
      <c r="AT1264">
        <v>13</v>
      </c>
      <c r="AU1264">
        <v>10.3</v>
      </c>
      <c r="AV1264">
        <v>77</v>
      </c>
      <c r="AW1264">
        <v>13.1</v>
      </c>
      <c r="AX1264">
        <v>6.7</v>
      </c>
      <c r="AY1264">
        <v>13.5</v>
      </c>
      <c r="AZ1264">
        <v>5.9</v>
      </c>
      <c r="BA1264">
        <v>23.6</v>
      </c>
      <c r="BB1264">
        <v>5.3</v>
      </c>
      <c r="BC1264">
        <v>10.5</v>
      </c>
      <c r="BD1264">
        <v>48</v>
      </c>
      <c r="BE1264">
        <v>27.3</v>
      </c>
      <c r="BF1264">
        <v>11.7</v>
      </c>
      <c r="BG1264">
        <v>14.7</v>
      </c>
      <c r="BH1264">
        <v>8.1</v>
      </c>
      <c r="BI1264">
        <v>5.6</v>
      </c>
      <c r="BJ1264">
        <v>3.5</v>
      </c>
      <c r="BK1264">
        <v>4.1</v>
      </c>
      <c r="BL1264">
        <v>0.8</v>
      </c>
      <c r="BM1264">
        <v>2.9</v>
      </c>
      <c r="BP1264">
        <v>0.6</v>
      </c>
      <c r="BQ1264">
        <v>31.6</v>
      </c>
      <c r="BS1264">
        <v>14.5</v>
      </c>
      <c r="BT1264">
        <v>-4.9</v>
      </c>
    </row>
    <row r="1265" spans="1:71" x14ac:dyDescent="0.25">
      <c r="A1265" s="28" t="s">
        <v>298</v>
      </c>
      <c r="B1265" s="27" t="s">
        <v>367</v>
      </c>
      <c r="C1265" s="28" t="s">
        <v>397</v>
      </c>
      <c r="D1265">
        <v>0.2</v>
      </c>
      <c r="G1265">
        <v>0.1</v>
      </c>
      <c r="H1265">
        <v>1.4</v>
      </c>
      <c r="I1265">
        <v>0.2</v>
      </c>
      <c r="J1265">
        <v>0.1</v>
      </c>
      <c r="K1265">
        <v>0.2</v>
      </c>
      <c r="L1265">
        <v>0.1</v>
      </c>
      <c r="M1265">
        <v>0.2</v>
      </c>
      <c r="N1265">
        <v>1.1</v>
      </c>
      <c r="O1265">
        <v>0.8</v>
      </c>
      <c r="P1265">
        <v>0.4</v>
      </c>
      <c r="Q1265">
        <v>0.3</v>
      </c>
      <c r="R1265">
        <v>0.4</v>
      </c>
      <c r="S1265">
        <v>0.6</v>
      </c>
      <c r="T1265">
        <v>0.3</v>
      </c>
      <c r="U1265">
        <v>0.4</v>
      </c>
      <c r="V1265">
        <v>0.8</v>
      </c>
      <c r="W1265">
        <v>1.2</v>
      </c>
      <c r="X1265">
        <v>0.3</v>
      </c>
      <c r="Y1265">
        <v>0.3</v>
      </c>
      <c r="Z1265">
        <v>0.2</v>
      </c>
      <c r="AA1265">
        <v>1.3</v>
      </c>
      <c r="AB1265">
        <v>0.1</v>
      </c>
      <c r="AC1265">
        <v>0.5</v>
      </c>
      <c r="AD1265">
        <v>1.3</v>
      </c>
      <c r="AE1265">
        <v>0.5</v>
      </c>
      <c r="AF1265">
        <v>1.9</v>
      </c>
      <c r="AG1265">
        <v>1</v>
      </c>
      <c r="AH1265">
        <v>0.8</v>
      </c>
      <c r="AI1265">
        <v>1.7</v>
      </c>
      <c r="AJ1265">
        <v>0.3</v>
      </c>
      <c r="AK1265">
        <v>1.7</v>
      </c>
      <c r="AL1265">
        <v>0.2</v>
      </c>
      <c r="AM1265">
        <v>0.9</v>
      </c>
      <c r="AN1265">
        <v>0.3</v>
      </c>
      <c r="AO1265">
        <v>0.5</v>
      </c>
      <c r="AP1265">
        <v>0.6</v>
      </c>
      <c r="AQ1265">
        <v>2.1</v>
      </c>
      <c r="AR1265">
        <v>0.8</v>
      </c>
      <c r="AS1265">
        <v>0.5</v>
      </c>
      <c r="AT1265">
        <v>0.5</v>
      </c>
      <c r="AU1265">
        <v>0.5</v>
      </c>
      <c r="AV1265">
        <v>2.6</v>
      </c>
      <c r="AW1265">
        <v>0.8</v>
      </c>
      <c r="AX1265">
        <v>0.3</v>
      </c>
      <c r="AY1265">
        <v>0.4</v>
      </c>
      <c r="AZ1265">
        <v>0.3</v>
      </c>
      <c r="BA1265">
        <v>1.1</v>
      </c>
      <c r="BB1265">
        <v>0.2</v>
      </c>
      <c r="BC1265">
        <v>0.4</v>
      </c>
      <c r="BD1265">
        <v>2.5</v>
      </c>
      <c r="BE1265">
        <v>1.4</v>
      </c>
      <c r="BF1265">
        <v>0.6</v>
      </c>
      <c r="BG1265">
        <v>1</v>
      </c>
      <c r="BH1265">
        <v>0.4</v>
      </c>
      <c r="BI1265">
        <v>0.2</v>
      </c>
      <c r="BJ1265">
        <v>0.2</v>
      </c>
      <c r="BK1265">
        <v>0.2</v>
      </c>
      <c r="BL1265">
        <v>0.1</v>
      </c>
      <c r="BM1265">
        <v>0.2</v>
      </c>
      <c r="BQ1265">
        <v>2</v>
      </c>
      <c r="BS1265">
        <v>0.1</v>
      </c>
    </row>
    <row r="1266" spans="1:3" x14ac:dyDescent="0.25">
      <c r="A1266" s="28" t="s">
        <v>298</v>
      </c>
      <c r="B1266" s="27" t="s">
        <v>367</v>
      </c>
      <c r="C1266" s="28" t="s">
        <v>398</v>
      </c>
    </row>
    <row r="1267" spans="1:3" x14ac:dyDescent="0.25">
      <c r="A1267" s="28" t="s">
        <v>298</v>
      </c>
      <c r="B1267" s="27" t="s">
        <v>367</v>
      </c>
      <c r="C1267" s="28" t="s">
        <v>399</v>
      </c>
    </row>
    <row r="1268" spans="1:72" x14ac:dyDescent="0.25">
      <c r="A1268" s="28" t="s">
        <v>298</v>
      </c>
      <c r="B1268" s="27" t="s">
        <v>367</v>
      </c>
      <c r="C1268" s="28" t="s">
        <v>400</v>
      </c>
      <c r="D1268">
        <v>4.1</v>
      </c>
      <c r="E1268">
        <v>0.7</v>
      </c>
      <c r="F1268">
        <v>0.2</v>
      </c>
      <c r="G1268">
        <v>1.4</v>
      </c>
      <c r="H1268">
        <v>15.6</v>
      </c>
      <c r="I1268">
        <v>3.1</v>
      </c>
      <c r="J1268">
        <v>2.2</v>
      </c>
      <c r="K1268">
        <v>3</v>
      </c>
      <c r="L1268">
        <v>1.4</v>
      </c>
      <c r="M1268">
        <v>2.6</v>
      </c>
      <c r="N1268">
        <v>13.3</v>
      </c>
      <c r="O1268">
        <v>14.5</v>
      </c>
      <c r="P1268">
        <v>4.8</v>
      </c>
      <c r="Q1268">
        <v>3.7</v>
      </c>
      <c r="R1268">
        <v>5.3</v>
      </c>
      <c r="S1268">
        <v>7.2</v>
      </c>
      <c r="T1268">
        <v>4.9</v>
      </c>
      <c r="U1268">
        <v>6.6</v>
      </c>
      <c r="V1268">
        <v>11.5</v>
      </c>
      <c r="W1268">
        <v>14.9</v>
      </c>
      <c r="X1268">
        <v>3.4</v>
      </c>
      <c r="Y1268">
        <v>5.7</v>
      </c>
      <c r="Z1268">
        <v>3.3</v>
      </c>
      <c r="AA1268">
        <v>13.3</v>
      </c>
      <c r="AB1268">
        <v>1</v>
      </c>
      <c r="AC1268">
        <v>6.2</v>
      </c>
      <c r="AD1268">
        <v>15.1</v>
      </c>
      <c r="AE1268">
        <v>6.5</v>
      </c>
      <c r="AF1268">
        <v>21.4</v>
      </c>
      <c r="AG1268">
        <v>14.2</v>
      </c>
      <c r="AH1268">
        <v>8</v>
      </c>
      <c r="AI1268">
        <v>4</v>
      </c>
      <c r="AJ1268">
        <v>5.3</v>
      </c>
      <c r="AK1268">
        <v>12.1</v>
      </c>
      <c r="AL1268">
        <v>3.3</v>
      </c>
      <c r="AM1268">
        <v>11.6</v>
      </c>
      <c r="AN1268">
        <v>6.3</v>
      </c>
      <c r="AO1268">
        <v>5.4</v>
      </c>
      <c r="AP1268">
        <v>9.1</v>
      </c>
      <c r="AQ1268">
        <v>51.4</v>
      </c>
      <c r="AR1268">
        <v>12.1</v>
      </c>
      <c r="AS1268">
        <v>7</v>
      </c>
      <c r="AT1268">
        <v>6.9</v>
      </c>
      <c r="AU1268">
        <v>8.6</v>
      </c>
      <c r="AV1268">
        <v>43.1</v>
      </c>
      <c r="AW1268">
        <v>8.4</v>
      </c>
      <c r="AX1268">
        <v>4.5</v>
      </c>
      <c r="AY1268">
        <v>6.1</v>
      </c>
      <c r="AZ1268">
        <v>4.5</v>
      </c>
      <c r="BA1268">
        <v>16.8</v>
      </c>
      <c r="BB1268">
        <v>4.5</v>
      </c>
      <c r="BC1268">
        <v>4.8</v>
      </c>
      <c r="BD1268">
        <v>34.1</v>
      </c>
      <c r="BE1268">
        <v>18.2</v>
      </c>
      <c r="BF1268">
        <v>8</v>
      </c>
      <c r="BG1268">
        <v>11.8</v>
      </c>
      <c r="BH1268">
        <v>5.8</v>
      </c>
      <c r="BI1268">
        <v>4.9</v>
      </c>
      <c r="BJ1268">
        <v>2.8</v>
      </c>
      <c r="BK1268">
        <v>2.9</v>
      </c>
      <c r="BL1268">
        <v>0.9</v>
      </c>
      <c r="BM1268">
        <v>2.7</v>
      </c>
      <c r="BP1268">
        <v>1.2</v>
      </c>
      <c r="BQ1268">
        <v>30.5</v>
      </c>
      <c r="BS1268">
        <v>1</v>
      </c>
      <c r="BT1268">
        <v>0.9</v>
      </c>
    </row>
    <row r="1269" spans="1:72" x14ac:dyDescent="0.25">
      <c r="A1269" s="28" t="s">
        <v>298</v>
      </c>
      <c r="B1269" s="27" t="s">
        <v>367</v>
      </c>
      <c r="C1269" s="28" t="s">
        <v>401</v>
      </c>
      <c r="D1269">
        <v>1.6</v>
      </c>
      <c r="E1269">
        <v>0.3</v>
      </c>
      <c r="F1269">
        <v>0.1</v>
      </c>
      <c r="G1269">
        <v>0.6</v>
      </c>
      <c r="H1269">
        <v>7.9</v>
      </c>
      <c r="I1269">
        <v>1.3</v>
      </c>
      <c r="J1269">
        <v>1</v>
      </c>
      <c r="K1269">
        <v>1.6</v>
      </c>
      <c r="L1269">
        <v>0.6</v>
      </c>
      <c r="M1269">
        <v>1.6</v>
      </c>
      <c r="N1269">
        <v>7.3</v>
      </c>
      <c r="O1269">
        <v>5.3</v>
      </c>
      <c r="P1269">
        <v>2.5</v>
      </c>
      <c r="Q1269">
        <v>1.9</v>
      </c>
      <c r="R1269">
        <v>2.8</v>
      </c>
      <c r="S1269">
        <v>3.8</v>
      </c>
      <c r="T1269">
        <v>2.6</v>
      </c>
      <c r="U1269">
        <v>3.7</v>
      </c>
      <c r="V1269">
        <v>6.1</v>
      </c>
      <c r="W1269">
        <v>8.5</v>
      </c>
      <c r="X1269">
        <v>2.1</v>
      </c>
      <c r="Y1269">
        <v>2.6</v>
      </c>
      <c r="Z1269">
        <v>2</v>
      </c>
      <c r="AA1269">
        <v>5.9</v>
      </c>
      <c r="AB1269">
        <v>0.4</v>
      </c>
      <c r="AC1269">
        <v>3.1</v>
      </c>
      <c r="AD1269">
        <v>9.8</v>
      </c>
      <c r="AE1269">
        <v>3.3</v>
      </c>
      <c r="AF1269">
        <v>12.3</v>
      </c>
      <c r="AG1269">
        <v>7.7</v>
      </c>
      <c r="AH1269">
        <v>3.9</v>
      </c>
      <c r="AI1269">
        <v>3</v>
      </c>
      <c r="AJ1269">
        <v>1.9</v>
      </c>
      <c r="AK1269">
        <v>6.3</v>
      </c>
      <c r="AL1269">
        <v>1.7</v>
      </c>
      <c r="AM1269">
        <v>6</v>
      </c>
      <c r="AN1269">
        <v>3.1</v>
      </c>
      <c r="AO1269">
        <v>3.6</v>
      </c>
      <c r="AP1269">
        <v>4.6</v>
      </c>
      <c r="AQ1269">
        <v>17.4</v>
      </c>
      <c r="AR1269">
        <v>5.9</v>
      </c>
      <c r="AS1269">
        <v>5.2</v>
      </c>
      <c r="AT1269">
        <v>4.2</v>
      </c>
      <c r="AU1269">
        <v>3.8</v>
      </c>
      <c r="AV1269">
        <v>23.4</v>
      </c>
      <c r="AW1269">
        <v>5.2</v>
      </c>
      <c r="AX1269">
        <v>2.9</v>
      </c>
      <c r="AY1269">
        <v>3</v>
      </c>
      <c r="AZ1269">
        <v>2.2</v>
      </c>
      <c r="BA1269">
        <v>9.9</v>
      </c>
      <c r="BB1269">
        <v>1.6</v>
      </c>
      <c r="BC1269">
        <v>1.9</v>
      </c>
      <c r="BD1269">
        <v>20.3</v>
      </c>
      <c r="BE1269">
        <v>10.9</v>
      </c>
      <c r="BF1269">
        <v>4.5</v>
      </c>
      <c r="BG1269">
        <v>7.6</v>
      </c>
      <c r="BH1269">
        <v>3.6</v>
      </c>
      <c r="BI1269">
        <v>2.5</v>
      </c>
      <c r="BJ1269">
        <v>1.3</v>
      </c>
      <c r="BK1269">
        <v>1.3</v>
      </c>
      <c r="BL1269">
        <v>0.4</v>
      </c>
      <c r="BM1269">
        <v>1.4</v>
      </c>
      <c r="BP1269">
        <v>0.4</v>
      </c>
      <c r="BQ1269">
        <v>19.4</v>
      </c>
      <c r="BS1269">
        <v>0.5</v>
      </c>
      <c r="BT1269">
        <v>0.3</v>
      </c>
    </row>
    <row r="1270" spans="1:72" x14ac:dyDescent="0.25">
      <c r="A1270" s="28" t="s">
        <v>298</v>
      </c>
      <c r="B1270" s="27" t="s">
        <v>367</v>
      </c>
      <c r="C1270" s="28" t="s">
        <v>402</v>
      </c>
      <c r="D1270">
        <v>6.2</v>
      </c>
      <c r="E1270">
        <v>1.1</v>
      </c>
      <c r="F1270">
        <v>0.3</v>
      </c>
      <c r="G1270">
        <v>2.2</v>
      </c>
      <c r="H1270">
        <v>23.4</v>
      </c>
      <c r="I1270">
        <v>4.9</v>
      </c>
      <c r="J1270">
        <v>3.4</v>
      </c>
      <c r="K1270">
        <v>4.7</v>
      </c>
      <c r="L1270">
        <v>2.2</v>
      </c>
      <c r="M1270">
        <v>4</v>
      </c>
      <c r="N1270">
        <v>19</v>
      </c>
      <c r="O1270">
        <v>17.4</v>
      </c>
      <c r="P1270">
        <v>7.1</v>
      </c>
      <c r="Q1270">
        <v>5.6</v>
      </c>
      <c r="R1270">
        <v>7.9</v>
      </c>
      <c r="S1270">
        <v>11</v>
      </c>
      <c r="T1270">
        <v>7.2</v>
      </c>
      <c r="U1270">
        <v>10.3</v>
      </c>
      <c r="V1270">
        <v>17</v>
      </c>
      <c r="W1270">
        <v>21.3</v>
      </c>
      <c r="X1270">
        <v>5.7</v>
      </c>
      <c r="Y1270">
        <v>7.6</v>
      </c>
      <c r="Z1270">
        <v>5.4</v>
      </c>
      <c r="AA1270">
        <v>20.3</v>
      </c>
      <c r="AB1270">
        <v>1.6</v>
      </c>
      <c r="AC1270">
        <v>9.2</v>
      </c>
      <c r="AD1270">
        <v>23.8</v>
      </c>
      <c r="AE1270">
        <v>10.3</v>
      </c>
      <c r="AF1270">
        <v>34.2</v>
      </c>
      <c r="AG1270">
        <v>20.2</v>
      </c>
      <c r="AH1270">
        <v>12.5</v>
      </c>
      <c r="AI1270">
        <v>6.8</v>
      </c>
      <c r="AJ1270">
        <v>7.2</v>
      </c>
      <c r="AK1270">
        <v>18.4</v>
      </c>
      <c r="AL1270">
        <v>4.9</v>
      </c>
      <c r="AM1270">
        <v>17.1</v>
      </c>
      <c r="AN1270">
        <v>8.3</v>
      </c>
      <c r="AO1270">
        <v>7.8</v>
      </c>
      <c r="AP1270">
        <v>12.7</v>
      </c>
      <c r="AQ1270">
        <v>64.5</v>
      </c>
      <c r="AR1270">
        <v>17.4</v>
      </c>
      <c r="AS1270">
        <v>10.6</v>
      </c>
      <c r="AT1270">
        <v>10.8</v>
      </c>
      <c r="AU1270">
        <v>13</v>
      </c>
      <c r="AV1270">
        <v>61.9</v>
      </c>
      <c r="AW1270">
        <v>12.3</v>
      </c>
      <c r="AX1270">
        <v>6.9</v>
      </c>
      <c r="AY1270">
        <v>8.7</v>
      </c>
      <c r="AZ1270">
        <v>6.5</v>
      </c>
      <c r="BA1270">
        <v>26.1</v>
      </c>
      <c r="BB1270">
        <v>6</v>
      </c>
      <c r="BC1270">
        <v>7</v>
      </c>
      <c r="BD1270">
        <v>54.1</v>
      </c>
      <c r="BE1270">
        <v>28.1</v>
      </c>
      <c r="BF1270">
        <v>12.1</v>
      </c>
      <c r="BG1270">
        <v>17.5</v>
      </c>
      <c r="BH1270">
        <v>8.9</v>
      </c>
      <c r="BI1270">
        <v>8.6</v>
      </c>
      <c r="BJ1270">
        <v>4.2</v>
      </c>
      <c r="BK1270">
        <v>4.2</v>
      </c>
      <c r="BL1270">
        <v>1.5</v>
      </c>
      <c r="BM1270">
        <v>4.2</v>
      </c>
      <c r="BP1270">
        <v>1.8</v>
      </c>
      <c r="BQ1270">
        <v>48.8</v>
      </c>
      <c r="BR1270">
        <v>0.1</v>
      </c>
      <c r="BS1270">
        <v>1.6</v>
      </c>
      <c r="BT1270">
        <v>1.6</v>
      </c>
    </row>
    <row r="1271" spans="1:72" x14ac:dyDescent="0.25">
      <c r="A1271" s="28" t="s">
        <v>298</v>
      </c>
      <c r="B1271" s="27" t="s">
        <v>367</v>
      </c>
      <c r="C1271" s="28" t="s">
        <v>403</v>
      </c>
      <c r="D1271">
        <v>36.1</v>
      </c>
      <c r="E1271">
        <v>3.3</v>
      </c>
      <c r="F1271">
        <v>1.1</v>
      </c>
      <c r="G1271">
        <v>6.8</v>
      </c>
      <c r="H1271">
        <v>103.3</v>
      </c>
      <c r="I1271">
        <v>17</v>
      </c>
      <c r="J1271">
        <v>11.9</v>
      </c>
      <c r="K1271">
        <v>17.2</v>
      </c>
      <c r="L1271">
        <v>8</v>
      </c>
      <c r="M1271">
        <v>14.8</v>
      </c>
      <c r="N1271">
        <v>88.8</v>
      </c>
      <c r="O1271">
        <v>74.8</v>
      </c>
      <c r="P1271">
        <v>28.7</v>
      </c>
      <c r="Q1271">
        <v>20.7</v>
      </c>
      <c r="R1271">
        <v>32.4</v>
      </c>
      <c r="S1271">
        <v>44</v>
      </c>
      <c r="T1271">
        <v>29.5</v>
      </c>
      <c r="U1271">
        <v>42</v>
      </c>
      <c r="V1271">
        <v>70.7</v>
      </c>
      <c r="W1271">
        <v>93.1</v>
      </c>
      <c r="X1271">
        <v>21.5</v>
      </c>
      <c r="Y1271">
        <v>31.8</v>
      </c>
      <c r="Z1271">
        <v>20.9</v>
      </c>
      <c r="AA1271">
        <v>71</v>
      </c>
      <c r="AB1271">
        <v>5.1</v>
      </c>
      <c r="AC1271">
        <v>36.6</v>
      </c>
      <c r="AD1271">
        <v>99.2</v>
      </c>
      <c r="AE1271">
        <v>39.6</v>
      </c>
      <c r="AF1271">
        <v>150.1</v>
      </c>
      <c r="AG1271">
        <v>93.6</v>
      </c>
      <c r="AH1271">
        <v>47.6</v>
      </c>
      <c r="AI1271">
        <v>29.6</v>
      </c>
      <c r="AJ1271">
        <v>26.1</v>
      </c>
      <c r="AK1271">
        <v>76.1</v>
      </c>
      <c r="AL1271">
        <v>26.1</v>
      </c>
      <c r="AM1271">
        <v>79.6</v>
      </c>
      <c r="AN1271">
        <v>43.9</v>
      </c>
      <c r="AO1271">
        <v>37</v>
      </c>
      <c r="AP1271">
        <v>57.9</v>
      </c>
      <c r="AQ1271">
        <v>277.1</v>
      </c>
      <c r="AR1271">
        <v>78.3</v>
      </c>
      <c r="AS1271">
        <v>50.1</v>
      </c>
      <c r="AT1271">
        <v>44.7</v>
      </c>
      <c r="AU1271">
        <v>53.5</v>
      </c>
      <c r="AV1271">
        <v>303.7</v>
      </c>
      <c r="AW1271">
        <v>54.5</v>
      </c>
      <c r="AX1271">
        <v>30.2</v>
      </c>
      <c r="AY1271">
        <v>45.6</v>
      </c>
      <c r="AZ1271">
        <v>32.3</v>
      </c>
      <c r="BA1271">
        <v>141.8</v>
      </c>
      <c r="BB1271">
        <v>35.3</v>
      </c>
      <c r="BC1271">
        <v>37.9</v>
      </c>
      <c r="BD1271">
        <v>220.6</v>
      </c>
      <c r="BE1271">
        <v>136.1</v>
      </c>
      <c r="BF1271">
        <v>55.6</v>
      </c>
      <c r="BG1271">
        <v>77</v>
      </c>
      <c r="BH1271">
        <v>41.8</v>
      </c>
      <c r="BI1271">
        <v>30.2</v>
      </c>
      <c r="BJ1271">
        <v>15.9</v>
      </c>
      <c r="BK1271">
        <v>17.6</v>
      </c>
      <c r="BL1271">
        <v>5.8</v>
      </c>
      <c r="BM1271">
        <v>15.8</v>
      </c>
      <c r="BP1271">
        <v>5.3</v>
      </c>
      <c r="BQ1271">
        <v>179.4</v>
      </c>
      <c r="BR1271">
        <v>0.1</v>
      </c>
      <c r="BS1271">
        <v>4.7</v>
      </c>
      <c r="BT1271">
        <v>4</v>
      </c>
    </row>
    <row r="1272" spans="1:72" x14ac:dyDescent="0.25">
      <c r="A1272" s="28" t="s">
        <v>298</v>
      </c>
      <c r="B1272" s="27" t="s">
        <v>367</v>
      </c>
      <c r="C1272" s="28" t="s">
        <v>404</v>
      </c>
      <c r="D1272">
        <v>6.7</v>
      </c>
      <c r="E1272">
        <v>0.9</v>
      </c>
      <c r="F1272">
        <v>0.2</v>
      </c>
      <c r="G1272">
        <v>2</v>
      </c>
      <c r="H1272">
        <v>27.5</v>
      </c>
      <c r="I1272">
        <v>5.9</v>
      </c>
      <c r="J1272">
        <v>3.2</v>
      </c>
      <c r="K1272">
        <v>4.8</v>
      </c>
      <c r="L1272">
        <v>2.4</v>
      </c>
      <c r="M1272">
        <v>3.8</v>
      </c>
      <c r="N1272">
        <v>22.3</v>
      </c>
      <c r="O1272">
        <v>16.8</v>
      </c>
      <c r="P1272">
        <v>8.3</v>
      </c>
      <c r="Q1272">
        <v>5.6</v>
      </c>
      <c r="R1272">
        <v>9.6</v>
      </c>
      <c r="S1272">
        <v>12.9</v>
      </c>
      <c r="T1272">
        <v>7.5</v>
      </c>
      <c r="U1272">
        <v>10.4</v>
      </c>
      <c r="V1272">
        <v>19.6</v>
      </c>
      <c r="W1272">
        <v>26</v>
      </c>
      <c r="X1272">
        <v>6.5</v>
      </c>
      <c r="Y1272">
        <v>8.4</v>
      </c>
      <c r="Z1272">
        <v>5.4</v>
      </c>
      <c r="AA1272">
        <v>20.6</v>
      </c>
      <c r="AB1272">
        <v>1.7</v>
      </c>
      <c r="AC1272">
        <v>10.7</v>
      </c>
      <c r="AD1272">
        <v>26.4</v>
      </c>
      <c r="AE1272">
        <v>9.3</v>
      </c>
      <c r="AF1272">
        <v>35.9</v>
      </c>
      <c r="AG1272">
        <v>20.7</v>
      </c>
      <c r="AH1272">
        <v>12.9</v>
      </c>
      <c r="AI1272">
        <v>6.2</v>
      </c>
      <c r="AJ1272">
        <v>3.9</v>
      </c>
      <c r="AK1272">
        <v>18.1</v>
      </c>
      <c r="AL1272">
        <v>5.4</v>
      </c>
      <c r="AM1272">
        <v>19.9</v>
      </c>
      <c r="AN1272">
        <v>6.8</v>
      </c>
      <c r="AO1272">
        <v>9.3</v>
      </c>
      <c r="AP1272">
        <v>12</v>
      </c>
      <c r="AQ1272">
        <v>41.1</v>
      </c>
      <c r="AR1272">
        <v>16.1</v>
      </c>
      <c r="AS1272">
        <v>11.1</v>
      </c>
      <c r="AT1272">
        <v>9.5</v>
      </c>
      <c r="AU1272">
        <v>12.8</v>
      </c>
      <c r="AV1272">
        <v>57.6</v>
      </c>
      <c r="AW1272">
        <v>14.2</v>
      </c>
      <c r="AX1272">
        <v>5.7</v>
      </c>
      <c r="AY1272">
        <v>7.6</v>
      </c>
      <c r="AZ1272">
        <v>7</v>
      </c>
      <c r="BA1272">
        <v>26.1</v>
      </c>
      <c r="BB1272">
        <v>5.7</v>
      </c>
      <c r="BC1272">
        <v>9.1</v>
      </c>
      <c r="BD1272">
        <v>45.6</v>
      </c>
      <c r="BE1272">
        <v>30.5</v>
      </c>
      <c r="BF1272">
        <v>13.6</v>
      </c>
      <c r="BG1272">
        <v>19.5</v>
      </c>
      <c r="BH1272">
        <v>10.2</v>
      </c>
      <c r="BI1272">
        <v>5.4</v>
      </c>
      <c r="BJ1272">
        <v>4.6</v>
      </c>
      <c r="BK1272">
        <v>4</v>
      </c>
      <c r="BL1272">
        <v>1.3</v>
      </c>
      <c r="BM1272">
        <v>4</v>
      </c>
      <c r="BP1272">
        <v>1.5</v>
      </c>
      <c r="BQ1272">
        <v>44.7</v>
      </c>
      <c r="BS1272">
        <v>1.4</v>
      </c>
      <c r="BT1272">
        <v>1.1</v>
      </c>
    </row>
    <row r="1273" spans="1:69" x14ac:dyDescent="0.25">
      <c r="A1273" s="28" t="s">
        <v>298</v>
      </c>
      <c r="B1273" s="27" t="s">
        <v>367</v>
      </c>
      <c r="C1273" s="28" t="s">
        <v>405</v>
      </c>
      <c r="H1273">
        <v>0.2</v>
      </c>
      <c r="N1273">
        <v>0.2</v>
      </c>
      <c r="O1273">
        <v>0.2</v>
      </c>
      <c r="P1273">
        <v>0.1</v>
      </c>
      <c r="Q1273">
        <v>0.1</v>
      </c>
      <c r="R1273">
        <v>0.1</v>
      </c>
      <c r="S1273">
        <v>0.1</v>
      </c>
      <c r="T1273">
        <v>0.1</v>
      </c>
      <c r="U1273">
        <v>0.1</v>
      </c>
      <c r="V1273">
        <v>0.2</v>
      </c>
      <c r="W1273">
        <v>0.2</v>
      </c>
      <c r="X1273">
        <v>0.1</v>
      </c>
      <c r="Y1273">
        <v>0.1</v>
      </c>
      <c r="Z1273">
        <v>0.1</v>
      </c>
      <c r="AA1273">
        <v>0.2</v>
      </c>
      <c r="AC1273">
        <v>0.1</v>
      </c>
      <c r="AD1273">
        <v>0.2</v>
      </c>
      <c r="AE1273">
        <v>0.1</v>
      </c>
      <c r="AF1273">
        <v>0.3</v>
      </c>
      <c r="AG1273">
        <v>0.2</v>
      </c>
      <c r="AH1273">
        <v>0.1</v>
      </c>
      <c r="AI1273">
        <v>0.1</v>
      </c>
      <c r="AJ1273">
        <v>0.1</v>
      </c>
      <c r="AK1273">
        <v>0.2</v>
      </c>
      <c r="AM1273">
        <v>0.2</v>
      </c>
      <c r="AN1273">
        <v>0.1</v>
      </c>
      <c r="AO1273">
        <v>0.1</v>
      </c>
      <c r="AP1273">
        <v>0.1</v>
      </c>
      <c r="AQ1273">
        <v>0.6</v>
      </c>
      <c r="AR1273">
        <v>0.2</v>
      </c>
      <c r="AS1273">
        <v>0.1</v>
      </c>
      <c r="AT1273">
        <v>0.1</v>
      </c>
      <c r="AU1273">
        <v>0.1</v>
      </c>
      <c r="AV1273">
        <v>0.5</v>
      </c>
      <c r="AW1273">
        <v>0.1</v>
      </c>
      <c r="AX1273">
        <v>0.1</v>
      </c>
      <c r="AY1273">
        <v>0.1</v>
      </c>
      <c r="AZ1273">
        <v>0.1</v>
      </c>
      <c r="BA1273">
        <v>0.2</v>
      </c>
      <c r="BC1273">
        <v>0.1</v>
      </c>
      <c r="BD1273">
        <v>0.5</v>
      </c>
      <c r="BE1273">
        <v>0.2</v>
      </c>
      <c r="BF1273">
        <v>0.1</v>
      </c>
      <c r="BG1273">
        <v>0.2</v>
      </c>
      <c r="BH1273">
        <v>0.1</v>
      </c>
      <c r="BI1273">
        <v>0.1</v>
      </c>
      <c r="BQ1273">
        <v>0.4</v>
      </c>
    </row>
    <row r="1274" spans="1:72" x14ac:dyDescent="0.25">
      <c r="A1274" s="28" t="s">
        <v>298</v>
      </c>
      <c r="B1274" s="27" t="s">
        <v>367</v>
      </c>
      <c r="C1274" s="28" t="s">
        <v>406</v>
      </c>
      <c r="D1274">
        <v>1.5</v>
      </c>
      <c r="E1274">
        <v>0.4</v>
      </c>
      <c r="F1274">
        <v>0.1</v>
      </c>
      <c r="G1274">
        <v>0.7</v>
      </c>
      <c r="H1274">
        <v>6.5</v>
      </c>
      <c r="I1274">
        <v>1.3</v>
      </c>
      <c r="J1274">
        <v>1</v>
      </c>
      <c r="K1274">
        <v>1.3</v>
      </c>
      <c r="L1274">
        <v>0.7</v>
      </c>
      <c r="M1274">
        <v>1</v>
      </c>
      <c r="N1274">
        <v>5.3</v>
      </c>
      <c r="O1274">
        <v>6</v>
      </c>
      <c r="P1274">
        <v>2</v>
      </c>
      <c r="Q1274">
        <v>1.5</v>
      </c>
      <c r="R1274">
        <v>2.2</v>
      </c>
      <c r="S1274">
        <v>3</v>
      </c>
      <c r="T1274">
        <v>2</v>
      </c>
      <c r="U1274">
        <v>2.6</v>
      </c>
      <c r="V1274">
        <v>4.3</v>
      </c>
      <c r="W1274">
        <v>5.5</v>
      </c>
      <c r="X1274">
        <v>1.6</v>
      </c>
      <c r="Y1274">
        <v>2.6</v>
      </c>
      <c r="Z1274">
        <v>1.4</v>
      </c>
      <c r="AA1274">
        <v>6.3</v>
      </c>
      <c r="AB1274">
        <v>0.5</v>
      </c>
      <c r="AC1274">
        <v>2.6</v>
      </c>
      <c r="AD1274">
        <v>6.1</v>
      </c>
      <c r="AE1274">
        <v>2.6</v>
      </c>
      <c r="AF1274">
        <v>9</v>
      </c>
      <c r="AG1274">
        <v>5.5</v>
      </c>
      <c r="AH1274">
        <v>3.4</v>
      </c>
      <c r="AI1274">
        <v>1.6</v>
      </c>
      <c r="AJ1274">
        <v>1.5</v>
      </c>
      <c r="AK1274">
        <v>4.8</v>
      </c>
      <c r="AL1274">
        <v>1.2</v>
      </c>
      <c r="AM1274">
        <v>4.4</v>
      </c>
      <c r="AN1274">
        <v>2.1</v>
      </c>
      <c r="AO1274">
        <v>2.7</v>
      </c>
      <c r="AP1274">
        <v>3.7</v>
      </c>
      <c r="AQ1274">
        <v>14.8</v>
      </c>
      <c r="AR1274">
        <v>4.2</v>
      </c>
      <c r="AS1274">
        <v>2.6</v>
      </c>
      <c r="AT1274">
        <v>2.4</v>
      </c>
      <c r="AU1274">
        <v>3.5</v>
      </c>
      <c r="AV1274">
        <v>14.4</v>
      </c>
      <c r="AW1274">
        <v>3.6</v>
      </c>
      <c r="AX1274">
        <v>1.9</v>
      </c>
      <c r="AY1274">
        <v>2.4</v>
      </c>
      <c r="AZ1274">
        <v>1.7</v>
      </c>
      <c r="BA1274">
        <v>6.4</v>
      </c>
      <c r="BB1274">
        <v>1.5</v>
      </c>
      <c r="BC1274">
        <v>1.9</v>
      </c>
      <c r="BD1274">
        <v>13.9</v>
      </c>
      <c r="BE1274">
        <v>7</v>
      </c>
      <c r="BF1274">
        <v>3.2</v>
      </c>
      <c r="BG1274">
        <v>4.6</v>
      </c>
      <c r="BH1274">
        <v>2.3</v>
      </c>
      <c r="BI1274">
        <v>1.9</v>
      </c>
      <c r="BJ1274">
        <v>1.2</v>
      </c>
      <c r="BK1274">
        <v>1.1</v>
      </c>
      <c r="BL1274">
        <v>0.4</v>
      </c>
      <c r="BM1274">
        <v>1.2</v>
      </c>
      <c r="BP1274">
        <v>0.5</v>
      </c>
      <c r="BQ1274">
        <v>13.2</v>
      </c>
      <c r="BS1274">
        <v>0.5</v>
      </c>
      <c r="BT1274">
        <v>0.5</v>
      </c>
    </row>
    <row r="1275" spans="1:72" x14ac:dyDescent="0.25">
      <c r="A1275" s="28" t="s">
        <v>298</v>
      </c>
      <c r="B1275" s="27" t="s">
        <v>367</v>
      </c>
      <c r="C1275" s="28" t="s">
        <v>407</v>
      </c>
      <c r="D1275">
        <v>117</v>
      </c>
      <c r="E1275">
        <v>19.9</v>
      </c>
      <c r="F1275">
        <v>5.7</v>
      </c>
      <c r="G1275">
        <v>48.3</v>
      </c>
      <c r="H1275">
        <v>620</v>
      </c>
      <c r="I1275">
        <v>120.3</v>
      </c>
      <c r="J1275">
        <v>76.4</v>
      </c>
      <c r="K1275">
        <v>110</v>
      </c>
      <c r="L1275">
        <v>51.3</v>
      </c>
      <c r="M1275">
        <v>92.3</v>
      </c>
      <c r="N1275">
        <v>480.7</v>
      </c>
      <c r="O1275">
        <v>491.7</v>
      </c>
      <c r="P1275">
        <v>174.5</v>
      </c>
      <c r="Q1275">
        <v>134</v>
      </c>
      <c r="R1275">
        <v>196.6</v>
      </c>
      <c r="S1275">
        <v>274.9</v>
      </c>
      <c r="T1275">
        <v>165.6</v>
      </c>
      <c r="U1275">
        <v>235.3</v>
      </c>
      <c r="V1275">
        <v>422.2</v>
      </c>
      <c r="W1275">
        <v>524.2</v>
      </c>
      <c r="X1275">
        <v>151.7</v>
      </c>
      <c r="Y1275">
        <v>208.5</v>
      </c>
      <c r="Z1275">
        <v>132.9</v>
      </c>
      <c r="AA1275">
        <v>515.2</v>
      </c>
      <c r="AB1275">
        <v>40.8</v>
      </c>
      <c r="AC1275">
        <v>227.3</v>
      </c>
      <c r="AD1275">
        <v>642.2</v>
      </c>
      <c r="AE1275">
        <v>254.9</v>
      </c>
      <c r="AF1275">
        <v>939.3</v>
      </c>
      <c r="AG1275">
        <v>513.1</v>
      </c>
      <c r="AH1275">
        <v>320.1</v>
      </c>
      <c r="AI1275">
        <v>226.2</v>
      </c>
      <c r="AJ1275">
        <v>131.9</v>
      </c>
      <c r="AK1275">
        <v>472.8</v>
      </c>
      <c r="AL1275">
        <v>101</v>
      </c>
      <c r="AM1275">
        <v>483.9</v>
      </c>
      <c r="AN1275">
        <v>240.3</v>
      </c>
      <c r="AO1275">
        <v>249.8</v>
      </c>
      <c r="AP1275">
        <v>316.2</v>
      </c>
      <c r="AQ1275">
        <v>1295.1</v>
      </c>
      <c r="AR1275">
        <v>466.2</v>
      </c>
      <c r="AS1275">
        <v>273.9</v>
      </c>
      <c r="AT1275">
        <v>287.9</v>
      </c>
      <c r="AU1275">
        <v>292.5</v>
      </c>
      <c r="AV1275">
        <v>1524.1</v>
      </c>
      <c r="AW1275">
        <v>343.8</v>
      </c>
      <c r="AX1275">
        <v>180.6</v>
      </c>
      <c r="AY1275">
        <v>277</v>
      </c>
      <c r="AZ1275">
        <v>160.6</v>
      </c>
      <c r="BA1275">
        <v>641</v>
      </c>
      <c r="BB1275">
        <v>115.8</v>
      </c>
      <c r="BC1275">
        <v>176.2</v>
      </c>
      <c r="BD1275">
        <v>1388.6</v>
      </c>
      <c r="BE1275">
        <v>696.1</v>
      </c>
      <c r="BF1275">
        <v>315</v>
      </c>
      <c r="BG1275">
        <v>484.2</v>
      </c>
      <c r="BH1275">
        <v>221.3</v>
      </c>
      <c r="BI1275">
        <v>170.1</v>
      </c>
      <c r="BJ1275">
        <v>110.5</v>
      </c>
      <c r="BK1275">
        <v>115.8</v>
      </c>
      <c r="BL1275">
        <v>32.2</v>
      </c>
      <c r="BM1275">
        <v>91.2</v>
      </c>
      <c r="BP1275">
        <v>33.8</v>
      </c>
      <c r="BQ1275">
        <v>1066.4</v>
      </c>
      <c r="BR1275">
        <v>0.9</v>
      </c>
      <c r="BS1275">
        <v>30.8</v>
      </c>
      <c r="BT1275">
        <v>26.5</v>
      </c>
    </row>
    <row r="1276" spans="1:72" x14ac:dyDescent="0.25">
      <c r="A1276" s="26" t="s">
        <v>299</v>
      </c>
      <c r="B1276" s="27" t="s">
        <v>368</v>
      </c>
      <c r="C1276" s="26" t="s">
        <v>384</v>
      </c>
      <c r="D1276">
        <v>1452.9</v>
      </c>
      <c r="E1276">
        <v>376.2</v>
      </c>
      <c r="F1276">
        <v>83.6</v>
      </c>
      <c r="G1276">
        <v>590.2</v>
      </c>
      <c r="H1276">
        <v>4595.7</v>
      </c>
      <c r="I1276">
        <v>729.8</v>
      </c>
      <c r="J1276">
        <v>713.5</v>
      </c>
      <c r="K1276">
        <v>1211.2</v>
      </c>
      <c r="L1276">
        <v>396.5</v>
      </c>
      <c r="M1276">
        <v>1633.2</v>
      </c>
      <c r="N1276">
        <v>3060.9</v>
      </c>
      <c r="O1276">
        <v>1037.3</v>
      </c>
      <c r="P1276">
        <v>1413.5</v>
      </c>
      <c r="Q1276">
        <v>1247.1</v>
      </c>
      <c r="R1276">
        <v>3021.6</v>
      </c>
      <c r="S1276">
        <v>1974.2</v>
      </c>
      <c r="T1276">
        <v>975.4</v>
      </c>
      <c r="U1276">
        <v>1411</v>
      </c>
      <c r="V1276">
        <v>1859.6</v>
      </c>
      <c r="W1276">
        <v>2520.9</v>
      </c>
      <c r="X1276">
        <v>586.8</v>
      </c>
      <c r="Y1276">
        <v>792.5</v>
      </c>
      <c r="Z1276">
        <v>588.9</v>
      </c>
      <c r="AA1276">
        <v>17104.1</v>
      </c>
      <c r="AB1276">
        <v>1036.3</v>
      </c>
      <c r="AC1276">
        <v>6739.7</v>
      </c>
      <c r="AD1276">
        <v>12415.7</v>
      </c>
      <c r="AE1276">
        <v>1425.7</v>
      </c>
      <c r="AF1276">
        <v>5524.9</v>
      </c>
      <c r="AG1276">
        <v>4124.3</v>
      </c>
      <c r="AH1276">
        <v>4236</v>
      </c>
      <c r="AI1276">
        <v>711.6</v>
      </c>
      <c r="AJ1276">
        <v>565.8</v>
      </c>
      <c r="AK1276">
        <v>5797.6</v>
      </c>
      <c r="AL1276">
        <v>375.3</v>
      </c>
      <c r="AM1276">
        <v>2935.2</v>
      </c>
      <c r="AN1276">
        <v>530.3</v>
      </c>
      <c r="AO1276">
        <v>775.3</v>
      </c>
      <c r="AP1276">
        <v>1539.2</v>
      </c>
      <c r="AQ1276">
        <v>3520.4</v>
      </c>
      <c r="AR1276">
        <v>1686.6</v>
      </c>
      <c r="AS1276">
        <v>853.4</v>
      </c>
      <c r="AT1276">
        <v>949.9</v>
      </c>
      <c r="AU1276">
        <v>5479.2</v>
      </c>
      <c r="AV1276">
        <v>8548.4</v>
      </c>
      <c r="AW1276">
        <v>4346.9</v>
      </c>
      <c r="AX1276">
        <v>994.2</v>
      </c>
      <c r="AY1276">
        <v>1569.1</v>
      </c>
      <c r="AZ1276">
        <v>1650.2</v>
      </c>
      <c r="BA1276">
        <v>1280.8</v>
      </c>
      <c r="BB1276">
        <v>701.5</v>
      </c>
      <c r="BC1276">
        <v>325.3</v>
      </c>
      <c r="BD1276">
        <v>4585</v>
      </c>
      <c r="BE1276">
        <v>17136.4</v>
      </c>
      <c r="BF1276">
        <v>3192.3</v>
      </c>
      <c r="BG1276">
        <v>3070.3</v>
      </c>
      <c r="BH1276">
        <v>1868.2</v>
      </c>
      <c r="BI1276">
        <v>1893.3</v>
      </c>
      <c r="BJ1276">
        <v>1251.2</v>
      </c>
      <c r="BK1276">
        <v>1330.3</v>
      </c>
      <c r="BL1276">
        <v>83</v>
      </c>
      <c r="BM1276">
        <v>436.5</v>
      </c>
      <c r="BP1276">
        <v>1108000.4</v>
      </c>
      <c r="BQ1276">
        <v>48981.5</v>
      </c>
      <c r="BR1276">
        <v>1080.4</v>
      </c>
      <c r="BS1276">
        <v>16116.1</v>
      </c>
      <c r="BT1276">
        <v>610.5</v>
      </c>
    </row>
    <row r="1277" spans="1:72" x14ac:dyDescent="0.25">
      <c r="A1277" s="28" t="s">
        <v>299</v>
      </c>
      <c r="B1277" s="27" t="s">
        <v>368</v>
      </c>
      <c r="C1277" s="28" t="s">
        <v>385</v>
      </c>
      <c r="D1277">
        <v>1.4</v>
      </c>
      <c r="E1277">
        <v>0.4</v>
      </c>
      <c r="F1277">
        <v>0.3</v>
      </c>
      <c r="G1277">
        <v>0.6</v>
      </c>
      <c r="H1277">
        <v>2.3</v>
      </c>
      <c r="I1277">
        <v>0.6</v>
      </c>
      <c r="J1277">
        <v>0.8</v>
      </c>
      <c r="K1277">
        <v>1.1</v>
      </c>
      <c r="L1277">
        <v>0.5</v>
      </c>
      <c r="M1277">
        <v>0.7</v>
      </c>
      <c r="N1277">
        <v>2.2</v>
      </c>
      <c r="O1277">
        <v>1.3</v>
      </c>
      <c r="P1277">
        <v>1.3</v>
      </c>
      <c r="Q1277">
        <v>1.2</v>
      </c>
      <c r="R1277">
        <v>1</v>
      </c>
      <c r="S1277">
        <v>1.5</v>
      </c>
      <c r="T1277">
        <v>2.4</v>
      </c>
      <c r="U1277">
        <v>1.4</v>
      </c>
      <c r="V1277">
        <v>1.9</v>
      </c>
      <c r="W1277">
        <v>1.8</v>
      </c>
      <c r="X1277">
        <v>0.7</v>
      </c>
      <c r="Y1277">
        <v>0.7</v>
      </c>
      <c r="Z1277">
        <v>0.7</v>
      </c>
      <c r="AA1277">
        <v>8</v>
      </c>
      <c r="AB1277">
        <v>0.3</v>
      </c>
      <c r="AC1277">
        <v>1.7</v>
      </c>
      <c r="AD1277">
        <v>21.9</v>
      </c>
      <c r="AE1277">
        <v>0.8</v>
      </c>
      <c r="AF1277">
        <v>1.1</v>
      </c>
      <c r="AG1277">
        <v>1.1</v>
      </c>
      <c r="AH1277">
        <v>1.3</v>
      </c>
      <c r="AI1277">
        <v>0.9</v>
      </c>
      <c r="AJ1277">
        <v>0.8</v>
      </c>
      <c r="AK1277">
        <v>1.7</v>
      </c>
      <c r="AL1277">
        <v>0.3</v>
      </c>
      <c r="AM1277">
        <v>1.4</v>
      </c>
      <c r="AN1277">
        <v>0.5</v>
      </c>
      <c r="AO1277">
        <v>0.5</v>
      </c>
      <c r="AP1277">
        <v>1.6</v>
      </c>
      <c r="AQ1277">
        <v>3.2</v>
      </c>
      <c r="AR1277">
        <v>0.9</v>
      </c>
      <c r="AS1277">
        <v>0.8</v>
      </c>
      <c r="AT1277">
        <v>0.5</v>
      </c>
      <c r="AU1277">
        <v>1.5</v>
      </c>
      <c r="AV1277">
        <v>5</v>
      </c>
      <c r="AW1277">
        <v>2.2</v>
      </c>
      <c r="AX1277">
        <v>2.2</v>
      </c>
      <c r="AY1277">
        <v>0.9</v>
      </c>
      <c r="AZ1277">
        <v>0.8</v>
      </c>
      <c r="BA1277">
        <v>1.4</v>
      </c>
      <c r="BB1277">
        <v>0.4</v>
      </c>
      <c r="BC1277">
        <v>0.4</v>
      </c>
      <c r="BD1277">
        <v>1.6</v>
      </c>
      <c r="BE1277">
        <v>25.2</v>
      </c>
      <c r="BF1277">
        <v>0.9</v>
      </c>
      <c r="BG1277">
        <v>2.5</v>
      </c>
      <c r="BH1277">
        <v>1.1</v>
      </c>
      <c r="BI1277">
        <v>0.6</v>
      </c>
      <c r="BJ1277">
        <v>0.5</v>
      </c>
      <c r="BK1277">
        <v>0.7</v>
      </c>
      <c r="BL1277">
        <v>0.4</v>
      </c>
      <c r="BM1277">
        <v>0.4</v>
      </c>
      <c r="BP1277">
        <v>24.6</v>
      </c>
      <c r="BQ1277">
        <v>25.1</v>
      </c>
      <c r="BR1277">
        <v>0.1</v>
      </c>
      <c r="BS1277">
        <v>25.3</v>
      </c>
      <c r="BT1277">
        <v>1.2</v>
      </c>
    </row>
    <row r="1278" spans="1:72" x14ac:dyDescent="0.25">
      <c r="A1278" s="28" t="s">
        <v>299</v>
      </c>
      <c r="B1278" s="27" t="s">
        <v>368</v>
      </c>
      <c r="C1278" s="28" t="s">
        <v>386</v>
      </c>
      <c r="D1278">
        <v>2.4</v>
      </c>
      <c r="E1278">
        <v>0.1</v>
      </c>
      <c r="F1278">
        <v>0.1</v>
      </c>
      <c r="G1278">
        <v>0.3</v>
      </c>
      <c r="H1278">
        <v>5.4</v>
      </c>
      <c r="I1278">
        <v>1.3</v>
      </c>
      <c r="J1278">
        <v>1.2</v>
      </c>
      <c r="K1278">
        <v>1.2</v>
      </c>
      <c r="L1278">
        <v>0.8</v>
      </c>
      <c r="M1278">
        <v>1</v>
      </c>
      <c r="N1278">
        <v>9.7</v>
      </c>
      <c r="O1278">
        <v>13.6</v>
      </c>
      <c r="P1278">
        <v>4</v>
      </c>
      <c r="Q1278">
        <v>1.3</v>
      </c>
      <c r="R1278">
        <v>3</v>
      </c>
      <c r="S1278">
        <v>2.2</v>
      </c>
      <c r="T1278">
        <v>1.6</v>
      </c>
      <c r="U1278">
        <v>1.4</v>
      </c>
      <c r="V1278">
        <v>1.7</v>
      </c>
      <c r="W1278">
        <v>2.6</v>
      </c>
      <c r="X1278">
        <v>0.9</v>
      </c>
      <c r="Y1278">
        <v>2.7</v>
      </c>
      <c r="Z1278">
        <v>0.9</v>
      </c>
      <c r="AA1278">
        <v>8.2</v>
      </c>
      <c r="AB1278">
        <v>0.4</v>
      </c>
      <c r="AC1278">
        <v>1.1</v>
      </c>
      <c r="AD1278">
        <v>2.9</v>
      </c>
      <c r="AE1278">
        <v>0.9</v>
      </c>
      <c r="AF1278">
        <v>4.9</v>
      </c>
      <c r="AG1278">
        <v>2.9</v>
      </c>
      <c r="AH1278">
        <v>2.4</v>
      </c>
      <c r="AI1278">
        <v>1.5</v>
      </c>
      <c r="AJ1278">
        <v>1</v>
      </c>
      <c r="AK1278">
        <v>1.8</v>
      </c>
      <c r="AL1278">
        <v>0.4</v>
      </c>
      <c r="AM1278">
        <v>2.4</v>
      </c>
      <c r="AN1278">
        <v>2.1</v>
      </c>
      <c r="AO1278">
        <v>2.5</v>
      </c>
      <c r="AP1278">
        <v>1.5</v>
      </c>
      <c r="AQ1278">
        <v>7.2</v>
      </c>
      <c r="AR1278">
        <v>1.3</v>
      </c>
      <c r="AS1278">
        <v>16</v>
      </c>
      <c r="AT1278">
        <v>2.4</v>
      </c>
      <c r="AU1278">
        <v>1</v>
      </c>
      <c r="AV1278">
        <v>3.6</v>
      </c>
      <c r="AW1278">
        <v>1</v>
      </c>
      <c r="AX1278">
        <v>3.8</v>
      </c>
      <c r="AY1278">
        <v>1</v>
      </c>
      <c r="AZ1278">
        <v>0.9</v>
      </c>
      <c r="BA1278">
        <v>1.2</v>
      </c>
      <c r="BB1278">
        <v>0.3</v>
      </c>
      <c r="BC1278">
        <v>1.7</v>
      </c>
      <c r="BD1278">
        <v>1.4</v>
      </c>
      <c r="BE1278">
        <v>3.6</v>
      </c>
      <c r="BF1278">
        <v>2.1</v>
      </c>
      <c r="BG1278">
        <v>16.1</v>
      </c>
      <c r="BH1278">
        <v>1.9</v>
      </c>
      <c r="BI1278">
        <v>1.6</v>
      </c>
      <c r="BJ1278">
        <v>1.3</v>
      </c>
      <c r="BK1278">
        <v>0.7</v>
      </c>
      <c r="BL1278">
        <v>0.2</v>
      </c>
      <c r="BM1278">
        <v>0.6</v>
      </c>
      <c r="BP1278">
        <v>21</v>
      </c>
      <c r="BQ1278">
        <v>62.3</v>
      </c>
      <c r="BS1278">
        <v>41</v>
      </c>
      <c r="BT1278">
        <v>4.8</v>
      </c>
    </row>
    <row r="1279" spans="1:72" x14ac:dyDescent="0.25">
      <c r="A1279" s="28" t="s">
        <v>299</v>
      </c>
      <c r="B1279" s="27" t="s">
        <v>368</v>
      </c>
      <c r="C1279" s="28" t="s">
        <v>387</v>
      </c>
      <c r="D1279">
        <v>5.4</v>
      </c>
      <c r="E1279">
        <v>1.2</v>
      </c>
      <c r="F1279">
        <v>1.5</v>
      </c>
      <c r="G1279">
        <v>2.4</v>
      </c>
      <c r="H1279">
        <v>10.7</v>
      </c>
      <c r="I1279">
        <v>3.4</v>
      </c>
      <c r="J1279">
        <v>3</v>
      </c>
      <c r="K1279">
        <v>3.9</v>
      </c>
      <c r="L1279">
        <v>2.6</v>
      </c>
      <c r="M1279">
        <v>4.6</v>
      </c>
      <c r="N1279">
        <v>8.5</v>
      </c>
      <c r="O1279">
        <v>10.7</v>
      </c>
      <c r="P1279">
        <v>5.8</v>
      </c>
      <c r="Q1279">
        <v>4.2</v>
      </c>
      <c r="R1279">
        <v>5.2</v>
      </c>
      <c r="S1279">
        <v>5.9</v>
      </c>
      <c r="T1279">
        <v>7.3</v>
      </c>
      <c r="U1279">
        <v>5.6</v>
      </c>
      <c r="V1279">
        <v>6</v>
      </c>
      <c r="W1279">
        <v>9.4</v>
      </c>
      <c r="X1279">
        <v>4.1</v>
      </c>
      <c r="Y1279">
        <v>3.5</v>
      </c>
      <c r="Z1279">
        <v>3.8</v>
      </c>
      <c r="AA1279">
        <v>28.1</v>
      </c>
      <c r="AB1279">
        <v>1.9</v>
      </c>
      <c r="AC1279">
        <v>6.4</v>
      </c>
      <c r="AD1279">
        <v>24.8</v>
      </c>
      <c r="AE1279">
        <v>4</v>
      </c>
      <c r="AF1279">
        <v>7.6</v>
      </c>
      <c r="AG1279">
        <v>5.9</v>
      </c>
      <c r="AH1279">
        <v>6</v>
      </c>
      <c r="AI1279">
        <v>5.8</v>
      </c>
      <c r="AJ1279">
        <v>4.2</v>
      </c>
      <c r="AK1279">
        <v>7.1</v>
      </c>
      <c r="AL1279">
        <v>2.4</v>
      </c>
      <c r="AM1279">
        <v>6.8</v>
      </c>
      <c r="AN1279">
        <v>3.9</v>
      </c>
      <c r="AO1279">
        <v>3.4</v>
      </c>
      <c r="AP1279">
        <v>14.3</v>
      </c>
      <c r="AQ1279">
        <v>45.5</v>
      </c>
      <c r="AR1279">
        <v>5.2</v>
      </c>
      <c r="AS1279">
        <v>5.2</v>
      </c>
      <c r="AT1279">
        <v>6.6</v>
      </c>
      <c r="AU1279">
        <v>5.8</v>
      </c>
      <c r="AV1279">
        <v>27.5</v>
      </c>
      <c r="AW1279">
        <v>9</v>
      </c>
      <c r="AX1279">
        <v>17.6</v>
      </c>
      <c r="AY1279">
        <v>4.4</v>
      </c>
      <c r="AZ1279">
        <v>4.1</v>
      </c>
      <c r="BA1279">
        <v>4.7</v>
      </c>
      <c r="BB1279">
        <v>2.3</v>
      </c>
      <c r="BC1279">
        <v>2.1</v>
      </c>
      <c r="BD1279">
        <v>8</v>
      </c>
      <c r="BE1279">
        <v>66.9</v>
      </c>
      <c r="BF1279">
        <v>4.7</v>
      </c>
      <c r="BG1279">
        <v>9.4</v>
      </c>
      <c r="BH1279">
        <v>4.3</v>
      </c>
      <c r="BI1279">
        <v>5.8</v>
      </c>
      <c r="BJ1279">
        <v>2.6</v>
      </c>
      <c r="BK1279">
        <v>3.2</v>
      </c>
      <c r="BL1279">
        <v>2.1</v>
      </c>
      <c r="BM1279">
        <v>2.4</v>
      </c>
      <c r="BP1279">
        <v>208.9</v>
      </c>
      <c r="BQ1279">
        <v>121.4</v>
      </c>
      <c r="BR1279">
        <v>0.7</v>
      </c>
      <c r="BS1279">
        <v>185.5</v>
      </c>
      <c r="BT1279">
        <v>7.5</v>
      </c>
    </row>
    <row r="1280" spans="1:71" x14ac:dyDescent="0.25">
      <c r="A1280" s="28" t="s">
        <v>299</v>
      </c>
      <c r="B1280" s="27" t="s">
        <v>368</v>
      </c>
      <c r="C1280" s="28" t="s">
        <v>388</v>
      </c>
      <c r="T1280">
        <v>0.1</v>
      </c>
      <c r="W1280">
        <v>0.1</v>
      </c>
      <c r="AD1280">
        <v>0.2</v>
      </c>
      <c r="AF1280">
        <v>0.1</v>
      </c>
      <c r="AG1280">
        <v>0.1</v>
      </c>
      <c r="AH1280">
        <v>0.2</v>
      </c>
      <c r="AI1280">
        <v>1.2</v>
      </c>
      <c r="AJ1280">
        <v>0.1</v>
      </c>
      <c r="AK1280">
        <v>0.3</v>
      </c>
      <c r="AQ1280">
        <v>0.4</v>
      </c>
      <c r="AV1280">
        <v>0.1</v>
      </c>
      <c r="AW1280">
        <v>0.1</v>
      </c>
      <c r="AX1280">
        <v>0.1</v>
      </c>
      <c r="BS1280">
        <v>1.2</v>
      </c>
    </row>
    <row r="1281" spans="1:71" x14ac:dyDescent="0.25">
      <c r="A1281" s="28" t="s">
        <v>299</v>
      </c>
      <c r="B1281" s="27" t="s">
        <v>368</v>
      </c>
      <c r="C1281" s="28" t="s">
        <v>389</v>
      </c>
      <c r="H1281">
        <v>0.1</v>
      </c>
      <c r="N1281">
        <v>0.1</v>
      </c>
      <c r="AA1281">
        <v>0.3</v>
      </c>
      <c r="AD1281">
        <v>0.4</v>
      </c>
      <c r="AF1281">
        <v>0.1</v>
      </c>
      <c r="AG1281">
        <v>0.1</v>
      </c>
      <c r="AM1281">
        <v>0.1</v>
      </c>
      <c r="AV1281">
        <v>0.1</v>
      </c>
      <c r="AW1281">
        <v>0.1</v>
      </c>
      <c r="BE1281">
        <v>0.9</v>
      </c>
      <c r="BG1281">
        <v>0.1</v>
      </c>
      <c r="BP1281">
        <v>1.1</v>
      </c>
      <c r="BQ1281">
        <v>0.9</v>
      </c>
      <c r="BS1281">
        <v>0.1</v>
      </c>
    </row>
    <row r="1282" spans="1:72" x14ac:dyDescent="0.25">
      <c r="A1282" s="28" t="s">
        <v>299</v>
      </c>
      <c r="B1282" s="27" t="s">
        <v>368</v>
      </c>
      <c r="C1282" s="28" t="s">
        <v>390</v>
      </c>
      <c r="D1282">
        <v>0.2</v>
      </c>
      <c r="F1282">
        <v>0.1</v>
      </c>
      <c r="G1282">
        <v>0.1</v>
      </c>
      <c r="H1282">
        <v>0.4</v>
      </c>
      <c r="I1282">
        <v>0.2</v>
      </c>
      <c r="J1282">
        <v>0.1</v>
      </c>
      <c r="K1282">
        <v>0.1</v>
      </c>
      <c r="L1282">
        <v>0.1</v>
      </c>
      <c r="M1282">
        <v>0.2</v>
      </c>
      <c r="N1282">
        <v>0.2</v>
      </c>
      <c r="O1282">
        <v>0.2</v>
      </c>
      <c r="P1282">
        <v>0.2</v>
      </c>
      <c r="Q1282">
        <v>0.1</v>
      </c>
      <c r="R1282">
        <v>0.2</v>
      </c>
      <c r="S1282">
        <v>0.2</v>
      </c>
      <c r="T1282">
        <v>0.2</v>
      </c>
      <c r="U1282">
        <v>0.2</v>
      </c>
      <c r="V1282">
        <v>0.2</v>
      </c>
      <c r="W1282">
        <v>0.2</v>
      </c>
      <c r="X1282">
        <v>0.2</v>
      </c>
      <c r="Y1282">
        <v>0.2</v>
      </c>
      <c r="Z1282">
        <v>0.2</v>
      </c>
      <c r="AA1282">
        <v>0.5</v>
      </c>
      <c r="AB1282">
        <v>0.1</v>
      </c>
      <c r="AC1282">
        <v>0.2</v>
      </c>
      <c r="AD1282">
        <v>0.5</v>
      </c>
      <c r="AE1282">
        <v>0.1</v>
      </c>
      <c r="AF1282">
        <v>0.2</v>
      </c>
      <c r="AG1282">
        <v>0.2</v>
      </c>
      <c r="AH1282">
        <v>0.2</v>
      </c>
      <c r="AI1282">
        <v>0.2</v>
      </c>
      <c r="AJ1282">
        <v>0.1</v>
      </c>
      <c r="AK1282">
        <v>0.2</v>
      </c>
      <c r="AL1282">
        <v>0.1</v>
      </c>
      <c r="AM1282">
        <v>0.4</v>
      </c>
      <c r="AN1282">
        <v>0.1</v>
      </c>
      <c r="AO1282">
        <v>0.1</v>
      </c>
      <c r="AP1282">
        <v>0.2</v>
      </c>
      <c r="AQ1282">
        <v>0.1</v>
      </c>
      <c r="AR1282">
        <v>0.1</v>
      </c>
      <c r="AS1282">
        <v>0.1</v>
      </c>
      <c r="AT1282">
        <v>0.1</v>
      </c>
      <c r="AU1282">
        <v>0.1</v>
      </c>
      <c r="AV1282">
        <v>0.2</v>
      </c>
      <c r="AW1282">
        <v>0.2</v>
      </c>
      <c r="AX1282">
        <v>0.1</v>
      </c>
      <c r="AY1282">
        <v>0.1</v>
      </c>
      <c r="AZ1282">
        <v>0.1</v>
      </c>
      <c r="BA1282">
        <v>0.1</v>
      </c>
      <c r="BC1282">
        <v>0.1</v>
      </c>
      <c r="BD1282">
        <v>0.1</v>
      </c>
      <c r="BE1282">
        <v>2.1</v>
      </c>
      <c r="BF1282">
        <v>0.1</v>
      </c>
      <c r="BG1282">
        <v>0.2</v>
      </c>
      <c r="BH1282">
        <v>0.1</v>
      </c>
      <c r="BI1282">
        <v>0.1</v>
      </c>
      <c r="BJ1282">
        <v>0.1</v>
      </c>
      <c r="BK1282">
        <v>0.1</v>
      </c>
      <c r="BL1282">
        <v>0.1</v>
      </c>
      <c r="BM1282">
        <v>0.1</v>
      </c>
      <c r="BP1282">
        <v>1.1</v>
      </c>
      <c r="BQ1282">
        <v>2.2</v>
      </c>
      <c r="BS1282">
        <v>0.2</v>
      </c>
      <c r="BT1282">
        <v>0.2</v>
      </c>
    </row>
    <row r="1283" spans="1:71" x14ac:dyDescent="0.25">
      <c r="A1283" s="28" t="s">
        <v>299</v>
      </c>
      <c r="B1283" s="27" t="s">
        <v>368</v>
      </c>
      <c r="C1283" s="28" t="s">
        <v>391</v>
      </c>
      <c r="H1283">
        <v>0.1</v>
      </c>
      <c r="N1283">
        <v>0.1</v>
      </c>
      <c r="O1283">
        <v>0.1</v>
      </c>
      <c r="P1283">
        <v>0.1</v>
      </c>
      <c r="R1283">
        <v>0.1</v>
      </c>
      <c r="S1283">
        <v>0.1</v>
      </c>
      <c r="T1283">
        <v>0.1</v>
      </c>
      <c r="U1283">
        <v>0.1</v>
      </c>
      <c r="V1283">
        <v>0.1</v>
      </c>
      <c r="W1283">
        <v>0.1</v>
      </c>
      <c r="AA1283">
        <v>0.3</v>
      </c>
      <c r="AC1283">
        <v>0.1</v>
      </c>
      <c r="AD1283">
        <v>0.3</v>
      </c>
      <c r="AE1283">
        <v>0.1</v>
      </c>
      <c r="AF1283">
        <v>0.2</v>
      </c>
      <c r="AG1283">
        <v>0.2</v>
      </c>
      <c r="AH1283">
        <v>0.1</v>
      </c>
      <c r="AK1283">
        <v>0.1</v>
      </c>
      <c r="AM1283">
        <v>0.1</v>
      </c>
      <c r="AN1283">
        <v>0.1</v>
      </c>
      <c r="AP1283">
        <v>0.1</v>
      </c>
      <c r="AQ1283">
        <v>1.4</v>
      </c>
      <c r="AR1283">
        <v>0.1</v>
      </c>
      <c r="AS1283">
        <v>0.1</v>
      </c>
      <c r="AT1283">
        <v>0.1</v>
      </c>
      <c r="AU1283">
        <v>0.1</v>
      </c>
      <c r="AV1283">
        <v>0.4</v>
      </c>
      <c r="AW1283">
        <v>0.1</v>
      </c>
      <c r="AX1283">
        <v>0.1</v>
      </c>
      <c r="AY1283">
        <v>0.1</v>
      </c>
      <c r="AZ1283">
        <v>0.1</v>
      </c>
      <c r="BA1283">
        <v>0.1</v>
      </c>
      <c r="BD1283">
        <v>0.1</v>
      </c>
      <c r="BE1283">
        <v>2</v>
      </c>
      <c r="BF1283">
        <v>0.1</v>
      </c>
      <c r="BG1283">
        <v>0.1</v>
      </c>
      <c r="BI1283">
        <v>0.1</v>
      </c>
      <c r="BP1283">
        <v>1.3</v>
      </c>
      <c r="BQ1283">
        <v>0.8</v>
      </c>
      <c r="BS1283">
        <v>1.2</v>
      </c>
    </row>
    <row r="1284" spans="1:72" x14ac:dyDescent="0.25">
      <c r="A1284" s="28" t="s">
        <v>299</v>
      </c>
      <c r="B1284" s="27" t="s">
        <v>368</v>
      </c>
      <c r="C1284" s="28" t="s">
        <v>392</v>
      </c>
      <c r="D1284">
        <v>0.3</v>
      </c>
      <c r="G1284">
        <v>0.1</v>
      </c>
      <c r="H1284">
        <v>2.2</v>
      </c>
      <c r="I1284">
        <v>0.5</v>
      </c>
      <c r="J1284">
        <v>0.2</v>
      </c>
      <c r="K1284">
        <v>0.6</v>
      </c>
      <c r="L1284">
        <v>0.5</v>
      </c>
      <c r="M1284">
        <v>1.1</v>
      </c>
      <c r="N1284">
        <v>1.6</v>
      </c>
      <c r="O1284">
        <v>1.8</v>
      </c>
      <c r="P1284">
        <v>0.8</v>
      </c>
      <c r="Q1284">
        <v>0.4</v>
      </c>
      <c r="R1284">
        <v>1.1</v>
      </c>
      <c r="S1284">
        <v>1</v>
      </c>
      <c r="T1284">
        <v>0.6</v>
      </c>
      <c r="U1284">
        <v>0.7</v>
      </c>
      <c r="V1284">
        <v>1.1</v>
      </c>
      <c r="W1284">
        <v>2.1</v>
      </c>
      <c r="X1284">
        <v>0.3</v>
      </c>
      <c r="Y1284">
        <v>0.5</v>
      </c>
      <c r="Z1284">
        <v>0.2</v>
      </c>
      <c r="AA1284">
        <v>1.1</v>
      </c>
      <c r="AC1284">
        <v>0.8</v>
      </c>
      <c r="AD1284">
        <v>2.1</v>
      </c>
      <c r="AE1284">
        <v>0.7</v>
      </c>
      <c r="AF1284">
        <v>3.6</v>
      </c>
      <c r="AG1284">
        <v>2</v>
      </c>
      <c r="AH1284">
        <v>2.1</v>
      </c>
      <c r="AI1284">
        <v>5.3</v>
      </c>
      <c r="AJ1284">
        <v>1.3</v>
      </c>
      <c r="AK1284">
        <v>4.6</v>
      </c>
      <c r="AL1284">
        <v>0.3</v>
      </c>
      <c r="AM1284">
        <v>0.6</v>
      </c>
      <c r="AN1284">
        <v>4.9</v>
      </c>
      <c r="AO1284">
        <v>0.6</v>
      </c>
      <c r="AP1284">
        <v>1</v>
      </c>
      <c r="AQ1284">
        <v>6.4</v>
      </c>
      <c r="AR1284">
        <v>1</v>
      </c>
      <c r="AS1284">
        <v>0.7</v>
      </c>
      <c r="AT1284">
        <v>1.1</v>
      </c>
      <c r="AU1284">
        <v>0.4</v>
      </c>
      <c r="AV1284">
        <v>3.6</v>
      </c>
      <c r="AW1284">
        <v>1.2</v>
      </c>
      <c r="AX1284">
        <v>1.2</v>
      </c>
      <c r="AY1284">
        <v>1.1</v>
      </c>
      <c r="AZ1284">
        <v>0.5</v>
      </c>
      <c r="BA1284">
        <v>0.6</v>
      </c>
      <c r="BB1284">
        <v>0.2</v>
      </c>
      <c r="BC1284">
        <v>0.6</v>
      </c>
      <c r="BD1284">
        <v>1.4</v>
      </c>
      <c r="BE1284">
        <v>2.3</v>
      </c>
      <c r="BF1284">
        <v>3</v>
      </c>
      <c r="BG1284">
        <v>2.2</v>
      </c>
      <c r="BH1284">
        <v>0.7</v>
      </c>
      <c r="BI1284">
        <v>1.6</v>
      </c>
      <c r="BJ1284">
        <v>0.3</v>
      </c>
      <c r="BK1284">
        <v>0.8</v>
      </c>
      <c r="BM1284">
        <v>0.2</v>
      </c>
      <c r="BP1284">
        <v>1.7</v>
      </c>
      <c r="BQ1284">
        <v>20</v>
      </c>
      <c r="BS1284">
        <v>14.8</v>
      </c>
      <c r="BT1284">
        <v>0.6</v>
      </c>
    </row>
    <row r="1285" spans="1:69" x14ac:dyDescent="0.25">
      <c r="A1285" s="28" t="s">
        <v>299</v>
      </c>
      <c r="B1285" s="27" t="s">
        <v>368</v>
      </c>
      <c r="C1285" s="28" t="s">
        <v>393</v>
      </c>
      <c r="H1285">
        <v>0.2</v>
      </c>
      <c r="N1285">
        <v>0.2</v>
      </c>
      <c r="O1285">
        <v>0.1</v>
      </c>
      <c r="P1285">
        <v>0.1</v>
      </c>
      <c r="R1285">
        <v>0.1</v>
      </c>
      <c r="S1285">
        <v>0.1</v>
      </c>
      <c r="T1285">
        <v>0.1</v>
      </c>
      <c r="U1285">
        <v>0.1</v>
      </c>
      <c r="V1285">
        <v>0.1</v>
      </c>
      <c r="W1285">
        <v>0.2</v>
      </c>
      <c r="Y1285">
        <v>0.1</v>
      </c>
      <c r="AA1285">
        <v>0.2</v>
      </c>
      <c r="AC1285">
        <v>0.1</v>
      </c>
      <c r="AD1285">
        <v>0.2</v>
      </c>
      <c r="AE1285">
        <v>0.1</v>
      </c>
      <c r="AF1285">
        <v>0.3</v>
      </c>
      <c r="AG1285">
        <v>0.2</v>
      </c>
      <c r="AH1285">
        <v>0.1</v>
      </c>
      <c r="AK1285">
        <v>0.1</v>
      </c>
      <c r="AM1285">
        <v>0.1</v>
      </c>
      <c r="AN1285">
        <v>0.1</v>
      </c>
      <c r="AO1285">
        <v>0.1</v>
      </c>
      <c r="AP1285">
        <v>0.1</v>
      </c>
      <c r="AQ1285">
        <v>0.4</v>
      </c>
      <c r="AR1285">
        <v>0.3</v>
      </c>
      <c r="AS1285">
        <v>0.1</v>
      </c>
      <c r="AT1285">
        <v>0.1</v>
      </c>
      <c r="AU1285">
        <v>0.1</v>
      </c>
      <c r="AV1285">
        <v>0.5</v>
      </c>
      <c r="AW1285">
        <v>0.1</v>
      </c>
      <c r="AY1285">
        <v>0.2</v>
      </c>
      <c r="AZ1285">
        <v>0.1</v>
      </c>
      <c r="BA1285">
        <v>0.2</v>
      </c>
      <c r="BD1285">
        <v>0.5</v>
      </c>
      <c r="BE1285">
        <v>0.2</v>
      </c>
      <c r="BF1285">
        <v>0.1</v>
      </c>
      <c r="BG1285">
        <v>0.2</v>
      </c>
      <c r="BH1285">
        <v>0.1</v>
      </c>
      <c r="BI1285">
        <v>0.1</v>
      </c>
      <c r="BQ1285">
        <v>0.4</v>
      </c>
    </row>
    <row r="1286" spans="1:72" x14ac:dyDescent="0.25">
      <c r="A1286" s="28" t="s">
        <v>299</v>
      </c>
      <c r="B1286" s="27" t="s">
        <v>368</v>
      </c>
      <c r="C1286" s="28" t="s">
        <v>394</v>
      </c>
      <c r="D1286">
        <v>0.2</v>
      </c>
      <c r="G1286">
        <v>0.1</v>
      </c>
      <c r="H1286">
        <v>0.5</v>
      </c>
      <c r="I1286">
        <v>0.1</v>
      </c>
      <c r="J1286">
        <v>0.1</v>
      </c>
      <c r="K1286">
        <v>0.1</v>
      </c>
      <c r="L1286">
        <v>0.1</v>
      </c>
      <c r="M1286">
        <v>0.2</v>
      </c>
      <c r="N1286">
        <v>0.5</v>
      </c>
      <c r="O1286">
        <v>1.6</v>
      </c>
      <c r="P1286">
        <v>0.2</v>
      </c>
      <c r="Q1286">
        <v>0.2</v>
      </c>
      <c r="R1286">
        <v>0.2</v>
      </c>
      <c r="S1286">
        <v>0.2</v>
      </c>
      <c r="T1286">
        <v>0.7</v>
      </c>
      <c r="U1286">
        <v>0.2</v>
      </c>
      <c r="V1286">
        <v>0.3</v>
      </c>
      <c r="W1286">
        <v>0.9</v>
      </c>
      <c r="X1286">
        <v>0.1</v>
      </c>
      <c r="Y1286">
        <v>0.1</v>
      </c>
      <c r="Z1286">
        <v>0.1</v>
      </c>
      <c r="AA1286">
        <v>2</v>
      </c>
      <c r="AB1286">
        <v>0.1</v>
      </c>
      <c r="AC1286">
        <v>0.3</v>
      </c>
      <c r="AD1286">
        <v>1.2</v>
      </c>
      <c r="AE1286">
        <v>0.1</v>
      </c>
      <c r="AF1286">
        <v>0.2</v>
      </c>
      <c r="AG1286">
        <v>0.2</v>
      </c>
      <c r="AH1286">
        <v>0.2</v>
      </c>
      <c r="AI1286">
        <v>0.2</v>
      </c>
      <c r="AJ1286">
        <v>0.1</v>
      </c>
      <c r="AK1286">
        <v>0.3</v>
      </c>
      <c r="AL1286">
        <v>0.1</v>
      </c>
      <c r="AM1286">
        <v>0.2</v>
      </c>
      <c r="AN1286">
        <v>0.2</v>
      </c>
      <c r="AO1286">
        <v>0.1</v>
      </c>
      <c r="AP1286">
        <v>0.4</v>
      </c>
      <c r="AQ1286">
        <v>0.4</v>
      </c>
      <c r="AR1286">
        <v>0.2</v>
      </c>
      <c r="AS1286">
        <v>0.2</v>
      </c>
      <c r="AT1286">
        <v>0.1</v>
      </c>
      <c r="AU1286">
        <v>0.3</v>
      </c>
      <c r="AV1286">
        <v>1.6</v>
      </c>
      <c r="AW1286">
        <v>0.5</v>
      </c>
      <c r="AX1286">
        <v>3.4</v>
      </c>
      <c r="AY1286">
        <v>0.2</v>
      </c>
      <c r="AZ1286">
        <v>0.2</v>
      </c>
      <c r="BA1286">
        <v>0.1</v>
      </c>
      <c r="BB1286">
        <v>0.1</v>
      </c>
      <c r="BD1286">
        <v>0.4</v>
      </c>
      <c r="BE1286">
        <v>10.3</v>
      </c>
      <c r="BF1286">
        <v>0.2</v>
      </c>
      <c r="BG1286">
        <v>0.6</v>
      </c>
      <c r="BH1286">
        <v>0.2</v>
      </c>
      <c r="BI1286">
        <v>0.1</v>
      </c>
      <c r="BJ1286">
        <v>0.1</v>
      </c>
      <c r="BK1286">
        <v>0.1</v>
      </c>
      <c r="BL1286">
        <v>0.1</v>
      </c>
      <c r="BM1286">
        <v>0.1</v>
      </c>
      <c r="BP1286">
        <v>4.8</v>
      </c>
      <c r="BQ1286">
        <v>5.6</v>
      </c>
      <c r="BS1286">
        <v>44.6</v>
      </c>
      <c r="BT1286">
        <v>0.5</v>
      </c>
    </row>
    <row r="1287" spans="1:71" x14ac:dyDescent="0.25">
      <c r="A1287" s="28" t="s">
        <v>299</v>
      </c>
      <c r="B1287" s="27" t="s">
        <v>368</v>
      </c>
      <c r="C1287" s="28" t="s">
        <v>395</v>
      </c>
      <c r="D1287">
        <v>3.5</v>
      </c>
      <c r="E1287">
        <v>0.5</v>
      </c>
      <c r="F1287">
        <v>0.5</v>
      </c>
      <c r="G1287">
        <v>1.1</v>
      </c>
      <c r="H1287">
        <v>12.5</v>
      </c>
      <c r="I1287">
        <v>2.4</v>
      </c>
      <c r="J1287">
        <v>1.8</v>
      </c>
      <c r="K1287">
        <v>3.1</v>
      </c>
      <c r="L1287">
        <v>1.6</v>
      </c>
      <c r="M1287">
        <v>4.7</v>
      </c>
      <c r="N1287">
        <v>10.2</v>
      </c>
      <c r="O1287">
        <v>10.2</v>
      </c>
      <c r="P1287">
        <v>5</v>
      </c>
      <c r="Q1287">
        <v>3.1</v>
      </c>
      <c r="R1287">
        <v>8</v>
      </c>
      <c r="S1287">
        <v>7.5</v>
      </c>
      <c r="T1287">
        <v>5.2</v>
      </c>
      <c r="U1287">
        <v>5.2</v>
      </c>
      <c r="V1287">
        <v>7.9</v>
      </c>
      <c r="W1287">
        <v>10</v>
      </c>
      <c r="X1287">
        <v>4.6</v>
      </c>
      <c r="Y1287">
        <v>3.7</v>
      </c>
      <c r="Z1287">
        <v>3.4</v>
      </c>
      <c r="AA1287">
        <v>14</v>
      </c>
      <c r="AB1287">
        <v>0.9</v>
      </c>
      <c r="AC1287">
        <v>7.9</v>
      </c>
      <c r="AD1287">
        <v>17.7</v>
      </c>
      <c r="AE1287">
        <v>5.5</v>
      </c>
      <c r="AF1287">
        <v>23.6</v>
      </c>
      <c r="AG1287">
        <v>11.5</v>
      </c>
      <c r="AH1287">
        <v>8.2</v>
      </c>
      <c r="AI1287">
        <v>22.8</v>
      </c>
      <c r="AJ1287">
        <v>6.3</v>
      </c>
      <c r="AK1287">
        <v>18</v>
      </c>
      <c r="AL1287">
        <v>2.9</v>
      </c>
      <c r="AM1287">
        <v>8.5</v>
      </c>
      <c r="AN1287">
        <v>6.2</v>
      </c>
      <c r="AO1287">
        <v>10.8</v>
      </c>
      <c r="AP1287">
        <v>9.2</v>
      </c>
      <c r="AQ1287">
        <v>63.1</v>
      </c>
      <c r="AR1287">
        <v>11.1</v>
      </c>
      <c r="AS1287">
        <v>12.4</v>
      </c>
      <c r="AT1287">
        <v>8.4</v>
      </c>
      <c r="AU1287">
        <v>5.9</v>
      </c>
      <c r="AV1287">
        <v>36.9</v>
      </c>
      <c r="AW1287">
        <v>9</v>
      </c>
      <c r="AX1287">
        <v>6.9</v>
      </c>
      <c r="AY1287">
        <v>6.7</v>
      </c>
      <c r="AZ1287">
        <v>4.1</v>
      </c>
      <c r="BA1287">
        <v>17.3</v>
      </c>
      <c r="BB1287">
        <v>2.8</v>
      </c>
      <c r="BC1287">
        <v>3.4</v>
      </c>
      <c r="BD1287">
        <v>31.5</v>
      </c>
      <c r="BE1287">
        <v>31.4</v>
      </c>
      <c r="BF1287">
        <v>6.7</v>
      </c>
      <c r="BG1287">
        <v>11.3</v>
      </c>
      <c r="BH1287">
        <v>5.6</v>
      </c>
      <c r="BI1287">
        <v>5.3</v>
      </c>
      <c r="BJ1287">
        <v>2.3</v>
      </c>
      <c r="BK1287">
        <v>2.9</v>
      </c>
      <c r="BL1287">
        <v>1.2</v>
      </c>
      <c r="BM1287">
        <v>2.1</v>
      </c>
      <c r="BP1287">
        <v>21.6</v>
      </c>
      <c r="BQ1287">
        <v>54.5</v>
      </c>
      <c r="BR1287">
        <v>0.1</v>
      </c>
      <c r="BS1287">
        <v>53.9</v>
      </c>
    </row>
    <row r="1288" spans="1:72" x14ac:dyDescent="0.25">
      <c r="A1288" s="28" t="s">
        <v>299</v>
      </c>
      <c r="B1288" s="27" t="s">
        <v>368</v>
      </c>
      <c r="C1288" s="28" t="s">
        <v>396</v>
      </c>
      <c r="D1288">
        <v>18.7</v>
      </c>
      <c r="E1288">
        <v>1.8</v>
      </c>
      <c r="F1288">
        <v>1.5</v>
      </c>
      <c r="G1288">
        <v>4.1</v>
      </c>
      <c r="H1288">
        <v>60.9</v>
      </c>
      <c r="I1288">
        <v>8</v>
      </c>
      <c r="J1288">
        <v>12.5</v>
      </c>
      <c r="K1288">
        <v>14</v>
      </c>
      <c r="L1288">
        <v>6.2</v>
      </c>
      <c r="M1288">
        <v>81.2</v>
      </c>
      <c r="N1288">
        <v>49.1</v>
      </c>
      <c r="O1288">
        <v>50.1</v>
      </c>
      <c r="P1288">
        <v>20.9</v>
      </c>
      <c r="Q1288">
        <v>12.1</v>
      </c>
      <c r="R1288">
        <v>39.9</v>
      </c>
      <c r="S1288">
        <v>20.4</v>
      </c>
      <c r="T1288">
        <v>28</v>
      </c>
      <c r="U1288">
        <v>11.6</v>
      </c>
      <c r="V1288">
        <v>19.4</v>
      </c>
      <c r="W1288">
        <v>25.8</v>
      </c>
      <c r="X1288">
        <v>11.5</v>
      </c>
      <c r="Y1288">
        <v>16.6</v>
      </c>
      <c r="Z1288">
        <v>6.6</v>
      </c>
      <c r="AA1288">
        <v>69.4</v>
      </c>
      <c r="AB1288">
        <v>4.1</v>
      </c>
      <c r="AC1288">
        <v>22.9</v>
      </c>
      <c r="AD1288">
        <v>39.6</v>
      </c>
      <c r="AE1288">
        <v>9.5</v>
      </c>
      <c r="AF1288">
        <v>63.3</v>
      </c>
      <c r="AG1288">
        <v>21.6</v>
      </c>
      <c r="AH1288">
        <v>27.6</v>
      </c>
      <c r="AI1288">
        <v>18</v>
      </c>
      <c r="AJ1288">
        <v>8.4</v>
      </c>
      <c r="AK1288">
        <v>30.8</v>
      </c>
      <c r="AL1288">
        <v>3.9</v>
      </c>
      <c r="AM1288">
        <v>14</v>
      </c>
      <c r="AN1288">
        <v>41.8</v>
      </c>
      <c r="AO1288">
        <v>6.4</v>
      </c>
      <c r="AP1288">
        <v>9</v>
      </c>
      <c r="AQ1288">
        <v>117.4</v>
      </c>
      <c r="AR1288">
        <v>6.2</v>
      </c>
      <c r="AS1288">
        <v>66.3</v>
      </c>
      <c r="AT1288">
        <v>9.5</v>
      </c>
      <c r="AU1288">
        <v>8</v>
      </c>
      <c r="AV1288">
        <v>39.7</v>
      </c>
      <c r="AW1288">
        <v>9.5</v>
      </c>
      <c r="AX1288">
        <v>25.5</v>
      </c>
      <c r="AY1288">
        <v>6.3</v>
      </c>
      <c r="AZ1288">
        <v>4.5</v>
      </c>
      <c r="BA1288">
        <v>7.9</v>
      </c>
      <c r="BB1288">
        <v>4</v>
      </c>
      <c r="BC1288">
        <v>6.1</v>
      </c>
      <c r="BD1288">
        <v>11.3</v>
      </c>
      <c r="BE1288">
        <v>23.4</v>
      </c>
      <c r="BF1288">
        <v>9</v>
      </c>
      <c r="BG1288">
        <v>59.5</v>
      </c>
      <c r="BH1288">
        <v>9.7</v>
      </c>
      <c r="BI1288">
        <v>9.9</v>
      </c>
      <c r="BJ1288">
        <v>4.8</v>
      </c>
      <c r="BK1288">
        <v>4.4</v>
      </c>
      <c r="BL1288">
        <v>1.4</v>
      </c>
      <c r="BM1288">
        <v>4.2</v>
      </c>
      <c r="BP1288">
        <v>125.7</v>
      </c>
      <c r="BQ1288">
        <v>178.8</v>
      </c>
      <c r="BR1288">
        <v>2</v>
      </c>
      <c r="BS1288">
        <v>494.9</v>
      </c>
      <c r="BT1288">
        <v>18.2</v>
      </c>
    </row>
    <row r="1289" spans="1:3" x14ac:dyDescent="0.25">
      <c r="A1289" s="28" t="s">
        <v>299</v>
      </c>
      <c r="B1289" s="27" t="s">
        <v>368</v>
      </c>
      <c r="C1289" s="28" t="s">
        <v>397</v>
      </c>
    </row>
    <row r="1290" spans="1:69" x14ac:dyDescent="0.25">
      <c r="A1290" s="28" t="s">
        <v>299</v>
      </c>
      <c r="B1290" s="27" t="s">
        <v>368</v>
      </c>
      <c r="C1290" s="28" t="s">
        <v>398</v>
      </c>
      <c r="BE1290">
        <v>0.1</v>
      </c>
      <c r="BP1290">
        <v>0.5</v>
      </c>
      <c r="BQ1290">
        <v>0.1</v>
      </c>
    </row>
    <row r="1291" spans="1:72" x14ac:dyDescent="0.25">
      <c r="A1291" s="28" t="s">
        <v>299</v>
      </c>
      <c r="B1291" s="27" t="s">
        <v>368</v>
      </c>
      <c r="C1291" s="28" t="s">
        <v>399</v>
      </c>
      <c r="D1291">
        <v>0.5</v>
      </c>
      <c r="G1291">
        <v>0.1</v>
      </c>
      <c r="H1291">
        <v>4</v>
      </c>
      <c r="I1291">
        <v>0.2</v>
      </c>
      <c r="J1291">
        <v>0.2</v>
      </c>
      <c r="K1291">
        <v>0.4</v>
      </c>
      <c r="L1291">
        <v>0.1</v>
      </c>
      <c r="M1291">
        <v>1</v>
      </c>
      <c r="N1291">
        <v>1.3</v>
      </c>
      <c r="O1291">
        <v>0.6</v>
      </c>
      <c r="P1291">
        <v>0.5</v>
      </c>
      <c r="Q1291">
        <v>0.2</v>
      </c>
      <c r="R1291">
        <v>0.5</v>
      </c>
      <c r="S1291">
        <v>0.5</v>
      </c>
      <c r="T1291">
        <v>0.5</v>
      </c>
      <c r="U1291">
        <v>0.3</v>
      </c>
      <c r="V1291">
        <v>0.6</v>
      </c>
      <c r="W1291">
        <v>0.7</v>
      </c>
      <c r="X1291">
        <v>0.2</v>
      </c>
      <c r="Y1291">
        <v>0.2</v>
      </c>
      <c r="Z1291">
        <v>0.2</v>
      </c>
      <c r="AA1291">
        <v>0.7</v>
      </c>
      <c r="AC1291">
        <v>0.2</v>
      </c>
      <c r="AD1291">
        <v>1.7</v>
      </c>
      <c r="AE1291">
        <v>0.3</v>
      </c>
      <c r="AF1291">
        <v>1.2</v>
      </c>
      <c r="AG1291">
        <v>0.5</v>
      </c>
      <c r="AH1291">
        <v>0.7</v>
      </c>
      <c r="AI1291">
        <v>6.4</v>
      </c>
      <c r="AJ1291">
        <v>1</v>
      </c>
      <c r="AK1291">
        <v>2.4</v>
      </c>
      <c r="AL1291">
        <v>0.1</v>
      </c>
      <c r="AM1291">
        <v>0.3</v>
      </c>
      <c r="AN1291">
        <v>0.4</v>
      </c>
      <c r="AO1291">
        <v>0.1</v>
      </c>
      <c r="AP1291">
        <v>0.3</v>
      </c>
      <c r="AQ1291">
        <v>2.1</v>
      </c>
      <c r="AR1291">
        <v>0.4</v>
      </c>
      <c r="AS1291">
        <v>0.2</v>
      </c>
      <c r="AT1291">
        <v>0.3</v>
      </c>
      <c r="AU1291">
        <v>0.4</v>
      </c>
      <c r="AV1291">
        <v>2.4</v>
      </c>
      <c r="AW1291">
        <v>1.1</v>
      </c>
      <c r="AX1291">
        <v>0.2</v>
      </c>
      <c r="AY1291">
        <v>0.2</v>
      </c>
      <c r="AZ1291">
        <v>0.1</v>
      </c>
      <c r="BA1291">
        <v>0.2</v>
      </c>
      <c r="BB1291">
        <v>0.2</v>
      </c>
      <c r="BC1291">
        <v>0.2</v>
      </c>
      <c r="BD1291">
        <v>0.5</v>
      </c>
      <c r="BE1291">
        <v>0.4</v>
      </c>
      <c r="BF1291">
        <v>0.2</v>
      </c>
      <c r="BG1291">
        <v>0.5</v>
      </c>
      <c r="BH1291">
        <v>0.1</v>
      </c>
      <c r="BI1291">
        <v>0.4</v>
      </c>
      <c r="BJ1291">
        <v>0.1</v>
      </c>
      <c r="BK1291">
        <v>0.1</v>
      </c>
      <c r="BM1291">
        <v>0.1</v>
      </c>
      <c r="BP1291">
        <v>0.2</v>
      </c>
      <c r="BQ1291">
        <v>2.7</v>
      </c>
      <c r="BS1291">
        <v>2.7</v>
      </c>
      <c r="BT1291">
        <v>0.3</v>
      </c>
    </row>
    <row r="1292" spans="1:3" x14ac:dyDescent="0.25">
      <c r="A1292" s="28" t="s">
        <v>299</v>
      </c>
      <c r="B1292" s="27" t="s">
        <v>368</v>
      </c>
      <c r="C1292" s="28" t="s">
        <v>400</v>
      </c>
    </row>
    <row r="1293" spans="1:3" x14ac:dyDescent="0.25">
      <c r="A1293" s="28" t="s">
        <v>299</v>
      </c>
      <c r="B1293" s="27" t="s">
        <v>368</v>
      </c>
      <c r="C1293" s="28" t="s">
        <v>401</v>
      </c>
    </row>
    <row r="1294" spans="1:71" x14ac:dyDescent="0.25">
      <c r="A1294" s="28" t="s">
        <v>299</v>
      </c>
      <c r="B1294" s="27" t="s">
        <v>368</v>
      </c>
      <c r="C1294" s="28" t="s">
        <v>402</v>
      </c>
      <c r="AA1294">
        <v>0.2</v>
      </c>
      <c r="AD1294">
        <v>0.1</v>
      </c>
      <c r="AV1294">
        <v>0.1</v>
      </c>
      <c r="BE1294">
        <v>0.4</v>
      </c>
      <c r="BP1294">
        <v>0.4</v>
      </c>
      <c r="BQ1294">
        <v>0.4</v>
      </c>
      <c r="BS1294">
        <v>0.1</v>
      </c>
    </row>
    <row r="1295" spans="1:3" x14ac:dyDescent="0.25">
      <c r="A1295" s="28" t="s">
        <v>299</v>
      </c>
      <c r="B1295" s="27" t="s">
        <v>368</v>
      </c>
      <c r="C1295" s="28" t="s">
        <v>403</v>
      </c>
    </row>
    <row r="1296" spans="1:3" x14ac:dyDescent="0.25">
      <c r="A1296" s="28" t="s">
        <v>299</v>
      </c>
      <c r="B1296" s="27" t="s">
        <v>368</v>
      </c>
      <c r="C1296" s="28" t="s">
        <v>404</v>
      </c>
    </row>
    <row r="1297" spans="1:3" x14ac:dyDescent="0.25">
      <c r="A1297" s="28" t="s">
        <v>299</v>
      </c>
      <c r="B1297" s="27" t="s">
        <v>368</v>
      </c>
      <c r="C1297" s="28" t="s">
        <v>405</v>
      </c>
    </row>
    <row r="1298" spans="1:71" x14ac:dyDescent="0.25">
      <c r="A1298" s="28" t="s">
        <v>299</v>
      </c>
      <c r="B1298" s="27" t="s">
        <v>368</v>
      </c>
      <c r="C1298" s="28" t="s">
        <v>406</v>
      </c>
      <c r="AQ1298">
        <v>0.3</v>
      </c>
      <c r="AV1298">
        <v>0.1</v>
      </c>
      <c r="BS1298">
        <v>0.3</v>
      </c>
    </row>
    <row r="1299" spans="1:72" x14ac:dyDescent="0.25">
      <c r="A1299" s="28" t="s">
        <v>299</v>
      </c>
      <c r="B1299" s="27" t="s">
        <v>368</v>
      </c>
      <c r="C1299" s="28" t="s">
        <v>407</v>
      </c>
      <c r="D1299">
        <v>0.7</v>
      </c>
      <c r="G1299">
        <v>0.5</v>
      </c>
      <c r="H1299">
        <v>2.6</v>
      </c>
      <c r="I1299">
        <v>0.5</v>
      </c>
      <c r="J1299">
        <v>0.8</v>
      </c>
      <c r="K1299">
        <v>1</v>
      </c>
      <c r="L1299">
        <v>0.2</v>
      </c>
      <c r="M1299">
        <v>71.8</v>
      </c>
      <c r="N1299">
        <v>4.7</v>
      </c>
      <c r="O1299">
        <v>1.4</v>
      </c>
      <c r="P1299">
        <v>0.7</v>
      </c>
      <c r="Q1299">
        <v>2.8</v>
      </c>
      <c r="R1299">
        <v>11.9</v>
      </c>
      <c r="S1299">
        <v>0.9</v>
      </c>
      <c r="T1299">
        <v>0.7</v>
      </c>
      <c r="U1299">
        <v>0.6</v>
      </c>
      <c r="V1299">
        <v>1.1</v>
      </c>
      <c r="W1299">
        <v>1.2</v>
      </c>
      <c r="X1299">
        <v>0.4</v>
      </c>
      <c r="Y1299">
        <v>0.8</v>
      </c>
      <c r="Z1299">
        <v>0.3</v>
      </c>
      <c r="AA1299">
        <v>27.3</v>
      </c>
      <c r="AB1299">
        <v>0.1</v>
      </c>
      <c r="AC1299">
        <v>0.4</v>
      </c>
      <c r="AD1299">
        <v>3</v>
      </c>
      <c r="AE1299">
        <v>0.5</v>
      </c>
      <c r="AF1299">
        <v>2.8</v>
      </c>
      <c r="AG1299">
        <v>1.1</v>
      </c>
      <c r="AH1299">
        <v>1</v>
      </c>
      <c r="AI1299">
        <v>1.5</v>
      </c>
      <c r="AJ1299">
        <v>0.7</v>
      </c>
      <c r="AK1299">
        <v>1.4</v>
      </c>
      <c r="AL1299">
        <v>0.2</v>
      </c>
      <c r="AM1299">
        <v>1</v>
      </c>
      <c r="AN1299">
        <v>0.9</v>
      </c>
      <c r="AO1299">
        <v>0.5</v>
      </c>
      <c r="AP1299">
        <v>0.7</v>
      </c>
      <c r="AQ1299">
        <v>3.5</v>
      </c>
      <c r="AR1299">
        <v>1.1</v>
      </c>
      <c r="AS1299">
        <v>1</v>
      </c>
      <c r="AT1299">
        <v>1.6</v>
      </c>
      <c r="AU1299">
        <v>0.6</v>
      </c>
      <c r="AV1299">
        <v>3.9</v>
      </c>
      <c r="AW1299">
        <v>0.8</v>
      </c>
      <c r="AX1299">
        <v>0.5</v>
      </c>
      <c r="AY1299">
        <v>0.7</v>
      </c>
      <c r="AZ1299">
        <v>0.5</v>
      </c>
      <c r="BA1299">
        <v>0.8</v>
      </c>
      <c r="BB1299">
        <v>0.2</v>
      </c>
      <c r="BC1299">
        <v>0.6</v>
      </c>
      <c r="BD1299">
        <v>1.8</v>
      </c>
      <c r="BE1299">
        <v>1.3</v>
      </c>
      <c r="BF1299">
        <v>0.6</v>
      </c>
      <c r="BG1299">
        <v>1.1</v>
      </c>
      <c r="BH1299">
        <v>0.4</v>
      </c>
      <c r="BI1299">
        <v>0.9</v>
      </c>
      <c r="BJ1299">
        <v>0.2</v>
      </c>
      <c r="BK1299">
        <v>0.3</v>
      </c>
      <c r="BL1299">
        <v>0.1</v>
      </c>
      <c r="BM1299">
        <v>0.2</v>
      </c>
      <c r="BP1299">
        <v>0.4</v>
      </c>
      <c r="BQ1299">
        <v>16.7</v>
      </c>
      <c r="BS1299">
        <v>3.7</v>
      </c>
      <c r="BT1299">
        <v>3.8</v>
      </c>
    </row>
    <row r="1300" spans="1:72" x14ac:dyDescent="0.25">
      <c r="A1300" s="26" t="s">
        <v>300</v>
      </c>
      <c r="B1300" s="27" t="s">
        <v>369</v>
      </c>
      <c r="C1300" s="26" t="s">
        <v>384</v>
      </c>
      <c r="D1300">
        <v>283.7</v>
      </c>
      <c r="E1300">
        <v>57.3</v>
      </c>
      <c r="F1300">
        <v>17.7</v>
      </c>
      <c r="G1300">
        <v>128</v>
      </c>
      <c r="H1300">
        <v>1234.5</v>
      </c>
      <c r="I1300">
        <v>318.4</v>
      </c>
      <c r="J1300">
        <v>141.2</v>
      </c>
      <c r="K1300">
        <v>180.1</v>
      </c>
      <c r="L1300">
        <v>77.1</v>
      </c>
      <c r="M1300">
        <v>457.5</v>
      </c>
      <c r="N1300">
        <v>874.7</v>
      </c>
      <c r="O1300">
        <v>738.8</v>
      </c>
      <c r="P1300">
        <v>311.3</v>
      </c>
      <c r="Q1300">
        <v>288.7</v>
      </c>
      <c r="R1300">
        <v>294</v>
      </c>
      <c r="S1300">
        <v>765.1</v>
      </c>
      <c r="T1300">
        <v>807</v>
      </c>
      <c r="U1300">
        <v>733.9</v>
      </c>
      <c r="V1300">
        <v>1265.4</v>
      </c>
      <c r="W1300">
        <v>2525.1</v>
      </c>
      <c r="X1300">
        <v>578.1</v>
      </c>
      <c r="Y1300">
        <v>303.8</v>
      </c>
      <c r="Z1300">
        <v>502.3</v>
      </c>
      <c r="AA1300">
        <v>1171.2</v>
      </c>
      <c r="AB1300">
        <v>117.1</v>
      </c>
      <c r="AC1300">
        <v>444.3</v>
      </c>
      <c r="AD1300">
        <v>2148.4</v>
      </c>
      <c r="AE1300">
        <v>794.2</v>
      </c>
      <c r="AF1300">
        <v>3059</v>
      </c>
      <c r="AG1300">
        <v>1781.6</v>
      </c>
      <c r="AH1300">
        <v>1541</v>
      </c>
      <c r="AI1300">
        <v>849.7</v>
      </c>
      <c r="AJ1300">
        <v>616.4</v>
      </c>
      <c r="AK1300">
        <v>1189.2</v>
      </c>
      <c r="AL1300">
        <v>400.7</v>
      </c>
      <c r="AM1300">
        <v>820.7</v>
      </c>
      <c r="AN1300">
        <v>319.6</v>
      </c>
      <c r="AO1300">
        <v>315.9</v>
      </c>
      <c r="AP1300">
        <v>1000.8</v>
      </c>
      <c r="AQ1300">
        <v>3580.9</v>
      </c>
      <c r="AR1300">
        <v>2105.4</v>
      </c>
      <c r="AS1300">
        <v>767.7</v>
      </c>
      <c r="AT1300">
        <v>480.8</v>
      </c>
      <c r="AU1300">
        <v>1427.2</v>
      </c>
      <c r="AV1300">
        <v>4154.9</v>
      </c>
      <c r="AW1300">
        <v>954</v>
      </c>
      <c r="AX1300">
        <v>3389.3</v>
      </c>
      <c r="AY1300">
        <v>650.2</v>
      </c>
      <c r="AZ1300">
        <v>671.8</v>
      </c>
      <c r="BA1300">
        <v>493</v>
      </c>
      <c r="BB1300">
        <v>1053.3</v>
      </c>
      <c r="BC1300">
        <v>184.5</v>
      </c>
      <c r="BD1300">
        <v>1760.9</v>
      </c>
      <c r="BE1300">
        <v>7835.7</v>
      </c>
      <c r="BF1300">
        <v>23148.9</v>
      </c>
      <c r="BG1300">
        <v>4681.9</v>
      </c>
      <c r="BH1300">
        <v>2039.7</v>
      </c>
      <c r="BI1300">
        <v>691.8</v>
      </c>
      <c r="BJ1300">
        <v>972.8</v>
      </c>
      <c r="BK1300">
        <v>1380.1</v>
      </c>
      <c r="BL1300">
        <v>111.1</v>
      </c>
      <c r="BM1300">
        <v>202.1</v>
      </c>
      <c r="BP1300">
        <v>632073.7</v>
      </c>
      <c r="BQ1300">
        <v>93700.6</v>
      </c>
      <c r="BR1300">
        <v>28517.7</v>
      </c>
      <c r="BS1300">
        <v>34765.9</v>
      </c>
      <c r="BT1300">
        <v>143.1</v>
      </c>
    </row>
    <row r="1301" spans="1:72" x14ac:dyDescent="0.25">
      <c r="A1301" s="28" t="s">
        <v>300</v>
      </c>
      <c r="B1301" s="27" t="s">
        <v>369</v>
      </c>
      <c r="C1301" s="28" t="s">
        <v>385</v>
      </c>
      <c r="H1301">
        <v>0.2</v>
      </c>
      <c r="N1301">
        <v>0.2</v>
      </c>
      <c r="O1301">
        <v>2.5</v>
      </c>
      <c r="P1301">
        <v>0.1</v>
      </c>
      <c r="T1301">
        <v>4.1</v>
      </c>
      <c r="U1301">
        <v>0.1</v>
      </c>
      <c r="V1301">
        <v>0.1</v>
      </c>
      <c r="W1301">
        <v>1.4</v>
      </c>
      <c r="AA1301">
        <v>0.1</v>
      </c>
      <c r="AF1301">
        <v>0.1</v>
      </c>
      <c r="AN1301">
        <v>0.1</v>
      </c>
      <c r="AQ1301">
        <v>0.8</v>
      </c>
      <c r="AR1301">
        <v>0.1</v>
      </c>
      <c r="AV1301">
        <v>2</v>
      </c>
      <c r="AW1301">
        <v>0.1</v>
      </c>
      <c r="AX1301">
        <v>8.2</v>
      </c>
      <c r="BE1301">
        <v>0.3</v>
      </c>
      <c r="BF1301">
        <v>0.1</v>
      </c>
      <c r="BG1301">
        <v>0.2</v>
      </c>
      <c r="BP1301">
        <v>0.1</v>
      </c>
      <c r="BS1301">
        <v>86.1</v>
      </c>
      <c r="BT1301">
        <v>2.4</v>
      </c>
    </row>
    <row r="1302" spans="1:72" x14ac:dyDescent="0.25">
      <c r="A1302" s="28" t="s">
        <v>300</v>
      </c>
      <c r="B1302" s="27" t="s">
        <v>369</v>
      </c>
      <c r="C1302" s="28" t="s">
        <v>386</v>
      </c>
      <c r="D1302">
        <v>0.6</v>
      </c>
      <c r="E1302">
        <v>0.1</v>
      </c>
      <c r="F1302">
        <v>0.2</v>
      </c>
      <c r="G1302">
        <v>0.3</v>
      </c>
      <c r="H1302">
        <v>1.5</v>
      </c>
      <c r="I1302">
        <v>0.5</v>
      </c>
      <c r="J1302">
        <v>0.4</v>
      </c>
      <c r="K1302">
        <v>0.6</v>
      </c>
      <c r="L1302">
        <v>0.3</v>
      </c>
      <c r="M1302">
        <v>0.4</v>
      </c>
      <c r="N1302">
        <v>1.1</v>
      </c>
      <c r="O1302">
        <v>1.2</v>
      </c>
      <c r="P1302">
        <v>1.7</v>
      </c>
      <c r="Q1302">
        <v>0.7</v>
      </c>
      <c r="R1302">
        <v>0.9</v>
      </c>
      <c r="S1302">
        <v>1.5</v>
      </c>
      <c r="T1302">
        <v>0.9</v>
      </c>
      <c r="U1302">
        <v>1</v>
      </c>
      <c r="V1302">
        <v>1.5</v>
      </c>
      <c r="W1302">
        <v>1.4</v>
      </c>
      <c r="X1302">
        <v>1</v>
      </c>
      <c r="Y1302">
        <v>0.6</v>
      </c>
      <c r="Z1302">
        <v>0.8</v>
      </c>
      <c r="AA1302">
        <v>1.9</v>
      </c>
      <c r="AB1302">
        <v>0.3</v>
      </c>
      <c r="AC1302">
        <v>0.7</v>
      </c>
      <c r="AD1302">
        <v>1.6</v>
      </c>
      <c r="AE1302">
        <v>0.7</v>
      </c>
      <c r="AF1302">
        <v>2</v>
      </c>
      <c r="AG1302">
        <v>1</v>
      </c>
      <c r="AH1302">
        <v>0.9</v>
      </c>
      <c r="AI1302">
        <v>0.7</v>
      </c>
      <c r="AJ1302">
        <v>0.7</v>
      </c>
      <c r="AK1302">
        <v>0.8</v>
      </c>
      <c r="AL1302">
        <v>0.4</v>
      </c>
      <c r="AM1302">
        <v>0.7</v>
      </c>
      <c r="AN1302">
        <v>0.5</v>
      </c>
      <c r="AO1302">
        <v>0.5</v>
      </c>
      <c r="AP1302">
        <v>0.9</v>
      </c>
      <c r="AQ1302">
        <v>2</v>
      </c>
      <c r="AR1302">
        <v>0.5</v>
      </c>
      <c r="AS1302">
        <v>0.6</v>
      </c>
      <c r="AT1302">
        <v>0.6</v>
      </c>
      <c r="AU1302">
        <v>0.5</v>
      </c>
      <c r="AV1302">
        <v>1.5</v>
      </c>
      <c r="AW1302">
        <v>0.8</v>
      </c>
      <c r="AX1302">
        <v>1.5</v>
      </c>
      <c r="AY1302">
        <v>0.4</v>
      </c>
      <c r="AZ1302">
        <v>0.6</v>
      </c>
      <c r="BA1302">
        <v>0.6</v>
      </c>
      <c r="BB1302">
        <v>0.4</v>
      </c>
      <c r="BC1302">
        <v>0.4</v>
      </c>
      <c r="BD1302">
        <v>0.7</v>
      </c>
      <c r="BE1302">
        <v>2.6</v>
      </c>
      <c r="BF1302">
        <v>6.5</v>
      </c>
      <c r="BG1302">
        <v>1.7</v>
      </c>
      <c r="BH1302">
        <v>0.9</v>
      </c>
      <c r="BI1302">
        <v>0.5</v>
      </c>
      <c r="BJ1302">
        <v>0.4</v>
      </c>
      <c r="BK1302">
        <v>1.3</v>
      </c>
      <c r="BL1302">
        <v>0.4</v>
      </c>
      <c r="BM1302">
        <v>0.5</v>
      </c>
      <c r="BP1302">
        <v>8.6</v>
      </c>
      <c r="BQ1302">
        <v>15.9</v>
      </c>
      <c r="BS1302">
        <v>7</v>
      </c>
      <c r="BT1302">
        <v>0.7</v>
      </c>
    </row>
    <row r="1303" spans="1:72" x14ac:dyDescent="0.25">
      <c r="A1303" s="28" t="s">
        <v>300</v>
      </c>
      <c r="B1303" s="27" t="s">
        <v>369</v>
      </c>
      <c r="C1303" s="28" t="s">
        <v>387</v>
      </c>
      <c r="D1303">
        <v>13.8</v>
      </c>
      <c r="E1303">
        <v>3.4</v>
      </c>
      <c r="F1303">
        <v>5.3</v>
      </c>
      <c r="G1303">
        <v>7</v>
      </c>
      <c r="H1303">
        <v>32.2</v>
      </c>
      <c r="I1303">
        <v>10.2</v>
      </c>
      <c r="J1303">
        <v>9.6</v>
      </c>
      <c r="K1303">
        <v>12.3</v>
      </c>
      <c r="L1303">
        <v>7.3</v>
      </c>
      <c r="M1303">
        <v>9.1</v>
      </c>
      <c r="N1303">
        <v>33.4</v>
      </c>
      <c r="O1303">
        <v>58.3</v>
      </c>
      <c r="P1303">
        <v>33.6</v>
      </c>
      <c r="Q1303">
        <v>15.4</v>
      </c>
      <c r="R1303">
        <v>13.6</v>
      </c>
      <c r="S1303">
        <v>24.4</v>
      </c>
      <c r="T1303">
        <v>30.9</v>
      </c>
      <c r="U1303">
        <v>23.4</v>
      </c>
      <c r="V1303">
        <v>33.2</v>
      </c>
      <c r="W1303">
        <v>39.4</v>
      </c>
      <c r="X1303">
        <v>19.3</v>
      </c>
      <c r="Y1303">
        <v>14.1</v>
      </c>
      <c r="Z1303">
        <v>17</v>
      </c>
      <c r="AA1303">
        <v>19.1</v>
      </c>
      <c r="AB1303">
        <v>7.2</v>
      </c>
      <c r="AC1303">
        <v>17.4</v>
      </c>
      <c r="AD1303">
        <v>38.3</v>
      </c>
      <c r="AE1303">
        <v>20.9</v>
      </c>
      <c r="AF1303">
        <v>73.5</v>
      </c>
      <c r="AG1303">
        <v>25.5</v>
      </c>
      <c r="AH1303">
        <v>19.9</v>
      </c>
      <c r="AI1303">
        <v>15.8</v>
      </c>
      <c r="AJ1303">
        <v>17.8</v>
      </c>
      <c r="AK1303">
        <v>32.5</v>
      </c>
      <c r="AL1303">
        <v>8.5</v>
      </c>
      <c r="AM1303">
        <v>18.1</v>
      </c>
      <c r="AN1303">
        <v>16.3</v>
      </c>
      <c r="AO1303">
        <v>11.5</v>
      </c>
      <c r="AP1303">
        <v>25.8</v>
      </c>
      <c r="AQ1303">
        <v>126.5</v>
      </c>
      <c r="AR1303">
        <v>25.1</v>
      </c>
      <c r="AS1303">
        <v>23.4</v>
      </c>
      <c r="AT1303">
        <v>26.2</v>
      </c>
      <c r="AU1303">
        <v>11.5</v>
      </c>
      <c r="AV1303">
        <v>80</v>
      </c>
      <c r="AW1303">
        <v>31.3</v>
      </c>
      <c r="AX1303">
        <v>85.4</v>
      </c>
      <c r="AY1303">
        <v>11.5</v>
      </c>
      <c r="AZ1303">
        <v>16.8</v>
      </c>
      <c r="BA1303">
        <v>14.1</v>
      </c>
      <c r="BB1303">
        <v>11.8</v>
      </c>
      <c r="BC1303">
        <v>8.6</v>
      </c>
      <c r="BD1303">
        <v>25.4</v>
      </c>
      <c r="BE1303">
        <v>113.1</v>
      </c>
      <c r="BF1303">
        <v>215.6</v>
      </c>
      <c r="BG1303">
        <v>72.9</v>
      </c>
      <c r="BH1303">
        <v>44.1</v>
      </c>
      <c r="BI1303">
        <v>18</v>
      </c>
      <c r="BJ1303">
        <v>10.5</v>
      </c>
      <c r="BK1303">
        <v>46.6</v>
      </c>
      <c r="BL1303">
        <v>6.9</v>
      </c>
      <c r="BM1303">
        <v>12.3</v>
      </c>
      <c r="BP1303">
        <v>428.1</v>
      </c>
      <c r="BQ1303">
        <v>707.1</v>
      </c>
      <c r="BR1303">
        <v>4</v>
      </c>
      <c r="BS1303">
        <v>678</v>
      </c>
      <c r="BT1303">
        <v>27</v>
      </c>
    </row>
    <row r="1304" spans="1:71" x14ac:dyDescent="0.25">
      <c r="A1304" s="28" t="s">
        <v>300</v>
      </c>
      <c r="B1304" s="27" t="s">
        <v>369</v>
      </c>
      <c r="C1304" s="28" t="s">
        <v>388</v>
      </c>
      <c r="AQ1304">
        <v>0.1</v>
      </c>
      <c r="AX1304">
        <v>0.1</v>
      </c>
      <c r="BQ1304">
        <v>0.2</v>
      </c>
      <c r="BS1304">
        <v>0.9</v>
      </c>
    </row>
    <row r="1305" spans="1:72" x14ac:dyDescent="0.25">
      <c r="A1305" s="28" t="s">
        <v>300</v>
      </c>
      <c r="B1305" s="27" t="s">
        <v>369</v>
      </c>
      <c r="C1305" s="28" t="s">
        <v>389</v>
      </c>
      <c r="O1305">
        <v>0.1</v>
      </c>
      <c r="W1305">
        <v>0.1</v>
      </c>
      <c r="AQ1305">
        <v>0.1</v>
      </c>
      <c r="AX1305">
        <v>0.2</v>
      </c>
      <c r="BS1305">
        <v>1.8</v>
      </c>
      <c r="BT1305">
        <v>0.1</v>
      </c>
    </row>
    <row r="1306" spans="1:69" x14ac:dyDescent="0.25">
      <c r="A1306" s="28" t="s">
        <v>300</v>
      </c>
      <c r="B1306" s="27" t="s">
        <v>369</v>
      </c>
      <c r="C1306" s="28" t="s">
        <v>390</v>
      </c>
      <c r="BF1306">
        <v>0.1</v>
      </c>
      <c r="BP1306">
        <v>0.1</v>
      </c>
      <c r="BQ1306">
        <v>0.4</v>
      </c>
    </row>
    <row r="1307" spans="1:72" x14ac:dyDescent="0.25">
      <c r="A1307" s="28" t="s">
        <v>300</v>
      </c>
      <c r="B1307" s="27" t="s">
        <v>369</v>
      </c>
      <c r="C1307" s="28" t="s">
        <v>391</v>
      </c>
      <c r="H1307">
        <v>0.1</v>
      </c>
      <c r="N1307">
        <v>0.1</v>
      </c>
      <c r="O1307">
        <v>0.6</v>
      </c>
      <c r="P1307">
        <v>0.1</v>
      </c>
      <c r="R1307">
        <v>0.1</v>
      </c>
      <c r="S1307">
        <v>0.1</v>
      </c>
      <c r="T1307">
        <v>0.2</v>
      </c>
      <c r="U1307">
        <v>0.1</v>
      </c>
      <c r="V1307">
        <v>0.2</v>
      </c>
      <c r="W1307">
        <v>0.6</v>
      </c>
      <c r="X1307">
        <v>0.1</v>
      </c>
      <c r="AA1307">
        <v>0.1</v>
      </c>
      <c r="AD1307">
        <v>0.1</v>
      </c>
      <c r="AE1307">
        <v>0.1</v>
      </c>
      <c r="AF1307">
        <v>0.3</v>
      </c>
      <c r="AG1307">
        <v>0.1</v>
      </c>
      <c r="AH1307">
        <v>0.1</v>
      </c>
      <c r="AJ1307">
        <v>0.1</v>
      </c>
      <c r="AK1307">
        <v>0.1</v>
      </c>
      <c r="AM1307">
        <v>0.1</v>
      </c>
      <c r="AN1307">
        <v>0.1</v>
      </c>
      <c r="AP1307">
        <v>0.1</v>
      </c>
      <c r="AQ1307">
        <v>0.6</v>
      </c>
      <c r="AR1307">
        <v>0.1</v>
      </c>
      <c r="AS1307">
        <v>0.1</v>
      </c>
      <c r="AT1307">
        <v>0.1</v>
      </c>
      <c r="AV1307">
        <v>0.4</v>
      </c>
      <c r="AW1307">
        <v>0.1</v>
      </c>
      <c r="AX1307">
        <v>1</v>
      </c>
      <c r="BD1307">
        <v>0.1</v>
      </c>
      <c r="BE1307">
        <v>0.3</v>
      </c>
      <c r="BF1307">
        <v>0.8</v>
      </c>
      <c r="BG1307">
        <v>0.2</v>
      </c>
      <c r="BH1307">
        <v>0.1</v>
      </c>
      <c r="BI1307">
        <v>0.1</v>
      </c>
      <c r="BK1307">
        <v>0.1</v>
      </c>
      <c r="BP1307">
        <v>2.7</v>
      </c>
      <c r="BQ1307">
        <v>2</v>
      </c>
      <c r="BS1307">
        <v>10.3</v>
      </c>
      <c r="BT1307">
        <v>0.2</v>
      </c>
    </row>
    <row r="1308" spans="1:72" x14ac:dyDescent="0.25">
      <c r="A1308" s="28" t="s">
        <v>300</v>
      </c>
      <c r="B1308" s="27" t="s">
        <v>369</v>
      </c>
      <c r="C1308" s="28" t="s">
        <v>392</v>
      </c>
      <c r="H1308">
        <v>0.3</v>
      </c>
      <c r="K1308">
        <v>0.1</v>
      </c>
      <c r="L1308">
        <v>0.1</v>
      </c>
      <c r="N1308">
        <v>0.2</v>
      </c>
      <c r="O1308">
        <v>1.2</v>
      </c>
      <c r="P1308">
        <v>0.1</v>
      </c>
      <c r="Q1308">
        <v>0.1</v>
      </c>
      <c r="S1308">
        <v>0.1</v>
      </c>
      <c r="T1308">
        <v>0.4</v>
      </c>
      <c r="U1308">
        <v>0.1</v>
      </c>
      <c r="V1308">
        <v>0.1</v>
      </c>
      <c r="W1308">
        <v>1</v>
      </c>
      <c r="AA1308">
        <v>0.1</v>
      </c>
      <c r="AD1308">
        <v>0.1</v>
      </c>
      <c r="AF1308">
        <v>0.2</v>
      </c>
      <c r="AG1308">
        <v>0.1</v>
      </c>
      <c r="AH1308">
        <v>0.1</v>
      </c>
      <c r="AJ1308">
        <v>0.2</v>
      </c>
      <c r="AK1308">
        <v>0.1</v>
      </c>
      <c r="AM1308">
        <v>0.1</v>
      </c>
      <c r="AN1308">
        <v>0.1</v>
      </c>
      <c r="AP1308">
        <v>0.1</v>
      </c>
      <c r="AQ1308">
        <v>1</v>
      </c>
      <c r="AR1308">
        <v>0.1</v>
      </c>
      <c r="AT1308">
        <v>0.1</v>
      </c>
      <c r="AV1308">
        <v>0.7</v>
      </c>
      <c r="AW1308">
        <v>0.1</v>
      </c>
      <c r="AX1308">
        <v>2.6</v>
      </c>
      <c r="AY1308">
        <v>0.1</v>
      </c>
      <c r="BC1308">
        <v>0.2</v>
      </c>
      <c r="BD1308">
        <v>0.1</v>
      </c>
      <c r="BE1308">
        <v>0.1</v>
      </c>
      <c r="BF1308">
        <v>0.1</v>
      </c>
      <c r="BG1308">
        <v>0.1</v>
      </c>
      <c r="BI1308">
        <v>0.1</v>
      </c>
      <c r="BP1308">
        <v>0.3</v>
      </c>
      <c r="BQ1308">
        <v>1.6</v>
      </c>
      <c r="BS1308">
        <v>27.6</v>
      </c>
      <c r="BT1308">
        <v>0.3</v>
      </c>
    </row>
    <row r="1309" spans="1:72" x14ac:dyDescent="0.25">
      <c r="A1309" s="28" t="s">
        <v>300</v>
      </c>
      <c r="B1309" s="27" t="s">
        <v>369</v>
      </c>
      <c r="C1309" s="28" t="s">
        <v>393</v>
      </c>
      <c r="D1309">
        <v>0.1</v>
      </c>
      <c r="H1309">
        <v>0.3</v>
      </c>
      <c r="I1309">
        <v>0.1</v>
      </c>
      <c r="J1309">
        <v>0.1</v>
      </c>
      <c r="K1309">
        <v>0.1</v>
      </c>
      <c r="N1309">
        <v>0.2</v>
      </c>
      <c r="O1309">
        <v>0.2</v>
      </c>
      <c r="P1309">
        <v>0.3</v>
      </c>
      <c r="Q1309">
        <v>0.1</v>
      </c>
      <c r="R1309">
        <v>0.1</v>
      </c>
      <c r="S1309">
        <v>0.2</v>
      </c>
      <c r="T1309">
        <v>0.2</v>
      </c>
      <c r="U1309">
        <v>0.2</v>
      </c>
      <c r="V1309">
        <v>0.3</v>
      </c>
      <c r="W1309">
        <v>0.2</v>
      </c>
      <c r="X1309">
        <v>0.1</v>
      </c>
      <c r="Y1309">
        <v>0.1</v>
      </c>
      <c r="Z1309">
        <v>0.1</v>
      </c>
      <c r="AA1309">
        <v>0.1</v>
      </c>
      <c r="AC1309">
        <v>0.1</v>
      </c>
      <c r="AD1309">
        <v>0.3</v>
      </c>
      <c r="AE1309">
        <v>0.2</v>
      </c>
      <c r="AF1309">
        <v>0.5</v>
      </c>
      <c r="AG1309">
        <v>0.2</v>
      </c>
      <c r="AH1309">
        <v>0.1</v>
      </c>
      <c r="AI1309">
        <v>0.1</v>
      </c>
      <c r="AJ1309">
        <v>0.3</v>
      </c>
      <c r="AK1309">
        <v>0.2</v>
      </c>
      <c r="AL1309">
        <v>0.1</v>
      </c>
      <c r="AM1309">
        <v>0.1</v>
      </c>
      <c r="AN1309">
        <v>0.1</v>
      </c>
      <c r="AO1309">
        <v>0.1</v>
      </c>
      <c r="AP1309">
        <v>0.2</v>
      </c>
      <c r="AQ1309">
        <v>0.5</v>
      </c>
      <c r="AR1309">
        <v>0.2</v>
      </c>
      <c r="AS1309">
        <v>0.2</v>
      </c>
      <c r="AT1309">
        <v>0.1</v>
      </c>
      <c r="AU1309">
        <v>0.1</v>
      </c>
      <c r="AV1309">
        <v>0.5</v>
      </c>
      <c r="AW1309">
        <v>0.2</v>
      </c>
      <c r="AX1309">
        <v>0.4</v>
      </c>
      <c r="AY1309">
        <v>0.1</v>
      </c>
      <c r="AZ1309">
        <v>0.1</v>
      </c>
      <c r="BA1309">
        <v>0.1</v>
      </c>
      <c r="BB1309">
        <v>0.1</v>
      </c>
      <c r="BD1309">
        <v>0.1</v>
      </c>
      <c r="BE1309">
        <v>1.4</v>
      </c>
      <c r="BF1309">
        <v>3.1</v>
      </c>
      <c r="BG1309">
        <v>0.8</v>
      </c>
      <c r="BH1309">
        <v>0.5</v>
      </c>
      <c r="BI1309">
        <v>0.1</v>
      </c>
      <c r="BJ1309">
        <v>0.1</v>
      </c>
      <c r="BK1309">
        <v>0.7</v>
      </c>
      <c r="BM1309">
        <v>0.1</v>
      </c>
      <c r="BP1309">
        <v>2.4</v>
      </c>
      <c r="BQ1309">
        <v>8.4</v>
      </c>
      <c r="BS1309">
        <v>0.1</v>
      </c>
      <c r="BT1309">
        <v>0.1</v>
      </c>
    </row>
    <row r="1310" spans="1:72" x14ac:dyDescent="0.25">
      <c r="A1310" s="28" t="s">
        <v>300</v>
      </c>
      <c r="B1310" s="27" t="s">
        <v>369</v>
      </c>
      <c r="C1310" s="28" t="s">
        <v>394</v>
      </c>
      <c r="D1310">
        <v>0.1</v>
      </c>
      <c r="H1310">
        <v>0.3</v>
      </c>
      <c r="K1310">
        <v>0.1</v>
      </c>
      <c r="M1310">
        <v>0.1</v>
      </c>
      <c r="N1310">
        <v>0.2</v>
      </c>
      <c r="O1310">
        <v>2.4</v>
      </c>
      <c r="P1310">
        <v>0.2</v>
      </c>
      <c r="Q1310">
        <v>0.1</v>
      </c>
      <c r="R1310">
        <v>0.1</v>
      </c>
      <c r="S1310">
        <v>0.1</v>
      </c>
      <c r="T1310">
        <v>0.9</v>
      </c>
      <c r="U1310">
        <v>0.1</v>
      </c>
      <c r="V1310">
        <v>0.2</v>
      </c>
      <c r="W1310">
        <v>1</v>
      </c>
      <c r="X1310">
        <v>0.1</v>
      </c>
      <c r="Y1310">
        <v>0.1</v>
      </c>
      <c r="Z1310">
        <v>0.1</v>
      </c>
      <c r="AA1310">
        <v>0.1</v>
      </c>
      <c r="AC1310">
        <v>0.1</v>
      </c>
      <c r="AD1310">
        <v>0.2</v>
      </c>
      <c r="AE1310">
        <v>0.1</v>
      </c>
      <c r="AF1310">
        <v>0.4</v>
      </c>
      <c r="AG1310">
        <v>0.1</v>
      </c>
      <c r="AH1310">
        <v>0.1</v>
      </c>
      <c r="AI1310">
        <v>0.1</v>
      </c>
      <c r="AJ1310">
        <v>0.1</v>
      </c>
      <c r="AK1310">
        <v>0.1</v>
      </c>
      <c r="AM1310">
        <v>0.1</v>
      </c>
      <c r="AN1310">
        <v>0.2</v>
      </c>
      <c r="AO1310">
        <v>0.1</v>
      </c>
      <c r="AP1310">
        <v>0.1</v>
      </c>
      <c r="AQ1310">
        <v>0.6</v>
      </c>
      <c r="AR1310">
        <v>0.2</v>
      </c>
      <c r="AS1310">
        <v>0.1</v>
      </c>
      <c r="AT1310">
        <v>0.1</v>
      </c>
      <c r="AU1310">
        <v>0.1</v>
      </c>
      <c r="AV1310">
        <v>1.5</v>
      </c>
      <c r="AW1310">
        <v>0.2</v>
      </c>
      <c r="AX1310">
        <v>5.2</v>
      </c>
      <c r="AY1310">
        <v>0.1</v>
      </c>
      <c r="AZ1310">
        <v>0.1</v>
      </c>
      <c r="BA1310">
        <v>0.1</v>
      </c>
      <c r="BC1310">
        <v>0.4</v>
      </c>
      <c r="BD1310">
        <v>0.1</v>
      </c>
      <c r="BE1310">
        <v>0.9</v>
      </c>
      <c r="BF1310">
        <v>1.5</v>
      </c>
      <c r="BG1310">
        <v>0.5</v>
      </c>
      <c r="BH1310">
        <v>0.2</v>
      </c>
      <c r="BI1310">
        <v>0.1</v>
      </c>
      <c r="BK1310">
        <v>0.2</v>
      </c>
      <c r="BP1310">
        <v>2.1</v>
      </c>
      <c r="BQ1310">
        <v>3.4</v>
      </c>
      <c r="BS1310">
        <v>64.7</v>
      </c>
      <c r="BT1310">
        <v>0.8</v>
      </c>
    </row>
    <row r="1311" spans="1:72" x14ac:dyDescent="0.25">
      <c r="A1311" s="28" t="s">
        <v>300</v>
      </c>
      <c r="B1311" s="27" t="s">
        <v>369</v>
      </c>
      <c r="C1311" s="28" t="s">
        <v>395</v>
      </c>
      <c r="D1311">
        <v>0.6</v>
      </c>
      <c r="E1311">
        <v>0.1</v>
      </c>
      <c r="F1311">
        <v>0.2</v>
      </c>
      <c r="G1311">
        <v>0.3</v>
      </c>
      <c r="H1311">
        <v>1.6</v>
      </c>
      <c r="I1311">
        <v>0.5</v>
      </c>
      <c r="J1311">
        <v>0.4</v>
      </c>
      <c r="K1311">
        <v>0.7</v>
      </c>
      <c r="L1311">
        <v>0.4</v>
      </c>
      <c r="M1311">
        <v>0.7</v>
      </c>
      <c r="N1311">
        <v>1.5</v>
      </c>
      <c r="O1311">
        <v>4.4</v>
      </c>
      <c r="P1311">
        <v>1.2</v>
      </c>
      <c r="Q1311">
        <v>0.6</v>
      </c>
      <c r="R1311">
        <v>0.8</v>
      </c>
      <c r="S1311">
        <v>1</v>
      </c>
      <c r="T1311">
        <v>4.3</v>
      </c>
      <c r="U1311">
        <v>1</v>
      </c>
      <c r="V1311">
        <v>1.3</v>
      </c>
      <c r="W1311">
        <v>1.8</v>
      </c>
      <c r="X1311">
        <v>1</v>
      </c>
      <c r="Y1311">
        <v>0.6</v>
      </c>
      <c r="Z1311">
        <v>0.7</v>
      </c>
      <c r="AA1311">
        <v>1.1</v>
      </c>
      <c r="AB1311">
        <v>0.3</v>
      </c>
      <c r="AC1311">
        <v>0.8</v>
      </c>
      <c r="AD1311">
        <v>2.1</v>
      </c>
      <c r="AE1311">
        <v>0.9</v>
      </c>
      <c r="AF1311">
        <v>3.4</v>
      </c>
      <c r="AG1311">
        <v>1.3</v>
      </c>
      <c r="AH1311">
        <v>1.4</v>
      </c>
      <c r="AI1311">
        <v>4.9</v>
      </c>
      <c r="AJ1311">
        <v>1.2</v>
      </c>
      <c r="AK1311">
        <v>3.2</v>
      </c>
      <c r="AL1311">
        <v>0.5</v>
      </c>
      <c r="AM1311">
        <v>0.8</v>
      </c>
      <c r="AN1311">
        <v>1.1</v>
      </c>
      <c r="AO1311">
        <v>0.6</v>
      </c>
      <c r="AP1311">
        <v>1.1</v>
      </c>
      <c r="AQ1311">
        <v>9.4</v>
      </c>
      <c r="AR1311">
        <v>0.9</v>
      </c>
      <c r="AS1311">
        <v>0.9</v>
      </c>
      <c r="AT1311">
        <v>1</v>
      </c>
      <c r="AU1311">
        <v>0.6</v>
      </c>
      <c r="AV1311">
        <v>5.4</v>
      </c>
      <c r="AW1311">
        <v>1.4</v>
      </c>
      <c r="AX1311">
        <v>8.2</v>
      </c>
      <c r="AY1311">
        <v>0.7</v>
      </c>
      <c r="AZ1311">
        <v>0.7</v>
      </c>
      <c r="BA1311">
        <v>1.1</v>
      </c>
      <c r="BB1311">
        <v>0.5</v>
      </c>
      <c r="BC1311">
        <v>0.4</v>
      </c>
      <c r="BD1311">
        <v>1.9</v>
      </c>
      <c r="BE1311">
        <v>2.9</v>
      </c>
      <c r="BF1311">
        <v>4.5</v>
      </c>
      <c r="BG1311">
        <v>1.9</v>
      </c>
      <c r="BH1311">
        <v>1</v>
      </c>
      <c r="BI1311">
        <v>0.9</v>
      </c>
      <c r="BJ1311">
        <v>0.4</v>
      </c>
      <c r="BK1311">
        <v>1</v>
      </c>
      <c r="BL1311">
        <v>0.3</v>
      </c>
      <c r="BM1311">
        <v>0.5</v>
      </c>
      <c r="BP1311">
        <v>6.3</v>
      </c>
      <c r="BQ1311">
        <v>10.1</v>
      </c>
      <c r="BR1311">
        <v>0.1</v>
      </c>
      <c r="BS1311">
        <v>97.2</v>
      </c>
      <c r="BT1311">
        <v>1.3</v>
      </c>
    </row>
    <row r="1312" spans="1:72" x14ac:dyDescent="0.25">
      <c r="A1312" s="28" t="s">
        <v>300</v>
      </c>
      <c r="B1312" s="27" t="s">
        <v>369</v>
      </c>
      <c r="C1312" s="28" t="s">
        <v>396</v>
      </c>
      <c r="D1312">
        <v>1.3</v>
      </c>
      <c r="E1312">
        <v>0.2</v>
      </c>
      <c r="F1312">
        <v>0.4</v>
      </c>
      <c r="G1312">
        <v>0.6</v>
      </c>
      <c r="H1312">
        <v>5.7</v>
      </c>
      <c r="I1312">
        <v>3.2</v>
      </c>
      <c r="J1312">
        <v>0.8</v>
      </c>
      <c r="K1312">
        <v>6.3</v>
      </c>
      <c r="L1312">
        <v>3.7</v>
      </c>
      <c r="M1312">
        <v>0.9</v>
      </c>
      <c r="N1312">
        <v>5.7</v>
      </c>
      <c r="O1312">
        <v>28.7</v>
      </c>
      <c r="P1312">
        <v>5.7</v>
      </c>
      <c r="Q1312">
        <v>1.6</v>
      </c>
      <c r="R1312">
        <v>1.3</v>
      </c>
      <c r="S1312">
        <v>3.1</v>
      </c>
      <c r="T1312">
        <v>10.1</v>
      </c>
      <c r="U1312">
        <v>2.8</v>
      </c>
      <c r="V1312">
        <v>4.7</v>
      </c>
      <c r="W1312">
        <v>7.9</v>
      </c>
      <c r="X1312">
        <v>2.2</v>
      </c>
      <c r="Y1312">
        <v>3.5</v>
      </c>
      <c r="Z1312">
        <v>1.9</v>
      </c>
      <c r="AA1312">
        <v>2.8</v>
      </c>
      <c r="AB1312">
        <v>0.6</v>
      </c>
      <c r="AC1312">
        <v>2</v>
      </c>
      <c r="AD1312">
        <v>5.7</v>
      </c>
      <c r="AE1312">
        <v>2.3</v>
      </c>
      <c r="AF1312">
        <v>10.9</v>
      </c>
      <c r="AG1312">
        <v>4.3</v>
      </c>
      <c r="AH1312">
        <v>2.9</v>
      </c>
      <c r="AI1312">
        <v>2</v>
      </c>
      <c r="AJ1312">
        <v>1.9</v>
      </c>
      <c r="AK1312">
        <v>3.2</v>
      </c>
      <c r="AL1312">
        <v>1.2</v>
      </c>
      <c r="AM1312">
        <v>2.1</v>
      </c>
      <c r="AN1312">
        <v>12.1</v>
      </c>
      <c r="AO1312">
        <v>1.9</v>
      </c>
      <c r="AP1312">
        <v>3.3</v>
      </c>
      <c r="AQ1312">
        <v>37.1</v>
      </c>
      <c r="AR1312">
        <v>3.4</v>
      </c>
      <c r="AS1312">
        <v>2.9</v>
      </c>
      <c r="AT1312">
        <v>3.5</v>
      </c>
      <c r="AU1312">
        <v>1.4</v>
      </c>
      <c r="AV1312">
        <v>24.6</v>
      </c>
      <c r="AW1312">
        <v>3.5</v>
      </c>
      <c r="AX1312">
        <v>36.5</v>
      </c>
      <c r="AY1312">
        <v>2.4</v>
      </c>
      <c r="AZ1312">
        <v>2</v>
      </c>
      <c r="BA1312">
        <v>1.8</v>
      </c>
      <c r="BB1312">
        <v>1.2</v>
      </c>
      <c r="BC1312">
        <v>1.1</v>
      </c>
      <c r="BD1312">
        <v>3.6</v>
      </c>
      <c r="BE1312">
        <v>12.5</v>
      </c>
      <c r="BF1312">
        <v>22.6</v>
      </c>
      <c r="BG1312">
        <v>11.4</v>
      </c>
      <c r="BH1312">
        <v>4.7</v>
      </c>
      <c r="BI1312">
        <v>2</v>
      </c>
      <c r="BJ1312">
        <v>1.3</v>
      </c>
      <c r="BK1312">
        <v>5.4</v>
      </c>
      <c r="BL1312">
        <v>0.6</v>
      </c>
      <c r="BM1312">
        <v>1.2</v>
      </c>
      <c r="BP1312">
        <v>38</v>
      </c>
      <c r="BQ1312">
        <v>83</v>
      </c>
      <c r="BR1312">
        <v>0.3</v>
      </c>
      <c r="BS1312">
        <v>714.5</v>
      </c>
      <c r="BT1312">
        <v>11.8</v>
      </c>
    </row>
    <row r="1313" spans="1:71" x14ac:dyDescent="0.25">
      <c r="A1313" s="28" t="s">
        <v>300</v>
      </c>
      <c r="B1313" s="27" t="s">
        <v>369</v>
      </c>
      <c r="C1313" s="28" t="s">
        <v>397</v>
      </c>
      <c r="H1313">
        <v>0.2</v>
      </c>
      <c r="K1313">
        <v>0.1</v>
      </c>
      <c r="N1313">
        <v>0.1</v>
      </c>
      <c r="O1313">
        <v>0.2</v>
      </c>
      <c r="P1313">
        <v>0.1</v>
      </c>
      <c r="Q1313">
        <v>0.1</v>
      </c>
      <c r="S1313">
        <v>0.1</v>
      </c>
      <c r="T1313">
        <v>0.1</v>
      </c>
      <c r="U1313">
        <v>0.1</v>
      </c>
      <c r="V1313">
        <v>0.2</v>
      </c>
      <c r="W1313">
        <v>0.2</v>
      </c>
      <c r="X1313">
        <v>0.1</v>
      </c>
      <c r="Y1313">
        <v>0.1</v>
      </c>
      <c r="Z1313">
        <v>0.1</v>
      </c>
      <c r="AA1313">
        <v>0.1</v>
      </c>
      <c r="AC1313">
        <v>0.1</v>
      </c>
      <c r="AD1313">
        <v>0.2</v>
      </c>
      <c r="AE1313">
        <v>0.1</v>
      </c>
      <c r="AF1313">
        <v>0.3</v>
      </c>
      <c r="AG1313">
        <v>0.1</v>
      </c>
      <c r="AH1313">
        <v>0.1</v>
      </c>
      <c r="AI1313">
        <v>0.1</v>
      </c>
      <c r="AJ1313">
        <v>0.1</v>
      </c>
      <c r="AK1313">
        <v>0.1</v>
      </c>
      <c r="AM1313">
        <v>0.1</v>
      </c>
      <c r="AN1313">
        <v>0.3</v>
      </c>
      <c r="AO1313">
        <v>0.1</v>
      </c>
      <c r="AP1313">
        <v>0.1</v>
      </c>
      <c r="AQ1313">
        <v>0.3</v>
      </c>
      <c r="AR1313">
        <v>0.1</v>
      </c>
      <c r="AS1313">
        <v>0.1</v>
      </c>
      <c r="AT1313">
        <v>0.1</v>
      </c>
      <c r="AV1313">
        <v>0.3</v>
      </c>
      <c r="AW1313">
        <v>0.1</v>
      </c>
      <c r="AX1313">
        <v>0.1</v>
      </c>
      <c r="AY1313">
        <v>0.1</v>
      </c>
      <c r="AZ1313">
        <v>0.1</v>
      </c>
      <c r="BA1313">
        <v>0.1</v>
      </c>
      <c r="BD1313">
        <v>0.1</v>
      </c>
      <c r="BE1313">
        <v>0.6</v>
      </c>
      <c r="BF1313">
        <v>1.4</v>
      </c>
      <c r="BG1313">
        <v>0.4</v>
      </c>
      <c r="BH1313">
        <v>0.2</v>
      </c>
      <c r="BI1313">
        <v>0.1</v>
      </c>
      <c r="BK1313">
        <v>0.3</v>
      </c>
      <c r="BP1313">
        <v>3</v>
      </c>
      <c r="BQ1313">
        <v>3.5</v>
      </c>
      <c r="BS1313">
        <v>0.5</v>
      </c>
    </row>
    <row r="1314" spans="1:3" x14ac:dyDescent="0.25">
      <c r="A1314" s="28" t="s">
        <v>300</v>
      </c>
      <c r="B1314" s="27" t="s">
        <v>369</v>
      </c>
      <c r="C1314" s="28" t="s">
        <v>398</v>
      </c>
    </row>
    <row r="1315" spans="1:71" x14ac:dyDescent="0.25">
      <c r="A1315" s="28" t="s">
        <v>300</v>
      </c>
      <c r="B1315" s="27" t="s">
        <v>369</v>
      </c>
      <c r="C1315" s="28" t="s">
        <v>399</v>
      </c>
      <c r="H1315">
        <v>0.1</v>
      </c>
      <c r="P1315">
        <v>0.1</v>
      </c>
      <c r="S1315">
        <v>0.1</v>
      </c>
      <c r="V1315">
        <v>0.1</v>
      </c>
      <c r="W1315">
        <v>0.1</v>
      </c>
      <c r="AD1315">
        <v>0.1</v>
      </c>
      <c r="AF1315">
        <v>0.1</v>
      </c>
      <c r="AG1315">
        <v>0.1</v>
      </c>
      <c r="AQ1315">
        <v>0.1</v>
      </c>
      <c r="AV1315">
        <v>0.1</v>
      </c>
      <c r="AW1315">
        <v>0.1</v>
      </c>
      <c r="BE1315">
        <v>0.1</v>
      </c>
      <c r="BF1315">
        <v>0.1</v>
      </c>
      <c r="BG1315">
        <v>0.1</v>
      </c>
      <c r="BP1315">
        <v>0.3</v>
      </c>
      <c r="BQ1315">
        <v>0.3</v>
      </c>
      <c r="BS1315">
        <v>0.1</v>
      </c>
    </row>
    <row r="1316" spans="1:69" x14ac:dyDescent="0.25">
      <c r="A1316" s="28" t="s">
        <v>300</v>
      </c>
      <c r="B1316" s="27" t="s">
        <v>369</v>
      </c>
      <c r="C1316" s="28" t="s">
        <v>400</v>
      </c>
      <c r="BE1316">
        <v>0.1</v>
      </c>
      <c r="BF1316">
        <v>0.1</v>
      </c>
      <c r="BP1316">
        <v>0.2</v>
      </c>
      <c r="BQ1316">
        <v>0.3</v>
      </c>
    </row>
    <row r="1317" spans="1:69" x14ac:dyDescent="0.25">
      <c r="A1317" s="28" t="s">
        <v>300</v>
      </c>
      <c r="B1317" s="27" t="s">
        <v>369</v>
      </c>
      <c r="C1317" s="28" t="s">
        <v>401</v>
      </c>
      <c r="BE1317">
        <v>0.1</v>
      </c>
      <c r="BF1317">
        <v>0.1</v>
      </c>
      <c r="BP1317">
        <v>0.2</v>
      </c>
      <c r="BQ1317">
        <v>0.4</v>
      </c>
    </row>
    <row r="1318" spans="1:72" x14ac:dyDescent="0.25">
      <c r="A1318" s="28" t="s">
        <v>300</v>
      </c>
      <c r="B1318" s="27" t="s">
        <v>369</v>
      </c>
      <c r="C1318" s="28" t="s">
        <v>402</v>
      </c>
      <c r="H1318">
        <v>0.1</v>
      </c>
      <c r="N1318">
        <v>0.1</v>
      </c>
      <c r="O1318">
        <v>0.1</v>
      </c>
      <c r="P1318">
        <v>0.1</v>
      </c>
      <c r="Q1318">
        <v>0.1</v>
      </c>
      <c r="S1318">
        <v>0.1</v>
      </c>
      <c r="T1318">
        <v>0.1</v>
      </c>
      <c r="U1318">
        <v>0.1</v>
      </c>
      <c r="V1318">
        <v>0.2</v>
      </c>
      <c r="W1318">
        <v>0.1</v>
      </c>
      <c r="X1318">
        <v>0.1</v>
      </c>
      <c r="Z1318">
        <v>0.1</v>
      </c>
      <c r="AA1318">
        <v>0.1</v>
      </c>
      <c r="AC1318">
        <v>0.1</v>
      </c>
      <c r="AD1318">
        <v>0.2</v>
      </c>
      <c r="AE1318">
        <v>0.1</v>
      </c>
      <c r="AF1318">
        <v>0.3</v>
      </c>
      <c r="AG1318">
        <v>0.1</v>
      </c>
      <c r="AH1318">
        <v>0.1</v>
      </c>
      <c r="AI1318">
        <v>0.1</v>
      </c>
      <c r="AJ1318">
        <v>0.1</v>
      </c>
      <c r="AK1318">
        <v>0.1</v>
      </c>
      <c r="AM1318">
        <v>0.1</v>
      </c>
      <c r="AN1318">
        <v>0.1</v>
      </c>
      <c r="AO1318">
        <v>0.1</v>
      </c>
      <c r="AP1318">
        <v>0.1</v>
      </c>
      <c r="AQ1318">
        <v>0.3</v>
      </c>
      <c r="AR1318">
        <v>0.1</v>
      </c>
      <c r="AS1318">
        <v>0.1</v>
      </c>
      <c r="AT1318">
        <v>0.1</v>
      </c>
      <c r="AV1318">
        <v>0.2</v>
      </c>
      <c r="AW1318">
        <v>0.1</v>
      </c>
      <c r="AX1318">
        <v>0.1</v>
      </c>
      <c r="AZ1318">
        <v>0.1</v>
      </c>
      <c r="BC1318">
        <v>0.3</v>
      </c>
      <c r="BD1318">
        <v>0.1</v>
      </c>
      <c r="BE1318">
        <v>0.5</v>
      </c>
      <c r="BF1318">
        <v>1</v>
      </c>
      <c r="BG1318">
        <v>0.3</v>
      </c>
      <c r="BH1318">
        <v>0.2</v>
      </c>
      <c r="BI1318">
        <v>0.1</v>
      </c>
      <c r="BK1318">
        <v>0.2</v>
      </c>
      <c r="BP1318">
        <v>1.1</v>
      </c>
      <c r="BQ1318">
        <v>3.2</v>
      </c>
      <c r="BS1318">
        <v>0.2</v>
      </c>
      <c r="BT1318">
        <v>0.1</v>
      </c>
    </row>
    <row r="1319" spans="1:72" x14ac:dyDescent="0.25">
      <c r="A1319" s="28" t="s">
        <v>300</v>
      </c>
      <c r="B1319" s="27" t="s">
        <v>369</v>
      </c>
      <c r="C1319" s="28" t="s">
        <v>403</v>
      </c>
      <c r="D1319">
        <v>0.1</v>
      </c>
      <c r="G1319">
        <v>0.1</v>
      </c>
      <c r="H1319">
        <v>0.3</v>
      </c>
      <c r="I1319">
        <v>0.1</v>
      </c>
      <c r="J1319">
        <v>0.1</v>
      </c>
      <c r="K1319">
        <v>0.1</v>
      </c>
      <c r="L1319">
        <v>0.1</v>
      </c>
      <c r="M1319">
        <v>0.1</v>
      </c>
      <c r="N1319">
        <v>0.3</v>
      </c>
      <c r="O1319">
        <v>0.3</v>
      </c>
      <c r="P1319">
        <v>0.4</v>
      </c>
      <c r="Q1319">
        <v>0.1</v>
      </c>
      <c r="R1319">
        <v>0.1</v>
      </c>
      <c r="S1319">
        <v>0.3</v>
      </c>
      <c r="T1319">
        <v>0.2</v>
      </c>
      <c r="U1319">
        <v>0.2</v>
      </c>
      <c r="V1319">
        <v>0.4</v>
      </c>
      <c r="W1319">
        <v>0.3</v>
      </c>
      <c r="X1319">
        <v>0.2</v>
      </c>
      <c r="Y1319">
        <v>0.1</v>
      </c>
      <c r="Z1319">
        <v>0.2</v>
      </c>
      <c r="AA1319">
        <v>0.2</v>
      </c>
      <c r="AB1319">
        <v>0.1</v>
      </c>
      <c r="AC1319">
        <v>0.1</v>
      </c>
      <c r="AD1319">
        <v>0.4</v>
      </c>
      <c r="AE1319">
        <v>0.2</v>
      </c>
      <c r="AF1319">
        <v>0.9</v>
      </c>
      <c r="AG1319">
        <v>0.2</v>
      </c>
      <c r="AH1319">
        <v>0.2</v>
      </c>
      <c r="AI1319">
        <v>0.2</v>
      </c>
      <c r="AJ1319">
        <v>0.2</v>
      </c>
      <c r="AK1319">
        <v>0.3</v>
      </c>
      <c r="AL1319">
        <v>0.1</v>
      </c>
      <c r="AM1319">
        <v>0.2</v>
      </c>
      <c r="AN1319">
        <v>0.1</v>
      </c>
      <c r="AO1319">
        <v>0.1</v>
      </c>
      <c r="AP1319">
        <v>0.2</v>
      </c>
      <c r="AQ1319">
        <v>0.6</v>
      </c>
      <c r="AR1319">
        <v>0.3</v>
      </c>
      <c r="AS1319">
        <v>0.2</v>
      </c>
      <c r="AT1319">
        <v>0.2</v>
      </c>
      <c r="AU1319">
        <v>0.1</v>
      </c>
      <c r="AV1319">
        <v>0.5</v>
      </c>
      <c r="AW1319">
        <v>0.3</v>
      </c>
      <c r="AX1319">
        <v>0.3</v>
      </c>
      <c r="AY1319">
        <v>0.1</v>
      </c>
      <c r="AZ1319">
        <v>0.2</v>
      </c>
      <c r="BA1319">
        <v>0.1</v>
      </c>
      <c r="BB1319">
        <v>0.1</v>
      </c>
      <c r="BC1319">
        <v>0.1</v>
      </c>
      <c r="BD1319">
        <v>0.2</v>
      </c>
      <c r="BE1319">
        <v>1.9</v>
      </c>
      <c r="BF1319">
        <v>3</v>
      </c>
      <c r="BG1319">
        <v>1.1</v>
      </c>
      <c r="BH1319">
        <v>0.6</v>
      </c>
      <c r="BI1319">
        <v>0.1</v>
      </c>
      <c r="BJ1319">
        <v>0.1</v>
      </c>
      <c r="BK1319">
        <v>0.5</v>
      </c>
      <c r="BL1319">
        <v>0.1</v>
      </c>
      <c r="BM1319">
        <v>0.1</v>
      </c>
      <c r="BP1319">
        <v>4.3</v>
      </c>
      <c r="BQ1319">
        <v>7.7</v>
      </c>
      <c r="BS1319">
        <v>0.1</v>
      </c>
      <c r="BT1319">
        <v>0.1</v>
      </c>
    </row>
    <row r="1320" spans="1:69" x14ac:dyDescent="0.25">
      <c r="A1320" s="28" t="s">
        <v>300</v>
      </c>
      <c r="B1320" s="27" t="s">
        <v>369</v>
      </c>
      <c r="C1320" s="28" t="s">
        <v>404</v>
      </c>
      <c r="H1320">
        <v>0.1</v>
      </c>
      <c r="N1320">
        <v>0.1</v>
      </c>
      <c r="O1320">
        <v>0.1</v>
      </c>
      <c r="P1320">
        <v>0.1</v>
      </c>
      <c r="S1320">
        <v>0.1</v>
      </c>
      <c r="T1320">
        <v>0.1</v>
      </c>
      <c r="U1320">
        <v>0.1</v>
      </c>
      <c r="V1320">
        <v>0.1</v>
      </c>
      <c r="W1320">
        <v>0.1</v>
      </c>
      <c r="AD1320">
        <v>0.1</v>
      </c>
      <c r="AE1320">
        <v>0.1</v>
      </c>
      <c r="AF1320">
        <v>0.2</v>
      </c>
      <c r="AG1320">
        <v>0.1</v>
      </c>
      <c r="AH1320">
        <v>0.1</v>
      </c>
      <c r="AK1320">
        <v>0.1</v>
      </c>
      <c r="AM1320">
        <v>0.1</v>
      </c>
      <c r="AP1320">
        <v>0.1</v>
      </c>
      <c r="AQ1320">
        <v>0.2</v>
      </c>
      <c r="AR1320">
        <v>0.1</v>
      </c>
      <c r="AS1320">
        <v>0.1</v>
      </c>
      <c r="AT1320">
        <v>0.1</v>
      </c>
      <c r="AV1320">
        <v>0.1</v>
      </c>
      <c r="AW1320">
        <v>0.1</v>
      </c>
      <c r="AX1320">
        <v>0.1</v>
      </c>
      <c r="BD1320">
        <v>0.1</v>
      </c>
      <c r="BE1320">
        <v>0.5</v>
      </c>
      <c r="BF1320">
        <v>1</v>
      </c>
      <c r="BG1320">
        <v>0.3</v>
      </c>
      <c r="BH1320">
        <v>0.2</v>
      </c>
      <c r="BK1320">
        <v>0.2</v>
      </c>
      <c r="BP1320">
        <v>1.7</v>
      </c>
      <c r="BQ1320">
        <v>2.2</v>
      </c>
    </row>
    <row r="1321" spans="1:72" x14ac:dyDescent="0.25">
      <c r="A1321" s="28" t="s">
        <v>300</v>
      </c>
      <c r="B1321" s="27" t="s">
        <v>369</v>
      </c>
      <c r="C1321" s="28" t="s">
        <v>405</v>
      </c>
      <c r="D1321">
        <v>0.1</v>
      </c>
      <c r="G1321">
        <v>0.1</v>
      </c>
      <c r="H1321">
        <v>0.3</v>
      </c>
      <c r="I1321">
        <v>0.1</v>
      </c>
      <c r="J1321">
        <v>0.1</v>
      </c>
      <c r="K1321">
        <v>0.1</v>
      </c>
      <c r="L1321">
        <v>0.1</v>
      </c>
      <c r="M1321">
        <v>0.1</v>
      </c>
      <c r="N1321">
        <v>0.2</v>
      </c>
      <c r="O1321">
        <v>0.3</v>
      </c>
      <c r="P1321">
        <v>0.3</v>
      </c>
      <c r="Q1321">
        <v>0.1</v>
      </c>
      <c r="R1321">
        <v>0.1</v>
      </c>
      <c r="S1321">
        <v>0.2</v>
      </c>
      <c r="T1321">
        <v>0.2</v>
      </c>
      <c r="U1321">
        <v>0.2</v>
      </c>
      <c r="V1321">
        <v>0.3</v>
      </c>
      <c r="W1321">
        <v>0.2</v>
      </c>
      <c r="X1321">
        <v>0.2</v>
      </c>
      <c r="Y1321">
        <v>0.1</v>
      </c>
      <c r="Z1321">
        <v>0.1</v>
      </c>
      <c r="AA1321">
        <v>0.2</v>
      </c>
      <c r="AB1321">
        <v>0.1</v>
      </c>
      <c r="AC1321">
        <v>0.1</v>
      </c>
      <c r="AD1321">
        <v>0.3</v>
      </c>
      <c r="AE1321">
        <v>0.2</v>
      </c>
      <c r="AF1321">
        <v>0.5</v>
      </c>
      <c r="AG1321">
        <v>0.2</v>
      </c>
      <c r="AH1321">
        <v>0.1</v>
      </c>
      <c r="AI1321">
        <v>0.1</v>
      </c>
      <c r="AJ1321">
        <v>0.2</v>
      </c>
      <c r="AK1321">
        <v>0.2</v>
      </c>
      <c r="AL1321">
        <v>0.1</v>
      </c>
      <c r="AM1321">
        <v>0.1</v>
      </c>
      <c r="AN1321">
        <v>0.1</v>
      </c>
      <c r="AO1321">
        <v>0.1</v>
      </c>
      <c r="AP1321">
        <v>0.2</v>
      </c>
      <c r="AQ1321">
        <v>0.4</v>
      </c>
      <c r="AR1321">
        <v>0.2</v>
      </c>
      <c r="AS1321">
        <v>0.2</v>
      </c>
      <c r="AT1321">
        <v>0.2</v>
      </c>
      <c r="AU1321">
        <v>0.1</v>
      </c>
      <c r="AV1321">
        <v>0.4</v>
      </c>
      <c r="AW1321">
        <v>0.2</v>
      </c>
      <c r="AX1321">
        <v>0.2</v>
      </c>
      <c r="AY1321">
        <v>0.1</v>
      </c>
      <c r="AZ1321">
        <v>0.1</v>
      </c>
      <c r="BA1321">
        <v>0.1</v>
      </c>
      <c r="BB1321">
        <v>0.1</v>
      </c>
      <c r="BD1321">
        <v>0.2</v>
      </c>
      <c r="BE1321">
        <v>0.9</v>
      </c>
      <c r="BF1321">
        <v>2.1</v>
      </c>
      <c r="BG1321">
        <v>0.5</v>
      </c>
      <c r="BH1321">
        <v>0.3</v>
      </c>
      <c r="BI1321">
        <v>0.1</v>
      </c>
      <c r="BJ1321">
        <v>0.1</v>
      </c>
      <c r="BK1321">
        <v>0.4</v>
      </c>
      <c r="BL1321">
        <v>0.1</v>
      </c>
      <c r="BM1321">
        <v>0.1</v>
      </c>
      <c r="BP1321">
        <v>3.8</v>
      </c>
      <c r="BQ1321">
        <v>5.8</v>
      </c>
      <c r="BS1321">
        <v>0.1</v>
      </c>
      <c r="BT1321">
        <v>0.1</v>
      </c>
    </row>
    <row r="1322" spans="1:69" x14ac:dyDescent="0.25">
      <c r="A1322" s="28" t="s">
        <v>300</v>
      </c>
      <c r="B1322" s="27" t="s">
        <v>369</v>
      </c>
      <c r="C1322" s="28" t="s">
        <v>406</v>
      </c>
      <c r="AF1322">
        <v>0.1</v>
      </c>
      <c r="AQ1322">
        <v>0.1</v>
      </c>
      <c r="BE1322">
        <v>0.1</v>
      </c>
      <c r="BF1322">
        <v>0.2</v>
      </c>
      <c r="BG1322">
        <v>0.1</v>
      </c>
      <c r="BP1322">
        <v>0.3</v>
      </c>
      <c r="BQ1322">
        <v>0.6</v>
      </c>
    </row>
    <row r="1323" spans="1:72" x14ac:dyDescent="0.25">
      <c r="A1323" s="28" t="s">
        <v>300</v>
      </c>
      <c r="B1323" s="27" t="s">
        <v>369</v>
      </c>
      <c r="C1323" s="28" t="s">
        <v>407</v>
      </c>
      <c r="D1323">
        <v>1.9</v>
      </c>
      <c r="E1323">
        <v>0.4</v>
      </c>
      <c r="F1323">
        <v>0.7</v>
      </c>
      <c r="G1323">
        <v>0.9</v>
      </c>
      <c r="H1323">
        <v>5.2</v>
      </c>
      <c r="I1323">
        <v>1.4</v>
      </c>
      <c r="J1323">
        <v>1.2</v>
      </c>
      <c r="K1323">
        <v>2.3</v>
      </c>
      <c r="L1323">
        <v>1.3</v>
      </c>
      <c r="M1323">
        <v>1.4</v>
      </c>
      <c r="N1323">
        <v>4.4</v>
      </c>
      <c r="O1323">
        <v>4.7</v>
      </c>
      <c r="P1323">
        <v>5.1</v>
      </c>
      <c r="Q1323">
        <v>2.1</v>
      </c>
      <c r="R1323">
        <v>1.9</v>
      </c>
      <c r="S1323">
        <v>3.5</v>
      </c>
      <c r="T1323">
        <v>3.6</v>
      </c>
      <c r="U1323">
        <v>3.3</v>
      </c>
      <c r="V1323">
        <v>5</v>
      </c>
      <c r="W1323">
        <v>4.6</v>
      </c>
      <c r="X1323">
        <v>2.8</v>
      </c>
      <c r="Y1323">
        <v>1.8</v>
      </c>
      <c r="Z1323">
        <v>2.4</v>
      </c>
      <c r="AA1323">
        <v>2.9</v>
      </c>
      <c r="AB1323">
        <v>0.8</v>
      </c>
      <c r="AC1323">
        <v>2.3</v>
      </c>
      <c r="AD1323">
        <v>6</v>
      </c>
      <c r="AE1323">
        <v>3</v>
      </c>
      <c r="AF1323">
        <v>10.7</v>
      </c>
      <c r="AG1323">
        <v>3.5</v>
      </c>
      <c r="AH1323">
        <v>2.8</v>
      </c>
      <c r="AI1323">
        <v>2.5</v>
      </c>
      <c r="AJ1323">
        <v>2.7</v>
      </c>
      <c r="AK1323">
        <v>3.9</v>
      </c>
      <c r="AL1323">
        <v>1.2</v>
      </c>
      <c r="AM1323">
        <v>2.8</v>
      </c>
      <c r="AN1323">
        <v>2.4</v>
      </c>
      <c r="AO1323">
        <v>1.8</v>
      </c>
      <c r="AP1323">
        <v>3.4</v>
      </c>
      <c r="AQ1323">
        <v>8.4</v>
      </c>
      <c r="AR1323">
        <v>3</v>
      </c>
      <c r="AS1323">
        <v>2.7</v>
      </c>
      <c r="AT1323">
        <v>3.3</v>
      </c>
      <c r="AU1323">
        <v>1.7</v>
      </c>
      <c r="AV1323">
        <v>7.7</v>
      </c>
      <c r="AW1323">
        <v>4</v>
      </c>
      <c r="AX1323">
        <v>4.8</v>
      </c>
      <c r="AY1323">
        <v>1.6</v>
      </c>
      <c r="AZ1323">
        <v>2.2</v>
      </c>
      <c r="BA1323">
        <v>2</v>
      </c>
      <c r="BB1323">
        <v>1.4</v>
      </c>
      <c r="BC1323">
        <v>1.6</v>
      </c>
      <c r="BD1323">
        <v>3.3</v>
      </c>
      <c r="BE1323">
        <v>15.3</v>
      </c>
      <c r="BF1323">
        <v>34.7</v>
      </c>
      <c r="BG1323">
        <v>9.4</v>
      </c>
      <c r="BH1323">
        <v>5.9</v>
      </c>
      <c r="BI1323">
        <v>1.9</v>
      </c>
      <c r="BJ1323">
        <v>1.5</v>
      </c>
      <c r="BK1323">
        <v>7.5</v>
      </c>
      <c r="BL1323">
        <v>1</v>
      </c>
      <c r="BM1323">
        <v>1.6</v>
      </c>
      <c r="BP1323">
        <v>69.3</v>
      </c>
      <c r="BQ1323">
        <v>91.7</v>
      </c>
      <c r="BR1323">
        <v>0.2</v>
      </c>
      <c r="BS1323">
        <v>15.3</v>
      </c>
      <c r="BT1323">
        <v>2.4</v>
      </c>
    </row>
    <row r="1324" spans="1:72" x14ac:dyDescent="0.25">
      <c r="A1324" s="26" t="s">
        <v>301</v>
      </c>
      <c r="B1324" s="27" t="s">
        <v>370</v>
      </c>
      <c r="C1324" s="26" t="s">
        <v>384</v>
      </c>
      <c r="D1324">
        <v>241.8</v>
      </c>
      <c r="E1324">
        <v>28.1</v>
      </c>
      <c r="F1324">
        <v>15</v>
      </c>
      <c r="G1324">
        <v>104.8</v>
      </c>
      <c r="H1324">
        <v>534.7</v>
      </c>
      <c r="I1324">
        <v>104</v>
      </c>
      <c r="J1324">
        <v>73.6</v>
      </c>
      <c r="K1324">
        <v>82.6</v>
      </c>
      <c r="L1324">
        <v>45.5</v>
      </c>
      <c r="M1324">
        <v>159.6</v>
      </c>
      <c r="N1324">
        <v>273.2</v>
      </c>
      <c r="O1324">
        <v>633.2</v>
      </c>
      <c r="P1324">
        <v>158.2</v>
      </c>
      <c r="Q1324">
        <v>120.9</v>
      </c>
      <c r="R1324">
        <v>165.4</v>
      </c>
      <c r="S1324">
        <v>248.2</v>
      </c>
      <c r="T1324">
        <v>159</v>
      </c>
      <c r="U1324">
        <v>215.1</v>
      </c>
      <c r="V1324">
        <v>344.5</v>
      </c>
      <c r="W1324">
        <v>521.4</v>
      </c>
      <c r="X1324">
        <v>163.2</v>
      </c>
      <c r="Y1324">
        <v>241.7</v>
      </c>
      <c r="Z1324">
        <v>166.9</v>
      </c>
      <c r="AA1324">
        <v>317</v>
      </c>
      <c r="AB1324">
        <v>80</v>
      </c>
      <c r="AC1324">
        <v>462.5</v>
      </c>
      <c r="AD1324">
        <v>960.8</v>
      </c>
      <c r="AE1324">
        <v>254.6</v>
      </c>
      <c r="AF1324">
        <v>1749.4</v>
      </c>
      <c r="AG1324">
        <v>699.8</v>
      </c>
      <c r="AH1324">
        <v>588.5</v>
      </c>
      <c r="AI1324">
        <v>119.8</v>
      </c>
      <c r="AJ1324">
        <v>210.9</v>
      </c>
      <c r="AK1324">
        <v>648.1</v>
      </c>
      <c r="AL1324">
        <v>101.9</v>
      </c>
      <c r="AM1324">
        <v>628.3</v>
      </c>
      <c r="AN1324">
        <v>122.9</v>
      </c>
      <c r="AO1324">
        <v>111</v>
      </c>
      <c r="AP1324">
        <v>300.1</v>
      </c>
      <c r="AQ1324">
        <v>975.2</v>
      </c>
      <c r="AR1324">
        <v>503.8</v>
      </c>
      <c r="AS1324">
        <v>424.5</v>
      </c>
      <c r="AT1324">
        <v>359.8</v>
      </c>
      <c r="AU1324">
        <v>330.4</v>
      </c>
      <c r="AV1324">
        <v>829.3</v>
      </c>
      <c r="AW1324">
        <v>372</v>
      </c>
      <c r="AX1324">
        <v>692.8</v>
      </c>
      <c r="AY1324">
        <v>1688.2</v>
      </c>
      <c r="AZ1324">
        <v>836.8</v>
      </c>
      <c r="BA1324">
        <v>321.2</v>
      </c>
      <c r="BB1324">
        <v>416.8</v>
      </c>
      <c r="BC1324">
        <v>123.2</v>
      </c>
      <c r="BD1324">
        <v>2807.1</v>
      </c>
      <c r="BE1324">
        <v>15795.7</v>
      </c>
      <c r="BF1324">
        <v>1658.1</v>
      </c>
      <c r="BG1324">
        <v>54539.3</v>
      </c>
      <c r="BH1324">
        <v>8065.9</v>
      </c>
      <c r="BI1324">
        <v>230.9</v>
      </c>
      <c r="BJ1324">
        <v>488.1</v>
      </c>
      <c r="BK1324">
        <v>410.8</v>
      </c>
      <c r="BL1324">
        <v>38.3</v>
      </c>
      <c r="BM1324">
        <v>173.8</v>
      </c>
      <c r="BP1324">
        <v>846842.1</v>
      </c>
      <c r="BQ1324">
        <v>216698.1</v>
      </c>
      <c r="BR1324">
        <v>8154.4</v>
      </c>
      <c r="BS1324">
        <v>7040.8</v>
      </c>
      <c r="BT1324">
        <v>135.6</v>
      </c>
    </row>
    <row r="1325" spans="1:72" x14ac:dyDescent="0.25">
      <c r="A1325" s="28" t="s">
        <v>301</v>
      </c>
      <c r="B1325" s="27" t="s">
        <v>370</v>
      </c>
      <c r="C1325" s="28" t="s">
        <v>385</v>
      </c>
      <c r="H1325">
        <v>0.1</v>
      </c>
      <c r="O1325">
        <v>0.6</v>
      </c>
      <c r="T1325">
        <v>1</v>
      </c>
      <c r="W1325">
        <v>0.3</v>
      </c>
      <c r="AQ1325">
        <v>0.1</v>
      </c>
      <c r="AV1325">
        <v>0.5</v>
      </c>
      <c r="AX1325">
        <v>2.1</v>
      </c>
      <c r="BE1325">
        <v>0.1</v>
      </c>
      <c r="BG1325">
        <v>0.1</v>
      </c>
      <c r="BP1325">
        <v>0.1</v>
      </c>
      <c r="BS1325">
        <v>21.5</v>
      </c>
      <c r="BT1325">
        <v>0.6</v>
      </c>
    </row>
    <row r="1326" spans="1:72" x14ac:dyDescent="0.25">
      <c r="A1326" s="28" t="s">
        <v>301</v>
      </c>
      <c r="B1326" s="27" t="s">
        <v>370</v>
      </c>
      <c r="C1326" s="28" t="s">
        <v>386</v>
      </c>
      <c r="D1326">
        <v>1.3</v>
      </c>
      <c r="E1326">
        <v>0.1</v>
      </c>
      <c r="F1326">
        <v>0.1</v>
      </c>
      <c r="G1326">
        <v>0.6</v>
      </c>
      <c r="H1326">
        <v>7</v>
      </c>
      <c r="I1326">
        <v>1</v>
      </c>
      <c r="J1326">
        <v>1.1</v>
      </c>
      <c r="K1326">
        <v>1.4</v>
      </c>
      <c r="L1326">
        <v>0.5</v>
      </c>
      <c r="M1326">
        <v>1</v>
      </c>
      <c r="N1326">
        <v>3.4</v>
      </c>
      <c r="O1326">
        <v>3</v>
      </c>
      <c r="P1326">
        <v>8.4</v>
      </c>
      <c r="Q1326">
        <v>1.5</v>
      </c>
      <c r="R1326">
        <v>1.8</v>
      </c>
      <c r="S1326">
        <v>5.2</v>
      </c>
      <c r="T1326">
        <v>3.7</v>
      </c>
      <c r="U1326">
        <v>5.6</v>
      </c>
      <c r="V1326">
        <v>15.2</v>
      </c>
      <c r="W1326">
        <v>14.4</v>
      </c>
      <c r="X1326">
        <v>2.7</v>
      </c>
      <c r="Y1326">
        <v>2.5</v>
      </c>
      <c r="Z1326">
        <v>2.7</v>
      </c>
      <c r="AA1326">
        <v>2.6</v>
      </c>
      <c r="AB1326">
        <v>0.2</v>
      </c>
      <c r="AC1326">
        <v>1.3</v>
      </c>
      <c r="AD1326">
        <v>17.3</v>
      </c>
      <c r="AE1326">
        <v>1.8</v>
      </c>
      <c r="AF1326">
        <v>3.4</v>
      </c>
      <c r="AG1326">
        <v>2.4</v>
      </c>
      <c r="AH1326">
        <v>1.8</v>
      </c>
      <c r="AI1326">
        <v>0.6</v>
      </c>
      <c r="AJ1326">
        <v>0.4</v>
      </c>
      <c r="AK1326">
        <v>1.3</v>
      </c>
      <c r="AL1326">
        <v>0.8</v>
      </c>
      <c r="AM1326">
        <v>1.3</v>
      </c>
      <c r="AN1326">
        <v>0.6</v>
      </c>
      <c r="AO1326">
        <v>0.7</v>
      </c>
      <c r="AP1326">
        <v>1.2</v>
      </c>
      <c r="AQ1326">
        <v>2.1</v>
      </c>
      <c r="AR1326">
        <v>0.9</v>
      </c>
      <c r="AS1326">
        <v>3.4</v>
      </c>
      <c r="AT1326">
        <v>2.2</v>
      </c>
      <c r="AU1326">
        <v>0.7</v>
      </c>
      <c r="AV1326">
        <v>1.6</v>
      </c>
      <c r="AW1326">
        <v>1.1</v>
      </c>
      <c r="AX1326">
        <v>1</v>
      </c>
      <c r="AY1326">
        <v>0.4</v>
      </c>
      <c r="AZ1326">
        <v>0.5</v>
      </c>
      <c r="BA1326">
        <v>1</v>
      </c>
      <c r="BB1326">
        <v>0.3</v>
      </c>
      <c r="BC1326">
        <v>1.1</v>
      </c>
      <c r="BD1326">
        <v>1.4</v>
      </c>
      <c r="BE1326">
        <v>1.8</v>
      </c>
      <c r="BF1326">
        <v>0.8</v>
      </c>
      <c r="BG1326">
        <v>17</v>
      </c>
      <c r="BH1326">
        <v>1.9</v>
      </c>
      <c r="BI1326">
        <v>0.5</v>
      </c>
      <c r="BJ1326">
        <v>0.6</v>
      </c>
      <c r="BK1326">
        <v>0.4</v>
      </c>
      <c r="BL1326">
        <v>0.3</v>
      </c>
      <c r="BM1326">
        <v>0.5</v>
      </c>
      <c r="BP1326">
        <v>82</v>
      </c>
      <c r="BQ1326">
        <v>51.3</v>
      </c>
      <c r="BR1326">
        <v>0.1</v>
      </c>
      <c r="BS1326">
        <v>31.8</v>
      </c>
      <c r="BT1326">
        <v>6.2</v>
      </c>
    </row>
    <row r="1327" spans="1:72" x14ac:dyDescent="0.25">
      <c r="A1327" s="28" t="s">
        <v>301</v>
      </c>
      <c r="B1327" s="27" t="s">
        <v>370</v>
      </c>
      <c r="C1327" s="28" t="s">
        <v>387</v>
      </c>
      <c r="D1327">
        <v>1.2</v>
      </c>
      <c r="E1327">
        <v>0.1</v>
      </c>
      <c r="F1327">
        <v>0.1</v>
      </c>
      <c r="G1327">
        <v>0.2</v>
      </c>
      <c r="H1327">
        <v>7.9</v>
      </c>
      <c r="I1327">
        <v>1.4</v>
      </c>
      <c r="J1327">
        <v>0.7</v>
      </c>
      <c r="K1327">
        <v>0.9</v>
      </c>
      <c r="L1327">
        <v>0.2</v>
      </c>
      <c r="M1327">
        <v>0.8</v>
      </c>
      <c r="N1327">
        <v>3.6</v>
      </c>
      <c r="O1327">
        <v>6.8</v>
      </c>
      <c r="P1327">
        <v>1.8</v>
      </c>
      <c r="Q1327">
        <v>1</v>
      </c>
      <c r="R1327">
        <v>1.2</v>
      </c>
      <c r="S1327">
        <v>1.9</v>
      </c>
      <c r="T1327">
        <v>4.9</v>
      </c>
      <c r="U1327">
        <v>2</v>
      </c>
      <c r="V1327">
        <v>3.5</v>
      </c>
      <c r="W1327">
        <v>5</v>
      </c>
      <c r="X1327">
        <v>1</v>
      </c>
      <c r="Y1327">
        <v>1.9</v>
      </c>
      <c r="Z1327">
        <v>1</v>
      </c>
      <c r="AA1327">
        <v>2.2</v>
      </c>
      <c r="AB1327">
        <v>0.1</v>
      </c>
      <c r="AC1327">
        <v>0.9</v>
      </c>
      <c r="AD1327">
        <v>3.9</v>
      </c>
      <c r="AE1327">
        <v>1.2</v>
      </c>
      <c r="AF1327">
        <v>16.7</v>
      </c>
      <c r="AG1327">
        <v>4.1</v>
      </c>
      <c r="AH1327">
        <v>1.1</v>
      </c>
      <c r="AI1327">
        <v>0.8</v>
      </c>
      <c r="AJ1327">
        <v>0.8</v>
      </c>
      <c r="AK1327">
        <v>1.2</v>
      </c>
      <c r="AL1327">
        <v>0.4</v>
      </c>
      <c r="AM1327">
        <v>1.8</v>
      </c>
      <c r="AN1327">
        <v>3.2</v>
      </c>
      <c r="AO1327">
        <v>0.8</v>
      </c>
      <c r="AP1327">
        <v>1.6</v>
      </c>
      <c r="AQ1327">
        <v>25</v>
      </c>
      <c r="AR1327">
        <v>1.1</v>
      </c>
      <c r="AS1327">
        <v>0.5</v>
      </c>
      <c r="AT1327">
        <v>1.6</v>
      </c>
      <c r="AU1327">
        <v>0.5</v>
      </c>
      <c r="AV1327">
        <v>8.7</v>
      </c>
      <c r="AW1327">
        <v>1.1</v>
      </c>
      <c r="AX1327">
        <v>8.8</v>
      </c>
      <c r="AY1327">
        <v>0.8</v>
      </c>
      <c r="AZ1327">
        <v>0.4</v>
      </c>
      <c r="BA1327">
        <v>1.1</v>
      </c>
      <c r="BB1327">
        <v>0.3</v>
      </c>
      <c r="BC1327">
        <v>0.6</v>
      </c>
      <c r="BD1327">
        <v>1.4</v>
      </c>
      <c r="BE1327">
        <v>1.9</v>
      </c>
      <c r="BF1327">
        <v>0.9</v>
      </c>
      <c r="BG1327">
        <v>10.9</v>
      </c>
      <c r="BH1327">
        <v>1</v>
      </c>
      <c r="BI1327">
        <v>1.7</v>
      </c>
      <c r="BJ1327">
        <v>0.4</v>
      </c>
      <c r="BK1327">
        <v>0.3</v>
      </c>
      <c r="BL1327">
        <v>0.1</v>
      </c>
      <c r="BM1327">
        <v>0.2</v>
      </c>
      <c r="BP1327">
        <v>21.3</v>
      </c>
      <c r="BQ1327">
        <v>13.5</v>
      </c>
      <c r="BR1327">
        <v>0.1</v>
      </c>
      <c r="BS1327">
        <v>97.5</v>
      </c>
      <c r="BT1327">
        <v>2.3</v>
      </c>
    </row>
    <row r="1328" spans="1:69" x14ac:dyDescent="0.25">
      <c r="A1328" s="28" t="s">
        <v>301</v>
      </c>
      <c r="B1328" s="27" t="s">
        <v>370</v>
      </c>
      <c r="C1328" s="28" t="s">
        <v>388</v>
      </c>
      <c r="BG1328">
        <v>0.1</v>
      </c>
      <c r="BP1328">
        <v>0.3</v>
      </c>
      <c r="BQ1328">
        <v>0.1</v>
      </c>
    </row>
    <row r="1329" spans="1:72" x14ac:dyDescent="0.25">
      <c r="A1329" s="28" t="s">
        <v>301</v>
      </c>
      <c r="B1329" s="27" t="s">
        <v>370</v>
      </c>
      <c r="C1329" s="28" t="s">
        <v>389</v>
      </c>
      <c r="O1329">
        <v>0.1</v>
      </c>
      <c r="W1329">
        <v>0.1</v>
      </c>
      <c r="AQ1329">
        <v>0.2</v>
      </c>
      <c r="AV1329">
        <v>0.1</v>
      </c>
      <c r="AX1329">
        <v>0.3</v>
      </c>
      <c r="BP1329">
        <v>0.1</v>
      </c>
      <c r="BQ1329">
        <v>0.1</v>
      </c>
      <c r="BS1329">
        <v>2.8</v>
      </c>
      <c r="BT1329">
        <v>0.1</v>
      </c>
    </row>
    <row r="1330" spans="1:69" x14ac:dyDescent="0.25">
      <c r="A1330" s="28" t="s">
        <v>301</v>
      </c>
      <c r="B1330" s="27" t="s">
        <v>370</v>
      </c>
      <c r="C1330" s="28" t="s">
        <v>390</v>
      </c>
      <c r="G1330">
        <v>0.1</v>
      </c>
      <c r="H1330">
        <v>0.1</v>
      </c>
      <c r="M1330">
        <v>0.1</v>
      </c>
      <c r="O1330">
        <v>0.3</v>
      </c>
      <c r="AC1330">
        <v>0.1</v>
      </c>
      <c r="AD1330">
        <v>0.1</v>
      </c>
      <c r="BE1330">
        <v>0.1</v>
      </c>
      <c r="BG1330">
        <v>2.9</v>
      </c>
      <c r="BH1330">
        <v>0.1</v>
      </c>
      <c r="BJ1330">
        <v>0.1</v>
      </c>
      <c r="BP1330">
        <v>1.6</v>
      </c>
      <c r="BQ1330">
        <v>1</v>
      </c>
    </row>
    <row r="1331" spans="1:71" x14ac:dyDescent="0.25">
      <c r="A1331" s="28" t="s">
        <v>301</v>
      </c>
      <c r="B1331" s="27" t="s">
        <v>370</v>
      </c>
      <c r="C1331" s="28" t="s">
        <v>391</v>
      </c>
      <c r="AF1331">
        <v>0.1</v>
      </c>
      <c r="AQ1331">
        <v>0.3</v>
      </c>
      <c r="AV1331">
        <v>0.1</v>
      </c>
      <c r="BE1331">
        <v>0.1</v>
      </c>
      <c r="BG1331">
        <v>0.6</v>
      </c>
      <c r="BH1331">
        <v>0.1</v>
      </c>
      <c r="BP1331">
        <v>2.5</v>
      </c>
      <c r="BQ1331">
        <v>0.9</v>
      </c>
      <c r="BS1331">
        <v>0.3</v>
      </c>
    </row>
    <row r="1332" spans="1:71" x14ac:dyDescent="0.25">
      <c r="A1332" s="28" t="s">
        <v>301</v>
      </c>
      <c r="B1332" s="27" t="s">
        <v>370</v>
      </c>
      <c r="C1332" s="28" t="s">
        <v>392</v>
      </c>
      <c r="H1332">
        <v>0.1</v>
      </c>
      <c r="N1332">
        <v>0.1</v>
      </c>
      <c r="O1332">
        <v>0.1</v>
      </c>
      <c r="AD1332">
        <v>0.1</v>
      </c>
      <c r="AF1332">
        <v>0.1</v>
      </c>
      <c r="AQ1332">
        <v>0.7</v>
      </c>
      <c r="AR1332">
        <v>0.1</v>
      </c>
      <c r="AV1332">
        <v>0.2</v>
      </c>
      <c r="BE1332">
        <v>0.1</v>
      </c>
      <c r="BG1332">
        <v>1.5</v>
      </c>
      <c r="BH1332">
        <v>0.1</v>
      </c>
      <c r="BP1332">
        <v>3.3</v>
      </c>
      <c r="BQ1332">
        <v>2</v>
      </c>
      <c r="BS1332">
        <v>0.6</v>
      </c>
    </row>
    <row r="1333" spans="1:72" x14ac:dyDescent="0.25">
      <c r="A1333" s="28" t="s">
        <v>301</v>
      </c>
      <c r="B1333" s="27" t="s">
        <v>370</v>
      </c>
      <c r="C1333" s="28" t="s">
        <v>393</v>
      </c>
      <c r="D1333">
        <v>0.2</v>
      </c>
      <c r="E1333">
        <v>0.1</v>
      </c>
      <c r="F1333">
        <v>0.1</v>
      </c>
      <c r="G1333">
        <v>0.2</v>
      </c>
      <c r="H1333">
        <v>0.3</v>
      </c>
      <c r="I1333">
        <v>0.2</v>
      </c>
      <c r="J1333">
        <v>0.2</v>
      </c>
      <c r="K1333">
        <v>0.2</v>
      </c>
      <c r="L1333">
        <v>0.2</v>
      </c>
      <c r="M1333">
        <v>0.2</v>
      </c>
      <c r="N1333">
        <v>0.2</v>
      </c>
      <c r="O1333">
        <v>0.3</v>
      </c>
      <c r="P1333">
        <v>0.2</v>
      </c>
      <c r="Q1333">
        <v>0.2</v>
      </c>
      <c r="R1333">
        <v>0.2</v>
      </c>
      <c r="S1333">
        <v>0.2</v>
      </c>
      <c r="T1333">
        <v>0.2</v>
      </c>
      <c r="U1333">
        <v>0.2</v>
      </c>
      <c r="V1333">
        <v>0.2</v>
      </c>
      <c r="W1333">
        <v>0.3</v>
      </c>
      <c r="X1333">
        <v>0.1</v>
      </c>
      <c r="Y1333">
        <v>0.2</v>
      </c>
      <c r="Z1333">
        <v>0.1</v>
      </c>
      <c r="AA1333">
        <v>0.2</v>
      </c>
      <c r="AB1333">
        <v>0.1</v>
      </c>
      <c r="AC1333">
        <v>0.2</v>
      </c>
      <c r="AD1333">
        <v>0.3</v>
      </c>
      <c r="AE1333">
        <v>0.2</v>
      </c>
      <c r="AF1333">
        <v>0.3</v>
      </c>
      <c r="AG1333">
        <v>0.2</v>
      </c>
      <c r="AH1333">
        <v>0.3</v>
      </c>
      <c r="AI1333">
        <v>0.2</v>
      </c>
      <c r="AJ1333">
        <v>0.1</v>
      </c>
      <c r="AK1333">
        <v>0.3</v>
      </c>
      <c r="AL1333">
        <v>0.3</v>
      </c>
      <c r="AM1333">
        <v>0.2</v>
      </c>
      <c r="AN1333">
        <v>0.2</v>
      </c>
      <c r="AO1333">
        <v>0.4</v>
      </c>
      <c r="AP1333">
        <v>0.2</v>
      </c>
      <c r="AQ1333">
        <v>0.3</v>
      </c>
      <c r="AR1333">
        <v>0.2</v>
      </c>
      <c r="AS1333">
        <v>0.1</v>
      </c>
      <c r="AT1333">
        <v>0.2</v>
      </c>
      <c r="AU1333">
        <v>0.2</v>
      </c>
      <c r="AV1333">
        <v>0.3</v>
      </c>
      <c r="AW1333">
        <v>0.1</v>
      </c>
      <c r="AX1333">
        <v>0.2</v>
      </c>
      <c r="AY1333">
        <v>0.1</v>
      </c>
      <c r="AZ1333">
        <v>0.2</v>
      </c>
      <c r="BA1333">
        <v>0.4</v>
      </c>
      <c r="BB1333">
        <v>0.3</v>
      </c>
      <c r="BC1333">
        <v>0.3</v>
      </c>
      <c r="BD1333">
        <v>0.2</v>
      </c>
      <c r="BE1333">
        <v>0.4</v>
      </c>
      <c r="BF1333">
        <v>0.3</v>
      </c>
      <c r="BG1333">
        <v>5.7</v>
      </c>
      <c r="BH1333">
        <v>0.5</v>
      </c>
      <c r="BI1333">
        <v>0.1</v>
      </c>
      <c r="BJ1333">
        <v>0.4</v>
      </c>
      <c r="BK1333">
        <v>0.1</v>
      </c>
      <c r="BL1333">
        <v>0.1</v>
      </c>
      <c r="BM1333">
        <v>0.3</v>
      </c>
      <c r="BP1333">
        <v>11</v>
      </c>
      <c r="BQ1333">
        <v>7.1</v>
      </c>
      <c r="BR1333">
        <v>0.1</v>
      </c>
      <c r="BS1333">
        <v>0.2</v>
      </c>
      <c r="BT1333">
        <v>0.2</v>
      </c>
    </row>
    <row r="1334" spans="1:3" x14ac:dyDescent="0.25">
      <c r="A1334" s="28" t="s">
        <v>301</v>
      </c>
      <c r="B1334" s="27" t="s">
        <v>370</v>
      </c>
      <c r="C1334" s="28" t="s">
        <v>394</v>
      </c>
    </row>
    <row r="1335" spans="1:72" x14ac:dyDescent="0.25">
      <c r="A1335" s="28" t="s">
        <v>301</v>
      </c>
      <c r="B1335" s="27" t="s">
        <v>370</v>
      </c>
      <c r="C1335" s="28" t="s">
        <v>395</v>
      </c>
      <c r="D1335">
        <v>0.9</v>
      </c>
      <c r="E1335">
        <v>0.1</v>
      </c>
      <c r="G1335">
        <v>0.2</v>
      </c>
      <c r="H1335">
        <v>3.8</v>
      </c>
      <c r="I1335">
        <v>0.6</v>
      </c>
      <c r="J1335">
        <v>0.4</v>
      </c>
      <c r="K1335">
        <v>0.6</v>
      </c>
      <c r="L1335">
        <v>0.3</v>
      </c>
      <c r="M1335">
        <v>0.7</v>
      </c>
      <c r="N1335">
        <v>3</v>
      </c>
      <c r="O1335">
        <v>4.2</v>
      </c>
      <c r="P1335">
        <v>1</v>
      </c>
      <c r="Q1335">
        <v>0.8</v>
      </c>
      <c r="R1335">
        <v>1.1</v>
      </c>
      <c r="S1335">
        <v>1.7</v>
      </c>
      <c r="T1335">
        <v>1.1</v>
      </c>
      <c r="U1335">
        <v>1.4</v>
      </c>
      <c r="V1335">
        <v>2.4</v>
      </c>
      <c r="W1335">
        <v>3.1</v>
      </c>
      <c r="X1335">
        <v>1.2</v>
      </c>
      <c r="Y1335">
        <v>1</v>
      </c>
      <c r="Z1335">
        <v>0.9</v>
      </c>
      <c r="AA1335">
        <v>2.5</v>
      </c>
      <c r="AB1335">
        <v>0.2</v>
      </c>
      <c r="AC1335">
        <v>1.3</v>
      </c>
      <c r="AD1335">
        <v>4.9</v>
      </c>
      <c r="AE1335">
        <v>1.8</v>
      </c>
      <c r="AF1335">
        <v>9.2</v>
      </c>
      <c r="AG1335">
        <v>3.8</v>
      </c>
      <c r="AH1335">
        <v>2.6</v>
      </c>
      <c r="AI1335">
        <v>10.3</v>
      </c>
      <c r="AJ1335">
        <v>2.4</v>
      </c>
      <c r="AK1335">
        <v>7.4</v>
      </c>
      <c r="AL1335">
        <v>0.9</v>
      </c>
      <c r="AM1335">
        <v>2.7</v>
      </c>
      <c r="AN1335">
        <v>1.6</v>
      </c>
      <c r="AO1335">
        <v>1.7</v>
      </c>
      <c r="AP1335">
        <v>2.4</v>
      </c>
      <c r="AQ1335">
        <v>16.4</v>
      </c>
      <c r="AR1335">
        <v>2.8</v>
      </c>
      <c r="AS1335">
        <v>2.4</v>
      </c>
      <c r="AT1335">
        <v>2</v>
      </c>
      <c r="AU1335">
        <v>1.7</v>
      </c>
      <c r="AV1335">
        <v>11.9</v>
      </c>
      <c r="AW1335">
        <v>2.6</v>
      </c>
      <c r="AX1335">
        <v>2</v>
      </c>
      <c r="AY1335">
        <v>1.5</v>
      </c>
      <c r="AZ1335">
        <v>1.2</v>
      </c>
      <c r="BA1335">
        <v>6.5</v>
      </c>
      <c r="BB1335">
        <v>0.9</v>
      </c>
      <c r="BC1335">
        <v>1.1</v>
      </c>
      <c r="BD1335">
        <v>12.5</v>
      </c>
      <c r="BE1335">
        <v>5.5</v>
      </c>
      <c r="BF1335">
        <v>2.2</v>
      </c>
      <c r="BG1335">
        <v>4.8</v>
      </c>
      <c r="BH1335">
        <v>1.9</v>
      </c>
      <c r="BI1335">
        <v>1.1</v>
      </c>
      <c r="BJ1335">
        <v>0.6</v>
      </c>
      <c r="BK1335">
        <v>0.8</v>
      </c>
      <c r="BL1335">
        <v>0.2</v>
      </c>
      <c r="BM1335">
        <v>0.6</v>
      </c>
      <c r="BP1335">
        <v>4.5</v>
      </c>
      <c r="BQ1335">
        <v>8.2</v>
      </c>
      <c r="BS1335">
        <v>6.7</v>
      </c>
      <c r="BT1335">
        <v>1</v>
      </c>
    </row>
    <row r="1336" spans="1:72" x14ac:dyDescent="0.25">
      <c r="A1336" s="28" t="s">
        <v>301</v>
      </c>
      <c r="B1336" s="27" t="s">
        <v>370</v>
      </c>
      <c r="C1336" s="28" t="s">
        <v>396</v>
      </c>
      <c r="D1336">
        <v>1.1</v>
      </c>
      <c r="E1336">
        <v>0.3</v>
      </c>
      <c r="F1336">
        <v>0.2</v>
      </c>
      <c r="G1336">
        <v>3.9</v>
      </c>
      <c r="H1336">
        <v>3.6</v>
      </c>
      <c r="I1336">
        <v>1</v>
      </c>
      <c r="J1336">
        <v>1</v>
      </c>
      <c r="K1336">
        <v>1.2</v>
      </c>
      <c r="L1336">
        <v>0.9</v>
      </c>
      <c r="M1336">
        <v>3.8</v>
      </c>
      <c r="N1336">
        <v>3.4</v>
      </c>
      <c r="O1336">
        <v>15.7</v>
      </c>
      <c r="P1336">
        <v>1.8</v>
      </c>
      <c r="Q1336">
        <v>1.8</v>
      </c>
      <c r="R1336">
        <v>1.2</v>
      </c>
      <c r="S1336">
        <v>1.6</v>
      </c>
      <c r="T1336">
        <v>3</v>
      </c>
      <c r="U1336">
        <v>1.4</v>
      </c>
      <c r="V1336">
        <v>1.9</v>
      </c>
      <c r="W1336">
        <v>2.8</v>
      </c>
      <c r="X1336">
        <v>1.2</v>
      </c>
      <c r="Y1336">
        <v>1.4</v>
      </c>
      <c r="Z1336">
        <v>1.1</v>
      </c>
      <c r="AA1336">
        <v>1.6</v>
      </c>
      <c r="AB1336">
        <v>0.4</v>
      </c>
      <c r="AC1336">
        <v>3.5</v>
      </c>
      <c r="AD1336">
        <v>7</v>
      </c>
      <c r="AE1336">
        <v>1.7</v>
      </c>
      <c r="AF1336">
        <v>3.9</v>
      </c>
      <c r="AG1336">
        <v>2.2</v>
      </c>
      <c r="AH1336">
        <v>3.6</v>
      </c>
      <c r="AI1336">
        <v>1.5</v>
      </c>
      <c r="AJ1336">
        <v>1.4</v>
      </c>
      <c r="AK1336">
        <v>2.8</v>
      </c>
      <c r="AL1336">
        <v>2</v>
      </c>
      <c r="AM1336">
        <v>2.2</v>
      </c>
      <c r="AN1336">
        <v>1.7</v>
      </c>
      <c r="AO1336">
        <v>3.8</v>
      </c>
      <c r="AP1336">
        <v>2.3</v>
      </c>
      <c r="AQ1336">
        <v>31.2</v>
      </c>
      <c r="AR1336">
        <v>1.6</v>
      </c>
      <c r="AS1336">
        <v>1.4</v>
      </c>
      <c r="AT1336">
        <v>2</v>
      </c>
      <c r="AU1336">
        <v>1.2</v>
      </c>
      <c r="AV1336">
        <v>9</v>
      </c>
      <c r="AW1336">
        <v>1.5</v>
      </c>
      <c r="AX1336">
        <v>5.8</v>
      </c>
      <c r="AY1336">
        <v>0.9</v>
      </c>
      <c r="AZ1336">
        <v>1.2</v>
      </c>
      <c r="BA1336">
        <v>5.2</v>
      </c>
      <c r="BB1336">
        <v>1.5</v>
      </c>
      <c r="BC1336">
        <v>2.1</v>
      </c>
      <c r="BD1336">
        <v>2.7</v>
      </c>
      <c r="BE1336">
        <v>5.4</v>
      </c>
      <c r="BF1336">
        <v>2.6</v>
      </c>
      <c r="BG1336">
        <v>192.5</v>
      </c>
      <c r="BH1336">
        <v>10.4</v>
      </c>
      <c r="BI1336">
        <v>1.2</v>
      </c>
      <c r="BJ1336">
        <v>3.6</v>
      </c>
      <c r="BK1336">
        <v>1.1</v>
      </c>
      <c r="BL1336">
        <v>0.5</v>
      </c>
      <c r="BM1336">
        <v>1</v>
      </c>
      <c r="BP1336">
        <v>511.5</v>
      </c>
      <c r="BQ1336">
        <v>206.6</v>
      </c>
      <c r="BR1336">
        <v>0.5</v>
      </c>
      <c r="BS1336">
        <v>66.5</v>
      </c>
      <c r="BT1336">
        <v>1.4</v>
      </c>
    </row>
    <row r="1337" spans="1:69" x14ac:dyDescent="0.25">
      <c r="A1337" s="28" t="s">
        <v>301</v>
      </c>
      <c r="B1337" s="27" t="s">
        <v>370</v>
      </c>
      <c r="C1337" s="28" t="s">
        <v>397</v>
      </c>
      <c r="H1337">
        <v>0.1</v>
      </c>
      <c r="O1337">
        <v>0.1</v>
      </c>
      <c r="W1337">
        <v>0.1</v>
      </c>
      <c r="AD1337">
        <v>0.1</v>
      </c>
      <c r="AF1337">
        <v>0.1</v>
      </c>
      <c r="AQ1337">
        <v>0.1</v>
      </c>
      <c r="AV1337">
        <v>0.1</v>
      </c>
      <c r="BE1337">
        <v>0.1</v>
      </c>
      <c r="BG1337">
        <v>1.9</v>
      </c>
      <c r="BH1337">
        <v>0.2</v>
      </c>
      <c r="BP1337">
        <v>7.5</v>
      </c>
      <c r="BQ1337">
        <v>2.5</v>
      </c>
    </row>
    <row r="1338" spans="1:69" x14ac:dyDescent="0.25">
      <c r="A1338" s="28" t="s">
        <v>301</v>
      </c>
      <c r="B1338" s="27" t="s">
        <v>370</v>
      </c>
      <c r="C1338" s="28" t="s">
        <v>398</v>
      </c>
      <c r="O1338">
        <v>0.1</v>
      </c>
      <c r="AF1338">
        <v>0.1</v>
      </c>
      <c r="AJ1338">
        <v>0.1</v>
      </c>
      <c r="AQ1338">
        <v>0.2</v>
      </c>
      <c r="AV1338">
        <v>0.2</v>
      </c>
      <c r="AZ1338">
        <v>0.1</v>
      </c>
      <c r="BD1338">
        <v>0.1</v>
      </c>
      <c r="BE1338">
        <v>0.1</v>
      </c>
      <c r="BP1338">
        <v>0.1</v>
      </c>
      <c r="BQ1338">
        <v>0.3</v>
      </c>
    </row>
    <row r="1339" spans="1:69" x14ac:dyDescent="0.25">
      <c r="A1339" s="28" t="s">
        <v>301</v>
      </c>
      <c r="B1339" s="27" t="s">
        <v>370</v>
      </c>
      <c r="C1339" s="28" t="s">
        <v>399</v>
      </c>
      <c r="H1339">
        <v>0.1</v>
      </c>
      <c r="O1339">
        <v>0.1</v>
      </c>
      <c r="AD1339">
        <v>0.1</v>
      </c>
      <c r="AF1339">
        <v>0.1</v>
      </c>
      <c r="AH1339">
        <v>0.1</v>
      </c>
      <c r="AO1339">
        <v>0.1</v>
      </c>
      <c r="AQ1339">
        <v>0.1</v>
      </c>
      <c r="AV1339">
        <v>0.1</v>
      </c>
      <c r="BA1339">
        <v>0.1</v>
      </c>
      <c r="BE1339">
        <v>0.1</v>
      </c>
      <c r="BG1339">
        <v>1.6</v>
      </c>
      <c r="BH1339">
        <v>0.1</v>
      </c>
      <c r="BJ1339">
        <v>0.1</v>
      </c>
      <c r="BP1339">
        <v>4.9</v>
      </c>
      <c r="BQ1339">
        <v>2.3</v>
      </c>
    </row>
    <row r="1340" spans="1:69" x14ac:dyDescent="0.25">
      <c r="A1340" s="28" t="s">
        <v>301</v>
      </c>
      <c r="B1340" s="27" t="s">
        <v>370</v>
      </c>
      <c r="C1340" s="28" t="s">
        <v>400</v>
      </c>
      <c r="O1340">
        <v>0.1</v>
      </c>
      <c r="BE1340">
        <v>0.1</v>
      </c>
      <c r="BG1340">
        <v>1.1</v>
      </c>
      <c r="BH1340">
        <v>0.1</v>
      </c>
      <c r="BP1340">
        <v>4.7</v>
      </c>
      <c r="BQ1340">
        <v>1.6</v>
      </c>
    </row>
    <row r="1341" spans="1:72" x14ac:dyDescent="0.25">
      <c r="A1341" s="28" t="s">
        <v>301</v>
      </c>
      <c r="B1341" s="27" t="s">
        <v>370</v>
      </c>
      <c r="C1341" s="28" t="s">
        <v>401</v>
      </c>
      <c r="D1341">
        <v>2.7</v>
      </c>
      <c r="E1341">
        <v>0.5</v>
      </c>
      <c r="F1341">
        <v>0.4</v>
      </c>
      <c r="G1341">
        <v>0.8</v>
      </c>
      <c r="H1341">
        <v>10.1</v>
      </c>
      <c r="I1341">
        <v>2.6</v>
      </c>
      <c r="J1341">
        <v>1.7</v>
      </c>
      <c r="K1341">
        <v>1.9</v>
      </c>
      <c r="L1341">
        <v>0.9</v>
      </c>
      <c r="M1341">
        <v>1.8</v>
      </c>
      <c r="N1341">
        <v>5</v>
      </c>
      <c r="O1341">
        <v>4.6</v>
      </c>
      <c r="P1341">
        <v>3.3</v>
      </c>
      <c r="Q1341">
        <v>2</v>
      </c>
      <c r="R1341">
        <v>2.5</v>
      </c>
      <c r="S1341">
        <v>3.5</v>
      </c>
      <c r="T1341">
        <v>5.5</v>
      </c>
      <c r="U1341">
        <v>3.5</v>
      </c>
      <c r="V1341">
        <v>5.2</v>
      </c>
      <c r="W1341">
        <v>7.9</v>
      </c>
      <c r="X1341">
        <v>1.9</v>
      </c>
      <c r="Y1341">
        <v>3.5</v>
      </c>
      <c r="Z1341">
        <v>2</v>
      </c>
      <c r="AA1341">
        <v>3.1</v>
      </c>
      <c r="AB1341">
        <v>0.6</v>
      </c>
      <c r="AC1341">
        <v>2.3</v>
      </c>
      <c r="AD1341">
        <v>5.7</v>
      </c>
      <c r="AE1341">
        <v>4.7</v>
      </c>
      <c r="AF1341">
        <v>20.4</v>
      </c>
      <c r="AG1341">
        <v>7.7</v>
      </c>
      <c r="AH1341">
        <v>3.7</v>
      </c>
      <c r="AI1341">
        <v>1.4</v>
      </c>
      <c r="AJ1341">
        <v>1.6</v>
      </c>
      <c r="AK1341">
        <v>3.5</v>
      </c>
      <c r="AL1341">
        <v>1.9</v>
      </c>
      <c r="AM1341">
        <v>2.6</v>
      </c>
      <c r="AN1341">
        <v>3.9</v>
      </c>
      <c r="AO1341">
        <v>1.4</v>
      </c>
      <c r="AP1341">
        <v>1.8</v>
      </c>
      <c r="AQ1341">
        <v>10.2</v>
      </c>
      <c r="AR1341">
        <v>0.7</v>
      </c>
      <c r="AS1341">
        <v>1</v>
      </c>
      <c r="AT1341">
        <v>1.3</v>
      </c>
      <c r="AU1341">
        <v>1.1</v>
      </c>
      <c r="AV1341">
        <v>2.5</v>
      </c>
      <c r="AW1341">
        <v>1.5</v>
      </c>
      <c r="AX1341">
        <v>1.3</v>
      </c>
      <c r="AY1341">
        <v>1.2</v>
      </c>
      <c r="AZ1341">
        <v>1</v>
      </c>
      <c r="BA1341">
        <v>2.2</v>
      </c>
      <c r="BB1341">
        <v>0.8</v>
      </c>
      <c r="BC1341">
        <v>1.3</v>
      </c>
      <c r="BD1341">
        <v>1.9</v>
      </c>
      <c r="BE1341">
        <v>1.6</v>
      </c>
      <c r="BF1341">
        <v>1.2</v>
      </c>
      <c r="BG1341">
        <v>2.6</v>
      </c>
      <c r="BH1341">
        <v>1.1</v>
      </c>
      <c r="BI1341">
        <v>1.1</v>
      </c>
      <c r="BJ1341">
        <v>0.9</v>
      </c>
      <c r="BK1341">
        <v>0.8</v>
      </c>
      <c r="BL1341">
        <v>0.6</v>
      </c>
      <c r="BM1341">
        <v>0.9</v>
      </c>
      <c r="BP1341">
        <v>2</v>
      </c>
      <c r="BQ1341">
        <v>14.6</v>
      </c>
      <c r="BR1341">
        <v>0.1</v>
      </c>
      <c r="BS1341">
        <v>3</v>
      </c>
      <c r="BT1341">
        <v>2.5</v>
      </c>
    </row>
    <row r="1342" spans="1:72" x14ac:dyDescent="0.25">
      <c r="A1342" s="28" t="s">
        <v>301</v>
      </c>
      <c r="B1342" s="27" t="s">
        <v>370</v>
      </c>
      <c r="C1342" s="28" t="s">
        <v>402</v>
      </c>
      <c r="G1342">
        <v>0.1</v>
      </c>
      <c r="H1342">
        <v>0.1</v>
      </c>
      <c r="M1342">
        <v>0.1</v>
      </c>
      <c r="N1342">
        <v>0.1</v>
      </c>
      <c r="O1342">
        <v>0.3</v>
      </c>
      <c r="P1342">
        <v>0.1</v>
      </c>
      <c r="Q1342">
        <v>0.1</v>
      </c>
      <c r="R1342">
        <v>0.1</v>
      </c>
      <c r="S1342">
        <v>0.1</v>
      </c>
      <c r="T1342">
        <v>0.1</v>
      </c>
      <c r="U1342">
        <v>0.1</v>
      </c>
      <c r="V1342">
        <v>0.1</v>
      </c>
      <c r="W1342">
        <v>0.1</v>
      </c>
      <c r="Y1342">
        <v>0.1</v>
      </c>
      <c r="AA1342">
        <v>0.1</v>
      </c>
      <c r="AC1342">
        <v>0.1</v>
      </c>
      <c r="AD1342">
        <v>0.2</v>
      </c>
      <c r="AE1342">
        <v>0.1</v>
      </c>
      <c r="AF1342">
        <v>0.1</v>
      </c>
      <c r="AG1342">
        <v>0.1</v>
      </c>
      <c r="AH1342">
        <v>0.2</v>
      </c>
      <c r="AI1342">
        <v>0.1</v>
      </c>
      <c r="AJ1342">
        <v>0.1</v>
      </c>
      <c r="AK1342">
        <v>0.1</v>
      </c>
      <c r="AL1342">
        <v>0.1</v>
      </c>
      <c r="AM1342">
        <v>0.1</v>
      </c>
      <c r="AO1342">
        <v>0.1</v>
      </c>
      <c r="AP1342">
        <v>0.1</v>
      </c>
      <c r="AQ1342">
        <v>0.2</v>
      </c>
      <c r="AR1342">
        <v>0.1</v>
      </c>
      <c r="AT1342">
        <v>0.1</v>
      </c>
      <c r="AU1342">
        <v>0.1</v>
      </c>
      <c r="AV1342">
        <v>0.2</v>
      </c>
      <c r="AW1342">
        <v>0.1</v>
      </c>
      <c r="AX1342">
        <v>0.1</v>
      </c>
      <c r="BA1342">
        <v>0.1</v>
      </c>
      <c r="BB1342">
        <v>0.1</v>
      </c>
      <c r="BC1342">
        <v>0.2</v>
      </c>
      <c r="BD1342">
        <v>0.1</v>
      </c>
      <c r="BE1342">
        <v>0.2</v>
      </c>
      <c r="BF1342">
        <v>0.1</v>
      </c>
      <c r="BG1342">
        <v>5</v>
      </c>
      <c r="BH1342">
        <v>0.3</v>
      </c>
      <c r="BI1342">
        <v>0.1</v>
      </c>
      <c r="BJ1342">
        <v>0.2</v>
      </c>
      <c r="BM1342">
        <v>0.1</v>
      </c>
      <c r="BP1342">
        <v>13</v>
      </c>
      <c r="BQ1342">
        <v>6.4</v>
      </c>
      <c r="BS1342">
        <v>0.1</v>
      </c>
      <c r="BT1342">
        <v>0.1</v>
      </c>
    </row>
    <row r="1343" spans="1:72" x14ac:dyDescent="0.25">
      <c r="A1343" s="28" t="s">
        <v>301</v>
      </c>
      <c r="B1343" s="27" t="s">
        <v>370</v>
      </c>
      <c r="C1343" s="28" t="s">
        <v>403</v>
      </c>
      <c r="D1343">
        <v>0.2</v>
      </c>
      <c r="G1343">
        <v>0.4</v>
      </c>
      <c r="H1343">
        <v>0.3</v>
      </c>
      <c r="I1343">
        <v>0.1</v>
      </c>
      <c r="J1343">
        <v>0.2</v>
      </c>
      <c r="K1343">
        <v>0.2</v>
      </c>
      <c r="L1343">
        <v>0.2</v>
      </c>
      <c r="M1343">
        <v>0.4</v>
      </c>
      <c r="N1343">
        <v>0.2</v>
      </c>
      <c r="O1343">
        <v>0.8</v>
      </c>
      <c r="P1343">
        <v>0.2</v>
      </c>
      <c r="Q1343">
        <v>0.2</v>
      </c>
      <c r="R1343">
        <v>0.2</v>
      </c>
      <c r="S1343">
        <v>0.2</v>
      </c>
      <c r="T1343">
        <v>0.2</v>
      </c>
      <c r="U1343">
        <v>0.1</v>
      </c>
      <c r="V1343">
        <v>0.2</v>
      </c>
      <c r="W1343">
        <v>0.2</v>
      </c>
      <c r="X1343">
        <v>0.1</v>
      </c>
      <c r="Y1343">
        <v>0.1</v>
      </c>
      <c r="Z1343">
        <v>0.2</v>
      </c>
      <c r="AA1343">
        <v>0.2</v>
      </c>
      <c r="AB1343">
        <v>0.1</v>
      </c>
      <c r="AC1343">
        <v>0.3</v>
      </c>
      <c r="AD1343">
        <v>0.6</v>
      </c>
      <c r="AE1343">
        <v>0.2</v>
      </c>
      <c r="AF1343">
        <v>0.2</v>
      </c>
      <c r="AG1343">
        <v>0.1</v>
      </c>
      <c r="AH1343">
        <v>0.3</v>
      </c>
      <c r="AI1343">
        <v>0.2</v>
      </c>
      <c r="AJ1343">
        <v>0.1</v>
      </c>
      <c r="AK1343">
        <v>0.3</v>
      </c>
      <c r="AL1343">
        <v>0.3</v>
      </c>
      <c r="AM1343">
        <v>0.3</v>
      </c>
      <c r="AN1343">
        <v>0.1</v>
      </c>
      <c r="AO1343">
        <v>0.4</v>
      </c>
      <c r="AP1343">
        <v>0.2</v>
      </c>
      <c r="AQ1343">
        <v>0.5</v>
      </c>
      <c r="AR1343">
        <v>0.2</v>
      </c>
      <c r="AS1343">
        <v>0.1</v>
      </c>
      <c r="AT1343">
        <v>0.2</v>
      </c>
      <c r="AU1343">
        <v>0.2</v>
      </c>
      <c r="AV1343">
        <v>0.5</v>
      </c>
      <c r="AW1343">
        <v>0.2</v>
      </c>
      <c r="AX1343">
        <v>0.3</v>
      </c>
      <c r="AY1343">
        <v>0.1</v>
      </c>
      <c r="AZ1343">
        <v>0.2</v>
      </c>
      <c r="BA1343">
        <v>0.4</v>
      </c>
      <c r="BB1343">
        <v>0.2</v>
      </c>
      <c r="BC1343">
        <v>0.3</v>
      </c>
      <c r="BD1343">
        <v>0.2</v>
      </c>
      <c r="BE1343">
        <v>0.6</v>
      </c>
      <c r="BF1343">
        <v>0.3</v>
      </c>
      <c r="BG1343">
        <v>14.4</v>
      </c>
      <c r="BH1343">
        <v>0.9</v>
      </c>
      <c r="BI1343">
        <v>0.1</v>
      </c>
      <c r="BJ1343">
        <v>0.4</v>
      </c>
      <c r="BK1343">
        <v>0.2</v>
      </c>
      <c r="BL1343">
        <v>0.1</v>
      </c>
      <c r="BM1343">
        <v>0.2</v>
      </c>
      <c r="BP1343">
        <v>36.3</v>
      </c>
      <c r="BQ1343">
        <v>14.8</v>
      </c>
      <c r="BR1343">
        <v>0.1</v>
      </c>
      <c r="BS1343">
        <v>0.2</v>
      </c>
      <c r="BT1343">
        <v>0.2</v>
      </c>
    </row>
    <row r="1344" spans="1:69" x14ac:dyDescent="0.25">
      <c r="A1344" s="28" t="s">
        <v>301</v>
      </c>
      <c r="B1344" s="27" t="s">
        <v>370</v>
      </c>
      <c r="C1344" s="28" t="s">
        <v>404</v>
      </c>
      <c r="BG1344">
        <v>0.5</v>
      </c>
      <c r="BP1344">
        <v>0.9</v>
      </c>
      <c r="BQ1344">
        <v>0.5</v>
      </c>
    </row>
    <row r="1345" spans="1:69" x14ac:dyDescent="0.25">
      <c r="A1345" s="28" t="s">
        <v>301</v>
      </c>
      <c r="B1345" s="27" t="s">
        <v>370</v>
      </c>
      <c r="C1345" s="28" t="s">
        <v>405</v>
      </c>
      <c r="BG1345">
        <v>0.1</v>
      </c>
      <c r="BP1345">
        <v>0.3</v>
      </c>
      <c r="BQ1345">
        <v>0.1</v>
      </c>
    </row>
    <row r="1346" spans="1:69" x14ac:dyDescent="0.25">
      <c r="A1346" s="28" t="s">
        <v>301</v>
      </c>
      <c r="B1346" s="27" t="s">
        <v>370</v>
      </c>
      <c r="C1346" s="28" t="s">
        <v>406</v>
      </c>
      <c r="BG1346">
        <v>1.4</v>
      </c>
      <c r="BH1346">
        <v>0.1</v>
      </c>
      <c r="BP1346">
        <v>3.6</v>
      </c>
      <c r="BQ1346">
        <v>1.8</v>
      </c>
    </row>
    <row r="1347" spans="1:72" x14ac:dyDescent="0.25">
      <c r="A1347" s="28" t="s">
        <v>301</v>
      </c>
      <c r="B1347" s="27" t="s">
        <v>370</v>
      </c>
      <c r="C1347" s="28" t="s">
        <v>407</v>
      </c>
      <c r="D1347">
        <v>0.6</v>
      </c>
      <c r="E1347">
        <v>0.1</v>
      </c>
      <c r="F1347">
        <v>0.1</v>
      </c>
      <c r="G1347">
        <v>1.1</v>
      </c>
      <c r="H1347">
        <v>1.4</v>
      </c>
      <c r="I1347">
        <v>0.4</v>
      </c>
      <c r="J1347">
        <v>0.4</v>
      </c>
      <c r="K1347">
        <v>0.5</v>
      </c>
      <c r="L1347">
        <v>0.4</v>
      </c>
      <c r="M1347">
        <v>1.2</v>
      </c>
      <c r="N1347">
        <v>0.9</v>
      </c>
      <c r="O1347">
        <v>3.4</v>
      </c>
      <c r="P1347">
        <v>0.7</v>
      </c>
      <c r="Q1347">
        <v>0.6</v>
      </c>
      <c r="R1347">
        <v>0.5</v>
      </c>
      <c r="S1347">
        <v>0.6</v>
      </c>
      <c r="T1347">
        <v>0.8</v>
      </c>
      <c r="U1347">
        <v>0.5</v>
      </c>
      <c r="V1347">
        <v>0.6</v>
      </c>
      <c r="W1347">
        <v>0.9</v>
      </c>
      <c r="X1347">
        <v>0.5</v>
      </c>
      <c r="Y1347">
        <v>0.5</v>
      </c>
      <c r="Z1347">
        <v>0.4</v>
      </c>
      <c r="AA1347">
        <v>0.7</v>
      </c>
      <c r="AB1347">
        <v>0.2</v>
      </c>
      <c r="AC1347">
        <v>1</v>
      </c>
      <c r="AD1347">
        <v>1.9</v>
      </c>
      <c r="AE1347">
        <v>0.6</v>
      </c>
      <c r="AF1347">
        <v>1.3</v>
      </c>
      <c r="AG1347">
        <v>0.7</v>
      </c>
      <c r="AH1347">
        <v>1.2</v>
      </c>
      <c r="AI1347">
        <v>0.9</v>
      </c>
      <c r="AJ1347">
        <v>0.4</v>
      </c>
      <c r="AK1347">
        <v>1.1</v>
      </c>
      <c r="AL1347">
        <v>0.7</v>
      </c>
      <c r="AM1347">
        <v>0.8</v>
      </c>
      <c r="AN1347">
        <v>0.5</v>
      </c>
      <c r="AO1347">
        <v>0.9</v>
      </c>
      <c r="AP1347">
        <v>0.7</v>
      </c>
      <c r="AQ1347">
        <v>1.8</v>
      </c>
      <c r="AR1347">
        <v>0.6</v>
      </c>
      <c r="AS1347">
        <v>0.8</v>
      </c>
      <c r="AT1347">
        <v>0.6</v>
      </c>
      <c r="AU1347">
        <v>0.5</v>
      </c>
      <c r="AV1347">
        <v>1.9</v>
      </c>
      <c r="AW1347">
        <v>0.5</v>
      </c>
      <c r="AX1347">
        <v>1.1</v>
      </c>
      <c r="AY1347">
        <v>0.4</v>
      </c>
      <c r="AZ1347">
        <v>0.5</v>
      </c>
      <c r="BA1347">
        <v>1.1</v>
      </c>
      <c r="BB1347">
        <v>0.6</v>
      </c>
      <c r="BC1347">
        <v>0.9</v>
      </c>
      <c r="BD1347">
        <v>0.8</v>
      </c>
      <c r="BE1347">
        <v>2.9</v>
      </c>
      <c r="BF1347">
        <v>1</v>
      </c>
      <c r="BG1347">
        <v>51.1</v>
      </c>
      <c r="BH1347">
        <v>3.4</v>
      </c>
      <c r="BI1347">
        <v>0.5</v>
      </c>
      <c r="BJ1347">
        <v>1.4</v>
      </c>
      <c r="BK1347">
        <v>0.5</v>
      </c>
      <c r="BL1347">
        <v>0.2</v>
      </c>
      <c r="BM1347">
        <v>0.7</v>
      </c>
      <c r="BP1347">
        <v>183.7</v>
      </c>
      <c r="BQ1347">
        <v>60.2</v>
      </c>
      <c r="BR1347">
        <v>0.5</v>
      </c>
      <c r="BS1347">
        <v>3.2</v>
      </c>
      <c r="BT1347">
        <v>1.1</v>
      </c>
    </row>
    <row r="1348" spans="1:72" x14ac:dyDescent="0.25">
      <c r="A1348" s="26" t="s">
        <v>302</v>
      </c>
      <c r="B1348" s="27" t="s">
        <v>371</v>
      </c>
      <c r="C1348" s="26" t="s">
        <v>384</v>
      </c>
      <c r="D1348">
        <v>35.9</v>
      </c>
      <c r="E1348">
        <v>3.7</v>
      </c>
      <c r="F1348">
        <v>1</v>
      </c>
      <c r="G1348">
        <v>7</v>
      </c>
      <c r="H1348">
        <v>117.2</v>
      </c>
      <c r="I1348">
        <v>18.7</v>
      </c>
      <c r="J1348">
        <v>23.5</v>
      </c>
      <c r="K1348">
        <v>14.7</v>
      </c>
      <c r="L1348">
        <v>6.7</v>
      </c>
      <c r="M1348">
        <v>11.7</v>
      </c>
      <c r="N1348">
        <v>31.3</v>
      </c>
      <c r="O1348">
        <v>19.5</v>
      </c>
      <c r="P1348">
        <v>19.1</v>
      </c>
      <c r="Q1348">
        <v>15.4</v>
      </c>
      <c r="R1348">
        <v>18.9</v>
      </c>
      <c r="S1348">
        <v>36.7</v>
      </c>
      <c r="T1348">
        <v>25.9</v>
      </c>
      <c r="U1348">
        <v>22.9</v>
      </c>
      <c r="V1348">
        <v>43.3</v>
      </c>
      <c r="W1348">
        <v>77.2</v>
      </c>
      <c r="X1348">
        <v>31.7</v>
      </c>
      <c r="Y1348">
        <v>22.1</v>
      </c>
      <c r="Z1348">
        <v>26</v>
      </c>
      <c r="AA1348">
        <v>65.5</v>
      </c>
      <c r="AB1348">
        <v>9.6</v>
      </c>
      <c r="AC1348">
        <v>33.4</v>
      </c>
      <c r="AD1348">
        <v>205.9</v>
      </c>
      <c r="AE1348">
        <v>43.7</v>
      </c>
      <c r="AF1348">
        <v>210.2</v>
      </c>
      <c r="AG1348">
        <v>135.8</v>
      </c>
      <c r="AH1348">
        <v>70</v>
      </c>
      <c r="AI1348">
        <v>20.7</v>
      </c>
      <c r="AJ1348">
        <v>18.4</v>
      </c>
      <c r="AK1348">
        <v>80.2</v>
      </c>
      <c r="AL1348">
        <v>10.2</v>
      </c>
      <c r="AM1348">
        <v>111.9</v>
      </c>
      <c r="AN1348">
        <v>20.6</v>
      </c>
      <c r="AO1348">
        <v>25.9</v>
      </c>
      <c r="AP1348">
        <v>37.6</v>
      </c>
      <c r="AQ1348">
        <v>153.7</v>
      </c>
      <c r="AR1348">
        <v>68.5</v>
      </c>
      <c r="AS1348">
        <v>34.2</v>
      </c>
      <c r="AT1348">
        <v>44.6</v>
      </c>
      <c r="AU1348">
        <v>112.6</v>
      </c>
      <c r="AV1348">
        <v>178.7</v>
      </c>
      <c r="AW1348">
        <v>39.5</v>
      </c>
      <c r="AX1348">
        <v>78.9</v>
      </c>
      <c r="AY1348">
        <v>1783.6</v>
      </c>
      <c r="AZ1348">
        <v>383.8</v>
      </c>
      <c r="BA1348">
        <v>65.2</v>
      </c>
      <c r="BB1348">
        <v>40.8</v>
      </c>
      <c r="BC1348">
        <v>62.2</v>
      </c>
      <c r="BD1348">
        <v>1966.2</v>
      </c>
      <c r="BE1348">
        <v>1099.9</v>
      </c>
      <c r="BF1348">
        <v>480.7</v>
      </c>
      <c r="BG1348">
        <v>3381.5</v>
      </c>
      <c r="BH1348">
        <v>5065.6</v>
      </c>
      <c r="BI1348">
        <v>635.5</v>
      </c>
      <c r="BJ1348">
        <v>59.4</v>
      </c>
      <c r="BK1348">
        <v>77.2</v>
      </c>
      <c r="BL1348">
        <v>6.4</v>
      </c>
      <c r="BM1348">
        <v>50.4</v>
      </c>
      <c r="BP1348">
        <v>306225</v>
      </c>
      <c r="BQ1348">
        <v>119461.1</v>
      </c>
      <c r="BR1348">
        <v>63710.2</v>
      </c>
      <c r="BS1348">
        <v>508</v>
      </c>
      <c r="BT1348">
        <v>40.2</v>
      </c>
    </row>
    <row r="1349" spans="1:72" x14ac:dyDescent="0.25">
      <c r="A1349" s="28" t="s">
        <v>302</v>
      </c>
      <c r="B1349" s="27" t="s">
        <v>371</v>
      </c>
      <c r="C1349" s="28" t="s">
        <v>385</v>
      </c>
      <c r="D1349">
        <v>1</v>
      </c>
      <c r="E1349">
        <v>0.7</v>
      </c>
      <c r="F1349">
        <v>0.2</v>
      </c>
      <c r="G1349">
        <v>0.6</v>
      </c>
      <c r="H1349">
        <v>1.5</v>
      </c>
      <c r="I1349">
        <v>1.1</v>
      </c>
      <c r="J1349">
        <v>2.3</v>
      </c>
      <c r="K1349">
        <v>1.2</v>
      </c>
      <c r="L1349">
        <v>0.6</v>
      </c>
      <c r="M1349">
        <v>0.6</v>
      </c>
      <c r="N1349">
        <v>1.3</v>
      </c>
      <c r="O1349">
        <v>1.4</v>
      </c>
      <c r="P1349">
        <v>1.3</v>
      </c>
      <c r="Q1349">
        <v>0.8</v>
      </c>
      <c r="R1349">
        <v>0.9</v>
      </c>
      <c r="S1349">
        <v>1.7</v>
      </c>
      <c r="T1349">
        <v>2.4</v>
      </c>
      <c r="U1349">
        <v>1.8</v>
      </c>
      <c r="V1349">
        <v>1.9</v>
      </c>
      <c r="W1349">
        <v>2.2</v>
      </c>
      <c r="X1349">
        <v>1.1</v>
      </c>
      <c r="Y1349">
        <v>1.4</v>
      </c>
      <c r="Z1349">
        <v>1.1</v>
      </c>
      <c r="AA1349">
        <v>1</v>
      </c>
      <c r="AB1349">
        <v>0.4</v>
      </c>
      <c r="AC1349">
        <v>0.9</v>
      </c>
      <c r="AD1349">
        <v>4</v>
      </c>
      <c r="AE1349">
        <v>1</v>
      </c>
      <c r="AF1349">
        <v>1.3</v>
      </c>
      <c r="AG1349">
        <v>0.9</v>
      </c>
      <c r="AH1349">
        <v>1.1</v>
      </c>
      <c r="AI1349">
        <v>2</v>
      </c>
      <c r="AJ1349">
        <v>1.3</v>
      </c>
      <c r="AK1349">
        <v>1</v>
      </c>
      <c r="AL1349">
        <v>0.5</v>
      </c>
      <c r="AM1349">
        <v>0.9</v>
      </c>
      <c r="AN1349">
        <v>0.7</v>
      </c>
      <c r="AO1349">
        <v>0.9</v>
      </c>
      <c r="AP1349">
        <v>1.2</v>
      </c>
      <c r="AQ1349">
        <v>1.7</v>
      </c>
      <c r="AR1349">
        <v>0.5</v>
      </c>
      <c r="AS1349">
        <v>0.6</v>
      </c>
      <c r="AT1349">
        <v>0.5</v>
      </c>
      <c r="AU1349">
        <v>0.7</v>
      </c>
      <c r="AV1349">
        <v>0.9</v>
      </c>
      <c r="AW1349">
        <v>0.9</v>
      </c>
      <c r="AX1349">
        <v>1.4</v>
      </c>
      <c r="AY1349">
        <v>0.8</v>
      </c>
      <c r="AZ1349">
        <v>0.7</v>
      </c>
      <c r="BA1349">
        <v>0.9</v>
      </c>
      <c r="BB1349">
        <v>0.5</v>
      </c>
      <c r="BC1349">
        <v>0.9</v>
      </c>
      <c r="BD1349">
        <v>0.8</v>
      </c>
      <c r="BE1349">
        <v>1.1</v>
      </c>
      <c r="BF1349">
        <v>0.7</v>
      </c>
      <c r="BG1349">
        <v>2</v>
      </c>
      <c r="BH1349">
        <v>1.1</v>
      </c>
      <c r="BI1349">
        <v>0.7</v>
      </c>
      <c r="BJ1349">
        <v>0.6</v>
      </c>
      <c r="BK1349">
        <v>0.6</v>
      </c>
      <c r="BL1349">
        <v>0.4</v>
      </c>
      <c r="BM1349">
        <v>0.6</v>
      </c>
      <c r="BP1349">
        <v>3.8</v>
      </c>
      <c r="BQ1349">
        <v>10.1</v>
      </c>
      <c r="BR1349">
        <v>0.1</v>
      </c>
      <c r="BS1349">
        <v>5.6</v>
      </c>
      <c r="BT1349">
        <v>2.6</v>
      </c>
    </row>
    <row r="1350" spans="1:72" x14ac:dyDescent="0.25">
      <c r="A1350" s="28" t="s">
        <v>302</v>
      </c>
      <c r="B1350" s="27" t="s">
        <v>371</v>
      </c>
      <c r="C1350" s="28" t="s">
        <v>386</v>
      </c>
      <c r="D1350">
        <v>1.9</v>
      </c>
      <c r="E1350">
        <v>0.5</v>
      </c>
      <c r="F1350">
        <v>0.5</v>
      </c>
      <c r="G1350">
        <v>0.9</v>
      </c>
      <c r="H1350">
        <v>6.9</v>
      </c>
      <c r="I1350">
        <v>1.5</v>
      </c>
      <c r="J1350">
        <v>1.6</v>
      </c>
      <c r="K1350">
        <v>1.8</v>
      </c>
      <c r="L1350">
        <v>1.1</v>
      </c>
      <c r="M1350">
        <v>1.3</v>
      </c>
      <c r="N1350">
        <v>3.7</v>
      </c>
      <c r="O1350">
        <v>2.8</v>
      </c>
      <c r="P1350">
        <v>6.7</v>
      </c>
      <c r="Q1350">
        <v>2</v>
      </c>
      <c r="R1350">
        <v>2.4</v>
      </c>
      <c r="S1350">
        <v>6.3</v>
      </c>
      <c r="T1350">
        <v>3.7</v>
      </c>
      <c r="U1350">
        <v>5</v>
      </c>
      <c r="V1350">
        <v>10.1</v>
      </c>
      <c r="W1350">
        <v>10.8</v>
      </c>
      <c r="X1350">
        <v>4.2</v>
      </c>
      <c r="Y1350">
        <v>3</v>
      </c>
      <c r="Z1350">
        <v>2.9</v>
      </c>
      <c r="AA1350">
        <v>2.7</v>
      </c>
      <c r="AB1350">
        <v>0.7</v>
      </c>
      <c r="AC1350">
        <v>1.9</v>
      </c>
      <c r="AD1350">
        <v>14.3</v>
      </c>
      <c r="AE1350">
        <v>2.2</v>
      </c>
      <c r="AF1350">
        <v>3.2</v>
      </c>
      <c r="AG1350">
        <v>3.3</v>
      </c>
      <c r="AH1350">
        <v>2.3</v>
      </c>
      <c r="AI1350">
        <v>1.6</v>
      </c>
      <c r="AJ1350">
        <v>1.4</v>
      </c>
      <c r="AK1350">
        <v>2.1</v>
      </c>
      <c r="AL1350">
        <v>1.5</v>
      </c>
      <c r="AM1350">
        <v>2.3</v>
      </c>
      <c r="AN1350">
        <v>1.3</v>
      </c>
      <c r="AO1350">
        <v>1.5</v>
      </c>
      <c r="AP1350">
        <v>1.9</v>
      </c>
      <c r="AQ1350">
        <v>2.6</v>
      </c>
      <c r="AR1350">
        <v>1.2</v>
      </c>
      <c r="AS1350">
        <v>3.2</v>
      </c>
      <c r="AT1350">
        <v>2.2</v>
      </c>
      <c r="AU1350">
        <v>1.2</v>
      </c>
      <c r="AV1350">
        <v>2.3</v>
      </c>
      <c r="AW1350">
        <v>1.8</v>
      </c>
      <c r="AX1350">
        <v>2.2</v>
      </c>
      <c r="AY1350">
        <v>1.2</v>
      </c>
      <c r="AZ1350">
        <v>1.1</v>
      </c>
      <c r="BA1350">
        <v>1.5</v>
      </c>
      <c r="BB1350">
        <v>0.8</v>
      </c>
      <c r="BC1350">
        <v>2.3</v>
      </c>
      <c r="BD1350">
        <v>1.8</v>
      </c>
      <c r="BE1350">
        <v>2.1</v>
      </c>
      <c r="BF1350">
        <v>1.4</v>
      </c>
      <c r="BG1350">
        <v>3.4</v>
      </c>
      <c r="BH1350">
        <v>1.9</v>
      </c>
      <c r="BI1350">
        <v>1.2</v>
      </c>
      <c r="BJ1350">
        <v>1</v>
      </c>
      <c r="BK1350">
        <v>1</v>
      </c>
      <c r="BL1350">
        <v>0.8</v>
      </c>
      <c r="BM1350">
        <v>1.2</v>
      </c>
      <c r="BP1350">
        <v>4.3</v>
      </c>
      <c r="BQ1350">
        <v>30.6</v>
      </c>
      <c r="BR1350">
        <v>0.1</v>
      </c>
      <c r="BS1350">
        <v>22.2</v>
      </c>
      <c r="BT1350">
        <v>5.7</v>
      </c>
    </row>
    <row r="1351" spans="1:72" x14ac:dyDescent="0.25">
      <c r="A1351" s="28" t="s">
        <v>302</v>
      </c>
      <c r="B1351" s="27" t="s">
        <v>371</v>
      </c>
      <c r="C1351" s="28" t="s">
        <v>387</v>
      </c>
      <c r="D1351">
        <v>0.6</v>
      </c>
      <c r="E1351">
        <v>0.1</v>
      </c>
      <c r="F1351">
        <v>0.1</v>
      </c>
      <c r="G1351">
        <v>0.2</v>
      </c>
      <c r="H1351">
        <v>2.8</v>
      </c>
      <c r="I1351">
        <v>0.7</v>
      </c>
      <c r="J1351">
        <v>0.4</v>
      </c>
      <c r="K1351">
        <v>0.5</v>
      </c>
      <c r="L1351">
        <v>0.2</v>
      </c>
      <c r="M1351">
        <v>0.4</v>
      </c>
      <c r="N1351">
        <v>1.6</v>
      </c>
      <c r="O1351">
        <v>1.7</v>
      </c>
      <c r="P1351">
        <v>0.8</v>
      </c>
      <c r="Q1351">
        <v>0.5</v>
      </c>
      <c r="R1351">
        <v>0.6</v>
      </c>
      <c r="S1351">
        <v>0.9</v>
      </c>
      <c r="T1351">
        <v>1.6</v>
      </c>
      <c r="U1351">
        <v>0.9</v>
      </c>
      <c r="V1351">
        <v>1.4</v>
      </c>
      <c r="W1351">
        <v>1.6</v>
      </c>
      <c r="X1351">
        <v>0.6</v>
      </c>
      <c r="Y1351">
        <v>0.8</v>
      </c>
      <c r="Z1351">
        <v>0.5</v>
      </c>
      <c r="AA1351">
        <v>1</v>
      </c>
      <c r="AB1351">
        <v>0.1</v>
      </c>
      <c r="AC1351">
        <v>0.6</v>
      </c>
      <c r="AD1351">
        <v>1.8</v>
      </c>
      <c r="AE1351">
        <v>0.7</v>
      </c>
      <c r="AF1351">
        <v>5.8</v>
      </c>
      <c r="AG1351">
        <v>1.7</v>
      </c>
      <c r="AH1351">
        <v>0.7</v>
      </c>
      <c r="AI1351">
        <v>0.7</v>
      </c>
      <c r="AJ1351">
        <v>0.6</v>
      </c>
      <c r="AK1351">
        <v>0.8</v>
      </c>
      <c r="AL1351">
        <v>0.3</v>
      </c>
      <c r="AM1351">
        <v>0.9</v>
      </c>
      <c r="AN1351">
        <v>1.2</v>
      </c>
      <c r="AO1351">
        <v>0.7</v>
      </c>
      <c r="AP1351">
        <v>0.9</v>
      </c>
      <c r="AQ1351">
        <v>11.6</v>
      </c>
      <c r="AR1351">
        <v>0.6</v>
      </c>
      <c r="AS1351">
        <v>0.4</v>
      </c>
      <c r="AT1351">
        <v>0.9</v>
      </c>
      <c r="AU1351">
        <v>0.4</v>
      </c>
      <c r="AV1351">
        <v>3.5</v>
      </c>
      <c r="AW1351">
        <v>0.7</v>
      </c>
      <c r="AX1351">
        <v>0.8</v>
      </c>
      <c r="AY1351">
        <v>0.5</v>
      </c>
      <c r="AZ1351">
        <v>0.3</v>
      </c>
      <c r="BA1351">
        <v>1</v>
      </c>
      <c r="BB1351">
        <v>0.3</v>
      </c>
      <c r="BC1351">
        <v>0.7</v>
      </c>
      <c r="BD1351">
        <v>0.8</v>
      </c>
      <c r="BE1351">
        <v>0.8</v>
      </c>
      <c r="BF1351">
        <v>0.5</v>
      </c>
      <c r="BG1351">
        <v>1.1</v>
      </c>
      <c r="BH1351">
        <v>0.6</v>
      </c>
      <c r="BI1351">
        <v>1</v>
      </c>
      <c r="BJ1351">
        <v>0.3</v>
      </c>
      <c r="BK1351">
        <v>0.3</v>
      </c>
      <c r="BL1351">
        <v>0.2</v>
      </c>
      <c r="BM1351">
        <v>0.2</v>
      </c>
      <c r="BP1351">
        <v>1.6</v>
      </c>
      <c r="BQ1351">
        <v>1.9</v>
      </c>
      <c r="BR1351">
        <v>0.1</v>
      </c>
      <c r="BS1351">
        <v>9.8</v>
      </c>
      <c r="BT1351">
        <v>0.5</v>
      </c>
    </row>
    <row r="1352" spans="1:3" x14ac:dyDescent="0.25">
      <c r="A1352" s="28" t="s">
        <v>302</v>
      </c>
      <c r="B1352" s="27" t="s">
        <v>371</v>
      </c>
      <c r="C1352" s="28" t="s">
        <v>388</v>
      </c>
    </row>
    <row r="1353" spans="1:3" x14ac:dyDescent="0.25">
      <c r="A1353" s="28" t="s">
        <v>302</v>
      </c>
      <c r="B1353" s="27" t="s">
        <v>371</v>
      </c>
      <c r="C1353" s="28" t="s">
        <v>389</v>
      </c>
    </row>
    <row r="1354" spans="1:3" x14ac:dyDescent="0.25">
      <c r="A1354" s="28" t="s">
        <v>302</v>
      </c>
      <c r="B1354" s="27" t="s">
        <v>371</v>
      </c>
      <c r="C1354" s="28" t="s">
        <v>390</v>
      </c>
    </row>
    <row r="1355" spans="1:3" x14ac:dyDescent="0.25">
      <c r="A1355" s="28" t="s">
        <v>302</v>
      </c>
      <c r="B1355" s="27" t="s">
        <v>371</v>
      </c>
      <c r="C1355" s="28" t="s">
        <v>391</v>
      </c>
    </row>
    <row r="1356" spans="1:3" x14ac:dyDescent="0.25">
      <c r="A1356" s="28" t="s">
        <v>302</v>
      </c>
      <c r="B1356" s="27" t="s">
        <v>371</v>
      </c>
      <c r="C1356" s="28" t="s">
        <v>392</v>
      </c>
    </row>
    <row r="1357" spans="1:3" x14ac:dyDescent="0.25">
      <c r="A1357" s="28" t="s">
        <v>302</v>
      </c>
      <c r="B1357" s="27" t="s">
        <v>371</v>
      </c>
      <c r="C1357" s="28" t="s">
        <v>393</v>
      </c>
    </row>
    <row r="1358" spans="1:71" x14ac:dyDescent="0.25">
      <c r="A1358" s="28" t="s">
        <v>302</v>
      </c>
      <c r="B1358" s="27" t="s">
        <v>371</v>
      </c>
      <c r="C1358" s="28" t="s">
        <v>394</v>
      </c>
      <c r="AA1358">
        <v>0.1</v>
      </c>
      <c r="BE1358">
        <v>0.3</v>
      </c>
      <c r="BP1358">
        <v>0.1</v>
      </c>
      <c r="BQ1358">
        <v>0.2</v>
      </c>
      <c r="BS1358">
        <v>0.1</v>
      </c>
    </row>
    <row r="1359" spans="1:71" x14ac:dyDescent="0.25">
      <c r="A1359" s="28" t="s">
        <v>302</v>
      </c>
      <c r="B1359" s="27" t="s">
        <v>371</v>
      </c>
      <c r="C1359" s="28" t="s">
        <v>395</v>
      </c>
      <c r="AF1359">
        <v>0.1</v>
      </c>
      <c r="AI1359">
        <v>0.4</v>
      </c>
      <c r="AJ1359">
        <v>0.1</v>
      </c>
      <c r="AK1359">
        <v>0.2</v>
      </c>
      <c r="AQ1359">
        <v>0.3</v>
      </c>
      <c r="AV1359">
        <v>0.1</v>
      </c>
      <c r="BQ1359">
        <v>0.1</v>
      </c>
      <c r="BS1359">
        <v>0.3</v>
      </c>
    </row>
    <row r="1360" spans="1:71" x14ac:dyDescent="0.25">
      <c r="A1360" s="28" t="s">
        <v>302</v>
      </c>
      <c r="B1360" s="27" t="s">
        <v>371</v>
      </c>
      <c r="C1360" s="28" t="s">
        <v>396</v>
      </c>
      <c r="AQ1360">
        <v>0.7</v>
      </c>
      <c r="AV1360">
        <v>0.2</v>
      </c>
      <c r="BG1360">
        <v>0.2</v>
      </c>
      <c r="BP1360">
        <v>0.5</v>
      </c>
      <c r="BQ1360">
        <v>0.2</v>
      </c>
      <c r="BS1360">
        <v>0.9</v>
      </c>
    </row>
    <row r="1361" spans="1:72" x14ac:dyDescent="0.25">
      <c r="A1361" s="28" t="s">
        <v>302</v>
      </c>
      <c r="B1361" s="27" t="s">
        <v>371</v>
      </c>
      <c r="C1361" s="28" t="s">
        <v>397</v>
      </c>
      <c r="D1361">
        <v>0.1</v>
      </c>
      <c r="H1361">
        <v>0.1</v>
      </c>
      <c r="I1361">
        <v>0.1</v>
      </c>
      <c r="J1361">
        <v>0.1</v>
      </c>
      <c r="K1361">
        <v>0.1</v>
      </c>
      <c r="M1361">
        <v>0.1</v>
      </c>
      <c r="N1361">
        <v>0.1</v>
      </c>
      <c r="O1361">
        <v>0.1</v>
      </c>
      <c r="P1361">
        <v>0.1</v>
      </c>
      <c r="Q1361">
        <v>0.1</v>
      </c>
      <c r="R1361">
        <v>0.1</v>
      </c>
      <c r="S1361">
        <v>0.1</v>
      </c>
      <c r="T1361">
        <v>0.1</v>
      </c>
      <c r="U1361">
        <v>0.1</v>
      </c>
      <c r="V1361">
        <v>0.1</v>
      </c>
      <c r="W1361">
        <v>0.1</v>
      </c>
      <c r="X1361">
        <v>0.1</v>
      </c>
      <c r="Y1361">
        <v>0.1</v>
      </c>
      <c r="Z1361">
        <v>0.1</v>
      </c>
      <c r="AA1361">
        <v>0.1</v>
      </c>
      <c r="AC1361">
        <v>0.1</v>
      </c>
      <c r="AD1361">
        <v>0.1</v>
      </c>
      <c r="AE1361">
        <v>0.1</v>
      </c>
      <c r="AH1361">
        <v>0.1</v>
      </c>
      <c r="AI1361">
        <v>0.1</v>
      </c>
      <c r="AJ1361">
        <v>0.1</v>
      </c>
      <c r="AK1361">
        <v>0.1</v>
      </c>
      <c r="AL1361">
        <v>0.1</v>
      </c>
      <c r="AM1361">
        <v>0.1</v>
      </c>
      <c r="AN1361">
        <v>0.1</v>
      </c>
      <c r="AO1361">
        <v>0.1</v>
      </c>
      <c r="AP1361">
        <v>0.1</v>
      </c>
      <c r="AQ1361">
        <v>0.1</v>
      </c>
      <c r="AS1361">
        <v>0.1</v>
      </c>
      <c r="AT1361">
        <v>0.1</v>
      </c>
      <c r="AV1361">
        <v>0.1</v>
      </c>
      <c r="AW1361">
        <v>0.1</v>
      </c>
      <c r="AX1361">
        <v>0.1</v>
      </c>
      <c r="AY1361">
        <v>0.1</v>
      </c>
      <c r="AZ1361">
        <v>0.1</v>
      </c>
      <c r="BA1361">
        <v>0.1</v>
      </c>
      <c r="BB1361">
        <v>0.1</v>
      </c>
      <c r="BC1361">
        <v>0.1</v>
      </c>
      <c r="BD1361">
        <v>0.1</v>
      </c>
      <c r="BE1361">
        <v>0.1</v>
      </c>
      <c r="BF1361">
        <v>0.1</v>
      </c>
      <c r="BG1361">
        <v>0.1</v>
      </c>
      <c r="BH1361">
        <v>0.1</v>
      </c>
      <c r="BI1361">
        <v>0.1</v>
      </c>
      <c r="BK1361">
        <v>0.1</v>
      </c>
      <c r="BM1361">
        <v>0.1</v>
      </c>
      <c r="BP1361">
        <v>1.1</v>
      </c>
      <c r="BQ1361">
        <v>0.2</v>
      </c>
      <c r="BS1361">
        <v>0.1</v>
      </c>
      <c r="BT1361">
        <v>0.1</v>
      </c>
    </row>
    <row r="1362" spans="1:3" x14ac:dyDescent="0.25">
      <c r="A1362" s="28" t="s">
        <v>302</v>
      </c>
      <c r="B1362" s="27" t="s">
        <v>371</v>
      </c>
      <c r="C1362" s="28" t="s">
        <v>398</v>
      </c>
    </row>
    <row r="1363" spans="1:69" x14ac:dyDescent="0.25">
      <c r="A1363" s="28" t="s">
        <v>302</v>
      </c>
      <c r="B1363" s="27" t="s">
        <v>371</v>
      </c>
      <c r="C1363" s="28" t="s">
        <v>399</v>
      </c>
      <c r="BP1363">
        <v>0.3</v>
      </c>
      <c r="BQ1363">
        <v>0.2</v>
      </c>
    </row>
    <row r="1364" spans="1:72" x14ac:dyDescent="0.25">
      <c r="A1364" s="28" t="s">
        <v>302</v>
      </c>
      <c r="B1364" s="27" t="s">
        <v>371</v>
      </c>
      <c r="C1364" s="28" t="s">
        <v>400</v>
      </c>
      <c r="N1364">
        <v>0.1</v>
      </c>
      <c r="O1364">
        <v>0.1</v>
      </c>
      <c r="S1364">
        <v>0.1</v>
      </c>
      <c r="T1364">
        <v>0.1</v>
      </c>
      <c r="X1364">
        <v>0.1</v>
      </c>
      <c r="AK1364">
        <v>0.1</v>
      </c>
      <c r="AQ1364">
        <v>0.1</v>
      </c>
      <c r="AV1364">
        <v>0.1</v>
      </c>
      <c r="AX1364">
        <v>0.1</v>
      </c>
      <c r="BG1364">
        <v>0.1</v>
      </c>
      <c r="BH1364">
        <v>0.1</v>
      </c>
      <c r="BP1364">
        <v>0.4</v>
      </c>
      <c r="BQ1364">
        <v>0.2</v>
      </c>
      <c r="BS1364">
        <v>0.1</v>
      </c>
      <c r="BT1364">
        <v>0.1</v>
      </c>
    </row>
    <row r="1365" spans="1:72" x14ac:dyDescent="0.25">
      <c r="A1365" s="28" t="s">
        <v>302</v>
      </c>
      <c r="B1365" s="27" t="s">
        <v>371</v>
      </c>
      <c r="C1365" s="28" t="s">
        <v>401</v>
      </c>
      <c r="D1365">
        <v>0.9</v>
      </c>
      <c r="E1365">
        <v>0.2</v>
      </c>
      <c r="F1365">
        <v>0.1</v>
      </c>
      <c r="G1365">
        <v>0.3</v>
      </c>
      <c r="H1365">
        <v>3.5</v>
      </c>
      <c r="I1365">
        <v>0.9</v>
      </c>
      <c r="J1365">
        <v>0.6</v>
      </c>
      <c r="K1365">
        <v>0.7</v>
      </c>
      <c r="L1365">
        <v>0.3</v>
      </c>
      <c r="M1365">
        <v>0.6</v>
      </c>
      <c r="N1365">
        <v>1.7</v>
      </c>
      <c r="O1365">
        <v>1.6</v>
      </c>
      <c r="P1365">
        <v>1.1</v>
      </c>
      <c r="Q1365">
        <v>0.7</v>
      </c>
      <c r="R1365">
        <v>0.9</v>
      </c>
      <c r="S1365">
        <v>1.2</v>
      </c>
      <c r="T1365">
        <v>1.9</v>
      </c>
      <c r="U1365">
        <v>1.2</v>
      </c>
      <c r="V1365">
        <v>1.8</v>
      </c>
      <c r="W1365">
        <v>2.7</v>
      </c>
      <c r="X1365">
        <v>0.7</v>
      </c>
      <c r="Y1365">
        <v>1.2</v>
      </c>
      <c r="Z1365">
        <v>0.7</v>
      </c>
      <c r="AA1365">
        <v>1.1</v>
      </c>
      <c r="AB1365">
        <v>0.2</v>
      </c>
      <c r="AC1365">
        <v>0.8</v>
      </c>
      <c r="AD1365">
        <v>2</v>
      </c>
      <c r="AE1365">
        <v>1.6</v>
      </c>
      <c r="AF1365">
        <v>7.1</v>
      </c>
      <c r="AG1365">
        <v>2.7</v>
      </c>
      <c r="AH1365">
        <v>1.3</v>
      </c>
      <c r="AI1365">
        <v>0.5</v>
      </c>
      <c r="AJ1365">
        <v>0.6</v>
      </c>
      <c r="AK1365">
        <v>1.2</v>
      </c>
      <c r="AL1365">
        <v>0.7</v>
      </c>
      <c r="AM1365">
        <v>0.9</v>
      </c>
      <c r="AN1365">
        <v>1.4</v>
      </c>
      <c r="AO1365">
        <v>0.5</v>
      </c>
      <c r="AP1365">
        <v>0.6</v>
      </c>
      <c r="AQ1365">
        <v>3.5</v>
      </c>
      <c r="AR1365">
        <v>0.3</v>
      </c>
      <c r="AS1365">
        <v>0.4</v>
      </c>
      <c r="AT1365">
        <v>0.5</v>
      </c>
      <c r="AU1365">
        <v>0.4</v>
      </c>
      <c r="AV1365">
        <v>0.9</v>
      </c>
      <c r="AW1365">
        <v>0.5</v>
      </c>
      <c r="AX1365">
        <v>0.4</v>
      </c>
      <c r="AY1365">
        <v>0.4</v>
      </c>
      <c r="AZ1365">
        <v>0.3</v>
      </c>
      <c r="BA1365">
        <v>0.8</v>
      </c>
      <c r="BB1365">
        <v>0.3</v>
      </c>
      <c r="BC1365">
        <v>0.4</v>
      </c>
      <c r="BD1365">
        <v>0.7</v>
      </c>
      <c r="BE1365">
        <v>0.5</v>
      </c>
      <c r="BF1365">
        <v>0.4</v>
      </c>
      <c r="BG1365">
        <v>0.9</v>
      </c>
      <c r="BH1365">
        <v>0.4</v>
      </c>
      <c r="BI1365">
        <v>0.4</v>
      </c>
      <c r="BJ1365">
        <v>0.3</v>
      </c>
      <c r="BK1365">
        <v>0.3</v>
      </c>
      <c r="BL1365">
        <v>0.2</v>
      </c>
      <c r="BM1365">
        <v>0.3</v>
      </c>
      <c r="BP1365">
        <v>0.6</v>
      </c>
      <c r="BQ1365">
        <v>5</v>
      </c>
      <c r="BS1365">
        <v>1</v>
      </c>
      <c r="BT1365">
        <v>0.9</v>
      </c>
    </row>
    <row r="1366" spans="1:72" x14ac:dyDescent="0.25">
      <c r="A1366" s="28" t="s">
        <v>302</v>
      </c>
      <c r="B1366" s="27" t="s">
        <v>371</v>
      </c>
      <c r="C1366" s="28" t="s">
        <v>402</v>
      </c>
      <c r="N1366">
        <v>0.1</v>
      </c>
      <c r="O1366">
        <v>0.1</v>
      </c>
      <c r="AQ1366">
        <v>0.1</v>
      </c>
      <c r="AX1366">
        <v>0.1</v>
      </c>
      <c r="BG1366">
        <v>0.1</v>
      </c>
      <c r="BH1366">
        <v>0.1</v>
      </c>
      <c r="BP1366">
        <v>0.3</v>
      </c>
      <c r="BQ1366">
        <v>0.3</v>
      </c>
      <c r="BS1366">
        <v>0.1</v>
      </c>
      <c r="BT1366">
        <v>0.1</v>
      </c>
    </row>
    <row r="1367" spans="1:72" x14ac:dyDescent="0.25">
      <c r="A1367" s="28" t="s">
        <v>302</v>
      </c>
      <c r="B1367" s="27" t="s">
        <v>371</v>
      </c>
      <c r="C1367" s="28" t="s">
        <v>403</v>
      </c>
      <c r="D1367">
        <v>0.1</v>
      </c>
      <c r="H1367">
        <v>0.1</v>
      </c>
      <c r="I1367">
        <v>0.1</v>
      </c>
      <c r="J1367">
        <v>0.1</v>
      </c>
      <c r="K1367">
        <v>0.1</v>
      </c>
      <c r="L1367">
        <v>0.1</v>
      </c>
      <c r="M1367">
        <v>0.1</v>
      </c>
      <c r="N1367">
        <v>0.1</v>
      </c>
      <c r="O1367">
        <v>0.1</v>
      </c>
      <c r="P1367">
        <v>0.1</v>
      </c>
      <c r="Q1367">
        <v>0.1</v>
      </c>
      <c r="R1367">
        <v>0.1</v>
      </c>
      <c r="S1367">
        <v>0.1</v>
      </c>
      <c r="T1367">
        <v>0.1</v>
      </c>
      <c r="U1367">
        <v>0.1</v>
      </c>
      <c r="V1367">
        <v>0.1</v>
      </c>
      <c r="W1367">
        <v>0.1</v>
      </c>
      <c r="X1367">
        <v>0.1</v>
      </c>
      <c r="Y1367">
        <v>0.1</v>
      </c>
      <c r="Z1367">
        <v>0.1</v>
      </c>
      <c r="AA1367">
        <v>0.1</v>
      </c>
      <c r="AC1367">
        <v>0.1</v>
      </c>
      <c r="AD1367">
        <v>0.1</v>
      </c>
      <c r="AE1367">
        <v>0.1</v>
      </c>
      <c r="AH1367">
        <v>0.1</v>
      </c>
      <c r="AI1367">
        <v>0.1</v>
      </c>
      <c r="AJ1367">
        <v>0.1</v>
      </c>
      <c r="AK1367">
        <v>0.1</v>
      </c>
      <c r="AL1367">
        <v>0.1</v>
      </c>
      <c r="AM1367">
        <v>0.1</v>
      </c>
      <c r="AN1367">
        <v>0.1</v>
      </c>
      <c r="AO1367">
        <v>0.1</v>
      </c>
      <c r="AP1367">
        <v>0.1</v>
      </c>
      <c r="AQ1367">
        <v>0.1</v>
      </c>
      <c r="AS1367">
        <v>0.1</v>
      </c>
      <c r="AT1367">
        <v>0.1</v>
      </c>
      <c r="AU1367">
        <v>0.1</v>
      </c>
      <c r="AV1367">
        <v>0.1</v>
      </c>
      <c r="AW1367">
        <v>0.1</v>
      </c>
      <c r="AX1367">
        <v>0.2</v>
      </c>
      <c r="AY1367">
        <v>0.1</v>
      </c>
      <c r="AZ1367">
        <v>0.1</v>
      </c>
      <c r="BA1367">
        <v>0.1</v>
      </c>
      <c r="BB1367">
        <v>0.1</v>
      </c>
      <c r="BC1367">
        <v>0.1</v>
      </c>
      <c r="BD1367">
        <v>0.1</v>
      </c>
      <c r="BE1367">
        <v>0.1</v>
      </c>
      <c r="BF1367">
        <v>0.1</v>
      </c>
      <c r="BG1367">
        <v>0.3</v>
      </c>
      <c r="BH1367">
        <v>0.1</v>
      </c>
      <c r="BI1367">
        <v>0.1</v>
      </c>
      <c r="BJ1367">
        <v>0.1</v>
      </c>
      <c r="BK1367">
        <v>0.1</v>
      </c>
      <c r="BM1367">
        <v>0.1</v>
      </c>
      <c r="BP1367">
        <v>0.9</v>
      </c>
      <c r="BQ1367">
        <v>0.4</v>
      </c>
      <c r="BS1367">
        <v>0.1</v>
      </c>
      <c r="BT1367">
        <v>0.1</v>
      </c>
    </row>
    <row r="1368" spans="1:68" x14ac:dyDescent="0.25">
      <c r="A1368" s="28" t="s">
        <v>302</v>
      </c>
      <c r="B1368" s="27" t="s">
        <v>371</v>
      </c>
      <c r="C1368" s="28" t="s">
        <v>404</v>
      </c>
      <c r="BP1368">
        <v>0.1</v>
      </c>
    </row>
    <row r="1369" spans="1:68" x14ac:dyDescent="0.25">
      <c r="A1369" s="28" t="s">
        <v>302</v>
      </c>
      <c r="B1369" s="27" t="s">
        <v>371</v>
      </c>
      <c r="C1369" s="28" t="s">
        <v>405</v>
      </c>
      <c r="BP1369">
        <v>0.1</v>
      </c>
    </row>
    <row r="1370" spans="1:72" x14ac:dyDescent="0.25">
      <c r="A1370" s="28" t="s">
        <v>302</v>
      </c>
      <c r="B1370" s="27" t="s">
        <v>371</v>
      </c>
      <c r="C1370" s="28" t="s">
        <v>406</v>
      </c>
      <c r="N1370">
        <v>0.1</v>
      </c>
      <c r="O1370">
        <v>0.1</v>
      </c>
      <c r="S1370">
        <v>0.1</v>
      </c>
      <c r="T1370">
        <v>0.1</v>
      </c>
      <c r="AC1370">
        <v>0.1</v>
      </c>
      <c r="AQ1370">
        <v>0.1</v>
      </c>
      <c r="AV1370">
        <v>0.1</v>
      </c>
      <c r="AX1370">
        <v>0.1</v>
      </c>
      <c r="BG1370">
        <v>0.1</v>
      </c>
      <c r="BH1370">
        <v>0.1</v>
      </c>
      <c r="BP1370">
        <v>0.8</v>
      </c>
      <c r="BQ1370">
        <v>0.2</v>
      </c>
      <c r="BS1370">
        <v>0.1</v>
      </c>
      <c r="BT1370">
        <v>0.1</v>
      </c>
    </row>
    <row r="1371" spans="1:72" x14ac:dyDescent="0.25">
      <c r="A1371" s="28" t="s">
        <v>302</v>
      </c>
      <c r="B1371" s="27" t="s">
        <v>371</v>
      </c>
      <c r="C1371" s="28" t="s">
        <v>407</v>
      </c>
      <c r="D1371">
        <v>0.6</v>
      </c>
      <c r="E1371">
        <v>0.2</v>
      </c>
      <c r="F1371">
        <v>0.2</v>
      </c>
      <c r="G1371">
        <v>0.4</v>
      </c>
      <c r="H1371">
        <v>0.7</v>
      </c>
      <c r="I1371">
        <v>0.5</v>
      </c>
      <c r="J1371">
        <v>0.5</v>
      </c>
      <c r="K1371">
        <v>0.5</v>
      </c>
      <c r="L1371">
        <v>0.4</v>
      </c>
      <c r="M1371">
        <v>0.5</v>
      </c>
      <c r="N1371">
        <v>0.9</v>
      </c>
      <c r="O1371">
        <v>0.8</v>
      </c>
      <c r="P1371">
        <v>0.6</v>
      </c>
      <c r="Q1371">
        <v>0.5</v>
      </c>
      <c r="R1371">
        <v>0.6</v>
      </c>
      <c r="S1371">
        <v>0.7</v>
      </c>
      <c r="T1371">
        <v>0.7</v>
      </c>
      <c r="U1371">
        <v>0.6</v>
      </c>
      <c r="V1371">
        <v>0.6</v>
      </c>
      <c r="W1371">
        <v>0.6</v>
      </c>
      <c r="X1371">
        <v>0.6</v>
      </c>
      <c r="Y1371">
        <v>0.5</v>
      </c>
      <c r="Z1371">
        <v>0.5</v>
      </c>
      <c r="AA1371">
        <v>0.6</v>
      </c>
      <c r="AB1371">
        <v>0.3</v>
      </c>
      <c r="AC1371">
        <v>0.6</v>
      </c>
      <c r="AD1371">
        <v>0.7</v>
      </c>
      <c r="AE1371">
        <v>0.6</v>
      </c>
      <c r="AF1371">
        <v>0.5</v>
      </c>
      <c r="AG1371">
        <v>0.5</v>
      </c>
      <c r="AH1371">
        <v>0.6</v>
      </c>
      <c r="AI1371">
        <v>0.8</v>
      </c>
      <c r="AJ1371">
        <v>0.6</v>
      </c>
      <c r="AK1371">
        <v>0.7</v>
      </c>
      <c r="AL1371">
        <v>0.4</v>
      </c>
      <c r="AM1371">
        <v>0.6</v>
      </c>
      <c r="AN1371">
        <v>0.5</v>
      </c>
      <c r="AO1371">
        <v>0.6</v>
      </c>
      <c r="AP1371">
        <v>0.6</v>
      </c>
      <c r="AQ1371">
        <v>1</v>
      </c>
      <c r="AR1371">
        <v>0.4</v>
      </c>
      <c r="AS1371">
        <v>0.7</v>
      </c>
      <c r="AT1371">
        <v>0.6</v>
      </c>
      <c r="AU1371">
        <v>0.4</v>
      </c>
      <c r="AV1371">
        <v>0.7</v>
      </c>
      <c r="AW1371">
        <v>0.6</v>
      </c>
      <c r="AX1371">
        <v>1.6</v>
      </c>
      <c r="AY1371">
        <v>0.5</v>
      </c>
      <c r="AZ1371">
        <v>0.5</v>
      </c>
      <c r="BA1371">
        <v>0.5</v>
      </c>
      <c r="BB1371">
        <v>0.4</v>
      </c>
      <c r="BC1371">
        <v>0.6</v>
      </c>
      <c r="BD1371">
        <v>0.6</v>
      </c>
      <c r="BE1371">
        <v>0.6</v>
      </c>
      <c r="BF1371">
        <v>0.5</v>
      </c>
      <c r="BG1371">
        <v>1.7</v>
      </c>
      <c r="BH1371">
        <v>1.3</v>
      </c>
      <c r="BI1371">
        <v>0.5</v>
      </c>
      <c r="BJ1371">
        <v>0.4</v>
      </c>
      <c r="BK1371">
        <v>0.4</v>
      </c>
      <c r="BL1371">
        <v>0.3</v>
      </c>
      <c r="BM1371">
        <v>0.5</v>
      </c>
      <c r="BP1371">
        <v>10.1</v>
      </c>
      <c r="BQ1371">
        <v>3.8</v>
      </c>
      <c r="BR1371">
        <v>0.2</v>
      </c>
      <c r="BS1371">
        <v>0.9</v>
      </c>
      <c r="BT1371">
        <v>0.8</v>
      </c>
    </row>
    <row r="1372" spans="1:72" x14ac:dyDescent="0.25">
      <c r="A1372" s="26" t="s">
        <v>303</v>
      </c>
      <c r="B1372" s="27" t="s">
        <v>372</v>
      </c>
      <c r="C1372" s="26" t="s">
        <v>384</v>
      </c>
      <c r="D1372">
        <v>159.6</v>
      </c>
      <c r="E1372">
        <v>8.3</v>
      </c>
      <c r="F1372">
        <v>16.6</v>
      </c>
      <c r="G1372">
        <v>35</v>
      </c>
      <c r="H1372">
        <v>1027.4</v>
      </c>
      <c r="I1372">
        <v>298.6</v>
      </c>
      <c r="J1372">
        <v>61.5</v>
      </c>
      <c r="K1372">
        <v>178.7</v>
      </c>
      <c r="L1372">
        <v>183.1</v>
      </c>
      <c r="M1372">
        <v>140</v>
      </c>
      <c r="N1372">
        <v>247.2</v>
      </c>
      <c r="O1372">
        <v>280.1</v>
      </c>
      <c r="P1372">
        <v>131.2</v>
      </c>
      <c r="Q1372">
        <v>96.1</v>
      </c>
      <c r="R1372">
        <v>155.2</v>
      </c>
      <c r="S1372">
        <v>183.5</v>
      </c>
      <c r="T1372">
        <v>89</v>
      </c>
      <c r="U1372">
        <v>144.4</v>
      </c>
      <c r="V1372">
        <v>160.2</v>
      </c>
      <c r="W1372">
        <v>179.6</v>
      </c>
      <c r="X1372">
        <v>104.1</v>
      </c>
      <c r="Y1372">
        <v>180.1</v>
      </c>
      <c r="Z1372">
        <v>125</v>
      </c>
      <c r="AA1372">
        <v>282.7</v>
      </c>
      <c r="AB1372">
        <v>28.6</v>
      </c>
      <c r="AC1372">
        <v>125.5</v>
      </c>
      <c r="AD1372">
        <v>1158.3</v>
      </c>
      <c r="AE1372">
        <v>324.7</v>
      </c>
      <c r="AF1372">
        <v>614</v>
      </c>
      <c r="AG1372">
        <v>545.8</v>
      </c>
      <c r="AH1372">
        <v>291.8</v>
      </c>
      <c r="AI1372">
        <v>67.2</v>
      </c>
      <c r="AJ1372">
        <v>237.4</v>
      </c>
      <c r="AK1372">
        <v>472.9</v>
      </c>
      <c r="AL1372">
        <v>48.4</v>
      </c>
      <c r="AM1372">
        <v>4249.9</v>
      </c>
      <c r="AN1372">
        <v>1661</v>
      </c>
      <c r="AO1372">
        <v>3341.7</v>
      </c>
      <c r="AP1372">
        <v>332.5</v>
      </c>
      <c r="AQ1372">
        <v>708.5</v>
      </c>
      <c r="AR1372">
        <v>317.1</v>
      </c>
      <c r="AS1372">
        <v>63.3</v>
      </c>
      <c r="AT1372">
        <v>85.9</v>
      </c>
      <c r="AU1372">
        <v>317</v>
      </c>
      <c r="AV1372">
        <v>897.3</v>
      </c>
      <c r="AW1372">
        <v>180.8</v>
      </c>
      <c r="AX1372">
        <v>126.9</v>
      </c>
      <c r="AY1372">
        <v>437.4</v>
      </c>
      <c r="AZ1372">
        <v>460</v>
      </c>
      <c r="BA1372">
        <v>189.8</v>
      </c>
      <c r="BB1372">
        <v>159.9</v>
      </c>
      <c r="BC1372">
        <v>529</v>
      </c>
      <c r="BD1372">
        <v>944.2</v>
      </c>
      <c r="BE1372">
        <v>1438.6</v>
      </c>
      <c r="BF1372">
        <v>971.4</v>
      </c>
      <c r="BG1372">
        <v>232.6</v>
      </c>
      <c r="BH1372">
        <v>271</v>
      </c>
      <c r="BI1372">
        <v>17553.8</v>
      </c>
      <c r="BJ1372">
        <v>2756.9</v>
      </c>
      <c r="BK1372">
        <v>615.3</v>
      </c>
      <c r="BL1372">
        <v>54</v>
      </c>
      <c r="BM1372">
        <v>163.6</v>
      </c>
      <c r="BP1372">
        <v>55325.6</v>
      </c>
      <c r="BQ1372">
        <v>85403.4</v>
      </c>
      <c r="BR1372">
        <v>6889.9</v>
      </c>
      <c r="BS1372">
        <v>5359.8</v>
      </c>
      <c r="BT1372">
        <v>4680.1</v>
      </c>
    </row>
    <row r="1373" spans="1:72" x14ac:dyDescent="0.25">
      <c r="A1373" s="28" t="s">
        <v>303</v>
      </c>
      <c r="B1373" s="27" t="s">
        <v>372</v>
      </c>
      <c r="C1373" s="28" t="s">
        <v>385</v>
      </c>
      <c r="H1373">
        <v>0.3</v>
      </c>
      <c r="N1373">
        <v>0.1</v>
      </c>
      <c r="O1373">
        <v>0.2</v>
      </c>
      <c r="S1373">
        <v>0.1</v>
      </c>
      <c r="T1373">
        <v>0.1</v>
      </c>
      <c r="U1373">
        <v>0.1</v>
      </c>
      <c r="V1373">
        <v>0.1</v>
      </c>
      <c r="W1373">
        <v>0.1</v>
      </c>
      <c r="X1373">
        <v>0.1</v>
      </c>
      <c r="AA1373">
        <v>0.1</v>
      </c>
      <c r="AD1373">
        <v>0.2</v>
      </c>
      <c r="AE1373">
        <v>0.1</v>
      </c>
      <c r="AF1373">
        <v>1.1</v>
      </c>
      <c r="AG1373">
        <v>0.2</v>
      </c>
      <c r="AM1373">
        <v>0.4</v>
      </c>
      <c r="AN1373">
        <v>0.3</v>
      </c>
      <c r="AO1373">
        <v>0.9</v>
      </c>
      <c r="AP1373">
        <v>0.1</v>
      </c>
      <c r="AQ1373">
        <v>0.7</v>
      </c>
      <c r="AU1373">
        <v>0.1</v>
      </c>
      <c r="AV1373">
        <v>0.5</v>
      </c>
      <c r="AW1373">
        <v>0.1</v>
      </c>
      <c r="AX1373">
        <v>0.2</v>
      </c>
      <c r="AY1373">
        <v>0.2</v>
      </c>
      <c r="AZ1373">
        <v>0.3</v>
      </c>
      <c r="BA1373">
        <v>0.1</v>
      </c>
      <c r="BB1373">
        <v>0.1</v>
      </c>
      <c r="BC1373">
        <v>1</v>
      </c>
      <c r="BD1373">
        <v>0.3</v>
      </c>
      <c r="BE1373">
        <v>0.5</v>
      </c>
      <c r="BF1373">
        <v>0.3</v>
      </c>
      <c r="BG1373">
        <v>0.1</v>
      </c>
      <c r="BH1373">
        <v>0.1</v>
      </c>
      <c r="BI1373">
        <v>5.1</v>
      </c>
      <c r="BJ1373">
        <v>0.5</v>
      </c>
      <c r="BK1373">
        <v>0.3</v>
      </c>
      <c r="BP1373">
        <v>1.1</v>
      </c>
      <c r="BQ1373">
        <v>37.4</v>
      </c>
      <c r="BS1373">
        <v>2.6</v>
      </c>
      <c r="BT1373">
        <v>10.1</v>
      </c>
    </row>
    <row r="1374" spans="1:72" x14ac:dyDescent="0.25">
      <c r="A1374" s="28" t="s">
        <v>303</v>
      </c>
      <c r="B1374" s="27" t="s">
        <v>372</v>
      </c>
      <c r="C1374" s="28" t="s">
        <v>386</v>
      </c>
      <c r="D1374">
        <v>0.2</v>
      </c>
      <c r="H1374">
        <v>0.8</v>
      </c>
      <c r="I1374">
        <v>0.1</v>
      </c>
      <c r="J1374">
        <v>2.5</v>
      </c>
      <c r="K1374">
        <v>0.2</v>
      </c>
      <c r="L1374">
        <v>0.1</v>
      </c>
      <c r="M1374">
        <v>0.2</v>
      </c>
      <c r="N1374">
        <v>0.3</v>
      </c>
      <c r="O1374">
        <v>0.3</v>
      </c>
      <c r="P1374">
        <v>0.2</v>
      </c>
      <c r="Q1374">
        <v>0.2</v>
      </c>
      <c r="R1374">
        <v>0.2</v>
      </c>
      <c r="S1374">
        <v>0.4</v>
      </c>
      <c r="T1374">
        <v>0.2</v>
      </c>
      <c r="U1374">
        <v>0.2</v>
      </c>
      <c r="V1374">
        <v>0.3</v>
      </c>
      <c r="W1374">
        <v>0.4</v>
      </c>
      <c r="X1374">
        <v>0.9</v>
      </c>
      <c r="Y1374">
        <v>1.2</v>
      </c>
      <c r="Z1374">
        <v>0.2</v>
      </c>
      <c r="AA1374">
        <v>0.6</v>
      </c>
      <c r="AC1374">
        <v>0.2</v>
      </c>
      <c r="AD1374">
        <v>3.2</v>
      </c>
      <c r="AE1374">
        <v>0.3</v>
      </c>
      <c r="AF1374">
        <v>1.6</v>
      </c>
      <c r="AG1374">
        <v>0.6</v>
      </c>
      <c r="AH1374">
        <v>0.2</v>
      </c>
      <c r="AI1374">
        <v>0.1</v>
      </c>
      <c r="AJ1374">
        <v>0.2</v>
      </c>
      <c r="AK1374">
        <v>0.2</v>
      </c>
      <c r="AM1374">
        <v>1.1</v>
      </c>
      <c r="AN1374">
        <v>1.4</v>
      </c>
      <c r="AO1374">
        <v>1.4</v>
      </c>
      <c r="AP1374">
        <v>0.2</v>
      </c>
      <c r="AQ1374">
        <v>2.2</v>
      </c>
      <c r="AR1374">
        <v>0.1</v>
      </c>
      <c r="AS1374">
        <v>0.1</v>
      </c>
      <c r="AT1374">
        <v>0.1</v>
      </c>
      <c r="AU1374">
        <v>0.7</v>
      </c>
      <c r="AV1374">
        <v>1</v>
      </c>
      <c r="AW1374">
        <v>0.3</v>
      </c>
      <c r="AX1374">
        <v>0.5</v>
      </c>
      <c r="AY1374">
        <v>0.2</v>
      </c>
      <c r="AZ1374">
        <v>1.5</v>
      </c>
      <c r="BA1374">
        <v>0.7</v>
      </c>
      <c r="BB1374">
        <v>0.4</v>
      </c>
      <c r="BC1374">
        <v>2.2</v>
      </c>
      <c r="BD1374">
        <v>1.2</v>
      </c>
      <c r="BE1374">
        <v>3.1</v>
      </c>
      <c r="BF1374">
        <v>1.2</v>
      </c>
      <c r="BG1374">
        <v>0.2</v>
      </c>
      <c r="BH1374">
        <v>0.6</v>
      </c>
      <c r="BI1374">
        <v>20.2</v>
      </c>
      <c r="BJ1374">
        <v>2.6</v>
      </c>
      <c r="BK1374">
        <v>1.9</v>
      </c>
      <c r="BM1374">
        <v>0.2</v>
      </c>
      <c r="BP1374">
        <v>7.4</v>
      </c>
      <c r="BQ1374">
        <v>92.5</v>
      </c>
      <c r="BR1374">
        <v>0.1</v>
      </c>
      <c r="BS1374">
        <v>10.9</v>
      </c>
      <c r="BT1374">
        <v>18.1</v>
      </c>
    </row>
    <row r="1375" spans="1:72" x14ac:dyDescent="0.25">
      <c r="A1375" s="28" t="s">
        <v>303</v>
      </c>
      <c r="B1375" s="27" t="s">
        <v>372</v>
      </c>
      <c r="C1375" s="28" t="s">
        <v>387</v>
      </c>
      <c r="D1375">
        <v>0.7</v>
      </c>
      <c r="E1375">
        <v>0.1</v>
      </c>
      <c r="G1375">
        <v>0.2</v>
      </c>
      <c r="H1375">
        <v>4.2</v>
      </c>
      <c r="I1375">
        <v>0.8</v>
      </c>
      <c r="J1375">
        <v>0.4</v>
      </c>
      <c r="K1375">
        <v>0.7</v>
      </c>
      <c r="L1375">
        <v>0.4</v>
      </c>
      <c r="M1375">
        <v>0.9</v>
      </c>
      <c r="N1375">
        <v>2.8</v>
      </c>
      <c r="O1375">
        <v>3.1</v>
      </c>
      <c r="P1375">
        <v>1</v>
      </c>
      <c r="Q1375">
        <v>0.8</v>
      </c>
      <c r="R1375">
        <v>1</v>
      </c>
      <c r="S1375">
        <v>2</v>
      </c>
      <c r="T1375">
        <v>1.9</v>
      </c>
      <c r="U1375">
        <v>1.4</v>
      </c>
      <c r="V1375">
        <v>2.2</v>
      </c>
      <c r="W1375">
        <v>2.7</v>
      </c>
      <c r="X1375">
        <v>1.9</v>
      </c>
      <c r="Y1375">
        <v>0.9</v>
      </c>
      <c r="Z1375">
        <v>0.7</v>
      </c>
      <c r="AA1375">
        <v>3.5</v>
      </c>
      <c r="AB1375">
        <v>0.1</v>
      </c>
      <c r="AC1375">
        <v>1.4</v>
      </c>
      <c r="AD1375">
        <v>4.5</v>
      </c>
      <c r="AE1375">
        <v>2.5</v>
      </c>
      <c r="AF1375">
        <v>14.1</v>
      </c>
      <c r="AG1375">
        <v>4.7</v>
      </c>
      <c r="AH1375">
        <v>1.8</v>
      </c>
      <c r="AI1375">
        <v>1.5</v>
      </c>
      <c r="AJ1375">
        <v>1.2</v>
      </c>
      <c r="AK1375">
        <v>2.3</v>
      </c>
      <c r="AL1375">
        <v>0.8</v>
      </c>
      <c r="AM1375">
        <v>6.8</v>
      </c>
      <c r="AN1375">
        <v>5.9</v>
      </c>
      <c r="AO1375">
        <v>10</v>
      </c>
      <c r="AP1375">
        <v>3.3</v>
      </c>
      <c r="AQ1375">
        <v>54.3</v>
      </c>
      <c r="AR1375">
        <v>3.4</v>
      </c>
      <c r="AS1375">
        <v>1.9</v>
      </c>
      <c r="AT1375">
        <v>3.4</v>
      </c>
      <c r="AU1375">
        <v>3.3</v>
      </c>
      <c r="AV1375">
        <v>20.3</v>
      </c>
      <c r="AW1375">
        <v>3.1</v>
      </c>
      <c r="AX1375">
        <v>3</v>
      </c>
      <c r="AY1375">
        <v>2.4</v>
      </c>
      <c r="AZ1375">
        <v>6</v>
      </c>
      <c r="BA1375">
        <v>4.5</v>
      </c>
      <c r="BB1375">
        <v>2</v>
      </c>
      <c r="BC1375">
        <v>12.1</v>
      </c>
      <c r="BD1375">
        <v>7.9</v>
      </c>
      <c r="BE1375">
        <v>13.4</v>
      </c>
      <c r="BF1375">
        <v>5.8</v>
      </c>
      <c r="BG1375">
        <v>2.8</v>
      </c>
      <c r="BH1375">
        <v>3.1</v>
      </c>
      <c r="BI1375">
        <v>89.2</v>
      </c>
      <c r="BJ1375">
        <v>8</v>
      </c>
      <c r="BK1375">
        <v>7.3</v>
      </c>
      <c r="BL1375">
        <v>0.1</v>
      </c>
      <c r="BM1375">
        <v>0.7</v>
      </c>
      <c r="BP1375">
        <v>16.1</v>
      </c>
      <c r="BQ1375">
        <v>310.5</v>
      </c>
      <c r="BR1375">
        <v>0.2</v>
      </c>
      <c r="BS1375">
        <v>68.6</v>
      </c>
      <c r="BT1375">
        <v>88.9</v>
      </c>
    </row>
    <row r="1376" spans="1:3" x14ac:dyDescent="0.25">
      <c r="A1376" s="28" t="s">
        <v>303</v>
      </c>
      <c r="B1376" s="27" t="s">
        <v>372</v>
      </c>
      <c r="C1376" s="28" t="s">
        <v>388</v>
      </c>
    </row>
    <row r="1377" spans="1:71" x14ac:dyDescent="0.25">
      <c r="A1377" s="28" t="s">
        <v>303</v>
      </c>
      <c r="B1377" s="27" t="s">
        <v>372</v>
      </c>
      <c r="C1377" s="28" t="s">
        <v>389</v>
      </c>
      <c r="AQ1377">
        <v>0.2</v>
      </c>
      <c r="AV1377">
        <v>0.1</v>
      </c>
      <c r="BS1377">
        <v>0.4</v>
      </c>
    </row>
    <row r="1378" spans="1:72" x14ac:dyDescent="0.25">
      <c r="A1378" s="28" t="s">
        <v>303</v>
      </c>
      <c r="B1378" s="27" t="s">
        <v>372</v>
      </c>
      <c r="C1378" s="28" t="s">
        <v>390</v>
      </c>
      <c r="AG1378">
        <v>0.1</v>
      </c>
      <c r="AO1378">
        <v>0.1</v>
      </c>
      <c r="AQ1378">
        <v>0.1</v>
      </c>
      <c r="AT1378">
        <v>0.1</v>
      </c>
      <c r="BA1378">
        <v>0.1</v>
      </c>
      <c r="BI1378">
        <v>0.1</v>
      </c>
      <c r="BP1378">
        <v>1.9</v>
      </c>
      <c r="BQ1378">
        <v>1.4</v>
      </c>
      <c r="BR1378">
        <v>0.1</v>
      </c>
      <c r="BT1378">
        <v>1.1</v>
      </c>
    </row>
    <row r="1379" spans="1:72" x14ac:dyDescent="0.25">
      <c r="A1379" s="28" t="s">
        <v>303</v>
      </c>
      <c r="B1379" s="27" t="s">
        <v>372</v>
      </c>
      <c r="C1379" s="28" t="s">
        <v>391</v>
      </c>
      <c r="H1379">
        <v>0.1</v>
      </c>
      <c r="V1379">
        <v>0.1</v>
      </c>
      <c r="AA1379">
        <v>0.1</v>
      </c>
      <c r="AF1379">
        <v>0.2</v>
      </c>
      <c r="AG1379">
        <v>0.1</v>
      </c>
      <c r="AM1379">
        <v>0.2</v>
      </c>
      <c r="AN1379">
        <v>0.1</v>
      </c>
      <c r="AO1379">
        <v>0.2</v>
      </c>
      <c r="AQ1379">
        <v>0.8</v>
      </c>
      <c r="AR1379">
        <v>0.1</v>
      </c>
      <c r="AV1379">
        <v>0.2</v>
      </c>
      <c r="BC1379">
        <v>0.1</v>
      </c>
      <c r="BE1379">
        <v>0.1</v>
      </c>
      <c r="BF1379">
        <v>0.1</v>
      </c>
      <c r="BI1379">
        <v>0.9</v>
      </c>
      <c r="BJ1379">
        <v>0.1</v>
      </c>
      <c r="BK1379">
        <v>0.1</v>
      </c>
      <c r="BP1379">
        <v>0.4</v>
      </c>
      <c r="BQ1379">
        <v>3.7</v>
      </c>
      <c r="BS1379">
        <v>0.8</v>
      </c>
      <c r="BT1379">
        <v>1.1</v>
      </c>
    </row>
    <row r="1380" spans="1:72" x14ac:dyDescent="0.25">
      <c r="A1380" s="28" t="s">
        <v>303</v>
      </c>
      <c r="B1380" s="27" t="s">
        <v>372</v>
      </c>
      <c r="C1380" s="28" t="s">
        <v>392</v>
      </c>
      <c r="H1380">
        <v>0.1</v>
      </c>
      <c r="N1380">
        <v>0.1</v>
      </c>
      <c r="O1380">
        <v>0.1</v>
      </c>
      <c r="V1380">
        <v>0.1</v>
      </c>
      <c r="W1380">
        <v>0.1</v>
      </c>
      <c r="AD1380">
        <v>0.1</v>
      </c>
      <c r="AF1380">
        <v>0.1</v>
      </c>
      <c r="AG1380">
        <v>0.1</v>
      </c>
      <c r="AN1380">
        <v>0.1</v>
      </c>
      <c r="AO1380">
        <v>0.1</v>
      </c>
      <c r="AQ1380">
        <v>0.2</v>
      </c>
      <c r="AR1380">
        <v>0.1</v>
      </c>
      <c r="AT1380">
        <v>0.1</v>
      </c>
      <c r="AV1380">
        <v>0.2</v>
      </c>
      <c r="AW1380">
        <v>0.1</v>
      </c>
      <c r="AY1380">
        <v>0.1</v>
      </c>
      <c r="AZ1380">
        <v>0.1</v>
      </c>
      <c r="BD1380">
        <v>0.1</v>
      </c>
      <c r="BE1380">
        <v>0.1</v>
      </c>
      <c r="BF1380">
        <v>0.1</v>
      </c>
      <c r="BG1380">
        <v>0.1</v>
      </c>
      <c r="BI1380">
        <v>0.1</v>
      </c>
      <c r="BP1380">
        <v>0.1</v>
      </c>
      <c r="BQ1380">
        <v>1.1</v>
      </c>
      <c r="BS1380">
        <v>0.3</v>
      </c>
      <c r="BT1380">
        <v>0.1</v>
      </c>
    </row>
    <row r="1381" spans="1:72" x14ac:dyDescent="0.25">
      <c r="A1381" s="28" t="s">
        <v>303</v>
      </c>
      <c r="B1381" s="27" t="s">
        <v>372</v>
      </c>
      <c r="C1381" s="28" t="s">
        <v>393</v>
      </c>
      <c r="BC1381">
        <v>0.1</v>
      </c>
      <c r="BI1381">
        <v>0.3</v>
      </c>
      <c r="BP1381">
        <v>0.1</v>
      </c>
      <c r="BQ1381">
        <v>1.5</v>
      </c>
      <c r="BS1381">
        <v>0.1</v>
      </c>
      <c r="BT1381">
        <v>0.2</v>
      </c>
    </row>
    <row r="1382" spans="1:72" x14ac:dyDescent="0.25">
      <c r="A1382" s="28" t="s">
        <v>303</v>
      </c>
      <c r="B1382" s="27" t="s">
        <v>372</v>
      </c>
      <c r="C1382" s="28" t="s">
        <v>394</v>
      </c>
      <c r="BC1382">
        <v>0.1</v>
      </c>
      <c r="BI1382">
        <v>0.1</v>
      </c>
      <c r="BP1382">
        <v>0.1</v>
      </c>
      <c r="BQ1382">
        <v>0.6</v>
      </c>
      <c r="BS1382">
        <v>0.1</v>
      </c>
      <c r="BT1382">
        <v>0.4</v>
      </c>
    </row>
    <row r="1383" spans="1:72" x14ac:dyDescent="0.25">
      <c r="A1383" s="28" t="s">
        <v>303</v>
      </c>
      <c r="B1383" s="27" t="s">
        <v>372</v>
      </c>
      <c r="C1383" s="28" t="s">
        <v>395</v>
      </c>
      <c r="D1383">
        <v>1</v>
      </c>
      <c r="E1383">
        <v>0.1</v>
      </c>
      <c r="G1383">
        <v>0.2</v>
      </c>
      <c r="H1383">
        <v>5</v>
      </c>
      <c r="I1383">
        <v>0.7</v>
      </c>
      <c r="J1383">
        <v>0.4</v>
      </c>
      <c r="K1383">
        <v>0.7</v>
      </c>
      <c r="L1383">
        <v>0.3</v>
      </c>
      <c r="M1383">
        <v>0.8</v>
      </c>
      <c r="N1383">
        <v>3.6</v>
      </c>
      <c r="O1383">
        <v>4.4</v>
      </c>
      <c r="P1383">
        <v>1.1</v>
      </c>
      <c r="Q1383">
        <v>0.9</v>
      </c>
      <c r="R1383">
        <v>1.3</v>
      </c>
      <c r="S1383">
        <v>2</v>
      </c>
      <c r="T1383">
        <v>1.4</v>
      </c>
      <c r="U1383">
        <v>1.6</v>
      </c>
      <c r="V1383">
        <v>2.8</v>
      </c>
      <c r="W1383">
        <v>3.8</v>
      </c>
      <c r="X1383">
        <v>1.4</v>
      </c>
      <c r="Y1383">
        <v>1.8</v>
      </c>
      <c r="Z1383">
        <v>1.1</v>
      </c>
      <c r="AA1383">
        <v>3</v>
      </c>
      <c r="AB1383">
        <v>0.2</v>
      </c>
      <c r="AC1383">
        <v>1.4</v>
      </c>
      <c r="AD1383">
        <v>5.7</v>
      </c>
      <c r="AE1383">
        <v>2.3</v>
      </c>
      <c r="AF1383">
        <v>9.7</v>
      </c>
      <c r="AG1383">
        <v>5</v>
      </c>
      <c r="AH1383">
        <v>2.1</v>
      </c>
      <c r="AI1383">
        <v>2.2</v>
      </c>
      <c r="AJ1383">
        <v>1.6</v>
      </c>
      <c r="AK1383">
        <v>4.1</v>
      </c>
      <c r="AL1383">
        <v>0.9</v>
      </c>
      <c r="AM1383">
        <v>4.1</v>
      </c>
      <c r="AN1383">
        <v>2.8</v>
      </c>
      <c r="AO1383">
        <v>4.9</v>
      </c>
      <c r="AP1383">
        <v>3</v>
      </c>
      <c r="AQ1383">
        <v>17.2</v>
      </c>
      <c r="AR1383">
        <v>3.4</v>
      </c>
      <c r="AS1383">
        <v>3</v>
      </c>
      <c r="AT1383">
        <v>2.3</v>
      </c>
      <c r="AU1383">
        <v>2.3</v>
      </c>
      <c r="AV1383">
        <v>14.4</v>
      </c>
      <c r="AW1383">
        <v>3.2</v>
      </c>
      <c r="AX1383">
        <v>2.3</v>
      </c>
      <c r="AY1383">
        <v>3.1</v>
      </c>
      <c r="AZ1383">
        <v>2.1</v>
      </c>
      <c r="BA1383">
        <v>8.4</v>
      </c>
      <c r="BB1383">
        <v>1.2</v>
      </c>
      <c r="BC1383">
        <v>3.3</v>
      </c>
      <c r="BD1383">
        <v>15.4</v>
      </c>
      <c r="BE1383">
        <v>7.7</v>
      </c>
      <c r="BF1383">
        <v>3.2</v>
      </c>
      <c r="BG1383">
        <v>4.8</v>
      </c>
      <c r="BH1383">
        <v>2.4</v>
      </c>
      <c r="BI1383">
        <v>12.4</v>
      </c>
      <c r="BJ1383">
        <v>1.8</v>
      </c>
      <c r="BK1383">
        <v>1.8</v>
      </c>
      <c r="BL1383">
        <v>0.3</v>
      </c>
      <c r="BM1383">
        <v>0.7</v>
      </c>
      <c r="BP1383">
        <v>3.8</v>
      </c>
      <c r="BQ1383">
        <v>54.8</v>
      </c>
      <c r="BS1383">
        <v>8.3</v>
      </c>
      <c r="BT1383">
        <v>6.6</v>
      </c>
    </row>
    <row r="1384" spans="1:72" x14ac:dyDescent="0.25">
      <c r="A1384" s="28" t="s">
        <v>303</v>
      </c>
      <c r="B1384" s="27" t="s">
        <v>372</v>
      </c>
      <c r="C1384" s="28" t="s">
        <v>396</v>
      </c>
      <c r="D1384">
        <v>0.1</v>
      </c>
      <c r="G1384">
        <v>0.1</v>
      </c>
      <c r="H1384">
        <v>2.3</v>
      </c>
      <c r="I1384">
        <v>0.1</v>
      </c>
      <c r="J1384">
        <v>0.1</v>
      </c>
      <c r="K1384">
        <v>0.1</v>
      </c>
      <c r="L1384">
        <v>0.1</v>
      </c>
      <c r="M1384">
        <v>0.2</v>
      </c>
      <c r="N1384">
        <v>0.7</v>
      </c>
      <c r="O1384">
        <v>4.4</v>
      </c>
      <c r="P1384">
        <v>0.2</v>
      </c>
      <c r="Q1384">
        <v>0.2</v>
      </c>
      <c r="R1384">
        <v>0.1</v>
      </c>
      <c r="S1384">
        <v>0.2</v>
      </c>
      <c r="T1384">
        <v>0.7</v>
      </c>
      <c r="U1384">
        <v>0.2</v>
      </c>
      <c r="V1384">
        <v>0.2</v>
      </c>
      <c r="W1384">
        <v>0.5</v>
      </c>
      <c r="X1384">
        <v>0.2</v>
      </c>
      <c r="Y1384">
        <v>0.5</v>
      </c>
      <c r="Z1384">
        <v>0.1</v>
      </c>
      <c r="AA1384">
        <v>0.3</v>
      </c>
      <c r="AC1384">
        <v>0.1</v>
      </c>
      <c r="AD1384">
        <v>0.6</v>
      </c>
      <c r="AE1384">
        <v>0.6</v>
      </c>
      <c r="AF1384">
        <v>2.2</v>
      </c>
      <c r="AG1384">
        <v>1.6</v>
      </c>
      <c r="AH1384">
        <v>0.2</v>
      </c>
      <c r="AI1384">
        <v>0.1</v>
      </c>
      <c r="AJ1384">
        <v>0.3</v>
      </c>
      <c r="AK1384">
        <v>0.2</v>
      </c>
      <c r="AL1384">
        <v>0.1</v>
      </c>
      <c r="AM1384">
        <v>1.6</v>
      </c>
      <c r="AN1384">
        <v>3.6</v>
      </c>
      <c r="AO1384">
        <v>1.7</v>
      </c>
      <c r="AP1384">
        <v>0.3</v>
      </c>
      <c r="AQ1384">
        <v>6.5</v>
      </c>
      <c r="AR1384">
        <v>0.4</v>
      </c>
      <c r="AS1384">
        <v>0.4</v>
      </c>
      <c r="AT1384">
        <v>0.3</v>
      </c>
      <c r="AU1384">
        <v>0.3</v>
      </c>
      <c r="AV1384">
        <v>2.5</v>
      </c>
      <c r="AW1384">
        <v>0.2</v>
      </c>
      <c r="AX1384">
        <v>0.3</v>
      </c>
      <c r="AY1384">
        <v>1.3</v>
      </c>
      <c r="AZ1384">
        <v>0.6</v>
      </c>
      <c r="BA1384">
        <v>0.6</v>
      </c>
      <c r="BB1384">
        <v>0.3</v>
      </c>
      <c r="BC1384">
        <v>7.2</v>
      </c>
      <c r="BD1384">
        <v>0.8</v>
      </c>
      <c r="BE1384">
        <v>2.7</v>
      </c>
      <c r="BF1384">
        <v>0.6</v>
      </c>
      <c r="BG1384">
        <v>0.3</v>
      </c>
      <c r="BH1384">
        <v>0.5</v>
      </c>
      <c r="BI1384">
        <v>10.3</v>
      </c>
      <c r="BJ1384">
        <v>2.1</v>
      </c>
      <c r="BK1384">
        <v>0.8</v>
      </c>
      <c r="BM1384">
        <v>0.2</v>
      </c>
      <c r="BP1384">
        <v>16</v>
      </c>
      <c r="BQ1384">
        <v>41.8</v>
      </c>
      <c r="BR1384">
        <v>0.3</v>
      </c>
      <c r="BS1384">
        <v>11.7</v>
      </c>
      <c r="BT1384">
        <v>8.1</v>
      </c>
    </row>
    <row r="1385" spans="1:72" x14ac:dyDescent="0.25">
      <c r="A1385" s="28" t="s">
        <v>303</v>
      </c>
      <c r="B1385" s="27" t="s">
        <v>372</v>
      </c>
      <c r="C1385" s="28" t="s">
        <v>397</v>
      </c>
      <c r="AF1385">
        <v>0.1</v>
      </c>
      <c r="AM1385">
        <v>0.1</v>
      </c>
      <c r="AN1385">
        <v>0.2</v>
      </c>
      <c r="AO1385">
        <v>0.2</v>
      </c>
      <c r="AQ1385">
        <v>0.1</v>
      </c>
      <c r="AU1385">
        <v>0.1</v>
      </c>
      <c r="AV1385">
        <v>0.1</v>
      </c>
      <c r="AZ1385">
        <v>0.1</v>
      </c>
      <c r="BA1385">
        <v>0.1</v>
      </c>
      <c r="BC1385">
        <v>0.4</v>
      </c>
      <c r="BD1385">
        <v>0.1</v>
      </c>
      <c r="BE1385">
        <v>0.3</v>
      </c>
      <c r="BF1385">
        <v>0.1</v>
      </c>
      <c r="BH1385">
        <v>0.1</v>
      </c>
      <c r="BI1385">
        <v>1.9</v>
      </c>
      <c r="BJ1385">
        <v>0.2</v>
      </c>
      <c r="BK1385">
        <v>0.2</v>
      </c>
      <c r="BP1385">
        <v>1.3</v>
      </c>
      <c r="BQ1385">
        <v>11.4</v>
      </c>
      <c r="BS1385">
        <v>1.6</v>
      </c>
      <c r="BT1385">
        <v>2.6</v>
      </c>
    </row>
    <row r="1386" spans="1:71" x14ac:dyDescent="0.25">
      <c r="A1386" s="28" t="s">
        <v>303</v>
      </c>
      <c r="B1386" s="27" t="s">
        <v>372</v>
      </c>
      <c r="C1386" s="28" t="s">
        <v>398</v>
      </c>
      <c r="AF1386">
        <v>0.1</v>
      </c>
      <c r="AP1386">
        <v>0.1</v>
      </c>
      <c r="AQ1386">
        <v>1.1</v>
      </c>
      <c r="AT1386">
        <v>0.1</v>
      </c>
      <c r="AV1386">
        <v>0.2</v>
      </c>
      <c r="BS1386">
        <v>0.7</v>
      </c>
    </row>
    <row r="1387" spans="1:72" x14ac:dyDescent="0.25">
      <c r="A1387" s="28" t="s">
        <v>303</v>
      </c>
      <c r="B1387" s="27" t="s">
        <v>372</v>
      </c>
      <c r="C1387" s="28" t="s">
        <v>399</v>
      </c>
      <c r="H1387">
        <v>0.1</v>
      </c>
      <c r="AA1387">
        <v>0.1</v>
      </c>
      <c r="AD1387">
        <v>0.1</v>
      </c>
      <c r="AE1387">
        <v>0.1</v>
      </c>
      <c r="AF1387">
        <v>0.5</v>
      </c>
      <c r="AG1387">
        <v>0.1</v>
      </c>
      <c r="AM1387">
        <v>0.4</v>
      </c>
      <c r="AN1387">
        <v>0.2</v>
      </c>
      <c r="AO1387">
        <v>0.6</v>
      </c>
      <c r="AQ1387">
        <v>0.2</v>
      </c>
      <c r="AU1387">
        <v>0.1</v>
      </c>
      <c r="AV1387">
        <v>0.2</v>
      </c>
      <c r="AW1387">
        <v>0.1</v>
      </c>
      <c r="AX1387">
        <v>0.1</v>
      </c>
      <c r="AY1387">
        <v>0.1</v>
      </c>
      <c r="AZ1387">
        <v>0.2</v>
      </c>
      <c r="BA1387">
        <v>0.1</v>
      </c>
      <c r="BC1387">
        <v>1</v>
      </c>
      <c r="BD1387">
        <v>0.2</v>
      </c>
      <c r="BE1387">
        <v>0.5</v>
      </c>
      <c r="BF1387">
        <v>0.2</v>
      </c>
      <c r="BH1387">
        <v>0.1</v>
      </c>
      <c r="BI1387">
        <v>3.9</v>
      </c>
      <c r="BJ1387">
        <v>0.4</v>
      </c>
      <c r="BK1387">
        <v>0.5</v>
      </c>
      <c r="BP1387">
        <v>1</v>
      </c>
      <c r="BQ1387">
        <v>11.9</v>
      </c>
      <c r="BS1387">
        <v>1.5</v>
      </c>
      <c r="BT1387">
        <v>3.9</v>
      </c>
    </row>
    <row r="1388" spans="1:72" x14ac:dyDescent="0.25">
      <c r="A1388" s="28" t="s">
        <v>303</v>
      </c>
      <c r="B1388" s="27" t="s">
        <v>372</v>
      </c>
      <c r="C1388" s="28" t="s">
        <v>400</v>
      </c>
      <c r="AF1388">
        <v>0.1</v>
      </c>
      <c r="AM1388">
        <v>0.2</v>
      </c>
      <c r="AN1388">
        <v>0.2</v>
      </c>
      <c r="AO1388">
        <v>0.2</v>
      </c>
      <c r="AQ1388">
        <v>0.2</v>
      </c>
      <c r="AV1388">
        <v>0.1</v>
      </c>
      <c r="AZ1388">
        <v>0.1</v>
      </c>
      <c r="BC1388">
        <v>0.5</v>
      </c>
      <c r="BD1388">
        <v>0.1</v>
      </c>
      <c r="BE1388">
        <v>0.2</v>
      </c>
      <c r="BF1388">
        <v>0.1</v>
      </c>
      <c r="BI1388">
        <v>1.8</v>
      </c>
      <c r="BJ1388">
        <v>0.2</v>
      </c>
      <c r="BK1388">
        <v>0.1</v>
      </c>
      <c r="BP1388">
        <v>1.4</v>
      </c>
      <c r="BQ1388">
        <v>6.8</v>
      </c>
      <c r="BS1388">
        <v>1.4</v>
      </c>
      <c r="BT1388">
        <v>2.4</v>
      </c>
    </row>
    <row r="1389" spans="1:72" x14ac:dyDescent="0.25">
      <c r="A1389" s="28" t="s">
        <v>303</v>
      </c>
      <c r="B1389" s="27" t="s">
        <v>372</v>
      </c>
      <c r="C1389" s="28" t="s">
        <v>401</v>
      </c>
      <c r="H1389">
        <v>0.2</v>
      </c>
      <c r="N1389">
        <v>0.1</v>
      </c>
      <c r="O1389">
        <v>0.1</v>
      </c>
      <c r="S1389">
        <v>0.1</v>
      </c>
      <c r="W1389">
        <v>0.1</v>
      </c>
      <c r="X1389">
        <v>0.1</v>
      </c>
      <c r="AA1389">
        <v>0.1</v>
      </c>
      <c r="AD1389">
        <v>0.2</v>
      </c>
      <c r="AE1389">
        <v>0.2</v>
      </c>
      <c r="AF1389">
        <v>0.8</v>
      </c>
      <c r="AG1389">
        <v>0.2</v>
      </c>
      <c r="AH1389">
        <v>0.1</v>
      </c>
      <c r="AI1389">
        <v>0.1</v>
      </c>
      <c r="AJ1389">
        <v>0.1</v>
      </c>
      <c r="AK1389">
        <v>0.1</v>
      </c>
      <c r="AM1389">
        <v>0.5</v>
      </c>
      <c r="AN1389">
        <v>1.1</v>
      </c>
      <c r="AO1389">
        <v>1.4</v>
      </c>
      <c r="AP1389">
        <v>0.1</v>
      </c>
      <c r="AQ1389">
        <v>0.7</v>
      </c>
      <c r="AR1389">
        <v>0.1</v>
      </c>
      <c r="AU1389">
        <v>0.2</v>
      </c>
      <c r="AV1389">
        <v>0.6</v>
      </c>
      <c r="AW1389">
        <v>0.1</v>
      </c>
      <c r="AX1389">
        <v>0.2</v>
      </c>
      <c r="AY1389">
        <v>0.3</v>
      </c>
      <c r="AZ1389">
        <v>0.3</v>
      </c>
      <c r="BA1389">
        <v>0.2</v>
      </c>
      <c r="BB1389">
        <v>0.1</v>
      </c>
      <c r="BC1389">
        <v>0.9</v>
      </c>
      <c r="BD1389">
        <v>0.4</v>
      </c>
      <c r="BE1389">
        <v>0.9</v>
      </c>
      <c r="BF1389">
        <v>0.3</v>
      </c>
      <c r="BG1389">
        <v>0.1</v>
      </c>
      <c r="BH1389">
        <v>0.2</v>
      </c>
      <c r="BI1389">
        <v>7.5</v>
      </c>
      <c r="BJ1389">
        <v>0.7</v>
      </c>
      <c r="BK1389">
        <v>0.5</v>
      </c>
      <c r="BP1389">
        <v>4.9</v>
      </c>
      <c r="BQ1389">
        <v>22.1</v>
      </c>
      <c r="BR1389">
        <v>0.1</v>
      </c>
      <c r="BS1389">
        <v>4.7</v>
      </c>
      <c r="BT1389">
        <v>5.2</v>
      </c>
    </row>
    <row r="1390" spans="1:72" x14ac:dyDescent="0.25">
      <c r="A1390" s="28" t="s">
        <v>303</v>
      </c>
      <c r="B1390" s="27" t="s">
        <v>372</v>
      </c>
      <c r="C1390" s="28" t="s">
        <v>402</v>
      </c>
      <c r="AA1390">
        <v>0.1</v>
      </c>
      <c r="AF1390">
        <v>0.1</v>
      </c>
      <c r="AG1390">
        <v>0.1</v>
      </c>
      <c r="AM1390">
        <v>0.2</v>
      </c>
      <c r="AN1390">
        <v>0.4</v>
      </c>
      <c r="AO1390">
        <v>0.5</v>
      </c>
      <c r="AQ1390">
        <v>0.3</v>
      </c>
      <c r="AU1390">
        <v>0.1</v>
      </c>
      <c r="AV1390">
        <v>0.1</v>
      </c>
      <c r="AZ1390">
        <v>0.2</v>
      </c>
      <c r="BA1390">
        <v>0.1</v>
      </c>
      <c r="BC1390">
        <v>0.4</v>
      </c>
      <c r="BD1390">
        <v>0.2</v>
      </c>
      <c r="BE1390">
        <v>0.4</v>
      </c>
      <c r="BF1390">
        <v>0.2</v>
      </c>
      <c r="BH1390">
        <v>0.1</v>
      </c>
      <c r="BI1390">
        <v>4.3</v>
      </c>
      <c r="BJ1390">
        <v>0.3</v>
      </c>
      <c r="BK1390">
        <v>0.3</v>
      </c>
      <c r="BP1390">
        <v>1.5</v>
      </c>
      <c r="BQ1390">
        <v>10.3</v>
      </c>
      <c r="BS1390">
        <v>1.6</v>
      </c>
      <c r="BT1390">
        <v>4</v>
      </c>
    </row>
    <row r="1391" spans="1:72" x14ac:dyDescent="0.25">
      <c r="A1391" s="28" t="s">
        <v>303</v>
      </c>
      <c r="B1391" s="27" t="s">
        <v>372</v>
      </c>
      <c r="C1391" s="28" t="s">
        <v>403</v>
      </c>
      <c r="H1391">
        <v>0.1</v>
      </c>
      <c r="O1391">
        <v>0.1</v>
      </c>
      <c r="S1391">
        <v>0.1</v>
      </c>
      <c r="X1391">
        <v>0.2</v>
      </c>
      <c r="AA1391">
        <v>0.2</v>
      </c>
      <c r="AD1391">
        <v>0.2</v>
      </c>
      <c r="AE1391">
        <v>0.1</v>
      </c>
      <c r="AF1391">
        <v>0.6</v>
      </c>
      <c r="AG1391">
        <v>0.2</v>
      </c>
      <c r="AJ1391">
        <v>0.1</v>
      </c>
      <c r="AM1391">
        <v>2</v>
      </c>
      <c r="AN1391">
        <v>1.2</v>
      </c>
      <c r="AO1391">
        <v>1.9</v>
      </c>
      <c r="AQ1391">
        <v>1.4</v>
      </c>
      <c r="AR1391">
        <v>0.2</v>
      </c>
      <c r="AU1391">
        <v>0.2</v>
      </c>
      <c r="AV1391">
        <v>0.4</v>
      </c>
      <c r="AW1391">
        <v>0.1</v>
      </c>
      <c r="AX1391">
        <v>0.2</v>
      </c>
      <c r="AY1391">
        <v>0.1</v>
      </c>
      <c r="AZ1391">
        <v>0.5</v>
      </c>
      <c r="BA1391">
        <v>0.2</v>
      </c>
      <c r="BB1391">
        <v>0.1</v>
      </c>
      <c r="BC1391">
        <v>4.3</v>
      </c>
      <c r="BD1391">
        <v>0.5</v>
      </c>
      <c r="BE1391">
        <v>1.1</v>
      </c>
      <c r="BF1391">
        <v>0.5</v>
      </c>
      <c r="BH1391">
        <v>0.2</v>
      </c>
      <c r="BI1391">
        <v>12.7</v>
      </c>
      <c r="BJ1391">
        <v>1</v>
      </c>
      <c r="BK1391">
        <v>0.8</v>
      </c>
      <c r="BP1391">
        <v>7.5</v>
      </c>
      <c r="BQ1391">
        <v>57.7</v>
      </c>
      <c r="BR1391">
        <v>0.1</v>
      </c>
      <c r="BS1391">
        <v>7.8</v>
      </c>
      <c r="BT1391">
        <v>18.1</v>
      </c>
    </row>
    <row r="1392" spans="1:72" x14ac:dyDescent="0.25">
      <c r="A1392" s="28" t="s">
        <v>303</v>
      </c>
      <c r="B1392" s="27" t="s">
        <v>372</v>
      </c>
      <c r="C1392" s="28" t="s">
        <v>404</v>
      </c>
      <c r="AF1392">
        <v>0.2</v>
      </c>
      <c r="AM1392">
        <v>0.4</v>
      </c>
      <c r="AN1392">
        <v>0.1</v>
      </c>
      <c r="AO1392">
        <v>0.6</v>
      </c>
      <c r="AQ1392">
        <v>0.2</v>
      </c>
      <c r="AV1392">
        <v>0.1</v>
      </c>
      <c r="AZ1392">
        <v>0.1</v>
      </c>
      <c r="BC1392">
        <v>0.7</v>
      </c>
      <c r="BD1392">
        <v>0.1</v>
      </c>
      <c r="BE1392">
        <v>0.2</v>
      </c>
      <c r="BF1392">
        <v>0.1</v>
      </c>
      <c r="BI1392">
        <v>1.8</v>
      </c>
      <c r="BJ1392">
        <v>0.1</v>
      </c>
      <c r="BK1392">
        <v>0.1</v>
      </c>
      <c r="BP1392">
        <v>0.6</v>
      </c>
      <c r="BQ1392">
        <v>7.5</v>
      </c>
      <c r="BS1392">
        <v>0.8</v>
      </c>
      <c r="BT1392">
        <v>7</v>
      </c>
    </row>
    <row r="1393" spans="1:72" x14ac:dyDescent="0.25">
      <c r="A1393" s="28" t="s">
        <v>303</v>
      </c>
      <c r="B1393" s="27" t="s">
        <v>372</v>
      </c>
      <c r="C1393" s="28" t="s">
        <v>405</v>
      </c>
      <c r="AA1393">
        <v>0.1</v>
      </c>
      <c r="AG1393">
        <v>0.1</v>
      </c>
      <c r="AM1393">
        <v>0.1</v>
      </c>
      <c r="AQ1393">
        <v>0.2</v>
      </c>
      <c r="AU1393">
        <v>0.3</v>
      </c>
      <c r="AV1393">
        <v>0.2</v>
      </c>
      <c r="AW1393">
        <v>0.1</v>
      </c>
      <c r="AX1393">
        <v>0.1</v>
      </c>
      <c r="AZ1393">
        <v>0.6</v>
      </c>
      <c r="BA1393">
        <v>0.3</v>
      </c>
      <c r="BB1393">
        <v>0.2</v>
      </c>
      <c r="BC1393">
        <v>0.1</v>
      </c>
      <c r="BD1393">
        <v>0.3</v>
      </c>
      <c r="BE1393">
        <v>1.1</v>
      </c>
      <c r="BF1393">
        <v>0.4</v>
      </c>
      <c r="BH1393">
        <v>0.2</v>
      </c>
      <c r="BI1393">
        <v>7.2</v>
      </c>
      <c r="BJ1393">
        <v>0.7</v>
      </c>
      <c r="BK1393">
        <v>0.6</v>
      </c>
      <c r="BP1393">
        <v>0.2</v>
      </c>
      <c r="BQ1393">
        <v>13.3</v>
      </c>
      <c r="BS1393">
        <v>1</v>
      </c>
      <c r="BT1393">
        <v>0.3</v>
      </c>
    </row>
    <row r="1394" spans="1:72" x14ac:dyDescent="0.25">
      <c r="A1394" s="28" t="s">
        <v>303</v>
      </c>
      <c r="B1394" s="27" t="s">
        <v>372</v>
      </c>
      <c r="C1394" s="28" t="s">
        <v>406</v>
      </c>
      <c r="AF1394">
        <v>0.1</v>
      </c>
      <c r="AM1394">
        <v>0.2</v>
      </c>
      <c r="AN1394">
        <v>0.2</v>
      </c>
      <c r="AO1394">
        <v>0.3</v>
      </c>
      <c r="AQ1394">
        <v>0.1</v>
      </c>
      <c r="AV1394">
        <v>0.1</v>
      </c>
      <c r="AZ1394">
        <v>0.1</v>
      </c>
      <c r="BC1394">
        <v>0.4</v>
      </c>
      <c r="BD1394">
        <v>0.1</v>
      </c>
      <c r="BE1394">
        <v>0.1</v>
      </c>
      <c r="BF1394">
        <v>0.1</v>
      </c>
      <c r="BI1394">
        <v>1.4</v>
      </c>
      <c r="BJ1394">
        <v>0.1</v>
      </c>
      <c r="BK1394">
        <v>0.1</v>
      </c>
      <c r="BP1394">
        <v>0.9</v>
      </c>
      <c r="BQ1394">
        <v>7.4</v>
      </c>
      <c r="BS1394">
        <v>1.1</v>
      </c>
      <c r="BT1394">
        <v>2</v>
      </c>
    </row>
    <row r="1395" spans="1:72" x14ac:dyDescent="0.25">
      <c r="A1395" s="28" t="s">
        <v>303</v>
      </c>
      <c r="B1395" s="27" t="s">
        <v>372</v>
      </c>
      <c r="C1395" s="28" t="s">
        <v>407</v>
      </c>
      <c r="D1395">
        <v>0.1</v>
      </c>
      <c r="H1395">
        <v>1.2</v>
      </c>
      <c r="I1395">
        <v>0.1</v>
      </c>
      <c r="J1395">
        <v>0.1</v>
      </c>
      <c r="K1395">
        <v>0.1</v>
      </c>
      <c r="L1395">
        <v>0.1</v>
      </c>
      <c r="M1395">
        <v>0.3</v>
      </c>
      <c r="N1395">
        <v>0.3</v>
      </c>
      <c r="O1395">
        <v>0.4</v>
      </c>
      <c r="P1395">
        <v>0.1</v>
      </c>
      <c r="Q1395">
        <v>0.2</v>
      </c>
      <c r="R1395">
        <v>0.1</v>
      </c>
      <c r="S1395">
        <v>0.3</v>
      </c>
      <c r="T1395">
        <v>0.2</v>
      </c>
      <c r="U1395">
        <v>0.1</v>
      </c>
      <c r="V1395">
        <v>0.1</v>
      </c>
      <c r="W1395">
        <v>0.1</v>
      </c>
      <c r="X1395">
        <v>0.9</v>
      </c>
      <c r="Y1395">
        <v>0.1</v>
      </c>
      <c r="AA1395">
        <v>0.7</v>
      </c>
      <c r="AC1395">
        <v>0.2</v>
      </c>
      <c r="AD1395">
        <v>0.8</v>
      </c>
      <c r="AE1395">
        <v>0.5</v>
      </c>
      <c r="AF1395">
        <v>2.8</v>
      </c>
      <c r="AG1395">
        <v>1.8</v>
      </c>
      <c r="AH1395">
        <v>0.1</v>
      </c>
      <c r="AI1395">
        <v>0.1</v>
      </c>
      <c r="AJ1395">
        <v>1</v>
      </c>
      <c r="AK1395">
        <v>0.1</v>
      </c>
      <c r="AL1395">
        <v>0.1</v>
      </c>
      <c r="AM1395">
        <v>7.7</v>
      </c>
      <c r="AN1395">
        <v>16.2</v>
      </c>
      <c r="AO1395">
        <v>9.1</v>
      </c>
      <c r="AP1395">
        <v>0.5</v>
      </c>
      <c r="AQ1395">
        <v>7.7</v>
      </c>
      <c r="AR1395">
        <v>0.9</v>
      </c>
      <c r="AS1395">
        <v>0.2</v>
      </c>
      <c r="AT1395">
        <v>0.5</v>
      </c>
      <c r="AU1395">
        <v>1.2</v>
      </c>
      <c r="AV1395">
        <v>2.7</v>
      </c>
      <c r="AW1395">
        <v>0.5</v>
      </c>
      <c r="AX1395">
        <v>0.8</v>
      </c>
      <c r="AY1395">
        <v>0.6</v>
      </c>
      <c r="AZ1395">
        <v>2.7</v>
      </c>
      <c r="BA1395">
        <v>1.8</v>
      </c>
      <c r="BB1395">
        <v>0.8</v>
      </c>
      <c r="BC1395">
        <v>18.3</v>
      </c>
      <c r="BD1395">
        <v>3.2</v>
      </c>
      <c r="BE1395">
        <v>5.9</v>
      </c>
      <c r="BF1395">
        <v>2.5</v>
      </c>
      <c r="BG1395">
        <v>0.2</v>
      </c>
      <c r="BH1395">
        <v>1.9</v>
      </c>
      <c r="BI1395">
        <v>92.6</v>
      </c>
      <c r="BJ1395">
        <v>5.2</v>
      </c>
      <c r="BK1395">
        <v>4.1</v>
      </c>
      <c r="BM1395">
        <v>0.3</v>
      </c>
      <c r="BP1395">
        <v>97.1</v>
      </c>
      <c r="BQ1395">
        <v>210.7</v>
      </c>
      <c r="BR1395">
        <v>1.8</v>
      </c>
      <c r="BS1395">
        <v>74.8</v>
      </c>
      <c r="BT1395">
        <v>76.6</v>
      </c>
    </row>
    <row r="1396" spans="1:72" x14ac:dyDescent="0.25">
      <c r="A1396" s="26" t="s">
        <v>304</v>
      </c>
      <c r="B1396" s="27" t="s">
        <v>373</v>
      </c>
      <c r="C1396" s="26" t="s">
        <v>384</v>
      </c>
      <c r="D1396">
        <v>89.5</v>
      </c>
      <c r="E1396">
        <v>28</v>
      </c>
      <c r="F1396">
        <v>15.7</v>
      </c>
      <c r="G1396">
        <v>56</v>
      </c>
      <c r="H1396">
        <v>1002.5</v>
      </c>
      <c r="I1396">
        <v>171.9</v>
      </c>
      <c r="J1396">
        <v>67</v>
      </c>
      <c r="K1396">
        <v>110</v>
      </c>
      <c r="L1396">
        <v>83.2</v>
      </c>
      <c r="M1396">
        <v>140.9</v>
      </c>
      <c r="N1396">
        <v>219.8</v>
      </c>
      <c r="O1396">
        <v>205.4</v>
      </c>
      <c r="P1396">
        <v>114.1</v>
      </c>
      <c r="Q1396">
        <v>97.6</v>
      </c>
      <c r="R1396">
        <v>135.3</v>
      </c>
      <c r="S1396">
        <v>187.1</v>
      </c>
      <c r="T1396">
        <v>113</v>
      </c>
      <c r="U1396">
        <v>136.3</v>
      </c>
      <c r="V1396">
        <v>252.8</v>
      </c>
      <c r="W1396">
        <v>304.4</v>
      </c>
      <c r="X1396">
        <v>151.4</v>
      </c>
      <c r="Y1396">
        <v>157.9</v>
      </c>
      <c r="Z1396">
        <v>140.5</v>
      </c>
      <c r="AA1396">
        <v>406.5</v>
      </c>
      <c r="AB1396">
        <v>61.2</v>
      </c>
      <c r="AC1396">
        <v>175</v>
      </c>
      <c r="AD1396">
        <v>1238.3</v>
      </c>
      <c r="AE1396">
        <v>286.9</v>
      </c>
      <c r="AF1396">
        <v>3924.1</v>
      </c>
      <c r="AG1396">
        <v>868.3</v>
      </c>
      <c r="AH1396">
        <v>450.5</v>
      </c>
      <c r="AI1396">
        <v>134.5</v>
      </c>
      <c r="AJ1396">
        <v>92.3</v>
      </c>
      <c r="AK1396">
        <v>581.3</v>
      </c>
      <c r="AL1396">
        <v>79.4</v>
      </c>
      <c r="AM1396">
        <v>3276.5</v>
      </c>
      <c r="AN1396">
        <v>145.9</v>
      </c>
      <c r="AO1396">
        <v>1300.5</v>
      </c>
      <c r="AP1396">
        <v>409.3</v>
      </c>
      <c r="AQ1396">
        <v>675.2</v>
      </c>
      <c r="AR1396">
        <v>707</v>
      </c>
      <c r="AS1396">
        <v>173.4</v>
      </c>
      <c r="AT1396">
        <v>155.2</v>
      </c>
      <c r="AU1396">
        <v>442.7</v>
      </c>
      <c r="AV1396">
        <v>867.8</v>
      </c>
      <c r="AW1396">
        <v>245.6</v>
      </c>
      <c r="AX1396">
        <v>108.5</v>
      </c>
      <c r="AY1396">
        <v>633.5</v>
      </c>
      <c r="AZ1396">
        <v>208</v>
      </c>
      <c r="BA1396">
        <v>421.1</v>
      </c>
      <c r="BB1396">
        <v>130.2</v>
      </c>
      <c r="BC1396">
        <v>588.5</v>
      </c>
      <c r="BD1396">
        <v>926.3</v>
      </c>
      <c r="BE1396">
        <v>5591.6</v>
      </c>
      <c r="BF1396">
        <v>1750.1</v>
      </c>
      <c r="BG1396">
        <v>617.5</v>
      </c>
      <c r="BH1396">
        <v>498.5</v>
      </c>
      <c r="BI1396">
        <v>5296.6</v>
      </c>
      <c r="BJ1396">
        <v>15974.8</v>
      </c>
      <c r="BK1396">
        <v>1454.4</v>
      </c>
      <c r="BL1396">
        <v>34.1</v>
      </c>
      <c r="BM1396">
        <v>583.5</v>
      </c>
      <c r="BP1396">
        <v>33954.6</v>
      </c>
      <c r="BQ1396">
        <v>53338.2</v>
      </c>
      <c r="BR1396">
        <v>14946.9</v>
      </c>
      <c r="BS1396">
        <v>915.7</v>
      </c>
      <c r="BT1396">
        <v>78.9</v>
      </c>
    </row>
    <row r="1397" spans="1:72" x14ac:dyDescent="0.25">
      <c r="A1397" s="28" t="s">
        <v>304</v>
      </c>
      <c r="B1397" s="27" t="s">
        <v>373</v>
      </c>
      <c r="C1397" s="28" t="s">
        <v>385</v>
      </c>
      <c r="D1397">
        <v>0.2</v>
      </c>
      <c r="G1397">
        <v>0.1</v>
      </c>
      <c r="H1397">
        <v>0.9</v>
      </c>
      <c r="I1397">
        <v>0.2</v>
      </c>
      <c r="J1397">
        <v>0.1</v>
      </c>
      <c r="K1397">
        <v>0.2</v>
      </c>
      <c r="M1397">
        <v>0.1</v>
      </c>
      <c r="N1397">
        <v>0.4</v>
      </c>
      <c r="O1397">
        <v>0.8</v>
      </c>
      <c r="P1397">
        <v>0.2</v>
      </c>
      <c r="Q1397">
        <v>0.1</v>
      </c>
      <c r="R1397">
        <v>0.2</v>
      </c>
      <c r="S1397">
        <v>0.3</v>
      </c>
      <c r="T1397">
        <v>0.4</v>
      </c>
      <c r="U1397">
        <v>0.3</v>
      </c>
      <c r="V1397">
        <v>0.6</v>
      </c>
      <c r="W1397">
        <v>0.5</v>
      </c>
      <c r="X1397">
        <v>0.1</v>
      </c>
      <c r="Y1397">
        <v>0.3</v>
      </c>
      <c r="Z1397">
        <v>0.1</v>
      </c>
      <c r="AA1397">
        <v>0.2</v>
      </c>
      <c r="AC1397">
        <v>0.1</v>
      </c>
      <c r="AD1397">
        <v>0.4</v>
      </c>
      <c r="AE1397">
        <v>0.2</v>
      </c>
      <c r="AF1397">
        <v>2.1</v>
      </c>
      <c r="AG1397">
        <v>0.6</v>
      </c>
      <c r="AH1397">
        <v>0.2</v>
      </c>
      <c r="AI1397">
        <v>0.1</v>
      </c>
      <c r="AJ1397">
        <v>0.1</v>
      </c>
      <c r="AK1397">
        <v>0.2</v>
      </c>
      <c r="AM1397">
        <v>0.3</v>
      </c>
      <c r="AN1397">
        <v>0.3</v>
      </c>
      <c r="AO1397">
        <v>0.2</v>
      </c>
      <c r="AP1397">
        <v>0.2</v>
      </c>
      <c r="AQ1397">
        <v>1</v>
      </c>
      <c r="AS1397">
        <v>0.1</v>
      </c>
      <c r="AT1397">
        <v>0.1</v>
      </c>
      <c r="AU1397">
        <v>0.1</v>
      </c>
      <c r="AV1397">
        <v>0.4</v>
      </c>
      <c r="AW1397">
        <v>0.1</v>
      </c>
      <c r="AX1397">
        <v>0.1</v>
      </c>
      <c r="AY1397">
        <v>0.3</v>
      </c>
      <c r="AZ1397">
        <v>0.1</v>
      </c>
      <c r="BA1397">
        <v>0.2</v>
      </c>
      <c r="BB1397">
        <v>0.1</v>
      </c>
      <c r="BC1397">
        <v>0.6</v>
      </c>
      <c r="BD1397">
        <v>0.2</v>
      </c>
      <c r="BE1397">
        <v>0.3</v>
      </c>
      <c r="BF1397">
        <v>0.1</v>
      </c>
      <c r="BG1397">
        <v>0.2</v>
      </c>
      <c r="BH1397">
        <v>0.1</v>
      </c>
      <c r="BI1397">
        <v>0.1</v>
      </c>
      <c r="BJ1397">
        <v>0.3</v>
      </c>
      <c r="BK1397">
        <v>0.1</v>
      </c>
      <c r="BM1397">
        <v>0.1</v>
      </c>
      <c r="BP1397">
        <v>0.1</v>
      </c>
      <c r="BQ1397">
        <v>0.8</v>
      </c>
      <c r="BS1397">
        <v>0.2</v>
      </c>
      <c r="BT1397">
        <v>0.1</v>
      </c>
    </row>
    <row r="1398" spans="1:72" x14ac:dyDescent="0.25">
      <c r="A1398" s="28" t="s">
        <v>304</v>
      </c>
      <c r="B1398" s="27" t="s">
        <v>373</v>
      </c>
      <c r="C1398" s="28" t="s">
        <v>386</v>
      </c>
      <c r="D1398">
        <v>4.1</v>
      </c>
      <c r="E1398">
        <v>0.9</v>
      </c>
      <c r="F1398">
        <v>1.9</v>
      </c>
      <c r="G1398">
        <v>2.2</v>
      </c>
      <c r="H1398">
        <v>7.6</v>
      </c>
      <c r="I1398">
        <v>3.9</v>
      </c>
      <c r="J1398">
        <v>7.4</v>
      </c>
      <c r="K1398">
        <v>3.7</v>
      </c>
      <c r="L1398">
        <v>2.9</v>
      </c>
      <c r="M1398">
        <v>2.7</v>
      </c>
      <c r="N1398">
        <v>4.5</v>
      </c>
      <c r="O1398">
        <v>5.2</v>
      </c>
      <c r="P1398">
        <v>4.8</v>
      </c>
      <c r="Q1398">
        <v>3.7</v>
      </c>
      <c r="R1398">
        <v>3.7</v>
      </c>
      <c r="S1398">
        <v>4.8</v>
      </c>
      <c r="T1398">
        <v>4.6</v>
      </c>
      <c r="U1398">
        <v>4.7</v>
      </c>
      <c r="V1398">
        <v>4.6</v>
      </c>
      <c r="W1398">
        <v>4.7</v>
      </c>
      <c r="X1398">
        <v>6.5</v>
      </c>
      <c r="Y1398">
        <v>7</v>
      </c>
      <c r="Z1398">
        <v>4.2</v>
      </c>
      <c r="AA1398">
        <v>3.6</v>
      </c>
      <c r="AB1398">
        <v>1.8</v>
      </c>
      <c r="AC1398">
        <v>3.9</v>
      </c>
      <c r="AD1398">
        <v>11</v>
      </c>
      <c r="AE1398">
        <v>3.9</v>
      </c>
      <c r="AF1398">
        <v>4.6</v>
      </c>
      <c r="AG1398">
        <v>5.1</v>
      </c>
      <c r="AH1398">
        <v>4.3</v>
      </c>
      <c r="AI1398">
        <v>3.9</v>
      </c>
      <c r="AJ1398">
        <v>3.6</v>
      </c>
      <c r="AK1398">
        <v>4.8</v>
      </c>
      <c r="AL1398">
        <v>1.8</v>
      </c>
      <c r="AM1398">
        <v>5.2</v>
      </c>
      <c r="AN1398">
        <v>3.9</v>
      </c>
      <c r="AO1398">
        <v>6.9</v>
      </c>
      <c r="AP1398">
        <v>4.8</v>
      </c>
      <c r="AQ1398">
        <v>6.4</v>
      </c>
      <c r="AR1398">
        <v>2</v>
      </c>
      <c r="AS1398">
        <v>2.9</v>
      </c>
      <c r="AT1398">
        <v>2.7</v>
      </c>
      <c r="AU1398">
        <v>2.8</v>
      </c>
      <c r="AV1398">
        <v>8.6</v>
      </c>
      <c r="AW1398">
        <v>4.7</v>
      </c>
      <c r="AX1398">
        <v>4.4</v>
      </c>
      <c r="AY1398">
        <v>4.3</v>
      </c>
      <c r="AZ1398">
        <v>3.6</v>
      </c>
      <c r="BA1398">
        <v>4.1</v>
      </c>
      <c r="BB1398">
        <v>2.3</v>
      </c>
      <c r="BC1398">
        <v>81.5</v>
      </c>
      <c r="BD1398">
        <v>5</v>
      </c>
      <c r="BE1398">
        <v>50.2</v>
      </c>
      <c r="BF1398">
        <v>3.4</v>
      </c>
      <c r="BG1398">
        <v>4.7</v>
      </c>
      <c r="BH1398">
        <v>4</v>
      </c>
      <c r="BI1398">
        <v>7.6</v>
      </c>
      <c r="BJ1398">
        <v>47.4</v>
      </c>
      <c r="BK1398">
        <v>3.9</v>
      </c>
      <c r="BL1398">
        <v>3</v>
      </c>
      <c r="BM1398">
        <v>3.8</v>
      </c>
      <c r="BP1398">
        <v>14</v>
      </c>
      <c r="BQ1398">
        <v>81.9</v>
      </c>
      <c r="BR1398">
        <v>1.9</v>
      </c>
      <c r="BS1398">
        <v>10.4</v>
      </c>
      <c r="BT1398">
        <v>6.3</v>
      </c>
    </row>
    <row r="1399" spans="1:72" x14ac:dyDescent="0.25">
      <c r="A1399" s="28" t="s">
        <v>304</v>
      </c>
      <c r="B1399" s="27" t="s">
        <v>373</v>
      </c>
      <c r="C1399" s="28" t="s">
        <v>387</v>
      </c>
      <c r="D1399">
        <v>1.6</v>
      </c>
      <c r="E1399">
        <v>0.3</v>
      </c>
      <c r="F1399">
        <v>0.2</v>
      </c>
      <c r="G1399">
        <v>0.5</v>
      </c>
      <c r="H1399">
        <v>9.2</v>
      </c>
      <c r="I1399">
        <v>1.4</v>
      </c>
      <c r="J1399">
        <v>0.8</v>
      </c>
      <c r="K1399">
        <v>1.1</v>
      </c>
      <c r="L1399">
        <v>0.6</v>
      </c>
      <c r="M1399">
        <v>1</v>
      </c>
      <c r="N1399">
        <v>4.3</v>
      </c>
      <c r="O1399">
        <v>9.2</v>
      </c>
      <c r="P1399">
        <v>1.9</v>
      </c>
      <c r="Q1399">
        <v>1.2</v>
      </c>
      <c r="R1399">
        <v>1.4</v>
      </c>
      <c r="S1399">
        <v>2.3</v>
      </c>
      <c r="T1399">
        <v>3.6</v>
      </c>
      <c r="U1399">
        <v>2.1</v>
      </c>
      <c r="V1399">
        <v>3.2</v>
      </c>
      <c r="W1399">
        <v>4.9</v>
      </c>
      <c r="X1399">
        <v>1.4</v>
      </c>
      <c r="Y1399">
        <v>2.2</v>
      </c>
      <c r="Z1399">
        <v>1.2</v>
      </c>
      <c r="AA1399">
        <v>2.9</v>
      </c>
      <c r="AB1399">
        <v>0.3</v>
      </c>
      <c r="AC1399">
        <v>1.5</v>
      </c>
      <c r="AD1399">
        <v>4.4</v>
      </c>
      <c r="AE1399">
        <v>2.8</v>
      </c>
      <c r="AF1399">
        <v>12.2</v>
      </c>
      <c r="AG1399">
        <v>6</v>
      </c>
      <c r="AH1399">
        <v>2</v>
      </c>
      <c r="AI1399">
        <v>1.4</v>
      </c>
      <c r="AJ1399">
        <v>1.3</v>
      </c>
      <c r="AK1399">
        <v>2.8</v>
      </c>
      <c r="AL1399">
        <v>0.8</v>
      </c>
      <c r="AM1399">
        <v>3.6</v>
      </c>
      <c r="AN1399">
        <v>3.1</v>
      </c>
      <c r="AO1399">
        <v>11.1</v>
      </c>
      <c r="AP1399">
        <v>4</v>
      </c>
      <c r="AQ1399">
        <v>25</v>
      </c>
      <c r="AR1399">
        <v>2.4</v>
      </c>
      <c r="AS1399">
        <v>1.8</v>
      </c>
      <c r="AT1399">
        <v>2.2</v>
      </c>
      <c r="AU1399">
        <v>1.6</v>
      </c>
      <c r="AV1399">
        <v>14.9</v>
      </c>
      <c r="AW1399">
        <v>2.5</v>
      </c>
      <c r="AX1399">
        <v>6.3</v>
      </c>
      <c r="AY1399">
        <v>7</v>
      </c>
      <c r="AZ1399">
        <v>1.4</v>
      </c>
      <c r="BA1399">
        <v>4.2</v>
      </c>
      <c r="BB1399">
        <v>1.2</v>
      </c>
      <c r="BC1399">
        <v>20.1</v>
      </c>
      <c r="BD1399">
        <v>5.9</v>
      </c>
      <c r="BE1399">
        <v>9.6</v>
      </c>
      <c r="BF1399">
        <v>2</v>
      </c>
      <c r="BG1399">
        <v>3</v>
      </c>
      <c r="BH1399">
        <v>1.8</v>
      </c>
      <c r="BI1399">
        <v>4.8</v>
      </c>
      <c r="BJ1399">
        <v>7.5</v>
      </c>
      <c r="BK1399">
        <v>1.4</v>
      </c>
      <c r="BL1399">
        <v>0.4</v>
      </c>
      <c r="BM1399">
        <v>0.8</v>
      </c>
      <c r="BP1399">
        <v>2.6</v>
      </c>
      <c r="BQ1399">
        <v>34.4</v>
      </c>
      <c r="BR1399">
        <v>0.5</v>
      </c>
      <c r="BS1399">
        <v>57.9</v>
      </c>
      <c r="BT1399">
        <v>3.9</v>
      </c>
    </row>
    <row r="1400" spans="1:72" x14ac:dyDescent="0.25">
      <c r="A1400" s="28" t="s">
        <v>304</v>
      </c>
      <c r="B1400" s="27" t="s">
        <v>373</v>
      </c>
      <c r="C1400" s="28" t="s">
        <v>388</v>
      </c>
      <c r="D1400">
        <v>0.1</v>
      </c>
      <c r="H1400">
        <v>0.1</v>
      </c>
      <c r="S1400">
        <v>0.1</v>
      </c>
      <c r="U1400">
        <v>0.1</v>
      </c>
      <c r="V1400">
        <v>0.1</v>
      </c>
      <c r="X1400">
        <v>0.1</v>
      </c>
      <c r="Z1400">
        <v>0.2</v>
      </c>
      <c r="AA1400">
        <v>0.1</v>
      </c>
      <c r="AD1400">
        <v>0.1</v>
      </c>
      <c r="AF1400">
        <v>0.1</v>
      </c>
      <c r="AH1400">
        <v>0.1</v>
      </c>
      <c r="AI1400">
        <v>0.2</v>
      </c>
      <c r="AJ1400">
        <v>0.3</v>
      </c>
      <c r="AK1400">
        <v>0.1</v>
      </c>
      <c r="AO1400">
        <v>0.2</v>
      </c>
      <c r="AP1400">
        <v>0.1</v>
      </c>
      <c r="AV1400">
        <v>0.1</v>
      </c>
      <c r="BE1400">
        <v>0.3</v>
      </c>
      <c r="BJ1400">
        <v>0.6</v>
      </c>
      <c r="BP1400">
        <v>0.1</v>
      </c>
      <c r="BQ1400">
        <v>1</v>
      </c>
      <c r="BS1400">
        <v>0.4</v>
      </c>
      <c r="BT1400">
        <v>0.1</v>
      </c>
    </row>
    <row r="1401" spans="1:69" x14ac:dyDescent="0.25">
      <c r="A1401" s="28" t="s">
        <v>304</v>
      </c>
      <c r="B1401" s="27" t="s">
        <v>373</v>
      </c>
      <c r="C1401" s="28" t="s">
        <v>389</v>
      </c>
      <c r="H1401">
        <v>0.1</v>
      </c>
      <c r="AM1401">
        <v>0.1</v>
      </c>
      <c r="AO1401">
        <v>0.1</v>
      </c>
      <c r="AQ1401">
        <v>0.1</v>
      </c>
      <c r="AV1401">
        <v>0.1</v>
      </c>
      <c r="BC1401">
        <v>0.5</v>
      </c>
      <c r="BE1401">
        <v>1</v>
      </c>
      <c r="BI1401">
        <v>0.1</v>
      </c>
      <c r="BJ1401">
        <v>1</v>
      </c>
      <c r="BK1401">
        <v>0.1</v>
      </c>
      <c r="BP1401">
        <v>0.1</v>
      </c>
      <c r="BQ1401">
        <v>1.9</v>
      </c>
    </row>
    <row r="1402" spans="1:69" x14ac:dyDescent="0.25">
      <c r="A1402" s="28" t="s">
        <v>304</v>
      </c>
      <c r="B1402" s="27" t="s">
        <v>373</v>
      </c>
      <c r="C1402" s="28" t="s">
        <v>390</v>
      </c>
      <c r="H1402">
        <v>1.8</v>
      </c>
      <c r="I1402">
        <v>0.4</v>
      </c>
      <c r="L1402">
        <v>0.2</v>
      </c>
      <c r="M1402">
        <v>0.2</v>
      </c>
      <c r="P1402">
        <v>0.4</v>
      </c>
      <c r="Q1402">
        <v>0.2</v>
      </c>
      <c r="S1402">
        <v>0.3</v>
      </c>
      <c r="U1402">
        <v>0.3</v>
      </c>
      <c r="V1402">
        <v>0.1</v>
      </c>
      <c r="Y1402">
        <v>0.1</v>
      </c>
      <c r="AA1402">
        <v>0.4</v>
      </c>
      <c r="AD1402">
        <v>0.8</v>
      </c>
      <c r="AE1402">
        <v>0.1</v>
      </c>
      <c r="AG1402">
        <v>0.8</v>
      </c>
      <c r="AM1402">
        <v>0.4</v>
      </c>
      <c r="AN1402">
        <v>0.3</v>
      </c>
      <c r="AO1402">
        <v>1.7</v>
      </c>
      <c r="AP1402">
        <v>0.5</v>
      </c>
      <c r="AQ1402">
        <v>0.2</v>
      </c>
      <c r="AU1402">
        <v>0.2</v>
      </c>
      <c r="AV1402">
        <v>0.3</v>
      </c>
      <c r="AY1402">
        <v>0.1</v>
      </c>
      <c r="AZ1402">
        <v>0.3</v>
      </c>
      <c r="BC1402">
        <v>0.3</v>
      </c>
      <c r="BD1402">
        <v>0.4</v>
      </c>
      <c r="BE1402">
        <v>1.7</v>
      </c>
      <c r="BF1402">
        <v>0.1</v>
      </c>
      <c r="BG1402">
        <v>0.1</v>
      </c>
      <c r="BI1402">
        <v>1.8</v>
      </c>
      <c r="BJ1402">
        <v>3.5</v>
      </c>
      <c r="BK1402">
        <v>0.1</v>
      </c>
      <c r="BM1402">
        <v>0.4</v>
      </c>
      <c r="BP1402">
        <v>0.3</v>
      </c>
      <c r="BQ1402">
        <v>4.9</v>
      </c>
    </row>
    <row r="1403" spans="1:72" x14ac:dyDescent="0.25">
      <c r="A1403" s="28" t="s">
        <v>304</v>
      </c>
      <c r="B1403" s="27" t="s">
        <v>373</v>
      </c>
      <c r="C1403" s="28" t="s">
        <v>391</v>
      </c>
      <c r="D1403">
        <v>0.1</v>
      </c>
      <c r="H1403">
        <v>0.3</v>
      </c>
      <c r="I1403">
        <v>0.1</v>
      </c>
      <c r="N1403">
        <v>0.1</v>
      </c>
      <c r="O1403">
        <v>0.1</v>
      </c>
      <c r="P1403">
        <v>0.1</v>
      </c>
      <c r="Q1403">
        <v>0.1</v>
      </c>
      <c r="R1403">
        <v>0.1</v>
      </c>
      <c r="S1403">
        <v>0.1</v>
      </c>
      <c r="T1403">
        <v>0.1</v>
      </c>
      <c r="U1403">
        <v>0.1</v>
      </c>
      <c r="V1403">
        <v>0.2</v>
      </c>
      <c r="W1403">
        <v>0.1</v>
      </c>
      <c r="X1403">
        <v>0.1</v>
      </c>
      <c r="Y1403">
        <v>0.2</v>
      </c>
      <c r="AA1403">
        <v>0.1</v>
      </c>
      <c r="AD1403">
        <v>0.2</v>
      </c>
      <c r="AE1403">
        <v>0.1</v>
      </c>
      <c r="AF1403">
        <v>0.2</v>
      </c>
      <c r="AG1403">
        <v>0.2</v>
      </c>
      <c r="AH1403">
        <v>0.1</v>
      </c>
      <c r="AI1403">
        <v>0.1</v>
      </c>
      <c r="AK1403">
        <v>0.1</v>
      </c>
      <c r="AM1403">
        <v>0.3</v>
      </c>
      <c r="AN1403">
        <v>0.1</v>
      </c>
      <c r="AO1403">
        <v>0.2</v>
      </c>
      <c r="AP1403">
        <v>0.1</v>
      </c>
      <c r="AQ1403">
        <v>0.2</v>
      </c>
      <c r="AS1403">
        <v>0.1</v>
      </c>
      <c r="AT1403">
        <v>0.1</v>
      </c>
      <c r="AV1403">
        <v>0.3</v>
      </c>
      <c r="AW1403">
        <v>0.1</v>
      </c>
      <c r="AY1403">
        <v>0.1</v>
      </c>
      <c r="AZ1403">
        <v>0.1</v>
      </c>
      <c r="BA1403">
        <v>0.1</v>
      </c>
      <c r="BC1403">
        <v>1.7</v>
      </c>
      <c r="BD1403">
        <v>0.1</v>
      </c>
      <c r="BE1403">
        <v>3.4</v>
      </c>
      <c r="BF1403">
        <v>0.1</v>
      </c>
      <c r="BG1403">
        <v>0.1</v>
      </c>
      <c r="BH1403">
        <v>0.1</v>
      </c>
      <c r="BI1403">
        <v>0.3</v>
      </c>
      <c r="BJ1403">
        <v>4.1</v>
      </c>
      <c r="BK1403">
        <v>0.2</v>
      </c>
      <c r="BM1403">
        <v>0.1</v>
      </c>
      <c r="BP1403">
        <v>1</v>
      </c>
      <c r="BQ1403">
        <v>6.3</v>
      </c>
      <c r="BR1403">
        <v>0.2</v>
      </c>
      <c r="BS1403">
        <v>0.1</v>
      </c>
      <c r="BT1403">
        <v>0.1</v>
      </c>
    </row>
    <row r="1404" spans="1:69" x14ac:dyDescent="0.25">
      <c r="A1404" s="28" t="s">
        <v>304</v>
      </c>
      <c r="B1404" s="27" t="s">
        <v>373</v>
      </c>
      <c r="C1404" s="28" t="s">
        <v>392</v>
      </c>
      <c r="AQ1404">
        <v>0.1</v>
      </c>
      <c r="AV1404">
        <v>0.1</v>
      </c>
      <c r="BC1404">
        <v>0.2</v>
      </c>
      <c r="BE1404">
        <v>0.1</v>
      </c>
      <c r="BJ1404">
        <v>0.1</v>
      </c>
      <c r="BQ1404">
        <v>0.3</v>
      </c>
    </row>
    <row r="1405" spans="1:69" x14ac:dyDescent="0.25">
      <c r="A1405" s="28" t="s">
        <v>304</v>
      </c>
      <c r="B1405" s="27" t="s">
        <v>373</v>
      </c>
      <c r="C1405" s="28" t="s">
        <v>393</v>
      </c>
      <c r="H1405">
        <v>0.3</v>
      </c>
      <c r="N1405">
        <v>0.1</v>
      </c>
      <c r="O1405">
        <v>0.2</v>
      </c>
      <c r="W1405">
        <v>0.1</v>
      </c>
      <c r="AD1405">
        <v>0.1</v>
      </c>
      <c r="AE1405">
        <v>0.1</v>
      </c>
      <c r="AF1405">
        <v>0.2</v>
      </c>
      <c r="AG1405">
        <v>0.2</v>
      </c>
      <c r="AM1405">
        <v>0.2</v>
      </c>
      <c r="AN1405">
        <v>0.1</v>
      </c>
      <c r="AQ1405">
        <v>0.2</v>
      </c>
      <c r="AT1405">
        <v>0.1</v>
      </c>
      <c r="AV1405">
        <v>0.2</v>
      </c>
      <c r="AY1405">
        <v>0.4</v>
      </c>
      <c r="BC1405">
        <v>1.9</v>
      </c>
      <c r="BE1405">
        <v>0.4</v>
      </c>
      <c r="BI1405">
        <v>0.1</v>
      </c>
      <c r="BJ1405">
        <v>0.5</v>
      </c>
      <c r="BP1405">
        <v>0.1</v>
      </c>
      <c r="BQ1405">
        <v>0.8</v>
      </c>
    </row>
    <row r="1406" spans="1:72" x14ac:dyDescent="0.25">
      <c r="A1406" s="28" t="s">
        <v>304</v>
      </c>
      <c r="B1406" s="27" t="s">
        <v>373</v>
      </c>
      <c r="C1406" s="28" t="s">
        <v>394</v>
      </c>
      <c r="H1406">
        <v>0.2</v>
      </c>
      <c r="I1406">
        <v>0.1</v>
      </c>
      <c r="N1406">
        <v>0.1</v>
      </c>
      <c r="O1406">
        <v>0.1</v>
      </c>
      <c r="P1406">
        <v>0.1</v>
      </c>
      <c r="Q1406">
        <v>0.1</v>
      </c>
      <c r="S1406">
        <v>0.1</v>
      </c>
      <c r="T1406">
        <v>0.1</v>
      </c>
      <c r="U1406">
        <v>0.1</v>
      </c>
      <c r="V1406">
        <v>0.1</v>
      </c>
      <c r="W1406">
        <v>0.1</v>
      </c>
      <c r="X1406">
        <v>0.1</v>
      </c>
      <c r="Y1406">
        <v>0.1</v>
      </c>
      <c r="AA1406">
        <v>0.1</v>
      </c>
      <c r="AD1406">
        <v>0.1</v>
      </c>
      <c r="AE1406">
        <v>0.1</v>
      </c>
      <c r="AF1406">
        <v>0.1</v>
      </c>
      <c r="AG1406">
        <v>0.1</v>
      </c>
      <c r="AH1406">
        <v>0.1</v>
      </c>
      <c r="AI1406">
        <v>0.1</v>
      </c>
      <c r="AK1406">
        <v>0.1</v>
      </c>
      <c r="AM1406">
        <v>0.2</v>
      </c>
      <c r="AN1406">
        <v>0.1</v>
      </c>
      <c r="AO1406">
        <v>0.2</v>
      </c>
      <c r="AP1406">
        <v>0.1</v>
      </c>
      <c r="AQ1406">
        <v>0.2</v>
      </c>
      <c r="AT1406">
        <v>0.1</v>
      </c>
      <c r="AV1406">
        <v>0.4</v>
      </c>
      <c r="AW1406">
        <v>0.1</v>
      </c>
      <c r="AX1406">
        <v>0.1</v>
      </c>
      <c r="AY1406">
        <v>0.1</v>
      </c>
      <c r="AZ1406">
        <v>0.1</v>
      </c>
      <c r="BA1406">
        <v>0.1</v>
      </c>
      <c r="BC1406">
        <v>8.2</v>
      </c>
      <c r="BD1406">
        <v>0.1</v>
      </c>
      <c r="BE1406">
        <v>3.5</v>
      </c>
      <c r="BF1406">
        <v>0.1</v>
      </c>
      <c r="BG1406">
        <v>0.1</v>
      </c>
      <c r="BH1406">
        <v>0.1</v>
      </c>
      <c r="BI1406">
        <v>0.2</v>
      </c>
      <c r="BJ1406">
        <v>2.3</v>
      </c>
      <c r="BK1406">
        <v>0.1</v>
      </c>
      <c r="BM1406">
        <v>0.1</v>
      </c>
      <c r="BP1406">
        <v>0.5</v>
      </c>
      <c r="BQ1406">
        <v>4.3</v>
      </c>
      <c r="BR1406">
        <v>0.1</v>
      </c>
      <c r="BS1406">
        <v>0.1</v>
      </c>
      <c r="BT1406">
        <v>0.1</v>
      </c>
    </row>
    <row r="1407" spans="1:71" x14ac:dyDescent="0.25">
      <c r="A1407" s="28" t="s">
        <v>304</v>
      </c>
      <c r="B1407" s="27" t="s">
        <v>373</v>
      </c>
      <c r="C1407" s="28" t="s">
        <v>395</v>
      </c>
      <c r="D1407">
        <v>0.2</v>
      </c>
      <c r="H1407">
        <v>0.8</v>
      </c>
      <c r="I1407">
        <v>0.1</v>
      </c>
      <c r="J1407">
        <v>0.1</v>
      </c>
      <c r="K1407">
        <v>0.1</v>
      </c>
      <c r="M1407">
        <v>0.1</v>
      </c>
      <c r="N1407">
        <v>0.6</v>
      </c>
      <c r="O1407">
        <v>0.7</v>
      </c>
      <c r="P1407">
        <v>0.2</v>
      </c>
      <c r="Q1407">
        <v>0.2</v>
      </c>
      <c r="R1407">
        <v>0.2</v>
      </c>
      <c r="S1407">
        <v>0.3</v>
      </c>
      <c r="T1407">
        <v>0.2</v>
      </c>
      <c r="U1407">
        <v>0.3</v>
      </c>
      <c r="V1407">
        <v>0.5</v>
      </c>
      <c r="W1407">
        <v>0.7</v>
      </c>
      <c r="X1407">
        <v>0.2</v>
      </c>
      <c r="Y1407">
        <v>0.2</v>
      </c>
      <c r="Z1407">
        <v>0.2</v>
      </c>
      <c r="AA1407">
        <v>0.5</v>
      </c>
      <c r="AC1407">
        <v>0.3</v>
      </c>
      <c r="AD1407">
        <v>1</v>
      </c>
      <c r="AE1407">
        <v>0.4</v>
      </c>
      <c r="AF1407">
        <v>1.6</v>
      </c>
      <c r="AG1407">
        <v>0.8</v>
      </c>
      <c r="AH1407">
        <v>0.4</v>
      </c>
      <c r="AI1407">
        <v>0.4</v>
      </c>
      <c r="AJ1407">
        <v>0.3</v>
      </c>
      <c r="AK1407">
        <v>0.7</v>
      </c>
      <c r="AL1407">
        <v>0.2</v>
      </c>
      <c r="AM1407">
        <v>0.6</v>
      </c>
      <c r="AN1407">
        <v>0.3</v>
      </c>
      <c r="AO1407">
        <v>0.4</v>
      </c>
      <c r="AP1407">
        <v>0.5</v>
      </c>
      <c r="AQ1407">
        <v>2.9</v>
      </c>
      <c r="AR1407">
        <v>0.6</v>
      </c>
      <c r="AS1407">
        <v>0.5</v>
      </c>
      <c r="AT1407">
        <v>0.4</v>
      </c>
      <c r="AU1407">
        <v>0.3</v>
      </c>
      <c r="AV1407">
        <v>2.4</v>
      </c>
      <c r="AW1407">
        <v>0.5</v>
      </c>
      <c r="AX1407">
        <v>0.4</v>
      </c>
      <c r="AY1407">
        <v>0.4</v>
      </c>
      <c r="AZ1407">
        <v>0.2</v>
      </c>
      <c r="BA1407">
        <v>1.5</v>
      </c>
      <c r="BB1407">
        <v>0.2</v>
      </c>
      <c r="BC1407">
        <v>0.3</v>
      </c>
      <c r="BD1407">
        <v>2.6</v>
      </c>
      <c r="BE1407">
        <v>1.1</v>
      </c>
      <c r="BF1407">
        <v>0.5</v>
      </c>
      <c r="BG1407">
        <v>0.6</v>
      </c>
      <c r="BH1407">
        <v>0.4</v>
      </c>
      <c r="BI1407">
        <v>0.2</v>
      </c>
      <c r="BJ1407">
        <v>0.1</v>
      </c>
      <c r="BK1407">
        <v>0.2</v>
      </c>
      <c r="BM1407">
        <v>0.1</v>
      </c>
      <c r="BQ1407">
        <v>1.3</v>
      </c>
      <c r="BS1407">
        <v>0.1</v>
      </c>
    </row>
    <row r="1408" spans="1:72" x14ac:dyDescent="0.25">
      <c r="A1408" s="28" t="s">
        <v>304</v>
      </c>
      <c r="B1408" s="27" t="s">
        <v>373</v>
      </c>
      <c r="C1408" s="28" t="s">
        <v>396</v>
      </c>
      <c r="D1408">
        <v>0.4</v>
      </c>
      <c r="E1408">
        <v>0.1</v>
      </c>
      <c r="F1408">
        <v>0.1</v>
      </c>
      <c r="G1408">
        <v>0.2</v>
      </c>
      <c r="H1408">
        <v>6.3</v>
      </c>
      <c r="I1408">
        <v>0.5</v>
      </c>
      <c r="J1408">
        <v>0.3</v>
      </c>
      <c r="K1408">
        <v>0.4</v>
      </c>
      <c r="L1408">
        <v>0.2</v>
      </c>
      <c r="M1408">
        <v>0.5</v>
      </c>
      <c r="N1408">
        <v>2.3</v>
      </c>
      <c r="O1408">
        <v>13.3</v>
      </c>
      <c r="P1408">
        <v>0.7</v>
      </c>
      <c r="Q1408">
        <v>0.7</v>
      </c>
      <c r="R1408">
        <v>0.4</v>
      </c>
      <c r="S1408">
        <v>0.7</v>
      </c>
      <c r="T1408">
        <v>2.4</v>
      </c>
      <c r="U1408">
        <v>0.7</v>
      </c>
      <c r="V1408">
        <v>0.8</v>
      </c>
      <c r="W1408">
        <v>1.7</v>
      </c>
      <c r="X1408">
        <v>0.4</v>
      </c>
      <c r="Y1408">
        <v>1.7</v>
      </c>
      <c r="Z1408">
        <v>0.4</v>
      </c>
      <c r="AA1408">
        <v>0.7</v>
      </c>
      <c r="AB1408">
        <v>0.2</v>
      </c>
      <c r="AC1408">
        <v>0.5</v>
      </c>
      <c r="AD1408">
        <v>1.7</v>
      </c>
      <c r="AE1408">
        <v>1.8</v>
      </c>
      <c r="AF1408">
        <v>4.8</v>
      </c>
      <c r="AG1408">
        <v>4.4</v>
      </c>
      <c r="AH1408">
        <v>0.9</v>
      </c>
      <c r="AI1408">
        <v>0.4</v>
      </c>
      <c r="AJ1408">
        <v>0.6</v>
      </c>
      <c r="AK1408">
        <v>1</v>
      </c>
      <c r="AL1408">
        <v>0.4</v>
      </c>
      <c r="AM1408">
        <v>1.1</v>
      </c>
      <c r="AN1408">
        <v>1.1</v>
      </c>
      <c r="AO1408">
        <v>1.6</v>
      </c>
      <c r="AP1408">
        <v>1</v>
      </c>
      <c r="AQ1408">
        <v>17.9</v>
      </c>
      <c r="AR1408">
        <v>0.6</v>
      </c>
      <c r="AS1408">
        <v>1.3</v>
      </c>
      <c r="AT1408">
        <v>0.7</v>
      </c>
      <c r="AU1408">
        <v>0.4</v>
      </c>
      <c r="AV1408">
        <v>5.8</v>
      </c>
      <c r="AW1408">
        <v>0.6</v>
      </c>
      <c r="AX1408">
        <v>0.4</v>
      </c>
      <c r="AY1408">
        <v>3.5</v>
      </c>
      <c r="AZ1408">
        <v>0.5</v>
      </c>
      <c r="BA1408">
        <v>1.7</v>
      </c>
      <c r="BB1408">
        <v>0.5</v>
      </c>
      <c r="BC1408">
        <v>11.6</v>
      </c>
      <c r="BD1408">
        <v>0.9</v>
      </c>
      <c r="BE1408">
        <v>4.7</v>
      </c>
      <c r="BF1408">
        <v>0.4</v>
      </c>
      <c r="BG1408">
        <v>1</v>
      </c>
      <c r="BH1408">
        <v>0.5</v>
      </c>
      <c r="BI1408">
        <v>1.4</v>
      </c>
      <c r="BJ1408">
        <v>3.5</v>
      </c>
      <c r="BK1408">
        <v>0.5</v>
      </c>
      <c r="BL1408">
        <v>0.2</v>
      </c>
      <c r="BM1408">
        <v>0.4</v>
      </c>
      <c r="BP1408">
        <v>1.7</v>
      </c>
      <c r="BQ1408">
        <v>10.8</v>
      </c>
      <c r="BR1408">
        <v>0.3</v>
      </c>
      <c r="BS1408">
        <v>1.1</v>
      </c>
      <c r="BT1408">
        <v>0.3</v>
      </c>
    </row>
    <row r="1409" spans="1:72" x14ac:dyDescent="0.25">
      <c r="A1409" s="28" t="s">
        <v>304</v>
      </c>
      <c r="B1409" s="27" t="s">
        <v>373</v>
      </c>
      <c r="C1409" s="28" t="s">
        <v>397</v>
      </c>
      <c r="D1409">
        <v>0.1</v>
      </c>
      <c r="H1409">
        <v>0.1</v>
      </c>
      <c r="I1409">
        <v>0.1</v>
      </c>
      <c r="K1409">
        <v>0.1</v>
      </c>
      <c r="N1409">
        <v>0.1</v>
      </c>
      <c r="O1409">
        <v>0.1</v>
      </c>
      <c r="P1409">
        <v>0.1</v>
      </c>
      <c r="Q1409">
        <v>0.1</v>
      </c>
      <c r="R1409">
        <v>0.1</v>
      </c>
      <c r="S1409">
        <v>0.1</v>
      </c>
      <c r="T1409">
        <v>0.1</v>
      </c>
      <c r="U1409">
        <v>0.1</v>
      </c>
      <c r="V1409">
        <v>0.1</v>
      </c>
      <c r="W1409">
        <v>0.1</v>
      </c>
      <c r="X1409">
        <v>0.1</v>
      </c>
      <c r="Y1409">
        <v>0.1</v>
      </c>
      <c r="Z1409">
        <v>0.1</v>
      </c>
      <c r="AA1409">
        <v>0.1</v>
      </c>
      <c r="AC1409">
        <v>0.1</v>
      </c>
      <c r="AD1409">
        <v>0.1</v>
      </c>
      <c r="AE1409">
        <v>0.1</v>
      </c>
      <c r="AF1409">
        <v>0.1</v>
      </c>
      <c r="AG1409">
        <v>0.1</v>
      </c>
      <c r="AH1409">
        <v>0.1</v>
      </c>
      <c r="AI1409">
        <v>0.1</v>
      </c>
      <c r="AJ1409">
        <v>0.1</v>
      </c>
      <c r="AK1409">
        <v>0.1</v>
      </c>
      <c r="AM1409">
        <v>0.1</v>
      </c>
      <c r="AN1409">
        <v>0.1</v>
      </c>
      <c r="AO1409">
        <v>0.3</v>
      </c>
      <c r="AP1409">
        <v>0.1</v>
      </c>
      <c r="AQ1409">
        <v>0.4</v>
      </c>
      <c r="AU1409">
        <v>0.1</v>
      </c>
      <c r="AV1409">
        <v>0.4</v>
      </c>
      <c r="AW1409">
        <v>0.2</v>
      </c>
      <c r="AX1409">
        <v>0.1</v>
      </c>
      <c r="AY1409">
        <v>0.2</v>
      </c>
      <c r="AZ1409">
        <v>0.1</v>
      </c>
      <c r="BA1409">
        <v>0.1</v>
      </c>
      <c r="BC1409">
        <v>3.5</v>
      </c>
      <c r="BD1409">
        <v>0.2</v>
      </c>
      <c r="BE1409">
        <v>3.6</v>
      </c>
      <c r="BF1409">
        <v>0.1</v>
      </c>
      <c r="BG1409">
        <v>0.1</v>
      </c>
      <c r="BH1409">
        <v>0.2</v>
      </c>
      <c r="BI1409">
        <v>0.3</v>
      </c>
      <c r="BJ1409">
        <v>1.8</v>
      </c>
      <c r="BK1409">
        <v>0.1</v>
      </c>
      <c r="BM1409">
        <v>0.1</v>
      </c>
      <c r="BP1409">
        <v>0.6</v>
      </c>
      <c r="BQ1409">
        <v>8.7</v>
      </c>
      <c r="BR1409">
        <v>0.2</v>
      </c>
      <c r="BS1409">
        <v>0.1</v>
      </c>
      <c r="BT1409">
        <v>0.1</v>
      </c>
    </row>
    <row r="1410" spans="1:71" x14ac:dyDescent="0.25">
      <c r="A1410" s="28" t="s">
        <v>304</v>
      </c>
      <c r="B1410" s="27" t="s">
        <v>373</v>
      </c>
      <c r="C1410" s="28" t="s">
        <v>398</v>
      </c>
      <c r="H1410">
        <v>0.1</v>
      </c>
      <c r="N1410">
        <v>0.1</v>
      </c>
      <c r="O1410">
        <v>0.2</v>
      </c>
      <c r="AF1410">
        <v>0.1</v>
      </c>
      <c r="AG1410">
        <v>0.1</v>
      </c>
      <c r="AN1410">
        <v>0.3</v>
      </c>
      <c r="AO1410">
        <v>0.1</v>
      </c>
      <c r="AQ1410">
        <v>0.2</v>
      </c>
      <c r="AR1410">
        <v>0.1</v>
      </c>
      <c r="AT1410">
        <v>0.1</v>
      </c>
      <c r="AV1410">
        <v>0.2</v>
      </c>
      <c r="AY1410">
        <v>0.1</v>
      </c>
      <c r="BC1410">
        <v>0.3</v>
      </c>
      <c r="BD1410">
        <v>0.1</v>
      </c>
      <c r="BE1410">
        <v>0.3</v>
      </c>
      <c r="BF1410">
        <v>0.2</v>
      </c>
      <c r="BG1410">
        <v>0.1</v>
      </c>
      <c r="BI1410">
        <v>0.1</v>
      </c>
      <c r="BJ1410">
        <v>0.2</v>
      </c>
      <c r="BK1410">
        <v>0.1</v>
      </c>
      <c r="BQ1410">
        <v>2.3</v>
      </c>
      <c r="BS1410">
        <v>0.6</v>
      </c>
    </row>
    <row r="1411" spans="1:72" x14ac:dyDescent="0.25">
      <c r="A1411" s="28" t="s">
        <v>304</v>
      </c>
      <c r="B1411" s="27" t="s">
        <v>373</v>
      </c>
      <c r="C1411" s="28" t="s">
        <v>399</v>
      </c>
      <c r="H1411">
        <v>0.1</v>
      </c>
      <c r="AF1411">
        <v>0.1</v>
      </c>
      <c r="AM1411">
        <v>0.1</v>
      </c>
      <c r="AO1411">
        <v>0.1</v>
      </c>
      <c r="AQ1411">
        <v>0.1</v>
      </c>
      <c r="AV1411">
        <v>0.1</v>
      </c>
      <c r="AY1411">
        <v>0.1</v>
      </c>
      <c r="BC1411">
        <v>1.3</v>
      </c>
      <c r="BE1411">
        <v>0.4</v>
      </c>
      <c r="BI1411">
        <v>0.2</v>
      </c>
      <c r="BJ1411">
        <v>0.6</v>
      </c>
      <c r="BK1411">
        <v>0.1</v>
      </c>
      <c r="BP1411">
        <v>0.1</v>
      </c>
      <c r="BQ1411">
        <v>1.5</v>
      </c>
      <c r="BS1411">
        <v>0.1</v>
      </c>
      <c r="BT1411">
        <v>0.2</v>
      </c>
    </row>
    <row r="1412" spans="1:71" x14ac:dyDescent="0.25">
      <c r="A1412" s="28" t="s">
        <v>304</v>
      </c>
      <c r="B1412" s="27" t="s">
        <v>373</v>
      </c>
      <c r="C1412" s="28" t="s">
        <v>400</v>
      </c>
      <c r="H1412">
        <v>0.1</v>
      </c>
      <c r="O1412">
        <v>0.1</v>
      </c>
      <c r="P1412">
        <v>0.1</v>
      </c>
      <c r="S1412">
        <v>0.1</v>
      </c>
      <c r="U1412">
        <v>0.1</v>
      </c>
      <c r="X1412">
        <v>0.1</v>
      </c>
      <c r="Y1412">
        <v>0.1</v>
      </c>
      <c r="AD1412">
        <v>0.1</v>
      </c>
      <c r="AG1412">
        <v>0.1</v>
      </c>
      <c r="AK1412">
        <v>0.1</v>
      </c>
      <c r="AM1412">
        <v>0.1</v>
      </c>
      <c r="AO1412">
        <v>0.1</v>
      </c>
      <c r="AP1412">
        <v>0.1</v>
      </c>
      <c r="AQ1412">
        <v>0.1</v>
      </c>
      <c r="AV1412">
        <v>0.1</v>
      </c>
      <c r="AY1412">
        <v>0.1</v>
      </c>
      <c r="BC1412">
        <v>1.6</v>
      </c>
      <c r="BD1412">
        <v>0.1</v>
      </c>
      <c r="BE1412">
        <v>0.6</v>
      </c>
      <c r="BG1412">
        <v>0.1</v>
      </c>
      <c r="BI1412">
        <v>0.1</v>
      </c>
      <c r="BJ1412">
        <v>0.7</v>
      </c>
      <c r="BK1412">
        <v>0.1</v>
      </c>
      <c r="BP1412">
        <v>0.3</v>
      </c>
      <c r="BQ1412">
        <v>1.7</v>
      </c>
      <c r="BR1412">
        <v>0.1</v>
      </c>
      <c r="BS1412">
        <v>0.1</v>
      </c>
    </row>
    <row r="1413" spans="1:72" x14ac:dyDescent="0.25">
      <c r="A1413" s="28" t="s">
        <v>304</v>
      </c>
      <c r="B1413" s="27" t="s">
        <v>373</v>
      </c>
      <c r="C1413" s="28" t="s">
        <v>401</v>
      </c>
      <c r="D1413">
        <v>0.1</v>
      </c>
      <c r="H1413">
        <v>0.1</v>
      </c>
      <c r="I1413">
        <v>0.1</v>
      </c>
      <c r="J1413">
        <v>0.1</v>
      </c>
      <c r="K1413">
        <v>0.1</v>
      </c>
      <c r="N1413">
        <v>0.1</v>
      </c>
      <c r="O1413">
        <v>0.1</v>
      </c>
      <c r="P1413">
        <v>0.1</v>
      </c>
      <c r="Q1413">
        <v>0.1</v>
      </c>
      <c r="R1413">
        <v>0.1</v>
      </c>
      <c r="S1413">
        <v>0.1</v>
      </c>
      <c r="T1413">
        <v>0.1</v>
      </c>
      <c r="U1413">
        <v>0.1</v>
      </c>
      <c r="V1413">
        <v>0.1</v>
      </c>
      <c r="W1413">
        <v>0.1</v>
      </c>
      <c r="X1413">
        <v>0.1</v>
      </c>
      <c r="Y1413">
        <v>0.1</v>
      </c>
      <c r="Z1413">
        <v>0.1</v>
      </c>
      <c r="AA1413">
        <v>0.1</v>
      </c>
      <c r="AC1413">
        <v>0.1</v>
      </c>
      <c r="AD1413">
        <v>0.1</v>
      </c>
      <c r="AE1413">
        <v>0.1</v>
      </c>
      <c r="AF1413">
        <v>0.2</v>
      </c>
      <c r="AG1413">
        <v>0.1</v>
      </c>
      <c r="AH1413">
        <v>0.1</v>
      </c>
      <c r="AI1413">
        <v>0.2</v>
      </c>
      <c r="AJ1413">
        <v>0.1</v>
      </c>
      <c r="AK1413">
        <v>0.2</v>
      </c>
      <c r="AM1413">
        <v>0.2</v>
      </c>
      <c r="AN1413">
        <v>0.1</v>
      </c>
      <c r="AO1413">
        <v>0.6</v>
      </c>
      <c r="AP1413">
        <v>0.1</v>
      </c>
      <c r="AQ1413">
        <v>0.3</v>
      </c>
      <c r="AR1413">
        <v>0.1</v>
      </c>
      <c r="AS1413">
        <v>0.1</v>
      </c>
      <c r="AT1413">
        <v>0.1</v>
      </c>
      <c r="AU1413">
        <v>0.1</v>
      </c>
      <c r="AV1413">
        <v>0.3</v>
      </c>
      <c r="AW1413">
        <v>0.1</v>
      </c>
      <c r="AX1413">
        <v>0.1</v>
      </c>
      <c r="AY1413">
        <v>0.2</v>
      </c>
      <c r="AZ1413">
        <v>0.1</v>
      </c>
      <c r="BA1413">
        <v>0.1</v>
      </c>
      <c r="BC1413">
        <v>2.2</v>
      </c>
      <c r="BD1413">
        <v>0.2</v>
      </c>
      <c r="BE1413">
        <v>1</v>
      </c>
      <c r="BF1413">
        <v>0.1</v>
      </c>
      <c r="BG1413">
        <v>0.1</v>
      </c>
      <c r="BH1413">
        <v>0.1</v>
      </c>
      <c r="BI1413">
        <v>0.4</v>
      </c>
      <c r="BJ1413">
        <v>0.9</v>
      </c>
      <c r="BK1413">
        <v>0.1</v>
      </c>
      <c r="BM1413">
        <v>0.1</v>
      </c>
      <c r="BP1413">
        <v>0.4</v>
      </c>
      <c r="BQ1413">
        <v>2.9</v>
      </c>
      <c r="BS1413">
        <v>0.3</v>
      </c>
      <c r="BT1413">
        <v>0.3</v>
      </c>
    </row>
    <row r="1414" spans="1:72" x14ac:dyDescent="0.25">
      <c r="A1414" s="28" t="s">
        <v>304</v>
      </c>
      <c r="B1414" s="27" t="s">
        <v>373</v>
      </c>
      <c r="C1414" s="28" t="s">
        <v>402</v>
      </c>
      <c r="H1414">
        <v>0.1</v>
      </c>
      <c r="AD1414">
        <v>0.1</v>
      </c>
      <c r="AF1414">
        <v>0.1</v>
      </c>
      <c r="AG1414">
        <v>0.1</v>
      </c>
      <c r="AK1414">
        <v>0.1</v>
      </c>
      <c r="AM1414">
        <v>0.2</v>
      </c>
      <c r="AN1414">
        <v>0.2</v>
      </c>
      <c r="AO1414">
        <v>0.3</v>
      </c>
      <c r="AQ1414">
        <v>0.2</v>
      </c>
      <c r="AU1414">
        <v>0.1</v>
      </c>
      <c r="AV1414">
        <v>0.2</v>
      </c>
      <c r="AY1414">
        <v>0.1</v>
      </c>
      <c r="AZ1414">
        <v>0.1</v>
      </c>
      <c r="BA1414">
        <v>0.1</v>
      </c>
      <c r="BC1414">
        <v>1.6</v>
      </c>
      <c r="BD1414">
        <v>0.1</v>
      </c>
      <c r="BE1414">
        <v>0.8</v>
      </c>
      <c r="BF1414">
        <v>0.1</v>
      </c>
      <c r="BH1414">
        <v>0.1</v>
      </c>
      <c r="BI1414">
        <v>2.3</v>
      </c>
      <c r="BJ1414">
        <v>1</v>
      </c>
      <c r="BK1414">
        <v>0.2</v>
      </c>
      <c r="BP1414">
        <v>0.9</v>
      </c>
      <c r="BQ1414">
        <v>6.8</v>
      </c>
      <c r="BS1414">
        <v>0.8</v>
      </c>
      <c r="BT1414">
        <v>2.1</v>
      </c>
    </row>
    <row r="1415" spans="1:72" x14ac:dyDescent="0.25">
      <c r="A1415" s="28" t="s">
        <v>304</v>
      </c>
      <c r="B1415" s="27" t="s">
        <v>373</v>
      </c>
      <c r="C1415" s="28" t="s">
        <v>403</v>
      </c>
      <c r="D1415">
        <v>0.3</v>
      </c>
      <c r="E1415">
        <v>0.1</v>
      </c>
      <c r="F1415">
        <v>0.1</v>
      </c>
      <c r="G1415">
        <v>0.2</v>
      </c>
      <c r="H1415">
        <v>0.9</v>
      </c>
      <c r="I1415">
        <v>0.4</v>
      </c>
      <c r="J1415">
        <v>0.2</v>
      </c>
      <c r="K1415">
        <v>0.3</v>
      </c>
      <c r="L1415">
        <v>0.2</v>
      </c>
      <c r="M1415">
        <v>0.2</v>
      </c>
      <c r="N1415">
        <v>0.3</v>
      </c>
      <c r="O1415">
        <v>0.5</v>
      </c>
      <c r="P1415">
        <v>0.4</v>
      </c>
      <c r="Q1415">
        <v>0.3</v>
      </c>
      <c r="R1415">
        <v>0.3</v>
      </c>
      <c r="S1415">
        <v>0.4</v>
      </c>
      <c r="T1415">
        <v>0.3</v>
      </c>
      <c r="U1415">
        <v>0.4</v>
      </c>
      <c r="V1415">
        <v>0.3</v>
      </c>
      <c r="W1415">
        <v>0.3</v>
      </c>
      <c r="X1415">
        <v>0.4</v>
      </c>
      <c r="Y1415">
        <v>0.4</v>
      </c>
      <c r="Z1415">
        <v>0.3</v>
      </c>
      <c r="AA1415">
        <v>0.3</v>
      </c>
      <c r="AB1415">
        <v>0.1</v>
      </c>
      <c r="AC1415">
        <v>0.3</v>
      </c>
      <c r="AD1415">
        <v>0.7</v>
      </c>
      <c r="AE1415">
        <v>0.4</v>
      </c>
      <c r="AF1415">
        <v>0.3</v>
      </c>
      <c r="AG1415">
        <v>0.5</v>
      </c>
      <c r="AH1415">
        <v>0.4</v>
      </c>
      <c r="AI1415">
        <v>0.3</v>
      </c>
      <c r="AJ1415">
        <v>0.2</v>
      </c>
      <c r="AK1415">
        <v>0.4</v>
      </c>
      <c r="AL1415">
        <v>0.1</v>
      </c>
      <c r="AM1415">
        <v>1.4</v>
      </c>
      <c r="AN1415">
        <v>0.4</v>
      </c>
      <c r="AO1415">
        <v>1.1</v>
      </c>
      <c r="AP1415">
        <v>0.5</v>
      </c>
      <c r="AQ1415">
        <v>0.7</v>
      </c>
      <c r="AR1415">
        <v>0.2</v>
      </c>
      <c r="AS1415">
        <v>0.2</v>
      </c>
      <c r="AT1415">
        <v>0.2</v>
      </c>
      <c r="AU1415">
        <v>0.3</v>
      </c>
      <c r="AV1415">
        <v>1.3</v>
      </c>
      <c r="AW1415">
        <v>0.4</v>
      </c>
      <c r="AX1415">
        <v>0.3</v>
      </c>
      <c r="AY1415">
        <v>0.5</v>
      </c>
      <c r="AZ1415">
        <v>0.3</v>
      </c>
      <c r="BA1415">
        <v>0.3</v>
      </c>
      <c r="BB1415">
        <v>0.2</v>
      </c>
      <c r="BC1415">
        <v>26.4</v>
      </c>
      <c r="BD1415">
        <v>0.5</v>
      </c>
      <c r="BE1415">
        <v>9.7</v>
      </c>
      <c r="BF1415">
        <v>0.4</v>
      </c>
      <c r="BG1415">
        <v>0.4</v>
      </c>
      <c r="BH1415">
        <v>0.3</v>
      </c>
      <c r="BI1415">
        <v>1</v>
      </c>
      <c r="BJ1415">
        <v>8.6</v>
      </c>
      <c r="BK1415">
        <v>0.5</v>
      </c>
      <c r="BL1415">
        <v>0.2</v>
      </c>
      <c r="BM1415">
        <v>0.4</v>
      </c>
      <c r="BP1415">
        <v>1.7</v>
      </c>
      <c r="BQ1415">
        <v>17.1</v>
      </c>
      <c r="BR1415">
        <v>0.4</v>
      </c>
      <c r="BS1415">
        <v>0.4</v>
      </c>
      <c r="BT1415">
        <v>0.3</v>
      </c>
    </row>
    <row r="1416" spans="1:69" x14ac:dyDescent="0.25">
      <c r="A1416" s="28" t="s">
        <v>304</v>
      </c>
      <c r="B1416" s="27" t="s">
        <v>373</v>
      </c>
      <c r="C1416" s="28" t="s">
        <v>404</v>
      </c>
      <c r="H1416">
        <v>0.1</v>
      </c>
      <c r="AO1416">
        <v>0.1</v>
      </c>
      <c r="AV1416">
        <v>0.1</v>
      </c>
      <c r="BC1416">
        <v>2</v>
      </c>
      <c r="BE1416">
        <v>0.5</v>
      </c>
      <c r="BI1416">
        <v>0.1</v>
      </c>
      <c r="BJ1416">
        <v>0.4</v>
      </c>
      <c r="BP1416">
        <v>0.1</v>
      </c>
      <c r="BQ1416">
        <v>1</v>
      </c>
    </row>
    <row r="1417" spans="1:70" x14ac:dyDescent="0.25">
      <c r="A1417" s="28" t="s">
        <v>304</v>
      </c>
      <c r="B1417" s="27" t="s">
        <v>373</v>
      </c>
      <c r="C1417" s="28" t="s">
        <v>405</v>
      </c>
      <c r="BC1417">
        <v>0.4</v>
      </c>
      <c r="BE1417">
        <v>0.3</v>
      </c>
      <c r="BJ1417">
        <v>0.3</v>
      </c>
      <c r="BP1417">
        <v>0.2</v>
      </c>
      <c r="BQ1417">
        <v>0.9</v>
      </c>
      <c r="BR1417">
        <v>0.1</v>
      </c>
    </row>
    <row r="1418" spans="1:69" x14ac:dyDescent="0.25">
      <c r="A1418" s="28" t="s">
        <v>304</v>
      </c>
      <c r="B1418" s="27" t="s">
        <v>373</v>
      </c>
      <c r="C1418" s="28" t="s">
        <v>406</v>
      </c>
      <c r="AM1418">
        <v>0.1</v>
      </c>
      <c r="BC1418">
        <v>0.3</v>
      </c>
      <c r="BE1418">
        <v>0.2</v>
      </c>
      <c r="BJ1418">
        <v>0.3</v>
      </c>
      <c r="BQ1418">
        <v>0.8</v>
      </c>
    </row>
    <row r="1419" spans="1:72" x14ac:dyDescent="0.25">
      <c r="A1419" s="28" t="s">
        <v>304</v>
      </c>
      <c r="B1419" s="27" t="s">
        <v>373</v>
      </c>
      <c r="C1419" s="28" t="s">
        <v>407</v>
      </c>
      <c r="D1419">
        <v>1.1</v>
      </c>
      <c r="E1419">
        <v>0.3</v>
      </c>
      <c r="F1419">
        <v>0.5</v>
      </c>
      <c r="G1419">
        <v>0.6</v>
      </c>
      <c r="H1419">
        <v>3.4</v>
      </c>
      <c r="I1419">
        <v>1.3</v>
      </c>
      <c r="J1419">
        <v>0.7</v>
      </c>
      <c r="K1419">
        <v>0.9</v>
      </c>
      <c r="L1419">
        <v>0.9</v>
      </c>
      <c r="M1419">
        <v>1.1</v>
      </c>
      <c r="N1419">
        <v>1.3</v>
      </c>
      <c r="O1419">
        <v>1.7</v>
      </c>
      <c r="P1419">
        <v>1.5</v>
      </c>
      <c r="Q1419">
        <v>1.1</v>
      </c>
      <c r="R1419">
        <v>1.1</v>
      </c>
      <c r="S1419">
        <v>1.4</v>
      </c>
      <c r="T1419">
        <v>1.3</v>
      </c>
      <c r="U1419">
        <v>1.4</v>
      </c>
      <c r="V1419">
        <v>1.2</v>
      </c>
      <c r="W1419">
        <v>1.2</v>
      </c>
      <c r="X1419">
        <v>1.3</v>
      </c>
      <c r="Y1419">
        <v>1.5</v>
      </c>
      <c r="Z1419">
        <v>1</v>
      </c>
      <c r="AA1419">
        <v>1.3</v>
      </c>
      <c r="AB1419">
        <v>0.4</v>
      </c>
      <c r="AC1419">
        <v>1</v>
      </c>
      <c r="AD1419">
        <v>2.3</v>
      </c>
      <c r="AE1419">
        <v>1.2</v>
      </c>
      <c r="AF1419">
        <v>1.5</v>
      </c>
      <c r="AG1419">
        <v>2</v>
      </c>
      <c r="AH1419">
        <v>1.4</v>
      </c>
      <c r="AI1419">
        <v>1.3</v>
      </c>
      <c r="AJ1419">
        <v>0.9</v>
      </c>
      <c r="AK1419">
        <v>1.6</v>
      </c>
      <c r="AL1419">
        <v>0.5</v>
      </c>
      <c r="AM1419">
        <v>5.1</v>
      </c>
      <c r="AN1419">
        <v>1.4</v>
      </c>
      <c r="AO1419">
        <v>4.3</v>
      </c>
      <c r="AP1419">
        <v>1.7</v>
      </c>
      <c r="AQ1419">
        <v>2.8</v>
      </c>
      <c r="AR1419">
        <v>0.7</v>
      </c>
      <c r="AS1419">
        <v>0.8</v>
      </c>
      <c r="AT1419">
        <v>0.9</v>
      </c>
      <c r="AU1419">
        <v>0.9</v>
      </c>
      <c r="AV1419">
        <v>4.2</v>
      </c>
      <c r="AW1419">
        <v>1.4</v>
      </c>
      <c r="AX1419">
        <v>1.1</v>
      </c>
      <c r="AY1419">
        <v>2.5</v>
      </c>
      <c r="AZ1419">
        <v>1.1</v>
      </c>
      <c r="BA1419">
        <v>1.3</v>
      </c>
      <c r="BB1419">
        <v>0.6</v>
      </c>
      <c r="BC1419">
        <v>45.1</v>
      </c>
      <c r="BD1419">
        <v>1.7</v>
      </c>
      <c r="BE1419">
        <v>29</v>
      </c>
      <c r="BF1419">
        <v>1.3</v>
      </c>
      <c r="BG1419">
        <v>1.4</v>
      </c>
      <c r="BH1419">
        <v>1.4</v>
      </c>
      <c r="BI1419">
        <v>3.9</v>
      </c>
      <c r="BJ1419">
        <v>27.3</v>
      </c>
      <c r="BK1419">
        <v>2.2</v>
      </c>
      <c r="BL1419">
        <v>0.7</v>
      </c>
      <c r="BM1419">
        <v>1.2</v>
      </c>
      <c r="BP1419">
        <v>7.6</v>
      </c>
      <c r="BQ1419">
        <v>82.9</v>
      </c>
      <c r="BR1419">
        <v>1.5</v>
      </c>
      <c r="BS1419">
        <v>2</v>
      </c>
      <c r="BT1419">
        <v>1.5</v>
      </c>
    </row>
    <row r="1420" spans="1:72" x14ac:dyDescent="0.25">
      <c r="A1420" s="26" t="s">
        <v>305</v>
      </c>
      <c r="B1420" s="27" t="s">
        <v>374</v>
      </c>
      <c r="C1420" s="26" t="s">
        <v>384</v>
      </c>
      <c r="D1420">
        <v>871</v>
      </c>
      <c r="E1420">
        <v>31.8</v>
      </c>
      <c r="F1420">
        <v>263.8</v>
      </c>
      <c r="G1420">
        <v>108.7</v>
      </c>
      <c r="H1420">
        <v>1186.5</v>
      </c>
      <c r="I1420">
        <v>253.6</v>
      </c>
      <c r="J1420">
        <v>118.6</v>
      </c>
      <c r="K1420">
        <v>220.4</v>
      </c>
      <c r="L1420">
        <v>143.3</v>
      </c>
      <c r="M1420">
        <v>740.1</v>
      </c>
      <c r="N1420">
        <v>632.5</v>
      </c>
      <c r="O1420">
        <v>308.2</v>
      </c>
      <c r="P1420">
        <v>242.1</v>
      </c>
      <c r="Q1420">
        <v>258.8</v>
      </c>
      <c r="R1420">
        <v>397.9</v>
      </c>
      <c r="S1420">
        <v>454</v>
      </c>
      <c r="T1420">
        <v>225.2</v>
      </c>
      <c r="U1420">
        <v>258.3</v>
      </c>
      <c r="V1420">
        <v>409.8</v>
      </c>
      <c r="W1420">
        <v>424.6</v>
      </c>
      <c r="X1420">
        <v>157.8</v>
      </c>
      <c r="Y1420">
        <v>250.5</v>
      </c>
      <c r="Z1420">
        <v>202</v>
      </c>
      <c r="AA1420">
        <v>1019.4</v>
      </c>
      <c r="AB1420">
        <v>158.2</v>
      </c>
      <c r="AC1420">
        <v>569.8</v>
      </c>
      <c r="AD1420">
        <v>2488.4</v>
      </c>
      <c r="AE1420">
        <v>858.7</v>
      </c>
      <c r="AF1420">
        <v>2654</v>
      </c>
      <c r="AG1420">
        <v>2580.5</v>
      </c>
      <c r="AH1420">
        <v>902.2</v>
      </c>
      <c r="AI1420">
        <v>120.8</v>
      </c>
      <c r="AJ1420">
        <v>80.2</v>
      </c>
      <c r="AK1420">
        <v>1222.4</v>
      </c>
      <c r="AL1420">
        <v>113.3</v>
      </c>
      <c r="AM1420">
        <v>1168.5</v>
      </c>
      <c r="AN1420">
        <v>441.7</v>
      </c>
      <c r="AO1420">
        <v>256.6</v>
      </c>
      <c r="AP1420">
        <v>1070.7</v>
      </c>
      <c r="AQ1420">
        <v>1376.5</v>
      </c>
      <c r="AR1420">
        <v>939.7</v>
      </c>
      <c r="AS1420">
        <v>434.8</v>
      </c>
      <c r="AT1420">
        <v>822</v>
      </c>
      <c r="AU1420">
        <v>798.2</v>
      </c>
      <c r="AV1420">
        <v>4106.1</v>
      </c>
      <c r="AW1420">
        <v>930.5</v>
      </c>
      <c r="AX1420">
        <v>455</v>
      </c>
      <c r="AY1420">
        <v>533.8</v>
      </c>
      <c r="AZ1420">
        <v>401.6</v>
      </c>
      <c r="BA1420">
        <v>370.7</v>
      </c>
      <c r="BB1420">
        <v>374.3</v>
      </c>
      <c r="BC1420">
        <v>239.5</v>
      </c>
      <c r="BD1420">
        <v>1562</v>
      </c>
      <c r="BE1420">
        <v>946.6</v>
      </c>
      <c r="BF1420">
        <v>1233.7</v>
      </c>
      <c r="BG1420">
        <v>2214.1</v>
      </c>
      <c r="BH1420">
        <v>1192</v>
      </c>
      <c r="BI1420">
        <v>749.5</v>
      </c>
      <c r="BJ1420">
        <v>706.2</v>
      </c>
      <c r="BK1420">
        <v>2470.8</v>
      </c>
      <c r="BL1420">
        <v>44.3</v>
      </c>
      <c r="BM1420">
        <v>438.5</v>
      </c>
      <c r="BP1420">
        <v>18762.7</v>
      </c>
      <c r="BQ1420">
        <v>16569</v>
      </c>
      <c r="BR1420">
        <v>79826.2</v>
      </c>
      <c r="BS1420">
        <v>1851.9</v>
      </c>
      <c r="BT1420">
        <v>95.9</v>
      </c>
    </row>
    <row r="1421" spans="1:3" x14ac:dyDescent="0.25">
      <c r="A1421" s="28" t="s">
        <v>305</v>
      </c>
      <c r="B1421" s="27" t="s">
        <v>374</v>
      </c>
      <c r="C1421" s="28" t="s">
        <v>385</v>
      </c>
    </row>
    <row r="1422" spans="1:72" x14ac:dyDescent="0.25">
      <c r="A1422" s="28" t="s">
        <v>305</v>
      </c>
      <c r="B1422" s="27" t="s">
        <v>374</v>
      </c>
      <c r="C1422" s="28" t="s">
        <v>386</v>
      </c>
      <c r="D1422">
        <v>0.4</v>
      </c>
      <c r="E1422">
        <v>0.1</v>
      </c>
      <c r="F1422">
        <v>0.1</v>
      </c>
      <c r="G1422">
        <v>0.2</v>
      </c>
      <c r="H1422">
        <v>0.8</v>
      </c>
      <c r="I1422">
        <v>2</v>
      </c>
      <c r="J1422">
        <v>0.2</v>
      </c>
      <c r="K1422">
        <v>0.3</v>
      </c>
      <c r="L1422">
        <v>0.2</v>
      </c>
      <c r="M1422">
        <v>0.3</v>
      </c>
      <c r="N1422">
        <v>0.5</v>
      </c>
      <c r="O1422">
        <v>0.5</v>
      </c>
      <c r="P1422">
        <v>0.5</v>
      </c>
      <c r="Q1422">
        <v>0.3</v>
      </c>
      <c r="R1422">
        <v>0.3</v>
      </c>
      <c r="S1422">
        <v>0.4</v>
      </c>
      <c r="T1422">
        <v>0.5</v>
      </c>
      <c r="U1422">
        <v>0.4</v>
      </c>
      <c r="V1422">
        <v>0.5</v>
      </c>
      <c r="W1422">
        <v>0.7</v>
      </c>
      <c r="X1422">
        <v>0.4</v>
      </c>
      <c r="Y1422">
        <v>0.5</v>
      </c>
      <c r="Z1422">
        <v>0.3</v>
      </c>
      <c r="AA1422">
        <v>0.4</v>
      </c>
      <c r="AB1422">
        <v>0.1</v>
      </c>
      <c r="AC1422">
        <v>0.3</v>
      </c>
      <c r="AD1422">
        <v>0.7</v>
      </c>
      <c r="AE1422">
        <v>0.3</v>
      </c>
      <c r="AF1422">
        <v>1.3</v>
      </c>
      <c r="AG1422">
        <v>0.9</v>
      </c>
      <c r="AH1422">
        <v>0.4</v>
      </c>
      <c r="AI1422">
        <v>0.4</v>
      </c>
      <c r="AJ1422">
        <v>0.3</v>
      </c>
      <c r="AK1422">
        <v>0.5</v>
      </c>
      <c r="AL1422">
        <v>0.2</v>
      </c>
      <c r="AM1422">
        <v>0.4</v>
      </c>
      <c r="AN1422">
        <v>0.4</v>
      </c>
      <c r="AO1422">
        <v>0.5</v>
      </c>
      <c r="AP1422">
        <v>0.3</v>
      </c>
      <c r="AQ1422">
        <v>0.6</v>
      </c>
      <c r="AR1422">
        <v>0.2</v>
      </c>
      <c r="AS1422">
        <v>0.2</v>
      </c>
      <c r="AT1422">
        <v>0.3</v>
      </c>
      <c r="AU1422">
        <v>0.2</v>
      </c>
      <c r="AV1422">
        <v>0.5</v>
      </c>
      <c r="AW1422">
        <v>0.3</v>
      </c>
      <c r="AX1422">
        <v>0.4</v>
      </c>
      <c r="AY1422">
        <v>0.3</v>
      </c>
      <c r="AZ1422">
        <v>0.2</v>
      </c>
      <c r="BA1422">
        <v>0.3</v>
      </c>
      <c r="BB1422">
        <v>0.2</v>
      </c>
      <c r="BC1422">
        <v>0.4</v>
      </c>
      <c r="BD1422">
        <v>0.4</v>
      </c>
      <c r="BE1422">
        <v>0.3</v>
      </c>
      <c r="BF1422">
        <v>0.3</v>
      </c>
      <c r="BG1422">
        <v>0.5</v>
      </c>
      <c r="BH1422">
        <v>0.3</v>
      </c>
      <c r="BI1422">
        <v>0.3</v>
      </c>
      <c r="BJ1422">
        <v>0.2</v>
      </c>
      <c r="BK1422">
        <v>0.2</v>
      </c>
      <c r="BL1422">
        <v>0.1</v>
      </c>
      <c r="BM1422">
        <v>0.2</v>
      </c>
      <c r="BP1422">
        <v>0.4</v>
      </c>
      <c r="BQ1422">
        <v>9</v>
      </c>
      <c r="BR1422">
        <v>0.1</v>
      </c>
      <c r="BS1422">
        <v>1.6</v>
      </c>
      <c r="BT1422">
        <v>1.8</v>
      </c>
    </row>
    <row r="1423" spans="1:72" x14ac:dyDescent="0.25">
      <c r="A1423" s="28" t="s">
        <v>305</v>
      </c>
      <c r="B1423" s="27" t="s">
        <v>374</v>
      </c>
      <c r="C1423" s="28" t="s">
        <v>387</v>
      </c>
      <c r="D1423">
        <v>0.4</v>
      </c>
      <c r="E1423">
        <v>0.1</v>
      </c>
      <c r="F1423">
        <v>0.1</v>
      </c>
      <c r="G1423">
        <v>0.1</v>
      </c>
      <c r="H1423">
        <v>1.4</v>
      </c>
      <c r="I1423">
        <v>0.3</v>
      </c>
      <c r="J1423">
        <v>0.2</v>
      </c>
      <c r="K1423">
        <v>0.3</v>
      </c>
      <c r="L1423">
        <v>0.2</v>
      </c>
      <c r="M1423">
        <v>0.3</v>
      </c>
      <c r="N1423">
        <v>0.9</v>
      </c>
      <c r="O1423">
        <v>0.9</v>
      </c>
      <c r="P1423">
        <v>0.5</v>
      </c>
      <c r="Q1423">
        <v>0.3</v>
      </c>
      <c r="R1423">
        <v>0.4</v>
      </c>
      <c r="S1423">
        <v>0.6</v>
      </c>
      <c r="T1423">
        <v>0.8</v>
      </c>
      <c r="U1423">
        <v>0.5</v>
      </c>
      <c r="V1423">
        <v>0.8</v>
      </c>
      <c r="W1423">
        <v>0.9</v>
      </c>
      <c r="X1423">
        <v>0.4</v>
      </c>
      <c r="Y1423">
        <v>0.4</v>
      </c>
      <c r="Z1423">
        <v>0.3</v>
      </c>
      <c r="AA1423">
        <v>0.7</v>
      </c>
      <c r="AB1423">
        <v>0.1</v>
      </c>
      <c r="AC1423">
        <v>0.4</v>
      </c>
      <c r="AD1423">
        <v>1.2</v>
      </c>
      <c r="AE1423">
        <v>0.5</v>
      </c>
      <c r="AF1423">
        <v>2.6</v>
      </c>
      <c r="AG1423">
        <v>1.1</v>
      </c>
      <c r="AH1423">
        <v>0.6</v>
      </c>
      <c r="AI1423">
        <v>0.6</v>
      </c>
      <c r="AJ1423">
        <v>0.3</v>
      </c>
      <c r="AK1423">
        <v>0.7</v>
      </c>
      <c r="AL1423">
        <v>0.2</v>
      </c>
      <c r="AM1423">
        <v>0.6</v>
      </c>
      <c r="AN1423">
        <v>0.6</v>
      </c>
      <c r="AO1423">
        <v>0.4</v>
      </c>
      <c r="AP1423">
        <v>0.6</v>
      </c>
      <c r="AQ1423">
        <v>6.1</v>
      </c>
      <c r="AR1423">
        <v>0.5</v>
      </c>
      <c r="AS1423">
        <v>0.4</v>
      </c>
      <c r="AT1423">
        <v>0.7</v>
      </c>
      <c r="AU1423">
        <v>0.3</v>
      </c>
      <c r="AV1423">
        <v>2.7</v>
      </c>
      <c r="AW1423">
        <v>0.6</v>
      </c>
      <c r="AX1423">
        <v>0.5</v>
      </c>
      <c r="AY1423">
        <v>0.4</v>
      </c>
      <c r="AZ1423">
        <v>0.3</v>
      </c>
      <c r="BA1423">
        <v>0.6</v>
      </c>
      <c r="BB1423">
        <v>0.2</v>
      </c>
      <c r="BC1423">
        <v>0.3</v>
      </c>
      <c r="BD1423">
        <v>0.8</v>
      </c>
      <c r="BE1423">
        <v>0.6</v>
      </c>
      <c r="BF1423">
        <v>0.3</v>
      </c>
      <c r="BG1423">
        <v>0.6</v>
      </c>
      <c r="BH1423">
        <v>0.3</v>
      </c>
      <c r="BI1423">
        <v>0.5</v>
      </c>
      <c r="BJ1423">
        <v>0.2</v>
      </c>
      <c r="BK1423">
        <v>0.5</v>
      </c>
      <c r="BL1423">
        <v>0.1</v>
      </c>
      <c r="BM1423">
        <v>0.2</v>
      </c>
      <c r="BP1423">
        <v>0.3</v>
      </c>
      <c r="BQ1423">
        <v>1.7</v>
      </c>
      <c r="BR1423">
        <v>0.4</v>
      </c>
      <c r="BS1423">
        <v>4.9</v>
      </c>
      <c r="BT1423">
        <v>0.3</v>
      </c>
    </row>
    <row r="1424" spans="1:69" x14ac:dyDescent="0.25">
      <c r="A1424" s="28" t="s">
        <v>305</v>
      </c>
      <c r="B1424" s="27" t="s">
        <v>374</v>
      </c>
      <c r="C1424" s="28" t="s">
        <v>388</v>
      </c>
      <c r="AO1424">
        <v>0.4</v>
      </c>
      <c r="AP1424">
        <v>0.1</v>
      </c>
      <c r="BQ1424">
        <v>0.3</v>
      </c>
    </row>
    <row r="1425" spans="1:3" x14ac:dyDescent="0.25">
      <c r="A1425" s="28" t="s">
        <v>305</v>
      </c>
      <c r="B1425" s="27" t="s">
        <v>374</v>
      </c>
      <c r="C1425" s="28" t="s">
        <v>389</v>
      </c>
    </row>
    <row r="1426" spans="1:72" x14ac:dyDescent="0.25">
      <c r="A1426" s="28" t="s">
        <v>305</v>
      </c>
      <c r="B1426" s="27" t="s">
        <v>374</v>
      </c>
      <c r="C1426" s="28" t="s">
        <v>390</v>
      </c>
      <c r="H1426">
        <v>0.1</v>
      </c>
      <c r="AC1426">
        <v>0.1</v>
      </c>
      <c r="AG1426">
        <v>0.1</v>
      </c>
      <c r="AO1426">
        <v>0.1</v>
      </c>
      <c r="BE1426">
        <v>0.1</v>
      </c>
      <c r="BI1426">
        <v>0.1</v>
      </c>
      <c r="BJ1426">
        <v>0.2</v>
      </c>
      <c r="BP1426">
        <v>0.4</v>
      </c>
      <c r="BQ1426">
        <v>0.5</v>
      </c>
      <c r="BT1426">
        <v>0.2</v>
      </c>
    </row>
    <row r="1427" spans="1:71" x14ac:dyDescent="0.25">
      <c r="A1427" s="28" t="s">
        <v>305</v>
      </c>
      <c r="B1427" s="27" t="s">
        <v>374</v>
      </c>
      <c r="C1427" s="28" t="s">
        <v>391</v>
      </c>
      <c r="H1427">
        <v>0.1</v>
      </c>
      <c r="AD1427">
        <v>0.1</v>
      </c>
      <c r="AF1427">
        <v>0.1</v>
      </c>
      <c r="AG1427">
        <v>0.1</v>
      </c>
      <c r="AQ1427">
        <v>0.3</v>
      </c>
      <c r="AV1427">
        <v>0.1</v>
      </c>
      <c r="BQ1427">
        <v>0.1</v>
      </c>
      <c r="BS1427">
        <v>0.3</v>
      </c>
    </row>
    <row r="1428" spans="1:3" x14ac:dyDescent="0.25">
      <c r="A1428" s="28" t="s">
        <v>305</v>
      </c>
      <c r="B1428" s="27" t="s">
        <v>374</v>
      </c>
      <c r="C1428" s="28" t="s">
        <v>392</v>
      </c>
    </row>
    <row r="1429" spans="1:71" x14ac:dyDescent="0.25">
      <c r="A1429" s="28" t="s">
        <v>305</v>
      </c>
      <c r="B1429" s="27" t="s">
        <v>374</v>
      </c>
      <c r="C1429" s="28" t="s">
        <v>393</v>
      </c>
      <c r="H1429">
        <v>0.2</v>
      </c>
      <c r="M1429">
        <v>0.1</v>
      </c>
      <c r="N1429">
        <v>0.1</v>
      </c>
      <c r="O1429">
        <v>0.2</v>
      </c>
      <c r="R1429">
        <v>0.1</v>
      </c>
      <c r="S1429">
        <v>0.1</v>
      </c>
      <c r="T1429">
        <v>0.2</v>
      </c>
      <c r="U1429">
        <v>0.1</v>
      </c>
      <c r="V1429">
        <v>0.1</v>
      </c>
      <c r="W1429">
        <v>0.2</v>
      </c>
      <c r="AA1429">
        <v>0.1</v>
      </c>
      <c r="AD1429">
        <v>0.2</v>
      </c>
      <c r="AF1429">
        <v>0.2</v>
      </c>
      <c r="AG1429">
        <v>0.1</v>
      </c>
      <c r="AH1429">
        <v>0.1</v>
      </c>
      <c r="AI1429">
        <v>0.1</v>
      </c>
      <c r="AK1429">
        <v>0.1</v>
      </c>
      <c r="AM1429">
        <v>0.1</v>
      </c>
      <c r="AN1429">
        <v>0.1</v>
      </c>
      <c r="AQ1429">
        <v>0.5</v>
      </c>
      <c r="AR1429">
        <v>0.3</v>
      </c>
      <c r="AS1429">
        <v>0.1</v>
      </c>
      <c r="AT1429">
        <v>0.1</v>
      </c>
      <c r="AU1429">
        <v>0.1</v>
      </c>
      <c r="AV1429">
        <v>1</v>
      </c>
      <c r="AW1429">
        <v>0.2</v>
      </c>
      <c r="BC1429">
        <v>0.1</v>
      </c>
      <c r="BD1429">
        <v>0.1</v>
      </c>
      <c r="BE1429">
        <v>0.1</v>
      </c>
      <c r="BG1429">
        <v>0.1</v>
      </c>
      <c r="BI1429">
        <v>0.1</v>
      </c>
      <c r="BQ1429">
        <v>0.1</v>
      </c>
      <c r="BS1429">
        <v>0.1</v>
      </c>
    </row>
    <row r="1430" spans="1:3" x14ac:dyDescent="0.25">
      <c r="A1430" s="28" t="s">
        <v>305</v>
      </c>
      <c r="B1430" s="27" t="s">
        <v>374</v>
      </c>
      <c r="C1430" s="28" t="s">
        <v>394</v>
      </c>
    </row>
    <row r="1431" spans="1:72" x14ac:dyDescent="0.25">
      <c r="A1431" s="28" t="s">
        <v>305</v>
      </c>
      <c r="B1431" s="27" t="s">
        <v>374</v>
      </c>
      <c r="C1431" s="28" t="s">
        <v>395</v>
      </c>
      <c r="H1431">
        <v>0.3</v>
      </c>
      <c r="K1431">
        <v>0.1</v>
      </c>
      <c r="M1431">
        <v>0.1</v>
      </c>
      <c r="N1431">
        <v>0.2</v>
      </c>
      <c r="O1431">
        <v>0.1</v>
      </c>
      <c r="P1431">
        <v>0.1</v>
      </c>
      <c r="Q1431">
        <v>0.1</v>
      </c>
      <c r="R1431">
        <v>0.1</v>
      </c>
      <c r="S1431">
        <v>0.1</v>
      </c>
      <c r="T1431">
        <v>0.1</v>
      </c>
      <c r="U1431">
        <v>0.1</v>
      </c>
      <c r="V1431">
        <v>0.1</v>
      </c>
      <c r="W1431">
        <v>0.1</v>
      </c>
      <c r="X1431">
        <v>0.1</v>
      </c>
      <c r="AA1431">
        <v>0.1</v>
      </c>
      <c r="AC1431">
        <v>0.1</v>
      </c>
      <c r="AD1431">
        <v>0.3</v>
      </c>
      <c r="AE1431">
        <v>0.1</v>
      </c>
      <c r="AF1431">
        <v>1.2</v>
      </c>
      <c r="AG1431">
        <v>0.3</v>
      </c>
      <c r="AH1431">
        <v>0.8</v>
      </c>
      <c r="AI1431">
        <v>8</v>
      </c>
      <c r="AJ1431">
        <v>1.1</v>
      </c>
      <c r="AK1431">
        <v>3.8</v>
      </c>
      <c r="AL1431">
        <v>0.2</v>
      </c>
      <c r="AM1431">
        <v>0.1</v>
      </c>
      <c r="AN1431">
        <v>0.1</v>
      </c>
      <c r="AO1431">
        <v>0.1</v>
      </c>
      <c r="AP1431">
        <v>0.1</v>
      </c>
      <c r="AQ1431">
        <v>0.8</v>
      </c>
      <c r="AV1431">
        <v>0.2</v>
      </c>
      <c r="AZ1431">
        <v>0.1</v>
      </c>
      <c r="BA1431">
        <v>0.1</v>
      </c>
      <c r="BC1431">
        <v>0.1</v>
      </c>
      <c r="BD1431">
        <v>0.1</v>
      </c>
      <c r="BE1431">
        <v>0.2</v>
      </c>
      <c r="BF1431">
        <v>0.1</v>
      </c>
      <c r="BG1431">
        <v>0.1</v>
      </c>
      <c r="BI1431">
        <v>0.6</v>
      </c>
      <c r="BJ1431">
        <v>0.1</v>
      </c>
      <c r="BK1431">
        <v>0.1</v>
      </c>
      <c r="BP1431">
        <v>0.2</v>
      </c>
      <c r="BQ1431">
        <v>2.4</v>
      </c>
      <c r="BS1431">
        <v>0.9</v>
      </c>
      <c r="BT1431">
        <v>0.2</v>
      </c>
    </row>
    <row r="1432" spans="1:71" x14ac:dyDescent="0.25">
      <c r="A1432" s="28" t="s">
        <v>305</v>
      </c>
      <c r="B1432" s="27" t="s">
        <v>374</v>
      </c>
      <c r="C1432" s="28" t="s">
        <v>396</v>
      </c>
      <c r="H1432">
        <v>0.9</v>
      </c>
      <c r="M1432">
        <v>0.1</v>
      </c>
      <c r="N1432">
        <v>0.3</v>
      </c>
      <c r="O1432">
        <v>1.8</v>
      </c>
      <c r="P1432">
        <v>0.1</v>
      </c>
      <c r="Q1432">
        <v>0.1</v>
      </c>
      <c r="S1432">
        <v>0.1</v>
      </c>
      <c r="T1432">
        <v>0.3</v>
      </c>
      <c r="U1432">
        <v>0.1</v>
      </c>
      <c r="V1432">
        <v>0.1</v>
      </c>
      <c r="W1432">
        <v>0.2</v>
      </c>
      <c r="Y1432">
        <v>0.2</v>
      </c>
      <c r="AA1432">
        <v>0.1</v>
      </c>
      <c r="AD1432">
        <v>0.2</v>
      </c>
      <c r="AE1432">
        <v>0.2</v>
      </c>
      <c r="AF1432">
        <v>0.7</v>
      </c>
      <c r="AG1432">
        <v>0.6</v>
      </c>
      <c r="AH1432">
        <v>0.1</v>
      </c>
      <c r="AI1432">
        <v>0.1</v>
      </c>
      <c r="AJ1432">
        <v>0.1</v>
      </c>
      <c r="AK1432">
        <v>0.1</v>
      </c>
      <c r="AM1432">
        <v>0.1</v>
      </c>
      <c r="AN1432">
        <v>0.2</v>
      </c>
      <c r="AO1432">
        <v>0.1</v>
      </c>
      <c r="AP1432">
        <v>0.2</v>
      </c>
      <c r="AQ1432">
        <v>4.4</v>
      </c>
      <c r="AR1432">
        <v>0.1</v>
      </c>
      <c r="AS1432">
        <v>0.2</v>
      </c>
      <c r="AT1432">
        <v>0.2</v>
      </c>
      <c r="AU1432">
        <v>0.1</v>
      </c>
      <c r="AV1432">
        <v>1.3</v>
      </c>
      <c r="AW1432">
        <v>0.1</v>
      </c>
      <c r="AY1432">
        <v>0.5</v>
      </c>
      <c r="BA1432">
        <v>0.1</v>
      </c>
      <c r="BB1432">
        <v>0.1</v>
      </c>
      <c r="BC1432">
        <v>0.8</v>
      </c>
      <c r="BD1432">
        <v>0.1</v>
      </c>
      <c r="BE1432">
        <v>0.2</v>
      </c>
      <c r="BF1432">
        <v>0.1</v>
      </c>
      <c r="BG1432">
        <v>0.2</v>
      </c>
      <c r="BH1432">
        <v>0.1</v>
      </c>
      <c r="BI1432">
        <v>0.1</v>
      </c>
      <c r="BQ1432">
        <v>0.1</v>
      </c>
      <c r="BS1432">
        <v>1.8</v>
      </c>
    </row>
    <row r="1433" spans="1:3" x14ac:dyDescent="0.25">
      <c r="A1433" s="28" t="s">
        <v>305</v>
      </c>
      <c r="B1433" s="27" t="s">
        <v>374</v>
      </c>
      <c r="C1433" s="28" t="s">
        <v>397</v>
      </c>
    </row>
    <row r="1434" spans="1:3" x14ac:dyDescent="0.25">
      <c r="A1434" s="28" t="s">
        <v>305</v>
      </c>
      <c r="B1434" s="27" t="s">
        <v>374</v>
      </c>
      <c r="C1434" s="28" t="s">
        <v>398</v>
      </c>
    </row>
    <row r="1435" spans="1:3" x14ac:dyDescent="0.25">
      <c r="A1435" s="28" t="s">
        <v>305</v>
      </c>
      <c r="B1435" s="27" t="s">
        <v>374</v>
      </c>
      <c r="C1435" s="28" t="s">
        <v>399</v>
      </c>
    </row>
    <row r="1436" spans="1:3" x14ac:dyDescent="0.25">
      <c r="A1436" s="28" t="s">
        <v>305</v>
      </c>
      <c r="B1436" s="27" t="s">
        <v>374</v>
      </c>
      <c r="C1436" s="28" t="s">
        <v>400</v>
      </c>
    </row>
    <row r="1437" spans="1:3" x14ac:dyDescent="0.25">
      <c r="A1437" s="28" t="s">
        <v>305</v>
      </c>
      <c r="B1437" s="27" t="s">
        <v>374</v>
      </c>
      <c r="C1437" s="28" t="s">
        <v>401</v>
      </c>
    </row>
    <row r="1438" spans="1:71" x14ac:dyDescent="0.25">
      <c r="A1438" s="28" t="s">
        <v>305</v>
      </c>
      <c r="B1438" s="27" t="s">
        <v>374</v>
      </c>
      <c r="C1438" s="28" t="s">
        <v>402</v>
      </c>
      <c r="D1438">
        <v>0.1</v>
      </c>
      <c r="H1438">
        <v>0.1</v>
      </c>
      <c r="N1438">
        <v>0.1</v>
      </c>
      <c r="O1438">
        <v>0.1</v>
      </c>
      <c r="S1438">
        <v>0.1</v>
      </c>
      <c r="V1438">
        <v>0.1</v>
      </c>
      <c r="W1438">
        <v>0.1</v>
      </c>
      <c r="AA1438">
        <v>0.1</v>
      </c>
      <c r="AD1438">
        <v>0.1</v>
      </c>
      <c r="AE1438">
        <v>0.1</v>
      </c>
      <c r="AF1438">
        <v>0.1</v>
      </c>
      <c r="AG1438">
        <v>0.1</v>
      </c>
      <c r="AH1438">
        <v>0.1</v>
      </c>
      <c r="AK1438">
        <v>0.1</v>
      </c>
      <c r="AM1438">
        <v>0.1</v>
      </c>
      <c r="AQ1438">
        <v>0.1</v>
      </c>
      <c r="AV1438">
        <v>0.1</v>
      </c>
      <c r="AW1438">
        <v>0.1</v>
      </c>
      <c r="BD1438">
        <v>0.1</v>
      </c>
      <c r="BK1438">
        <v>0.1</v>
      </c>
      <c r="BQ1438">
        <v>0.3</v>
      </c>
      <c r="BR1438">
        <v>0.1</v>
      </c>
      <c r="BS1438">
        <v>0.1</v>
      </c>
    </row>
    <row r="1439" spans="1:3" x14ac:dyDescent="0.25">
      <c r="A1439" s="28" t="s">
        <v>305</v>
      </c>
      <c r="B1439" s="27" t="s">
        <v>374</v>
      </c>
      <c r="C1439" s="28" t="s">
        <v>403</v>
      </c>
    </row>
    <row r="1440" spans="1:3" x14ac:dyDescent="0.25">
      <c r="A1440" s="28" t="s">
        <v>305</v>
      </c>
      <c r="B1440" s="27" t="s">
        <v>374</v>
      </c>
      <c r="C1440" s="28" t="s">
        <v>404</v>
      </c>
    </row>
    <row r="1441" spans="1:3" x14ac:dyDescent="0.25">
      <c r="A1441" s="28" t="s">
        <v>305</v>
      </c>
      <c r="B1441" s="27" t="s">
        <v>374</v>
      </c>
      <c r="C1441" s="28" t="s">
        <v>405</v>
      </c>
    </row>
    <row r="1442" spans="1:3" x14ac:dyDescent="0.25">
      <c r="A1442" s="28" t="s">
        <v>305</v>
      </c>
      <c r="B1442" s="27" t="s">
        <v>374</v>
      </c>
      <c r="C1442" s="28" t="s">
        <v>406</v>
      </c>
    </row>
    <row r="1443" spans="1:72" x14ac:dyDescent="0.25">
      <c r="A1443" s="28" t="s">
        <v>305</v>
      </c>
      <c r="B1443" s="27" t="s">
        <v>374</v>
      </c>
      <c r="C1443" s="28" t="s">
        <v>407</v>
      </c>
      <c r="D1443">
        <v>0.1</v>
      </c>
      <c r="H1443">
        <v>0.1</v>
      </c>
      <c r="M1443">
        <v>0.1</v>
      </c>
      <c r="N1443">
        <v>0.1</v>
      </c>
      <c r="O1443">
        <v>0.1</v>
      </c>
      <c r="P1443">
        <v>0.1</v>
      </c>
      <c r="Q1443">
        <v>0.1</v>
      </c>
      <c r="R1443">
        <v>0.1</v>
      </c>
      <c r="S1443">
        <v>0.1</v>
      </c>
      <c r="T1443">
        <v>0.1</v>
      </c>
      <c r="U1443">
        <v>0.1</v>
      </c>
      <c r="V1443">
        <v>0.1</v>
      </c>
      <c r="W1443">
        <v>0.1</v>
      </c>
      <c r="X1443">
        <v>0.1</v>
      </c>
      <c r="Y1443">
        <v>0.2</v>
      </c>
      <c r="Z1443">
        <v>0.1</v>
      </c>
      <c r="AA1443">
        <v>0.1</v>
      </c>
      <c r="AC1443">
        <v>0.1</v>
      </c>
      <c r="AD1443">
        <v>0.2</v>
      </c>
      <c r="AE1443">
        <v>0.1</v>
      </c>
      <c r="AF1443">
        <v>0.1</v>
      </c>
      <c r="AG1443">
        <v>0.2</v>
      </c>
      <c r="AH1443">
        <v>0.1</v>
      </c>
      <c r="AI1443">
        <v>0.1</v>
      </c>
      <c r="AJ1443">
        <v>0.1</v>
      </c>
      <c r="AK1443">
        <v>0.2</v>
      </c>
      <c r="AM1443">
        <v>0.1</v>
      </c>
      <c r="AN1443">
        <v>0.1</v>
      </c>
      <c r="AO1443">
        <v>0.1</v>
      </c>
      <c r="AP1443">
        <v>0.1</v>
      </c>
      <c r="AQ1443">
        <v>0.2</v>
      </c>
      <c r="AR1443">
        <v>0.1</v>
      </c>
      <c r="AS1443">
        <v>0.1</v>
      </c>
      <c r="AT1443">
        <v>0.1</v>
      </c>
      <c r="AV1443">
        <v>0.3</v>
      </c>
      <c r="AW1443">
        <v>0.1</v>
      </c>
      <c r="AX1443">
        <v>0.1</v>
      </c>
      <c r="AY1443">
        <v>0.1</v>
      </c>
      <c r="BA1443">
        <v>0.1</v>
      </c>
      <c r="BC1443">
        <v>0.1</v>
      </c>
      <c r="BD1443">
        <v>0.1</v>
      </c>
      <c r="BE1443">
        <v>0.1</v>
      </c>
      <c r="BG1443">
        <v>0.1</v>
      </c>
      <c r="BH1443">
        <v>0.1</v>
      </c>
      <c r="BI1443">
        <v>0.1</v>
      </c>
      <c r="BK1443">
        <v>0.1</v>
      </c>
      <c r="BM1443">
        <v>0.1</v>
      </c>
      <c r="BP1443">
        <v>0.1</v>
      </c>
      <c r="BQ1443">
        <v>1.5</v>
      </c>
      <c r="BR1443">
        <v>0.2</v>
      </c>
      <c r="BS1443">
        <v>0.2</v>
      </c>
      <c r="BT1443">
        <v>0.1</v>
      </c>
    </row>
    <row r="1444" spans="1:72" x14ac:dyDescent="0.25">
      <c r="A1444" s="26" t="s">
        <v>306</v>
      </c>
      <c r="B1444" s="27" t="s">
        <v>375</v>
      </c>
      <c r="C1444" s="26" t="s">
        <v>384</v>
      </c>
      <c r="D1444">
        <v>64.9</v>
      </c>
      <c r="E1444">
        <v>28.3</v>
      </c>
      <c r="F1444">
        <v>62.8</v>
      </c>
      <c r="G1444">
        <v>36</v>
      </c>
      <c r="H1444">
        <v>417.5</v>
      </c>
      <c r="I1444">
        <v>79.8</v>
      </c>
      <c r="J1444">
        <v>66.3</v>
      </c>
      <c r="K1444">
        <v>98.6</v>
      </c>
      <c r="L1444">
        <v>40.3</v>
      </c>
      <c r="M1444">
        <v>151.4</v>
      </c>
      <c r="N1444">
        <v>156.8</v>
      </c>
      <c r="O1444">
        <v>89.7</v>
      </c>
      <c r="P1444">
        <v>97.8</v>
      </c>
      <c r="Q1444">
        <v>132.9</v>
      </c>
      <c r="R1444">
        <v>101.3</v>
      </c>
      <c r="S1444">
        <v>184.4</v>
      </c>
      <c r="T1444">
        <v>311.9</v>
      </c>
      <c r="U1444">
        <v>179.6</v>
      </c>
      <c r="V1444">
        <v>257.6</v>
      </c>
      <c r="W1444">
        <v>303.9</v>
      </c>
      <c r="X1444">
        <v>173.2</v>
      </c>
      <c r="Y1444">
        <v>236.7</v>
      </c>
      <c r="Z1444">
        <v>278.4</v>
      </c>
      <c r="AA1444">
        <v>309.9</v>
      </c>
      <c r="AB1444">
        <v>73.8</v>
      </c>
      <c r="AC1444">
        <v>92.9</v>
      </c>
      <c r="AD1444">
        <v>401.4</v>
      </c>
      <c r="AE1444">
        <v>94.2</v>
      </c>
      <c r="AF1444">
        <v>749.4</v>
      </c>
      <c r="AG1444">
        <v>952.3</v>
      </c>
      <c r="AH1444">
        <v>213.7</v>
      </c>
      <c r="AI1444">
        <v>86.7</v>
      </c>
      <c r="AJ1444">
        <v>110.9</v>
      </c>
      <c r="AK1444">
        <v>220.8</v>
      </c>
      <c r="AL1444">
        <v>61.1</v>
      </c>
      <c r="AM1444">
        <v>541.5</v>
      </c>
      <c r="AN1444">
        <v>73.5</v>
      </c>
      <c r="AO1444">
        <v>274.5</v>
      </c>
      <c r="AP1444">
        <v>661.6</v>
      </c>
      <c r="AQ1444">
        <v>868.4</v>
      </c>
      <c r="AR1444">
        <v>525.4</v>
      </c>
      <c r="AS1444">
        <v>182.3</v>
      </c>
      <c r="AT1444">
        <v>207.5</v>
      </c>
      <c r="AU1444">
        <v>450.5</v>
      </c>
      <c r="AV1444">
        <v>1111.6</v>
      </c>
      <c r="AW1444">
        <v>271.7</v>
      </c>
      <c r="AX1444">
        <v>82</v>
      </c>
      <c r="AY1444">
        <v>110.7</v>
      </c>
      <c r="AZ1444">
        <v>313.8</v>
      </c>
      <c r="BA1444">
        <v>331.5</v>
      </c>
      <c r="BB1444">
        <v>26.4</v>
      </c>
      <c r="BC1444">
        <v>72.3</v>
      </c>
      <c r="BD1444">
        <v>459.9</v>
      </c>
      <c r="BE1444">
        <v>758.9</v>
      </c>
      <c r="BF1444">
        <v>255.9</v>
      </c>
      <c r="BG1444">
        <v>381.1</v>
      </c>
      <c r="BH1444">
        <v>145.4</v>
      </c>
      <c r="BI1444">
        <v>86.3</v>
      </c>
      <c r="BJ1444">
        <v>107.6</v>
      </c>
      <c r="BK1444">
        <v>135.9</v>
      </c>
      <c r="BL1444">
        <v>1023.8</v>
      </c>
      <c r="BM1444">
        <v>38.4</v>
      </c>
      <c r="BP1444">
        <v>34.6</v>
      </c>
      <c r="BQ1444">
        <v>8460.5</v>
      </c>
      <c r="BR1444">
        <v>14.8</v>
      </c>
      <c r="BS1444">
        <v>3791.2</v>
      </c>
      <c r="BT1444">
        <v>96.3</v>
      </c>
    </row>
    <row r="1445" spans="1:72" x14ac:dyDescent="0.25">
      <c r="A1445" s="28" t="s">
        <v>306</v>
      </c>
      <c r="B1445" s="27" t="s">
        <v>375</v>
      </c>
      <c r="C1445" s="28" t="s">
        <v>385</v>
      </c>
      <c r="AF1445">
        <v>0.1</v>
      </c>
      <c r="AQ1445">
        <v>0.1</v>
      </c>
      <c r="BT1445">
        <v>-0.6</v>
      </c>
    </row>
    <row r="1446" spans="1:72" x14ac:dyDescent="0.25">
      <c r="A1446" s="28" t="s">
        <v>306</v>
      </c>
      <c r="B1446" s="27" t="s">
        <v>375</v>
      </c>
      <c r="C1446" s="28" t="s">
        <v>386</v>
      </c>
      <c r="I1446">
        <v>0.1</v>
      </c>
      <c r="W1446">
        <v>0.1</v>
      </c>
      <c r="AF1446">
        <v>0.1</v>
      </c>
      <c r="AQ1446">
        <v>0.1</v>
      </c>
      <c r="BG1446">
        <v>0.1</v>
      </c>
      <c r="BQ1446">
        <v>0.4</v>
      </c>
      <c r="BS1446">
        <v>0.1</v>
      </c>
      <c r="BT1446">
        <v>-6</v>
      </c>
    </row>
    <row r="1447" spans="1:72" x14ac:dyDescent="0.25">
      <c r="A1447" s="28" t="s">
        <v>306</v>
      </c>
      <c r="B1447" s="27" t="s">
        <v>375</v>
      </c>
      <c r="C1447" s="28" t="s">
        <v>387</v>
      </c>
      <c r="D1447">
        <v>1.1</v>
      </c>
      <c r="E1447">
        <v>0.1</v>
      </c>
      <c r="F1447">
        <v>0.1</v>
      </c>
      <c r="G1447">
        <v>0.3</v>
      </c>
      <c r="H1447">
        <v>5.9</v>
      </c>
      <c r="I1447">
        <v>1.3</v>
      </c>
      <c r="J1447">
        <v>0.7</v>
      </c>
      <c r="K1447">
        <v>0.8</v>
      </c>
      <c r="L1447">
        <v>0.3</v>
      </c>
      <c r="M1447">
        <v>0.7</v>
      </c>
      <c r="N1447">
        <v>3</v>
      </c>
      <c r="O1447">
        <v>3</v>
      </c>
      <c r="P1447">
        <v>1.5</v>
      </c>
      <c r="Q1447">
        <v>1</v>
      </c>
      <c r="R1447">
        <v>1.3</v>
      </c>
      <c r="S1447">
        <v>1.8</v>
      </c>
      <c r="T1447">
        <v>3</v>
      </c>
      <c r="U1447">
        <v>1.8</v>
      </c>
      <c r="V1447">
        <v>3</v>
      </c>
      <c r="W1447">
        <v>3.5</v>
      </c>
      <c r="X1447">
        <v>1</v>
      </c>
      <c r="Y1447">
        <v>1.8</v>
      </c>
      <c r="Z1447">
        <v>0.9</v>
      </c>
      <c r="AA1447">
        <v>2.1</v>
      </c>
      <c r="AB1447">
        <v>0.2</v>
      </c>
      <c r="AC1447">
        <v>1</v>
      </c>
      <c r="AD1447">
        <v>3.5</v>
      </c>
      <c r="AE1447">
        <v>1.2</v>
      </c>
      <c r="AF1447">
        <v>12.1</v>
      </c>
      <c r="AG1447">
        <v>3.8</v>
      </c>
      <c r="AH1447">
        <v>1.2</v>
      </c>
      <c r="AI1447">
        <v>0.9</v>
      </c>
      <c r="AJ1447">
        <v>1</v>
      </c>
      <c r="AK1447">
        <v>1.6</v>
      </c>
      <c r="AL1447">
        <v>0.4</v>
      </c>
      <c r="AM1447">
        <v>2.4</v>
      </c>
      <c r="AN1447">
        <v>2.1</v>
      </c>
      <c r="AO1447">
        <v>0.8</v>
      </c>
      <c r="AP1447">
        <v>1.7</v>
      </c>
      <c r="AQ1447">
        <v>14.5</v>
      </c>
      <c r="AR1447">
        <v>1.2</v>
      </c>
      <c r="AS1447">
        <v>0.7</v>
      </c>
      <c r="AT1447">
        <v>1.3</v>
      </c>
      <c r="AU1447">
        <v>0.9</v>
      </c>
      <c r="AV1447">
        <v>5.4</v>
      </c>
      <c r="AW1447">
        <v>1.1</v>
      </c>
      <c r="AX1447">
        <v>0.9</v>
      </c>
      <c r="AY1447">
        <v>0.9</v>
      </c>
      <c r="AZ1447">
        <v>0.6</v>
      </c>
      <c r="BA1447">
        <v>1.7</v>
      </c>
      <c r="BB1447">
        <v>0.4</v>
      </c>
      <c r="BC1447">
        <v>0.7</v>
      </c>
      <c r="BD1447">
        <v>2.7</v>
      </c>
      <c r="BE1447">
        <v>1.8</v>
      </c>
      <c r="BF1447">
        <v>1.1</v>
      </c>
      <c r="BG1447">
        <v>2.8</v>
      </c>
      <c r="BH1447">
        <v>0.7</v>
      </c>
      <c r="BI1447">
        <v>0.9</v>
      </c>
      <c r="BJ1447">
        <v>0.4</v>
      </c>
      <c r="BK1447">
        <v>0.4</v>
      </c>
      <c r="BL1447">
        <v>0.4</v>
      </c>
      <c r="BM1447">
        <v>0.3</v>
      </c>
      <c r="BP1447">
        <v>0.7</v>
      </c>
      <c r="BQ1447">
        <v>14</v>
      </c>
      <c r="BR1447">
        <v>0.1</v>
      </c>
      <c r="BS1447">
        <v>8.2</v>
      </c>
      <c r="BT1447">
        <v>0.8</v>
      </c>
    </row>
    <row r="1448" spans="1:71" x14ac:dyDescent="0.25">
      <c r="A1448" s="28" t="s">
        <v>306</v>
      </c>
      <c r="B1448" s="27" t="s">
        <v>375</v>
      </c>
      <c r="C1448" s="28" t="s">
        <v>388</v>
      </c>
      <c r="AQ1448">
        <v>0.1</v>
      </c>
      <c r="BS1448">
        <v>0.1</v>
      </c>
    </row>
    <row r="1449" spans="1:72" x14ac:dyDescent="0.25">
      <c r="A1449" s="28" t="s">
        <v>306</v>
      </c>
      <c r="B1449" s="27" t="s">
        <v>375</v>
      </c>
      <c r="C1449" s="28" t="s">
        <v>389</v>
      </c>
      <c r="BT1449">
        <v>-0.1</v>
      </c>
    </row>
    <row r="1450" spans="1:3" x14ac:dyDescent="0.25">
      <c r="A1450" s="28" t="s">
        <v>306</v>
      </c>
      <c r="B1450" s="27" t="s">
        <v>375</v>
      </c>
      <c r="C1450" s="28" t="s">
        <v>390</v>
      </c>
    </row>
    <row r="1451" spans="1:72" x14ac:dyDescent="0.25">
      <c r="A1451" s="28" t="s">
        <v>306</v>
      </c>
      <c r="B1451" s="27" t="s">
        <v>375</v>
      </c>
      <c r="C1451" s="28" t="s">
        <v>391</v>
      </c>
      <c r="AF1451">
        <v>0.1</v>
      </c>
      <c r="AQ1451">
        <v>0.2</v>
      </c>
      <c r="BS1451">
        <v>0.2</v>
      </c>
      <c r="BT1451">
        <v>-0.1</v>
      </c>
    </row>
    <row r="1452" spans="1:71" x14ac:dyDescent="0.25">
      <c r="A1452" s="28" t="s">
        <v>306</v>
      </c>
      <c r="B1452" s="27" t="s">
        <v>375</v>
      </c>
      <c r="C1452" s="28" t="s">
        <v>392</v>
      </c>
      <c r="AI1452">
        <v>0.1</v>
      </c>
      <c r="AQ1452">
        <v>0.1</v>
      </c>
      <c r="BQ1452">
        <v>0.1</v>
      </c>
      <c r="BS1452">
        <v>0.2</v>
      </c>
    </row>
    <row r="1453" spans="1:72" x14ac:dyDescent="0.25">
      <c r="A1453" s="28" t="s">
        <v>306</v>
      </c>
      <c r="B1453" s="27" t="s">
        <v>375</v>
      </c>
      <c r="C1453" s="28" t="s">
        <v>393</v>
      </c>
      <c r="D1453">
        <v>0.1</v>
      </c>
      <c r="H1453">
        <v>0.8</v>
      </c>
      <c r="I1453">
        <v>0.2</v>
      </c>
      <c r="J1453">
        <v>0.2</v>
      </c>
      <c r="K1453">
        <v>0.2</v>
      </c>
      <c r="M1453">
        <v>0.1</v>
      </c>
      <c r="N1453">
        <v>0.4</v>
      </c>
      <c r="O1453">
        <v>0.3</v>
      </c>
      <c r="P1453">
        <v>0.2</v>
      </c>
      <c r="Q1453">
        <v>0.1</v>
      </c>
      <c r="R1453">
        <v>0.2</v>
      </c>
      <c r="S1453">
        <v>0.3</v>
      </c>
      <c r="T1453">
        <v>0.5</v>
      </c>
      <c r="U1453">
        <v>0.3</v>
      </c>
      <c r="V1453">
        <v>0.5</v>
      </c>
      <c r="W1453">
        <v>0.5</v>
      </c>
      <c r="X1453">
        <v>0.1</v>
      </c>
      <c r="Y1453">
        <v>0.3</v>
      </c>
      <c r="Z1453">
        <v>0.1</v>
      </c>
      <c r="AA1453">
        <v>0.2</v>
      </c>
      <c r="AC1453">
        <v>0.1</v>
      </c>
      <c r="AD1453">
        <v>0.4</v>
      </c>
      <c r="AE1453">
        <v>0.1</v>
      </c>
      <c r="AF1453">
        <v>2</v>
      </c>
      <c r="AG1453">
        <v>0.6</v>
      </c>
      <c r="AH1453">
        <v>0.1</v>
      </c>
      <c r="AI1453">
        <v>0.2</v>
      </c>
      <c r="AJ1453">
        <v>0.1</v>
      </c>
      <c r="AK1453">
        <v>0.6</v>
      </c>
      <c r="AM1453">
        <v>0.2</v>
      </c>
      <c r="AN1453">
        <v>0.2</v>
      </c>
      <c r="AO1453">
        <v>0.1</v>
      </c>
      <c r="AP1453">
        <v>0.1</v>
      </c>
      <c r="AQ1453">
        <v>1</v>
      </c>
      <c r="AR1453">
        <v>0.1</v>
      </c>
      <c r="AT1453">
        <v>0.1</v>
      </c>
      <c r="AU1453">
        <v>0.1</v>
      </c>
      <c r="AV1453">
        <v>0.2</v>
      </c>
      <c r="AW1453">
        <v>0.1</v>
      </c>
      <c r="AX1453">
        <v>0.1</v>
      </c>
      <c r="AY1453">
        <v>0.1</v>
      </c>
      <c r="BA1453">
        <v>0.1</v>
      </c>
      <c r="BC1453">
        <v>0.1</v>
      </c>
      <c r="BD1453">
        <v>0.1</v>
      </c>
      <c r="BE1453">
        <v>0.1</v>
      </c>
      <c r="BF1453">
        <v>0.1</v>
      </c>
      <c r="BG1453">
        <v>0.2</v>
      </c>
      <c r="BI1453">
        <v>0.1</v>
      </c>
      <c r="BP1453">
        <v>0.1</v>
      </c>
      <c r="BQ1453">
        <v>1.3</v>
      </c>
      <c r="BS1453">
        <v>0.4</v>
      </c>
      <c r="BT1453">
        <v>0.1</v>
      </c>
    </row>
    <row r="1454" spans="1:72" x14ac:dyDescent="0.25">
      <c r="A1454" s="28" t="s">
        <v>306</v>
      </c>
      <c r="B1454" s="27" t="s">
        <v>375</v>
      </c>
      <c r="C1454" s="28" t="s">
        <v>394</v>
      </c>
      <c r="D1454">
        <v>0.4</v>
      </c>
      <c r="G1454">
        <v>0.2</v>
      </c>
      <c r="H1454">
        <v>0.5</v>
      </c>
      <c r="I1454">
        <v>0.1</v>
      </c>
      <c r="J1454">
        <v>0.1</v>
      </c>
      <c r="K1454">
        <v>0.1</v>
      </c>
      <c r="M1454">
        <v>0.1</v>
      </c>
      <c r="N1454">
        <v>0.3</v>
      </c>
      <c r="O1454">
        <v>0.2</v>
      </c>
      <c r="P1454">
        <v>0.1</v>
      </c>
      <c r="Q1454">
        <v>0.2</v>
      </c>
      <c r="R1454">
        <v>0.2</v>
      </c>
      <c r="S1454">
        <v>0.3</v>
      </c>
      <c r="T1454">
        <v>0.1</v>
      </c>
      <c r="U1454">
        <v>0.3</v>
      </c>
      <c r="V1454">
        <v>0.3</v>
      </c>
      <c r="W1454">
        <v>0.2</v>
      </c>
      <c r="X1454">
        <v>0.2</v>
      </c>
      <c r="Y1454">
        <v>0.3</v>
      </c>
      <c r="Z1454">
        <v>0.7</v>
      </c>
      <c r="AA1454">
        <v>0.9</v>
      </c>
      <c r="AC1454">
        <v>0.1</v>
      </c>
      <c r="AD1454">
        <v>0.5</v>
      </c>
      <c r="AF1454">
        <v>0.3</v>
      </c>
      <c r="AG1454">
        <v>0.2</v>
      </c>
      <c r="AH1454">
        <v>0.6</v>
      </c>
      <c r="AI1454">
        <v>1.7</v>
      </c>
      <c r="AJ1454">
        <v>2.9</v>
      </c>
      <c r="AK1454">
        <v>0.3</v>
      </c>
      <c r="AM1454">
        <v>0.1</v>
      </c>
      <c r="AP1454">
        <v>0.2</v>
      </c>
      <c r="AQ1454">
        <v>0.4</v>
      </c>
      <c r="AV1454">
        <v>0.1</v>
      </c>
      <c r="AW1454">
        <v>0.1</v>
      </c>
      <c r="BA1454">
        <v>0.3</v>
      </c>
      <c r="BD1454">
        <v>0.1</v>
      </c>
      <c r="BE1454">
        <v>0.7</v>
      </c>
      <c r="BG1454">
        <v>0.2</v>
      </c>
      <c r="BH1454">
        <v>0.1</v>
      </c>
      <c r="BI1454">
        <v>0.1</v>
      </c>
      <c r="BQ1454">
        <v>0.1</v>
      </c>
      <c r="BS1454">
        <v>1.4</v>
      </c>
      <c r="BT1454">
        <v>0.5</v>
      </c>
    </row>
    <row r="1455" spans="1:3" x14ac:dyDescent="0.25">
      <c r="A1455" s="28" t="s">
        <v>306</v>
      </c>
      <c r="B1455" s="27" t="s">
        <v>375</v>
      </c>
      <c r="C1455" s="28" t="s">
        <v>395</v>
      </c>
    </row>
    <row r="1456" spans="1:72" x14ac:dyDescent="0.25">
      <c r="A1456" s="28" t="s">
        <v>306</v>
      </c>
      <c r="B1456" s="27" t="s">
        <v>375</v>
      </c>
      <c r="C1456" s="28" t="s">
        <v>396</v>
      </c>
      <c r="N1456">
        <v>0.1</v>
      </c>
      <c r="O1456">
        <v>0.1</v>
      </c>
      <c r="T1456">
        <v>0.1</v>
      </c>
      <c r="V1456">
        <v>0.1</v>
      </c>
      <c r="W1456">
        <v>0.1</v>
      </c>
      <c r="AA1456">
        <v>0.1</v>
      </c>
      <c r="AD1456">
        <v>0.1</v>
      </c>
      <c r="AF1456">
        <v>0.2</v>
      </c>
      <c r="AG1456">
        <v>0.1</v>
      </c>
      <c r="AH1456">
        <v>0.1</v>
      </c>
      <c r="AI1456">
        <v>0.1</v>
      </c>
      <c r="AJ1456">
        <v>0.1</v>
      </c>
      <c r="AK1456">
        <v>0.1</v>
      </c>
      <c r="AN1456">
        <v>0.1</v>
      </c>
      <c r="AO1456">
        <v>0.1</v>
      </c>
      <c r="AP1456">
        <v>0.1</v>
      </c>
      <c r="AQ1456">
        <v>2.5</v>
      </c>
      <c r="AR1456">
        <v>0.1</v>
      </c>
      <c r="AS1456">
        <v>0.1</v>
      </c>
      <c r="AT1456">
        <v>0.1</v>
      </c>
      <c r="AV1456">
        <v>0.5</v>
      </c>
      <c r="AW1456">
        <v>0.1</v>
      </c>
      <c r="BA1456">
        <v>0.1</v>
      </c>
      <c r="BD1456">
        <v>0.1</v>
      </c>
      <c r="BE1456">
        <v>0.1</v>
      </c>
      <c r="BG1456">
        <v>0.1</v>
      </c>
      <c r="BI1456">
        <v>0.1</v>
      </c>
      <c r="BQ1456">
        <v>0.2</v>
      </c>
      <c r="BS1456">
        <v>1.6</v>
      </c>
      <c r="BT1456">
        <v>-20.8</v>
      </c>
    </row>
    <row r="1457" spans="1:72" x14ac:dyDescent="0.25">
      <c r="A1457" s="28" t="s">
        <v>306</v>
      </c>
      <c r="B1457" s="27" t="s">
        <v>375</v>
      </c>
      <c r="C1457" s="28" t="s">
        <v>397</v>
      </c>
      <c r="BT1457">
        <v>-0.1</v>
      </c>
    </row>
    <row r="1458" spans="1:72" x14ac:dyDescent="0.25">
      <c r="A1458" s="28" t="s">
        <v>306</v>
      </c>
      <c r="B1458" s="27" t="s">
        <v>375</v>
      </c>
      <c r="C1458" s="28" t="s">
        <v>398</v>
      </c>
      <c r="BT1458">
        <v>-0.1</v>
      </c>
    </row>
    <row r="1459" spans="1:3" x14ac:dyDescent="0.25">
      <c r="A1459" s="28" t="s">
        <v>306</v>
      </c>
      <c r="B1459" s="27" t="s">
        <v>375</v>
      </c>
      <c r="C1459" s="28" t="s">
        <v>399</v>
      </c>
    </row>
    <row r="1460" spans="1:72" x14ac:dyDescent="0.25">
      <c r="A1460" s="28" t="s">
        <v>306</v>
      </c>
      <c r="B1460" s="27" t="s">
        <v>375</v>
      </c>
      <c r="C1460" s="28" t="s">
        <v>400</v>
      </c>
      <c r="BQ1460">
        <v>0.1</v>
      </c>
      <c r="BT1460">
        <v>-10.4</v>
      </c>
    </row>
    <row r="1461" spans="1:72" x14ac:dyDescent="0.25">
      <c r="A1461" s="28" t="s">
        <v>306</v>
      </c>
      <c r="B1461" s="27" t="s">
        <v>375</v>
      </c>
      <c r="C1461" s="28" t="s">
        <v>401</v>
      </c>
      <c r="BQ1461">
        <v>0.1</v>
      </c>
      <c r="BT1461">
        <v>-5.3</v>
      </c>
    </row>
    <row r="1462" spans="1:72" x14ac:dyDescent="0.25">
      <c r="A1462" s="28" t="s">
        <v>306</v>
      </c>
      <c r="B1462" s="27" t="s">
        <v>375</v>
      </c>
      <c r="C1462" s="28" t="s">
        <v>402</v>
      </c>
      <c r="D1462">
        <v>0.1</v>
      </c>
      <c r="G1462">
        <v>0.1</v>
      </c>
      <c r="H1462">
        <v>0.2</v>
      </c>
      <c r="I1462">
        <v>0.1</v>
      </c>
      <c r="J1462">
        <v>0.1</v>
      </c>
      <c r="K1462">
        <v>0.1</v>
      </c>
      <c r="L1462">
        <v>0.1</v>
      </c>
      <c r="M1462">
        <v>0.1</v>
      </c>
      <c r="N1462">
        <v>0.2</v>
      </c>
      <c r="O1462">
        <v>0.2</v>
      </c>
      <c r="P1462">
        <v>0.2</v>
      </c>
      <c r="Q1462">
        <v>0.2</v>
      </c>
      <c r="R1462">
        <v>0.2</v>
      </c>
      <c r="S1462">
        <v>0.2</v>
      </c>
      <c r="T1462">
        <v>0.3</v>
      </c>
      <c r="U1462">
        <v>0.3</v>
      </c>
      <c r="V1462">
        <v>0.3</v>
      </c>
      <c r="W1462">
        <v>0.4</v>
      </c>
      <c r="X1462">
        <v>0.2</v>
      </c>
      <c r="Y1462">
        <v>0.2</v>
      </c>
      <c r="Z1462">
        <v>0.1</v>
      </c>
      <c r="AA1462">
        <v>0.2</v>
      </c>
      <c r="AB1462">
        <v>0.1</v>
      </c>
      <c r="AC1462">
        <v>0.1</v>
      </c>
      <c r="AD1462">
        <v>0.3</v>
      </c>
      <c r="AE1462">
        <v>0.1</v>
      </c>
      <c r="AF1462">
        <v>0.4</v>
      </c>
      <c r="AG1462">
        <v>0.5</v>
      </c>
      <c r="AH1462">
        <v>0.2</v>
      </c>
      <c r="AI1462">
        <v>0.2</v>
      </c>
      <c r="AJ1462">
        <v>0.2</v>
      </c>
      <c r="AK1462">
        <v>0.2</v>
      </c>
      <c r="AL1462">
        <v>0.1</v>
      </c>
      <c r="AM1462">
        <v>0.5</v>
      </c>
      <c r="AN1462">
        <v>0.1</v>
      </c>
      <c r="AO1462">
        <v>0.1</v>
      </c>
      <c r="AP1462">
        <v>0.3</v>
      </c>
      <c r="AQ1462">
        <v>1.6</v>
      </c>
      <c r="AR1462">
        <v>0.2</v>
      </c>
      <c r="AS1462">
        <v>0.2</v>
      </c>
      <c r="AT1462">
        <v>0.2</v>
      </c>
      <c r="AU1462">
        <v>0.1</v>
      </c>
      <c r="AV1462">
        <v>0.4</v>
      </c>
      <c r="AW1462">
        <v>0.2</v>
      </c>
      <c r="AX1462">
        <v>0.1</v>
      </c>
      <c r="AY1462">
        <v>0.1</v>
      </c>
      <c r="AZ1462">
        <v>0.1</v>
      </c>
      <c r="BA1462">
        <v>0.2</v>
      </c>
      <c r="BB1462">
        <v>0.1</v>
      </c>
      <c r="BC1462">
        <v>0.1</v>
      </c>
      <c r="BD1462">
        <v>0.2</v>
      </c>
      <c r="BE1462">
        <v>0.2</v>
      </c>
      <c r="BF1462">
        <v>0.3</v>
      </c>
      <c r="BG1462">
        <v>0.5</v>
      </c>
      <c r="BH1462">
        <v>0.1</v>
      </c>
      <c r="BI1462">
        <v>0.1</v>
      </c>
      <c r="BJ1462">
        <v>0.1</v>
      </c>
      <c r="BK1462">
        <v>0.1</v>
      </c>
      <c r="BL1462">
        <v>0.1</v>
      </c>
      <c r="BM1462">
        <v>0.1</v>
      </c>
      <c r="BP1462">
        <v>0.2</v>
      </c>
      <c r="BQ1462">
        <v>5.6</v>
      </c>
      <c r="BS1462">
        <v>0.2</v>
      </c>
      <c r="BT1462">
        <v>0.2</v>
      </c>
    </row>
    <row r="1463" spans="1:72" x14ac:dyDescent="0.25">
      <c r="A1463" s="28" t="s">
        <v>306</v>
      </c>
      <c r="B1463" s="27" t="s">
        <v>375</v>
      </c>
      <c r="C1463" s="28" t="s">
        <v>403</v>
      </c>
      <c r="AQ1463">
        <v>0.1</v>
      </c>
      <c r="BQ1463">
        <v>0.1</v>
      </c>
      <c r="BT1463">
        <v>-0.4</v>
      </c>
    </row>
    <row r="1464" spans="1:72" x14ac:dyDescent="0.25">
      <c r="A1464" s="28" t="s">
        <v>306</v>
      </c>
      <c r="B1464" s="27" t="s">
        <v>375</v>
      </c>
      <c r="C1464" s="28" t="s">
        <v>404</v>
      </c>
      <c r="BT1464">
        <v>-0.1</v>
      </c>
    </row>
    <row r="1465" spans="1:72" x14ac:dyDescent="0.25">
      <c r="A1465" s="28" t="s">
        <v>306</v>
      </c>
      <c r="B1465" s="27" t="s">
        <v>375</v>
      </c>
      <c r="C1465" s="28" t="s">
        <v>405</v>
      </c>
      <c r="BQ1465">
        <v>0.1</v>
      </c>
      <c r="BT1465">
        <v>-0.6</v>
      </c>
    </row>
    <row r="1466" spans="1:3" x14ac:dyDescent="0.25">
      <c r="A1466" s="28" t="s">
        <v>306</v>
      </c>
      <c r="B1466" s="27" t="s">
        <v>375</v>
      </c>
      <c r="C1466" s="28" t="s">
        <v>406</v>
      </c>
    </row>
    <row r="1467" spans="1:72" x14ac:dyDescent="0.25">
      <c r="A1467" s="28" t="s">
        <v>306</v>
      </c>
      <c r="B1467" s="27" t="s">
        <v>375</v>
      </c>
      <c r="C1467" s="28" t="s">
        <v>407</v>
      </c>
      <c r="D1467">
        <v>0.2</v>
      </c>
      <c r="G1467">
        <v>0.1</v>
      </c>
      <c r="H1467">
        <v>1.2</v>
      </c>
      <c r="I1467">
        <v>0.3</v>
      </c>
      <c r="J1467">
        <v>0.2</v>
      </c>
      <c r="K1467">
        <v>0.2</v>
      </c>
      <c r="L1467">
        <v>0.1</v>
      </c>
      <c r="M1467">
        <v>0.2</v>
      </c>
      <c r="N1467">
        <v>0.6</v>
      </c>
      <c r="O1467">
        <v>0.6</v>
      </c>
      <c r="P1467">
        <v>0.3</v>
      </c>
      <c r="Q1467">
        <v>0.2</v>
      </c>
      <c r="R1467">
        <v>0.3</v>
      </c>
      <c r="S1467">
        <v>0.4</v>
      </c>
      <c r="T1467">
        <v>0.6</v>
      </c>
      <c r="U1467">
        <v>0.4</v>
      </c>
      <c r="V1467">
        <v>0.6</v>
      </c>
      <c r="W1467">
        <v>0.7</v>
      </c>
      <c r="X1467">
        <v>0.2</v>
      </c>
      <c r="Y1467">
        <v>0.4</v>
      </c>
      <c r="Z1467">
        <v>0.2</v>
      </c>
      <c r="AA1467">
        <v>0.4</v>
      </c>
      <c r="AC1467">
        <v>0.2</v>
      </c>
      <c r="AD1467">
        <v>0.6</v>
      </c>
      <c r="AE1467">
        <v>0.2</v>
      </c>
      <c r="AF1467">
        <v>2.4</v>
      </c>
      <c r="AG1467">
        <v>0.7</v>
      </c>
      <c r="AH1467">
        <v>0.2</v>
      </c>
      <c r="AI1467">
        <v>0.2</v>
      </c>
      <c r="AJ1467">
        <v>0.2</v>
      </c>
      <c r="AK1467">
        <v>0.3</v>
      </c>
      <c r="AL1467">
        <v>0.1</v>
      </c>
      <c r="AM1467">
        <v>0.4</v>
      </c>
      <c r="AN1467">
        <v>0.4</v>
      </c>
      <c r="AO1467">
        <v>0.5</v>
      </c>
      <c r="AP1467">
        <v>0.3</v>
      </c>
      <c r="AQ1467">
        <v>1.9</v>
      </c>
      <c r="AR1467">
        <v>0.2</v>
      </c>
      <c r="AS1467">
        <v>0.1</v>
      </c>
      <c r="AT1467">
        <v>0.2</v>
      </c>
      <c r="AU1467">
        <v>0.1</v>
      </c>
      <c r="AV1467">
        <v>0.7</v>
      </c>
      <c r="AW1467">
        <v>0.2</v>
      </c>
      <c r="AX1467">
        <v>0.1</v>
      </c>
      <c r="AY1467">
        <v>0.3</v>
      </c>
      <c r="AZ1467">
        <v>0.1</v>
      </c>
      <c r="BA1467">
        <v>0.2</v>
      </c>
      <c r="BB1467">
        <v>0.1</v>
      </c>
      <c r="BC1467">
        <v>0.1</v>
      </c>
      <c r="BD1467">
        <v>0.3</v>
      </c>
      <c r="BE1467">
        <v>0.3</v>
      </c>
      <c r="BF1467">
        <v>0.2</v>
      </c>
      <c r="BG1467">
        <v>0.4</v>
      </c>
      <c r="BH1467">
        <v>0.1</v>
      </c>
      <c r="BI1467">
        <v>0.2</v>
      </c>
      <c r="BJ1467">
        <v>0.1</v>
      </c>
      <c r="BK1467">
        <v>0.1</v>
      </c>
      <c r="BL1467">
        <v>0.1</v>
      </c>
      <c r="BM1467">
        <v>0.1</v>
      </c>
      <c r="BP1467">
        <v>0.2</v>
      </c>
      <c r="BQ1467">
        <v>2.1</v>
      </c>
      <c r="BS1467">
        <v>0.4</v>
      </c>
      <c r="BT1467">
        <v>-15.8</v>
      </c>
    </row>
    <row r="1468" spans="1:72" x14ac:dyDescent="0.25">
      <c r="A1468" s="26" t="s">
        <v>307</v>
      </c>
      <c r="B1468" s="27" t="s">
        <v>376</v>
      </c>
      <c r="C1468" s="26" t="s">
        <v>384</v>
      </c>
      <c r="D1468">
        <v>119.7</v>
      </c>
      <c r="E1468">
        <v>14.3</v>
      </c>
      <c r="F1468">
        <v>20</v>
      </c>
      <c r="G1468">
        <v>54.1</v>
      </c>
      <c r="H1468">
        <v>449</v>
      </c>
      <c r="I1468">
        <v>129.2</v>
      </c>
      <c r="J1468">
        <v>145.3</v>
      </c>
      <c r="K1468">
        <v>108</v>
      </c>
      <c r="L1468">
        <v>50.6</v>
      </c>
      <c r="M1468">
        <v>124.7</v>
      </c>
      <c r="N1468">
        <v>405.5</v>
      </c>
      <c r="O1468">
        <v>179.6</v>
      </c>
      <c r="P1468">
        <v>140.6</v>
      </c>
      <c r="Q1468">
        <v>134.8</v>
      </c>
      <c r="R1468">
        <v>132.5</v>
      </c>
      <c r="S1468">
        <v>208.1</v>
      </c>
      <c r="T1468">
        <v>156.2</v>
      </c>
      <c r="U1468">
        <v>168.1</v>
      </c>
      <c r="V1468">
        <v>269.5</v>
      </c>
      <c r="W1468">
        <v>271.9</v>
      </c>
      <c r="X1468">
        <v>99.5</v>
      </c>
      <c r="Y1468">
        <v>346</v>
      </c>
      <c r="Z1468">
        <v>55.5</v>
      </c>
      <c r="AA1468">
        <v>350.6</v>
      </c>
      <c r="AB1468">
        <v>62.8</v>
      </c>
      <c r="AC1468">
        <v>439.3</v>
      </c>
      <c r="AD1468">
        <v>561.3</v>
      </c>
      <c r="AE1468">
        <v>121.9</v>
      </c>
      <c r="AF1468">
        <v>490.9</v>
      </c>
      <c r="AG1468">
        <v>483.6</v>
      </c>
      <c r="AH1468">
        <v>399.6</v>
      </c>
      <c r="AI1468">
        <v>43.8</v>
      </c>
      <c r="AJ1468">
        <v>146.3</v>
      </c>
      <c r="AK1468">
        <v>399.4</v>
      </c>
      <c r="AL1468">
        <v>76.5</v>
      </c>
      <c r="AM1468">
        <v>2158.5</v>
      </c>
      <c r="AN1468">
        <v>56.7</v>
      </c>
      <c r="AO1468">
        <v>248.8</v>
      </c>
      <c r="AP1468">
        <v>208.6</v>
      </c>
      <c r="AQ1468">
        <v>436.2</v>
      </c>
      <c r="AR1468">
        <v>157.1</v>
      </c>
      <c r="AS1468">
        <v>80.5</v>
      </c>
      <c r="AT1468">
        <v>49</v>
      </c>
      <c r="AU1468">
        <v>251</v>
      </c>
      <c r="AV1468">
        <v>1673.7</v>
      </c>
      <c r="AW1468">
        <v>396</v>
      </c>
      <c r="AX1468">
        <v>152.4</v>
      </c>
      <c r="AY1468">
        <v>324.5</v>
      </c>
      <c r="AZ1468">
        <v>238.8</v>
      </c>
      <c r="BA1468">
        <v>898.2</v>
      </c>
      <c r="BB1468">
        <v>302.2</v>
      </c>
      <c r="BC1468">
        <v>114.3</v>
      </c>
      <c r="BD1468">
        <v>708.1</v>
      </c>
      <c r="BE1468">
        <v>758.3</v>
      </c>
      <c r="BF1468">
        <v>476.4</v>
      </c>
      <c r="BG1468">
        <v>3151.3</v>
      </c>
      <c r="BH1468">
        <v>1676.3</v>
      </c>
      <c r="BI1468">
        <v>643.8</v>
      </c>
      <c r="BJ1468">
        <v>567.4</v>
      </c>
      <c r="BK1468">
        <v>403.3</v>
      </c>
      <c r="BL1468">
        <v>13.7</v>
      </c>
      <c r="BM1468">
        <v>13737</v>
      </c>
      <c r="BP1468">
        <v>1013</v>
      </c>
      <c r="BQ1468">
        <v>137590.7</v>
      </c>
      <c r="BR1468">
        <v>143.3</v>
      </c>
      <c r="BS1468">
        <v>268.3</v>
      </c>
      <c r="BT1468">
        <v>70.3</v>
      </c>
    </row>
    <row r="1469" spans="1:71" x14ac:dyDescent="0.25">
      <c r="A1469" s="28" t="s">
        <v>307</v>
      </c>
      <c r="B1469" s="27" t="s">
        <v>376</v>
      </c>
      <c r="C1469" s="28" t="s">
        <v>385</v>
      </c>
      <c r="D1469">
        <v>0.1</v>
      </c>
      <c r="H1469">
        <v>0.5</v>
      </c>
      <c r="I1469">
        <v>0.1</v>
      </c>
      <c r="J1469">
        <v>0.1</v>
      </c>
      <c r="K1469">
        <v>0.1</v>
      </c>
      <c r="N1469">
        <v>0.2</v>
      </c>
      <c r="O1469">
        <v>0.3</v>
      </c>
      <c r="P1469">
        <v>0.1</v>
      </c>
      <c r="Q1469">
        <v>0.1</v>
      </c>
      <c r="R1469">
        <v>0.1</v>
      </c>
      <c r="S1469">
        <v>0.1</v>
      </c>
      <c r="T1469">
        <v>0.2</v>
      </c>
      <c r="U1469">
        <v>0.1</v>
      </c>
      <c r="V1469">
        <v>0.3</v>
      </c>
      <c r="W1469">
        <v>0.3</v>
      </c>
      <c r="X1469">
        <v>0.1</v>
      </c>
      <c r="Y1469">
        <v>0.1</v>
      </c>
      <c r="Z1469">
        <v>0.1</v>
      </c>
      <c r="AA1469">
        <v>0.1</v>
      </c>
      <c r="AC1469">
        <v>0.1</v>
      </c>
      <c r="AD1469">
        <v>0.2</v>
      </c>
      <c r="AE1469">
        <v>0.1</v>
      </c>
      <c r="AF1469">
        <v>1.3</v>
      </c>
      <c r="AG1469">
        <v>0.3</v>
      </c>
      <c r="AH1469">
        <v>0.1</v>
      </c>
      <c r="AJ1469">
        <v>0.1</v>
      </c>
      <c r="AK1469">
        <v>0.1</v>
      </c>
      <c r="AM1469">
        <v>0.1</v>
      </c>
      <c r="AN1469">
        <v>0.2</v>
      </c>
      <c r="AO1469">
        <v>0.1</v>
      </c>
      <c r="AP1469">
        <v>0.1</v>
      </c>
      <c r="AQ1469">
        <v>0.5</v>
      </c>
      <c r="AV1469">
        <v>0.1</v>
      </c>
      <c r="AW1469">
        <v>0.1</v>
      </c>
      <c r="AY1469">
        <v>0.1</v>
      </c>
      <c r="BA1469">
        <v>0.1</v>
      </c>
      <c r="BC1469">
        <v>0.1</v>
      </c>
      <c r="BD1469">
        <v>0.1</v>
      </c>
      <c r="BG1469">
        <v>0.1</v>
      </c>
      <c r="BQ1469">
        <v>0.2</v>
      </c>
      <c r="BS1469">
        <v>0.1</v>
      </c>
    </row>
    <row r="1470" spans="1:72" x14ac:dyDescent="0.25">
      <c r="A1470" s="28" t="s">
        <v>307</v>
      </c>
      <c r="B1470" s="27" t="s">
        <v>376</v>
      </c>
      <c r="C1470" s="28" t="s">
        <v>386</v>
      </c>
      <c r="D1470">
        <v>0.7</v>
      </c>
      <c r="E1470">
        <v>0.4</v>
      </c>
      <c r="F1470">
        <v>0.2</v>
      </c>
      <c r="G1470">
        <v>0.6</v>
      </c>
      <c r="H1470">
        <v>1.3</v>
      </c>
      <c r="I1470">
        <v>0.9</v>
      </c>
      <c r="J1470">
        <v>0.5</v>
      </c>
      <c r="K1470">
        <v>0.7</v>
      </c>
      <c r="L1470">
        <v>0.6</v>
      </c>
      <c r="M1470">
        <v>0.8</v>
      </c>
      <c r="N1470">
        <v>1</v>
      </c>
      <c r="O1470">
        <v>0.9</v>
      </c>
      <c r="P1470">
        <v>0.9</v>
      </c>
      <c r="Q1470">
        <v>0.7</v>
      </c>
      <c r="R1470">
        <v>0.9</v>
      </c>
      <c r="S1470">
        <v>1</v>
      </c>
      <c r="T1470">
        <v>0.8</v>
      </c>
      <c r="U1470">
        <v>0.8</v>
      </c>
      <c r="V1470">
        <v>0.8</v>
      </c>
      <c r="W1470">
        <v>1</v>
      </c>
      <c r="X1470">
        <v>0.7</v>
      </c>
      <c r="Y1470">
        <v>11.4</v>
      </c>
      <c r="Z1470">
        <v>0.8</v>
      </c>
      <c r="AA1470">
        <v>1.4</v>
      </c>
      <c r="AB1470">
        <v>0.4</v>
      </c>
      <c r="AC1470">
        <v>1.3</v>
      </c>
      <c r="AD1470">
        <v>1</v>
      </c>
      <c r="AE1470">
        <v>0.9</v>
      </c>
      <c r="AF1470">
        <v>1.1</v>
      </c>
      <c r="AG1470">
        <v>1.3</v>
      </c>
      <c r="AH1470">
        <v>1.2</v>
      </c>
      <c r="AI1470">
        <v>1</v>
      </c>
      <c r="AJ1470">
        <v>1.1</v>
      </c>
      <c r="AK1470">
        <v>1</v>
      </c>
      <c r="AL1470">
        <v>0.8</v>
      </c>
      <c r="AM1470">
        <v>4.6</v>
      </c>
      <c r="AN1470">
        <v>0.9</v>
      </c>
      <c r="AO1470">
        <v>0.9</v>
      </c>
      <c r="AP1470">
        <v>0.9</v>
      </c>
      <c r="AQ1470">
        <v>1.2</v>
      </c>
      <c r="AR1470">
        <v>0.5</v>
      </c>
      <c r="AS1470">
        <v>1.2</v>
      </c>
      <c r="AT1470">
        <v>0.8</v>
      </c>
      <c r="AU1470">
        <v>0.7</v>
      </c>
      <c r="AV1470">
        <v>1.5</v>
      </c>
      <c r="AW1470">
        <v>0.9</v>
      </c>
      <c r="AX1470">
        <v>1</v>
      </c>
      <c r="AY1470">
        <v>0.8</v>
      </c>
      <c r="AZ1470">
        <v>0.7</v>
      </c>
      <c r="BA1470">
        <v>2.2</v>
      </c>
      <c r="BB1470">
        <v>0.7</v>
      </c>
      <c r="BC1470">
        <v>7.7</v>
      </c>
      <c r="BD1470">
        <v>1.1</v>
      </c>
      <c r="BE1470">
        <v>1.6</v>
      </c>
      <c r="BF1470">
        <v>1.1</v>
      </c>
      <c r="BG1470">
        <v>5.7</v>
      </c>
      <c r="BH1470">
        <v>1.4</v>
      </c>
      <c r="BI1470">
        <v>1.2</v>
      </c>
      <c r="BJ1470">
        <v>0.9</v>
      </c>
      <c r="BK1470">
        <v>1.7</v>
      </c>
      <c r="BL1470">
        <v>0.3</v>
      </c>
      <c r="BM1470">
        <v>5.4</v>
      </c>
      <c r="BP1470">
        <v>3.8</v>
      </c>
      <c r="BQ1470">
        <v>174.3</v>
      </c>
      <c r="BR1470">
        <v>0.2</v>
      </c>
      <c r="BS1470">
        <v>1.3</v>
      </c>
      <c r="BT1470">
        <v>1.6</v>
      </c>
    </row>
    <row r="1471" spans="1:72" x14ac:dyDescent="0.25">
      <c r="A1471" s="28" t="s">
        <v>307</v>
      </c>
      <c r="B1471" s="27" t="s">
        <v>376</v>
      </c>
      <c r="C1471" s="28" t="s">
        <v>387</v>
      </c>
      <c r="D1471">
        <v>1.7</v>
      </c>
      <c r="E1471">
        <v>0.1</v>
      </c>
      <c r="F1471">
        <v>0.1</v>
      </c>
      <c r="G1471">
        <v>0.2</v>
      </c>
      <c r="H1471">
        <v>10.5</v>
      </c>
      <c r="I1471">
        <v>1.9</v>
      </c>
      <c r="J1471">
        <v>0.9</v>
      </c>
      <c r="K1471">
        <v>1.1</v>
      </c>
      <c r="L1471">
        <v>0.3</v>
      </c>
      <c r="M1471">
        <v>0.9</v>
      </c>
      <c r="N1471">
        <v>4.5</v>
      </c>
      <c r="O1471">
        <v>4.5</v>
      </c>
      <c r="P1471">
        <v>2.3</v>
      </c>
      <c r="Q1471">
        <v>1.3</v>
      </c>
      <c r="R1471">
        <v>1.6</v>
      </c>
      <c r="S1471">
        <v>2.5</v>
      </c>
      <c r="T1471">
        <v>5.1</v>
      </c>
      <c r="U1471">
        <v>2.4</v>
      </c>
      <c r="V1471">
        <v>4.4</v>
      </c>
      <c r="W1471">
        <v>4.7</v>
      </c>
      <c r="X1471">
        <v>1.2</v>
      </c>
      <c r="Y1471">
        <v>4</v>
      </c>
      <c r="Z1471">
        <v>1.3</v>
      </c>
      <c r="AA1471">
        <v>2.6</v>
      </c>
      <c r="AB1471">
        <v>0.1</v>
      </c>
      <c r="AC1471">
        <v>1.1</v>
      </c>
      <c r="AD1471">
        <v>5.3</v>
      </c>
      <c r="AE1471">
        <v>1.5</v>
      </c>
      <c r="AF1471">
        <v>21.6</v>
      </c>
      <c r="AG1471">
        <v>5.1</v>
      </c>
      <c r="AH1471">
        <v>1.2</v>
      </c>
      <c r="AI1471">
        <v>0.7</v>
      </c>
      <c r="AJ1471">
        <v>1.1</v>
      </c>
      <c r="AK1471">
        <v>1.4</v>
      </c>
      <c r="AL1471">
        <v>0.3</v>
      </c>
      <c r="AM1471">
        <v>3.6</v>
      </c>
      <c r="AN1471">
        <v>3.5</v>
      </c>
      <c r="AO1471">
        <v>0.8</v>
      </c>
      <c r="AP1471">
        <v>1.2</v>
      </c>
      <c r="AQ1471">
        <v>12.2</v>
      </c>
      <c r="AR1471">
        <v>0.4</v>
      </c>
      <c r="AS1471">
        <v>0.4</v>
      </c>
      <c r="AT1471">
        <v>1</v>
      </c>
      <c r="AU1471">
        <v>0.7</v>
      </c>
      <c r="AV1471">
        <v>3.7</v>
      </c>
      <c r="AW1471">
        <v>0.9</v>
      </c>
      <c r="AX1471">
        <v>0.7</v>
      </c>
      <c r="AY1471">
        <v>0.8</v>
      </c>
      <c r="AZ1471">
        <v>0.4</v>
      </c>
      <c r="BA1471">
        <v>1.5</v>
      </c>
      <c r="BB1471">
        <v>0.3</v>
      </c>
      <c r="BC1471">
        <v>5.7</v>
      </c>
      <c r="BD1471">
        <v>1.7</v>
      </c>
      <c r="BE1471">
        <v>1.2</v>
      </c>
      <c r="BF1471">
        <v>0.7</v>
      </c>
      <c r="BG1471">
        <v>2.6</v>
      </c>
      <c r="BH1471">
        <v>0.7</v>
      </c>
      <c r="BI1471">
        <v>0.8</v>
      </c>
      <c r="BJ1471">
        <v>0.4</v>
      </c>
      <c r="BK1471">
        <v>0.4</v>
      </c>
      <c r="BL1471">
        <v>0.2</v>
      </c>
      <c r="BM1471">
        <v>1</v>
      </c>
      <c r="BP1471">
        <v>0.9</v>
      </c>
      <c r="BQ1471">
        <v>36.1</v>
      </c>
      <c r="BR1471">
        <v>0.1</v>
      </c>
      <c r="BS1471">
        <v>6.2</v>
      </c>
      <c r="BT1471">
        <v>0.9</v>
      </c>
    </row>
    <row r="1472" spans="1:3" x14ac:dyDescent="0.25">
      <c r="A1472" s="28" t="s">
        <v>307</v>
      </c>
      <c r="B1472" s="27" t="s">
        <v>376</v>
      </c>
      <c r="C1472" s="28" t="s">
        <v>388</v>
      </c>
    </row>
    <row r="1473" spans="1:3" x14ac:dyDescent="0.25">
      <c r="A1473" s="28" t="s">
        <v>307</v>
      </c>
      <c r="B1473" s="27" t="s">
        <v>376</v>
      </c>
      <c r="C1473" s="28" t="s">
        <v>389</v>
      </c>
    </row>
    <row r="1474" spans="1:69" x14ac:dyDescent="0.25">
      <c r="A1474" s="28" t="s">
        <v>307</v>
      </c>
      <c r="B1474" s="27" t="s">
        <v>376</v>
      </c>
      <c r="C1474" s="28" t="s">
        <v>390</v>
      </c>
      <c r="H1474">
        <v>0.1</v>
      </c>
      <c r="Y1474">
        <v>9.4</v>
      </c>
      <c r="AC1474">
        <v>0.2</v>
      </c>
      <c r="AF1474">
        <v>0.1</v>
      </c>
      <c r="AG1474">
        <v>0.3</v>
      </c>
      <c r="AH1474">
        <v>0.1</v>
      </c>
      <c r="AM1474">
        <v>0.4</v>
      </c>
      <c r="AO1474">
        <v>0.1</v>
      </c>
      <c r="AV1474">
        <v>0.1</v>
      </c>
      <c r="BC1474">
        <v>0.1</v>
      </c>
      <c r="BD1474">
        <v>0.1</v>
      </c>
      <c r="BE1474">
        <v>0.1</v>
      </c>
      <c r="BF1474">
        <v>0.1</v>
      </c>
      <c r="BG1474">
        <v>3.4</v>
      </c>
      <c r="BH1474">
        <v>0.1</v>
      </c>
      <c r="BI1474">
        <v>0.1</v>
      </c>
      <c r="BJ1474">
        <v>0.2</v>
      </c>
      <c r="BM1474">
        <v>0.6</v>
      </c>
      <c r="BP1474">
        <v>0.1</v>
      </c>
      <c r="BQ1474">
        <v>4.8</v>
      </c>
    </row>
    <row r="1475" spans="1:32" x14ac:dyDescent="0.25">
      <c r="A1475" s="28" t="s">
        <v>307</v>
      </c>
      <c r="B1475" s="27" t="s">
        <v>376</v>
      </c>
      <c r="C1475" s="28" t="s">
        <v>391</v>
      </c>
      <c r="AF1475">
        <v>0.1</v>
      </c>
    </row>
    <row r="1476" spans="1:69" x14ac:dyDescent="0.25">
      <c r="A1476" s="28" t="s">
        <v>307</v>
      </c>
      <c r="B1476" s="27" t="s">
        <v>376</v>
      </c>
      <c r="C1476" s="28" t="s">
        <v>392</v>
      </c>
      <c r="BQ1476">
        <v>0.5</v>
      </c>
    </row>
    <row r="1477" spans="1:3" x14ac:dyDescent="0.25">
      <c r="A1477" s="28" t="s">
        <v>307</v>
      </c>
      <c r="B1477" s="27" t="s">
        <v>376</v>
      </c>
      <c r="C1477" s="28" t="s">
        <v>393</v>
      </c>
    </row>
    <row r="1478" spans="1:69" x14ac:dyDescent="0.25">
      <c r="A1478" s="28" t="s">
        <v>307</v>
      </c>
      <c r="B1478" s="27" t="s">
        <v>376</v>
      </c>
      <c r="C1478" s="28" t="s">
        <v>394</v>
      </c>
      <c r="BQ1478">
        <v>0.3</v>
      </c>
    </row>
    <row r="1479" spans="1:71" x14ac:dyDescent="0.25">
      <c r="A1479" s="28" t="s">
        <v>307</v>
      </c>
      <c r="B1479" s="27" t="s">
        <v>376</v>
      </c>
      <c r="C1479" s="28" t="s">
        <v>395</v>
      </c>
      <c r="D1479">
        <v>0.1</v>
      </c>
      <c r="G1479">
        <v>0.1</v>
      </c>
      <c r="H1479">
        <v>0.8</v>
      </c>
      <c r="I1479">
        <v>0.1</v>
      </c>
      <c r="J1479">
        <v>0.1</v>
      </c>
      <c r="K1479">
        <v>0.1</v>
      </c>
      <c r="M1479">
        <v>0.2</v>
      </c>
      <c r="N1479">
        <v>0.6</v>
      </c>
      <c r="O1479">
        <v>0.4</v>
      </c>
      <c r="P1479">
        <v>0.2</v>
      </c>
      <c r="Q1479">
        <v>0.2</v>
      </c>
      <c r="R1479">
        <v>0.2</v>
      </c>
      <c r="S1479">
        <v>0.3</v>
      </c>
      <c r="T1479">
        <v>0.2</v>
      </c>
      <c r="U1479">
        <v>0.2</v>
      </c>
      <c r="V1479">
        <v>0.3</v>
      </c>
      <c r="W1479">
        <v>0.4</v>
      </c>
      <c r="X1479">
        <v>0.2</v>
      </c>
      <c r="Y1479">
        <v>0.2</v>
      </c>
      <c r="Z1479">
        <v>0.1</v>
      </c>
      <c r="AA1479">
        <v>0.4</v>
      </c>
      <c r="AC1479">
        <v>0.2</v>
      </c>
      <c r="AD1479">
        <v>0.8</v>
      </c>
      <c r="AE1479">
        <v>0.4</v>
      </c>
      <c r="AF1479">
        <v>2.6</v>
      </c>
      <c r="AG1479">
        <v>0.8</v>
      </c>
      <c r="AH1479">
        <v>1.6</v>
      </c>
      <c r="AI1479">
        <v>15.2</v>
      </c>
      <c r="AJ1479">
        <v>2.1</v>
      </c>
      <c r="AK1479">
        <v>7.4</v>
      </c>
      <c r="AL1479">
        <v>0.4</v>
      </c>
      <c r="AM1479">
        <v>0.3</v>
      </c>
      <c r="AN1479">
        <v>0.2</v>
      </c>
      <c r="AO1479">
        <v>0.2</v>
      </c>
      <c r="AP1479">
        <v>0.3</v>
      </c>
      <c r="AQ1479">
        <v>1.3</v>
      </c>
      <c r="AR1479">
        <v>0.2</v>
      </c>
      <c r="AS1479">
        <v>0.2</v>
      </c>
      <c r="AT1479">
        <v>0.1</v>
      </c>
      <c r="AU1479">
        <v>0.1</v>
      </c>
      <c r="AV1479">
        <v>0.9</v>
      </c>
      <c r="AW1479">
        <v>0.2</v>
      </c>
      <c r="AX1479">
        <v>0.1</v>
      </c>
      <c r="AY1479">
        <v>0.1</v>
      </c>
      <c r="AZ1479">
        <v>0.1</v>
      </c>
      <c r="BA1479">
        <v>0.7</v>
      </c>
      <c r="BB1479">
        <v>0.1</v>
      </c>
      <c r="BC1479">
        <v>0.1</v>
      </c>
      <c r="BD1479">
        <v>0.9</v>
      </c>
      <c r="BE1479">
        <v>0.4</v>
      </c>
      <c r="BF1479">
        <v>0.2</v>
      </c>
      <c r="BG1479">
        <v>0.3</v>
      </c>
      <c r="BH1479">
        <v>0.1</v>
      </c>
      <c r="BI1479">
        <v>0.1</v>
      </c>
      <c r="BJ1479">
        <v>0.1</v>
      </c>
      <c r="BK1479">
        <v>0.1</v>
      </c>
      <c r="BM1479">
        <v>0.1</v>
      </c>
      <c r="BP1479">
        <v>0.1</v>
      </c>
      <c r="BQ1479">
        <v>3.3</v>
      </c>
      <c r="BS1479">
        <v>0.2</v>
      </c>
    </row>
    <row r="1480" spans="1:72" x14ac:dyDescent="0.25">
      <c r="A1480" s="28" t="s">
        <v>307</v>
      </c>
      <c r="B1480" s="27" t="s">
        <v>376</v>
      </c>
      <c r="C1480" s="28" t="s">
        <v>396</v>
      </c>
      <c r="AQ1480">
        <v>0.3</v>
      </c>
      <c r="AV1480">
        <v>0.1</v>
      </c>
      <c r="BS1480">
        <v>0.2</v>
      </c>
      <c r="BT1480">
        <v>-0.2</v>
      </c>
    </row>
    <row r="1481" spans="1:72" x14ac:dyDescent="0.25">
      <c r="A1481" s="28" t="s">
        <v>307</v>
      </c>
      <c r="B1481" s="27" t="s">
        <v>376</v>
      </c>
      <c r="C1481" s="28" t="s">
        <v>397</v>
      </c>
      <c r="D1481">
        <v>0.3</v>
      </c>
      <c r="E1481">
        <v>0.1</v>
      </c>
      <c r="F1481">
        <v>0.1</v>
      </c>
      <c r="G1481">
        <v>0.2</v>
      </c>
      <c r="H1481">
        <v>0.4</v>
      </c>
      <c r="I1481">
        <v>0.2</v>
      </c>
      <c r="J1481">
        <v>0.2</v>
      </c>
      <c r="K1481">
        <v>0.3</v>
      </c>
      <c r="L1481">
        <v>0.2</v>
      </c>
      <c r="M1481">
        <v>0.3</v>
      </c>
      <c r="N1481">
        <v>0.4</v>
      </c>
      <c r="O1481">
        <v>0.3</v>
      </c>
      <c r="P1481">
        <v>0.3</v>
      </c>
      <c r="Q1481">
        <v>0.3</v>
      </c>
      <c r="R1481">
        <v>0.3</v>
      </c>
      <c r="S1481">
        <v>0.4</v>
      </c>
      <c r="T1481">
        <v>0.3</v>
      </c>
      <c r="U1481">
        <v>0.3</v>
      </c>
      <c r="V1481">
        <v>0.3</v>
      </c>
      <c r="W1481">
        <v>0.4</v>
      </c>
      <c r="X1481">
        <v>0.3</v>
      </c>
      <c r="Y1481">
        <v>1.2</v>
      </c>
      <c r="Z1481">
        <v>0.3</v>
      </c>
      <c r="AA1481">
        <v>0.4</v>
      </c>
      <c r="AB1481">
        <v>0.1</v>
      </c>
      <c r="AC1481">
        <v>0.4</v>
      </c>
      <c r="AD1481">
        <v>0.3</v>
      </c>
      <c r="AE1481">
        <v>0.3</v>
      </c>
      <c r="AF1481">
        <v>0.2</v>
      </c>
      <c r="AG1481">
        <v>0.3</v>
      </c>
      <c r="AH1481">
        <v>0.4</v>
      </c>
      <c r="AI1481">
        <v>0.4</v>
      </c>
      <c r="AJ1481">
        <v>0.5</v>
      </c>
      <c r="AK1481">
        <v>0.4</v>
      </c>
      <c r="AL1481">
        <v>0.3</v>
      </c>
      <c r="AM1481">
        <v>0.9</v>
      </c>
      <c r="AN1481">
        <v>0.3</v>
      </c>
      <c r="AO1481">
        <v>0.3</v>
      </c>
      <c r="AP1481">
        <v>0.3</v>
      </c>
      <c r="AQ1481">
        <v>0.4</v>
      </c>
      <c r="AR1481">
        <v>0.2</v>
      </c>
      <c r="AS1481">
        <v>0.5</v>
      </c>
      <c r="AT1481">
        <v>0.3</v>
      </c>
      <c r="AU1481">
        <v>0.2</v>
      </c>
      <c r="AV1481">
        <v>0.5</v>
      </c>
      <c r="AW1481">
        <v>0.3</v>
      </c>
      <c r="AX1481">
        <v>0.4</v>
      </c>
      <c r="AY1481">
        <v>0.3</v>
      </c>
      <c r="AZ1481">
        <v>0.2</v>
      </c>
      <c r="BA1481">
        <v>0.4</v>
      </c>
      <c r="BB1481">
        <v>0.3</v>
      </c>
      <c r="BC1481">
        <v>18</v>
      </c>
      <c r="BD1481">
        <v>0.3</v>
      </c>
      <c r="BE1481">
        <v>0.6</v>
      </c>
      <c r="BF1481">
        <v>0.4</v>
      </c>
      <c r="BG1481">
        <v>1.1</v>
      </c>
      <c r="BH1481">
        <v>0.4</v>
      </c>
      <c r="BI1481">
        <v>0.4</v>
      </c>
      <c r="BJ1481">
        <v>0.3</v>
      </c>
      <c r="BK1481">
        <v>0.3</v>
      </c>
      <c r="BL1481">
        <v>0.1</v>
      </c>
      <c r="BM1481">
        <v>1.1</v>
      </c>
      <c r="BP1481">
        <v>0.5</v>
      </c>
      <c r="BQ1481">
        <v>29.6</v>
      </c>
      <c r="BR1481">
        <v>0.2</v>
      </c>
      <c r="BS1481">
        <v>0.4</v>
      </c>
      <c r="BT1481">
        <v>0.5</v>
      </c>
    </row>
    <row r="1482" spans="1:3" x14ac:dyDescent="0.25">
      <c r="A1482" s="28" t="s">
        <v>307</v>
      </c>
      <c r="B1482" s="27" t="s">
        <v>376</v>
      </c>
      <c r="C1482" s="28" t="s">
        <v>398</v>
      </c>
    </row>
    <row r="1483" spans="1:3" x14ac:dyDescent="0.25">
      <c r="A1483" s="28" t="s">
        <v>307</v>
      </c>
      <c r="B1483" s="27" t="s">
        <v>376</v>
      </c>
      <c r="C1483" s="28" t="s">
        <v>399</v>
      </c>
    </row>
    <row r="1484" spans="1:72" x14ac:dyDescent="0.25">
      <c r="A1484" s="28" t="s">
        <v>307</v>
      </c>
      <c r="B1484" s="27" t="s">
        <v>376</v>
      </c>
      <c r="C1484" s="28" t="s">
        <v>400</v>
      </c>
      <c r="H1484">
        <v>0.1</v>
      </c>
      <c r="N1484">
        <v>0.1</v>
      </c>
      <c r="O1484">
        <v>0.1</v>
      </c>
      <c r="P1484">
        <v>0.1</v>
      </c>
      <c r="Q1484">
        <v>0.1</v>
      </c>
      <c r="R1484">
        <v>0.1</v>
      </c>
      <c r="S1484">
        <v>0.1</v>
      </c>
      <c r="T1484">
        <v>0.1</v>
      </c>
      <c r="U1484">
        <v>0.1</v>
      </c>
      <c r="V1484">
        <v>0.1</v>
      </c>
      <c r="W1484">
        <v>0.1</v>
      </c>
      <c r="Y1484">
        <v>2</v>
      </c>
      <c r="AA1484">
        <v>0.1</v>
      </c>
      <c r="AC1484">
        <v>0.1</v>
      </c>
      <c r="AD1484">
        <v>0.1</v>
      </c>
      <c r="AE1484">
        <v>0.1</v>
      </c>
      <c r="AF1484">
        <v>0.1</v>
      </c>
      <c r="AG1484">
        <v>0.1</v>
      </c>
      <c r="AH1484">
        <v>0.1</v>
      </c>
      <c r="AI1484">
        <v>0.1</v>
      </c>
      <c r="AJ1484">
        <v>0.2</v>
      </c>
      <c r="AK1484">
        <v>0.1</v>
      </c>
      <c r="AL1484">
        <v>0.1</v>
      </c>
      <c r="AM1484">
        <v>0.5</v>
      </c>
      <c r="AN1484">
        <v>0.1</v>
      </c>
      <c r="AO1484">
        <v>0.1</v>
      </c>
      <c r="AP1484">
        <v>0.1</v>
      </c>
      <c r="AQ1484">
        <v>0.1</v>
      </c>
      <c r="AS1484">
        <v>0.1</v>
      </c>
      <c r="AT1484">
        <v>0.1</v>
      </c>
      <c r="AU1484">
        <v>0.1</v>
      </c>
      <c r="AV1484">
        <v>0.2</v>
      </c>
      <c r="AW1484">
        <v>0.1</v>
      </c>
      <c r="AX1484">
        <v>0.1</v>
      </c>
      <c r="AY1484">
        <v>0.1</v>
      </c>
      <c r="BA1484">
        <v>0.1</v>
      </c>
      <c r="BB1484">
        <v>0.1</v>
      </c>
      <c r="BC1484">
        <v>0.7</v>
      </c>
      <c r="BD1484">
        <v>0.1</v>
      </c>
      <c r="BE1484">
        <v>0.3</v>
      </c>
      <c r="BF1484">
        <v>0.1</v>
      </c>
      <c r="BG1484">
        <v>1.1</v>
      </c>
      <c r="BH1484">
        <v>0.1</v>
      </c>
      <c r="BI1484">
        <v>0.1</v>
      </c>
      <c r="BJ1484">
        <v>0.1</v>
      </c>
      <c r="BK1484">
        <v>0.1</v>
      </c>
      <c r="BM1484">
        <v>0.7</v>
      </c>
      <c r="BP1484">
        <v>0.2</v>
      </c>
      <c r="BQ1484">
        <v>16.3</v>
      </c>
      <c r="BR1484">
        <v>0.1</v>
      </c>
      <c r="BS1484">
        <v>0.1</v>
      </c>
      <c r="BT1484">
        <v>0.1</v>
      </c>
    </row>
    <row r="1485" spans="1:69" x14ac:dyDescent="0.25">
      <c r="A1485" s="28" t="s">
        <v>307</v>
      </c>
      <c r="B1485" s="27" t="s">
        <v>376</v>
      </c>
      <c r="C1485" s="28" t="s">
        <v>401</v>
      </c>
      <c r="BQ1485">
        <v>0.8</v>
      </c>
    </row>
    <row r="1486" spans="1:72" x14ac:dyDescent="0.25">
      <c r="A1486" s="28" t="s">
        <v>307</v>
      </c>
      <c r="B1486" s="27" t="s">
        <v>376</v>
      </c>
      <c r="C1486" s="28" t="s">
        <v>402</v>
      </c>
      <c r="D1486">
        <v>0.2</v>
      </c>
      <c r="E1486">
        <v>0.1</v>
      </c>
      <c r="G1486">
        <v>0.1</v>
      </c>
      <c r="H1486">
        <v>0.3</v>
      </c>
      <c r="I1486">
        <v>0.1</v>
      </c>
      <c r="J1486">
        <v>0.1</v>
      </c>
      <c r="K1486">
        <v>0.2</v>
      </c>
      <c r="L1486">
        <v>0.1</v>
      </c>
      <c r="M1486">
        <v>0.2</v>
      </c>
      <c r="N1486">
        <v>0.2</v>
      </c>
      <c r="O1486">
        <v>0.2</v>
      </c>
      <c r="P1486">
        <v>0.2</v>
      </c>
      <c r="Q1486">
        <v>0.2</v>
      </c>
      <c r="R1486">
        <v>0.2</v>
      </c>
      <c r="S1486">
        <v>0.3</v>
      </c>
      <c r="T1486">
        <v>0.2</v>
      </c>
      <c r="U1486">
        <v>0.2</v>
      </c>
      <c r="V1486">
        <v>0.2</v>
      </c>
      <c r="W1486">
        <v>0.2</v>
      </c>
      <c r="X1486">
        <v>0.2</v>
      </c>
      <c r="Y1486">
        <v>3.6</v>
      </c>
      <c r="Z1486">
        <v>0.2</v>
      </c>
      <c r="AA1486">
        <v>0.3</v>
      </c>
      <c r="AB1486">
        <v>0.1</v>
      </c>
      <c r="AC1486">
        <v>0.3</v>
      </c>
      <c r="AD1486">
        <v>0.2</v>
      </c>
      <c r="AE1486">
        <v>0.2</v>
      </c>
      <c r="AF1486">
        <v>0.2</v>
      </c>
      <c r="AG1486">
        <v>0.3</v>
      </c>
      <c r="AH1486">
        <v>0.3</v>
      </c>
      <c r="AI1486">
        <v>0.2</v>
      </c>
      <c r="AJ1486">
        <v>0.3</v>
      </c>
      <c r="AK1486">
        <v>0.3</v>
      </c>
      <c r="AL1486">
        <v>0.2</v>
      </c>
      <c r="AM1486">
        <v>1.6</v>
      </c>
      <c r="AN1486">
        <v>0.2</v>
      </c>
      <c r="AO1486">
        <v>0.2</v>
      </c>
      <c r="AP1486">
        <v>0.2</v>
      </c>
      <c r="AQ1486">
        <v>0.3</v>
      </c>
      <c r="AR1486">
        <v>0.1</v>
      </c>
      <c r="AS1486">
        <v>0.3</v>
      </c>
      <c r="AT1486">
        <v>0.2</v>
      </c>
      <c r="AU1486">
        <v>0.2</v>
      </c>
      <c r="AV1486">
        <v>0.4</v>
      </c>
      <c r="AW1486">
        <v>0.2</v>
      </c>
      <c r="AX1486">
        <v>0.2</v>
      </c>
      <c r="AY1486">
        <v>0.2</v>
      </c>
      <c r="AZ1486">
        <v>0.2</v>
      </c>
      <c r="BA1486">
        <v>0.4</v>
      </c>
      <c r="BB1486">
        <v>0.2</v>
      </c>
      <c r="BC1486">
        <v>1.6</v>
      </c>
      <c r="BD1486">
        <v>0.3</v>
      </c>
      <c r="BE1486">
        <v>0.5</v>
      </c>
      <c r="BF1486">
        <v>0.3</v>
      </c>
      <c r="BG1486">
        <v>2</v>
      </c>
      <c r="BH1486">
        <v>0.4</v>
      </c>
      <c r="BI1486">
        <v>0.3</v>
      </c>
      <c r="BJ1486">
        <v>0.2</v>
      </c>
      <c r="BK1486">
        <v>0.3</v>
      </c>
      <c r="BL1486">
        <v>0.1</v>
      </c>
      <c r="BM1486">
        <v>1.6</v>
      </c>
      <c r="BP1486">
        <v>0.6</v>
      </c>
      <c r="BQ1486">
        <v>42.6</v>
      </c>
      <c r="BR1486">
        <v>0.1</v>
      </c>
      <c r="BS1486">
        <v>0.2</v>
      </c>
      <c r="BT1486">
        <v>0.6</v>
      </c>
    </row>
    <row r="1487" spans="1:72" x14ac:dyDescent="0.25">
      <c r="A1487" s="28" t="s">
        <v>307</v>
      </c>
      <c r="B1487" s="27" t="s">
        <v>376</v>
      </c>
      <c r="C1487" s="28" t="s">
        <v>403</v>
      </c>
      <c r="D1487">
        <v>0.1</v>
      </c>
      <c r="E1487">
        <v>0.1</v>
      </c>
      <c r="G1487">
        <v>0.1</v>
      </c>
      <c r="H1487">
        <v>0.2</v>
      </c>
      <c r="I1487">
        <v>0.1</v>
      </c>
      <c r="J1487">
        <v>0.1</v>
      </c>
      <c r="K1487">
        <v>0.1</v>
      </c>
      <c r="L1487">
        <v>0.1</v>
      </c>
      <c r="M1487">
        <v>0.1</v>
      </c>
      <c r="N1487">
        <v>0.1</v>
      </c>
      <c r="O1487">
        <v>0.1</v>
      </c>
      <c r="P1487">
        <v>0.1</v>
      </c>
      <c r="Q1487">
        <v>0.1</v>
      </c>
      <c r="R1487">
        <v>0.1</v>
      </c>
      <c r="S1487">
        <v>0.2</v>
      </c>
      <c r="T1487">
        <v>0.1</v>
      </c>
      <c r="U1487">
        <v>0.1</v>
      </c>
      <c r="V1487">
        <v>0.1</v>
      </c>
      <c r="W1487">
        <v>0.2</v>
      </c>
      <c r="X1487">
        <v>0.1</v>
      </c>
      <c r="Y1487">
        <v>6.6</v>
      </c>
      <c r="Z1487">
        <v>0.1</v>
      </c>
      <c r="AA1487">
        <v>0.1</v>
      </c>
      <c r="AB1487">
        <v>0.1</v>
      </c>
      <c r="AC1487">
        <v>0.3</v>
      </c>
      <c r="AD1487">
        <v>0.1</v>
      </c>
      <c r="AE1487">
        <v>0.1</v>
      </c>
      <c r="AF1487">
        <v>0.2</v>
      </c>
      <c r="AG1487">
        <v>0.3</v>
      </c>
      <c r="AH1487">
        <v>0.2</v>
      </c>
      <c r="AI1487">
        <v>0.1</v>
      </c>
      <c r="AJ1487">
        <v>0.2</v>
      </c>
      <c r="AK1487">
        <v>0.1</v>
      </c>
      <c r="AL1487">
        <v>0.1</v>
      </c>
      <c r="AM1487">
        <v>0.9</v>
      </c>
      <c r="AN1487">
        <v>0.1</v>
      </c>
      <c r="AO1487">
        <v>0.1</v>
      </c>
      <c r="AP1487">
        <v>0.1</v>
      </c>
      <c r="AQ1487">
        <v>0.2</v>
      </c>
      <c r="AR1487">
        <v>0.1</v>
      </c>
      <c r="AS1487">
        <v>0.2</v>
      </c>
      <c r="AT1487">
        <v>0.1</v>
      </c>
      <c r="AU1487">
        <v>0.1</v>
      </c>
      <c r="AV1487">
        <v>0.3</v>
      </c>
      <c r="AW1487">
        <v>0.1</v>
      </c>
      <c r="AX1487">
        <v>0.1</v>
      </c>
      <c r="AY1487">
        <v>0.1</v>
      </c>
      <c r="AZ1487">
        <v>0.1</v>
      </c>
      <c r="BA1487">
        <v>0.2</v>
      </c>
      <c r="BB1487">
        <v>0.1</v>
      </c>
      <c r="BC1487">
        <v>1.1</v>
      </c>
      <c r="BD1487">
        <v>0.1</v>
      </c>
      <c r="BE1487">
        <v>0.3</v>
      </c>
      <c r="BF1487">
        <v>0.2</v>
      </c>
      <c r="BG1487">
        <v>2.5</v>
      </c>
      <c r="BH1487">
        <v>0.2</v>
      </c>
      <c r="BI1487">
        <v>0.2</v>
      </c>
      <c r="BJ1487">
        <v>0.2</v>
      </c>
      <c r="BK1487">
        <v>0.2</v>
      </c>
      <c r="BM1487">
        <v>0.8</v>
      </c>
      <c r="BP1487">
        <v>0.3</v>
      </c>
      <c r="BQ1487">
        <v>21.5</v>
      </c>
      <c r="BS1487">
        <v>0.1</v>
      </c>
      <c r="BT1487">
        <v>0.2</v>
      </c>
    </row>
    <row r="1488" spans="1:69" x14ac:dyDescent="0.25">
      <c r="A1488" s="28" t="s">
        <v>307</v>
      </c>
      <c r="B1488" s="27" t="s">
        <v>376</v>
      </c>
      <c r="C1488" s="28" t="s">
        <v>404</v>
      </c>
      <c r="Y1488">
        <v>0.7</v>
      </c>
      <c r="AM1488">
        <v>0.2</v>
      </c>
      <c r="BC1488">
        <v>0.3</v>
      </c>
      <c r="BE1488">
        <v>0.1</v>
      </c>
      <c r="BG1488">
        <v>0.3</v>
      </c>
      <c r="BM1488">
        <v>0.1</v>
      </c>
      <c r="BP1488">
        <v>0.1</v>
      </c>
      <c r="BQ1488">
        <v>4.6</v>
      </c>
    </row>
    <row r="1489" spans="1:69" x14ac:dyDescent="0.25">
      <c r="A1489" s="28" t="s">
        <v>307</v>
      </c>
      <c r="B1489" s="27" t="s">
        <v>376</v>
      </c>
      <c r="C1489" s="28" t="s">
        <v>405</v>
      </c>
      <c r="Y1489">
        <v>0.2</v>
      </c>
      <c r="AM1489">
        <v>0.1</v>
      </c>
      <c r="BC1489">
        <v>0.2</v>
      </c>
      <c r="BE1489">
        <v>0.1</v>
      </c>
      <c r="BG1489">
        <v>0.2</v>
      </c>
      <c r="BM1489">
        <v>0.1</v>
      </c>
      <c r="BQ1489">
        <v>2.4</v>
      </c>
    </row>
    <row r="1490" spans="1:72" x14ac:dyDescent="0.25">
      <c r="A1490" s="28" t="s">
        <v>307</v>
      </c>
      <c r="B1490" s="27" t="s">
        <v>376</v>
      </c>
      <c r="C1490" s="28" t="s">
        <v>406</v>
      </c>
      <c r="H1490">
        <v>0.1</v>
      </c>
      <c r="N1490">
        <v>0.1</v>
      </c>
      <c r="O1490">
        <v>0.1</v>
      </c>
      <c r="P1490">
        <v>0.1</v>
      </c>
      <c r="Q1490">
        <v>0.1</v>
      </c>
      <c r="R1490">
        <v>0.1</v>
      </c>
      <c r="S1490">
        <v>0.1</v>
      </c>
      <c r="T1490">
        <v>0.1</v>
      </c>
      <c r="U1490">
        <v>0.1</v>
      </c>
      <c r="V1490">
        <v>0.1</v>
      </c>
      <c r="W1490">
        <v>0.1</v>
      </c>
      <c r="Y1490">
        <v>0.4</v>
      </c>
      <c r="AA1490">
        <v>0.1</v>
      </c>
      <c r="AC1490">
        <v>0.1</v>
      </c>
      <c r="AD1490">
        <v>0.1</v>
      </c>
      <c r="AE1490">
        <v>0.1</v>
      </c>
      <c r="AF1490">
        <v>0.1</v>
      </c>
      <c r="AG1490">
        <v>0.1</v>
      </c>
      <c r="AH1490">
        <v>0.1</v>
      </c>
      <c r="AI1490">
        <v>0.1</v>
      </c>
      <c r="AJ1490">
        <v>0.1</v>
      </c>
      <c r="AK1490">
        <v>0.1</v>
      </c>
      <c r="AL1490">
        <v>0.1</v>
      </c>
      <c r="AM1490">
        <v>0.4</v>
      </c>
      <c r="AN1490">
        <v>0.1</v>
      </c>
      <c r="AO1490">
        <v>0.1</v>
      </c>
      <c r="AQ1490">
        <v>0.1</v>
      </c>
      <c r="AS1490">
        <v>0.1</v>
      </c>
      <c r="AU1490">
        <v>0.1</v>
      </c>
      <c r="AV1490">
        <v>0.1</v>
      </c>
      <c r="AW1490">
        <v>0.1</v>
      </c>
      <c r="AX1490">
        <v>0.1</v>
      </c>
      <c r="AY1490">
        <v>0.1</v>
      </c>
      <c r="BA1490">
        <v>0.1</v>
      </c>
      <c r="BB1490">
        <v>0.1</v>
      </c>
      <c r="BC1490">
        <v>1.4</v>
      </c>
      <c r="BD1490">
        <v>0.1</v>
      </c>
      <c r="BE1490">
        <v>0.1</v>
      </c>
      <c r="BF1490">
        <v>0.1</v>
      </c>
      <c r="BG1490">
        <v>0.3</v>
      </c>
      <c r="BH1490">
        <v>0.1</v>
      </c>
      <c r="BI1490">
        <v>0.1</v>
      </c>
      <c r="BJ1490">
        <v>0.1</v>
      </c>
      <c r="BK1490">
        <v>0.1</v>
      </c>
      <c r="BM1490">
        <v>0.4</v>
      </c>
      <c r="BP1490">
        <v>0.2</v>
      </c>
      <c r="BQ1490">
        <v>14.3</v>
      </c>
      <c r="BS1490">
        <v>0.1</v>
      </c>
      <c r="BT1490">
        <v>0.1</v>
      </c>
    </row>
    <row r="1491" spans="1:72" x14ac:dyDescent="0.25">
      <c r="A1491" s="28" t="s">
        <v>307</v>
      </c>
      <c r="B1491" s="27" t="s">
        <v>376</v>
      </c>
      <c r="C1491" s="28" t="s">
        <v>407</v>
      </c>
      <c r="D1491">
        <v>2.5</v>
      </c>
      <c r="E1491">
        <v>1.4</v>
      </c>
      <c r="F1491">
        <v>0.8</v>
      </c>
      <c r="G1491">
        <v>2.1</v>
      </c>
      <c r="H1491">
        <v>4.8</v>
      </c>
      <c r="I1491">
        <v>1.8</v>
      </c>
      <c r="J1491">
        <v>2.1</v>
      </c>
      <c r="K1491">
        <v>2.5</v>
      </c>
      <c r="L1491">
        <v>2.2</v>
      </c>
      <c r="M1491">
        <v>2.9</v>
      </c>
      <c r="N1491">
        <v>3.7</v>
      </c>
      <c r="O1491">
        <v>3.5</v>
      </c>
      <c r="P1491">
        <v>3.4</v>
      </c>
      <c r="Q1491">
        <v>2.9</v>
      </c>
      <c r="R1491">
        <v>3.5</v>
      </c>
      <c r="S1491">
        <v>3.9</v>
      </c>
      <c r="T1491">
        <v>3.4</v>
      </c>
      <c r="U1491">
        <v>3</v>
      </c>
      <c r="V1491">
        <v>3.3</v>
      </c>
      <c r="W1491">
        <v>3.9</v>
      </c>
      <c r="X1491">
        <v>2.7</v>
      </c>
      <c r="Y1491">
        <v>89.1</v>
      </c>
      <c r="Z1491">
        <v>2.8</v>
      </c>
      <c r="AA1491">
        <v>4.2</v>
      </c>
      <c r="AB1491">
        <v>1.4</v>
      </c>
      <c r="AC1491">
        <v>5.9</v>
      </c>
      <c r="AD1491">
        <v>3.4</v>
      </c>
      <c r="AE1491">
        <v>3.5</v>
      </c>
      <c r="AF1491">
        <v>4.4</v>
      </c>
      <c r="AG1491">
        <v>5.6</v>
      </c>
      <c r="AH1491">
        <v>4.6</v>
      </c>
      <c r="AI1491">
        <v>3.8</v>
      </c>
      <c r="AJ1491">
        <v>4.6</v>
      </c>
      <c r="AK1491">
        <v>4</v>
      </c>
      <c r="AL1491">
        <v>3.2</v>
      </c>
      <c r="AM1491">
        <v>19.7</v>
      </c>
      <c r="AN1491">
        <v>3.5</v>
      </c>
      <c r="AO1491">
        <v>3.6</v>
      </c>
      <c r="AP1491">
        <v>3</v>
      </c>
      <c r="AQ1491">
        <v>5</v>
      </c>
      <c r="AR1491">
        <v>2.1</v>
      </c>
      <c r="AS1491">
        <v>4.4</v>
      </c>
      <c r="AT1491">
        <v>3.1</v>
      </c>
      <c r="AU1491">
        <v>2.8</v>
      </c>
      <c r="AV1491">
        <v>6.4</v>
      </c>
      <c r="AW1491">
        <v>3.3</v>
      </c>
      <c r="AX1491">
        <v>3.7</v>
      </c>
      <c r="AY1491">
        <v>3.6</v>
      </c>
      <c r="AZ1491">
        <v>2.6</v>
      </c>
      <c r="BA1491">
        <v>5.3</v>
      </c>
      <c r="BB1491">
        <v>3.1</v>
      </c>
      <c r="BC1491">
        <v>43</v>
      </c>
      <c r="BD1491">
        <v>4.1</v>
      </c>
      <c r="BE1491">
        <v>6.9</v>
      </c>
      <c r="BF1491">
        <v>4.5</v>
      </c>
      <c r="BG1491">
        <v>39.1</v>
      </c>
      <c r="BH1491">
        <v>5.6</v>
      </c>
      <c r="BI1491">
        <v>5.2</v>
      </c>
      <c r="BJ1491">
        <v>4</v>
      </c>
      <c r="BK1491">
        <v>4.8</v>
      </c>
      <c r="BL1491">
        <v>1.2</v>
      </c>
      <c r="BM1491">
        <v>51.6</v>
      </c>
      <c r="BP1491">
        <v>9.7</v>
      </c>
      <c r="BQ1491">
        <v>830.8</v>
      </c>
      <c r="BR1491">
        <v>1.4</v>
      </c>
      <c r="BS1491">
        <v>3.9</v>
      </c>
      <c r="BT1491">
        <v>6.2</v>
      </c>
    </row>
    <row r="1492" spans="1:72" x14ac:dyDescent="0.25">
      <c r="A1492" s="26" t="s">
        <v>308</v>
      </c>
      <c r="B1492" s="27" t="s">
        <v>377</v>
      </c>
      <c r="C1492" s="26" t="s">
        <v>384</v>
      </c>
      <c r="D1492">
        <v>15.2</v>
      </c>
      <c r="E1492">
        <v>1.7</v>
      </c>
      <c r="F1492">
        <v>21.7</v>
      </c>
      <c r="H1492">
        <v>53.2</v>
      </c>
      <c r="N1492">
        <v>0.1</v>
      </c>
      <c r="Z1492">
        <v>0.1</v>
      </c>
      <c r="AD1492">
        <v>8.4</v>
      </c>
      <c r="AI1492">
        <v>0.7</v>
      </c>
      <c r="AK1492">
        <v>23.6</v>
      </c>
      <c r="AM1492">
        <v>2.3</v>
      </c>
      <c r="AU1492">
        <v>7.2</v>
      </c>
      <c r="AW1492">
        <v>4.2</v>
      </c>
      <c r="AX1492">
        <v>1.2</v>
      </c>
      <c r="BB1492">
        <v>2.5</v>
      </c>
      <c r="BC1492">
        <v>0.4</v>
      </c>
      <c r="BD1492">
        <v>4.7</v>
      </c>
      <c r="BE1492">
        <v>278.9</v>
      </c>
      <c r="BF1492">
        <v>78.6</v>
      </c>
      <c r="BG1492">
        <v>63.2</v>
      </c>
      <c r="BH1492">
        <v>71.5</v>
      </c>
      <c r="BI1492">
        <v>10.2</v>
      </c>
      <c r="BJ1492">
        <v>5.2</v>
      </c>
      <c r="BK1492">
        <v>1.1</v>
      </c>
      <c r="BP1492">
        <v>1623.1</v>
      </c>
      <c r="BQ1492">
        <v>41873</v>
      </c>
      <c r="BS1492">
        <v>0.5</v>
      </c>
      <c r="BT1492">
        <v>2.7</v>
      </c>
    </row>
    <row r="1493" spans="1:3" x14ac:dyDescent="0.25">
      <c r="A1493" s="28" t="s">
        <v>308</v>
      </c>
      <c r="B1493" s="27" t="s">
        <v>377</v>
      </c>
      <c r="C1493" s="28" t="s">
        <v>385</v>
      </c>
    </row>
    <row r="1494" spans="1:3" x14ac:dyDescent="0.25">
      <c r="A1494" s="28" t="s">
        <v>308</v>
      </c>
      <c r="B1494" s="27" t="s">
        <v>377</v>
      </c>
      <c r="C1494" s="28" t="s">
        <v>386</v>
      </c>
    </row>
    <row r="1495" spans="1:69" x14ac:dyDescent="0.25">
      <c r="A1495" s="28" t="s">
        <v>308</v>
      </c>
      <c r="B1495" s="27" t="s">
        <v>377</v>
      </c>
      <c r="C1495" s="28" t="s">
        <v>387</v>
      </c>
      <c r="BQ1495">
        <v>0.2</v>
      </c>
    </row>
    <row r="1496" spans="1:3" x14ac:dyDescent="0.25">
      <c r="A1496" s="28" t="s">
        <v>308</v>
      </c>
      <c r="B1496" s="27" t="s">
        <v>377</v>
      </c>
      <c r="C1496" s="28" t="s">
        <v>388</v>
      </c>
    </row>
    <row r="1497" spans="1:3" x14ac:dyDescent="0.25">
      <c r="A1497" s="28" t="s">
        <v>308</v>
      </c>
      <c r="B1497" s="27" t="s">
        <v>377</v>
      </c>
      <c r="C1497" s="28" t="s">
        <v>389</v>
      </c>
    </row>
    <row r="1498" spans="1:69" x14ac:dyDescent="0.25">
      <c r="A1498" s="28" t="s">
        <v>308</v>
      </c>
      <c r="B1498" s="27" t="s">
        <v>377</v>
      </c>
      <c r="C1498" s="28" t="s">
        <v>390</v>
      </c>
      <c r="BQ1498">
        <v>0.1</v>
      </c>
    </row>
    <row r="1499" spans="1:3" x14ac:dyDescent="0.25">
      <c r="A1499" s="28" t="s">
        <v>308</v>
      </c>
      <c r="B1499" s="27" t="s">
        <v>377</v>
      </c>
      <c r="C1499" s="28" t="s">
        <v>391</v>
      </c>
    </row>
    <row r="1500" spans="1:3" x14ac:dyDescent="0.25">
      <c r="A1500" s="28" t="s">
        <v>308</v>
      </c>
      <c r="B1500" s="27" t="s">
        <v>377</v>
      </c>
      <c r="C1500" s="28" t="s">
        <v>392</v>
      </c>
    </row>
    <row r="1501" spans="1:3" x14ac:dyDescent="0.25">
      <c r="A1501" s="28" t="s">
        <v>308</v>
      </c>
      <c r="B1501" s="27" t="s">
        <v>377</v>
      </c>
      <c r="C1501" s="28" t="s">
        <v>393</v>
      </c>
    </row>
    <row r="1502" spans="1:3" x14ac:dyDescent="0.25">
      <c r="A1502" s="28" t="s">
        <v>308</v>
      </c>
      <c r="B1502" s="27" t="s">
        <v>377</v>
      </c>
      <c r="C1502" s="28" t="s">
        <v>394</v>
      </c>
    </row>
    <row r="1503" spans="1:3" x14ac:dyDescent="0.25">
      <c r="A1503" s="28" t="s">
        <v>308</v>
      </c>
      <c r="B1503" s="27" t="s">
        <v>377</v>
      </c>
      <c r="C1503" s="28" t="s">
        <v>395</v>
      </c>
    </row>
    <row r="1504" spans="1:3" x14ac:dyDescent="0.25">
      <c r="A1504" s="28" t="s">
        <v>308</v>
      </c>
      <c r="B1504" s="27" t="s">
        <v>377</v>
      </c>
      <c r="C1504" s="28" t="s">
        <v>396</v>
      </c>
    </row>
    <row r="1505" spans="1:3" x14ac:dyDescent="0.25">
      <c r="A1505" s="28" t="s">
        <v>308</v>
      </c>
      <c r="B1505" s="27" t="s">
        <v>377</v>
      </c>
      <c r="C1505" s="28" t="s">
        <v>397</v>
      </c>
    </row>
    <row r="1506" spans="1:3" x14ac:dyDescent="0.25">
      <c r="A1506" s="28" t="s">
        <v>308</v>
      </c>
      <c r="B1506" s="27" t="s">
        <v>377</v>
      </c>
      <c r="C1506" s="28" t="s">
        <v>398</v>
      </c>
    </row>
    <row r="1507" spans="1:3" x14ac:dyDescent="0.25">
      <c r="A1507" s="28" t="s">
        <v>308</v>
      </c>
      <c r="B1507" s="27" t="s">
        <v>377</v>
      </c>
      <c r="C1507" s="28" t="s">
        <v>399</v>
      </c>
    </row>
    <row r="1508" spans="1:3" x14ac:dyDescent="0.25">
      <c r="A1508" s="28" t="s">
        <v>308</v>
      </c>
      <c r="B1508" s="27" t="s">
        <v>377</v>
      </c>
      <c r="C1508" s="28" t="s">
        <v>400</v>
      </c>
    </row>
    <row r="1509" spans="1:3" x14ac:dyDescent="0.25">
      <c r="A1509" s="28" t="s">
        <v>308</v>
      </c>
      <c r="B1509" s="27" t="s">
        <v>377</v>
      </c>
      <c r="C1509" s="28" t="s">
        <v>401</v>
      </c>
    </row>
    <row r="1510" spans="1:72" x14ac:dyDescent="0.25">
      <c r="A1510" s="28" t="s">
        <v>308</v>
      </c>
      <c r="B1510" s="27" t="s">
        <v>377</v>
      </c>
      <c r="C1510" s="28" t="s">
        <v>402</v>
      </c>
      <c r="Y1510">
        <v>0.3</v>
      </c>
      <c r="AM1510">
        <v>0.2</v>
      </c>
      <c r="BC1510">
        <v>0.2</v>
      </c>
      <c r="BE1510">
        <v>0.1</v>
      </c>
      <c r="BG1510">
        <v>0.2</v>
      </c>
      <c r="BM1510">
        <v>0.2</v>
      </c>
      <c r="BP1510">
        <v>0.1</v>
      </c>
      <c r="BQ1510">
        <v>4.1</v>
      </c>
      <c r="BT1510">
        <v>0.1</v>
      </c>
    </row>
    <row r="1511" spans="1:3" x14ac:dyDescent="0.25">
      <c r="A1511" s="28" t="s">
        <v>308</v>
      </c>
      <c r="B1511" s="27" t="s">
        <v>377</v>
      </c>
      <c r="C1511" s="28" t="s">
        <v>403</v>
      </c>
    </row>
    <row r="1512" spans="1:3" x14ac:dyDescent="0.25">
      <c r="A1512" s="28" t="s">
        <v>308</v>
      </c>
      <c r="B1512" s="27" t="s">
        <v>377</v>
      </c>
      <c r="C1512" s="28" t="s">
        <v>404</v>
      </c>
    </row>
    <row r="1513" spans="1:3" x14ac:dyDescent="0.25">
      <c r="A1513" s="28" t="s">
        <v>308</v>
      </c>
      <c r="B1513" s="27" t="s">
        <v>377</v>
      </c>
      <c r="C1513" s="28" t="s">
        <v>405</v>
      </c>
    </row>
    <row r="1514" spans="1:3" x14ac:dyDescent="0.25">
      <c r="A1514" s="28" t="s">
        <v>308</v>
      </c>
      <c r="B1514" s="27" t="s">
        <v>377</v>
      </c>
      <c r="C1514" s="28" t="s">
        <v>406</v>
      </c>
    </row>
    <row r="1515" spans="1:3" x14ac:dyDescent="0.25">
      <c r="A1515" s="28" t="s">
        <v>308</v>
      </c>
      <c r="B1515" s="27" t="s">
        <v>377</v>
      </c>
      <c r="C1515" s="28" t="s">
        <v>407</v>
      </c>
    </row>
    <row r="1516" spans="1:3" x14ac:dyDescent="0.25">
      <c r="A1516" s="26" t="s">
        <v>309</v>
      </c>
      <c r="B1516" s="27" t="s">
        <v>378</v>
      </c>
      <c r="C1516" s="26" t="s">
        <v>384</v>
      </c>
    </row>
    <row r="1517" spans="1:3" x14ac:dyDescent="0.25">
      <c r="A1517" s="28" t="s">
        <v>309</v>
      </c>
      <c r="B1517" s="27" t="s">
        <v>378</v>
      </c>
      <c r="C1517" s="28" t="s">
        <v>385</v>
      </c>
    </row>
    <row r="1518" spans="1:3" x14ac:dyDescent="0.25">
      <c r="A1518" s="28" t="s">
        <v>309</v>
      </c>
      <c r="B1518" s="27" t="s">
        <v>378</v>
      </c>
      <c r="C1518" s="28" t="s">
        <v>386</v>
      </c>
    </row>
    <row r="1519" spans="1:3" x14ac:dyDescent="0.25">
      <c r="A1519" s="28" t="s">
        <v>309</v>
      </c>
      <c r="B1519" s="27" t="s">
        <v>378</v>
      </c>
      <c r="C1519" s="28" t="s">
        <v>387</v>
      </c>
    </row>
    <row r="1520" spans="1:3" x14ac:dyDescent="0.25">
      <c r="A1520" s="28" t="s">
        <v>309</v>
      </c>
      <c r="B1520" s="27" t="s">
        <v>378</v>
      </c>
      <c r="C1520" s="28" t="s">
        <v>388</v>
      </c>
    </row>
    <row r="1521" spans="1:3" x14ac:dyDescent="0.25">
      <c r="A1521" s="28" t="s">
        <v>309</v>
      </c>
      <c r="B1521" s="27" t="s">
        <v>378</v>
      </c>
      <c r="C1521" s="28" t="s">
        <v>389</v>
      </c>
    </row>
    <row r="1522" spans="1:3" x14ac:dyDescent="0.25">
      <c r="A1522" s="28" t="s">
        <v>309</v>
      </c>
      <c r="B1522" s="27" t="s">
        <v>378</v>
      </c>
      <c r="C1522" s="28" t="s">
        <v>390</v>
      </c>
    </row>
    <row r="1523" spans="1:3" x14ac:dyDescent="0.25">
      <c r="A1523" s="28" t="s">
        <v>309</v>
      </c>
      <c r="B1523" s="27" t="s">
        <v>378</v>
      </c>
      <c r="C1523" s="28" t="s">
        <v>391</v>
      </c>
    </row>
    <row r="1524" spans="1:3" x14ac:dyDescent="0.25">
      <c r="A1524" s="28" t="s">
        <v>309</v>
      </c>
      <c r="B1524" s="27" t="s">
        <v>378</v>
      </c>
      <c r="C1524" s="28" t="s">
        <v>392</v>
      </c>
    </row>
    <row r="1525" spans="1:3" x14ac:dyDescent="0.25">
      <c r="A1525" s="28" t="s">
        <v>309</v>
      </c>
      <c r="B1525" s="27" t="s">
        <v>378</v>
      </c>
      <c r="C1525" s="28" t="s">
        <v>393</v>
      </c>
    </row>
    <row r="1526" spans="1:3" x14ac:dyDescent="0.25">
      <c r="A1526" s="28" t="s">
        <v>309</v>
      </c>
      <c r="B1526" s="27" t="s">
        <v>378</v>
      </c>
      <c r="C1526" s="28" t="s">
        <v>394</v>
      </c>
    </row>
    <row r="1527" spans="1:3" x14ac:dyDescent="0.25">
      <c r="A1527" s="28" t="s">
        <v>309</v>
      </c>
      <c r="B1527" s="27" t="s">
        <v>378</v>
      </c>
      <c r="C1527" s="28" t="s">
        <v>395</v>
      </c>
    </row>
    <row r="1528" spans="1:3" x14ac:dyDescent="0.25">
      <c r="A1528" s="28" t="s">
        <v>309</v>
      </c>
      <c r="B1528" s="27" t="s">
        <v>378</v>
      </c>
      <c r="C1528" s="28" t="s">
        <v>396</v>
      </c>
    </row>
    <row r="1529" spans="1:3" x14ac:dyDescent="0.25">
      <c r="A1529" s="28" t="s">
        <v>309</v>
      </c>
      <c r="B1529" s="27" t="s">
        <v>378</v>
      </c>
      <c r="C1529" s="28" t="s">
        <v>397</v>
      </c>
    </row>
    <row r="1530" spans="1:3" x14ac:dyDescent="0.25">
      <c r="A1530" s="28" t="s">
        <v>309</v>
      </c>
      <c r="B1530" s="27" t="s">
        <v>378</v>
      </c>
      <c r="C1530" s="28" t="s">
        <v>398</v>
      </c>
    </row>
    <row r="1531" spans="1:3" x14ac:dyDescent="0.25">
      <c r="A1531" s="28" t="s">
        <v>309</v>
      </c>
      <c r="B1531" s="27" t="s">
        <v>378</v>
      </c>
      <c r="C1531" s="28" t="s">
        <v>399</v>
      </c>
    </row>
    <row r="1532" spans="1:3" x14ac:dyDescent="0.25">
      <c r="A1532" s="28" t="s">
        <v>309</v>
      </c>
      <c r="B1532" s="27" t="s">
        <v>378</v>
      </c>
      <c r="C1532" s="28" t="s">
        <v>400</v>
      </c>
    </row>
    <row r="1533" spans="1:3" x14ac:dyDescent="0.25">
      <c r="A1533" s="28" t="s">
        <v>309</v>
      </c>
      <c r="B1533" s="27" t="s">
        <v>378</v>
      </c>
      <c r="C1533" s="28" t="s">
        <v>401</v>
      </c>
    </row>
    <row r="1534" spans="1:3" x14ac:dyDescent="0.25">
      <c r="A1534" s="28" t="s">
        <v>309</v>
      </c>
      <c r="B1534" s="27" t="s">
        <v>378</v>
      </c>
      <c r="C1534" s="28" t="s">
        <v>402</v>
      </c>
    </row>
    <row r="1535" spans="1:3" x14ac:dyDescent="0.25">
      <c r="A1535" s="28" t="s">
        <v>309</v>
      </c>
      <c r="B1535" s="27" t="s">
        <v>378</v>
      </c>
      <c r="C1535" s="28" t="s">
        <v>403</v>
      </c>
    </row>
    <row r="1536" spans="1:3" x14ac:dyDescent="0.25">
      <c r="A1536" s="28" t="s">
        <v>309</v>
      </c>
      <c r="B1536" s="27" t="s">
        <v>378</v>
      </c>
      <c r="C1536" s="28" t="s">
        <v>404</v>
      </c>
    </row>
    <row r="1537" spans="1:3" x14ac:dyDescent="0.25">
      <c r="A1537" s="28" t="s">
        <v>309</v>
      </c>
      <c r="B1537" s="27" t="s">
        <v>378</v>
      </c>
      <c r="C1537" s="28" t="s">
        <v>405</v>
      </c>
    </row>
    <row r="1538" spans="1:3" x14ac:dyDescent="0.25">
      <c r="A1538" s="28" t="s">
        <v>309</v>
      </c>
      <c r="B1538" s="27" t="s">
        <v>378</v>
      </c>
      <c r="C1538" s="28" t="s">
        <v>406</v>
      </c>
    </row>
    <row r="1539" spans="1:3" x14ac:dyDescent="0.25">
      <c r="A1539" s="28" t="s">
        <v>309</v>
      </c>
      <c r="B1539" s="27" t="s">
        <v>378</v>
      </c>
      <c r="C1539" s="28" t="s">
        <v>407</v>
      </c>
    </row>
    <row r="1540" spans="1:66" x14ac:dyDescent="0.25">
      <c r="A1540" s="26" t="s">
        <v>408</v>
      </c>
      <c r="B1540" s="27" t="s">
        <v>409</v>
      </c>
      <c r="C1540" s="26" t="s">
        <v>384</v>
      </c>
      <c r="D1540">
        <v>231330.3</v>
      </c>
      <c r="E1540">
        <v>21285.3</v>
      </c>
      <c r="F1540">
        <v>4144.7</v>
      </c>
      <c r="G1540">
        <v>52837.3</v>
      </c>
      <c r="H1540">
        <v>104919.6</v>
      </c>
      <c r="I1540">
        <v>30370.9</v>
      </c>
      <c r="J1540">
        <v>27356.8</v>
      </c>
      <c r="K1540">
        <v>26286.9</v>
      </c>
      <c r="L1540">
        <v>9193.7</v>
      </c>
      <c r="M1540">
        <v>49953.8</v>
      </c>
      <c r="N1540">
        <v>78027.5</v>
      </c>
      <c r="O1540">
        <v>143601.1</v>
      </c>
      <c r="P1540">
        <v>38093.3</v>
      </c>
      <c r="Q1540">
        <v>32076.7</v>
      </c>
      <c r="R1540">
        <v>39903.1</v>
      </c>
      <c r="S1540">
        <v>75881.1</v>
      </c>
      <c r="T1540">
        <v>136899.7</v>
      </c>
      <c r="U1540">
        <v>37768.6</v>
      </c>
      <c r="V1540">
        <v>89150.5</v>
      </c>
      <c r="W1540">
        <v>124062</v>
      </c>
      <c r="X1540">
        <v>25112.3</v>
      </c>
      <c r="Y1540">
        <v>44440.4</v>
      </c>
      <c r="Z1540">
        <v>26156.6</v>
      </c>
      <c r="AA1540">
        <v>234243.9</v>
      </c>
      <c r="AB1540">
        <v>15738.1</v>
      </c>
      <c r="AC1540">
        <v>50203.6</v>
      </c>
      <c r="AD1540">
        <v>337954.4</v>
      </c>
      <c r="AE1540">
        <v>86646.5</v>
      </c>
      <c r="AF1540">
        <v>457678.1</v>
      </c>
      <c r="AG1540">
        <v>246134.3</v>
      </c>
      <c r="AH1540">
        <v>124791.7</v>
      </c>
      <c r="AI1540">
        <v>79390.3</v>
      </c>
      <c r="AJ1540">
        <v>13663.9</v>
      </c>
      <c r="AK1540">
        <v>134488.8</v>
      </c>
      <c r="AL1540">
        <v>10984.4</v>
      </c>
      <c r="AM1540">
        <v>148612</v>
      </c>
      <c r="AN1540">
        <v>59315</v>
      </c>
      <c r="AO1540">
        <v>30591.1</v>
      </c>
      <c r="AP1540">
        <v>84609.7</v>
      </c>
      <c r="AQ1540">
        <v>170003.5</v>
      </c>
      <c r="AR1540">
        <v>173358.6</v>
      </c>
      <c r="AS1540">
        <v>66811.4</v>
      </c>
      <c r="AT1540">
        <v>45758.4</v>
      </c>
      <c r="AU1540">
        <v>1351817.5</v>
      </c>
      <c r="AV1540">
        <v>200471.5</v>
      </c>
      <c r="AW1540">
        <v>80685.5</v>
      </c>
      <c r="AX1540">
        <v>76742.5</v>
      </c>
      <c r="AY1540">
        <v>24709.2</v>
      </c>
      <c r="AZ1540">
        <v>45506.2</v>
      </c>
      <c r="BA1540">
        <v>145430</v>
      </c>
      <c r="BB1540">
        <v>9970.5</v>
      </c>
      <c r="BC1540">
        <v>14097.1</v>
      </c>
      <c r="BD1540">
        <v>86884.8</v>
      </c>
      <c r="BE1540">
        <v>223579.5</v>
      </c>
      <c r="BF1540">
        <v>114834.5</v>
      </c>
      <c r="BG1540">
        <v>213959.4</v>
      </c>
      <c r="BH1540">
        <v>40154</v>
      </c>
      <c r="BI1540">
        <v>49881.4</v>
      </c>
      <c r="BJ1540">
        <v>22874.9</v>
      </c>
      <c r="BK1540">
        <v>10205.1</v>
      </c>
      <c r="BL1540">
        <v>6974.5</v>
      </c>
      <c r="BM1540">
        <v>69201.4</v>
      </c>
      <c r="BN1540">
        <v>2.7</v>
      </c>
    </row>
    <row r="1541" spans="1:3" x14ac:dyDescent="0.25">
      <c r="A1541" s="28" t="s">
        <v>408</v>
      </c>
      <c r="B1541" s="27" t="s">
        <v>409</v>
      </c>
      <c r="C1541" s="28" t="s">
        <v>385</v>
      </c>
    </row>
    <row r="1542" spans="1:3" x14ac:dyDescent="0.25">
      <c r="A1542" s="28" t="s">
        <v>408</v>
      </c>
      <c r="B1542" s="27" t="s">
        <v>409</v>
      </c>
      <c r="C1542" s="28" t="s">
        <v>386</v>
      </c>
    </row>
    <row r="1543" spans="1:3" x14ac:dyDescent="0.25">
      <c r="A1543" s="28" t="s">
        <v>408</v>
      </c>
      <c r="B1543" s="27" t="s">
        <v>409</v>
      </c>
      <c r="C1543" s="28" t="s">
        <v>387</v>
      </c>
    </row>
    <row r="1544" spans="1:3" x14ac:dyDescent="0.25">
      <c r="A1544" s="28" t="s">
        <v>408</v>
      </c>
      <c r="B1544" s="27" t="s">
        <v>409</v>
      </c>
      <c r="C1544" s="28" t="s">
        <v>388</v>
      </c>
    </row>
    <row r="1545" spans="1:3" x14ac:dyDescent="0.25">
      <c r="A1545" s="28" t="s">
        <v>408</v>
      </c>
      <c r="B1545" s="27" t="s">
        <v>409</v>
      </c>
      <c r="C1545" s="28" t="s">
        <v>389</v>
      </c>
    </row>
    <row r="1546" spans="1:3" x14ac:dyDescent="0.25">
      <c r="A1546" s="28" t="s">
        <v>408</v>
      </c>
      <c r="B1546" s="27" t="s">
        <v>409</v>
      </c>
      <c r="C1546" s="28" t="s">
        <v>390</v>
      </c>
    </row>
    <row r="1547" spans="1:3" x14ac:dyDescent="0.25">
      <c r="A1547" s="28" t="s">
        <v>408</v>
      </c>
      <c r="B1547" s="27" t="s">
        <v>409</v>
      </c>
      <c r="C1547" s="28" t="s">
        <v>391</v>
      </c>
    </row>
    <row r="1548" spans="1:3" x14ac:dyDescent="0.25">
      <c r="A1548" s="28" t="s">
        <v>408</v>
      </c>
      <c r="B1548" s="27" t="s">
        <v>409</v>
      </c>
      <c r="C1548" s="28" t="s">
        <v>392</v>
      </c>
    </row>
    <row r="1549" spans="1:3" x14ac:dyDescent="0.25">
      <c r="A1549" s="28" t="s">
        <v>408</v>
      </c>
      <c r="B1549" s="27" t="s">
        <v>409</v>
      </c>
      <c r="C1549" s="28" t="s">
        <v>393</v>
      </c>
    </row>
    <row r="1550" spans="1:3" x14ac:dyDescent="0.25">
      <c r="A1550" s="28" t="s">
        <v>408</v>
      </c>
      <c r="B1550" s="27" t="s">
        <v>409</v>
      </c>
      <c r="C1550" s="28" t="s">
        <v>394</v>
      </c>
    </row>
    <row r="1551" spans="1:3" x14ac:dyDescent="0.25">
      <c r="A1551" s="28" t="s">
        <v>408</v>
      </c>
      <c r="B1551" s="27" t="s">
        <v>409</v>
      </c>
      <c r="C1551" s="28" t="s">
        <v>395</v>
      </c>
    </row>
    <row r="1552" spans="1:3" x14ac:dyDescent="0.25">
      <c r="A1552" s="28" t="s">
        <v>408</v>
      </c>
      <c r="B1552" s="27" t="s">
        <v>409</v>
      </c>
      <c r="C1552" s="28" t="s">
        <v>396</v>
      </c>
    </row>
    <row r="1553" spans="1:3" x14ac:dyDescent="0.25">
      <c r="A1553" s="28" t="s">
        <v>408</v>
      </c>
      <c r="B1553" s="27" t="s">
        <v>409</v>
      </c>
      <c r="C1553" s="28" t="s">
        <v>397</v>
      </c>
    </row>
    <row r="1554" spans="1:3" x14ac:dyDescent="0.25">
      <c r="A1554" s="28" t="s">
        <v>408</v>
      </c>
      <c r="B1554" s="27" t="s">
        <v>409</v>
      </c>
      <c r="C1554" s="28" t="s">
        <v>398</v>
      </c>
    </row>
    <row r="1555" spans="1:3" x14ac:dyDescent="0.25">
      <c r="A1555" s="28" t="s">
        <v>408</v>
      </c>
      <c r="B1555" s="27" t="s">
        <v>409</v>
      </c>
      <c r="C1555" s="28" t="s">
        <v>399</v>
      </c>
    </row>
    <row r="1556" spans="1:3" x14ac:dyDescent="0.25">
      <c r="A1556" s="28" t="s">
        <v>408</v>
      </c>
      <c r="B1556" s="27" t="s">
        <v>409</v>
      </c>
      <c r="C1556" s="28" t="s">
        <v>400</v>
      </c>
    </row>
    <row r="1557" spans="1:3" x14ac:dyDescent="0.25">
      <c r="A1557" s="28" t="s">
        <v>408</v>
      </c>
      <c r="B1557" s="27" t="s">
        <v>409</v>
      </c>
      <c r="C1557" s="28" t="s">
        <v>401</v>
      </c>
    </row>
    <row r="1558" spans="1:3" x14ac:dyDescent="0.25">
      <c r="A1558" s="28" t="s">
        <v>408</v>
      </c>
      <c r="B1558" s="27" t="s">
        <v>409</v>
      </c>
      <c r="C1558" s="28" t="s">
        <v>402</v>
      </c>
    </row>
    <row r="1559" spans="1:3" x14ac:dyDescent="0.25">
      <c r="A1559" s="28" t="s">
        <v>408</v>
      </c>
      <c r="B1559" s="27" t="s">
        <v>409</v>
      </c>
      <c r="C1559" s="28" t="s">
        <v>403</v>
      </c>
    </row>
    <row r="1560" spans="1:3" x14ac:dyDescent="0.25">
      <c r="A1560" s="28" t="s">
        <v>408</v>
      </c>
      <c r="B1560" s="27" t="s">
        <v>409</v>
      </c>
      <c r="C1560" s="28" t="s">
        <v>404</v>
      </c>
    </row>
    <row r="1561" spans="1:3" x14ac:dyDescent="0.25">
      <c r="A1561" s="28" t="s">
        <v>408</v>
      </c>
      <c r="B1561" s="27" t="s">
        <v>409</v>
      </c>
      <c r="C1561" s="28" t="s">
        <v>405</v>
      </c>
    </row>
    <row r="1562" spans="1:3" x14ac:dyDescent="0.25">
      <c r="A1562" s="28" t="s">
        <v>408</v>
      </c>
      <c r="B1562" s="27" t="s">
        <v>409</v>
      </c>
      <c r="C1562" s="28" t="s">
        <v>406</v>
      </c>
    </row>
    <row r="1563" spans="1:3" x14ac:dyDescent="0.25">
      <c r="A1563" s="28" t="s">
        <v>408</v>
      </c>
      <c r="B1563" s="27" t="s">
        <v>409</v>
      </c>
      <c r="C1563" s="28" t="s">
        <v>407</v>
      </c>
    </row>
    <row r="1564" spans="1:66" x14ac:dyDescent="0.25">
      <c r="A1564" s="26" t="s">
        <v>410</v>
      </c>
      <c r="B1564" s="27" t="s">
        <v>411</v>
      </c>
      <c r="C1564" s="26" t="s">
        <v>384</v>
      </c>
      <c r="D1564">
        <v>52586.9</v>
      </c>
      <c r="E1564">
        <v>8441.1</v>
      </c>
      <c r="F1564">
        <v>2428.9</v>
      </c>
      <c r="G1564">
        <v>18036.5</v>
      </c>
      <c r="H1564">
        <v>152416.8</v>
      </c>
      <c r="I1564">
        <v>41359.7</v>
      </c>
      <c r="J1564">
        <v>25999.8</v>
      </c>
      <c r="K1564">
        <v>27100.3</v>
      </c>
      <c r="L1564">
        <v>15916.2</v>
      </c>
      <c r="M1564">
        <v>8787.8</v>
      </c>
      <c r="N1564">
        <v>73178.6</v>
      </c>
      <c r="O1564">
        <v>40533</v>
      </c>
      <c r="P1564">
        <v>62664.4</v>
      </c>
      <c r="Q1564">
        <v>45946.4</v>
      </c>
      <c r="R1564">
        <v>44529.6</v>
      </c>
      <c r="S1564">
        <v>132876.9</v>
      </c>
      <c r="T1564">
        <v>59989.3</v>
      </c>
      <c r="U1564">
        <v>70693.7</v>
      </c>
      <c r="V1564">
        <v>160232.1</v>
      </c>
      <c r="W1564">
        <v>125954.9</v>
      </c>
      <c r="X1564">
        <v>38280.5</v>
      </c>
      <c r="Y1564">
        <v>59165.8</v>
      </c>
      <c r="Z1564">
        <v>65550.2</v>
      </c>
      <c r="AA1564">
        <v>70947.5</v>
      </c>
      <c r="AB1564">
        <v>13840.1</v>
      </c>
      <c r="AC1564">
        <v>49793</v>
      </c>
      <c r="AD1564">
        <v>429297.4</v>
      </c>
      <c r="AE1564">
        <v>109167.2</v>
      </c>
      <c r="AF1564">
        <v>411588.2</v>
      </c>
      <c r="AG1564">
        <v>362937.2</v>
      </c>
      <c r="AH1564">
        <v>183499.1</v>
      </c>
      <c r="AI1564">
        <v>12760.5</v>
      </c>
      <c r="AJ1564">
        <v>18972.8</v>
      </c>
      <c r="AK1564">
        <v>135368.3</v>
      </c>
      <c r="AL1564">
        <v>44476.2</v>
      </c>
      <c r="AM1564">
        <v>211390.6</v>
      </c>
      <c r="AN1564">
        <v>38641.6</v>
      </c>
      <c r="AO1564">
        <v>33713.4</v>
      </c>
      <c r="AP1564">
        <v>43301.2</v>
      </c>
      <c r="AQ1564">
        <v>298715.5</v>
      </c>
      <c r="AR1564">
        <v>189802</v>
      </c>
      <c r="AS1564">
        <v>49200.6</v>
      </c>
      <c r="AT1564">
        <v>71146.4</v>
      </c>
      <c r="AU1564">
        <v>80127.5</v>
      </c>
      <c r="AV1564">
        <v>313634.7</v>
      </c>
      <c r="AW1564">
        <v>130608.1</v>
      </c>
      <c r="AX1564">
        <v>75039</v>
      </c>
      <c r="AY1564">
        <v>36834.3</v>
      </c>
      <c r="AZ1564">
        <v>31800.2</v>
      </c>
      <c r="BA1564">
        <v>30335.2</v>
      </c>
      <c r="BB1564">
        <v>154652.7</v>
      </c>
      <c r="BC1564">
        <v>11431</v>
      </c>
      <c r="BD1564">
        <v>212425.8</v>
      </c>
      <c r="BE1564">
        <v>670235</v>
      </c>
      <c r="BF1564">
        <v>579057</v>
      </c>
      <c r="BG1564">
        <v>521064</v>
      </c>
      <c r="BH1564">
        <v>305537.8</v>
      </c>
      <c r="BI1564">
        <v>49469.2</v>
      </c>
      <c r="BJ1564">
        <v>50332.3</v>
      </c>
      <c r="BK1564">
        <v>84103</v>
      </c>
      <c r="BL1564">
        <v>8121.2</v>
      </c>
      <c r="BM1564">
        <v>38436.8</v>
      </c>
      <c r="BN1564">
        <v>44155.5</v>
      </c>
    </row>
    <row r="1565" spans="1:3" x14ac:dyDescent="0.25">
      <c r="A1565" s="28" t="s">
        <v>410</v>
      </c>
      <c r="B1565" s="27" t="s">
        <v>411</v>
      </c>
      <c r="C1565" s="28" t="s">
        <v>385</v>
      </c>
    </row>
    <row r="1566" spans="1:3" x14ac:dyDescent="0.25">
      <c r="A1566" s="28" t="s">
        <v>410</v>
      </c>
      <c r="B1566" s="27" t="s">
        <v>411</v>
      </c>
      <c r="C1566" s="28" t="s">
        <v>386</v>
      </c>
    </row>
    <row r="1567" spans="1:3" x14ac:dyDescent="0.25">
      <c r="A1567" s="28" t="s">
        <v>410</v>
      </c>
      <c r="B1567" s="27" t="s">
        <v>411</v>
      </c>
      <c r="C1567" s="28" t="s">
        <v>387</v>
      </c>
    </row>
    <row r="1568" spans="1:3" x14ac:dyDescent="0.25">
      <c r="A1568" s="28" t="s">
        <v>410</v>
      </c>
      <c r="B1568" s="27" t="s">
        <v>411</v>
      </c>
      <c r="C1568" s="28" t="s">
        <v>388</v>
      </c>
    </row>
    <row r="1569" spans="1:3" x14ac:dyDescent="0.25">
      <c r="A1569" s="28" t="s">
        <v>410</v>
      </c>
      <c r="B1569" s="27" t="s">
        <v>411</v>
      </c>
      <c r="C1569" s="28" t="s">
        <v>389</v>
      </c>
    </row>
    <row r="1570" spans="1:3" x14ac:dyDescent="0.25">
      <c r="A1570" s="28" t="s">
        <v>410</v>
      </c>
      <c r="B1570" s="27" t="s">
        <v>411</v>
      </c>
      <c r="C1570" s="28" t="s">
        <v>390</v>
      </c>
    </row>
    <row r="1571" spans="1:3" x14ac:dyDescent="0.25">
      <c r="A1571" s="28" t="s">
        <v>410</v>
      </c>
      <c r="B1571" s="27" t="s">
        <v>411</v>
      </c>
      <c r="C1571" s="28" t="s">
        <v>391</v>
      </c>
    </row>
    <row r="1572" spans="1:3" x14ac:dyDescent="0.25">
      <c r="A1572" s="28" t="s">
        <v>410</v>
      </c>
      <c r="B1572" s="27" t="s">
        <v>411</v>
      </c>
      <c r="C1572" s="28" t="s">
        <v>392</v>
      </c>
    </row>
    <row r="1573" spans="1:3" x14ac:dyDescent="0.25">
      <c r="A1573" s="28" t="s">
        <v>410</v>
      </c>
      <c r="B1573" s="27" t="s">
        <v>411</v>
      </c>
      <c r="C1573" s="28" t="s">
        <v>393</v>
      </c>
    </row>
    <row r="1574" spans="1:3" x14ac:dyDescent="0.25">
      <c r="A1574" s="28" t="s">
        <v>410</v>
      </c>
      <c r="B1574" s="27" t="s">
        <v>411</v>
      </c>
      <c r="C1574" s="28" t="s">
        <v>394</v>
      </c>
    </row>
    <row r="1575" spans="1:3" x14ac:dyDescent="0.25">
      <c r="A1575" s="28" t="s">
        <v>410</v>
      </c>
      <c r="B1575" s="27" t="s">
        <v>411</v>
      </c>
      <c r="C1575" s="28" t="s">
        <v>395</v>
      </c>
    </row>
    <row r="1576" spans="1:3" x14ac:dyDescent="0.25">
      <c r="A1576" s="28" t="s">
        <v>410</v>
      </c>
      <c r="B1576" s="27" t="s">
        <v>411</v>
      </c>
      <c r="C1576" s="28" t="s">
        <v>396</v>
      </c>
    </row>
    <row r="1577" spans="1:3" x14ac:dyDescent="0.25">
      <c r="A1577" s="28" t="s">
        <v>410</v>
      </c>
      <c r="B1577" s="27" t="s">
        <v>411</v>
      </c>
      <c r="C1577" s="28" t="s">
        <v>397</v>
      </c>
    </row>
    <row r="1578" spans="1:3" x14ac:dyDescent="0.25">
      <c r="A1578" s="28" t="s">
        <v>410</v>
      </c>
      <c r="B1578" s="27" t="s">
        <v>411</v>
      </c>
      <c r="C1578" s="28" t="s">
        <v>398</v>
      </c>
    </row>
    <row r="1579" spans="1:3" x14ac:dyDescent="0.25">
      <c r="A1579" s="28" t="s">
        <v>410</v>
      </c>
      <c r="B1579" s="27" t="s">
        <v>411</v>
      </c>
      <c r="C1579" s="28" t="s">
        <v>399</v>
      </c>
    </row>
    <row r="1580" spans="1:3" x14ac:dyDescent="0.25">
      <c r="A1580" s="28" t="s">
        <v>410</v>
      </c>
      <c r="B1580" s="27" t="s">
        <v>411</v>
      </c>
      <c r="C1580" s="28" t="s">
        <v>400</v>
      </c>
    </row>
    <row r="1581" spans="1:3" x14ac:dyDescent="0.25">
      <c r="A1581" s="28" t="s">
        <v>410</v>
      </c>
      <c r="B1581" s="27" t="s">
        <v>411</v>
      </c>
      <c r="C1581" s="28" t="s">
        <v>401</v>
      </c>
    </row>
    <row r="1582" spans="1:3" x14ac:dyDescent="0.25">
      <c r="A1582" s="28" t="s">
        <v>410</v>
      </c>
      <c r="B1582" s="27" t="s">
        <v>411</v>
      </c>
      <c r="C1582" s="28" t="s">
        <v>402</v>
      </c>
    </row>
    <row r="1583" spans="1:3" x14ac:dyDescent="0.25">
      <c r="A1583" s="28" t="s">
        <v>410</v>
      </c>
      <c r="B1583" s="27" t="s">
        <v>411</v>
      </c>
      <c r="C1583" s="28" t="s">
        <v>403</v>
      </c>
    </row>
    <row r="1584" spans="1:3" x14ac:dyDescent="0.25">
      <c r="A1584" s="28" t="s">
        <v>410</v>
      </c>
      <c r="B1584" s="27" t="s">
        <v>411</v>
      </c>
      <c r="C1584" s="28" t="s">
        <v>404</v>
      </c>
    </row>
    <row r="1585" spans="1:3" x14ac:dyDescent="0.25">
      <c r="A1585" s="28" t="s">
        <v>410</v>
      </c>
      <c r="B1585" s="27" t="s">
        <v>411</v>
      </c>
      <c r="C1585" s="28" t="s">
        <v>405</v>
      </c>
    </row>
    <row r="1586" spans="1:3" x14ac:dyDescent="0.25">
      <c r="A1586" s="28" t="s">
        <v>410</v>
      </c>
      <c r="B1586" s="27" t="s">
        <v>411</v>
      </c>
      <c r="C1586" s="28" t="s">
        <v>406</v>
      </c>
    </row>
    <row r="1587" spans="1:3" x14ac:dyDescent="0.25">
      <c r="A1587" s="28" t="s">
        <v>410</v>
      </c>
      <c r="B1587" s="27" t="s">
        <v>411</v>
      </c>
      <c r="C1587" s="28" t="s">
        <v>407</v>
      </c>
    </row>
    <row r="1588" spans="1:72" x14ac:dyDescent="0.25">
      <c r="A1588" s="26" t="s">
        <v>412</v>
      </c>
      <c r="B1588" s="27" t="s">
        <v>413</v>
      </c>
      <c r="C1588" s="26" t="s">
        <v>384</v>
      </c>
      <c r="D1588">
        <v>10497.2</v>
      </c>
      <c r="E1588">
        <v>1007.5</v>
      </c>
      <c r="F1588">
        <v>271.2</v>
      </c>
      <c r="G1588">
        <v>1307.5</v>
      </c>
      <c r="H1588">
        <v>8206.8</v>
      </c>
      <c r="I1588">
        <v>1925.6</v>
      </c>
      <c r="J1588">
        <v>1072.2</v>
      </c>
      <c r="K1588">
        <v>1560.9</v>
      </c>
      <c r="L1588">
        <v>482.8</v>
      </c>
      <c r="M1588">
        <v>4356.3</v>
      </c>
      <c r="N1588">
        <v>6431.4</v>
      </c>
      <c r="O1588">
        <v>2228.1</v>
      </c>
      <c r="P1588">
        <v>2349.6</v>
      </c>
      <c r="Q1588">
        <v>2488.9</v>
      </c>
      <c r="R1588">
        <v>2701.4</v>
      </c>
      <c r="S1588">
        <v>3288.7</v>
      </c>
      <c r="T1588">
        <v>1864.1</v>
      </c>
      <c r="U1588">
        <v>2072.3</v>
      </c>
      <c r="V1588">
        <v>3173</v>
      </c>
      <c r="W1588">
        <v>3945.4</v>
      </c>
      <c r="X1588">
        <v>1057.2</v>
      </c>
      <c r="Y1588">
        <v>2130.9</v>
      </c>
      <c r="Z1588">
        <v>1261.6</v>
      </c>
      <c r="AA1588">
        <v>5378.8</v>
      </c>
      <c r="AB1588">
        <v>845.2</v>
      </c>
      <c r="AC1588">
        <v>5623.6</v>
      </c>
      <c r="AD1588">
        <v>18639</v>
      </c>
      <c r="AE1588">
        <v>3088.9</v>
      </c>
      <c r="AF1588">
        <v>11676.7</v>
      </c>
      <c r="AG1588">
        <v>7226.7</v>
      </c>
      <c r="AH1588">
        <v>23837.7</v>
      </c>
      <c r="AI1588">
        <v>2954.3</v>
      </c>
      <c r="AJ1588">
        <v>4127.6</v>
      </c>
      <c r="AK1588">
        <v>9843.8</v>
      </c>
      <c r="AL1588">
        <v>4449.5</v>
      </c>
      <c r="AM1588">
        <v>12003.6</v>
      </c>
      <c r="AN1588">
        <v>1217.3</v>
      </c>
      <c r="AO1588">
        <v>1312.9</v>
      </c>
      <c r="AP1588">
        <v>1779.3</v>
      </c>
      <c r="AQ1588">
        <v>5036.2</v>
      </c>
      <c r="AR1588">
        <v>22219.4</v>
      </c>
      <c r="AS1588">
        <v>17011</v>
      </c>
      <c r="AT1588">
        <v>10679.3</v>
      </c>
      <c r="AU1588">
        <v>32838.6</v>
      </c>
      <c r="AV1588">
        <v>10065.4</v>
      </c>
      <c r="AW1588">
        <v>2152.3</v>
      </c>
      <c r="AX1588">
        <v>5708.2</v>
      </c>
      <c r="AY1588">
        <v>760.4</v>
      </c>
      <c r="AZ1588">
        <v>1184.3</v>
      </c>
      <c r="BA1588">
        <v>3081.1</v>
      </c>
      <c r="BB1588">
        <v>605.6</v>
      </c>
      <c r="BC1588">
        <v>1015.6</v>
      </c>
      <c r="BD1588">
        <v>4298.7</v>
      </c>
      <c r="BE1588">
        <v>54486.3</v>
      </c>
      <c r="BF1588">
        <v>18449</v>
      </c>
      <c r="BG1588">
        <v>44611.3</v>
      </c>
      <c r="BH1588">
        <v>18677.3</v>
      </c>
      <c r="BI1588">
        <v>8211</v>
      </c>
      <c r="BJ1588">
        <v>5551.4</v>
      </c>
      <c r="BK1588">
        <v>7749.4</v>
      </c>
      <c r="BL1588">
        <v>235.2</v>
      </c>
      <c r="BM1588">
        <v>1584.2</v>
      </c>
      <c r="BP1588">
        <v>19643.7</v>
      </c>
      <c r="BQ1588">
        <v>906907.9</v>
      </c>
      <c r="BR1588">
        <v>62.6</v>
      </c>
      <c r="BS1588">
        <v>259551.6</v>
      </c>
      <c r="BT1588">
        <v>4636.2</v>
      </c>
    </row>
    <row r="1589" spans="1:3" x14ac:dyDescent="0.25">
      <c r="A1589" s="28" t="s">
        <v>412</v>
      </c>
      <c r="B1589" s="27" t="s">
        <v>413</v>
      </c>
      <c r="C1589" s="28" t="s">
        <v>385</v>
      </c>
    </row>
    <row r="1590" spans="1:3" x14ac:dyDescent="0.25">
      <c r="A1590" s="28" t="s">
        <v>412</v>
      </c>
      <c r="B1590" s="27" t="s">
        <v>413</v>
      </c>
      <c r="C1590" s="28" t="s">
        <v>386</v>
      </c>
    </row>
    <row r="1591" spans="1:3" x14ac:dyDescent="0.25">
      <c r="A1591" s="28" t="s">
        <v>412</v>
      </c>
      <c r="B1591" s="27" t="s">
        <v>413</v>
      </c>
      <c r="C1591" s="28" t="s">
        <v>387</v>
      </c>
    </row>
    <row r="1592" spans="1:3" x14ac:dyDescent="0.25">
      <c r="A1592" s="28" t="s">
        <v>412</v>
      </c>
      <c r="B1592" s="27" t="s">
        <v>413</v>
      </c>
      <c r="C1592" s="28" t="s">
        <v>388</v>
      </c>
    </row>
    <row r="1593" spans="1:3" x14ac:dyDescent="0.25">
      <c r="A1593" s="28" t="s">
        <v>412</v>
      </c>
      <c r="B1593" s="27" t="s">
        <v>413</v>
      </c>
      <c r="C1593" s="28" t="s">
        <v>389</v>
      </c>
    </row>
    <row r="1594" spans="1:3" x14ac:dyDescent="0.25">
      <c r="A1594" s="28" t="s">
        <v>412</v>
      </c>
      <c r="B1594" s="27" t="s">
        <v>413</v>
      </c>
      <c r="C1594" s="28" t="s">
        <v>390</v>
      </c>
    </row>
    <row r="1595" spans="1:3" x14ac:dyDescent="0.25">
      <c r="A1595" s="28" t="s">
        <v>412</v>
      </c>
      <c r="B1595" s="27" t="s">
        <v>413</v>
      </c>
      <c r="C1595" s="28" t="s">
        <v>391</v>
      </c>
    </row>
    <row r="1596" spans="1:3" x14ac:dyDescent="0.25">
      <c r="A1596" s="28" t="s">
        <v>412</v>
      </c>
      <c r="B1596" s="27" t="s">
        <v>413</v>
      </c>
      <c r="C1596" s="28" t="s">
        <v>392</v>
      </c>
    </row>
    <row r="1597" spans="1:3" x14ac:dyDescent="0.25">
      <c r="A1597" s="28" t="s">
        <v>412</v>
      </c>
      <c r="B1597" s="27" t="s">
        <v>413</v>
      </c>
      <c r="C1597" s="28" t="s">
        <v>393</v>
      </c>
    </row>
    <row r="1598" spans="1:3" x14ac:dyDescent="0.25">
      <c r="A1598" s="28" t="s">
        <v>412</v>
      </c>
      <c r="B1598" s="27" t="s">
        <v>413</v>
      </c>
      <c r="C1598" s="28" t="s">
        <v>394</v>
      </c>
    </row>
    <row r="1599" spans="1:3" x14ac:dyDescent="0.25">
      <c r="A1599" s="28" t="s">
        <v>412</v>
      </c>
      <c r="B1599" s="27" t="s">
        <v>413</v>
      </c>
      <c r="C1599" s="28" t="s">
        <v>395</v>
      </c>
    </row>
    <row r="1600" spans="1:3" x14ac:dyDescent="0.25">
      <c r="A1600" s="28" t="s">
        <v>412</v>
      </c>
      <c r="B1600" s="27" t="s">
        <v>413</v>
      </c>
      <c r="C1600" s="28" t="s">
        <v>396</v>
      </c>
    </row>
    <row r="1601" spans="1:3" x14ac:dyDescent="0.25">
      <c r="A1601" s="28" t="s">
        <v>412</v>
      </c>
      <c r="B1601" s="27" t="s">
        <v>413</v>
      </c>
      <c r="C1601" s="28" t="s">
        <v>397</v>
      </c>
    </row>
    <row r="1602" spans="1:3" x14ac:dyDescent="0.25">
      <c r="A1602" s="28" t="s">
        <v>412</v>
      </c>
      <c r="B1602" s="27" t="s">
        <v>413</v>
      </c>
      <c r="C1602" s="28" t="s">
        <v>398</v>
      </c>
    </row>
    <row r="1603" spans="1:3" x14ac:dyDescent="0.25">
      <c r="A1603" s="28" t="s">
        <v>412</v>
      </c>
      <c r="B1603" s="27" t="s">
        <v>413</v>
      </c>
      <c r="C1603" s="28" t="s">
        <v>399</v>
      </c>
    </row>
    <row r="1604" spans="1:3" x14ac:dyDescent="0.25">
      <c r="A1604" s="28" t="s">
        <v>412</v>
      </c>
      <c r="B1604" s="27" t="s">
        <v>413</v>
      </c>
      <c r="C1604" s="28" t="s">
        <v>400</v>
      </c>
    </row>
    <row r="1605" spans="1:3" x14ac:dyDescent="0.25">
      <c r="A1605" s="28" t="s">
        <v>412</v>
      </c>
      <c r="B1605" s="27" t="s">
        <v>413</v>
      </c>
      <c r="C1605" s="28" t="s">
        <v>401</v>
      </c>
    </row>
    <row r="1606" spans="1:3" x14ac:dyDescent="0.25">
      <c r="A1606" s="28" t="s">
        <v>412</v>
      </c>
      <c r="B1606" s="27" t="s">
        <v>413</v>
      </c>
      <c r="C1606" s="28" t="s">
        <v>402</v>
      </c>
    </row>
    <row r="1607" spans="1:3" x14ac:dyDescent="0.25">
      <c r="A1607" s="28" t="s">
        <v>412</v>
      </c>
      <c r="B1607" s="27" t="s">
        <v>413</v>
      </c>
      <c r="C1607" s="28" t="s">
        <v>403</v>
      </c>
    </row>
    <row r="1608" spans="1:3" x14ac:dyDescent="0.25">
      <c r="A1608" s="28" t="s">
        <v>412</v>
      </c>
      <c r="B1608" s="27" t="s">
        <v>413</v>
      </c>
      <c r="C1608" s="28" t="s">
        <v>404</v>
      </c>
    </row>
    <row r="1609" spans="1:3" x14ac:dyDescent="0.25">
      <c r="A1609" s="28" t="s">
        <v>412</v>
      </c>
      <c r="B1609" s="27" t="s">
        <v>413</v>
      </c>
      <c r="C1609" s="28" t="s">
        <v>405</v>
      </c>
    </row>
    <row r="1610" spans="1:3" x14ac:dyDescent="0.25">
      <c r="A1610" s="28" t="s">
        <v>412</v>
      </c>
      <c r="B1610" s="27" t="s">
        <v>413</v>
      </c>
      <c r="C1610" s="28" t="s">
        <v>406</v>
      </c>
    </row>
    <row r="1611" spans="1:3" x14ac:dyDescent="0.25">
      <c r="A1611" s="28" t="s">
        <v>412</v>
      </c>
      <c r="B1611" s="27" t="s">
        <v>413</v>
      </c>
      <c r="C1611" s="28" t="s">
        <v>407</v>
      </c>
    </row>
    <row r="1612" spans="1:65" x14ac:dyDescent="0.25">
      <c r="A1612" s="26" t="s">
        <v>414</v>
      </c>
      <c r="B1612" s="27" t="s">
        <v>415</v>
      </c>
      <c r="C1612" s="26" t="s">
        <v>384</v>
      </c>
      <c r="D1612">
        <v>-49355.5</v>
      </c>
      <c r="E1612">
        <v>-188</v>
      </c>
      <c r="F1612">
        <v>-197.1</v>
      </c>
      <c r="G1612">
        <v>-3273.2</v>
      </c>
      <c r="H1612">
        <v>1717.3</v>
      </c>
      <c r="I1612">
        <v>-268.8</v>
      </c>
      <c r="J1612">
        <v>295.4</v>
      </c>
      <c r="K1612">
        <v>166.3</v>
      </c>
      <c r="L1612">
        <v>-120.5</v>
      </c>
      <c r="M1612">
        <v>4865.2</v>
      </c>
      <c r="N1612">
        <v>-116</v>
      </c>
      <c r="O1612">
        <v>653.6</v>
      </c>
      <c r="P1612">
        <v>20.3</v>
      </c>
      <c r="Q1612">
        <v>953</v>
      </c>
      <c r="R1612">
        <v>-238.3</v>
      </c>
      <c r="S1612">
        <v>808.2</v>
      </c>
      <c r="T1612">
        <v>-74.8</v>
      </c>
      <c r="U1612">
        <v>154</v>
      </c>
      <c r="V1612">
        <v>382.8</v>
      </c>
      <c r="W1612">
        <v>720.6</v>
      </c>
      <c r="X1612">
        <v>325.1</v>
      </c>
      <c r="Y1612">
        <v>405.8</v>
      </c>
      <c r="Z1612">
        <v>1313.6</v>
      </c>
      <c r="AA1612">
        <v>10583.4</v>
      </c>
      <c r="AB1612">
        <v>504.5</v>
      </c>
      <c r="AC1612">
        <v>1164.6</v>
      </c>
      <c r="AD1612">
        <v>12351</v>
      </c>
      <c r="AE1612">
        <v>2383.9</v>
      </c>
      <c r="AF1612">
        <v>9643.9</v>
      </c>
      <c r="AG1612">
        <v>6392.4</v>
      </c>
      <c r="AH1612">
        <v>-5984.1</v>
      </c>
      <c r="AI1612">
        <v>-964.3</v>
      </c>
      <c r="AJ1612">
        <v>-38.2</v>
      </c>
      <c r="AK1612">
        <v>4172</v>
      </c>
      <c r="AL1612">
        <v>-102.6</v>
      </c>
      <c r="AM1612">
        <v>-4719.5</v>
      </c>
      <c r="AN1612">
        <v>466.7</v>
      </c>
      <c r="AO1612">
        <v>-1100.7</v>
      </c>
      <c r="AP1612">
        <v>2423</v>
      </c>
      <c r="AQ1612">
        <v>4433.5</v>
      </c>
      <c r="AR1612">
        <v>36878.8</v>
      </c>
      <c r="AS1612">
        <v>4052.7</v>
      </c>
      <c r="AT1612">
        <v>3202.5</v>
      </c>
      <c r="AU1612">
        <v>91590.9</v>
      </c>
      <c r="AV1612">
        <v>5009.7</v>
      </c>
      <c r="AW1612">
        <v>2278.2</v>
      </c>
      <c r="AX1612">
        <v>-4434.8</v>
      </c>
      <c r="AY1612">
        <v>533.9</v>
      </c>
      <c r="AZ1612">
        <v>486.5</v>
      </c>
      <c r="BA1612">
        <v>1645</v>
      </c>
      <c r="BB1612">
        <v>1148.1</v>
      </c>
      <c r="BC1612">
        <v>-1245</v>
      </c>
      <c r="BD1612">
        <v>-741.4</v>
      </c>
      <c r="BE1612">
        <v>10995.9</v>
      </c>
      <c r="BF1612">
        <v>4016.6</v>
      </c>
      <c r="BG1612">
        <v>911.7</v>
      </c>
      <c r="BH1612">
        <v>-1069.9</v>
      </c>
      <c r="BI1612">
        <v>-791.9</v>
      </c>
      <c r="BJ1612">
        <v>-2252.8</v>
      </c>
      <c r="BK1612">
        <v>-1618.7</v>
      </c>
      <c r="BL1612">
        <v>167</v>
      </c>
      <c r="BM1612">
        <v>-463.1</v>
      </c>
    </row>
    <row r="1613" spans="1:3" x14ac:dyDescent="0.25">
      <c r="A1613" s="28" t="s">
        <v>414</v>
      </c>
      <c r="B1613" s="27" t="s">
        <v>415</v>
      </c>
      <c r="C1613" s="28" t="s">
        <v>385</v>
      </c>
    </row>
    <row r="1614" spans="1:3" x14ac:dyDescent="0.25">
      <c r="A1614" s="28" t="s">
        <v>414</v>
      </c>
      <c r="B1614" s="27" t="s">
        <v>415</v>
      </c>
      <c r="C1614" s="28" t="s">
        <v>386</v>
      </c>
    </row>
    <row r="1615" spans="1:3" x14ac:dyDescent="0.25">
      <c r="A1615" s="28" t="s">
        <v>414</v>
      </c>
      <c r="B1615" s="27" t="s">
        <v>415</v>
      </c>
      <c r="C1615" s="28" t="s">
        <v>387</v>
      </c>
    </row>
    <row r="1616" spans="1:3" x14ac:dyDescent="0.25">
      <c r="A1616" s="28" t="s">
        <v>414</v>
      </c>
      <c r="B1616" s="27" t="s">
        <v>415</v>
      </c>
      <c r="C1616" s="28" t="s">
        <v>388</v>
      </c>
    </row>
    <row r="1617" spans="1:3" x14ac:dyDescent="0.25">
      <c r="A1617" s="28" t="s">
        <v>414</v>
      </c>
      <c r="B1617" s="27" t="s">
        <v>415</v>
      </c>
      <c r="C1617" s="28" t="s">
        <v>389</v>
      </c>
    </row>
    <row r="1618" spans="1:3" x14ac:dyDescent="0.25">
      <c r="A1618" s="28" t="s">
        <v>414</v>
      </c>
      <c r="B1618" s="27" t="s">
        <v>415</v>
      </c>
      <c r="C1618" s="28" t="s">
        <v>390</v>
      </c>
    </row>
    <row r="1619" spans="1:3" x14ac:dyDescent="0.25">
      <c r="A1619" s="28" t="s">
        <v>414</v>
      </c>
      <c r="B1619" s="27" t="s">
        <v>415</v>
      </c>
      <c r="C1619" s="28" t="s">
        <v>391</v>
      </c>
    </row>
    <row r="1620" spans="1:3" x14ac:dyDescent="0.25">
      <c r="A1620" s="28" t="s">
        <v>414</v>
      </c>
      <c r="B1620" s="27" t="s">
        <v>415</v>
      </c>
      <c r="C1620" s="28" t="s">
        <v>392</v>
      </c>
    </row>
    <row r="1621" spans="1:3" x14ac:dyDescent="0.25">
      <c r="A1621" s="28" t="s">
        <v>414</v>
      </c>
      <c r="B1621" s="27" t="s">
        <v>415</v>
      </c>
      <c r="C1621" s="28" t="s">
        <v>393</v>
      </c>
    </row>
    <row r="1622" spans="1:3" x14ac:dyDescent="0.25">
      <c r="A1622" s="28" t="s">
        <v>414</v>
      </c>
      <c r="B1622" s="27" t="s">
        <v>415</v>
      </c>
      <c r="C1622" s="28" t="s">
        <v>394</v>
      </c>
    </row>
    <row r="1623" spans="1:3" x14ac:dyDescent="0.25">
      <c r="A1623" s="28" t="s">
        <v>414</v>
      </c>
      <c r="B1623" s="27" t="s">
        <v>415</v>
      </c>
      <c r="C1623" s="28" t="s">
        <v>395</v>
      </c>
    </row>
    <row r="1624" spans="1:3" x14ac:dyDescent="0.25">
      <c r="A1624" s="28" t="s">
        <v>414</v>
      </c>
      <c r="B1624" s="27" t="s">
        <v>415</v>
      </c>
      <c r="C1624" s="28" t="s">
        <v>396</v>
      </c>
    </row>
    <row r="1625" spans="1:3" x14ac:dyDescent="0.25">
      <c r="A1625" s="28" t="s">
        <v>414</v>
      </c>
      <c r="B1625" s="27" t="s">
        <v>415</v>
      </c>
      <c r="C1625" s="28" t="s">
        <v>397</v>
      </c>
    </row>
    <row r="1626" spans="1:3" x14ac:dyDescent="0.25">
      <c r="A1626" s="28" t="s">
        <v>414</v>
      </c>
      <c r="B1626" s="27" t="s">
        <v>415</v>
      </c>
      <c r="C1626" s="28" t="s">
        <v>398</v>
      </c>
    </row>
    <row r="1627" spans="1:3" x14ac:dyDescent="0.25">
      <c r="A1627" s="28" t="s">
        <v>414</v>
      </c>
      <c r="B1627" s="27" t="s">
        <v>415</v>
      </c>
      <c r="C1627" s="28" t="s">
        <v>399</v>
      </c>
    </row>
    <row r="1628" spans="1:3" x14ac:dyDescent="0.25">
      <c r="A1628" s="28" t="s">
        <v>414</v>
      </c>
      <c r="B1628" s="27" t="s">
        <v>415</v>
      </c>
      <c r="C1628" s="28" t="s">
        <v>400</v>
      </c>
    </row>
    <row r="1629" spans="1:3" x14ac:dyDescent="0.25">
      <c r="A1629" s="28" t="s">
        <v>414</v>
      </c>
      <c r="B1629" s="27" t="s">
        <v>415</v>
      </c>
      <c r="C1629" s="28" t="s">
        <v>401</v>
      </c>
    </row>
    <row r="1630" spans="1:3" x14ac:dyDescent="0.25">
      <c r="A1630" s="28" t="s">
        <v>414</v>
      </c>
      <c r="B1630" s="27" t="s">
        <v>415</v>
      </c>
      <c r="C1630" s="28" t="s">
        <v>402</v>
      </c>
    </row>
    <row r="1631" spans="1:3" x14ac:dyDescent="0.25">
      <c r="A1631" s="28" t="s">
        <v>414</v>
      </c>
      <c r="B1631" s="27" t="s">
        <v>415</v>
      </c>
      <c r="C1631" s="28" t="s">
        <v>403</v>
      </c>
    </row>
    <row r="1632" spans="1:3" x14ac:dyDescent="0.25">
      <c r="A1632" s="28" t="s">
        <v>414</v>
      </c>
      <c r="B1632" s="27" t="s">
        <v>415</v>
      </c>
      <c r="C1632" s="28" t="s">
        <v>404</v>
      </c>
    </row>
    <row r="1633" spans="1:3" x14ac:dyDescent="0.25">
      <c r="A1633" s="28" t="s">
        <v>414</v>
      </c>
      <c r="B1633" s="27" t="s">
        <v>415</v>
      </c>
      <c r="C1633" s="28" t="s">
        <v>405</v>
      </c>
    </row>
    <row r="1634" spans="1:3" x14ac:dyDescent="0.25">
      <c r="A1634" s="28" t="s">
        <v>414</v>
      </c>
      <c r="B1634" s="27" t="s">
        <v>415</v>
      </c>
      <c r="C1634" s="28" t="s">
        <v>406</v>
      </c>
    </row>
    <row r="1635" spans="1:3" x14ac:dyDescent="0.25">
      <c r="A1635" s="28" t="s">
        <v>414</v>
      </c>
      <c r="B1635" s="27" t="s">
        <v>415</v>
      </c>
      <c r="C1635" s="28" t="s">
        <v>407</v>
      </c>
    </row>
    <row r="1636" spans="1:69" x14ac:dyDescent="0.25">
      <c r="A1636" s="26" t="s">
        <v>416</v>
      </c>
      <c r="B1636" s="27" t="s">
        <v>417</v>
      </c>
      <c r="C1636" s="26" t="s">
        <v>384</v>
      </c>
      <c r="BQ1636">
        <v>260809.4</v>
      </c>
    </row>
    <row r="1637" spans="1:3" x14ac:dyDescent="0.25">
      <c r="A1637" s="28" t="s">
        <v>416</v>
      </c>
      <c r="B1637" s="27" t="s">
        <v>417</v>
      </c>
      <c r="C1637" s="28" t="s">
        <v>385</v>
      </c>
    </row>
    <row r="1638" spans="1:3" x14ac:dyDescent="0.25">
      <c r="A1638" s="28" t="s">
        <v>416</v>
      </c>
      <c r="B1638" s="27" t="s">
        <v>417</v>
      </c>
      <c r="C1638" s="28" t="s">
        <v>386</v>
      </c>
    </row>
    <row r="1639" spans="1:3" x14ac:dyDescent="0.25">
      <c r="A1639" s="28" t="s">
        <v>416</v>
      </c>
      <c r="B1639" s="27" t="s">
        <v>417</v>
      </c>
      <c r="C1639" s="28" t="s">
        <v>387</v>
      </c>
    </row>
    <row r="1640" spans="1:3" x14ac:dyDescent="0.25">
      <c r="A1640" s="28" t="s">
        <v>416</v>
      </c>
      <c r="B1640" s="27" t="s">
        <v>417</v>
      </c>
      <c r="C1640" s="28" t="s">
        <v>388</v>
      </c>
    </row>
    <row r="1641" spans="1:3" x14ac:dyDescent="0.25">
      <c r="A1641" s="28" t="s">
        <v>416</v>
      </c>
      <c r="B1641" s="27" t="s">
        <v>417</v>
      </c>
      <c r="C1641" s="28" t="s">
        <v>389</v>
      </c>
    </row>
    <row r="1642" spans="1:3" x14ac:dyDescent="0.25">
      <c r="A1642" s="28" t="s">
        <v>416</v>
      </c>
      <c r="B1642" s="27" t="s">
        <v>417</v>
      </c>
      <c r="C1642" s="28" t="s">
        <v>390</v>
      </c>
    </row>
    <row r="1643" spans="1:3" x14ac:dyDescent="0.25">
      <c r="A1643" s="28" t="s">
        <v>416</v>
      </c>
      <c r="B1643" s="27" t="s">
        <v>417</v>
      </c>
      <c r="C1643" s="28" t="s">
        <v>391</v>
      </c>
    </row>
    <row r="1644" spans="1:3" x14ac:dyDescent="0.25">
      <c r="A1644" s="28" t="s">
        <v>416</v>
      </c>
      <c r="B1644" s="27" t="s">
        <v>417</v>
      </c>
      <c r="C1644" s="28" t="s">
        <v>392</v>
      </c>
    </row>
    <row r="1645" spans="1:3" x14ac:dyDescent="0.25">
      <c r="A1645" s="28" t="s">
        <v>416</v>
      </c>
      <c r="B1645" s="27" t="s">
        <v>417</v>
      </c>
      <c r="C1645" s="28" t="s">
        <v>393</v>
      </c>
    </row>
    <row r="1646" spans="1:3" x14ac:dyDescent="0.25">
      <c r="A1646" s="28" t="s">
        <v>416</v>
      </c>
      <c r="B1646" s="27" t="s">
        <v>417</v>
      </c>
      <c r="C1646" s="28" t="s">
        <v>394</v>
      </c>
    </row>
    <row r="1647" spans="1:3" x14ac:dyDescent="0.25">
      <c r="A1647" s="28" t="s">
        <v>416</v>
      </c>
      <c r="B1647" s="27" t="s">
        <v>417</v>
      </c>
      <c r="C1647" s="28" t="s">
        <v>395</v>
      </c>
    </row>
    <row r="1648" spans="1:3" x14ac:dyDescent="0.25">
      <c r="A1648" s="28" t="s">
        <v>416</v>
      </c>
      <c r="B1648" s="27" t="s">
        <v>417</v>
      </c>
      <c r="C1648" s="28" t="s">
        <v>396</v>
      </c>
    </row>
    <row r="1649" spans="1:3" x14ac:dyDescent="0.25">
      <c r="A1649" s="28" t="s">
        <v>416</v>
      </c>
      <c r="B1649" s="27" t="s">
        <v>417</v>
      </c>
      <c r="C1649" s="28" t="s">
        <v>397</v>
      </c>
    </row>
    <row r="1650" spans="1:3" x14ac:dyDescent="0.25">
      <c r="A1650" s="28" t="s">
        <v>416</v>
      </c>
      <c r="B1650" s="27" t="s">
        <v>417</v>
      </c>
      <c r="C1650" s="28" t="s">
        <v>398</v>
      </c>
    </row>
    <row r="1651" spans="1:3" x14ac:dyDescent="0.25">
      <c r="A1651" s="28" t="s">
        <v>416</v>
      </c>
      <c r="B1651" s="27" t="s">
        <v>417</v>
      </c>
      <c r="C1651" s="28" t="s">
        <v>399</v>
      </c>
    </row>
    <row r="1652" spans="1:3" x14ac:dyDescent="0.25">
      <c r="A1652" s="28" t="s">
        <v>416</v>
      </c>
      <c r="B1652" s="27" t="s">
        <v>417</v>
      </c>
      <c r="C1652" s="28" t="s">
        <v>400</v>
      </c>
    </row>
    <row r="1653" spans="1:3" x14ac:dyDescent="0.25">
      <c r="A1653" s="28" t="s">
        <v>416</v>
      </c>
      <c r="B1653" s="27" t="s">
        <v>417</v>
      </c>
      <c r="C1653" s="28" t="s">
        <v>401</v>
      </c>
    </row>
    <row r="1654" spans="1:3" x14ac:dyDescent="0.25">
      <c r="A1654" s="28" t="s">
        <v>416</v>
      </c>
      <c r="B1654" s="27" t="s">
        <v>417</v>
      </c>
      <c r="C1654" s="28" t="s">
        <v>402</v>
      </c>
    </row>
    <row r="1655" spans="1:3" x14ac:dyDescent="0.25">
      <c r="A1655" s="28" t="s">
        <v>416</v>
      </c>
      <c r="B1655" s="27" t="s">
        <v>417</v>
      </c>
      <c r="C1655" s="28" t="s">
        <v>403</v>
      </c>
    </row>
    <row r="1656" spans="1:3" x14ac:dyDescent="0.25">
      <c r="A1656" s="28" t="s">
        <v>416</v>
      </c>
      <c r="B1656" s="27" t="s">
        <v>417</v>
      </c>
      <c r="C1656" s="28" t="s">
        <v>404</v>
      </c>
    </row>
    <row r="1657" spans="1:3" x14ac:dyDescent="0.25">
      <c r="A1657" s="28" t="s">
        <v>416</v>
      </c>
      <c r="B1657" s="27" t="s">
        <v>417</v>
      </c>
      <c r="C1657" s="28" t="s">
        <v>405</v>
      </c>
    </row>
    <row r="1658" spans="1:3" x14ac:dyDescent="0.25">
      <c r="A1658" s="28" t="s">
        <v>416</v>
      </c>
      <c r="B1658" s="27" t="s">
        <v>417</v>
      </c>
      <c r="C1658" s="28" t="s">
        <v>406</v>
      </c>
    </row>
    <row r="1659" spans="1:3" x14ac:dyDescent="0.25">
      <c r="A1659" s="28" t="s">
        <v>416</v>
      </c>
      <c r="B1659" s="27" t="s">
        <v>417</v>
      </c>
      <c r="C1659" s="28" t="s">
        <v>407</v>
      </c>
    </row>
    <row r="1660" spans="1:69" x14ac:dyDescent="0.25">
      <c r="A1660" s="26" t="s">
        <v>418</v>
      </c>
      <c r="B1660" s="27" t="s">
        <v>419</v>
      </c>
      <c r="C1660" s="26" t="s">
        <v>384</v>
      </c>
      <c r="BQ1660">
        <v>-343375.3</v>
      </c>
    </row>
    <row r="1661" spans="1:3" x14ac:dyDescent="0.25">
      <c r="A1661" s="28" t="s">
        <v>418</v>
      </c>
      <c r="B1661" s="27" t="s">
        <v>419</v>
      </c>
      <c r="C1661" s="28" t="s">
        <v>385</v>
      </c>
    </row>
    <row r="1662" spans="1:3" x14ac:dyDescent="0.25">
      <c r="A1662" s="28" t="s">
        <v>418</v>
      </c>
      <c r="B1662" s="27" t="s">
        <v>419</v>
      </c>
      <c r="C1662" s="28" t="s">
        <v>386</v>
      </c>
    </row>
    <row r="1663" spans="1:3" x14ac:dyDescent="0.25">
      <c r="A1663" s="28" t="s">
        <v>418</v>
      </c>
      <c r="B1663" s="27" t="s">
        <v>419</v>
      </c>
      <c r="C1663" s="28" t="s">
        <v>387</v>
      </c>
    </row>
    <row r="1664" spans="1:3" x14ac:dyDescent="0.25">
      <c r="A1664" s="28" t="s">
        <v>418</v>
      </c>
      <c r="B1664" s="27" t="s">
        <v>419</v>
      </c>
      <c r="C1664" s="28" t="s">
        <v>388</v>
      </c>
    </row>
    <row r="1665" spans="1:3" x14ac:dyDescent="0.25">
      <c r="A1665" s="28" t="s">
        <v>418</v>
      </c>
      <c r="B1665" s="27" t="s">
        <v>419</v>
      </c>
      <c r="C1665" s="28" t="s">
        <v>389</v>
      </c>
    </row>
    <row r="1666" spans="1:3" x14ac:dyDescent="0.25">
      <c r="A1666" s="28" t="s">
        <v>418</v>
      </c>
      <c r="B1666" s="27" t="s">
        <v>419</v>
      </c>
      <c r="C1666" s="28" t="s">
        <v>390</v>
      </c>
    </row>
    <row r="1667" spans="1:3" x14ac:dyDescent="0.25">
      <c r="A1667" s="28" t="s">
        <v>418</v>
      </c>
      <c r="B1667" s="27" t="s">
        <v>419</v>
      </c>
      <c r="C1667" s="28" t="s">
        <v>391</v>
      </c>
    </row>
    <row r="1668" spans="1:3" x14ac:dyDescent="0.25">
      <c r="A1668" s="28" t="s">
        <v>418</v>
      </c>
      <c r="B1668" s="27" t="s">
        <v>419</v>
      </c>
      <c r="C1668" s="28" t="s">
        <v>392</v>
      </c>
    </row>
    <row r="1669" spans="1:3" x14ac:dyDescent="0.25">
      <c r="A1669" s="28" t="s">
        <v>418</v>
      </c>
      <c r="B1669" s="27" t="s">
        <v>419</v>
      </c>
      <c r="C1669" s="28" t="s">
        <v>393</v>
      </c>
    </row>
    <row r="1670" spans="1:3" x14ac:dyDescent="0.25">
      <c r="A1670" s="28" t="s">
        <v>418</v>
      </c>
      <c r="B1670" s="27" t="s">
        <v>419</v>
      </c>
      <c r="C1670" s="28" t="s">
        <v>394</v>
      </c>
    </row>
    <row r="1671" spans="1:3" x14ac:dyDescent="0.25">
      <c r="A1671" s="28" t="s">
        <v>418</v>
      </c>
      <c r="B1671" s="27" t="s">
        <v>419</v>
      </c>
      <c r="C1671" s="28" t="s">
        <v>395</v>
      </c>
    </row>
    <row r="1672" spans="1:3" x14ac:dyDescent="0.25">
      <c r="A1672" s="28" t="s">
        <v>418</v>
      </c>
      <c r="B1672" s="27" t="s">
        <v>419</v>
      </c>
      <c r="C1672" s="28" t="s">
        <v>396</v>
      </c>
    </row>
    <row r="1673" spans="1:3" x14ac:dyDescent="0.25">
      <c r="A1673" s="28" t="s">
        <v>418</v>
      </c>
      <c r="B1673" s="27" t="s">
        <v>419</v>
      </c>
      <c r="C1673" s="28" t="s">
        <v>397</v>
      </c>
    </row>
    <row r="1674" spans="1:3" x14ac:dyDescent="0.25">
      <c r="A1674" s="28" t="s">
        <v>418</v>
      </c>
      <c r="B1674" s="27" t="s">
        <v>419</v>
      </c>
      <c r="C1674" s="28" t="s">
        <v>398</v>
      </c>
    </row>
    <row r="1675" spans="1:3" x14ac:dyDescent="0.25">
      <c r="A1675" s="28" t="s">
        <v>418</v>
      </c>
      <c r="B1675" s="27" t="s">
        <v>419</v>
      </c>
      <c r="C1675" s="28" t="s">
        <v>399</v>
      </c>
    </row>
    <row r="1676" spans="1:3" x14ac:dyDescent="0.25">
      <c r="A1676" s="28" t="s">
        <v>418</v>
      </c>
      <c r="B1676" s="27" t="s">
        <v>419</v>
      </c>
      <c r="C1676" s="28" t="s">
        <v>400</v>
      </c>
    </row>
    <row r="1677" spans="1:3" x14ac:dyDescent="0.25">
      <c r="A1677" s="28" t="s">
        <v>418</v>
      </c>
      <c r="B1677" s="27" t="s">
        <v>419</v>
      </c>
      <c r="C1677" s="28" t="s">
        <v>401</v>
      </c>
    </row>
    <row r="1678" spans="1:3" x14ac:dyDescent="0.25">
      <c r="A1678" s="28" t="s">
        <v>418</v>
      </c>
      <c r="B1678" s="27" t="s">
        <v>419</v>
      </c>
      <c r="C1678" s="28" t="s">
        <v>402</v>
      </c>
    </row>
    <row r="1679" spans="1:3" x14ac:dyDescent="0.25">
      <c r="A1679" s="28" t="s">
        <v>418</v>
      </c>
      <c r="B1679" s="27" t="s">
        <v>419</v>
      </c>
      <c r="C1679" s="28" t="s">
        <v>403</v>
      </c>
    </row>
    <row r="1680" spans="1:3" x14ac:dyDescent="0.25">
      <c r="A1680" s="28" t="s">
        <v>418</v>
      </c>
      <c r="B1680" s="27" t="s">
        <v>419</v>
      </c>
      <c r="C1680" s="28" t="s">
        <v>404</v>
      </c>
    </row>
    <row r="1681" spans="1:3" x14ac:dyDescent="0.25">
      <c r="A1681" s="28" t="s">
        <v>418</v>
      </c>
      <c r="B1681" s="27" t="s">
        <v>419</v>
      </c>
      <c r="C1681" s="28" t="s">
        <v>405</v>
      </c>
    </row>
    <row r="1682" spans="1:3" x14ac:dyDescent="0.25">
      <c r="A1682" s="28" t="s">
        <v>418</v>
      </c>
      <c r="B1682" s="27" t="s">
        <v>419</v>
      </c>
      <c r="C1682" s="28" t="s">
        <v>406</v>
      </c>
    </row>
    <row r="1683" spans="1:3" x14ac:dyDescent="0.25">
      <c r="A1683" s="28" t="s">
        <v>418</v>
      </c>
      <c r="B1683" s="27" t="s">
        <v>419</v>
      </c>
      <c r="C1683" s="28" t="s">
        <v>407</v>
      </c>
    </row>
  </sheetData>
  <mergeCells count="1">
    <mergeCell ref="A1:N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728C"/>
  </sheetPr>
  <dimension ref="A1:Y272"/>
  <sheetViews>
    <sheetView workbookViewId="0">
      <pane xSplit="2" topLeftCell="C1" activePane="topRight" state="frozen"/>
      <selection pane="topRight"/>
    </sheetView>
  </sheetViews>
  <sheetFormatPr defaultRowHeight="15" outlineLevelRow="0" outlineLevelCol="0" x14ac:dyDescent="55"/>
  <cols>
    <col min="1" max="1" width="10" customWidth="1"/>
    <col min="2" max="2" width="34" customWidth="1"/>
    <col min="3" max="25" width="10" customWidth="1"/>
  </cols>
  <sheetData>
    <row r="1" ht="40" customHeight="1" spans="1:14" x14ac:dyDescent="0.25">
      <c r="A1" s="15" t="s">
        <v>421</v>
      </c>
      <c r="B1" s="15"/>
      <c r="C1" s="15"/>
      <c r="D1" s="15"/>
      <c r="E1" s="15"/>
      <c r="F1" s="15"/>
      <c r="G1" s="15"/>
      <c r="H1" s="15"/>
      <c r="I1" s="15"/>
      <c r="J1" s="15"/>
      <c r="K1" s="15"/>
      <c r="L1" s="15"/>
      <c r="M1" s="15"/>
      <c r="N1" s="15"/>
    </row>
    <row r="3" spans="1:1" x14ac:dyDescent="0.25">
      <c r="A3" s="29" t="s">
        <v>422</v>
      </c>
    </row>
    <row r="4" spans="1:25" s="26" customFormat="1" x14ac:dyDescent="0.25">
      <c r="A4" s="26" t="s">
        <v>131</v>
      </c>
      <c r="B4" s="26" t="s">
        <v>423</v>
      </c>
      <c r="C4" s="26" t="s">
        <v>385</v>
      </c>
      <c r="D4" s="26" t="s">
        <v>386</v>
      </c>
      <c r="E4" s="26" t="s">
        <v>387</v>
      </c>
      <c r="F4" s="26" t="s">
        <v>388</v>
      </c>
      <c r="G4" s="26" t="s">
        <v>389</v>
      </c>
      <c r="H4" s="26" t="s">
        <v>390</v>
      </c>
      <c r="I4" s="26" t="s">
        <v>391</v>
      </c>
      <c r="J4" s="26" t="s">
        <v>392</v>
      </c>
      <c r="K4" s="26" t="s">
        <v>393</v>
      </c>
      <c r="L4" s="26" t="s">
        <v>394</v>
      </c>
      <c r="M4" s="26" t="s">
        <v>395</v>
      </c>
      <c r="N4" s="26" t="s">
        <v>396</v>
      </c>
      <c r="O4" s="26" t="s">
        <v>397</v>
      </c>
      <c r="P4" s="26" t="s">
        <v>398</v>
      </c>
      <c r="Q4" s="26" t="s">
        <v>399</v>
      </c>
      <c r="R4" s="26" t="s">
        <v>400</v>
      </c>
      <c r="S4" s="26" t="s">
        <v>401</v>
      </c>
      <c r="T4" s="26" t="s">
        <v>402</v>
      </c>
      <c r="U4" s="26" t="s">
        <v>403</v>
      </c>
      <c r="V4" s="26" t="s">
        <v>404</v>
      </c>
      <c r="W4" s="26" t="s">
        <v>405</v>
      </c>
      <c r="X4" s="26" t="s">
        <v>406</v>
      </c>
      <c r="Y4" s="26" t="s">
        <v>407</v>
      </c>
    </row>
    <row r="5" spans="1:25" x14ac:dyDescent="0.25">
      <c r="A5" s="26" t="s">
        <v>265</v>
      </c>
      <c r="B5" s="27" t="s">
        <v>315</v>
      </c>
      <c r="C5">
        <v>506.3</v>
      </c>
      <c r="D5">
        <v>1801</v>
      </c>
      <c r="E5">
        <v>1179</v>
      </c>
      <c r="F5">
        <v>14.9</v>
      </c>
      <c r="G5">
        <v>22.2</v>
      </c>
      <c r="H5">
        <v>28.1</v>
      </c>
      <c r="I5">
        <v>180.8</v>
      </c>
      <c r="J5">
        <v>969.1</v>
      </c>
      <c r="K5">
        <v>442.1</v>
      </c>
      <c r="L5">
        <v>183.8</v>
      </c>
      <c r="M5">
        <v>251.1</v>
      </c>
      <c r="N5">
        <v>773.8</v>
      </c>
      <c r="O5">
        <v>142.4</v>
      </c>
      <c r="P5">
        <v>18.9</v>
      </c>
      <c r="Q5">
        <v>190.7</v>
      </c>
      <c r="R5">
        <v>1464.7</v>
      </c>
      <c r="S5">
        <v>255.3</v>
      </c>
      <c r="T5">
        <v>353.9</v>
      </c>
      <c r="U5">
        <v>144.3</v>
      </c>
      <c r="V5">
        <v>127.9</v>
      </c>
      <c r="W5">
        <v>225.7</v>
      </c>
      <c r="X5">
        <v>95.9</v>
      </c>
      <c r="Y5">
        <v>8466.2</v>
      </c>
    </row>
    <row r="6" spans="1:25" x14ac:dyDescent="0.25">
      <c r="A6" s="26" t="s">
        <v>266</v>
      </c>
      <c r="B6" s="27" t="s">
        <v>316</v>
      </c>
      <c r="C6">
        <v>41.1</v>
      </c>
      <c r="D6">
        <v>79.6</v>
      </c>
      <c r="E6">
        <v>137.5</v>
      </c>
      <c r="F6">
        <v>0.4</v>
      </c>
      <c r="G6">
        <v>0.7</v>
      </c>
      <c r="H6">
        <v>0.5</v>
      </c>
      <c r="I6">
        <v>7.1</v>
      </c>
      <c r="J6">
        <v>32.3</v>
      </c>
      <c r="K6">
        <v>10</v>
      </c>
      <c r="L6">
        <v>3.1</v>
      </c>
      <c r="M6">
        <v>15.2</v>
      </c>
      <c r="N6">
        <v>178.1</v>
      </c>
      <c r="O6">
        <v>14.1</v>
      </c>
      <c r="P6">
        <v>1.9</v>
      </c>
      <c r="Q6">
        <v>7.9</v>
      </c>
      <c r="R6">
        <v>1364.1</v>
      </c>
      <c r="S6">
        <v>15.8</v>
      </c>
      <c r="T6">
        <v>20.2</v>
      </c>
      <c r="U6">
        <v>20.9</v>
      </c>
      <c r="V6">
        <v>5.6</v>
      </c>
      <c r="W6">
        <v>15.7</v>
      </c>
      <c r="X6">
        <v>7.3</v>
      </c>
      <c r="Y6">
        <v>327.9</v>
      </c>
    </row>
    <row r="7" spans="1:25" x14ac:dyDescent="0.25">
      <c r="A7" s="26" t="s">
        <v>267</v>
      </c>
      <c r="B7" s="27" t="s">
        <v>317</v>
      </c>
      <c r="C7">
        <v>39.4</v>
      </c>
      <c r="D7">
        <v>45.2</v>
      </c>
      <c r="E7">
        <v>15.6</v>
      </c>
      <c r="F7">
        <v>0.5</v>
      </c>
      <c r="G7">
        <v>1.3</v>
      </c>
      <c r="H7">
        <v>1</v>
      </c>
      <c r="I7">
        <v>7.6</v>
      </c>
      <c r="J7">
        <v>3.1</v>
      </c>
      <c r="K7">
        <v>12.9</v>
      </c>
      <c r="L7">
        <v>0.8</v>
      </c>
      <c r="M7">
        <v>21.3</v>
      </c>
      <c r="N7">
        <v>159.4</v>
      </c>
      <c r="O7">
        <v>0.3</v>
      </c>
      <c r="P7">
        <v>0.3</v>
      </c>
      <c r="Q7">
        <v>1.3</v>
      </c>
      <c r="R7">
        <v>46.6</v>
      </c>
      <c r="S7">
        <v>31.3</v>
      </c>
      <c r="T7">
        <v>6</v>
      </c>
      <c r="U7">
        <v>3.9</v>
      </c>
      <c r="V7">
        <v>0.5</v>
      </c>
      <c r="W7">
        <v>0.5</v>
      </c>
      <c r="X7">
        <v>5</v>
      </c>
      <c r="Y7">
        <v>175.4</v>
      </c>
    </row>
    <row r="8" spans="1:25" x14ac:dyDescent="0.25">
      <c r="A8" s="26" t="s">
        <v>268</v>
      </c>
      <c r="B8" s="27" t="s">
        <v>318</v>
      </c>
      <c r="C8">
        <v>534.4</v>
      </c>
      <c r="D8">
        <v>381.6</v>
      </c>
      <c r="E8">
        <v>365.7</v>
      </c>
      <c r="F8">
        <v>1.3</v>
      </c>
      <c r="G8">
        <v>20.5</v>
      </c>
      <c r="H8">
        <v>3.9</v>
      </c>
      <c r="I8">
        <v>135.3</v>
      </c>
      <c r="J8">
        <v>755.9</v>
      </c>
      <c r="K8">
        <v>82.5</v>
      </c>
      <c r="L8">
        <v>72.4</v>
      </c>
      <c r="M8">
        <v>298.6</v>
      </c>
      <c r="N8">
        <v>463.8</v>
      </c>
      <c r="O8">
        <v>74.3</v>
      </c>
      <c r="P8">
        <v>8.7</v>
      </c>
      <c r="Q8">
        <v>40.5</v>
      </c>
      <c r="R8">
        <v>1161.4</v>
      </c>
      <c r="S8">
        <v>53.7</v>
      </c>
      <c r="T8">
        <v>95.5</v>
      </c>
      <c r="U8">
        <v>216.8</v>
      </c>
      <c r="V8">
        <v>11.4</v>
      </c>
      <c r="W8">
        <v>76.9</v>
      </c>
      <c r="X8">
        <v>79.3</v>
      </c>
      <c r="Y8">
        <v>2726</v>
      </c>
    </row>
    <row r="9" spans="1:25" x14ac:dyDescent="0.25">
      <c r="A9" s="26" t="s">
        <v>269</v>
      </c>
      <c r="B9" s="27" t="s">
        <v>319</v>
      </c>
      <c r="C9">
        <v>1918.9</v>
      </c>
      <c r="D9">
        <v>4189.2</v>
      </c>
      <c r="E9">
        <v>5400.8</v>
      </c>
      <c r="F9">
        <v>51.2</v>
      </c>
      <c r="G9">
        <v>67.4</v>
      </c>
      <c r="H9">
        <v>74.4</v>
      </c>
      <c r="I9">
        <v>404.7</v>
      </c>
      <c r="J9">
        <v>2179.8</v>
      </c>
      <c r="K9">
        <v>832.9</v>
      </c>
      <c r="L9">
        <v>310.2</v>
      </c>
      <c r="M9">
        <v>1610.3</v>
      </c>
      <c r="N9">
        <v>8562.6</v>
      </c>
      <c r="O9">
        <v>435.1</v>
      </c>
      <c r="P9">
        <v>51.7</v>
      </c>
      <c r="Q9">
        <v>617.8</v>
      </c>
      <c r="R9">
        <v>5728.9</v>
      </c>
      <c r="S9">
        <v>2884.6</v>
      </c>
      <c r="T9">
        <v>2151.7</v>
      </c>
      <c r="U9">
        <v>404.1</v>
      </c>
      <c r="V9">
        <v>215.7</v>
      </c>
      <c r="W9">
        <v>590.2</v>
      </c>
      <c r="X9">
        <v>1296.8</v>
      </c>
      <c r="Y9">
        <v>19629.2</v>
      </c>
    </row>
    <row r="10" spans="1:25" x14ac:dyDescent="0.25">
      <c r="A10" s="26" t="s">
        <v>147</v>
      </c>
      <c r="B10" s="27" t="s">
        <v>320</v>
      </c>
      <c r="C10">
        <v>164.6</v>
      </c>
      <c r="D10">
        <v>1606.6</v>
      </c>
      <c r="E10">
        <v>291.3</v>
      </c>
      <c r="F10">
        <v>5.1</v>
      </c>
      <c r="G10">
        <v>74.5</v>
      </c>
      <c r="H10">
        <v>40</v>
      </c>
      <c r="I10">
        <v>148.6</v>
      </c>
      <c r="J10">
        <v>1181.9</v>
      </c>
      <c r="K10">
        <v>125.6</v>
      </c>
      <c r="L10">
        <v>34.6</v>
      </c>
      <c r="M10">
        <v>350.3</v>
      </c>
      <c r="N10">
        <v>917.9</v>
      </c>
      <c r="O10">
        <v>424.2</v>
      </c>
      <c r="P10">
        <v>24.3</v>
      </c>
      <c r="Q10">
        <v>89.7</v>
      </c>
      <c r="R10">
        <v>8378.1</v>
      </c>
      <c r="S10">
        <v>1502.7</v>
      </c>
      <c r="T10">
        <v>1543.9</v>
      </c>
      <c r="U10">
        <v>234</v>
      </c>
      <c r="V10">
        <v>128.5</v>
      </c>
      <c r="W10">
        <v>128.3</v>
      </c>
      <c r="X10">
        <v>223.1</v>
      </c>
      <c r="Y10">
        <v>9423.6</v>
      </c>
    </row>
    <row r="11" spans="1:25" x14ac:dyDescent="0.25">
      <c r="A11" s="26" t="s">
        <v>87</v>
      </c>
      <c r="B11" s="27" t="s">
        <v>321</v>
      </c>
      <c r="C11">
        <v>1734.3</v>
      </c>
      <c r="D11">
        <v>1693</v>
      </c>
      <c r="E11">
        <v>2794.6</v>
      </c>
      <c r="F11">
        <v>18.5</v>
      </c>
      <c r="G11">
        <v>20.4</v>
      </c>
      <c r="H11">
        <v>32.3</v>
      </c>
      <c r="I11">
        <v>223.4</v>
      </c>
      <c r="J11">
        <v>441</v>
      </c>
      <c r="K11">
        <v>440.5</v>
      </c>
      <c r="L11">
        <v>60.4</v>
      </c>
      <c r="M11">
        <v>402.9</v>
      </c>
      <c r="N11">
        <v>3017.3</v>
      </c>
      <c r="O11">
        <v>251.4</v>
      </c>
      <c r="P11">
        <v>59.7</v>
      </c>
      <c r="Q11">
        <v>130.7</v>
      </c>
      <c r="R11">
        <v>2256.2</v>
      </c>
      <c r="S11">
        <v>917.3</v>
      </c>
      <c r="T11">
        <v>353.4</v>
      </c>
      <c r="U11">
        <v>442.3</v>
      </c>
      <c r="V11">
        <v>52.4</v>
      </c>
      <c r="W11">
        <v>347</v>
      </c>
      <c r="X11">
        <v>396.7</v>
      </c>
      <c r="Y11">
        <v>5542.6</v>
      </c>
    </row>
    <row r="12" spans="1:25" x14ac:dyDescent="0.25">
      <c r="A12" s="26" t="s">
        <v>89</v>
      </c>
      <c r="B12" s="27" t="s">
        <v>322</v>
      </c>
      <c r="C12">
        <v>1048.7</v>
      </c>
      <c r="D12">
        <v>2738.2</v>
      </c>
      <c r="E12">
        <v>3231.6</v>
      </c>
      <c r="F12">
        <v>13.2</v>
      </c>
      <c r="G12">
        <v>52.4</v>
      </c>
      <c r="H12">
        <v>52.7</v>
      </c>
      <c r="I12">
        <v>530.1</v>
      </c>
      <c r="J12">
        <v>2904.1</v>
      </c>
      <c r="K12">
        <v>657.9</v>
      </c>
      <c r="L12">
        <v>290</v>
      </c>
      <c r="M12">
        <v>487</v>
      </c>
      <c r="N12">
        <v>3859.9</v>
      </c>
      <c r="O12">
        <v>603.3</v>
      </c>
      <c r="P12">
        <v>78.7</v>
      </c>
      <c r="Q12">
        <v>330.5</v>
      </c>
      <c r="R12">
        <v>5001</v>
      </c>
      <c r="S12">
        <v>464.5</v>
      </c>
      <c r="T12">
        <v>354.3</v>
      </c>
      <c r="U12">
        <v>1167.6</v>
      </c>
      <c r="V12">
        <v>302.4</v>
      </c>
      <c r="W12">
        <v>140.5</v>
      </c>
      <c r="X12">
        <v>336.7</v>
      </c>
      <c r="Y12">
        <v>9676.6</v>
      </c>
    </row>
    <row r="13" spans="1:25" x14ac:dyDescent="0.25">
      <c r="A13" s="26" t="s">
        <v>91</v>
      </c>
      <c r="B13" s="27" t="s">
        <v>323</v>
      </c>
      <c r="C13">
        <v>109.4</v>
      </c>
      <c r="D13">
        <v>277</v>
      </c>
      <c r="E13">
        <v>496.1</v>
      </c>
      <c r="F13">
        <v>1.4</v>
      </c>
      <c r="G13">
        <v>4.4</v>
      </c>
      <c r="H13">
        <v>7.9</v>
      </c>
      <c r="I13">
        <v>34.3</v>
      </c>
      <c r="J13">
        <v>115.3</v>
      </c>
      <c r="K13">
        <v>105</v>
      </c>
      <c r="L13">
        <v>16</v>
      </c>
      <c r="M13">
        <v>75.2</v>
      </c>
      <c r="N13">
        <v>461.5</v>
      </c>
      <c r="O13">
        <v>61.8</v>
      </c>
      <c r="P13">
        <v>9.4</v>
      </c>
      <c r="Q13">
        <v>70</v>
      </c>
      <c r="R13">
        <v>230.7</v>
      </c>
      <c r="S13">
        <v>88.5</v>
      </c>
      <c r="T13">
        <v>69.4</v>
      </c>
      <c r="U13">
        <v>109.8</v>
      </c>
      <c r="V13">
        <v>14.5</v>
      </c>
      <c r="W13">
        <v>32.5</v>
      </c>
      <c r="X13">
        <v>52.9</v>
      </c>
      <c r="Y13">
        <v>960.1</v>
      </c>
    </row>
    <row r="14" spans="1:25" x14ac:dyDescent="0.25">
      <c r="A14" s="26" t="s">
        <v>93</v>
      </c>
      <c r="B14" s="27" t="s">
        <v>324</v>
      </c>
      <c r="C14">
        <v>5032.4</v>
      </c>
      <c r="D14">
        <v>2655.1</v>
      </c>
      <c r="E14">
        <v>2611.7</v>
      </c>
      <c r="F14">
        <v>101.9</v>
      </c>
      <c r="G14">
        <v>472</v>
      </c>
      <c r="H14">
        <v>78.5</v>
      </c>
      <c r="I14">
        <v>511.8</v>
      </c>
      <c r="J14">
        <v>2124.5</v>
      </c>
      <c r="K14">
        <v>567</v>
      </c>
      <c r="L14">
        <v>608.1</v>
      </c>
      <c r="M14">
        <v>1516.8</v>
      </c>
      <c r="N14">
        <v>10094.1</v>
      </c>
      <c r="O14">
        <v>475.2</v>
      </c>
      <c r="P14">
        <v>313.1</v>
      </c>
      <c r="Q14">
        <v>1368.7</v>
      </c>
      <c r="R14">
        <v>2311.1</v>
      </c>
      <c r="S14">
        <v>578.6</v>
      </c>
      <c r="T14">
        <v>1053.6</v>
      </c>
      <c r="U14">
        <v>911</v>
      </c>
      <c r="V14">
        <v>124.5</v>
      </c>
      <c r="W14">
        <v>1291.4</v>
      </c>
      <c r="X14">
        <v>241.2</v>
      </c>
      <c r="Y14">
        <v>36553.9</v>
      </c>
    </row>
    <row r="15" spans="1:25" x14ac:dyDescent="0.25">
      <c r="A15" s="26" t="s">
        <v>95</v>
      </c>
      <c r="B15" s="27" t="s">
        <v>325</v>
      </c>
      <c r="C15">
        <v>2001.4</v>
      </c>
      <c r="D15">
        <v>8340.6</v>
      </c>
      <c r="E15">
        <v>9099.1</v>
      </c>
      <c r="F15">
        <v>22.5</v>
      </c>
      <c r="G15">
        <v>312.8</v>
      </c>
      <c r="H15">
        <v>72.9</v>
      </c>
      <c r="I15">
        <v>1203.3</v>
      </c>
      <c r="J15">
        <v>10616.6</v>
      </c>
      <c r="K15">
        <v>2831.2</v>
      </c>
      <c r="L15">
        <v>1468</v>
      </c>
      <c r="M15">
        <v>2890.2</v>
      </c>
      <c r="N15">
        <v>23339.6</v>
      </c>
      <c r="O15">
        <v>2873.5</v>
      </c>
      <c r="P15">
        <v>727.5</v>
      </c>
      <c r="Q15">
        <v>3658.6</v>
      </c>
      <c r="R15">
        <v>21243.7</v>
      </c>
      <c r="S15">
        <v>4038.4</v>
      </c>
      <c r="T15">
        <v>3748.3</v>
      </c>
      <c r="U15">
        <v>5069.3</v>
      </c>
      <c r="V15">
        <v>908.9</v>
      </c>
      <c r="W15">
        <v>1421.6</v>
      </c>
      <c r="X15">
        <v>1114.3</v>
      </c>
      <c r="Y15">
        <v>43487.9</v>
      </c>
    </row>
    <row r="16" spans="1:25" x14ac:dyDescent="0.25">
      <c r="A16" s="26" t="s">
        <v>97</v>
      </c>
      <c r="B16" s="27" t="s">
        <v>326</v>
      </c>
      <c r="C16">
        <v>972.8</v>
      </c>
      <c r="D16">
        <v>16434.8</v>
      </c>
      <c r="E16">
        <v>5166.1</v>
      </c>
      <c r="F16">
        <v>12.6</v>
      </c>
      <c r="G16">
        <v>35.7</v>
      </c>
      <c r="H16">
        <v>20.3</v>
      </c>
      <c r="I16">
        <v>329.2</v>
      </c>
      <c r="J16">
        <v>876.8</v>
      </c>
      <c r="K16">
        <v>2133.4</v>
      </c>
      <c r="L16">
        <v>190.3</v>
      </c>
      <c r="M16">
        <v>4489.4</v>
      </c>
      <c r="N16">
        <v>32554.9</v>
      </c>
      <c r="O16">
        <v>868.5</v>
      </c>
      <c r="P16">
        <v>178</v>
      </c>
      <c r="Q16">
        <v>744.1</v>
      </c>
      <c r="R16">
        <v>4181.2</v>
      </c>
      <c r="S16">
        <v>1414</v>
      </c>
      <c r="T16">
        <v>2092.2</v>
      </c>
      <c r="U16">
        <v>1217.8</v>
      </c>
      <c r="V16">
        <v>149.4</v>
      </c>
      <c r="W16">
        <v>209.2</v>
      </c>
      <c r="X16">
        <v>500.5</v>
      </c>
      <c r="Y16">
        <v>11415.9</v>
      </c>
    </row>
    <row r="17" spans="1:25" x14ac:dyDescent="0.25">
      <c r="A17" s="26" t="s">
        <v>99</v>
      </c>
      <c r="B17" s="27" t="s">
        <v>327</v>
      </c>
      <c r="C17">
        <v>1568.2</v>
      </c>
      <c r="D17">
        <v>3867.5</v>
      </c>
      <c r="E17">
        <v>4719.4</v>
      </c>
      <c r="F17">
        <v>37.1</v>
      </c>
      <c r="G17">
        <v>197.4</v>
      </c>
      <c r="H17">
        <v>79.1</v>
      </c>
      <c r="I17">
        <v>945.9</v>
      </c>
      <c r="J17">
        <v>2850.8</v>
      </c>
      <c r="K17">
        <v>1178.8</v>
      </c>
      <c r="L17">
        <v>356.1</v>
      </c>
      <c r="M17">
        <v>1198.8</v>
      </c>
      <c r="N17">
        <v>5144</v>
      </c>
      <c r="O17">
        <v>2137.3</v>
      </c>
      <c r="P17">
        <v>185.5</v>
      </c>
      <c r="Q17">
        <v>900.6</v>
      </c>
      <c r="R17">
        <v>5462.7</v>
      </c>
      <c r="S17">
        <v>703.6</v>
      </c>
      <c r="T17">
        <v>906.1</v>
      </c>
      <c r="U17">
        <v>946.6</v>
      </c>
      <c r="V17">
        <v>158</v>
      </c>
      <c r="W17">
        <v>443.5</v>
      </c>
      <c r="X17">
        <v>665.7</v>
      </c>
      <c r="Y17">
        <v>15683.9</v>
      </c>
    </row>
    <row r="18" spans="1:25" x14ac:dyDescent="0.25">
      <c r="A18" s="26" t="s">
        <v>101</v>
      </c>
      <c r="B18" s="27" t="s">
        <v>328</v>
      </c>
      <c r="C18">
        <v>936.2</v>
      </c>
      <c r="D18">
        <v>1825.3</v>
      </c>
      <c r="E18">
        <v>1875.3</v>
      </c>
      <c r="F18">
        <v>37</v>
      </c>
      <c r="G18">
        <v>227.7</v>
      </c>
      <c r="H18">
        <v>69.4</v>
      </c>
      <c r="I18">
        <v>325.2</v>
      </c>
      <c r="J18">
        <v>1132.5</v>
      </c>
      <c r="K18">
        <v>564.9</v>
      </c>
      <c r="L18">
        <v>173.9</v>
      </c>
      <c r="M18">
        <v>704.4</v>
      </c>
      <c r="N18">
        <v>3980.4</v>
      </c>
      <c r="O18">
        <v>668.6</v>
      </c>
      <c r="P18">
        <v>120.3</v>
      </c>
      <c r="Q18">
        <v>393.1</v>
      </c>
      <c r="R18">
        <v>2256.7</v>
      </c>
      <c r="S18">
        <v>454.7</v>
      </c>
      <c r="T18">
        <v>583.1</v>
      </c>
      <c r="U18">
        <v>846.8</v>
      </c>
      <c r="V18">
        <v>83.1</v>
      </c>
      <c r="W18">
        <v>153.1</v>
      </c>
      <c r="X18">
        <v>435.5</v>
      </c>
      <c r="Y18">
        <v>8090.8</v>
      </c>
    </row>
    <row r="19" spans="1:25" x14ac:dyDescent="0.25">
      <c r="A19" s="26" t="s">
        <v>103</v>
      </c>
      <c r="B19" s="27" t="s">
        <v>329</v>
      </c>
      <c r="C19">
        <v>2317.9</v>
      </c>
      <c r="D19">
        <v>6413</v>
      </c>
      <c r="E19">
        <v>7207.5</v>
      </c>
      <c r="F19">
        <v>22.7</v>
      </c>
      <c r="G19">
        <v>380.9</v>
      </c>
      <c r="H19">
        <v>101.3</v>
      </c>
      <c r="I19">
        <v>1266.9</v>
      </c>
      <c r="J19">
        <v>6513</v>
      </c>
      <c r="K19">
        <v>1232</v>
      </c>
      <c r="L19">
        <v>375.4</v>
      </c>
      <c r="M19">
        <v>3074.8</v>
      </c>
      <c r="N19">
        <v>13419.1</v>
      </c>
      <c r="O19">
        <v>1869.5</v>
      </c>
      <c r="P19">
        <v>268.3</v>
      </c>
      <c r="Q19">
        <v>1594.6</v>
      </c>
      <c r="R19">
        <v>8153.2</v>
      </c>
      <c r="S19">
        <v>1293.9</v>
      </c>
      <c r="T19">
        <v>1563.9</v>
      </c>
      <c r="U19">
        <v>2559</v>
      </c>
      <c r="V19">
        <v>531.1</v>
      </c>
      <c r="W19">
        <v>921</v>
      </c>
      <c r="X19">
        <v>618.6</v>
      </c>
      <c r="Y19">
        <v>20621.4</v>
      </c>
    </row>
    <row r="20" spans="1:25" x14ac:dyDescent="0.25">
      <c r="A20" s="26" t="s">
        <v>105</v>
      </c>
      <c r="B20" s="27" t="s">
        <v>330</v>
      </c>
      <c r="C20">
        <v>2151.1</v>
      </c>
      <c r="D20">
        <v>3983.4</v>
      </c>
      <c r="E20">
        <v>3984.9</v>
      </c>
      <c r="F20">
        <v>28.4</v>
      </c>
      <c r="G20">
        <v>139.3</v>
      </c>
      <c r="H20">
        <v>70.4</v>
      </c>
      <c r="I20">
        <v>502.4</v>
      </c>
      <c r="J20">
        <v>1882.4</v>
      </c>
      <c r="K20">
        <v>769.4</v>
      </c>
      <c r="L20">
        <v>325.2</v>
      </c>
      <c r="M20">
        <v>1676.5</v>
      </c>
      <c r="N20">
        <v>8070</v>
      </c>
      <c r="O20">
        <v>2384.9</v>
      </c>
      <c r="P20">
        <v>223</v>
      </c>
      <c r="Q20">
        <v>1072.7</v>
      </c>
      <c r="R20">
        <v>5471.3</v>
      </c>
      <c r="S20">
        <v>831</v>
      </c>
      <c r="T20">
        <v>886.4</v>
      </c>
      <c r="U20">
        <v>1704.7</v>
      </c>
      <c r="V20">
        <v>310.7</v>
      </c>
      <c r="W20">
        <v>152.1</v>
      </c>
      <c r="X20">
        <v>840.8</v>
      </c>
      <c r="Y20">
        <v>14161.3</v>
      </c>
    </row>
    <row r="21" spans="1:25" x14ac:dyDescent="0.25">
      <c r="A21" s="26" t="s">
        <v>107</v>
      </c>
      <c r="B21" s="27" t="s">
        <v>331</v>
      </c>
      <c r="C21">
        <v>727.1</v>
      </c>
      <c r="D21">
        <v>2492.9</v>
      </c>
      <c r="E21">
        <v>4307.3</v>
      </c>
      <c r="F21">
        <v>2</v>
      </c>
      <c r="G21">
        <v>27.8</v>
      </c>
      <c r="H21">
        <v>14.4</v>
      </c>
      <c r="I21">
        <v>179.1</v>
      </c>
      <c r="J21">
        <v>583.5</v>
      </c>
      <c r="K21">
        <v>250.5</v>
      </c>
      <c r="L21">
        <v>193.2</v>
      </c>
      <c r="M21">
        <v>1024.9</v>
      </c>
      <c r="N21">
        <v>6977.2</v>
      </c>
      <c r="O21">
        <v>1915.9</v>
      </c>
      <c r="P21">
        <v>113.7</v>
      </c>
      <c r="Q21">
        <v>674.8</v>
      </c>
      <c r="R21">
        <v>32714.8</v>
      </c>
      <c r="S21">
        <v>950.7</v>
      </c>
      <c r="T21">
        <v>2665.1</v>
      </c>
      <c r="U21">
        <v>1702.2</v>
      </c>
      <c r="V21">
        <v>292.5</v>
      </c>
      <c r="W21">
        <v>71.7</v>
      </c>
      <c r="X21">
        <v>551.8</v>
      </c>
      <c r="Y21">
        <v>17545.5</v>
      </c>
    </row>
    <row r="22" spans="1:25" x14ac:dyDescent="0.25">
      <c r="A22" s="26" t="s">
        <v>109</v>
      </c>
      <c r="B22" s="27" t="s">
        <v>332</v>
      </c>
      <c r="C22">
        <v>1362.4</v>
      </c>
      <c r="D22">
        <v>3082.5</v>
      </c>
      <c r="E22">
        <v>1727.4</v>
      </c>
      <c r="F22">
        <v>10.3</v>
      </c>
      <c r="G22">
        <v>78.9</v>
      </c>
      <c r="H22">
        <v>63</v>
      </c>
      <c r="I22">
        <v>774.4</v>
      </c>
      <c r="J22">
        <v>2136.7</v>
      </c>
      <c r="K22">
        <v>445.6</v>
      </c>
      <c r="L22">
        <v>380.1</v>
      </c>
      <c r="M22">
        <v>1513.6</v>
      </c>
      <c r="N22">
        <v>8753.4</v>
      </c>
      <c r="O22">
        <v>4826.2</v>
      </c>
      <c r="P22">
        <v>114.6</v>
      </c>
      <c r="Q22">
        <v>779.8</v>
      </c>
      <c r="R22">
        <v>10226.8</v>
      </c>
      <c r="S22">
        <v>482.7</v>
      </c>
      <c r="T22">
        <v>1776.1</v>
      </c>
      <c r="U22">
        <v>686.9</v>
      </c>
      <c r="V22">
        <v>379.9</v>
      </c>
      <c r="W22">
        <v>116.2</v>
      </c>
      <c r="X22">
        <v>1181.1</v>
      </c>
      <c r="Y22">
        <v>12640.2</v>
      </c>
    </row>
    <row r="23" spans="1:25" x14ac:dyDescent="0.25">
      <c r="A23" s="26" t="s">
        <v>111</v>
      </c>
      <c r="B23" s="27" t="s">
        <v>333</v>
      </c>
      <c r="C23">
        <v>2980.7</v>
      </c>
      <c r="D23">
        <v>4133.2</v>
      </c>
      <c r="E23">
        <v>5671.3</v>
      </c>
      <c r="F23">
        <v>14.8</v>
      </c>
      <c r="G23">
        <v>174.9</v>
      </c>
      <c r="H23">
        <v>91.2</v>
      </c>
      <c r="I23">
        <v>310</v>
      </c>
      <c r="J23">
        <v>3721.7</v>
      </c>
      <c r="K23">
        <v>646.7</v>
      </c>
      <c r="L23">
        <v>860.8</v>
      </c>
      <c r="M23">
        <v>5149.6</v>
      </c>
      <c r="N23">
        <v>22664.8</v>
      </c>
      <c r="O23">
        <v>4007.9</v>
      </c>
      <c r="P23">
        <v>529.7</v>
      </c>
      <c r="Q23">
        <v>2700.8</v>
      </c>
      <c r="R23">
        <v>16509.1</v>
      </c>
      <c r="S23">
        <v>1264.7</v>
      </c>
      <c r="T23">
        <v>4469.1</v>
      </c>
      <c r="U23">
        <v>999.1</v>
      </c>
      <c r="V23">
        <v>766.1</v>
      </c>
      <c r="W23">
        <v>161.4</v>
      </c>
      <c r="X23">
        <v>2362.8</v>
      </c>
      <c r="Y23">
        <v>18279.6</v>
      </c>
    </row>
    <row r="24" spans="1:25" x14ac:dyDescent="0.25">
      <c r="A24" s="26" t="s">
        <v>113</v>
      </c>
      <c r="B24" s="27" t="s">
        <v>334</v>
      </c>
      <c r="C24">
        <v>948.6</v>
      </c>
      <c r="D24">
        <v>7224.2</v>
      </c>
      <c r="E24">
        <v>10248.7</v>
      </c>
      <c r="F24">
        <v>40.6</v>
      </c>
      <c r="G24">
        <v>216.1</v>
      </c>
      <c r="H24">
        <v>16.3</v>
      </c>
      <c r="I24">
        <v>458.6</v>
      </c>
      <c r="J24">
        <v>5853.2</v>
      </c>
      <c r="K24">
        <v>817.9</v>
      </c>
      <c r="L24">
        <v>777</v>
      </c>
      <c r="M24">
        <v>2036.2</v>
      </c>
      <c r="N24">
        <v>15195.2</v>
      </c>
      <c r="O24">
        <v>3817.5</v>
      </c>
      <c r="P24">
        <v>221.9</v>
      </c>
      <c r="Q24">
        <v>1379.8</v>
      </c>
      <c r="R24">
        <v>14818</v>
      </c>
      <c r="S24">
        <v>4116.3</v>
      </c>
      <c r="T24">
        <v>2302.8</v>
      </c>
      <c r="U24">
        <v>755.7</v>
      </c>
      <c r="V24">
        <v>382.9</v>
      </c>
      <c r="W24">
        <v>92.3</v>
      </c>
      <c r="X24">
        <v>1348.7</v>
      </c>
      <c r="Y24">
        <v>11650</v>
      </c>
    </row>
    <row r="25" spans="1:25" x14ac:dyDescent="0.25">
      <c r="A25" s="26" t="s">
        <v>115</v>
      </c>
      <c r="B25" s="27" t="s">
        <v>335</v>
      </c>
      <c r="C25">
        <v>134</v>
      </c>
      <c r="D25">
        <v>954.1</v>
      </c>
      <c r="E25">
        <v>2468.4</v>
      </c>
      <c r="F25">
        <v>0.7</v>
      </c>
      <c r="G25">
        <v>10.6</v>
      </c>
      <c r="H25">
        <v>12.3</v>
      </c>
      <c r="I25">
        <v>48.8</v>
      </c>
      <c r="J25">
        <v>378.5</v>
      </c>
      <c r="K25">
        <v>101.3</v>
      </c>
      <c r="L25">
        <v>50.8</v>
      </c>
      <c r="M25">
        <v>1248.3</v>
      </c>
      <c r="N25">
        <v>7419.8</v>
      </c>
      <c r="O25">
        <v>105.4</v>
      </c>
      <c r="P25">
        <v>19.4</v>
      </c>
      <c r="Q25">
        <v>846.3</v>
      </c>
      <c r="R25">
        <v>6497.5</v>
      </c>
      <c r="S25">
        <v>541.5</v>
      </c>
      <c r="T25">
        <v>598</v>
      </c>
      <c r="U25">
        <v>580</v>
      </c>
      <c r="V25">
        <v>143</v>
      </c>
      <c r="W25">
        <v>61.7</v>
      </c>
      <c r="X25">
        <v>647.1</v>
      </c>
      <c r="Y25">
        <v>8515.1</v>
      </c>
    </row>
    <row r="26" spans="1:25" x14ac:dyDescent="0.25">
      <c r="A26" s="26" t="s">
        <v>270</v>
      </c>
      <c r="B26" s="27" t="s">
        <v>336</v>
      </c>
      <c r="C26">
        <v>836.1</v>
      </c>
      <c r="D26">
        <v>6037.2</v>
      </c>
      <c r="E26">
        <v>782.2</v>
      </c>
      <c r="F26">
        <v>7.6</v>
      </c>
      <c r="G26">
        <v>36.9</v>
      </c>
      <c r="H26">
        <v>12</v>
      </c>
      <c r="I26">
        <v>135.3</v>
      </c>
      <c r="J26">
        <v>694.6</v>
      </c>
      <c r="K26">
        <v>260.8</v>
      </c>
      <c r="L26">
        <v>91.8</v>
      </c>
      <c r="M26">
        <v>796.9</v>
      </c>
      <c r="N26">
        <v>3514.2</v>
      </c>
      <c r="O26">
        <v>133.7</v>
      </c>
      <c r="P26">
        <v>44.9</v>
      </c>
      <c r="Q26">
        <v>157.2</v>
      </c>
      <c r="R26">
        <v>3770.9</v>
      </c>
      <c r="S26">
        <v>402.6</v>
      </c>
      <c r="T26">
        <v>481.7</v>
      </c>
      <c r="U26">
        <v>500.7</v>
      </c>
      <c r="V26">
        <v>50.1</v>
      </c>
      <c r="W26">
        <v>81.8</v>
      </c>
      <c r="X26">
        <v>214.8</v>
      </c>
      <c r="Y26">
        <v>4047.4</v>
      </c>
    </row>
    <row r="27" spans="1:25" x14ac:dyDescent="0.25">
      <c r="A27" s="26" t="s">
        <v>121</v>
      </c>
      <c r="B27" s="27" t="s">
        <v>337</v>
      </c>
      <c r="C27">
        <v>369.9</v>
      </c>
      <c r="D27">
        <v>1475.9</v>
      </c>
      <c r="E27">
        <v>1884.1</v>
      </c>
      <c r="F27">
        <v>3.2</v>
      </c>
      <c r="G27">
        <v>11.6</v>
      </c>
      <c r="H27">
        <v>6.8</v>
      </c>
      <c r="I27">
        <v>67.8</v>
      </c>
      <c r="J27">
        <v>347.6</v>
      </c>
      <c r="K27">
        <v>537.5</v>
      </c>
      <c r="L27">
        <v>70.2</v>
      </c>
      <c r="M27">
        <v>404.9</v>
      </c>
      <c r="N27">
        <v>2692.8</v>
      </c>
      <c r="O27">
        <v>193.1</v>
      </c>
      <c r="P27">
        <v>42.9</v>
      </c>
      <c r="Q27">
        <v>244</v>
      </c>
      <c r="R27">
        <v>1040.1</v>
      </c>
      <c r="S27">
        <v>234</v>
      </c>
      <c r="T27">
        <v>515.5</v>
      </c>
      <c r="U27">
        <v>265.5</v>
      </c>
      <c r="V27">
        <v>62.3</v>
      </c>
      <c r="W27">
        <v>91.7</v>
      </c>
      <c r="X27">
        <v>192.1</v>
      </c>
      <c r="Y27">
        <v>3711.7</v>
      </c>
    </row>
    <row r="28" spans="1:25" x14ac:dyDescent="0.25">
      <c r="A28" s="26" t="s">
        <v>271</v>
      </c>
      <c r="B28" s="27" t="s">
        <v>338</v>
      </c>
      <c r="C28">
        <v>486</v>
      </c>
      <c r="D28">
        <v>3372.7</v>
      </c>
      <c r="E28">
        <v>1989</v>
      </c>
      <c r="F28">
        <v>89.9</v>
      </c>
      <c r="G28">
        <v>813.1</v>
      </c>
      <c r="H28">
        <v>4</v>
      </c>
      <c r="I28">
        <v>422.9</v>
      </c>
      <c r="J28">
        <v>493.7</v>
      </c>
      <c r="K28">
        <v>190.4</v>
      </c>
      <c r="L28">
        <v>41.4</v>
      </c>
      <c r="M28">
        <v>120.8</v>
      </c>
      <c r="N28">
        <v>1158.8</v>
      </c>
      <c r="O28">
        <v>156.7</v>
      </c>
      <c r="P28">
        <v>21.9</v>
      </c>
      <c r="Q28">
        <v>85.3</v>
      </c>
      <c r="R28">
        <v>731.8</v>
      </c>
      <c r="S28">
        <v>231.1</v>
      </c>
      <c r="T28">
        <v>167.7</v>
      </c>
      <c r="U28">
        <v>296.7</v>
      </c>
      <c r="V28">
        <v>40.1</v>
      </c>
      <c r="W28">
        <v>86.2</v>
      </c>
      <c r="X28">
        <v>122.9</v>
      </c>
      <c r="Y28">
        <v>3432.4</v>
      </c>
    </row>
    <row r="29" spans="1:25" x14ac:dyDescent="0.25">
      <c r="A29" s="26" t="s">
        <v>272</v>
      </c>
      <c r="B29" s="27" t="s">
        <v>339</v>
      </c>
      <c r="C29">
        <v>13.9</v>
      </c>
      <c r="D29">
        <v>39.3</v>
      </c>
      <c r="E29">
        <v>54</v>
      </c>
      <c r="F29">
        <v>0.3</v>
      </c>
      <c r="G29">
        <v>5.4</v>
      </c>
      <c r="H29">
        <v>0.2</v>
      </c>
      <c r="I29">
        <v>9.3</v>
      </c>
      <c r="J29">
        <v>126.3</v>
      </c>
      <c r="K29">
        <v>5</v>
      </c>
      <c r="L29">
        <v>1.2</v>
      </c>
      <c r="M29">
        <v>5.1</v>
      </c>
      <c r="N29">
        <v>63.1</v>
      </c>
      <c r="O29">
        <v>13.6</v>
      </c>
      <c r="P29">
        <v>1.7</v>
      </c>
      <c r="Q29">
        <v>4.5</v>
      </c>
      <c r="R29">
        <v>75.2</v>
      </c>
      <c r="S29">
        <v>44.6</v>
      </c>
      <c r="T29">
        <v>10.1</v>
      </c>
      <c r="U29">
        <v>79.3</v>
      </c>
      <c r="V29">
        <v>5.8</v>
      </c>
      <c r="W29">
        <v>6.7</v>
      </c>
      <c r="X29">
        <v>3.9</v>
      </c>
      <c r="Y29">
        <v>170.1</v>
      </c>
    </row>
    <row r="30" spans="1:25" x14ac:dyDescent="0.25">
      <c r="A30" s="26" t="s">
        <v>273</v>
      </c>
      <c r="B30" s="27" t="s">
        <v>340</v>
      </c>
      <c r="C30">
        <v>320.8</v>
      </c>
      <c r="D30">
        <v>509.1</v>
      </c>
      <c r="E30">
        <v>1159.2</v>
      </c>
      <c r="F30">
        <v>1.3</v>
      </c>
      <c r="G30">
        <v>36.7</v>
      </c>
      <c r="H30">
        <v>3.1</v>
      </c>
      <c r="I30">
        <v>81.2</v>
      </c>
      <c r="J30">
        <v>3021.4</v>
      </c>
      <c r="K30">
        <v>118.8</v>
      </c>
      <c r="L30">
        <v>15.3</v>
      </c>
      <c r="M30">
        <v>76.1</v>
      </c>
      <c r="N30">
        <v>856</v>
      </c>
      <c r="O30">
        <v>75.1</v>
      </c>
      <c r="P30">
        <v>10.1</v>
      </c>
      <c r="Q30">
        <v>45.5</v>
      </c>
      <c r="R30">
        <v>1240</v>
      </c>
      <c r="S30">
        <v>525.7</v>
      </c>
      <c r="T30">
        <v>99.5</v>
      </c>
      <c r="U30">
        <v>1562.2</v>
      </c>
      <c r="V30">
        <v>115.7</v>
      </c>
      <c r="W30">
        <v>65.5</v>
      </c>
      <c r="X30">
        <v>35.1</v>
      </c>
      <c r="Y30">
        <v>2542.9</v>
      </c>
    </row>
    <row r="31" spans="1:25" x14ac:dyDescent="0.25">
      <c r="A31" s="26" t="s">
        <v>274</v>
      </c>
      <c r="B31" s="27" t="s">
        <v>341</v>
      </c>
      <c r="C31">
        <v>346</v>
      </c>
      <c r="D31">
        <v>906.2</v>
      </c>
      <c r="E31">
        <v>974.5</v>
      </c>
      <c r="F31">
        <v>5.1</v>
      </c>
      <c r="G31">
        <v>62</v>
      </c>
      <c r="H31">
        <v>4.6</v>
      </c>
      <c r="I31">
        <v>99.1</v>
      </c>
      <c r="J31">
        <v>287.6</v>
      </c>
      <c r="K31">
        <v>199.6</v>
      </c>
      <c r="L31">
        <v>28.2</v>
      </c>
      <c r="M31">
        <v>200.1</v>
      </c>
      <c r="N31">
        <v>1579.5</v>
      </c>
      <c r="O31">
        <v>255.8</v>
      </c>
      <c r="P31">
        <v>16.2</v>
      </c>
      <c r="Q31">
        <v>87</v>
      </c>
      <c r="R31">
        <v>1098.9</v>
      </c>
      <c r="S31">
        <v>371.9</v>
      </c>
      <c r="T31">
        <v>142.7</v>
      </c>
      <c r="U31">
        <v>396.4</v>
      </c>
      <c r="V31">
        <v>64.8</v>
      </c>
      <c r="W31">
        <v>503.9</v>
      </c>
      <c r="X31">
        <v>180.8</v>
      </c>
      <c r="Y31">
        <v>3092.9</v>
      </c>
    </row>
    <row r="32" spans="1:25" x14ac:dyDescent="0.25">
      <c r="A32" s="26" t="s">
        <v>275</v>
      </c>
      <c r="B32" s="27" t="s">
        <v>342</v>
      </c>
      <c r="C32">
        <v>442.6</v>
      </c>
      <c r="D32">
        <v>2020.3</v>
      </c>
      <c r="E32">
        <v>1992</v>
      </c>
      <c r="F32">
        <v>9.9</v>
      </c>
      <c r="G32">
        <v>17.1</v>
      </c>
      <c r="H32">
        <v>7.5</v>
      </c>
      <c r="I32">
        <v>87.7</v>
      </c>
      <c r="J32">
        <v>577.3</v>
      </c>
      <c r="K32">
        <v>302.7</v>
      </c>
      <c r="L32">
        <v>99.3</v>
      </c>
      <c r="M32">
        <v>547.4</v>
      </c>
      <c r="N32">
        <v>4035.3</v>
      </c>
      <c r="O32">
        <v>684.4</v>
      </c>
      <c r="P32">
        <v>127.5</v>
      </c>
      <c r="Q32">
        <v>391.3</v>
      </c>
      <c r="R32">
        <v>1097.2</v>
      </c>
      <c r="S32">
        <v>497</v>
      </c>
      <c r="T32">
        <v>351.4</v>
      </c>
      <c r="U32">
        <v>348.5</v>
      </c>
      <c r="V32">
        <v>90.6</v>
      </c>
      <c r="W32">
        <v>76.4</v>
      </c>
      <c r="X32">
        <v>141.5</v>
      </c>
      <c r="Y32">
        <v>2779.5</v>
      </c>
    </row>
    <row r="33" spans="1:25" x14ac:dyDescent="0.25">
      <c r="A33" s="26" t="s">
        <v>276</v>
      </c>
      <c r="B33" s="27" t="s">
        <v>343</v>
      </c>
      <c r="C33">
        <v>4347</v>
      </c>
      <c r="D33">
        <v>18762.1</v>
      </c>
      <c r="E33">
        <v>13986.1</v>
      </c>
      <c r="F33">
        <v>23.6</v>
      </c>
      <c r="G33">
        <v>130.5</v>
      </c>
      <c r="H33">
        <v>41</v>
      </c>
      <c r="I33">
        <v>682.5</v>
      </c>
      <c r="J33">
        <v>4143.9</v>
      </c>
      <c r="K33">
        <v>4699.4</v>
      </c>
      <c r="L33">
        <v>933.5</v>
      </c>
      <c r="M33">
        <v>4547.3</v>
      </c>
      <c r="N33">
        <v>39184.8</v>
      </c>
      <c r="O33">
        <v>5560.9</v>
      </c>
      <c r="P33">
        <v>707.2</v>
      </c>
      <c r="Q33">
        <v>2740.7</v>
      </c>
      <c r="R33">
        <v>18312.9</v>
      </c>
      <c r="S33">
        <v>6028.6</v>
      </c>
      <c r="T33">
        <v>5824.7</v>
      </c>
      <c r="U33">
        <v>8273.8</v>
      </c>
      <c r="V33">
        <v>1168.2</v>
      </c>
      <c r="W33">
        <v>2886.7</v>
      </c>
      <c r="X33">
        <v>2230.4</v>
      </c>
      <c r="Y33">
        <v>86185.8</v>
      </c>
    </row>
    <row r="34" spans="1:25" x14ac:dyDescent="0.25">
      <c r="A34" s="26" t="s">
        <v>277</v>
      </c>
      <c r="B34" s="27" t="s">
        <v>344</v>
      </c>
      <c r="C34">
        <v>834.6</v>
      </c>
      <c r="D34">
        <v>5010.5</v>
      </c>
      <c r="E34">
        <v>5197.2</v>
      </c>
      <c r="F34">
        <v>12.8</v>
      </c>
      <c r="G34">
        <v>31.6</v>
      </c>
      <c r="H34">
        <v>21.6</v>
      </c>
      <c r="I34">
        <v>162.6</v>
      </c>
      <c r="J34">
        <v>716</v>
      </c>
      <c r="K34">
        <v>467.6</v>
      </c>
      <c r="L34">
        <v>143.5</v>
      </c>
      <c r="M34">
        <v>701.5</v>
      </c>
      <c r="N34">
        <v>7372.2</v>
      </c>
      <c r="O34">
        <v>1050.3</v>
      </c>
      <c r="P34">
        <v>150.5</v>
      </c>
      <c r="Q34">
        <v>499</v>
      </c>
      <c r="R34">
        <v>2230.6</v>
      </c>
      <c r="S34">
        <v>672.3</v>
      </c>
      <c r="T34">
        <v>799.8</v>
      </c>
      <c r="U34">
        <v>935.9</v>
      </c>
      <c r="V34">
        <v>152.9</v>
      </c>
      <c r="W34">
        <v>199.8</v>
      </c>
      <c r="X34">
        <v>285.7</v>
      </c>
      <c r="Y34">
        <v>7362.3</v>
      </c>
    </row>
    <row r="35" spans="1:25" x14ac:dyDescent="0.25">
      <c r="A35" s="26" t="s">
        <v>278</v>
      </c>
      <c r="B35" s="27" t="s">
        <v>345</v>
      </c>
      <c r="C35">
        <v>330.8</v>
      </c>
      <c r="D35">
        <v>1761</v>
      </c>
      <c r="E35">
        <v>5984.3</v>
      </c>
      <c r="F35">
        <v>40.7</v>
      </c>
      <c r="G35">
        <v>71.7</v>
      </c>
      <c r="H35">
        <v>17.2</v>
      </c>
      <c r="I35">
        <v>392</v>
      </c>
      <c r="J35">
        <v>2773.9</v>
      </c>
      <c r="K35">
        <v>2536.5</v>
      </c>
      <c r="L35">
        <v>321.8</v>
      </c>
      <c r="M35">
        <v>1257.4</v>
      </c>
      <c r="N35">
        <v>8051.7</v>
      </c>
      <c r="O35">
        <v>1399.5</v>
      </c>
      <c r="P35">
        <v>161.7</v>
      </c>
      <c r="Q35">
        <v>939.1</v>
      </c>
      <c r="R35">
        <v>4755</v>
      </c>
      <c r="S35">
        <v>1144.4</v>
      </c>
      <c r="T35">
        <v>1915.7</v>
      </c>
      <c r="U35">
        <v>1679.3</v>
      </c>
      <c r="V35">
        <v>231.8</v>
      </c>
      <c r="W35">
        <v>340.9</v>
      </c>
      <c r="X35">
        <v>575.4</v>
      </c>
      <c r="Y35">
        <v>23489.1</v>
      </c>
    </row>
    <row r="36" spans="1:25" x14ac:dyDescent="0.25">
      <c r="A36" s="26" t="s">
        <v>136</v>
      </c>
      <c r="B36" s="27" t="s">
        <v>346</v>
      </c>
      <c r="C36">
        <v>447</v>
      </c>
      <c r="D36">
        <v>2687.7</v>
      </c>
      <c r="E36">
        <v>2340.4</v>
      </c>
      <c r="F36">
        <v>44.5</v>
      </c>
      <c r="G36">
        <v>120.2</v>
      </c>
      <c r="H36">
        <v>4.8</v>
      </c>
      <c r="I36">
        <v>265.3</v>
      </c>
      <c r="J36">
        <v>2847.9</v>
      </c>
      <c r="K36">
        <v>1669.2</v>
      </c>
      <c r="L36">
        <v>459.5</v>
      </c>
      <c r="M36">
        <v>1324.1</v>
      </c>
      <c r="N36">
        <v>17260</v>
      </c>
      <c r="O36">
        <v>3001.6</v>
      </c>
      <c r="P36">
        <v>396.8</v>
      </c>
      <c r="Q36">
        <v>2127.9</v>
      </c>
      <c r="R36">
        <v>13450.9</v>
      </c>
      <c r="S36">
        <v>3187.3</v>
      </c>
      <c r="T36">
        <v>1629.5</v>
      </c>
      <c r="U36">
        <v>4147.4</v>
      </c>
      <c r="V36">
        <v>658.2</v>
      </c>
      <c r="W36">
        <v>708.1</v>
      </c>
      <c r="X36">
        <v>1709.8</v>
      </c>
      <c r="Y36">
        <v>37704.6</v>
      </c>
    </row>
    <row r="37" spans="1:25" x14ac:dyDescent="0.25">
      <c r="A37" s="26" t="s">
        <v>139</v>
      </c>
      <c r="B37" s="27" t="s">
        <v>347</v>
      </c>
      <c r="C37">
        <v>539</v>
      </c>
      <c r="D37">
        <v>547.8</v>
      </c>
      <c r="E37">
        <v>887.9</v>
      </c>
      <c r="F37">
        <v>9.3</v>
      </c>
      <c r="G37">
        <v>11.9</v>
      </c>
      <c r="H37">
        <v>4</v>
      </c>
      <c r="I37">
        <v>68.7</v>
      </c>
      <c r="J37">
        <v>477.1</v>
      </c>
      <c r="K37">
        <v>352.7</v>
      </c>
      <c r="L37">
        <v>68.4</v>
      </c>
      <c r="M37">
        <v>1507.4</v>
      </c>
      <c r="N37">
        <v>1831.1</v>
      </c>
      <c r="O37">
        <v>302.1</v>
      </c>
      <c r="P37">
        <v>52.3</v>
      </c>
      <c r="Q37">
        <v>543.8</v>
      </c>
      <c r="R37">
        <v>3520.2</v>
      </c>
      <c r="S37">
        <v>436.8</v>
      </c>
      <c r="T37">
        <v>148</v>
      </c>
      <c r="U37">
        <v>887.5</v>
      </c>
      <c r="V37">
        <v>106.3</v>
      </c>
      <c r="W37">
        <v>260.7</v>
      </c>
      <c r="X37">
        <v>221.1</v>
      </c>
      <c r="Y37">
        <v>6614.6</v>
      </c>
    </row>
    <row r="38" spans="1:25" x14ac:dyDescent="0.25">
      <c r="A38" s="26" t="s">
        <v>279</v>
      </c>
      <c r="B38" s="27" t="s">
        <v>348</v>
      </c>
      <c r="C38">
        <v>1900.4</v>
      </c>
      <c r="D38">
        <v>2210.4</v>
      </c>
      <c r="E38">
        <v>2768.1</v>
      </c>
      <c r="F38">
        <v>35.1</v>
      </c>
      <c r="G38">
        <v>49</v>
      </c>
      <c r="H38">
        <v>13.2</v>
      </c>
      <c r="I38">
        <v>237.5</v>
      </c>
      <c r="J38">
        <v>1137.4</v>
      </c>
      <c r="K38">
        <v>1739.1</v>
      </c>
      <c r="L38">
        <v>196.8</v>
      </c>
      <c r="M38">
        <v>623.9</v>
      </c>
      <c r="N38">
        <v>5085.8</v>
      </c>
      <c r="O38">
        <v>1171.1</v>
      </c>
      <c r="P38">
        <v>116</v>
      </c>
      <c r="Q38">
        <v>685.3</v>
      </c>
      <c r="R38">
        <v>3715.3</v>
      </c>
      <c r="S38">
        <v>513.3</v>
      </c>
      <c r="T38">
        <v>1029.7</v>
      </c>
      <c r="U38">
        <v>1757</v>
      </c>
      <c r="V38">
        <v>147.8</v>
      </c>
      <c r="W38">
        <v>196.6</v>
      </c>
      <c r="X38">
        <v>420.9</v>
      </c>
      <c r="Y38">
        <v>27172.2</v>
      </c>
    </row>
    <row r="39" spans="1:25" x14ac:dyDescent="0.25">
      <c r="A39" s="26" t="s">
        <v>280</v>
      </c>
      <c r="B39" s="27" t="s">
        <v>349</v>
      </c>
      <c r="C39">
        <v>175.5</v>
      </c>
      <c r="D39">
        <v>828.1</v>
      </c>
      <c r="E39">
        <v>755.6</v>
      </c>
      <c r="F39">
        <v>7.2</v>
      </c>
      <c r="G39">
        <v>4.7</v>
      </c>
      <c r="H39">
        <v>2.4</v>
      </c>
      <c r="I39">
        <v>44.4</v>
      </c>
      <c r="J39">
        <v>240.1</v>
      </c>
      <c r="K39">
        <v>163.1</v>
      </c>
      <c r="L39">
        <v>48.1</v>
      </c>
      <c r="M39">
        <v>204</v>
      </c>
      <c r="N39">
        <v>1528.1</v>
      </c>
      <c r="O39">
        <v>126.3</v>
      </c>
      <c r="P39">
        <v>36.5</v>
      </c>
      <c r="Q39">
        <v>179.1</v>
      </c>
      <c r="R39">
        <v>427</v>
      </c>
      <c r="S39">
        <v>190.7</v>
      </c>
      <c r="T39">
        <v>114.8</v>
      </c>
      <c r="U39">
        <v>340</v>
      </c>
      <c r="V39">
        <v>62.4</v>
      </c>
      <c r="W39">
        <v>164.6</v>
      </c>
      <c r="X39">
        <v>118.2</v>
      </c>
      <c r="Y39">
        <v>3967.5</v>
      </c>
    </row>
    <row r="40" spans="1:25" x14ac:dyDescent="0.25">
      <c r="A40" s="26" t="s">
        <v>281</v>
      </c>
      <c r="B40" s="27" t="s">
        <v>350</v>
      </c>
      <c r="C40">
        <v>129.4</v>
      </c>
      <c r="D40">
        <v>65.3</v>
      </c>
      <c r="E40">
        <v>718.8</v>
      </c>
      <c r="F40">
        <v>1.4</v>
      </c>
      <c r="G40">
        <v>4</v>
      </c>
      <c r="H40">
        <v>3</v>
      </c>
      <c r="I40">
        <v>32.5</v>
      </c>
      <c r="J40">
        <v>84.1</v>
      </c>
      <c r="K40">
        <v>173.2</v>
      </c>
      <c r="L40">
        <v>6.8</v>
      </c>
      <c r="M40">
        <v>108.2</v>
      </c>
      <c r="N40">
        <v>616.5</v>
      </c>
      <c r="O40">
        <v>9.9</v>
      </c>
      <c r="P40">
        <v>8.6</v>
      </c>
      <c r="Q40">
        <v>30.3</v>
      </c>
      <c r="R40">
        <v>46.3</v>
      </c>
      <c r="S40">
        <v>23.1</v>
      </c>
      <c r="T40">
        <v>25.3</v>
      </c>
      <c r="U40">
        <v>21.5</v>
      </c>
      <c r="V40">
        <v>2.7</v>
      </c>
      <c r="W40">
        <v>10.2</v>
      </c>
      <c r="X40">
        <v>11.4</v>
      </c>
      <c r="Y40">
        <v>266.1</v>
      </c>
    </row>
    <row r="41" spans="1:25" x14ac:dyDescent="0.25">
      <c r="A41" s="26" t="s">
        <v>282</v>
      </c>
      <c r="B41" s="27" t="s">
        <v>351</v>
      </c>
      <c r="C41">
        <v>746.8</v>
      </c>
      <c r="D41">
        <v>2534.5</v>
      </c>
      <c r="E41">
        <v>1533</v>
      </c>
      <c r="F41">
        <v>2.1</v>
      </c>
      <c r="G41">
        <v>13.4</v>
      </c>
      <c r="H41">
        <v>5</v>
      </c>
      <c r="I41">
        <v>143.8</v>
      </c>
      <c r="J41">
        <v>291.6</v>
      </c>
      <c r="K41">
        <v>538.4</v>
      </c>
      <c r="L41">
        <v>279.6</v>
      </c>
      <c r="M41">
        <v>1014.9</v>
      </c>
      <c r="N41">
        <v>5147.1</v>
      </c>
      <c r="O41">
        <v>373.6</v>
      </c>
      <c r="P41">
        <v>125.2</v>
      </c>
      <c r="Q41">
        <v>355.6</v>
      </c>
      <c r="R41">
        <v>2930.9</v>
      </c>
      <c r="S41">
        <v>1736.2</v>
      </c>
      <c r="T41">
        <v>483.8</v>
      </c>
      <c r="U41">
        <v>1464.6</v>
      </c>
      <c r="V41">
        <v>113.5</v>
      </c>
      <c r="W41">
        <v>66.5</v>
      </c>
      <c r="X41">
        <v>703.3</v>
      </c>
      <c r="Y41">
        <v>5459.8</v>
      </c>
    </row>
    <row r="42" spans="1:25" x14ac:dyDescent="0.25">
      <c r="A42" s="26" t="s">
        <v>283</v>
      </c>
      <c r="B42" s="27" t="s">
        <v>352</v>
      </c>
      <c r="C42">
        <v>115.5</v>
      </c>
      <c r="D42">
        <v>709</v>
      </c>
      <c r="E42">
        <v>475.4</v>
      </c>
      <c r="F42">
        <v>3.9</v>
      </c>
      <c r="G42">
        <v>4.9</v>
      </c>
      <c r="H42">
        <v>5.9</v>
      </c>
      <c r="I42">
        <v>34.5</v>
      </c>
      <c r="J42">
        <v>137.7</v>
      </c>
      <c r="K42">
        <v>163.4</v>
      </c>
      <c r="L42">
        <v>9.9</v>
      </c>
      <c r="M42">
        <v>306.8</v>
      </c>
      <c r="N42">
        <v>2067.5</v>
      </c>
      <c r="O42">
        <v>80.8</v>
      </c>
      <c r="P42">
        <v>41.6</v>
      </c>
      <c r="Q42">
        <v>214.3</v>
      </c>
      <c r="R42">
        <v>300.5</v>
      </c>
      <c r="S42">
        <v>171.5</v>
      </c>
      <c r="T42">
        <v>221.3</v>
      </c>
      <c r="U42">
        <v>106</v>
      </c>
      <c r="V42">
        <v>19.8</v>
      </c>
      <c r="W42">
        <v>47</v>
      </c>
      <c r="X42">
        <v>67</v>
      </c>
      <c r="Y42">
        <v>1058.8</v>
      </c>
    </row>
    <row r="43" spans="1:25" x14ac:dyDescent="0.25">
      <c r="A43" s="26" t="s">
        <v>284</v>
      </c>
      <c r="B43" s="27" t="s">
        <v>353</v>
      </c>
      <c r="C43">
        <v>272.3</v>
      </c>
      <c r="D43">
        <v>858.1</v>
      </c>
      <c r="E43">
        <v>1872.6</v>
      </c>
      <c r="F43">
        <v>6.6</v>
      </c>
      <c r="G43">
        <v>4.2</v>
      </c>
      <c r="H43">
        <v>5.2</v>
      </c>
      <c r="I43">
        <v>55.7</v>
      </c>
      <c r="J43">
        <v>202.5</v>
      </c>
      <c r="K43">
        <v>241.4</v>
      </c>
      <c r="L43">
        <v>66.7</v>
      </c>
      <c r="M43">
        <v>117.5</v>
      </c>
      <c r="N43">
        <v>1188.7</v>
      </c>
      <c r="O43">
        <v>107</v>
      </c>
      <c r="P43">
        <v>25.9</v>
      </c>
      <c r="Q43">
        <v>135.8</v>
      </c>
      <c r="R43">
        <v>326.4</v>
      </c>
      <c r="S43">
        <v>201.9</v>
      </c>
      <c r="T43">
        <v>290</v>
      </c>
      <c r="U43">
        <v>286.9</v>
      </c>
      <c r="V43">
        <v>51.1</v>
      </c>
      <c r="W43">
        <v>56.9</v>
      </c>
      <c r="X43">
        <v>117.6</v>
      </c>
      <c r="Y43">
        <v>2061.4</v>
      </c>
    </row>
    <row r="44" spans="1:25" x14ac:dyDescent="0.25">
      <c r="A44" s="26" t="s">
        <v>285</v>
      </c>
      <c r="B44" s="27" t="s">
        <v>354</v>
      </c>
      <c r="C44">
        <v>2351.6</v>
      </c>
      <c r="D44">
        <v>4534.8</v>
      </c>
      <c r="E44">
        <v>15348.6</v>
      </c>
      <c r="F44">
        <v>28</v>
      </c>
      <c r="G44">
        <v>29.5</v>
      </c>
      <c r="H44">
        <v>14.6</v>
      </c>
      <c r="I44">
        <v>343.5</v>
      </c>
      <c r="J44">
        <v>2790.5</v>
      </c>
      <c r="K44">
        <v>2498.2</v>
      </c>
      <c r="L44">
        <v>1838.7</v>
      </c>
      <c r="M44">
        <v>1350.9</v>
      </c>
      <c r="N44">
        <v>15856</v>
      </c>
      <c r="O44">
        <v>556.9</v>
      </c>
      <c r="P44">
        <v>482.7</v>
      </c>
      <c r="Q44">
        <v>1217.4</v>
      </c>
      <c r="R44">
        <v>6138.9</v>
      </c>
      <c r="S44">
        <v>2299.1</v>
      </c>
      <c r="T44">
        <v>2671</v>
      </c>
      <c r="U44">
        <v>5227.3</v>
      </c>
      <c r="V44">
        <v>380.1</v>
      </c>
      <c r="W44">
        <v>1172.7</v>
      </c>
      <c r="X44">
        <v>3436.5</v>
      </c>
      <c r="Y44">
        <v>25700.1</v>
      </c>
    </row>
    <row r="45" spans="1:25" x14ac:dyDescent="0.25">
      <c r="A45" s="26" t="s">
        <v>286</v>
      </c>
      <c r="B45" s="27" t="s">
        <v>355</v>
      </c>
      <c r="C45">
        <v>1043.8</v>
      </c>
      <c r="D45">
        <v>930.6</v>
      </c>
      <c r="E45">
        <v>13263.7</v>
      </c>
      <c r="F45">
        <v>14.1</v>
      </c>
      <c r="G45">
        <v>7.1</v>
      </c>
      <c r="H45">
        <v>9.5</v>
      </c>
      <c r="I45">
        <v>145.9</v>
      </c>
      <c r="J45">
        <v>769.7</v>
      </c>
      <c r="K45">
        <v>2731.2</v>
      </c>
      <c r="L45">
        <v>257.1</v>
      </c>
      <c r="M45">
        <v>552.3</v>
      </c>
      <c r="N45">
        <v>6341.5</v>
      </c>
      <c r="O45">
        <v>275.9</v>
      </c>
      <c r="P45">
        <v>99.6</v>
      </c>
      <c r="Q45">
        <v>427.8</v>
      </c>
      <c r="R45">
        <v>1881.3</v>
      </c>
      <c r="S45">
        <v>1873.5</v>
      </c>
      <c r="T45">
        <v>841.3</v>
      </c>
      <c r="U45">
        <v>1402.3</v>
      </c>
      <c r="V45">
        <v>326.7</v>
      </c>
      <c r="W45">
        <v>670.2</v>
      </c>
      <c r="X45">
        <v>911.7</v>
      </c>
      <c r="Y45">
        <v>19420.2</v>
      </c>
    </row>
    <row r="46" spans="1:25" x14ac:dyDescent="0.25">
      <c r="A46" s="26" t="s">
        <v>287</v>
      </c>
      <c r="B46" s="27" t="s">
        <v>356</v>
      </c>
      <c r="C46">
        <v>426.6</v>
      </c>
      <c r="D46">
        <v>581.5</v>
      </c>
      <c r="E46">
        <v>2055.3</v>
      </c>
      <c r="F46">
        <v>2.2</v>
      </c>
      <c r="G46">
        <v>2</v>
      </c>
      <c r="H46">
        <v>9.9</v>
      </c>
      <c r="I46">
        <v>50.2</v>
      </c>
      <c r="J46">
        <v>475.7</v>
      </c>
      <c r="K46">
        <v>236.9</v>
      </c>
      <c r="L46">
        <v>82.6</v>
      </c>
      <c r="M46">
        <v>156.5</v>
      </c>
      <c r="N46">
        <v>9393.8</v>
      </c>
      <c r="O46">
        <v>151.5</v>
      </c>
      <c r="P46">
        <v>20.7</v>
      </c>
      <c r="Q46">
        <v>229.3</v>
      </c>
      <c r="R46">
        <v>828.1</v>
      </c>
      <c r="S46">
        <v>64.3</v>
      </c>
      <c r="T46">
        <v>204.2</v>
      </c>
      <c r="U46">
        <v>404.2</v>
      </c>
      <c r="V46">
        <v>106.4</v>
      </c>
      <c r="W46">
        <v>33.4</v>
      </c>
      <c r="X46">
        <v>124.7</v>
      </c>
      <c r="Y46">
        <v>5952.1</v>
      </c>
    </row>
    <row r="47" spans="1:25" x14ac:dyDescent="0.25">
      <c r="A47" s="26" t="s">
        <v>288</v>
      </c>
      <c r="B47" s="27" t="s">
        <v>357</v>
      </c>
      <c r="C47">
        <v>211.3</v>
      </c>
      <c r="D47">
        <v>1052.4</v>
      </c>
      <c r="E47">
        <v>2593.7</v>
      </c>
      <c r="F47">
        <v>2.2</v>
      </c>
      <c r="G47">
        <v>2.6</v>
      </c>
      <c r="H47">
        <v>5</v>
      </c>
      <c r="I47">
        <v>31.8</v>
      </c>
      <c r="J47">
        <v>268.6</v>
      </c>
      <c r="K47">
        <v>1385.4</v>
      </c>
      <c r="L47">
        <v>64.6</v>
      </c>
      <c r="M47">
        <v>91</v>
      </c>
      <c r="N47">
        <v>2773.6</v>
      </c>
      <c r="O47">
        <v>168.5</v>
      </c>
      <c r="P47">
        <v>15.3</v>
      </c>
      <c r="Q47">
        <v>73.8</v>
      </c>
      <c r="R47">
        <v>95.4</v>
      </c>
      <c r="S47">
        <v>566.2</v>
      </c>
      <c r="T47">
        <v>175.4</v>
      </c>
      <c r="U47">
        <v>1246.8</v>
      </c>
      <c r="V47">
        <v>80.4</v>
      </c>
      <c r="W47">
        <v>73</v>
      </c>
      <c r="X47">
        <v>146.8</v>
      </c>
      <c r="Y47">
        <v>4950.4</v>
      </c>
    </row>
    <row r="48" spans="1:25" x14ac:dyDescent="0.25">
      <c r="A48" s="26" t="s">
        <v>289</v>
      </c>
      <c r="B48" s="27" t="s">
        <v>358</v>
      </c>
      <c r="C48">
        <v>85.2</v>
      </c>
      <c r="D48">
        <v>93.6</v>
      </c>
      <c r="E48">
        <v>155</v>
      </c>
      <c r="F48">
        <v>2.4</v>
      </c>
      <c r="G48">
        <v>10.4</v>
      </c>
      <c r="H48">
        <v>1.1</v>
      </c>
      <c r="I48">
        <v>19.9</v>
      </c>
      <c r="J48">
        <v>62.9</v>
      </c>
      <c r="K48">
        <v>35.7</v>
      </c>
      <c r="L48">
        <v>9.3</v>
      </c>
      <c r="M48">
        <v>35.6</v>
      </c>
      <c r="N48">
        <v>654.6</v>
      </c>
      <c r="O48">
        <v>18.1</v>
      </c>
      <c r="P48">
        <v>4.9</v>
      </c>
      <c r="Q48">
        <v>20</v>
      </c>
      <c r="R48">
        <v>67.3</v>
      </c>
      <c r="S48">
        <v>74.6</v>
      </c>
      <c r="T48">
        <v>72.4</v>
      </c>
      <c r="U48">
        <v>39.3</v>
      </c>
      <c r="V48">
        <v>6.3</v>
      </c>
      <c r="W48">
        <v>22.2</v>
      </c>
      <c r="X48">
        <v>15.2</v>
      </c>
      <c r="Y48">
        <v>397.9</v>
      </c>
    </row>
    <row r="49" spans="1:25" x14ac:dyDescent="0.25">
      <c r="A49" s="26" t="s">
        <v>290</v>
      </c>
      <c r="B49" s="27" t="s">
        <v>359</v>
      </c>
      <c r="C49">
        <v>940.3</v>
      </c>
      <c r="D49">
        <v>4843.5</v>
      </c>
      <c r="E49">
        <v>10544.2</v>
      </c>
      <c r="F49">
        <v>26.3</v>
      </c>
      <c r="G49">
        <v>38.5</v>
      </c>
      <c r="H49">
        <v>18.4</v>
      </c>
      <c r="I49">
        <v>262</v>
      </c>
      <c r="J49">
        <v>1228.3</v>
      </c>
      <c r="K49">
        <v>1979.6</v>
      </c>
      <c r="L49">
        <v>383.7</v>
      </c>
      <c r="M49">
        <v>1182.2</v>
      </c>
      <c r="N49">
        <v>15006.9</v>
      </c>
      <c r="O49">
        <v>543.8</v>
      </c>
      <c r="P49">
        <v>191.3</v>
      </c>
      <c r="Q49">
        <v>1425.4</v>
      </c>
      <c r="R49">
        <v>4786.5</v>
      </c>
      <c r="S49">
        <v>1341.8</v>
      </c>
      <c r="T49">
        <v>2028.3</v>
      </c>
      <c r="U49">
        <v>583.1</v>
      </c>
      <c r="V49">
        <v>345.7</v>
      </c>
      <c r="W49">
        <v>735.5</v>
      </c>
      <c r="X49">
        <v>1056.7</v>
      </c>
      <c r="Y49">
        <v>21911</v>
      </c>
    </row>
    <row r="50" spans="1:25" x14ac:dyDescent="0.25">
      <c r="A50" s="26" t="s">
        <v>291</v>
      </c>
      <c r="B50" s="27" t="s">
        <v>360</v>
      </c>
      <c r="C50">
        <v>278.2</v>
      </c>
      <c r="D50">
        <v>1672.5</v>
      </c>
      <c r="E50">
        <v>2220</v>
      </c>
      <c r="F50">
        <v>8.1</v>
      </c>
      <c r="G50">
        <v>35.6</v>
      </c>
      <c r="H50">
        <v>5.8</v>
      </c>
      <c r="I50">
        <v>113</v>
      </c>
      <c r="J50">
        <v>387.1</v>
      </c>
      <c r="K50">
        <v>856.4</v>
      </c>
      <c r="L50">
        <v>80.3</v>
      </c>
      <c r="M50">
        <v>422.2</v>
      </c>
      <c r="N50">
        <v>4016.1</v>
      </c>
      <c r="O50">
        <v>333.5</v>
      </c>
      <c r="P50">
        <v>84.8</v>
      </c>
      <c r="Q50">
        <v>354.4</v>
      </c>
      <c r="R50">
        <v>1852.3</v>
      </c>
      <c r="S50">
        <v>368.4</v>
      </c>
      <c r="T50">
        <v>647.2</v>
      </c>
      <c r="U50">
        <v>573.6</v>
      </c>
      <c r="V50">
        <v>83.1</v>
      </c>
      <c r="W50">
        <v>209.5</v>
      </c>
      <c r="X50">
        <v>269.3</v>
      </c>
      <c r="Y50">
        <v>6204.2</v>
      </c>
    </row>
    <row r="51" spans="1:25" x14ac:dyDescent="0.25">
      <c r="A51" s="26" t="s">
        <v>292</v>
      </c>
      <c r="B51" s="27" t="s">
        <v>361</v>
      </c>
      <c r="C51">
        <v>129</v>
      </c>
      <c r="D51">
        <v>1802.8</v>
      </c>
      <c r="E51">
        <v>293.7</v>
      </c>
      <c r="F51">
        <v>3</v>
      </c>
      <c r="G51">
        <v>2.3</v>
      </c>
      <c r="H51">
        <v>2.4</v>
      </c>
      <c r="I51">
        <v>65.2</v>
      </c>
      <c r="J51">
        <v>46.5</v>
      </c>
      <c r="K51">
        <v>123.4</v>
      </c>
      <c r="L51">
        <v>11.5</v>
      </c>
      <c r="M51">
        <v>58.3</v>
      </c>
      <c r="N51">
        <v>515.9</v>
      </c>
      <c r="O51">
        <v>47</v>
      </c>
      <c r="P51">
        <v>11.9</v>
      </c>
      <c r="Q51">
        <v>263.5</v>
      </c>
      <c r="R51">
        <v>660.4</v>
      </c>
      <c r="S51">
        <v>120.2</v>
      </c>
      <c r="T51">
        <v>233.4</v>
      </c>
      <c r="U51">
        <v>124.6</v>
      </c>
      <c r="V51">
        <v>21.1</v>
      </c>
      <c r="W51">
        <v>43.8</v>
      </c>
      <c r="X51">
        <v>89.4</v>
      </c>
      <c r="Y51">
        <v>1234.7</v>
      </c>
    </row>
    <row r="52" spans="1:25" x14ac:dyDescent="0.25">
      <c r="A52" s="26" t="s">
        <v>293</v>
      </c>
      <c r="B52" s="27" t="s">
        <v>362</v>
      </c>
      <c r="C52">
        <v>343</v>
      </c>
      <c r="D52">
        <v>2102.8</v>
      </c>
      <c r="E52">
        <v>1762.6</v>
      </c>
      <c r="F52">
        <v>9</v>
      </c>
      <c r="G52">
        <v>10.6</v>
      </c>
      <c r="H52">
        <v>6.7</v>
      </c>
      <c r="I52">
        <v>80.2</v>
      </c>
      <c r="J52">
        <v>286.8</v>
      </c>
      <c r="K52">
        <v>569.6</v>
      </c>
      <c r="L52">
        <v>77</v>
      </c>
      <c r="M52">
        <v>332.1</v>
      </c>
      <c r="N52">
        <v>3488.8</v>
      </c>
      <c r="O52">
        <v>529.8</v>
      </c>
      <c r="P52">
        <v>66.8</v>
      </c>
      <c r="Q52">
        <v>297</v>
      </c>
      <c r="R52">
        <v>1857.6</v>
      </c>
      <c r="S52">
        <v>733.4</v>
      </c>
      <c r="T52">
        <v>514.5</v>
      </c>
      <c r="U52">
        <v>776.6</v>
      </c>
      <c r="V52">
        <v>136.1</v>
      </c>
      <c r="W52">
        <v>221.6</v>
      </c>
      <c r="X52">
        <v>253.8</v>
      </c>
      <c r="Y52">
        <v>6305.8</v>
      </c>
    </row>
    <row r="53" spans="1:25" x14ac:dyDescent="0.25">
      <c r="A53" s="26" t="s">
        <v>294</v>
      </c>
      <c r="B53" s="27" t="s">
        <v>363</v>
      </c>
      <c r="C53">
        <v>149.5</v>
      </c>
      <c r="D53">
        <v>901.2</v>
      </c>
      <c r="E53">
        <v>562.9</v>
      </c>
      <c r="F53">
        <v>3.2</v>
      </c>
      <c r="G53">
        <v>3</v>
      </c>
      <c r="H53">
        <v>1.5</v>
      </c>
      <c r="I53">
        <v>50.8</v>
      </c>
      <c r="J53">
        <v>111.4</v>
      </c>
      <c r="K53">
        <v>145.4</v>
      </c>
      <c r="L53">
        <v>29</v>
      </c>
      <c r="M53">
        <v>135.5</v>
      </c>
      <c r="N53">
        <v>1125.2</v>
      </c>
      <c r="O53">
        <v>185.2</v>
      </c>
      <c r="P53">
        <v>14.7</v>
      </c>
      <c r="Q53">
        <v>121.3</v>
      </c>
      <c r="R53">
        <v>559.4</v>
      </c>
      <c r="S53">
        <v>265.2</v>
      </c>
      <c r="T53">
        <v>191.2</v>
      </c>
      <c r="U53">
        <v>331.7</v>
      </c>
      <c r="V53">
        <v>11.1</v>
      </c>
      <c r="W53">
        <v>76.5</v>
      </c>
      <c r="X53">
        <v>103.4</v>
      </c>
      <c r="Y53">
        <v>2322.7</v>
      </c>
    </row>
    <row r="54" spans="1:25" x14ac:dyDescent="0.25">
      <c r="A54" s="26" t="s">
        <v>295</v>
      </c>
      <c r="B54" s="27" t="s">
        <v>364</v>
      </c>
      <c r="C54">
        <v>729.6</v>
      </c>
      <c r="D54">
        <v>2610.2</v>
      </c>
      <c r="E54">
        <v>3598.6</v>
      </c>
      <c r="F54">
        <v>7.6</v>
      </c>
      <c r="G54">
        <v>10.8</v>
      </c>
      <c r="H54">
        <v>3.4</v>
      </c>
      <c r="I54">
        <v>125.5</v>
      </c>
      <c r="J54">
        <v>345.6</v>
      </c>
      <c r="K54">
        <v>1533.5</v>
      </c>
      <c r="L54">
        <v>69.6</v>
      </c>
      <c r="M54">
        <v>810.9</v>
      </c>
      <c r="N54">
        <v>5455.3</v>
      </c>
      <c r="O54">
        <v>193.5</v>
      </c>
      <c r="P54">
        <v>102.2</v>
      </c>
      <c r="Q54">
        <v>557.1</v>
      </c>
      <c r="R54">
        <v>1796.1</v>
      </c>
      <c r="S54">
        <v>819.2</v>
      </c>
      <c r="T54">
        <v>639</v>
      </c>
      <c r="U54">
        <v>1161.9</v>
      </c>
      <c r="V54">
        <v>77.2</v>
      </c>
      <c r="W54">
        <v>595.5</v>
      </c>
      <c r="X54">
        <v>509.2</v>
      </c>
      <c r="Y54">
        <v>9056.8</v>
      </c>
    </row>
    <row r="55" spans="1:25" x14ac:dyDescent="0.25">
      <c r="A55" s="26" t="s">
        <v>296</v>
      </c>
      <c r="B55" s="27" t="s">
        <v>365</v>
      </c>
      <c r="C55">
        <v>86.7</v>
      </c>
      <c r="D55">
        <v>370.6</v>
      </c>
      <c r="E55">
        <v>366.6</v>
      </c>
      <c r="F55">
        <v>0.5</v>
      </c>
      <c r="G55">
        <v>1.5</v>
      </c>
      <c r="H55">
        <v>10.7</v>
      </c>
      <c r="I55">
        <v>14.2</v>
      </c>
      <c r="J55">
        <v>55.4</v>
      </c>
      <c r="K55">
        <v>347.6</v>
      </c>
      <c r="L55">
        <v>9.6</v>
      </c>
      <c r="M55">
        <v>84.2</v>
      </c>
      <c r="N55">
        <v>636</v>
      </c>
      <c r="O55">
        <v>39.6</v>
      </c>
      <c r="P55">
        <v>10.6</v>
      </c>
      <c r="Q55">
        <v>33.6</v>
      </c>
      <c r="R55">
        <v>325.8</v>
      </c>
      <c r="S55">
        <v>39.1</v>
      </c>
      <c r="T55">
        <v>66.3</v>
      </c>
      <c r="U55">
        <v>87.8</v>
      </c>
      <c r="V55">
        <v>14.7</v>
      </c>
      <c r="W55">
        <v>40.2</v>
      </c>
      <c r="X55">
        <v>66.5</v>
      </c>
      <c r="Y55">
        <v>1256.5</v>
      </c>
    </row>
    <row r="56" spans="1:25" x14ac:dyDescent="0.25">
      <c r="A56" s="26" t="s">
        <v>297</v>
      </c>
      <c r="B56" s="27" t="s">
        <v>366</v>
      </c>
      <c r="C56">
        <v>226</v>
      </c>
      <c r="D56">
        <v>173.1</v>
      </c>
      <c r="E56">
        <v>966.6</v>
      </c>
      <c r="F56">
        <v>10.5</v>
      </c>
      <c r="G56">
        <v>3.4</v>
      </c>
      <c r="H56">
        <v>18.2</v>
      </c>
      <c r="I56">
        <v>40.7</v>
      </c>
      <c r="J56">
        <v>172.7</v>
      </c>
      <c r="K56">
        <v>333.9</v>
      </c>
      <c r="L56">
        <v>13.6</v>
      </c>
      <c r="M56">
        <v>226.4</v>
      </c>
      <c r="N56">
        <v>1426.4</v>
      </c>
      <c r="O56">
        <v>3.1</v>
      </c>
      <c r="P56">
        <v>22.9</v>
      </c>
      <c r="Q56">
        <v>252</v>
      </c>
      <c r="R56">
        <v>177.9</v>
      </c>
      <c r="S56">
        <v>9</v>
      </c>
      <c r="T56">
        <v>4.2</v>
      </c>
      <c r="U56">
        <v>292.7</v>
      </c>
      <c r="V56">
        <v>2.4</v>
      </c>
      <c r="W56">
        <v>30.9</v>
      </c>
      <c r="X56">
        <v>85.2</v>
      </c>
      <c r="Y56">
        <v>2299.2</v>
      </c>
    </row>
    <row r="57" spans="1:25" x14ac:dyDescent="0.25">
      <c r="A57" s="26" t="s">
        <v>298</v>
      </c>
      <c r="B57" s="27" t="s">
        <v>367</v>
      </c>
      <c r="C57">
        <v>774.8</v>
      </c>
      <c r="D57">
        <v>2867.9</v>
      </c>
      <c r="E57">
        <v>4494.5</v>
      </c>
      <c r="F57">
        <v>6.2</v>
      </c>
      <c r="G57">
        <v>12.9</v>
      </c>
      <c r="H57">
        <v>48.1</v>
      </c>
      <c r="I57">
        <v>93</v>
      </c>
      <c r="J57">
        <v>485</v>
      </c>
      <c r="K57">
        <v>1304.9</v>
      </c>
      <c r="L57">
        <v>118.1</v>
      </c>
      <c r="M57">
        <v>916.7</v>
      </c>
      <c r="N57">
        <v>4124.2</v>
      </c>
      <c r="O57">
        <v>618.6</v>
      </c>
      <c r="P57">
        <v>116.9</v>
      </c>
      <c r="Q57">
        <v>569.7</v>
      </c>
      <c r="R57">
        <v>2201.9</v>
      </c>
      <c r="S57">
        <v>538.4</v>
      </c>
      <c r="T57">
        <v>614.1</v>
      </c>
      <c r="U57">
        <v>1207.7</v>
      </c>
      <c r="V57">
        <v>90.7</v>
      </c>
      <c r="W57">
        <v>283.1</v>
      </c>
      <c r="X57">
        <v>652</v>
      </c>
      <c r="Y57">
        <v>10087.5</v>
      </c>
    </row>
    <row r="58" spans="1:25" x14ac:dyDescent="0.25">
      <c r="A58" s="26" t="s">
        <v>299</v>
      </c>
      <c r="B58" s="27" t="s">
        <v>368</v>
      </c>
      <c r="C58">
        <v>145.6</v>
      </c>
      <c r="D58">
        <v>523.1</v>
      </c>
      <c r="E58">
        <v>986.7</v>
      </c>
      <c r="F58">
        <v>4.9</v>
      </c>
      <c r="G58">
        <v>6.6</v>
      </c>
      <c r="H58">
        <v>2</v>
      </c>
      <c r="I58">
        <v>41.3</v>
      </c>
      <c r="J58">
        <v>618.9</v>
      </c>
      <c r="K58">
        <v>282.8</v>
      </c>
      <c r="L58">
        <v>14.7</v>
      </c>
      <c r="M58">
        <v>180.2</v>
      </c>
      <c r="N58">
        <v>1982.3</v>
      </c>
      <c r="O58">
        <v>322.3</v>
      </c>
      <c r="P58">
        <v>15.2</v>
      </c>
      <c r="Q58">
        <v>159.2</v>
      </c>
      <c r="R58">
        <v>862.6</v>
      </c>
      <c r="S58">
        <v>196.6</v>
      </c>
      <c r="T58">
        <v>231</v>
      </c>
      <c r="U58">
        <v>561</v>
      </c>
      <c r="V58">
        <v>77.7</v>
      </c>
      <c r="W58">
        <v>384.5</v>
      </c>
      <c r="X58">
        <v>131.6</v>
      </c>
      <c r="Y58">
        <v>2599.4</v>
      </c>
    </row>
    <row r="59" spans="1:25" x14ac:dyDescent="0.25">
      <c r="A59" s="26" t="s">
        <v>300</v>
      </c>
      <c r="B59" s="27" t="s">
        <v>369</v>
      </c>
      <c r="C59">
        <v>27.6</v>
      </c>
      <c r="D59">
        <v>431.2</v>
      </c>
      <c r="E59">
        <v>139.5</v>
      </c>
      <c r="F59">
        <v>1.1</v>
      </c>
      <c r="G59">
        <v>1.5</v>
      </c>
      <c r="H59">
        <v>0.7</v>
      </c>
      <c r="I59">
        <v>21.2</v>
      </c>
      <c r="J59">
        <v>28.9</v>
      </c>
      <c r="K59">
        <v>24.2</v>
      </c>
      <c r="L59">
        <v>3.1</v>
      </c>
      <c r="M59">
        <v>17.7</v>
      </c>
      <c r="N59">
        <v>115.5</v>
      </c>
      <c r="O59">
        <v>11.7</v>
      </c>
      <c r="P59">
        <v>3</v>
      </c>
      <c r="Q59">
        <v>59.2</v>
      </c>
      <c r="R59">
        <v>150.8</v>
      </c>
      <c r="S59">
        <v>26.5</v>
      </c>
      <c r="T59">
        <v>55.6</v>
      </c>
      <c r="U59">
        <v>26.1</v>
      </c>
      <c r="V59">
        <v>4.6</v>
      </c>
      <c r="W59">
        <v>7.6</v>
      </c>
      <c r="X59">
        <v>20.1</v>
      </c>
      <c r="Y59">
        <v>257.8</v>
      </c>
    </row>
    <row r="60" spans="1:25" x14ac:dyDescent="0.25">
      <c r="A60" s="26" t="s">
        <v>301</v>
      </c>
      <c r="B60" s="27" t="s">
        <v>370</v>
      </c>
      <c r="C60">
        <v>34.2</v>
      </c>
      <c r="D60">
        <v>176.4</v>
      </c>
      <c r="E60">
        <v>200.3</v>
      </c>
      <c r="F60">
        <v>2.9</v>
      </c>
      <c r="G60">
        <v>0.7</v>
      </c>
      <c r="H60">
        <v>0.2</v>
      </c>
      <c r="I60">
        <v>11.4</v>
      </c>
      <c r="J60">
        <v>28.6</v>
      </c>
      <c r="K60">
        <v>14.7</v>
      </c>
      <c r="L60">
        <v>6</v>
      </c>
      <c r="M60">
        <v>32.4</v>
      </c>
      <c r="N60">
        <v>99.8</v>
      </c>
      <c r="O60">
        <v>9.4</v>
      </c>
      <c r="P60">
        <v>2.1</v>
      </c>
      <c r="Q60">
        <v>15.9</v>
      </c>
      <c r="R60">
        <v>67.8</v>
      </c>
      <c r="S60">
        <v>13.2</v>
      </c>
      <c r="T60">
        <v>21.6</v>
      </c>
      <c r="U60">
        <v>17.7</v>
      </c>
      <c r="V60">
        <v>1.9</v>
      </c>
      <c r="W60">
        <v>4.3</v>
      </c>
      <c r="X60">
        <v>8.2</v>
      </c>
      <c r="Y60">
        <v>161.9</v>
      </c>
    </row>
    <row r="61" spans="1:25" x14ac:dyDescent="0.25">
      <c r="A61" s="26" t="s">
        <v>302</v>
      </c>
      <c r="B61" s="27" t="s">
        <v>371</v>
      </c>
      <c r="C61">
        <v>10.6</v>
      </c>
      <c r="D61">
        <v>17.9</v>
      </c>
      <c r="E61">
        <v>36</v>
      </c>
      <c r="G61">
        <v>0.1</v>
      </c>
      <c r="H61">
        <v>0.1</v>
      </c>
      <c r="I61">
        <v>0.9</v>
      </c>
      <c r="J61">
        <v>5</v>
      </c>
      <c r="K61">
        <v>4.4</v>
      </c>
      <c r="L61">
        <v>1.1</v>
      </c>
      <c r="M61">
        <v>6.6</v>
      </c>
      <c r="N61">
        <v>45.7</v>
      </c>
      <c r="O61">
        <v>4.5</v>
      </c>
      <c r="P61">
        <v>0.7</v>
      </c>
      <c r="Q61">
        <v>3.7</v>
      </c>
      <c r="R61">
        <v>22.7</v>
      </c>
      <c r="S61">
        <v>4.3</v>
      </c>
      <c r="T61">
        <v>6.2</v>
      </c>
      <c r="U61">
        <v>5.3</v>
      </c>
      <c r="V61">
        <v>0.9</v>
      </c>
      <c r="W61">
        <v>1.6</v>
      </c>
      <c r="X61">
        <v>3.5</v>
      </c>
      <c r="Y61">
        <v>58.4</v>
      </c>
    </row>
    <row r="62" spans="1:25" x14ac:dyDescent="0.25">
      <c r="A62" s="26" t="s">
        <v>303</v>
      </c>
      <c r="B62" s="27" t="s">
        <v>372</v>
      </c>
      <c r="C62">
        <v>30.2</v>
      </c>
      <c r="D62">
        <v>120.8</v>
      </c>
      <c r="E62">
        <v>182.2</v>
      </c>
      <c r="F62">
        <v>1.3</v>
      </c>
      <c r="G62">
        <v>1.5</v>
      </c>
      <c r="H62">
        <v>0.3</v>
      </c>
      <c r="I62">
        <v>10.1</v>
      </c>
      <c r="J62">
        <v>19.9</v>
      </c>
      <c r="K62">
        <v>25.4</v>
      </c>
      <c r="L62">
        <v>8.1</v>
      </c>
      <c r="M62">
        <v>165.4</v>
      </c>
      <c r="N62">
        <v>931.1</v>
      </c>
      <c r="O62">
        <v>29.3</v>
      </c>
      <c r="P62">
        <v>5.7</v>
      </c>
      <c r="Q62">
        <v>27.2</v>
      </c>
      <c r="R62">
        <v>60</v>
      </c>
      <c r="S62">
        <v>41.7</v>
      </c>
      <c r="T62">
        <v>30.5</v>
      </c>
      <c r="U62">
        <v>50.3</v>
      </c>
      <c r="V62">
        <v>4.1</v>
      </c>
      <c r="W62">
        <v>14</v>
      </c>
      <c r="X62">
        <v>16.5</v>
      </c>
      <c r="Y62">
        <v>476.7</v>
      </c>
    </row>
    <row r="63" spans="1:25" x14ac:dyDescent="0.25">
      <c r="A63" s="26" t="s">
        <v>304</v>
      </c>
      <c r="B63" s="27" t="s">
        <v>373</v>
      </c>
      <c r="C63">
        <v>12.8</v>
      </c>
      <c r="D63">
        <v>39.8</v>
      </c>
      <c r="E63">
        <v>96</v>
      </c>
      <c r="F63">
        <v>1</v>
      </c>
      <c r="G63">
        <v>0.6</v>
      </c>
      <c r="H63">
        <v>0.5</v>
      </c>
      <c r="I63">
        <v>5.3</v>
      </c>
      <c r="J63">
        <v>15.1</v>
      </c>
      <c r="K63">
        <v>14.6</v>
      </c>
      <c r="L63">
        <v>1.5</v>
      </c>
      <c r="M63">
        <v>16.6</v>
      </c>
      <c r="N63">
        <v>134.1</v>
      </c>
      <c r="O63">
        <v>7.7</v>
      </c>
      <c r="P63">
        <v>2.5</v>
      </c>
      <c r="Q63">
        <v>10.3</v>
      </c>
      <c r="R63">
        <v>30.4</v>
      </c>
      <c r="S63">
        <v>11</v>
      </c>
      <c r="T63">
        <v>10</v>
      </c>
      <c r="U63">
        <v>15</v>
      </c>
      <c r="V63">
        <v>1.9</v>
      </c>
      <c r="W63">
        <v>6.6</v>
      </c>
      <c r="X63">
        <v>7.9</v>
      </c>
      <c r="Y63">
        <v>115.8</v>
      </c>
    </row>
    <row r="64" spans="1:25" x14ac:dyDescent="0.25">
      <c r="A64" s="26" t="s">
        <v>305</v>
      </c>
      <c r="B64" s="27" t="s">
        <v>374</v>
      </c>
      <c r="C64">
        <v>14.1</v>
      </c>
      <c r="D64">
        <v>48</v>
      </c>
      <c r="E64">
        <v>75.9</v>
      </c>
      <c r="F64">
        <v>0.3</v>
      </c>
      <c r="G64">
        <v>0.4</v>
      </c>
      <c r="H64">
        <v>0.2</v>
      </c>
      <c r="I64">
        <v>4.8</v>
      </c>
      <c r="J64">
        <v>15.3</v>
      </c>
      <c r="K64">
        <v>8.5</v>
      </c>
      <c r="L64">
        <v>2.8</v>
      </c>
      <c r="M64">
        <v>10.3</v>
      </c>
      <c r="N64">
        <v>98.4</v>
      </c>
      <c r="O64">
        <v>12.9</v>
      </c>
      <c r="P64">
        <v>4.1</v>
      </c>
      <c r="Q64">
        <v>10.2</v>
      </c>
      <c r="R64">
        <v>21.5</v>
      </c>
      <c r="S64">
        <v>9.7</v>
      </c>
      <c r="T64">
        <v>10.1</v>
      </c>
      <c r="U64">
        <v>11.2</v>
      </c>
      <c r="V64">
        <v>1.5</v>
      </c>
      <c r="W64">
        <v>2.6</v>
      </c>
      <c r="X64">
        <v>4.4</v>
      </c>
      <c r="Y64">
        <v>100</v>
      </c>
    </row>
    <row r="65" spans="1:25" x14ac:dyDescent="0.25">
      <c r="A65" s="26" t="s">
        <v>306</v>
      </c>
      <c r="B65" s="27" t="s">
        <v>375</v>
      </c>
      <c r="C65">
        <v>7.3</v>
      </c>
      <c r="D65">
        <v>15.7</v>
      </c>
      <c r="E65">
        <v>53.2</v>
      </c>
      <c r="F65">
        <v>0.1</v>
      </c>
      <c r="G65">
        <v>0.1</v>
      </c>
      <c r="H65">
        <v>0.2</v>
      </c>
      <c r="I65">
        <v>1.5</v>
      </c>
      <c r="J65">
        <v>10.2</v>
      </c>
      <c r="K65">
        <v>10.3</v>
      </c>
      <c r="L65">
        <v>1.3</v>
      </c>
      <c r="M65">
        <v>10.3</v>
      </c>
      <c r="N65">
        <v>138</v>
      </c>
      <c r="O65">
        <v>4.6</v>
      </c>
      <c r="P65">
        <v>1.2</v>
      </c>
      <c r="Q65">
        <v>6.2</v>
      </c>
      <c r="R65">
        <v>22.9</v>
      </c>
      <c r="S65">
        <v>3.3</v>
      </c>
      <c r="T65">
        <v>11.1</v>
      </c>
      <c r="U65">
        <v>4.6</v>
      </c>
      <c r="V65">
        <v>0.7</v>
      </c>
      <c r="W65">
        <v>1.4</v>
      </c>
      <c r="X65">
        <v>2.5</v>
      </c>
      <c r="Y65">
        <v>49.2</v>
      </c>
    </row>
    <row r="66" spans="1:25" x14ac:dyDescent="0.25">
      <c r="A66" s="26" t="s">
        <v>307</v>
      </c>
      <c r="B66" s="27" t="s">
        <v>376</v>
      </c>
      <c r="C66">
        <v>6.9</v>
      </c>
      <c r="D66">
        <v>16.1</v>
      </c>
      <c r="E66">
        <v>137</v>
      </c>
      <c r="F66">
        <v>0.5</v>
      </c>
      <c r="G66">
        <v>1.2</v>
      </c>
      <c r="H66">
        <v>0.1</v>
      </c>
      <c r="I66">
        <v>3.8</v>
      </c>
      <c r="J66">
        <v>19.8</v>
      </c>
      <c r="K66">
        <v>25.4</v>
      </c>
      <c r="L66">
        <v>1</v>
      </c>
      <c r="M66">
        <v>39.3</v>
      </c>
      <c r="N66">
        <v>251.3</v>
      </c>
      <c r="O66">
        <v>3.5</v>
      </c>
      <c r="P66">
        <v>2.3</v>
      </c>
      <c r="Q66">
        <v>18.7</v>
      </c>
      <c r="R66">
        <v>23.2</v>
      </c>
      <c r="S66">
        <v>5.8</v>
      </c>
      <c r="T66">
        <v>5.7</v>
      </c>
      <c r="U66">
        <v>5.9</v>
      </c>
      <c r="V66">
        <v>0.7</v>
      </c>
      <c r="W66">
        <v>1.9</v>
      </c>
      <c r="X66">
        <v>2.8</v>
      </c>
      <c r="Y66">
        <v>56</v>
      </c>
    </row>
    <row r="67" spans="1:25" x14ac:dyDescent="0.25">
      <c r="A67" s="26" t="s">
        <v>308</v>
      </c>
      <c r="B67" s="27" t="s">
        <v>377</v>
      </c>
      <c r="J67">
        <v>0.1</v>
      </c>
      <c r="N67">
        <v>0.2</v>
      </c>
      <c r="R67">
        <v>0.1</v>
      </c>
      <c r="Y67">
        <v>0.8</v>
      </c>
    </row>
    <row r="68" spans="1:2" x14ac:dyDescent="0.25">
      <c r="A68" s="26" t="s">
        <v>309</v>
      </c>
      <c r="B68" s="27" t="s">
        <v>378</v>
      </c>
    </row>
    <row r="71" spans="1:1" x14ac:dyDescent="0.25">
      <c r="A71" s="29" t="s">
        <v>424</v>
      </c>
    </row>
    <row r="72" spans="1:25" s="26" customFormat="1" x14ac:dyDescent="0.25">
      <c r="A72" s="26" t="s">
        <v>131</v>
      </c>
      <c r="B72" s="26" t="s">
        <v>423</v>
      </c>
      <c r="C72" s="26" t="s">
        <v>385</v>
      </c>
      <c r="D72" s="26" t="s">
        <v>386</v>
      </c>
      <c r="E72" s="26" t="s">
        <v>387</v>
      </c>
      <c r="F72" s="26" t="s">
        <v>388</v>
      </c>
      <c r="G72" s="26" t="s">
        <v>389</v>
      </c>
      <c r="H72" s="26" t="s">
        <v>390</v>
      </c>
      <c r="I72" s="26" t="s">
        <v>391</v>
      </c>
      <c r="J72" s="26" t="s">
        <v>392</v>
      </c>
      <c r="K72" s="26" t="s">
        <v>393</v>
      </c>
      <c r="L72" s="26" t="s">
        <v>394</v>
      </c>
      <c r="M72" s="26" t="s">
        <v>395</v>
      </c>
      <c r="N72" s="26" t="s">
        <v>396</v>
      </c>
      <c r="O72" s="26" t="s">
        <v>397</v>
      </c>
      <c r="P72" s="26" t="s">
        <v>398</v>
      </c>
      <c r="Q72" s="26" t="s">
        <v>399</v>
      </c>
      <c r="R72" s="26" t="s">
        <v>400</v>
      </c>
      <c r="S72" s="26" t="s">
        <v>401</v>
      </c>
      <c r="T72" s="26" t="s">
        <v>402</v>
      </c>
      <c r="U72" s="26" t="s">
        <v>403</v>
      </c>
      <c r="V72" s="26" t="s">
        <v>404</v>
      </c>
      <c r="W72" s="26" t="s">
        <v>405</v>
      </c>
      <c r="X72" s="26" t="s">
        <v>406</v>
      </c>
      <c r="Y72" s="26" t="s">
        <v>407</v>
      </c>
    </row>
    <row r="73" spans="1:25" x14ac:dyDescent="0.25">
      <c r="A73" s="26" t="s">
        <v>265</v>
      </c>
      <c r="B73" s="27" t="s">
        <v>315</v>
      </c>
      <c r="C73">
        <v>447.9</v>
      </c>
      <c r="D73">
        <v>845.4</v>
      </c>
      <c r="E73">
        <v>6174.6</v>
      </c>
      <c r="F73">
        <v>27.1</v>
      </c>
      <c r="G73">
        <v>19.9</v>
      </c>
      <c r="H73">
        <v>55</v>
      </c>
      <c r="I73">
        <v>231.4</v>
      </c>
      <c r="J73">
        <v>99.5</v>
      </c>
      <c r="K73">
        <v>385.4</v>
      </c>
      <c r="L73">
        <v>132.3</v>
      </c>
      <c r="M73">
        <v>258.3</v>
      </c>
      <c r="N73">
        <v>1349.3</v>
      </c>
      <c r="O73">
        <v>77.6</v>
      </c>
      <c r="P73">
        <v>11.5</v>
      </c>
      <c r="Q73">
        <v>92</v>
      </c>
      <c r="R73">
        <v>1156.7</v>
      </c>
      <c r="S73">
        <v>226.1</v>
      </c>
      <c r="T73">
        <v>117.2</v>
      </c>
      <c r="U73">
        <v>137.8</v>
      </c>
      <c r="V73">
        <v>130</v>
      </c>
      <c r="W73">
        <v>825.6</v>
      </c>
      <c r="X73">
        <v>81.2</v>
      </c>
      <c r="Y73">
        <v>9205.5</v>
      </c>
    </row>
    <row r="74" spans="1:25" x14ac:dyDescent="0.25">
      <c r="A74" s="26" t="s">
        <v>266</v>
      </c>
      <c r="B74" s="27" t="s">
        <v>316</v>
      </c>
      <c r="C74">
        <v>16.5</v>
      </c>
      <c r="D74">
        <v>16.8</v>
      </c>
      <c r="E74">
        <v>7.2</v>
      </c>
      <c r="F74">
        <v>0.1</v>
      </c>
      <c r="G74">
        <v>2</v>
      </c>
      <c r="H74">
        <v>0.3</v>
      </c>
      <c r="I74">
        <v>0.5</v>
      </c>
      <c r="J74">
        <v>2</v>
      </c>
      <c r="K74">
        <v>17.2</v>
      </c>
      <c r="L74">
        <v>2.1</v>
      </c>
      <c r="M74">
        <v>0.6</v>
      </c>
      <c r="N74">
        <v>4.2</v>
      </c>
      <c r="O74">
        <v>4.3</v>
      </c>
      <c r="P74">
        <v>1.6</v>
      </c>
      <c r="Q74">
        <v>3.5</v>
      </c>
      <c r="R74">
        <v>15.9</v>
      </c>
      <c r="S74">
        <v>11.8</v>
      </c>
      <c r="T74">
        <v>1.3</v>
      </c>
      <c r="U74">
        <v>14</v>
      </c>
      <c r="V74">
        <v>1.2</v>
      </c>
      <c r="W74">
        <v>2.2</v>
      </c>
      <c r="X74">
        <v>2</v>
      </c>
      <c r="Y74">
        <v>134.5</v>
      </c>
    </row>
    <row r="75" spans="1:25" x14ac:dyDescent="0.25">
      <c r="A75" s="26" t="s">
        <v>267</v>
      </c>
      <c r="B75" s="27" t="s">
        <v>317</v>
      </c>
      <c r="C75">
        <v>-17.1</v>
      </c>
      <c r="D75">
        <v>58.5</v>
      </c>
      <c r="E75">
        <v>87.4</v>
      </c>
      <c r="F75">
        <v>2.5</v>
      </c>
      <c r="G75">
        <v>1.1</v>
      </c>
      <c r="H75">
        <v>7.4</v>
      </c>
      <c r="I75">
        <v>5.3</v>
      </c>
      <c r="J75">
        <v>3.3</v>
      </c>
      <c r="K75">
        <v>4.4</v>
      </c>
      <c r="L75">
        <v>2.4</v>
      </c>
      <c r="M75">
        <v>12</v>
      </c>
      <c r="N75">
        <v>53.8</v>
      </c>
      <c r="O75">
        <v>7.8</v>
      </c>
      <c r="P75">
        <v>0.6</v>
      </c>
      <c r="Q75">
        <v>4.7</v>
      </c>
      <c r="R75">
        <v>57.5</v>
      </c>
      <c r="S75">
        <v>13.2</v>
      </c>
      <c r="T75">
        <v>1</v>
      </c>
      <c r="U75">
        <v>7.7</v>
      </c>
      <c r="V75">
        <v>2.2</v>
      </c>
      <c r="W75">
        <v>18.4</v>
      </c>
      <c r="X75">
        <v>5.6</v>
      </c>
      <c r="Y75">
        <v>290.1</v>
      </c>
    </row>
    <row r="76" spans="1:25" x14ac:dyDescent="0.25">
      <c r="A76" s="26" t="s">
        <v>268</v>
      </c>
      <c r="B76" s="27" t="s">
        <v>318</v>
      </c>
      <c r="C76">
        <v>-80.4</v>
      </c>
      <c r="D76">
        <v>72.7</v>
      </c>
      <c r="E76">
        <v>30.9</v>
      </c>
      <c r="F76">
        <v>0.2</v>
      </c>
      <c r="G76">
        <v>5.5</v>
      </c>
      <c r="H76">
        <v>0.4</v>
      </c>
      <c r="I76">
        <v>1.4</v>
      </c>
      <c r="J76">
        <v>-7.7</v>
      </c>
      <c r="K76">
        <v>37.7</v>
      </c>
      <c r="L76">
        <v>-3.5</v>
      </c>
      <c r="M76">
        <v>40.2</v>
      </c>
      <c r="N76">
        <v>38.7</v>
      </c>
      <c r="O76">
        <v>10.3</v>
      </c>
      <c r="P76">
        <v>1</v>
      </c>
      <c r="Q76">
        <v>-19.6</v>
      </c>
      <c r="R76">
        <v>40.3</v>
      </c>
      <c r="S76">
        <v>10.7</v>
      </c>
      <c r="T76">
        <v>3.8</v>
      </c>
      <c r="U76">
        <v>5.8</v>
      </c>
      <c r="V76">
        <v>2.7</v>
      </c>
      <c r="W76">
        <v>16.8</v>
      </c>
      <c r="X76">
        <v>16</v>
      </c>
      <c r="Y76">
        <v>254.6</v>
      </c>
    </row>
    <row r="77" spans="1:25" x14ac:dyDescent="0.25">
      <c r="A77" s="26" t="s">
        <v>269</v>
      </c>
      <c r="B77" s="27" t="s">
        <v>319</v>
      </c>
      <c r="C77">
        <v>1952.3</v>
      </c>
      <c r="D77">
        <v>4537.7</v>
      </c>
      <c r="E77">
        <v>32322.5</v>
      </c>
      <c r="F77">
        <v>210.5</v>
      </c>
      <c r="G77">
        <v>273.4</v>
      </c>
      <c r="H77">
        <v>453.1</v>
      </c>
      <c r="I77">
        <v>1268.3</v>
      </c>
      <c r="J77">
        <v>679.6</v>
      </c>
      <c r="K77">
        <v>1303.7</v>
      </c>
      <c r="L77">
        <v>1052.7</v>
      </c>
      <c r="M77">
        <v>2642.9</v>
      </c>
      <c r="N77">
        <v>15535.7</v>
      </c>
      <c r="O77">
        <v>989.7</v>
      </c>
      <c r="P77">
        <v>138.1</v>
      </c>
      <c r="Q77">
        <v>1201.3</v>
      </c>
      <c r="R77">
        <v>10606.3</v>
      </c>
      <c r="S77">
        <v>4120.3</v>
      </c>
      <c r="T77">
        <v>1413.4</v>
      </c>
      <c r="U77">
        <v>1057.4</v>
      </c>
      <c r="V77">
        <v>642.4</v>
      </c>
      <c r="W77">
        <v>2876.5</v>
      </c>
      <c r="X77">
        <v>1785.2</v>
      </c>
      <c r="Y77">
        <v>35160</v>
      </c>
    </row>
    <row r="78" spans="1:25" x14ac:dyDescent="0.25">
      <c r="A78" s="26" t="s">
        <v>147</v>
      </c>
      <c r="B78" s="27" t="s">
        <v>320</v>
      </c>
      <c r="C78">
        <v>223.8</v>
      </c>
      <c r="D78">
        <v>1776.5</v>
      </c>
      <c r="E78">
        <v>4648.2</v>
      </c>
      <c r="F78">
        <v>22.3</v>
      </c>
      <c r="G78">
        <v>59.1</v>
      </c>
      <c r="H78">
        <v>325.5</v>
      </c>
      <c r="I78">
        <v>389.2</v>
      </c>
      <c r="J78">
        <v>649.5</v>
      </c>
      <c r="K78">
        <v>570.1</v>
      </c>
      <c r="L78">
        <v>165.4</v>
      </c>
      <c r="M78">
        <v>1043.2</v>
      </c>
      <c r="N78">
        <v>6864.7</v>
      </c>
      <c r="O78">
        <v>427</v>
      </c>
      <c r="P78">
        <v>35.1</v>
      </c>
      <c r="Q78">
        <v>187.5</v>
      </c>
      <c r="R78">
        <v>2649.3</v>
      </c>
      <c r="S78">
        <v>1228</v>
      </c>
      <c r="T78">
        <v>1551.7</v>
      </c>
      <c r="U78">
        <v>238.6</v>
      </c>
      <c r="V78">
        <v>67.6</v>
      </c>
      <c r="W78">
        <v>296.2</v>
      </c>
      <c r="X78">
        <v>536.1</v>
      </c>
      <c r="Y78">
        <v>10983.5</v>
      </c>
    </row>
    <row r="79" spans="1:25" x14ac:dyDescent="0.25">
      <c r="A79" s="26" t="s">
        <v>87</v>
      </c>
      <c r="B79" s="27" t="s">
        <v>321</v>
      </c>
      <c r="C79">
        <v>-86.2</v>
      </c>
      <c r="D79">
        <v>263.7</v>
      </c>
      <c r="E79">
        <v>966.4</v>
      </c>
      <c r="F79">
        <v>3.6</v>
      </c>
      <c r="G79">
        <v>23.5</v>
      </c>
      <c r="H79">
        <v>8.4</v>
      </c>
      <c r="I79">
        <v>10.4</v>
      </c>
      <c r="J79">
        <v>55.9</v>
      </c>
      <c r="K79">
        <v>118.1</v>
      </c>
      <c r="L79">
        <v>18.8</v>
      </c>
      <c r="M79">
        <v>66.9</v>
      </c>
      <c r="N79">
        <v>766.8</v>
      </c>
      <c r="O79">
        <v>66.3</v>
      </c>
      <c r="P79">
        <v>5.5</v>
      </c>
      <c r="Q79">
        <v>14.5</v>
      </c>
      <c r="R79">
        <v>288.4</v>
      </c>
      <c r="S79">
        <v>86.3</v>
      </c>
      <c r="T79">
        <v>46.5</v>
      </c>
      <c r="U79">
        <v>76.2</v>
      </c>
      <c r="V79">
        <v>14.9</v>
      </c>
      <c r="W79">
        <v>132.3</v>
      </c>
      <c r="X79">
        <v>49.1</v>
      </c>
      <c r="Y79">
        <v>2770</v>
      </c>
    </row>
    <row r="80" spans="1:25" x14ac:dyDescent="0.25">
      <c r="A80" s="26" t="s">
        <v>89</v>
      </c>
      <c r="B80" s="27" t="s">
        <v>322</v>
      </c>
      <c r="C80">
        <v>-18.6</v>
      </c>
      <c r="D80">
        <v>248.7</v>
      </c>
      <c r="E80">
        <v>2570.2</v>
      </c>
      <c r="F80">
        <v>7.6</v>
      </c>
      <c r="G80">
        <v>4.9</v>
      </c>
      <c r="H80">
        <v>30.1</v>
      </c>
      <c r="I80">
        <v>33.5</v>
      </c>
      <c r="J80">
        <v>-318.6</v>
      </c>
      <c r="K80">
        <v>169.6</v>
      </c>
      <c r="L80">
        <v>102.9</v>
      </c>
      <c r="M80">
        <v>147.8</v>
      </c>
      <c r="N80">
        <v>570.9</v>
      </c>
      <c r="O80">
        <v>197.1</v>
      </c>
      <c r="P80">
        <v>46.1</v>
      </c>
      <c r="Q80">
        <v>57.4</v>
      </c>
      <c r="R80">
        <v>320.1</v>
      </c>
      <c r="S80">
        <v>67.7</v>
      </c>
      <c r="T80">
        <v>33.8</v>
      </c>
      <c r="U80">
        <v>69.9</v>
      </c>
      <c r="V80">
        <v>67.1</v>
      </c>
      <c r="W80">
        <v>362.1</v>
      </c>
      <c r="X80">
        <v>170.4</v>
      </c>
      <c r="Y80">
        <v>4278.7</v>
      </c>
    </row>
    <row r="81" spans="1:25" x14ac:dyDescent="0.25">
      <c r="A81" s="26" t="s">
        <v>91</v>
      </c>
      <c r="B81" s="27" t="s">
        <v>323</v>
      </c>
      <c r="C81">
        <v>-433.1</v>
      </c>
      <c r="D81">
        <v>210.5</v>
      </c>
      <c r="E81">
        <v>195.5</v>
      </c>
      <c r="F81">
        <v>0.7</v>
      </c>
      <c r="G81">
        <v>0.5</v>
      </c>
      <c r="H81">
        <v>2</v>
      </c>
      <c r="I81">
        <v>3.2</v>
      </c>
      <c r="J81">
        <v>0.6</v>
      </c>
      <c r="K81">
        <v>20</v>
      </c>
      <c r="L81">
        <v>7.3</v>
      </c>
      <c r="M81">
        <v>17.3</v>
      </c>
      <c r="N81">
        <v>272.7</v>
      </c>
      <c r="O81">
        <v>38.7</v>
      </c>
      <c r="P81">
        <v>7</v>
      </c>
      <c r="Q81">
        <v>-192.1</v>
      </c>
      <c r="R81">
        <v>238.1</v>
      </c>
      <c r="S81">
        <v>45.6</v>
      </c>
      <c r="T81">
        <v>17.4</v>
      </c>
      <c r="U81">
        <v>25.2</v>
      </c>
      <c r="V81">
        <v>13.8</v>
      </c>
      <c r="W81">
        <v>48.7</v>
      </c>
      <c r="X81">
        <v>26.9</v>
      </c>
      <c r="Y81">
        <v>737.5</v>
      </c>
    </row>
    <row r="82" spans="1:25" x14ac:dyDescent="0.25">
      <c r="A82" s="26" t="s">
        <v>93</v>
      </c>
      <c r="B82" s="27" t="s">
        <v>324</v>
      </c>
      <c r="C82">
        <v>400.5</v>
      </c>
      <c r="D82">
        <v>5160.8</v>
      </c>
      <c r="E82">
        <v>5171.3</v>
      </c>
      <c r="F82">
        <v>67.6</v>
      </c>
      <c r="G82">
        <v>113.8</v>
      </c>
      <c r="H82">
        <v>50</v>
      </c>
      <c r="I82">
        <v>46.8</v>
      </c>
      <c r="J82">
        <v>298.2</v>
      </c>
      <c r="K82">
        <v>63.3</v>
      </c>
      <c r="L82">
        <v>192</v>
      </c>
      <c r="M82">
        <v>504.1</v>
      </c>
      <c r="N82">
        <v>2035.7</v>
      </c>
      <c r="O82">
        <v>211.3</v>
      </c>
      <c r="P82">
        <v>308.5</v>
      </c>
      <c r="Q82">
        <v>615</v>
      </c>
      <c r="R82">
        <v>336.5</v>
      </c>
      <c r="S82">
        <v>283.3</v>
      </c>
      <c r="T82">
        <v>53.2</v>
      </c>
      <c r="U82">
        <v>256.6</v>
      </c>
      <c r="V82">
        <v>29.4</v>
      </c>
      <c r="W82">
        <v>540.1</v>
      </c>
      <c r="X82">
        <v>124.6</v>
      </c>
      <c r="Y82">
        <v>19165.8</v>
      </c>
    </row>
    <row r="83" spans="1:25" x14ac:dyDescent="0.25">
      <c r="A83" s="26" t="s">
        <v>95</v>
      </c>
      <c r="B83" s="27" t="s">
        <v>325</v>
      </c>
      <c r="C83">
        <v>911.1</v>
      </c>
      <c r="D83">
        <v>1081.8</v>
      </c>
      <c r="E83">
        <v>5740.3</v>
      </c>
      <c r="F83">
        <v>51.3</v>
      </c>
      <c r="G83">
        <v>153.5</v>
      </c>
      <c r="H83">
        <v>139.9</v>
      </c>
      <c r="I83">
        <v>439.9</v>
      </c>
      <c r="J83">
        <v>607</v>
      </c>
      <c r="K83">
        <v>724.6</v>
      </c>
      <c r="L83">
        <v>386.4</v>
      </c>
      <c r="M83">
        <v>624.8</v>
      </c>
      <c r="N83">
        <v>7700</v>
      </c>
      <c r="O83">
        <v>1007.1</v>
      </c>
      <c r="P83">
        <v>232.9</v>
      </c>
      <c r="Q83">
        <v>977.3</v>
      </c>
      <c r="R83">
        <v>2641.4</v>
      </c>
      <c r="S83">
        <v>1334.4</v>
      </c>
      <c r="T83">
        <v>470</v>
      </c>
      <c r="U83">
        <v>539.3</v>
      </c>
      <c r="V83">
        <v>262.4</v>
      </c>
      <c r="W83">
        <v>803.4</v>
      </c>
      <c r="X83">
        <v>877.7</v>
      </c>
      <c r="Y83">
        <v>13051.2</v>
      </c>
    </row>
    <row r="84" spans="1:25" x14ac:dyDescent="0.25">
      <c r="A84" s="26" t="s">
        <v>97</v>
      </c>
      <c r="B84" s="27" t="s">
        <v>326</v>
      </c>
      <c r="C84">
        <v>459.6</v>
      </c>
      <c r="D84">
        <v>1061.5</v>
      </c>
      <c r="E84">
        <v>4721</v>
      </c>
      <c r="F84">
        <v>39.8</v>
      </c>
      <c r="G84">
        <v>59.4</v>
      </c>
      <c r="H84">
        <v>50.6</v>
      </c>
      <c r="I84">
        <v>328.6</v>
      </c>
      <c r="J84">
        <v>1549.3</v>
      </c>
      <c r="K84">
        <v>1388.9</v>
      </c>
      <c r="L84">
        <v>473.8</v>
      </c>
      <c r="M84">
        <v>1777.4</v>
      </c>
      <c r="N84">
        <v>37903.6</v>
      </c>
      <c r="O84">
        <v>1828.6</v>
      </c>
      <c r="P84">
        <v>527.9</v>
      </c>
      <c r="Q84">
        <v>2422.9</v>
      </c>
      <c r="R84">
        <v>18675.8</v>
      </c>
      <c r="S84">
        <v>7547</v>
      </c>
      <c r="T84">
        <v>325.9</v>
      </c>
      <c r="U84">
        <v>411.9</v>
      </c>
      <c r="V84">
        <v>303.8</v>
      </c>
      <c r="W84">
        <v>2792.7</v>
      </c>
      <c r="X84">
        <v>2252.2</v>
      </c>
      <c r="Y84">
        <v>20172.9</v>
      </c>
    </row>
    <row r="85" spans="1:25" x14ac:dyDescent="0.25">
      <c r="A85" s="26" t="s">
        <v>99</v>
      </c>
      <c r="B85" s="27" t="s">
        <v>327</v>
      </c>
      <c r="C85">
        <v>169.1</v>
      </c>
      <c r="D85">
        <v>360.9</v>
      </c>
      <c r="E85">
        <v>2619.4</v>
      </c>
      <c r="F85">
        <v>10</v>
      </c>
      <c r="G85">
        <v>26.1</v>
      </c>
      <c r="H85">
        <v>58.9</v>
      </c>
      <c r="I85">
        <v>67.3</v>
      </c>
      <c r="J85">
        <v>653.3</v>
      </c>
      <c r="K85">
        <v>258.8</v>
      </c>
      <c r="L85">
        <v>267.8</v>
      </c>
      <c r="M85">
        <v>335.9</v>
      </c>
      <c r="N85">
        <v>3991.3</v>
      </c>
      <c r="O85">
        <v>504.5</v>
      </c>
      <c r="P85">
        <v>36.5</v>
      </c>
      <c r="Q85">
        <v>156.1</v>
      </c>
      <c r="R85">
        <v>436.1</v>
      </c>
      <c r="S85">
        <v>171.5</v>
      </c>
      <c r="T85">
        <v>96.2</v>
      </c>
      <c r="U85">
        <v>358.8</v>
      </c>
      <c r="V85">
        <v>117.3</v>
      </c>
      <c r="W85">
        <v>208.4</v>
      </c>
      <c r="X85">
        <v>252.3</v>
      </c>
      <c r="Y85">
        <v>3735.7</v>
      </c>
    </row>
    <row r="86" spans="1:25" x14ac:dyDescent="0.25">
      <c r="A86" s="26" t="s">
        <v>101</v>
      </c>
      <c r="B86" s="27" t="s">
        <v>328</v>
      </c>
      <c r="C86">
        <v>-73.2</v>
      </c>
      <c r="D86">
        <v>151</v>
      </c>
      <c r="E86">
        <v>1749.1</v>
      </c>
      <c r="F86">
        <v>6.1</v>
      </c>
      <c r="G86">
        <v>47.2</v>
      </c>
      <c r="H86">
        <v>6.7</v>
      </c>
      <c r="I86">
        <v>20.5</v>
      </c>
      <c r="J86">
        <v>48.8</v>
      </c>
      <c r="K86">
        <v>112.3</v>
      </c>
      <c r="L86">
        <v>45.7</v>
      </c>
      <c r="M86">
        <v>165.3</v>
      </c>
      <c r="N86">
        <v>1632.6</v>
      </c>
      <c r="O86">
        <v>67</v>
      </c>
      <c r="P86">
        <v>11.7</v>
      </c>
      <c r="Q86">
        <v>38.8</v>
      </c>
      <c r="R86">
        <v>154.6</v>
      </c>
      <c r="S86">
        <v>82.9</v>
      </c>
      <c r="T86">
        <v>33.7</v>
      </c>
      <c r="U86">
        <v>25.5</v>
      </c>
      <c r="V86">
        <v>19.5</v>
      </c>
      <c r="W86">
        <v>393.8</v>
      </c>
      <c r="X86">
        <v>51</v>
      </c>
      <c r="Y86">
        <v>1947.4</v>
      </c>
    </row>
    <row r="87" spans="1:25" x14ac:dyDescent="0.25">
      <c r="A87" s="26" t="s">
        <v>103</v>
      </c>
      <c r="B87" s="27" t="s">
        <v>329</v>
      </c>
      <c r="C87">
        <v>-154.2</v>
      </c>
      <c r="D87">
        <v>195.1</v>
      </c>
      <c r="E87">
        <v>298.2</v>
      </c>
      <c r="F87">
        <v>7.2</v>
      </c>
      <c r="G87">
        <v>45.6</v>
      </c>
      <c r="H87">
        <v>13.4</v>
      </c>
      <c r="I87">
        <v>37.7</v>
      </c>
      <c r="J87">
        <v>65.9</v>
      </c>
      <c r="K87">
        <v>151.8</v>
      </c>
      <c r="L87">
        <v>8.2</v>
      </c>
      <c r="M87">
        <v>1545.9</v>
      </c>
      <c r="N87">
        <v>662.7</v>
      </c>
      <c r="O87">
        <v>96.5</v>
      </c>
      <c r="P87">
        <v>17.3</v>
      </c>
      <c r="Q87">
        <v>23.7</v>
      </c>
      <c r="R87">
        <v>306.8</v>
      </c>
      <c r="S87">
        <v>145.6</v>
      </c>
      <c r="T87">
        <v>46.8</v>
      </c>
      <c r="U87">
        <v>52.1</v>
      </c>
      <c r="V87">
        <v>18.3</v>
      </c>
      <c r="W87">
        <v>86.7</v>
      </c>
      <c r="X87">
        <v>40.5</v>
      </c>
      <c r="Y87">
        <v>773.5</v>
      </c>
    </row>
    <row r="88" spans="1:25" x14ac:dyDescent="0.25">
      <c r="A88" s="26" t="s">
        <v>105</v>
      </c>
      <c r="B88" s="27" t="s">
        <v>330</v>
      </c>
      <c r="C88">
        <v>400.3</v>
      </c>
      <c r="D88">
        <v>503</v>
      </c>
      <c r="E88">
        <v>3101.2</v>
      </c>
      <c r="F88">
        <v>23.2</v>
      </c>
      <c r="G88">
        <v>25.4</v>
      </c>
      <c r="H88">
        <v>81.6</v>
      </c>
      <c r="I88">
        <v>395</v>
      </c>
      <c r="J88">
        <v>1555.5</v>
      </c>
      <c r="K88">
        <v>559.2</v>
      </c>
      <c r="L88">
        <v>124</v>
      </c>
      <c r="M88">
        <v>571.7</v>
      </c>
      <c r="N88">
        <v>5037.6</v>
      </c>
      <c r="O88">
        <v>591.9</v>
      </c>
      <c r="P88">
        <v>83.7</v>
      </c>
      <c r="Q88">
        <v>370</v>
      </c>
      <c r="R88">
        <v>1935.3</v>
      </c>
      <c r="S88">
        <v>335</v>
      </c>
      <c r="T88">
        <v>384.1</v>
      </c>
      <c r="U88">
        <v>202.4</v>
      </c>
      <c r="V88">
        <v>166</v>
      </c>
      <c r="W88">
        <v>1135.7</v>
      </c>
      <c r="X88">
        <v>273.6</v>
      </c>
      <c r="Y88">
        <v>7485.2</v>
      </c>
    </row>
    <row r="89" spans="1:25" x14ac:dyDescent="0.25">
      <c r="A89" s="26" t="s">
        <v>107</v>
      </c>
      <c r="B89" s="27" t="s">
        <v>331</v>
      </c>
      <c r="C89">
        <v>479</v>
      </c>
      <c r="D89">
        <v>4100.8</v>
      </c>
      <c r="E89">
        <v>5903.1</v>
      </c>
      <c r="F89">
        <v>35.5</v>
      </c>
      <c r="G89">
        <v>84.3</v>
      </c>
      <c r="H89">
        <v>60.9</v>
      </c>
      <c r="I89">
        <v>230.6</v>
      </c>
      <c r="J89">
        <v>2307.4</v>
      </c>
      <c r="K89">
        <v>628.7</v>
      </c>
      <c r="L89">
        <v>493.5</v>
      </c>
      <c r="M89">
        <v>978.2</v>
      </c>
      <c r="N89">
        <v>17797.9</v>
      </c>
      <c r="O89">
        <v>1027.1</v>
      </c>
      <c r="P89">
        <v>189.3</v>
      </c>
      <c r="Q89">
        <v>786.1</v>
      </c>
      <c r="R89">
        <v>9631.1</v>
      </c>
      <c r="S89">
        <v>2858.1</v>
      </c>
      <c r="T89">
        <v>1168.2</v>
      </c>
      <c r="U89">
        <v>838.9</v>
      </c>
      <c r="V89">
        <v>292.8</v>
      </c>
      <c r="W89">
        <v>1724</v>
      </c>
      <c r="X89">
        <v>1115.8</v>
      </c>
      <c r="Y89">
        <v>17179.2</v>
      </c>
    </row>
    <row r="90" spans="1:25" x14ac:dyDescent="0.25">
      <c r="A90" s="26" t="s">
        <v>109</v>
      </c>
      <c r="B90" s="27" t="s">
        <v>332</v>
      </c>
      <c r="C90">
        <v>750.8</v>
      </c>
      <c r="D90">
        <v>2839.6</v>
      </c>
      <c r="E90">
        <v>7271.7</v>
      </c>
      <c r="F90">
        <v>47.2</v>
      </c>
      <c r="G90">
        <v>297.9</v>
      </c>
      <c r="H90">
        <v>127.1</v>
      </c>
      <c r="I90">
        <v>323.4</v>
      </c>
      <c r="J90">
        <v>2345.1</v>
      </c>
      <c r="K90">
        <v>509.5</v>
      </c>
      <c r="L90">
        <v>307.4</v>
      </c>
      <c r="M90">
        <v>847.2</v>
      </c>
      <c r="N90">
        <v>7842.5</v>
      </c>
      <c r="O90">
        <v>835.4</v>
      </c>
      <c r="P90">
        <v>224.7</v>
      </c>
      <c r="Q90">
        <v>777.8</v>
      </c>
      <c r="R90">
        <v>7116.3</v>
      </c>
      <c r="S90">
        <v>1369.1</v>
      </c>
      <c r="T90">
        <v>537.6</v>
      </c>
      <c r="U90">
        <v>1388.5</v>
      </c>
      <c r="V90">
        <v>196.5</v>
      </c>
      <c r="W90">
        <v>1464.1</v>
      </c>
      <c r="X90">
        <v>341</v>
      </c>
      <c r="Y90">
        <v>11766.5</v>
      </c>
    </row>
    <row r="91" spans="1:25" x14ac:dyDescent="0.25">
      <c r="A91" s="26" t="s">
        <v>111</v>
      </c>
      <c r="B91" s="27" t="s">
        <v>333</v>
      </c>
      <c r="C91">
        <v>1910.4</v>
      </c>
      <c r="D91">
        <v>8442.7</v>
      </c>
      <c r="E91">
        <v>12049.2</v>
      </c>
      <c r="F91">
        <v>106.7</v>
      </c>
      <c r="G91">
        <v>114.7</v>
      </c>
      <c r="H91">
        <v>78.5</v>
      </c>
      <c r="I91">
        <v>1293.4</v>
      </c>
      <c r="J91">
        <v>8471.6</v>
      </c>
      <c r="K91">
        <v>1622.6</v>
      </c>
      <c r="L91">
        <v>1539</v>
      </c>
      <c r="M91">
        <v>4176.9</v>
      </c>
      <c r="N91">
        <v>26227</v>
      </c>
      <c r="O91">
        <v>5232.1</v>
      </c>
      <c r="P91">
        <v>952.7</v>
      </c>
      <c r="Q91">
        <v>3738.4</v>
      </c>
      <c r="R91">
        <v>28463.7</v>
      </c>
      <c r="S91">
        <v>4727.9</v>
      </c>
      <c r="T91">
        <v>5103.4</v>
      </c>
      <c r="U91">
        <v>5054.1</v>
      </c>
      <c r="V91">
        <v>2063.1</v>
      </c>
      <c r="W91">
        <v>4874.2</v>
      </c>
      <c r="X91">
        <v>3114.1</v>
      </c>
      <c r="Y91">
        <v>32928.6</v>
      </c>
    </row>
    <row r="92" spans="1:25" x14ac:dyDescent="0.25">
      <c r="A92" s="26" t="s">
        <v>113</v>
      </c>
      <c r="B92" s="27" t="s">
        <v>334</v>
      </c>
      <c r="C92">
        <v>4218.5</v>
      </c>
      <c r="D92">
        <v>5190.4</v>
      </c>
      <c r="E92">
        <v>35384.1</v>
      </c>
      <c r="F92">
        <v>196.2</v>
      </c>
      <c r="G92">
        <v>170.6</v>
      </c>
      <c r="H92">
        <v>245.9</v>
      </c>
      <c r="I92">
        <v>1013</v>
      </c>
      <c r="J92">
        <v>11448.2</v>
      </c>
      <c r="K92">
        <v>707.1</v>
      </c>
      <c r="L92">
        <v>1400.5</v>
      </c>
      <c r="M92">
        <v>3489.4</v>
      </c>
      <c r="N92">
        <v>27910.4</v>
      </c>
      <c r="O92">
        <v>2998.4</v>
      </c>
      <c r="P92">
        <v>581.2</v>
      </c>
      <c r="Q92">
        <v>1849.2</v>
      </c>
      <c r="R92">
        <v>24315.7</v>
      </c>
      <c r="S92">
        <v>2705.4</v>
      </c>
      <c r="T92">
        <v>4850</v>
      </c>
      <c r="U92">
        <v>1441.1</v>
      </c>
      <c r="V92">
        <v>349</v>
      </c>
      <c r="W92">
        <v>3096.8</v>
      </c>
      <c r="X92">
        <v>2923.6</v>
      </c>
      <c r="Y92">
        <v>33742.1</v>
      </c>
    </row>
    <row r="93" spans="1:25" x14ac:dyDescent="0.25">
      <c r="A93" s="26" t="s">
        <v>115</v>
      </c>
      <c r="B93" s="27" t="s">
        <v>335</v>
      </c>
      <c r="C93">
        <v>1233</v>
      </c>
      <c r="D93">
        <v>4120.2</v>
      </c>
      <c r="E93">
        <v>7662.6</v>
      </c>
      <c r="F93">
        <v>36.3</v>
      </c>
      <c r="G93">
        <v>16.6</v>
      </c>
      <c r="H93">
        <v>32.4</v>
      </c>
      <c r="I93">
        <v>282</v>
      </c>
      <c r="J93">
        <v>2710.9</v>
      </c>
      <c r="K93">
        <v>603</v>
      </c>
      <c r="L93">
        <v>227.8</v>
      </c>
      <c r="M93">
        <v>1188.7</v>
      </c>
      <c r="N93">
        <v>10136.2</v>
      </c>
      <c r="O93">
        <v>799.8</v>
      </c>
      <c r="P93">
        <v>126.6</v>
      </c>
      <c r="Q93">
        <v>2035.7</v>
      </c>
      <c r="R93">
        <v>7182.4</v>
      </c>
      <c r="S93">
        <v>2132.4</v>
      </c>
      <c r="T93">
        <v>1108</v>
      </c>
      <c r="U93">
        <v>3433.9</v>
      </c>
      <c r="V93">
        <v>533.2</v>
      </c>
      <c r="W93">
        <v>1947.9</v>
      </c>
      <c r="X93">
        <v>487.2</v>
      </c>
      <c r="Y93">
        <v>24318</v>
      </c>
    </row>
    <row r="94" spans="1:25" x14ac:dyDescent="0.25">
      <c r="A94" s="26" t="s">
        <v>270</v>
      </c>
      <c r="B94" s="27" t="s">
        <v>336</v>
      </c>
      <c r="C94">
        <v>762.8</v>
      </c>
      <c r="D94">
        <v>663.2</v>
      </c>
      <c r="E94">
        <v>7615.4</v>
      </c>
      <c r="F94">
        <v>38.7</v>
      </c>
      <c r="G94">
        <v>49.4</v>
      </c>
      <c r="H94">
        <v>61.6</v>
      </c>
      <c r="I94">
        <v>159</v>
      </c>
      <c r="J94">
        <v>910.8</v>
      </c>
      <c r="K94">
        <v>839.9</v>
      </c>
      <c r="L94">
        <v>272.6</v>
      </c>
      <c r="M94">
        <v>1258.6</v>
      </c>
      <c r="N94">
        <v>16468.1</v>
      </c>
      <c r="O94">
        <v>1097.4</v>
      </c>
      <c r="P94">
        <v>90.7</v>
      </c>
      <c r="Q94">
        <v>447</v>
      </c>
      <c r="R94">
        <v>5256.4</v>
      </c>
      <c r="S94">
        <v>1726.4</v>
      </c>
      <c r="T94">
        <v>1050.5</v>
      </c>
      <c r="U94">
        <v>531.1</v>
      </c>
      <c r="V94">
        <v>225.3</v>
      </c>
      <c r="W94">
        <v>997.8</v>
      </c>
      <c r="X94">
        <v>1166.2</v>
      </c>
      <c r="Y94">
        <v>14362.5</v>
      </c>
    </row>
    <row r="95" spans="1:25" x14ac:dyDescent="0.25">
      <c r="A95" s="26" t="s">
        <v>121</v>
      </c>
      <c r="B95" s="27" t="s">
        <v>337</v>
      </c>
      <c r="C95">
        <v>-318</v>
      </c>
      <c r="D95">
        <v>236.4</v>
      </c>
      <c r="E95">
        <v>355.4</v>
      </c>
      <c r="F95">
        <v>2.9</v>
      </c>
      <c r="G95">
        <v>5.9</v>
      </c>
      <c r="H95">
        <v>6.9</v>
      </c>
      <c r="I95">
        <v>24.6</v>
      </c>
      <c r="J95">
        <v>162.7</v>
      </c>
      <c r="K95">
        <v>382.5</v>
      </c>
      <c r="L95">
        <v>26.6</v>
      </c>
      <c r="M95">
        <v>96.8</v>
      </c>
      <c r="N95">
        <v>780.2</v>
      </c>
      <c r="O95">
        <v>308</v>
      </c>
      <c r="P95">
        <v>18.6</v>
      </c>
      <c r="Q95">
        <v>108.3</v>
      </c>
      <c r="R95">
        <v>977</v>
      </c>
      <c r="S95">
        <v>506.3</v>
      </c>
      <c r="T95">
        <v>89.7</v>
      </c>
      <c r="U95">
        <v>285.3</v>
      </c>
      <c r="V95">
        <v>96.5</v>
      </c>
      <c r="W95">
        <v>356</v>
      </c>
      <c r="X95">
        <v>109.9</v>
      </c>
      <c r="Y95">
        <v>2379.3</v>
      </c>
    </row>
    <row r="96" spans="1:25" x14ac:dyDescent="0.25">
      <c r="A96" s="26" t="s">
        <v>271</v>
      </c>
      <c r="B96" s="27" t="s">
        <v>338</v>
      </c>
      <c r="C96">
        <v>176.4</v>
      </c>
      <c r="D96">
        <v>541.6</v>
      </c>
      <c r="E96">
        <v>191.7</v>
      </c>
      <c r="F96">
        <v>10.4</v>
      </c>
      <c r="G96">
        <v>358.1</v>
      </c>
      <c r="H96">
        <v>-10.2</v>
      </c>
      <c r="I96">
        <v>6.8</v>
      </c>
      <c r="J96">
        <v>29.8</v>
      </c>
      <c r="K96">
        <v>47.5</v>
      </c>
      <c r="L96">
        <v>23</v>
      </c>
      <c r="M96">
        <v>47.3</v>
      </c>
      <c r="N96">
        <v>505.3</v>
      </c>
      <c r="O96">
        <v>146.2</v>
      </c>
      <c r="P96">
        <v>13.7</v>
      </c>
      <c r="Q96">
        <v>48</v>
      </c>
      <c r="R96">
        <v>298</v>
      </c>
      <c r="S96">
        <v>132.9</v>
      </c>
      <c r="T96">
        <v>47.5</v>
      </c>
      <c r="U96">
        <v>122</v>
      </c>
      <c r="V96">
        <v>28.8</v>
      </c>
      <c r="W96">
        <v>120.1</v>
      </c>
      <c r="X96">
        <v>63.3</v>
      </c>
      <c r="Y96">
        <v>1389.4</v>
      </c>
    </row>
    <row r="97" spans="1:25" x14ac:dyDescent="0.25">
      <c r="A97" s="26" t="s">
        <v>272</v>
      </c>
      <c r="B97" s="27" t="s">
        <v>339</v>
      </c>
      <c r="C97">
        <v>0.8</v>
      </c>
      <c r="D97">
        <v>11.7</v>
      </c>
      <c r="E97">
        <v>5.2</v>
      </c>
      <c r="F97">
        <v>0.1</v>
      </c>
      <c r="G97">
        <v>1.2</v>
      </c>
      <c r="H97">
        <v>0.2</v>
      </c>
      <c r="I97">
        <v>0.3</v>
      </c>
      <c r="J97">
        <v>-3.8</v>
      </c>
      <c r="K97">
        <v>1.2</v>
      </c>
      <c r="L97">
        <v>0.5</v>
      </c>
      <c r="M97">
        <v>2</v>
      </c>
      <c r="N97">
        <v>15.6</v>
      </c>
      <c r="O97">
        <v>6</v>
      </c>
      <c r="P97">
        <v>1</v>
      </c>
      <c r="Q97">
        <v>1.9</v>
      </c>
      <c r="R97">
        <v>21.1</v>
      </c>
      <c r="S97">
        <v>9.2</v>
      </c>
      <c r="T97">
        <v>15.1</v>
      </c>
      <c r="U97">
        <v>6.2</v>
      </c>
      <c r="V97">
        <v>1.7</v>
      </c>
      <c r="W97">
        <v>3.4</v>
      </c>
      <c r="X97">
        <v>1.6</v>
      </c>
      <c r="Y97">
        <v>62.2</v>
      </c>
    </row>
    <row r="98" spans="1:25" x14ac:dyDescent="0.25">
      <c r="A98" s="26" t="s">
        <v>273</v>
      </c>
      <c r="B98" s="27" t="s">
        <v>340</v>
      </c>
      <c r="C98">
        <v>-84.2</v>
      </c>
      <c r="D98">
        <v>73.7</v>
      </c>
      <c r="E98">
        <v>41.9</v>
      </c>
      <c r="F98">
        <v>0.8</v>
      </c>
      <c r="G98">
        <v>3.8</v>
      </c>
      <c r="H98">
        <v>2.4</v>
      </c>
      <c r="I98">
        <v>2.7</v>
      </c>
      <c r="J98">
        <v>-152.6</v>
      </c>
      <c r="K98">
        <v>8.5</v>
      </c>
      <c r="L98">
        <v>4.2</v>
      </c>
      <c r="M98">
        <v>6.7</v>
      </c>
      <c r="N98">
        <v>58.6</v>
      </c>
      <c r="O98">
        <v>16.4</v>
      </c>
      <c r="P98">
        <v>2.3</v>
      </c>
      <c r="Q98">
        <v>8.7</v>
      </c>
      <c r="R98">
        <v>139.4</v>
      </c>
      <c r="S98">
        <v>61.7</v>
      </c>
      <c r="T98">
        <v>321.8</v>
      </c>
      <c r="U98">
        <v>69.9</v>
      </c>
      <c r="V98">
        <v>19.8</v>
      </c>
      <c r="W98">
        <v>18.4</v>
      </c>
      <c r="X98">
        <v>9.1</v>
      </c>
      <c r="Y98">
        <v>573.8</v>
      </c>
    </row>
    <row r="99" spans="1:25" x14ac:dyDescent="0.25">
      <c r="A99" s="26" t="s">
        <v>274</v>
      </c>
      <c r="B99" s="27" t="s">
        <v>341</v>
      </c>
      <c r="C99">
        <v>211.1</v>
      </c>
      <c r="D99">
        <v>218.1</v>
      </c>
      <c r="E99">
        <v>989.2</v>
      </c>
      <c r="F99">
        <v>4.4</v>
      </c>
      <c r="G99">
        <v>6.8</v>
      </c>
      <c r="H99">
        <v>4.7</v>
      </c>
      <c r="I99">
        <v>9</v>
      </c>
      <c r="J99">
        <v>47.6</v>
      </c>
      <c r="K99">
        <v>837.6</v>
      </c>
      <c r="L99">
        <v>40.2</v>
      </c>
      <c r="M99">
        <v>33.7</v>
      </c>
      <c r="N99">
        <v>343.6</v>
      </c>
      <c r="O99">
        <v>89.7</v>
      </c>
      <c r="P99">
        <v>25.7</v>
      </c>
      <c r="Q99">
        <v>108.2</v>
      </c>
      <c r="R99">
        <v>275</v>
      </c>
      <c r="S99">
        <v>130.7</v>
      </c>
      <c r="T99">
        <v>170.4</v>
      </c>
      <c r="U99">
        <v>66.6</v>
      </c>
      <c r="V99">
        <v>27.5</v>
      </c>
      <c r="W99">
        <v>136.4</v>
      </c>
      <c r="X99">
        <v>43</v>
      </c>
      <c r="Y99">
        <v>2531.1</v>
      </c>
    </row>
    <row r="100" spans="1:25" x14ac:dyDescent="0.25">
      <c r="A100" s="26" t="s">
        <v>275</v>
      </c>
      <c r="B100" s="27" t="s">
        <v>342</v>
      </c>
      <c r="C100">
        <v>87.3</v>
      </c>
      <c r="D100">
        <v>1388.3</v>
      </c>
      <c r="E100">
        <v>691.5</v>
      </c>
      <c r="F100">
        <v>1.9</v>
      </c>
      <c r="G100">
        <v>3.2</v>
      </c>
      <c r="H100">
        <v>9</v>
      </c>
      <c r="I100">
        <v>12.6</v>
      </c>
      <c r="J100">
        <v>198.2</v>
      </c>
      <c r="K100">
        <v>116.8</v>
      </c>
      <c r="L100">
        <v>84.4</v>
      </c>
      <c r="M100">
        <v>27.9</v>
      </c>
      <c r="N100">
        <v>560.1</v>
      </c>
      <c r="O100">
        <v>533.9</v>
      </c>
      <c r="P100">
        <v>20.8</v>
      </c>
      <c r="Q100">
        <v>77.3</v>
      </c>
      <c r="R100">
        <v>1750.9</v>
      </c>
      <c r="S100">
        <v>299.3</v>
      </c>
      <c r="T100">
        <v>243.9</v>
      </c>
      <c r="U100">
        <v>530</v>
      </c>
      <c r="V100">
        <v>66.3</v>
      </c>
      <c r="W100">
        <v>442.9</v>
      </c>
      <c r="X100">
        <v>279.4</v>
      </c>
      <c r="Y100">
        <v>5851.5</v>
      </c>
    </row>
    <row r="101" spans="1:25" x14ac:dyDescent="0.25">
      <c r="A101" s="26" t="s">
        <v>276</v>
      </c>
      <c r="B101" s="27" t="s">
        <v>343</v>
      </c>
      <c r="C101">
        <v>558</v>
      </c>
      <c r="D101">
        <v>5253.6</v>
      </c>
      <c r="E101">
        <v>1628.3</v>
      </c>
      <c r="F101">
        <v>14.2</v>
      </c>
      <c r="G101">
        <v>31.8</v>
      </c>
      <c r="H101">
        <v>57.9</v>
      </c>
      <c r="I101">
        <v>98.3</v>
      </c>
      <c r="J101">
        <v>610.7</v>
      </c>
      <c r="K101">
        <v>1686.1</v>
      </c>
      <c r="L101">
        <v>353.9</v>
      </c>
      <c r="M101">
        <v>413.2</v>
      </c>
      <c r="N101">
        <v>13032.4</v>
      </c>
      <c r="O101">
        <v>3111.8</v>
      </c>
      <c r="P101">
        <v>583.4</v>
      </c>
      <c r="Q101">
        <v>1896</v>
      </c>
      <c r="R101">
        <v>6376.3</v>
      </c>
      <c r="S101">
        <v>3558.2</v>
      </c>
      <c r="T101">
        <v>283.1</v>
      </c>
      <c r="U101">
        <v>1744</v>
      </c>
      <c r="V101">
        <v>651.5</v>
      </c>
      <c r="W101">
        <v>1543.3</v>
      </c>
      <c r="X101">
        <v>2088</v>
      </c>
      <c r="Y101">
        <v>15274</v>
      </c>
    </row>
    <row r="102" spans="1:25" x14ac:dyDescent="0.25">
      <c r="A102" s="26" t="s">
        <v>277</v>
      </c>
      <c r="B102" s="27" t="s">
        <v>344</v>
      </c>
      <c r="C102">
        <v>74.2</v>
      </c>
      <c r="D102">
        <v>1862.8</v>
      </c>
      <c r="E102">
        <v>656.1</v>
      </c>
      <c r="F102">
        <v>7.4</v>
      </c>
      <c r="G102">
        <v>9.4</v>
      </c>
      <c r="H102">
        <v>15.7</v>
      </c>
      <c r="I102">
        <v>38</v>
      </c>
      <c r="J102">
        <v>132.6</v>
      </c>
      <c r="K102">
        <v>100.1</v>
      </c>
      <c r="L102">
        <v>58</v>
      </c>
      <c r="M102">
        <v>102</v>
      </c>
      <c r="N102">
        <v>1148.4</v>
      </c>
      <c r="O102">
        <v>917.4</v>
      </c>
      <c r="P102">
        <v>158</v>
      </c>
      <c r="Q102">
        <v>341.6</v>
      </c>
      <c r="R102">
        <v>1316.5</v>
      </c>
      <c r="S102">
        <v>918</v>
      </c>
      <c r="T102">
        <v>104.4</v>
      </c>
      <c r="U102">
        <v>610</v>
      </c>
      <c r="V102">
        <v>134.1</v>
      </c>
      <c r="W102">
        <v>488.1</v>
      </c>
      <c r="X102">
        <v>358</v>
      </c>
      <c r="Y102">
        <v>7444.6</v>
      </c>
    </row>
    <row r="103" spans="1:25" x14ac:dyDescent="0.25">
      <c r="A103" s="26" t="s">
        <v>278</v>
      </c>
      <c r="B103" s="27" t="s">
        <v>345</v>
      </c>
      <c r="C103">
        <v>503.9</v>
      </c>
      <c r="D103">
        <v>1601.3</v>
      </c>
      <c r="E103">
        <v>1514.2</v>
      </c>
      <c r="F103">
        <v>9.1</v>
      </c>
      <c r="G103">
        <v>28.1</v>
      </c>
      <c r="H103">
        <v>28.3</v>
      </c>
      <c r="I103">
        <v>22</v>
      </c>
      <c r="J103">
        <v>492</v>
      </c>
      <c r="K103">
        <v>663.4</v>
      </c>
      <c r="L103">
        <v>318.8</v>
      </c>
      <c r="M103">
        <v>348.6</v>
      </c>
      <c r="N103">
        <v>2068.9</v>
      </c>
      <c r="O103">
        <v>1344</v>
      </c>
      <c r="P103">
        <v>127</v>
      </c>
      <c r="Q103">
        <v>664.1</v>
      </c>
      <c r="R103">
        <v>5218.1</v>
      </c>
      <c r="S103">
        <v>1209.2</v>
      </c>
      <c r="T103">
        <v>1146.6</v>
      </c>
      <c r="U103">
        <v>965.7</v>
      </c>
      <c r="V103">
        <v>333.2</v>
      </c>
      <c r="W103">
        <v>1270.3</v>
      </c>
      <c r="X103">
        <v>749.4</v>
      </c>
      <c r="Y103">
        <v>9679.7</v>
      </c>
    </row>
    <row r="104" spans="1:25" x14ac:dyDescent="0.25">
      <c r="A104" s="26" t="s">
        <v>136</v>
      </c>
      <c r="B104" s="27" t="s">
        <v>346</v>
      </c>
      <c r="C104">
        <v>1865.8</v>
      </c>
      <c r="D104">
        <v>829.8</v>
      </c>
      <c r="E104">
        <v>2634.2</v>
      </c>
      <c r="F104">
        <v>11.1</v>
      </c>
      <c r="G104">
        <v>41.8</v>
      </c>
      <c r="H104">
        <v>61.5</v>
      </c>
      <c r="I104">
        <v>29.4</v>
      </c>
      <c r="J104">
        <v>561.2</v>
      </c>
      <c r="K104">
        <v>32</v>
      </c>
      <c r="L104">
        <v>910.5</v>
      </c>
      <c r="M104">
        <v>176.8</v>
      </c>
      <c r="N104">
        <v>4018.5</v>
      </c>
      <c r="O104">
        <v>1150</v>
      </c>
      <c r="P104">
        <v>436.9</v>
      </c>
      <c r="Q104">
        <v>454.2</v>
      </c>
      <c r="R104">
        <v>6927.7</v>
      </c>
      <c r="S104">
        <v>1465</v>
      </c>
      <c r="T104">
        <v>267.3</v>
      </c>
      <c r="U104">
        <v>595.4</v>
      </c>
      <c r="V104">
        <v>272.7</v>
      </c>
      <c r="W104">
        <v>2196.4</v>
      </c>
      <c r="X104">
        <v>883.2</v>
      </c>
      <c r="Y104">
        <v>22700.7</v>
      </c>
    </row>
    <row r="105" spans="1:25" x14ac:dyDescent="0.25">
      <c r="A105" s="26" t="s">
        <v>139</v>
      </c>
      <c r="B105" s="27" t="s">
        <v>347</v>
      </c>
      <c r="C105">
        <v>169.9</v>
      </c>
      <c r="D105">
        <v>853.8</v>
      </c>
      <c r="E105">
        <v>5684.3</v>
      </c>
      <c r="F105">
        <v>7</v>
      </c>
      <c r="G105">
        <v>22.5</v>
      </c>
      <c r="H105">
        <v>14.9</v>
      </c>
      <c r="I105">
        <v>160.2</v>
      </c>
      <c r="J105">
        <v>423.5</v>
      </c>
      <c r="K105">
        <v>764.4</v>
      </c>
      <c r="L105">
        <v>274.1</v>
      </c>
      <c r="M105">
        <v>129.4</v>
      </c>
      <c r="N105">
        <v>13350.5</v>
      </c>
      <c r="O105">
        <v>806</v>
      </c>
      <c r="P105">
        <v>89.2</v>
      </c>
      <c r="Q105">
        <v>184.3</v>
      </c>
      <c r="R105">
        <v>1752.8</v>
      </c>
      <c r="S105">
        <v>817.8</v>
      </c>
      <c r="T105">
        <v>869.4</v>
      </c>
      <c r="U105">
        <v>337.8</v>
      </c>
      <c r="V105">
        <v>154.2</v>
      </c>
      <c r="W105">
        <v>407.6</v>
      </c>
      <c r="X105">
        <v>388.7</v>
      </c>
      <c r="Y105">
        <v>9516.4</v>
      </c>
    </row>
    <row r="106" spans="1:25" x14ac:dyDescent="0.25">
      <c r="A106" s="26" t="s">
        <v>279</v>
      </c>
      <c r="B106" s="27" t="s">
        <v>348</v>
      </c>
      <c r="C106">
        <v>75.1</v>
      </c>
      <c r="D106">
        <v>340.9</v>
      </c>
      <c r="E106">
        <v>222</v>
      </c>
      <c r="F106">
        <v>1.4</v>
      </c>
      <c r="G106">
        <v>4.1</v>
      </c>
      <c r="H106">
        <v>19.5</v>
      </c>
      <c r="I106">
        <v>7.5</v>
      </c>
      <c r="J106">
        <v>33.4</v>
      </c>
      <c r="K106">
        <v>45.8</v>
      </c>
      <c r="L106">
        <v>85.8</v>
      </c>
      <c r="M106">
        <v>42.9</v>
      </c>
      <c r="N106">
        <v>622.9</v>
      </c>
      <c r="O106">
        <v>1017.1</v>
      </c>
      <c r="P106">
        <v>77.1</v>
      </c>
      <c r="Q106">
        <v>245.4</v>
      </c>
      <c r="R106">
        <v>2330.7</v>
      </c>
      <c r="S106">
        <v>713.6</v>
      </c>
      <c r="T106">
        <v>96.8</v>
      </c>
      <c r="U106">
        <v>348.8</v>
      </c>
      <c r="V106">
        <v>412</v>
      </c>
      <c r="W106">
        <v>1250.5</v>
      </c>
      <c r="X106">
        <v>291.4</v>
      </c>
      <c r="Y106">
        <v>7286.4</v>
      </c>
    </row>
    <row r="107" spans="1:25" x14ac:dyDescent="0.25">
      <c r="A107" s="26" t="s">
        <v>280</v>
      </c>
      <c r="B107" s="27" t="s">
        <v>349</v>
      </c>
      <c r="C107">
        <v>18.2</v>
      </c>
      <c r="D107">
        <v>92.8</v>
      </c>
      <c r="E107">
        <v>19.5</v>
      </c>
      <c r="F107">
        <v>0.1</v>
      </c>
      <c r="G107">
        <v>1.4</v>
      </c>
      <c r="H107">
        <v>1.5</v>
      </c>
      <c r="I107">
        <v>0.3</v>
      </c>
      <c r="J107">
        <v>3.2</v>
      </c>
      <c r="K107">
        <v>3.2</v>
      </c>
      <c r="L107">
        <v>16.9</v>
      </c>
      <c r="M107">
        <v>41.4</v>
      </c>
      <c r="N107">
        <v>314.5</v>
      </c>
      <c r="O107">
        <v>317.8</v>
      </c>
      <c r="P107">
        <v>6.3</v>
      </c>
      <c r="Q107">
        <v>25.2</v>
      </c>
      <c r="R107">
        <v>1047</v>
      </c>
      <c r="S107">
        <v>134.9</v>
      </c>
      <c r="T107">
        <v>15</v>
      </c>
      <c r="U107">
        <v>251.2</v>
      </c>
      <c r="V107">
        <v>35.3</v>
      </c>
      <c r="W107">
        <v>77.9</v>
      </c>
      <c r="X107">
        <v>101.7</v>
      </c>
      <c r="Y107">
        <v>3350.2</v>
      </c>
    </row>
    <row r="108" spans="1:25" x14ac:dyDescent="0.25">
      <c r="A108" s="26" t="s">
        <v>281</v>
      </c>
      <c r="B108" s="27" t="s">
        <v>350</v>
      </c>
      <c r="C108">
        <v>10</v>
      </c>
      <c r="D108">
        <v>759.2</v>
      </c>
      <c r="E108">
        <v>258</v>
      </c>
      <c r="F108">
        <v>2.6</v>
      </c>
      <c r="G108">
        <v>2.3</v>
      </c>
      <c r="H108">
        <v>16.8</v>
      </c>
      <c r="I108">
        <v>12.5</v>
      </c>
      <c r="J108">
        <v>4.7</v>
      </c>
      <c r="K108">
        <v>136.7</v>
      </c>
      <c r="L108">
        <v>15.2</v>
      </c>
      <c r="M108">
        <v>5.7</v>
      </c>
      <c r="N108">
        <v>110.6</v>
      </c>
      <c r="O108">
        <v>97</v>
      </c>
      <c r="P108">
        <v>17.8</v>
      </c>
      <c r="Q108">
        <v>45.7</v>
      </c>
      <c r="R108">
        <v>610</v>
      </c>
      <c r="S108">
        <v>104.5</v>
      </c>
      <c r="T108">
        <v>68.5</v>
      </c>
      <c r="U108">
        <v>80.6</v>
      </c>
      <c r="V108">
        <v>28.9</v>
      </c>
      <c r="W108">
        <v>126.3</v>
      </c>
      <c r="X108">
        <v>125.7</v>
      </c>
      <c r="Y108">
        <v>2359.2</v>
      </c>
    </row>
    <row r="109" spans="1:25" x14ac:dyDescent="0.25">
      <c r="A109" s="26" t="s">
        <v>282</v>
      </c>
      <c r="B109" s="27" t="s">
        <v>351</v>
      </c>
      <c r="C109">
        <v>-122.7</v>
      </c>
      <c r="D109">
        <v>1671.5</v>
      </c>
      <c r="E109">
        <v>6141.7</v>
      </c>
      <c r="F109">
        <v>7</v>
      </c>
      <c r="G109">
        <v>4</v>
      </c>
      <c r="H109">
        <v>1.3</v>
      </c>
      <c r="I109">
        <v>142.9</v>
      </c>
      <c r="J109">
        <v>374.6</v>
      </c>
      <c r="K109">
        <v>1961</v>
      </c>
      <c r="L109">
        <v>42.2</v>
      </c>
      <c r="M109">
        <v>853.3</v>
      </c>
      <c r="N109">
        <v>10071.8</v>
      </c>
      <c r="O109">
        <v>882.4</v>
      </c>
      <c r="P109">
        <v>13.4</v>
      </c>
      <c r="Q109">
        <v>169</v>
      </c>
      <c r="R109">
        <v>6346.3</v>
      </c>
      <c r="S109">
        <v>4546.1</v>
      </c>
      <c r="T109">
        <v>979.3</v>
      </c>
      <c r="U109">
        <v>1198.1</v>
      </c>
      <c r="V109">
        <v>365.2</v>
      </c>
      <c r="W109">
        <v>627.8</v>
      </c>
      <c r="X109">
        <v>795.6</v>
      </c>
      <c r="Y109">
        <v>12655.9</v>
      </c>
    </row>
    <row r="110" spans="1:25" x14ac:dyDescent="0.25">
      <c r="A110" s="26" t="s">
        <v>283</v>
      </c>
      <c r="B110" s="27" t="s">
        <v>352</v>
      </c>
      <c r="C110">
        <v>-28.5</v>
      </c>
      <c r="D110">
        <v>723.4</v>
      </c>
      <c r="E110">
        <v>852.5</v>
      </c>
      <c r="F110">
        <v>2.9</v>
      </c>
      <c r="G110">
        <v>1.4</v>
      </c>
      <c r="H110">
        <v>4</v>
      </c>
      <c r="I110">
        <v>12</v>
      </c>
      <c r="J110">
        <v>10.1</v>
      </c>
      <c r="K110">
        <v>153</v>
      </c>
      <c r="L110">
        <v>54.5</v>
      </c>
      <c r="M110">
        <v>30.3</v>
      </c>
      <c r="N110">
        <v>472.4</v>
      </c>
      <c r="O110">
        <v>397.9</v>
      </c>
      <c r="P110">
        <v>38.5</v>
      </c>
      <c r="Q110">
        <v>9.2</v>
      </c>
      <c r="R110">
        <v>1381.5</v>
      </c>
      <c r="S110">
        <v>367.8</v>
      </c>
      <c r="T110">
        <v>10.7</v>
      </c>
      <c r="U110">
        <v>226.9</v>
      </c>
      <c r="V110">
        <v>55.1</v>
      </c>
      <c r="W110">
        <v>50.9</v>
      </c>
      <c r="X110">
        <v>91.4</v>
      </c>
      <c r="Y110">
        <v>1983.7</v>
      </c>
    </row>
    <row r="111" spans="1:25" x14ac:dyDescent="0.25">
      <c r="A111" s="26" t="s">
        <v>284</v>
      </c>
      <c r="B111" s="27" t="s">
        <v>353</v>
      </c>
      <c r="C111">
        <v>177.5</v>
      </c>
      <c r="D111">
        <v>1222</v>
      </c>
      <c r="E111">
        <v>76.1</v>
      </c>
      <c r="F111">
        <v>0.5</v>
      </c>
      <c r="G111">
        <v>7.4</v>
      </c>
      <c r="H111">
        <v>6.3</v>
      </c>
      <c r="I111">
        <v>3.9</v>
      </c>
      <c r="J111">
        <v>24.5</v>
      </c>
      <c r="K111">
        <v>15.6</v>
      </c>
      <c r="L111">
        <v>62.3</v>
      </c>
      <c r="M111">
        <v>180.7</v>
      </c>
      <c r="N111">
        <v>1988.8</v>
      </c>
      <c r="O111">
        <v>449.7</v>
      </c>
      <c r="P111">
        <v>42.1</v>
      </c>
      <c r="Q111">
        <v>187.5</v>
      </c>
      <c r="R111">
        <v>1015.3</v>
      </c>
      <c r="S111">
        <v>368.5</v>
      </c>
      <c r="T111">
        <v>26.2</v>
      </c>
      <c r="U111">
        <v>398.4</v>
      </c>
      <c r="V111">
        <v>58.7</v>
      </c>
      <c r="W111">
        <v>106.1</v>
      </c>
      <c r="X111">
        <v>153.6</v>
      </c>
      <c r="Y111">
        <v>3800</v>
      </c>
    </row>
    <row r="112" spans="1:25" x14ac:dyDescent="0.25">
      <c r="A112" s="26" t="s">
        <v>285</v>
      </c>
      <c r="B112" s="27" t="s">
        <v>354</v>
      </c>
      <c r="C112">
        <v>2020</v>
      </c>
      <c r="D112">
        <v>13647.2</v>
      </c>
      <c r="E112">
        <v>1218.8</v>
      </c>
      <c r="F112">
        <v>18.6</v>
      </c>
      <c r="G112">
        <v>40.6</v>
      </c>
      <c r="H112">
        <v>16</v>
      </c>
      <c r="I112">
        <v>17.1</v>
      </c>
      <c r="J112">
        <v>142.9</v>
      </c>
      <c r="K112">
        <v>1179.8</v>
      </c>
      <c r="L112">
        <v>88.6</v>
      </c>
      <c r="M112">
        <v>888.2</v>
      </c>
      <c r="N112">
        <v>18204</v>
      </c>
      <c r="O112">
        <v>4082.4</v>
      </c>
      <c r="P112">
        <v>97.1</v>
      </c>
      <c r="Q112">
        <v>1262.9</v>
      </c>
      <c r="R112">
        <v>10486.8</v>
      </c>
      <c r="S112">
        <v>9408.9</v>
      </c>
      <c r="T112">
        <v>759.7</v>
      </c>
      <c r="U112">
        <v>3891</v>
      </c>
      <c r="V112">
        <v>928.6</v>
      </c>
      <c r="W112">
        <v>227</v>
      </c>
      <c r="X112">
        <v>2186.6</v>
      </c>
      <c r="Y112">
        <v>25828.6</v>
      </c>
    </row>
    <row r="113" spans="1:25" x14ac:dyDescent="0.25">
      <c r="A113" s="26" t="s">
        <v>286</v>
      </c>
      <c r="B113" s="27" t="s">
        <v>355</v>
      </c>
      <c r="C113">
        <v>311.6</v>
      </c>
      <c r="D113">
        <v>11427.4</v>
      </c>
      <c r="E113">
        <v>2371.6</v>
      </c>
      <c r="F113">
        <v>0.3</v>
      </c>
      <c r="G113">
        <v>10.5</v>
      </c>
      <c r="H113">
        <v>8.9</v>
      </c>
      <c r="I113">
        <v>0.5</v>
      </c>
      <c r="J113">
        <v>8.7</v>
      </c>
      <c r="K113">
        <v>27.7</v>
      </c>
      <c r="L113">
        <v>322</v>
      </c>
      <c r="M113">
        <v>411.6</v>
      </c>
      <c r="N113">
        <v>10748.2</v>
      </c>
      <c r="O113">
        <v>1063.4</v>
      </c>
      <c r="P113">
        <v>116.9</v>
      </c>
      <c r="Q113">
        <v>363.4</v>
      </c>
      <c r="R113">
        <v>1221.2</v>
      </c>
      <c r="S113">
        <v>1431.3</v>
      </c>
      <c r="T113">
        <v>265.8</v>
      </c>
      <c r="U113">
        <v>740.5</v>
      </c>
      <c r="V113">
        <v>242.4</v>
      </c>
      <c r="W113">
        <v>92</v>
      </c>
      <c r="X113">
        <v>366.5</v>
      </c>
      <c r="Y113">
        <v>10871.6</v>
      </c>
    </row>
    <row r="114" spans="1:25" x14ac:dyDescent="0.25">
      <c r="A114" s="26" t="s">
        <v>287</v>
      </c>
      <c r="B114" s="27" t="s">
        <v>356</v>
      </c>
      <c r="C114">
        <v>-497.6</v>
      </c>
      <c r="D114">
        <v>668.2</v>
      </c>
      <c r="E114">
        <v>632.4</v>
      </c>
      <c r="F114">
        <v>3.2</v>
      </c>
      <c r="G114">
        <v>5.4</v>
      </c>
      <c r="H114">
        <v>13.2</v>
      </c>
      <c r="I114">
        <v>8.5</v>
      </c>
      <c r="J114">
        <v>143.2</v>
      </c>
      <c r="K114">
        <v>18.3</v>
      </c>
      <c r="L114">
        <v>180.9</v>
      </c>
      <c r="M114">
        <v>499.5</v>
      </c>
      <c r="N114">
        <v>665.6</v>
      </c>
      <c r="O114">
        <v>382</v>
      </c>
      <c r="P114">
        <v>64.3</v>
      </c>
      <c r="Q114">
        <v>233.3</v>
      </c>
      <c r="R114">
        <v>1106</v>
      </c>
      <c r="S114">
        <v>1638.1</v>
      </c>
      <c r="T114">
        <v>97.1</v>
      </c>
      <c r="U114">
        <v>403.2</v>
      </c>
      <c r="V114">
        <v>40.6</v>
      </c>
      <c r="W114">
        <v>460.5</v>
      </c>
      <c r="X114">
        <v>296.5</v>
      </c>
      <c r="Y114">
        <v>8197.7</v>
      </c>
    </row>
    <row r="115" spans="1:25" x14ac:dyDescent="0.25">
      <c r="A115" s="26" t="s">
        <v>288</v>
      </c>
      <c r="B115" s="27" t="s">
        <v>357</v>
      </c>
      <c r="C115">
        <v>28.5</v>
      </c>
      <c r="D115">
        <v>367.8</v>
      </c>
      <c r="E115">
        <v>38</v>
      </c>
      <c r="F115">
        <v>0.3</v>
      </c>
      <c r="G115">
        <v>0.4</v>
      </c>
      <c r="H115">
        <v>0.8</v>
      </c>
      <c r="I115">
        <v>0.2</v>
      </c>
      <c r="J115">
        <v>2.6</v>
      </c>
      <c r="K115">
        <v>4</v>
      </c>
      <c r="L115">
        <v>20.1</v>
      </c>
      <c r="M115">
        <v>117.9</v>
      </c>
      <c r="N115">
        <v>233.9</v>
      </c>
      <c r="O115">
        <v>136.4</v>
      </c>
      <c r="P115">
        <v>1.7</v>
      </c>
      <c r="Q115">
        <v>73.3</v>
      </c>
      <c r="R115">
        <v>612.3</v>
      </c>
      <c r="S115">
        <v>207.8</v>
      </c>
      <c r="T115">
        <v>77.7</v>
      </c>
      <c r="U115">
        <v>52.5</v>
      </c>
      <c r="V115">
        <v>54.7</v>
      </c>
      <c r="W115">
        <v>139.9</v>
      </c>
      <c r="X115">
        <v>38</v>
      </c>
      <c r="Y115">
        <v>2061.5</v>
      </c>
    </row>
    <row r="116" spans="1:25" x14ac:dyDescent="0.25">
      <c r="A116" s="26" t="s">
        <v>289</v>
      </c>
      <c r="B116" s="27" t="s">
        <v>358</v>
      </c>
      <c r="C116">
        <v>25.4</v>
      </c>
      <c r="D116">
        <v>749.5</v>
      </c>
      <c r="E116">
        <v>740.6</v>
      </c>
      <c r="F116">
        <v>0.4</v>
      </c>
      <c r="G116">
        <v>4</v>
      </c>
      <c r="H116">
        <v>0.7</v>
      </c>
      <c r="I116">
        <v>1.9</v>
      </c>
      <c r="J116">
        <v>2.3</v>
      </c>
      <c r="K116">
        <v>12.4</v>
      </c>
      <c r="L116">
        <v>3.5</v>
      </c>
      <c r="M116">
        <v>25.2</v>
      </c>
      <c r="N116">
        <v>74.7</v>
      </c>
      <c r="O116">
        <v>90.4</v>
      </c>
      <c r="P116">
        <v>7.3</v>
      </c>
      <c r="Q116">
        <v>33.9</v>
      </c>
      <c r="R116">
        <v>260.4</v>
      </c>
      <c r="S116">
        <v>91</v>
      </c>
      <c r="T116">
        <v>21.5</v>
      </c>
      <c r="U116">
        <v>75.1</v>
      </c>
      <c r="V116">
        <v>17.7</v>
      </c>
      <c r="W116">
        <v>53.3</v>
      </c>
      <c r="X116">
        <v>32</v>
      </c>
      <c r="Y116">
        <v>745.9</v>
      </c>
    </row>
    <row r="117" spans="1:25" x14ac:dyDescent="0.25">
      <c r="A117" s="26" t="s">
        <v>290</v>
      </c>
      <c r="B117" s="27" t="s">
        <v>359</v>
      </c>
      <c r="C117">
        <v>769.4</v>
      </c>
      <c r="D117">
        <v>6034.5</v>
      </c>
      <c r="E117">
        <v>579.2</v>
      </c>
      <c r="F117">
        <v>1.5</v>
      </c>
      <c r="G117">
        <v>4.1</v>
      </c>
      <c r="H117">
        <v>5.7</v>
      </c>
      <c r="I117">
        <v>6.5</v>
      </c>
      <c r="J117">
        <v>41.6</v>
      </c>
      <c r="K117">
        <v>131.9</v>
      </c>
      <c r="L117">
        <v>67.3</v>
      </c>
      <c r="M117">
        <v>404.8</v>
      </c>
      <c r="N117">
        <v>2169.7</v>
      </c>
      <c r="O117">
        <v>1724.1</v>
      </c>
      <c r="P117">
        <v>131.6</v>
      </c>
      <c r="Q117">
        <v>176.5</v>
      </c>
      <c r="R117">
        <v>2329.1</v>
      </c>
      <c r="S117">
        <v>2549.5</v>
      </c>
      <c r="T117">
        <v>56.4</v>
      </c>
      <c r="U117">
        <v>2513.4</v>
      </c>
      <c r="V117">
        <v>336.4</v>
      </c>
      <c r="W117">
        <v>999.4</v>
      </c>
      <c r="X117">
        <v>466.3</v>
      </c>
      <c r="Y117">
        <v>10664.7</v>
      </c>
    </row>
    <row r="118" spans="1:25" x14ac:dyDescent="0.25">
      <c r="A118" s="26" t="s">
        <v>291</v>
      </c>
      <c r="B118" s="27" t="s">
        <v>360</v>
      </c>
      <c r="C118">
        <v>648.3</v>
      </c>
      <c r="D118">
        <v>1933.7</v>
      </c>
      <c r="E118">
        <v>136.2</v>
      </c>
      <c r="F118">
        <v>0.6</v>
      </c>
      <c r="G118">
        <v>3.8</v>
      </c>
      <c r="H118">
        <v>1.9</v>
      </c>
      <c r="I118">
        <v>2.9</v>
      </c>
      <c r="J118">
        <v>24.1</v>
      </c>
      <c r="K118">
        <v>424</v>
      </c>
      <c r="L118">
        <v>8.3</v>
      </c>
      <c r="M118">
        <v>31.4</v>
      </c>
      <c r="N118">
        <v>670.5</v>
      </c>
      <c r="O118">
        <v>438.7</v>
      </c>
      <c r="P118">
        <v>7.5</v>
      </c>
      <c r="Q118">
        <v>43.3</v>
      </c>
      <c r="R118">
        <v>524.9</v>
      </c>
      <c r="S118">
        <v>787.5</v>
      </c>
      <c r="T118">
        <v>32.9</v>
      </c>
      <c r="U118">
        <v>306.8</v>
      </c>
      <c r="V118">
        <v>124.7</v>
      </c>
      <c r="W118">
        <v>753.1</v>
      </c>
      <c r="X118">
        <v>70</v>
      </c>
      <c r="Y118">
        <v>3561.3</v>
      </c>
    </row>
    <row r="119" spans="1:25" x14ac:dyDescent="0.25">
      <c r="A119" s="26" t="s">
        <v>292</v>
      </c>
      <c r="B119" s="27" t="s">
        <v>361</v>
      </c>
      <c r="C119">
        <v>378.1</v>
      </c>
      <c r="D119">
        <v>587.4</v>
      </c>
      <c r="E119">
        <v>2627.3</v>
      </c>
      <c r="F119">
        <v>2.3</v>
      </c>
      <c r="G119">
        <v>7.3</v>
      </c>
      <c r="H119">
        <v>4.4</v>
      </c>
      <c r="I119">
        <v>2.6</v>
      </c>
      <c r="J119">
        <v>215.5</v>
      </c>
      <c r="K119">
        <v>1004.5</v>
      </c>
      <c r="L119">
        <v>80.1</v>
      </c>
      <c r="M119">
        <v>324.9</v>
      </c>
      <c r="N119">
        <v>3358.7</v>
      </c>
      <c r="O119">
        <v>362.7</v>
      </c>
      <c r="P119">
        <v>80.6</v>
      </c>
      <c r="Q119">
        <v>23.6</v>
      </c>
      <c r="R119">
        <v>942.7</v>
      </c>
      <c r="S119">
        <v>598.5</v>
      </c>
      <c r="T119">
        <v>159.1</v>
      </c>
      <c r="U119">
        <v>313.9</v>
      </c>
      <c r="V119">
        <v>227.3</v>
      </c>
      <c r="W119">
        <v>399.8</v>
      </c>
      <c r="X119">
        <v>179.6</v>
      </c>
      <c r="Y119">
        <v>4240.6</v>
      </c>
    </row>
    <row r="120" spans="1:25" x14ac:dyDescent="0.25">
      <c r="A120" s="26" t="s">
        <v>293</v>
      </c>
      <c r="B120" s="27" t="s">
        <v>362</v>
      </c>
      <c r="C120">
        <v>-3.3</v>
      </c>
      <c r="D120">
        <v>210.3</v>
      </c>
      <c r="E120">
        <v>41.2</v>
      </c>
      <c r="F120">
        <v>0.1</v>
      </c>
      <c r="G120">
        <v>0.2</v>
      </c>
      <c r="H120">
        <v>0.3</v>
      </c>
      <c r="I120">
        <v>0.6</v>
      </c>
      <c r="J120">
        <v>3.2</v>
      </c>
      <c r="K120">
        <v>5.5</v>
      </c>
      <c r="L120">
        <v>3</v>
      </c>
      <c r="M120">
        <v>4.9</v>
      </c>
      <c r="N120">
        <v>70.2</v>
      </c>
      <c r="O120">
        <v>87.9</v>
      </c>
      <c r="P120">
        <v>1.8</v>
      </c>
      <c r="Q120">
        <v>16.3</v>
      </c>
      <c r="R120">
        <v>61.6</v>
      </c>
      <c r="S120">
        <v>29.3</v>
      </c>
      <c r="T120">
        <v>5</v>
      </c>
      <c r="U120">
        <v>188.7</v>
      </c>
      <c r="V120">
        <v>10.5</v>
      </c>
      <c r="W120">
        <v>18.6</v>
      </c>
      <c r="X120">
        <v>22.2</v>
      </c>
      <c r="Y120">
        <v>388.3</v>
      </c>
    </row>
    <row r="121" spans="1:25" x14ac:dyDescent="0.25">
      <c r="A121" s="26" t="s">
        <v>294</v>
      </c>
      <c r="B121" s="27" t="s">
        <v>363</v>
      </c>
      <c r="C121">
        <v>20.8</v>
      </c>
      <c r="D121">
        <v>234</v>
      </c>
      <c r="E121">
        <v>56.3</v>
      </c>
      <c r="F121">
        <v>0.6</v>
      </c>
      <c r="G121">
        <v>2.5</v>
      </c>
      <c r="H121">
        <v>6.8</v>
      </c>
      <c r="I121">
        <v>3</v>
      </c>
      <c r="J121">
        <v>8.9</v>
      </c>
      <c r="K121">
        <v>7.7</v>
      </c>
      <c r="L121">
        <v>2.9</v>
      </c>
      <c r="M121">
        <v>12.9</v>
      </c>
      <c r="N121">
        <v>140.5</v>
      </c>
      <c r="O121">
        <v>71.4</v>
      </c>
      <c r="P121">
        <v>12.7</v>
      </c>
      <c r="Q121">
        <v>11.2</v>
      </c>
      <c r="R121">
        <v>159.3</v>
      </c>
      <c r="S121">
        <v>117.6</v>
      </c>
      <c r="T121">
        <v>16.2</v>
      </c>
      <c r="U121">
        <v>32.4</v>
      </c>
      <c r="V121">
        <v>51.7</v>
      </c>
      <c r="W121">
        <v>79.7</v>
      </c>
      <c r="X121">
        <v>25.6</v>
      </c>
      <c r="Y121">
        <v>695.8</v>
      </c>
    </row>
    <row r="122" spans="1:25" x14ac:dyDescent="0.25">
      <c r="A122" s="26" t="s">
        <v>295</v>
      </c>
      <c r="B122" s="27" t="s">
        <v>364</v>
      </c>
      <c r="C122">
        <v>206.1</v>
      </c>
      <c r="D122">
        <v>425.6</v>
      </c>
      <c r="E122">
        <v>56.6</v>
      </c>
      <c r="F122">
        <v>0.2</v>
      </c>
      <c r="G122">
        <v>1.6</v>
      </c>
      <c r="H122">
        <v>44.8</v>
      </c>
      <c r="I122">
        <v>1.8</v>
      </c>
      <c r="J122">
        <v>13.6</v>
      </c>
      <c r="K122">
        <v>7.1</v>
      </c>
      <c r="L122">
        <v>11.4</v>
      </c>
      <c r="M122">
        <v>6.5</v>
      </c>
      <c r="N122">
        <v>478.2</v>
      </c>
      <c r="O122">
        <v>422.4</v>
      </c>
      <c r="P122">
        <v>12.3</v>
      </c>
      <c r="Q122">
        <v>29</v>
      </c>
      <c r="R122">
        <v>1417.6</v>
      </c>
      <c r="S122">
        <v>261.9</v>
      </c>
      <c r="T122">
        <v>10.6</v>
      </c>
      <c r="U122">
        <v>46.4</v>
      </c>
      <c r="V122">
        <v>185.4</v>
      </c>
      <c r="W122">
        <v>107.4</v>
      </c>
      <c r="X122">
        <v>95.9</v>
      </c>
      <c r="Y122">
        <v>3208.6</v>
      </c>
    </row>
    <row r="123" spans="1:25" x14ac:dyDescent="0.25">
      <c r="A123" s="26" t="s">
        <v>296</v>
      </c>
      <c r="B123" s="27" t="s">
        <v>365</v>
      </c>
      <c r="C123">
        <v>5.5</v>
      </c>
      <c r="D123">
        <v>32.4</v>
      </c>
      <c r="E123">
        <v>11.6</v>
      </c>
      <c r="F123">
        <v>0.1</v>
      </c>
      <c r="G123">
        <v>0.3</v>
      </c>
      <c r="H123">
        <v>1.8</v>
      </c>
      <c r="I123">
        <v>1.2</v>
      </c>
      <c r="J123">
        <v>2.4</v>
      </c>
      <c r="K123">
        <v>2.7</v>
      </c>
      <c r="L123">
        <v>1.2</v>
      </c>
      <c r="M123">
        <v>3.7</v>
      </c>
      <c r="N123">
        <v>35.2</v>
      </c>
      <c r="O123">
        <v>13.9</v>
      </c>
      <c r="P123">
        <v>1.4</v>
      </c>
      <c r="Q123">
        <v>6.2</v>
      </c>
      <c r="R123">
        <v>68.6</v>
      </c>
      <c r="S123">
        <v>26.3</v>
      </c>
      <c r="T123">
        <v>2.5</v>
      </c>
      <c r="U123">
        <v>12.4</v>
      </c>
      <c r="V123">
        <v>11.7</v>
      </c>
      <c r="W123">
        <v>62.7</v>
      </c>
      <c r="X123">
        <v>10.4</v>
      </c>
      <c r="Y123">
        <v>283.3</v>
      </c>
    </row>
    <row r="124" spans="1:25" x14ac:dyDescent="0.25">
      <c r="A124" s="26" t="s">
        <v>297</v>
      </c>
      <c r="B124" s="27" t="s">
        <v>366</v>
      </c>
      <c r="C124">
        <v>24.2</v>
      </c>
      <c r="D124">
        <v>492.2</v>
      </c>
      <c r="E124">
        <v>251.5</v>
      </c>
      <c r="F124">
        <v>1.1</v>
      </c>
      <c r="G124">
        <v>13.7</v>
      </c>
      <c r="H124">
        <v>7.9</v>
      </c>
      <c r="I124">
        <v>2.5</v>
      </c>
      <c r="J124">
        <v>0.6</v>
      </c>
      <c r="K124">
        <v>1</v>
      </c>
      <c r="L124">
        <v>41.9</v>
      </c>
      <c r="M124">
        <v>1.4</v>
      </c>
      <c r="N124">
        <v>1017</v>
      </c>
      <c r="O124">
        <v>217.7</v>
      </c>
      <c r="P124">
        <v>14</v>
      </c>
      <c r="Q124">
        <v>11</v>
      </c>
      <c r="R124">
        <v>929.2</v>
      </c>
      <c r="S124">
        <v>103.2</v>
      </c>
      <c r="T124">
        <v>222.2</v>
      </c>
      <c r="U124">
        <v>30.9</v>
      </c>
      <c r="V124">
        <v>85.6</v>
      </c>
      <c r="W124">
        <v>191</v>
      </c>
      <c r="X124">
        <v>113.4</v>
      </c>
      <c r="Y124">
        <v>2922.4</v>
      </c>
    </row>
    <row r="125" spans="1:25" x14ac:dyDescent="0.25">
      <c r="A125" s="26" t="s">
        <v>298</v>
      </c>
      <c r="B125" s="27" t="s">
        <v>367</v>
      </c>
      <c r="C125">
        <v>41.4</v>
      </c>
      <c r="D125">
        <v>528.8</v>
      </c>
      <c r="E125">
        <v>221.3</v>
      </c>
      <c r="F125">
        <v>1.1</v>
      </c>
      <c r="G125">
        <v>2.5</v>
      </c>
      <c r="H125">
        <v>1.7</v>
      </c>
      <c r="I125">
        <v>3.2</v>
      </c>
      <c r="J125">
        <v>12.6</v>
      </c>
      <c r="K125">
        <v>43.5</v>
      </c>
      <c r="L125">
        <v>38.5</v>
      </c>
      <c r="M125">
        <v>16.9</v>
      </c>
      <c r="N125">
        <v>1693.8</v>
      </c>
      <c r="O125">
        <v>183.7</v>
      </c>
      <c r="P125">
        <v>13.7</v>
      </c>
      <c r="Q125">
        <v>62.4</v>
      </c>
      <c r="R125">
        <v>517.1</v>
      </c>
      <c r="S125">
        <v>233.5</v>
      </c>
      <c r="T125">
        <v>21.5</v>
      </c>
      <c r="U125">
        <v>69.8</v>
      </c>
      <c r="V125">
        <v>186</v>
      </c>
      <c r="W125">
        <v>351.1</v>
      </c>
      <c r="X125">
        <v>160.2</v>
      </c>
      <c r="Y125">
        <v>2816.3</v>
      </c>
    </row>
    <row r="126" spans="1:25" x14ac:dyDescent="0.25">
      <c r="A126" s="26" t="s">
        <v>299</v>
      </c>
      <c r="B126" s="27" t="s">
        <v>368</v>
      </c>
      <c r="C126">
        <v>31.1</v>
      </c>
      <c r="D126">
        <v>211.2</v>
      </c>
      <c r="E126">
        <v>177.7</v>
      </c>
      <c r="F126">
        <v>0.9</v>
      </c>
      <c r="G126">
        <v>0.9</v>
      </c>
      <c r="H126">
        <v>1.9</v>
      </c>
      <c r="I126">
        <v>5.4</v>
      </c>
      <c r="J126">
        <v>16.7</v>
      </c>
      <c r="K126">
        <v>61.3</v>
      </c>
      <c r="L126">
        <v>364.4</v>
      </c>
      <c r="M126">
        <v>63.5</v>
      </c>
      <c r="N126">
        <v>432.4</v>
      </c>
      <c r="O126">
        <v>120.8</v>
      </c>
      <c r="P126">
        <v>56.4</v>
      </c>
      <c r="Q126">
        <v>32.1</v>
      </c>
      <c r="R126">
        <v>207.1</v>
      </c>
      <c r="S126">
        <v>110.2</v>
      </c>
      <c r="T126">
        <v>29.3</v>
      </c>
      <c r="U126">
        <v>69.6</v>
      </c>
      <c r="V126">
        <v>32.7</v>
      </c>
      <c r="W126">
        <v>95.3</v>
      </c>
      <c r="X126">
        <v>34.8</v>
      </c>
      <c r="Y126">
        <v>4207.2</v>
      </c>
    </row>
    <row r="127" spans="1:25" x14ac:dyDescent="0.25">
      <c r="A127" s="26" t="s">
        <v>300</v>
      </c>
      <c r="B127" s="27" t="s">
        <v>369</v>
      </c>
      <c r="C127">
        <v>87</v>
      </c>
      <c r="D127">
        <v>216.8</v>
      </c>
      <c r="E127">
        <v>552.5</v>
      </c>
      <c r="F127">
        <v>0.7</v>
      </c>
      <c r="G127">
        <v>2.3</v>
      </c>
      <c r="H127">
        <v>1.7</v>
      </c>
      <c r="I127">
        <v>0.3</v>
      </c>
      <c r="J127">
        <v>55.9</v>
      </c>
      <c r="K127">
        <v>152.2</v>
      </c>
      <c r="L127">
        <v>30.8</v>
      </c>
      <c r="M127">
        <v>69.4</v>
      </c>
      <c r="N127">
        <v>961.1</v>
      </c>
      <c r="O127">
        <v>106.1</v>
      </c>
      <c r="P127">
        <v>19.6</v>
      </c>
      <c r="Q127">
        <v>11.5</v>
      </c>
      <c r="R127">
        <v>293.7</v>
      </c>
      <c r="S127">
        <v>195.9</v>
      </c>
      <c r="T127">
        <v>50.6</v>
      </c>
      <c r="U127">
        <v>89</v>
      </c>
      <c r="V127">
        <v>44.5</v>
      </c>
      <c r="W127">
        <v>128.9</v>
      </c>
      <c r="X127">
        <v>59.8</v>
      </c>
      <c r="Y127">
        <v>1567.4</v>
      </c>
    </row>
    <row r="128" spans="1:25" x14ac:dyDescent="0.25">
      <c r="A128" s="26" t="s">
        <v>301</v>
      </c>
      <c r="B128" s="27" t="s">
        <v>370</v>
      </c>
      <c r="C128">
        <v>25.3</v>
      </c>
      <c r="D128">
        <v>259.2</v>
      </c>
      <c r="E128">
        <v>210.6</v>
      </c>
      <c r="F128">
        <v>0.4</v>
      </c>
      <c r="G128">
        <v>0.7</v>
      </c>
      <c r="H128">
        <v>1.2</v>
      </c>
      <c r="I128">
        <v>1.1</v>
      </c>
      <c r="J128">
        <v>19.9</v>
      </c>
      <c r="K128">
        <v>28.5</v>
      </c>
      <c r="L128">
        <v>6.4</v>
      </c>
      <c r="M128">
        <v>19.2</v>
      </c>
      <c r="N128">
        <v>599.8</v>
      </c>
      <c r="O128">
        <v>63.3</v>
      </c>
      <c r="P128">
        <v>6.8</v>
      </c>
      <c r="Q128">
        <v>16.9</v>
      </c>
      <c r="R128">
        <v>149.5</v>
      </c>
      <c r="S128">
        <v>85.8</v>
      </c>
      <c r="T128">
        <v>36.8</v>
      </c>
      <c r="U128">
        <v>50.5</v>
      </c>
      <c r="V128">
        <v>17.1</v>
      </c>
      <c r="W128">
        <v>29.9</v>
      </c>
      <c r="X128">
        <v>33.7</v>
      </c>
      <c r="Y128">
        <v>596.3</v>
      </c>
    </row>
    <row r="129" spans="1:25" x14ac:dyDescent="0.25">
      <c r="A129" s="26" t="s">
        <v>302</v>
      </c>
      <c r="B129" s="27" t="s">
        <v>371</v>
      </c>
      <c r="C129">
        <v>2.6</v>
      </c>
      <c r="D129">
        <v>26.3</v>
      </c>
      <c r="E129">
        <v>20.9</v>
      </c>
      <c r="F129">
        <v>0.1</v>
      </c>
      <c r="G129">
        <v>0.1</v>
      </c>
      <c r="H129">
        <v>0.1</v>
      </c>
      <c r="I129">
        <v>0.6</v>
      </c>
      <c r="J129">
        <v>4</v>
      </c>
      <c r="K129">
        <v>1.9</v>
      </c>
      <c r="L129">
        <v>0.6</v>
      </c>
      <c r="M129">
        <v>3.1</v>
      </c>
      <c r="N129">
        <v>30.5</v>
      </c>
      <c r="O129">
        <v>5.8</v>
      </c>
      <c r="P129">
        <v>0.5</v>
      </c>
      <c r="Q129">
        <v>2.8</v>
      </c>
      <c r="R129">
        <v>22.4</v>
      </c>
      <c r="S129">
        <v>9.1</v>
      </c>
      <c r="T129">
        <v>4.2</v>
      </c>
      <c r="U129">
        <v>5.2</v>
      </c>
      <c r="V129">
        <v>1.7</v>
      </c>
      <c r="W129">
        <v>4.5</v>
      </c>
      <c r="X129">
        <v>4</v>
      </c>
      <c r="Y129">
        <v>74.3</v>
      </c>
    </row>
    <row r="130" spans="1:25" x14ac:dyDescent="0.25">
      <c r="A130" s="26" t="s">
        <v>303</v>
      </c>
      <c r="B130" s="27" t="s">
        <v>372</v>
      </c>
      <c r="C130">
        <v>206.8</v>
      </c>
      <c r="D130">
        <v>801.3</v>
      </c>
      <c r="E130">
        <v>737.7</v>
      </c>
      <c r="F130">
        <v>0.2</v>
      </c>
      <c r="G130">
        <v>0.2</v>
      </c>
      <c r="H130">
        <v>1.1</v>
      </c>
      <c r="I130">
        <v>0.8</v>
      </c>
      <c r="J130">
        <v>35.1</v>
      </c>
      <c r="K130">
        <v>12.8</v>
      </c>
      <c r="L130">
        <v>3</v>
      </c>
      <c r="M130">
        <v>3.1</v>
      </c>
      <c r="N130">
        <v>1269.1</v>
      </c>
      <c r="O130">
        <v>90.4</v>
      </c>
      <c r="P130">
        <v>9.2</v>
      </c>
      <c r="Q130">
        <v>46.8</v>
      </c>
      <c r="R130">
        <v>346.1</v>
      </c>
      <c r="S130">
        <v>275.1</v>
      </c>
      <c r="T130">
        <v>70.1</v>
      </c>
      <c r="U130">
        <v>81.8</v>
      </c>
      <c r="V130">
        <v>37.5</v>
      </c>
      <c r="W130">
        <v>30</v>
      </c>
      <c r="X130">
        <v>38.1</v>
      </c>
      <c r="Y130">
        <v>1497.1</v>
      </c>
    </row>
    <row r="131" spans="1:25" x14ac:dyDescent="0.25">
      <c r="A131" s="26" t="s">
        <v>304</v>
      </c>
      <c r="B131" s="27" t="s">
        <v>373</v>
      </c>
      <c r="C131">
        <v>12.3</v>
      </c>
      <c r="D131">
        <v>157.1</v>
      </c>
      <c r="E131">
        <v>20.6</v>
      </c>
      <c r="F131">
        <v>0.1</v>
      </c>
      <c r="G131">
        <v>0.4</v>
      </c>
      <c r="H131">
        <v>1.7</v>
      </c>
      <c r="I131">
        <v>0.7</v>
      </c>
      <c r="J131">
        <v>2.2</v>
      </c>
      <c r="K131">
        <v>2.7</v>
      </c>
      <c r="L131">
        <v>2.8</v>
      </c>
      <c r="M131">
        <v>1.6</v>
      </c>
      <c r="N131">
        <v>92.8</v>
      </c>
      <c r="O131">
        <v>35.4</v>
      </c>
      <c r="P131">
        <v>2.5</v>
      </c>
      <c r="Q131">
        <v>9</v>
      </c>
      <c r="R131">
        <v>48.6</v>
      </c>
      <c r="S131">
        <v>18.8</v>
      </c>
      <c r="T131">
        <v>7.4</v>
      </c>
      <c r="U131">
        <v>23.8</v>
      </c>
      <c r="V131">
        <v>3.1</v>
      </c>
      <c r="W131">
        <v>8.9</v>
      </c>
      <c r="X131">
        <v>9.2</v>
      </c>
      <c r="Y131">
        <v>196.9</v>
      </c>
    </row>
    <row r="132" spans="1:25" x14ac:dyDescent="0.25">
      <c r="A132" s="26" t="s">
        <v>305</v>
      </c>
      <c r="B132" s="27" t="s">
        <v>374</v>
      </c>
      <c r="C132">
        <v>2.8</v>
      </c>
      <c r="D132">
        <v>117.9</v>
      </c>
      <c r="E132">
        <v>63.6</v>
      </c>
      <c r="F132">
        <v>0.4</v>
      </c>
      <c r="G132">
        <v>0.1</v>
      </c>
      <c r="H132">
        <v>0.1</v>
      </c>
      <c r="I132">
        <v>2.7</v>
      </c>
      <c r="J132">
        <v>4.8</v>
      </c>
      <c r="K132">
        <v>4.8</v>
      </c>
      <c r="L132">
        <v>1.6</v>
      </c>
      <c r="M132">
        <v>5.1</v>
      </c>
      <c r="N132">
        <v>66.7</v>
      </c>
      <c r="O132">
        <v>27.1</v>
      </c>
      <c r="P132">
        <v>1.7</v>
      </c>
      <c r="Q132">
        <v>3.2</v>
      </c>
      <c r="R132">
        <v>37.6</v>
      </c>
      <c r="S132">
        <v>25.8</v>
      </c>
      <c r="T132">
        <v>5.4</v>
      </c>
      <c r="U132">
        <v>16.8</v>
      </c>
      <c r="V132">
        <v>3.6</v>
      </c>
      <c r="W132">
        <v>11.6</v>
      </c>
      <c r="X132">
        <v>7.4</v>
      </c>
      <c r="Y132">
        <v>172.5</v>
      </c>
    </row>
    <row r="133" spans="1:25" x14ac:dyDescent="0.25">
      <c r="A133" s="26" t="s">
        <v>306</v>
      </c>
      <c r="B133" s="27" t="s">
        <v>375</v>
      </c>
      <c r="C133">
        <v>1.4</v>
      </c>
      <c r="D133">
        <v>33.1</v>
      </c>
      <c r="E133">
        <v>16.4</v>
      </c>
      <c r="F133">
        <v>0.1</v>
      </c>
      <c r="G133">
        <v>0.2</v>
      </c>
      <c r="H133">
        <v>0.4</v>
      </c>
      <c r="I133">
        <v>0.5</v>
      </c>
      <c r="J133">
        <v>6.9</v>
      </c>
      <c r="K133">
        <v>2.4</v>
      </c>
      <c r="L133">
        <v>1.9</v>
      </c>
      <c r="M133">
        <v>4.2</v>
      </c>
      <c r="N133">
        <v>91</v>
      </c>
      <c r="O133">
        <v>11.5</v>
      </c>
      <c r="P133">
        <v>0.7</v>
      </c>
      <c r="Q133">
        <v>3</v>
      </c>
      <c r="R133">
        <v>22.3</v>
      </c>
      <c r="S133">
        <v>20.2</v>
      </c>
      <c r="T133">
        <v>2.8</v>
      </c>
      <c r="U133">
        <v>10.3</v>
      </c>
      <c r="V133">
        <v>2</v>
      </c>
      <c r="W133">
        <v>33.7</v>
      </c>
      <c r="X133">
        <v>6.7</v>
      </c>
      <c r="Y133">
        <v>748.6</v>
      </c>
    </row>
    <row r="134" spans="1:25" x14ac:dyDescent="0.25">
      <c r="A134" s="26" t="s">
        <v>307</v>
      </c>
      <c r="B134" s="27" t="s">
        <v>376</v>
      </c>
      <c r="C134">
        <v>20.6</v>
      </c>
      <c r="D134">
        <v>363.2</v>
      </c>
      <c r="E134">
        <v>15.8</v>
      </c>
      <c r="F134">
        <v>0.1</v>
      </c>
      <c r="G134">
        <v>0.3</v>
      </c>
      <c r="H134">
        <v>0.9</v>
      </c>
      <c r="I134">
        <v>0.7</v>
      </c>
      <c r="J134">
        <v>-2</v>
      </c>
      <c r="K134">
        <v>3.9</v>
      </c>
      <c r="L134">
        <v>8.8</v>
      </c>
      <c r="M134">
        <v>2</v>
      </c>
      <c r="N134">
        <v>33.7</v>
      </c>
      <c r="O134">
        <v>37.2</v>
      </c>
      <c r="P134">
        <v>0.6</v>
      </c>
      <c r="Q134">
        <v>3</v>
      </c>
      <c r="R134">
        <v>67</v>
      </c>
      <c r="S134">
        <v>54.7</v>
      </c>
      <c r="T134">
        <v>40.3</v>
      </c>
      <c r="U134">
        <v>30.8</v>
      </c>
      <c r="V134">
        <v>14.4</v>
      </c>
      <c r="W134">
        <v>8.1</v>
      </c>
      <c r="X134">
        <v>16.8</v>
      </c>
      <c r="Y134">
        <v>349.8</v>
      </c>
    </row>
    <row r="135" spans="1:25" x14ac:dyDescent="0.25">
      <c r="A135" s="26" t="s">
        <v>308</v>
      </c>
      <c r="B135" s="27" t="s">
        <v>377</v>
      </c>
      <c r="E135">
        <v>0.2</v>
      </c>
      <c r="R135">
        <v>0.1</v>
      </c>
      <c r="Y135">
        <v>1.3</v>
      </c>
    </row>
    <row r="136" spans="1:2" x14ac:dyDescent="0.25">
      <c r="A136" s="26" t="s">
        <v>309</v>
      </c>
      <c r="B136" s="27" t="s">
        <v>378</v>
      </c>
    </row>
    <row r="139" spans="1:1" x14ac:dyDescent="0.25">
      <c r="A139" s="29" t="s">
        <v>425</v>
      </c>
    </row>
    <row r="140" spans="1:25" s="26" customFormat="1" x14ac:dyDescent="0.25">
      <c r="A140" s="26" t="s">
        <v>131</v>
      </c>
      <c r="B140" s="26" t="s">
        <v>423</v>
      </c>
      <c r="C140" s="26" t="s">
        <v>385</v>
      </c>
      <c r="D140" s="26" t="s">
        <v>386</v>
      </c>
      <c r="E140" s="26" t="s">
        <v>387</v>
      </c>
      <c r="F140" s="26" t="s">
        <v>388</v>
      </c>
      <c r="G140" s="26" t="s">
        <v>389</v>
      </c>
      <c r="H140" s="26" t="s">
        <v>390</v>
      </c>
      <c r="I140" s="26" t="s">
        <v>391</v>
      </c>
      <c r="J140" s="26" t="s">
        <v>392</v>
      </c>
      <c r="K140" s="26" t="s">
        <v>393</v>
      </c>
      <c r="L140" s="26" t="s">
        <v>394</v>
      </c>
      <c r="M140" s="26" t="s">
        <v>395</v>
      </c>
      <c r="N140" s="26" t="s">
        <v>396</v>
      </c>
      <c r="O140" s="26" t="s">
        <v>397</v>
      </c>
      <c r="P140" s="26" t="s">
        <v>398</v>
      </c>
      <c r="Q140" s="26" t="s">
        <v>399</v>
      </c>
      <c r="R140" s="26" t="s">
        <v>400</v>
      </c>
      <c r="S140" s="26" t="s">
        <v>401</v>
      </c>
      <c r="T140" s="26" t="s">
        <v>402</v>
      </c>
      <c r="U140" s="26" t="s">
        <v>403</v>
      </c>
      <c r="V140" s="26" t="s">
        <v>404</v>
      </c>
      <c r="W140" s="26" t="s">
        <v>405</v>
      </c>
      <c r="X140" s="26" t="s">
        <v>406</v>
      </c>
      <c r="Y140" s="26" t="s">
        <v>407</v>
      </c>
    </row>
    <row r="141" spans="1:25" x14ac:dyDescent="0.25">
      <c r="A141" s="26" t="s">
        <v>265</v>
      </c>
      <c r="B141" s="27" t="s">
        <v>315</v>
      </c>
      <c r="C141">
        <v>553.9</v>
      </c>
      <c r="D141">
        <v>1579</v>
      </c>
      <c r="E141">
        <v>1204.9</v>
      </c>
      <c r="F141">
        <v>10.5</v>
      </c>
      <c r="G141">
        <v>24.3</v>
      </c>
      <c r="H141">
        <v>36.8</v>
      </c>
      <c r="I141">
        <v>152.2</v>
      </c>
      <c r="J141">
        <v>855.5</v>
      </c>
      <c r="K141">
        <v>346.3</v>
      </c>
      <c r="L141">
        <v>108.4</v>
      </c>
      <c r="M141">
        <v>251.3</v>
      </c>
      <c r="N141">
        <v>797.2</v>
      </c>
      <c r="O141">
        <v>160.5</v>
      </c>
      <c r="P141">
        <v>22</v>
      </c>
      <c r="Q141">
        <v>166.6</v>
      </c>
      <c r="R141">
        <v>1013.8</v>
      </c>
      <c r="S141">
        <v>288.3</v>
      </c>
      <c r="T141">
        <v>272.7</v>
      </c>
      <c r="U141">
        <v>144.6</v>
      </c>
      <c r="V141">
        <v>90.2</v>
      </c>
      <c r="W141">
        <v>234.1</v>
      </c>
      <c r="X141">
        <v>87.7</v>
      </c>
      <c r="Y141">
        <v>9422.1</v>
      </c>
    </row>
    <row r="142" spans="1:25" x14ac:dyDescent="0.25">
      <c r="A142" s="26" t="s">
        <v>266</v>
      </c>
      <c r="B142" s="27" t="s">
        <v>316</v>
      </c>
      <c r="C142">
        <v>53.6</v>
      </c>
      <c r="D142">
        <v>57.2</v>
      </c>
      <c r="E142">
        <v>105.3</v>
      </c>
      <c r="F142">
        <v>0.3</v>
      </c>
      <c r="G142">
        <v>0.5</v>
      </c>
      <c r="H142">
        <v>0.8</v>
      </c>
      <c r="I142">
        <v>6.2</v>
      </c>
      <c r="J142">
        <v>24.6</v>
      </c>
      <c r="K142">
        <v>10.9</v>
      </c>
      <c r="L142">
        <v>2.1</v>
      </c>
      <c r="M142">
        <v>13.9</v>
      </c>
      <c r="N142">
        <v>167.7</v>
      </c>
      <c r="O142">
        <v>9.7</v>
      </c>
      <c r="P142">
        <v>1.7</v>
      </c>
      <c r="Q142">
        <v>6</v>
      </c>
      <c r="R142">
        <v>1630.7</v>
      </c>
      <c r="S142">
        <v>17.2</v>
      </c>
      <c r="T142">
        <v>24.7</v>
      </c>
      <c r="U142">
        <v>20.7</v>
      </c>
      <c r="V142">
        <v>7.6</v>
      </c>
      <c r="W142">
        <v>14.2</v>
      </c>
      <c r="X142">
        <v>7.2</v>
      </c>
      <c r="Y142">
        <v>365.5</v>
      </c>
    </row>
    <row r="143" spans="1:25" x14ac:dyDescent="0.25">
      <c r="A143" s="26" t="s">
        <v>267</v>
      </c>
      <c r="B143" s="27" t="s">
        <v>317</v>
      </c>
      <c r="C143">
        <v>40.2</v>
      </c>
      <c r="D143">
        <v>37.5</v>
      </c>
      <c r="E143">
        <v>17.3</v>
      </c>
      <c r="F143">
        <v>0.3</v>
      </c>
      <c r="G143">
        <v>1.8</v>
      </c>
      <c r="H143">
        <v>1.6</v>
      </c>
      <c r="I143">
        <v>5.1</v>
      </c>
      <c r="J143">
        <v>3.5</v>
      </c>
      <c r="K143">
        <v>13.3</v>
      </c>
      <c r="L143">
        <v>0.9</v>
      </c>
      <c r="M143">
        <v>20.5</v>
      </c>
      <c r="N143">
        <v>123</v>
      </c>
      <c r="O143">
        <v>0.3</v>
      </c>
      <c r="P143">
        <v>0.4</v>
      </c>
      <c r="Q143">
        <v>1.4</v>
      </c>
      <c r="R143">
        <v>35.9</v>
      </c>
      <c r="S143">
        <v>16.1</v>
      </c>
      <c r="T143">
        <v>6.1</v>
      </c>
      <c r="U143">
        <v>4.5</v>
      </c>
      <c r="V143">
        <v>0.5</v>
      </c>
      <c r="W143">
        <v>0.6</v>
      </c>
      <c r="X143">
        <v>5.9</v>
      </c>
      <c r="Y143">
        <v>155.5</v>
      </c>
    </row>
    <row r="144" spans="1:25" x14ac:dyDescent="0.25">
      <c r="A144" s="26" t="s">
        <v>268</v>
      </c>
      <c r="B144" s="27" t="s">
        <v>318</v>
      </c>
      <c r="C144">
        <v>665.9</v>
      </c>
      <c r="D144">
        <v>606.8</v>
      </c>
      <c r="E144">
        <v>336.8</v>
      </c>
      <c r="F144">
        <v>1.1</v>
      </c>
      <c r="G144">
        <v>8.8</v>
      </c>
      <c r="H144">
        <v>3.2</v>
      </c>
      <c r="I144">
        <v>221.6</v>
      </c>
      <c r="J144">
        <v>1078.9</v>
      </c>
      <c r="K144">
        <v>91.5</v>
      </c>
      <c r="L144">
        <v>20</v>
      </c>
      <c r="M144">
        <v>228.2</v>
      </c>
      <c r="N144">
        <v>585</v>
      </c>
      <c r="O144">
        <v>58.9</v>
      </c>
      <c r="P144">
        <v>10.8</v>
      </c>
      <c r="Q144">
        <v>56.6</v>
      </c>
      <c r="R144">
        <v>1649.3</v>
      </c>
      <c r="S144">
        <v>58.4</v>
      </c>
      <c r="T144">
        <v>83.2</v>
      </c>
      <c r="U144">
        <v>692.1</v>
      </c>
      <c r="V144">
        <v>8.3</v>
      </c>
      <c r="W144">
        <v>250.7</v>
      </c>
      <c r="X144">
        <v>75.3</v>
      </c>
      <c r="Y144">
        <v>2609.2</v>
      </c>
    </row>
    <row r="145" spans="1:25" x14ac:dyDescent="0.25">
      <c r="A145" s="26" t="s">
        <v>269</v>
      </c>
      <c r="B145" s="27" t="s">
        <v>319</v>
      </c>
      <c r="C145">
        <v>2023.8</v>
      </c>
      <c r="D145">
        <v>3731.9</v>
      </c>
      <c r="E145">
        <v>5279.2</v>
      </c>
      <c r="F145">
        <v>35.8</v>
      </c>
      <c r="G145">
        <v>67.4</v>
      </c>
      <c r="H145">
        <v>75.8</v>
      </c>
      <c r="I145">
        <v>362.2</v>
      </c>
      <c r="J145">
        <v>1748.2</v>
      </c>
      <c r="K145">
        <v>972.1</v>
      </c>
      <c r="L145">
        <v>298.8</v>
      </c>
      <c r="M145">
        <v>1698.3</v>
      </c>
      <c r="N145">
        <v>8894.3</v>
      </c>
      <c r="O145">
        <v>430.2</v>
      </c>
      <c r="P145">
        <v>57.1</v>
      </c>
      <c r="Q145">
        <v>601.6</v>
      </c>
      <c r="R145">
        <v>5461.3</v>
      </c>
      <c r="S145">
        <v>3428</v>
      </c>
      <c r="T145">
        <v>2246.7</v>
      </c>
      <c r="U145">
        <v>367.3</v>
      </c>
      <c r="V145">
        <v>225</v>
      </c>
      <c r="W145">
        <v>584.2</v>
      </c>
      <c r="X145">
        <v>1328.8</v>
      </c>
      <c r="Y145">
        <v>19350.7</v>
      </c>
    </row>
    <row r="146" spans="1:25" x14ac:dyDescent="0.25">
      <c r="A146" s="26" t="s">
        <v>147</v>
      </c>
      <c r="B146" s="27" t="s">
        <v>320</v>
      </c>
      <c r="C146">
        <v>172</v>
      </c>
      <c r="D146">
        <v>1431.3</v>
      </c>
      <c r="E146">
        <v>293</v>
      </c>
      <c r="F146">
        <v>4.1</v>
      </c>
      <c r="G146">
        <v>76</v>
      </c>
      <c r="H146">
        <v>49.8</v>
      </c>
      <c r="I146">
        <v>137.9</v>
      </c>
      <c r="J146">
        <v>1051.2</v>
      </c>
      <c r="K146">
        <v>239.4</v>
      </c>
      <c r="L146">
        <v>33.2</v>
      </c>
      <c r="M146">
        <v>367.6</v>
      </c>
      <c r="N146">
        <v>967.1</v>
      </c>
      <c r="O146">
        <v>456</v>
      </c>
      <c r="P146">
        <v>21.8</v>
      </c>
      <c r="Q146">
        <v>93.5</v>
      </c>
      <c r="R146">
        <v>7659.2</v>
      </c>
      <c r="S146">
        <v>1448</v>
      </c>
      <c r="T146">
        <v>1805.7</v>
      </c>
      <c r="U146">
        <v>222.6</v>
      </c>
      <c r="V146">
        <v>138.1</v>
      </c>
      <c r="W146">
        <v>145.2</v>
      </c>
      <c r="X146">
        <v>215.4</v>
      </c>
      <c r="Y146">
        <v>9017.5</v>
      </c>
    </row>
    <row r="147" spans="1:25" x14ac:dyDescent="0.25">
      <c r="A147" s="26" t="s">
        <v>87</v>
      </c>
      <c r="B147" s="27" t="s">
        <v>321</v>
      </c>
      <c r="C147">
        <v>1931.8</v>
      </c>
      <c r="D147">
        <v>1560.2</v>
      </c>
      <c r="E147">
        <v>2671.9</v>
      </c>
      <c r="F147">
        <v>14.6</v>
      </c>
      <c r="G147">
        <v>17.8</v>
      </c>
      <c r="H147">
        <v>38.3</v>
      </c>
      <c r="I147">
        <v>216.7</v>
      </c>
      <c r="J147">
        <v>334.4</v>
      </c>
      <c r="K147">
        <v>328.9</v>
      </c>
      <c r="L147">
        <v>63.1</v>
      </c>
      <c r="M147">
        <v>389.9</v>
      </c>
      <c r="N147">
        <v>3341.3</v>
      </c>
      <c r="O147">
        <v>218.1</v>
      </c>
      <c r="P147">
        <v>61.1</v>
      </c>
      <c r="Q147">
        <v>110.4</v>
      </c>
      <c r="R147">
        <v>2000.3</v>
      </c>
      <c r="S147">
        <v>1954.7</v>
      </c>
      <c r="T147">
        <v>305.7</v>
      </c>
      <c r="U147">
        <v>356.2</v>
      </c>
      <c r="V147">
        <v>48</v>
      </c>
      <c r="W147">
        <v>384.1</v>
      </c>
      <c r="X147">
        <v>562.6</v>
      </c>
      <c r="Y147">
        <v>5240.3</v>
      </c>
    </row>
    <row r="148" spans="1:25" x14ac:dyDescent="0.25">
      <c r="A148" s="26" t="s">
        <v>89</v>
      </c>
      <c r="B148" s="27" t="s">
        <v>322</v>
      </c>
      <c r="C148">
        <v>1114.1</v>
      </c>
      <c r="D148">
        <v>2497.4</v>
      </c>
      <c r="E148">
        <v>3315.5</v>
      </c>
      <c r="F148">
        <v>10.3</v>
      </c>
      <c r="G148">
        <v>62.8</v>
      </c>
      <c r="H148">
        <v>61.4</v>
      </c>
      <c r="I148">
        <v>554.6</v>
      </c>
      <c r="J148">
        <v>2568.4</v>
      </c>
      <c r="K148">
        <v>559.1</v>
      </c>
      <c r="L148">
        <v>311</v>
      </c>
      <c r="M148">
        <v>488.6</v>
      </c>
      <c r="N148">
        <v>4222.3</v>
      </c>
      <c r="O148">
        <v>714.5</v>
      </c>
      <c r="P148">
        <v>84.4</v>
      </c>
      <c r="Q148">
        <v>322.8</v>
      </c>
      <c r="R148">
        <v>3967.5</v>
      </c>
      <c r="S148">
        <v>485.9</v>
      </c>
      <c r="T148">
        <v>392.4</v>
      </c>
      <c r="U148">
        <v>1139.9</v>
      </c>
      <c r="V148">
        <v>268.3</v>
      </c>
      <c r="W148">
        <v>147.5</v>
      </c>
      <c r="X148">
        <v>334.5</v>
      </c>
      <c r="Y148">
        <v>9932.9</v>
      </c>
    </row>
    <row r="149" spans="1:25" x14ac:dyDescent="0.25">
      <c r="A149" s="26" t="s">
        <v>91</v>
      </c>
      <c r="B149" s="27" t="s">
        <v>323</v>
      </c>
      <c r="C149">
        <v>143.4</v>
      </c>
      <c r="D149">
        <v>250.5</v>
      </c>
      <c r="E149">
        <v>459.1</v>
      </c>
      <c r="F149">
        <v>1.1</v>
      </c>
      <c r="G149">
        <v>5</v>
      </c>
      <c r="H149">
        <v>9.3</v>
      </c>
      <c r="I149">
        <v>31.8</v>
      </c>
      <c r="J149">
        <v>97.3</v>
      </c>
      <c r="K149">
        <v>79.6</v>
      </c>
      <c r="L149">
        <v>16.6</v>
      </c>
      <c r="M149">
        <v>70.7</v>
      </c>
      <c r="N149">
        <v>436.9</v>
      </c>
      <c r="O149">
        <v>56.7</v>
      </c>
      <c r="P149">
        <v>9.2</v>
      </c>
      <c r="Q149">
        <v>62.4</v>
      </c>
      <c r="R149">
        <v>187.9</v>
      </c>
      <c r="S149">
        <v>91.6</v>
      </c>
      <c r="T149">
        <v>68.9</v>
      </c>
      <c r="U149">
        <v>108.1</v>
      </c>
      <c r="V149">
        <v>13.3</v>
      </c>
      <c r="W149">
        <v>29.3</v>
      </c>
      <c r="X149">
        <v>38.6</v>
      </c>
      <c r="Y149">
        <v>914.2</v>
      </c>
    </row>
    <row r="150" spans="1:25" x14ac:dyDescent="0.25">
      <c r="A150" s="26" t="s">
        <v>93</v>
      </c>
      <c r="B150" s="27" t="s">
        <v>324</v>
      </c>
      <c r="C150">
        <v>6420.6</v>
      </c>
      <c r="D150">
        <v>2557.6</v>
      </c>
      <c r="E150">
        <v>3119.6</v>
      </c>
      <c r="F150">
        <v>146.7</v>
      </c>
      <c r="G150">
        <v>777.5</v>
      </c>
      <c r="H150">
        <v>98.1</v>
      </c>
      <c r="I150">
        <v>527.5</v>
      </c>
      <c r="J150">
        <v>2868.7</v>
      </c>
      <c r="K150">
        <v>557.1</v>
      </c>
      <c r="L150">
        <v>590.9</v>
      </c>
      <c r="M150">
        <v>1759.6</v>
      </c>
      <c r="N150">
        <v>10453.8</v>
      </c>
      <c r="O150">
        <v>1283.2</v>
      </c>
      <c r="P150">
        <v>390.1</v>
      </c>
      <c r="Q150">
        <v>1004.3</v>
      </c>
      <c r="R150">
        <v>2270.5</v>
      </c>
      <c r="S150">
        <v>675.5</v>
      </c>
      <c r="T150">
        <v>1292</v>
      </c>
      <c r="U150">
        <v>1649.9</v>
      </c>
      <c r="V150">
        <v>85.3</v>
      </c>
      <c r="W150">
        <v>1083.4</v>
      </c>
      <c r="X150">
        <v>173.1</v>
      </c>
      <c r="Y150">
        <v>38374.6</v>
      </c>
    </row>
    <row r="151" spans="1:25" x14ac:dyDescent="0.25">
      <c r="A151" s="26" t="s">
        <v>95</v>
      </c>
      <c r="B151" s="27" t="s">
        <v>325</v>
      </c>
      <c r="C151">
        <v>2159.8</v>
      </c>
      <c r="D151">
        <v>8221.3</v>
      </c>
      <c r="E151">
        <v>9303.9</v>
      </c>
      <c r="F151">
        <v>17</v>
      </c>
      <c r="G151">
        <v>235.5</v>
      </c>
      <c r="H151">
        <v>84.9</v>
      </c>
      <c r="I151">
        <v>1222.1</v>
      </c>
      <c r="J151">
        <v>10523.6</v>
      </c>
      <c r="K151">
        <v>2805.9</v>
      </c>
      <c r="L151">
        <v>1490.6</v>
      </c>
      <c r="M151">
        <v>3097.5</v>
      </c>
      <c r="N151">
        <v>25141.4</v>
      </c>
      <c r="O151">
        <v>2736.1</v>
      </c>
      <c r="P151">
        <v>799</v>
      </c>
      <c r="Q151">
        <v>3950.6</v>
      </c>
      <c r="R151">
        <v>21845.9</v>
      </c>
      <c r="S151">
        <v>4246.8</v>
      </c>
      <c r="T151">
        <v>4079.1</v>
      </c>
      <c r="U151">
        <v>5254</v>
      </c>
      <c r="V151">
        <v>873.3</v>
      </c>
      <c r="W151">
        <v>1333.5</v>
      </c>
      <c r="X151">
        <v>1094.2</v>
      </c>
      <c r="Y151">
        <v>45621.6</v>
      </c>
    </row>
    <row r="152" spans="1:25" x14ac:dyDescent="0.25">
      <c r="A152" s="26" t="s">
        <v>97</v>
      </c>
      <c r="B152" s="27" t="s">
        <v>326</v>
      </c>
      <c r="C152">
        <v>1115.7</v>
      </c>
      <c r="D152">
        <v>14608.7</v>
      </c>
      <c r="E152">
        <v>5532.9</v>
      </c>
      <c r="F152">
        <v>9.7</v>
      </c>
      <c r="G152">
        <v>35.2</v>
      </c>
      <c r="H152">
        <v>19.6</v>
      </c>
      <c r="I152">
        <v>344.1</v>
      </c>
      <c r="J152">
        <v>913.6</v>
      </c>
      <c r="K152">
        <v>1788.2</v>
      </c>
      <c r="L152">
        <v>206.4</v>
      </c>
      <c r="M152">
        <v>4342.8</v>
      </c>
      <c r="N152">
        <v>37607.1</v>
      </c>
      <c r="O152">
        <v>865</v>
      </c>
      <c r="P152">
        <v>175.1</v>
      </c>
      <c r="Q152">
        <v>654.1</v>
      </c>
      <c r="R152">
        <v>4059.8</v>
      </c>
      <c r="S152">
        <v>1966.6</v>
      </c>
      <c r="T152">
        <v>2457.8</v>
      </c>
      <c r="U152">
        <v>1170.9</v>
      </c>
      <c r="V152">
        <v>144.6</v>
      </c>
      <c r="W152">
        <v>211.9</v>
      </c>
      <c r="X152">
        <v>568.8</v>
      </c>
      <c r="Y152">
        <v>11657.9</v>
      </c>
    </row>
    <row r="153" spans="1:25" x14ac:dyDescent="0.25">
      <c r="A153" s="26" t="s">
        <v>99</v>
      </c>
      <c r="B153" s="27" t="s">
        <v>327</v>
      </c>
      <c r="C153">
        <v>1722</v>
      </c>
      <c r="D153">
        <v>3658.2</v>
      </c>
      <c r="E153">
        <v>4710.7</v>
      </c>
      <c r="F153">
        <v>29.7</v>
      </c>
      <c r="G153">
        <v>195</v>
      </c>
      <c r="H153">
        <v>66.6</v>
      </c>
      <c r="I153">
        <v>915.4</v>
      </c>
      <c r="J153">
        <v>2705.1</v>
      </c>
      <c r="K153">
        <v>1563.6</v>
      </c>
      <c r="L153">
        <v>365.4</v>
      </c>
      <c r="M153">
        <v>1204</v>
      </c>
      <c r="N153">
        <v>5349.8</v>
      </c>
      <c r="O153">
        <v>2106.8</v>
      </c>
      <c r="P153">
        <v>185.4</v>
      </c>
      <c r="Q153">
        <v>909.2</v>
      </c>
      <c r="R153">
        <v>5412.8</v>
      </c>
      <c r="S153">
        <v>766.5</v>
      </c>
      <c r="T153">
        <v>991</v>
      </c>
      <c r="U153">
        <v>948</v>
      </c>
      <c r="V153">
        <v>145.7</v>
      </c>
      <c r="W153">
        <v>406</v>
      </c>
      <c r="X153">
        <v>663.1</v>
      </c>
      <c r="Y153">
        <v>14652.1</v>
      </c>
    </row>
    <row r="154" spans="1:25" x14ac:dyDescent="0.25">
      <c r="A154" s="26" t="s">
        <v>101</v>
      </c>
      <c r="B154" s="27" t="s">
        <v>328</v>
      </c>
      <c r="C154">
        <v>1003.5</v>
      </c>
      <c r="D154">
        <v>1770.5</v>
      </c>
      <c r="E154">
        <v>1811.8</v>
      </c>
      <c r="F154">
        <v>29.6</v>
      </c>
      <c r="G154">
        <v>222.6</v>
      </c>
      <c r="H154">
        <v>91.7</v>
      </c>
      <c r="I154">
        <v>318.2</v>
      </c>
      <c r="J154">
        <v>986.6</v>
      </c>
      <c r="K154">
        <v>675.6</v>
      </c>
      <c r="L154">
        <v>187.4</v>
      </c>
      <c r="M154">
        <v>704.3</v>
      </c>
      <c r="N154">
        <v>4167.3</v>
      </c>
      <c r="O154">
        <v>637.3</v>
      </c>
      <c r="P154">
        <v>114.5</v>
      </c>
      <c r="Q154">
        <v>411.7</v>
      </c>
      <c r="R154">
        <v>2033.3</v>
      </c>
      <c r="S154">
        <v>493.6</v>
      </c>
      <c r="T154">
        <v>576.1</v>
      </c>
      <c r="U154">
        <v>702.7</v>
      </c>
      <c r="V154">
        <v>77</v>
      </c>
      <c r="W154">
        <v>151.2</v>
      </c>
      <c r="X154">
        <v>424.9</v>
      </c>
      <c r="Y154">
        <v>8173.4</v>
      </c>
    </row>
    <row r="155" spans="1:25" x14ac:dyDescent="0.25">
      <c r="A155" s="26" t="s">
        <v>103</v>
      </c>
      <c r="B155" s="27" t="s">
        <v>329</v>
      </c>
      <c r="C155">
        <v>2258.5</v>
      </c>
      <c r="D155">
        <v>5637.8</v>
      </c>
      <c r="E155">
        <v>7072</v>
      </c>
      <c r="F155">
        <v>17.9</v>
      </c>
      <c r="G155">
        <v>382.4</v>
      </c>
      <c r="H155">
        <v>143.1</v>
      </c>
      <c r="I155">
        <v>1258.2</v>
      </c>
      <c r="J155">
        <v>7713.2</v>
      </c>
      <c r="K155">
        <v>974.9</v>
      </c>
      <c r="L155">
        <v>335.5</v>
      </c>
      <c r="M155">
        <v>2439.2</v>
      </c>
      <c r="N155">
        <v>14050.8</v>
      </c>
      <c r="O155">
        <v>1817.5</v>
      </c>
      <c r="P155">
        <v>215.9</v>
      </c>
      <c r="Q155">
        <v>1475.4</v>
      </c>
      <c r="R155">
        <v>7880.7</v>
      </c>
      <c r="S155">
        <v>1581.9</v>
      </c>
      <c r="T155">
        <v>1391.3</v>
      </c>
      <c r="U155">
        <v>2230.7</v>
      </c>
      <c r="V155">
        <v>393.7</v>
      </c>
      <c r="W155">
        <v>813.2</v>
      </c>
      <c r="X155">
        <v>547.6</v>
      </c>
      <c r="Y155">
        <v>18935.2</v>
      </c>
    </row>
    <row r="156" spans="1:25" x14ac:dyDescent="0.25">
      <c r="A156" s="26" t="s">
        <v>105</v>
      </c>
      <c r="B156" s="27" t="s">
        <v>330</v>
      </c>
      <c r="C156">
        <v>2187.2</v>
      </c>
      <c r="D156">
        <v>3863.6</v>
      </c>
      <c r="E156">
        <v>3995.3</v>
      </c>
      <c r="F156">
        <v>21.8</v>
      </c>
      <c r="G156">
        <v>146.1</v>
      </c>
      <c r="H156">
        <v>88.4</v>
      </c>
      <c r="I156">
        <v>446.2</v>
      </c>
      <c r="J156">
        <v>1849.3</v>
      </c>
      <c r="K156">
        <v>1534.8</v>
      </c>
      <c r="L156">
        <v>343.9</v>
      </c>
      <c r="M156">
        <v>1649.4</v>
      </c>
      <c r="N156">
        <v>7954.8</v>
      </c>
      <c r="O156">
        <v>2169.8</v>
      </c>
      <c r="P156">
        <v>224.7</v>
      </c>
      <c r="Q156">
        <v>1207.9</v>
      </c>
      <c r="R156">
        <v>5287.5</v>
      </c>
      <c r="S156">
        <v>900.2</v>
      </c>
      <c r="T156">
        <v>1006</v>
      </c>
      <c r="U156">
        <v>1633</v>
      </c>
      <c r="V156">
        <v>241.7</v>
      </c>
      <c r="W156">
        <v>130.7</v>
      </c>
      <c r="X156">
        <v>770.9</v>
      </c>
      <c r="Y156">
        <v>12759.9</v>
      </c>
    </row>
    <row r="157" spans="1:25" x14ac:dyDescent="0.25">
      <c r="A157" s="26" t="s">
        <v>107</v>
      </c>
      <c r="B157" s="27" t="s">
        <v>331</v>
      </c>
      <c r="C157">
        <v>741.3</v>
      </c>
      <c r="D157">
        <v>2297.6</v>
      </c>
      <c r="E157">
        <v>4083.8</v>
      </c>
      <c r="F157">
        <v>1.6</v>
      </c>
      <c r="G157">
        <v>25.3</v>
      </c>
      <c r="H157">
        <v>16.3</v>
      </c>
      <c r="I157">
        <v>142.1</v>
      </c>
      <c r="J157">
        <v>398.5</v>
      </c>
      <c r="K157">
        <v>340.8</v>
      </c>
      <c r="L157">
        <v>187.5</v>
      </c>
      <c r="M157">
        <v>948.8</v>
      </c>
      <c r="N157">
        <v>6987.8</v>
      </c>
      <c r="O157">
        <v>1540.1</v>
      </c>
      <c r="P157">
        <v>90.5</v>
      </c>
      <c r="Q157">
        <v>646.8</v>
      </c>
      <c r="R157">
        <v>39256.9</v>
      </c>
      <c r="S157">
        <v>1557.7</v>
      </c>
      <c r="T157">
        <v>2831.7</v>
      </c>
      <c r="U157">
        <v>5073.9</v>
      </c>
      <c r="V157">
        <v>288</v>
      </c>
      <c r="W157">
        <v>63.5</v>
      </c>
      <c r="X157">
        <v>503.1</v>
      </c>
      <c r="Y157">
        <v>20618.8</v>
      </c>
    </row>
    <row r="158" spans="1:25" x14ac:dyDescent="0.25">
      <c r="A158" s="26" t="s">
        <v>109</v>
      </c>
      <c r="B158" s="27" t="s">
        <v>332</v>
      </c>
      <c r="C158">
        <v>1323.3</v>
      </c>
      <c r="D158">
        <v>2732.3</v>
      </c>
      <c r="E158">
        <v>1633.1</v>
      </c>
      <c r="F158">
        <v>7.7</v>
      </c>
      <c r="G158">
        <v>61.7</v>
      </c>
      <c r="H158">
        <v>60.1</v>
      </c>
      <c r="I158">
        <v>656.7</v>
      </c>
      <c r="J158">
        <v>1495.2</v>
      </c>
      <c r="K158">
        <v>857.4</v>
      </c>
      <c r="L158">
        <v>398.7</v>
      </c>
      <c r="M158">
        <v>1367.9</v>
      </c>
      <c r="N158">
        <v>7795.6</v>
      </c>
      <c r="O158">
        <v>4200.8</v>
      </c>
      <c r="P158">
        <v>102.5</v>
      </c>
      <c r="Q158">
        <v>742.5</v>
      </c>
      <c r="R158">
        <v>10408.9</v>
      </c>
      <c r="S158">
        <v>522.8</v>
      </c>
      <c r="T158">
        <v>1826.6</v>
      </c>
      <c r="U158">
        <v>555.1</v>
      </c>
      <c r="V158">
        <v>309.2</v>
      </c>
      <c r="W158">
        <v>98.1</v>
      </c>
      <c r="X158">
        <v>1084.6</v>
      </c>
      <c r="Y158">
        <v>11235.1</v>
      </c>
    </row>
    <row r="159" spans="1:25" x14ac:dyDescent="0.25">
      <c r="A159" s="26" t="s">
        <v>111</v>
      </c>
      <c r="B159" s="27" t="s">
        <v>333</v>
      </c>
      <c r="C159">
        <v>2749.5</v>
      </c>
      <c r="D159">
        <v>3659.2</v>
      </c>
      <c r="E159">
        <v>5211.9</v>
      </c>
      <c r="F159">
        <v>9.7</v>
      </c>
      <c r="G159">
        <v>163.5</v>
      </c>
      <c r="H159">
        <v>94</v>
      </c>
      <c r="I159">
        <v>271.2</v>
      </c>
      <c r="J159">
        <v>3557.8</v>
      </c>
      <c r="K159">
        <v>1737.1</v>
      </c>
      <c r="L159">
        <v>788.9</v>
      </c>
      <c r="M159">
        <v>4420.6</v>
      </c>
      <c r="N159">
        <v>20002.5</v>
      </c>
      <c r="O159">
        <v>3568.8</v>
      </c>
      <c r="P159">
        <v>464.6</v>
      </c>
      <c r="Q159">
        <v>2538</v>
      </c>
      <c r="R159">
        <v>13229.2</v>
      </c>
      <c r="S159">
        <v>1315.5</v>
      </c>
      <c r="T159">
        <v>4501.6</v>
      </c>
      <c r="U159">
        <v>787.9</v>
      </c>
      <c r="V159">
        <v>517.7</v>
      </c>
      <c r="W159">
        <v>135.7</v>
      </c>
      <c r="X159">
        <v>1927.4</v>
      </c>
      <c r="Y159">
        <v>15586.2</v>
      </c>
    </row>
    <row r="160" spans="1:25" x14ac:dyDescent="0.25">
      <c r="A160" s="26" t="s">
        <v>113</v>
      </c>
      <c r="B160" s="27" t="s">
        <v>334</v>
      </c>
      <c r="C160">
        <v>1127.9</v>
      </c>
      <c r="D160">
        <v>6056.1</v>
      </c>
      <c r="E160">
        <v>9304.6</v>
      </c>
      <c r="F160">
        <v>24.5</v>
      </c>
      <c r="G160">
        <v>179.1</v>
      </c>
      <c r="H160">
        <v>12.7</v>
      </c>
      <c r="I160">
        <v>368.2</v>
      </c>
      <c r="J160">
        <v>4886.7</v>
      </c>
      <c r="K160">
        <v>1362.7</v>
      </c>
      <c r="L160">
        <v>801.2</v>
      </c>
      <c r="M160">
        <v>1927.3</v>
      </c>
      <c r="N160">
        <v>13959.2</v>
      </c>
      <c r="O160">
        <v>3457.6</v>
      </c>
      <c r="P160">
        <v>197.1</v>
      </c>
      <c r="Q160">
        <v>1387.2</v>
      </c>
      <c r="R160">
        <v>16006.9</v>
      </c>
      <c r="S160">
        <v>4691.1</v>
      </c>
      <c r="T160">
        <v>2801.7</v>
      </c>
      <c r="U160">
        <v>657.9</v>
      </c>
      <c r="V160">
        <v>268.5</v>
      </c>
      <c r="W160">
        <v>80.5</v>
      </c>
      <c r="X160">
        <v>1105.4</v>
      </c>
      <c r="Y160">
        <v>9424.1</v>
      </c>
    </row>
    <row r="161" spans="1:25" x14ac:dyDescent="0.25">
      <c r="A161" s="26" t="s">
        <v>115</v>
      </c>
      <c r="B161" s="27" t="s">
        <v>335</v>
      </c>
      <c r="C161">
        <v>159.4</v>
      </c>
      <c r="D161">
        <v>995.3</v>
      </c>
      <c r="E161">
        <v>1791</v>
      </c>
      <c r="F161">
        <v>0.5</v>
      </c>
      <c r="G161">
        <v>6.8</v>
      </c>
      <c r="H161">
        <v>13.8</v>
      </c>
      <c r="I161">
        <v>30.1</v>
      </c>
      <c r="J161">
        <v>448.7</v>
      </c>
      <c r="K161">
        <v>255.5</v>
      </c>
      <c r="L161">
        <v>49.6</v>
      </c>
      <c r="M161">
        <v>1110.7</v>
      </c>
      <c r="N161">
        <v>7242.7</v>
      </c>
      <c r="O161">
        <v>69.8</v>
      </c>
      <c r="P161">
        <v>16.3</v>
      </c>
      <c r="Q161">
        <v>956.4</v>
      </c>
      <c r="R161">
        <v>5662.7</v>
      </c>
      <c r="S161">
        <v>570.1</v>
      </c>
      <c r="T161">
        <v>327.2</v>
      </c>
      <c r="U161">
        <v>166.2</v>
      </c>
      <c r="V161">
        <v>50.3</v>
      </c>
      <c r="W161">
        <v>78.4</v>
      </c>
      <c r="X161">
        <v>556</v>
      </c>
      <c r="Y161">
        <v>7244.1</v>
      </c>
    </row>
    <row r="162" spans="1:25" x14ac:dyDescent="0.25">
      <c r="A162" s="26" t="s">
        <v>270</v>
      </c>
      <c r="B162" s="27" t="s">
        <v>336</v>
      </c>
      <c r="C162">
        <v>881.8</v>
      </c>
      <c r="D162">
        <v>5268.3</v>
      </c>
      <c r="E162">
        <v>750.2</v>
      </c>
      <c r="F162">
        <v>5.5</v>
      </c>
      <c r="G162">
        <v>32.2</v>
      </c>
      <c r="H162">
        <v>12.2</v>
      </c>
      <c r="I162">
        <v>119.8</v>
      </c>
      <c r="J162">
        <v>523.6</v>
      </c>
      <c r="K162">
        <v>339.3</v>
      </c>
      <c r="L162">
        <v>86.6</v>
      </c>
      <c r="M162">
        <v>799.6</v>
      </c>
      <c r="N162">
        <v>3653.6</v>
      </c>
      <c r="O162">
        <v>128.7</v>
      </c>
      <c r="P162">
        <v>45.8</v>
      </c>
      <c r="Q162">
        <v>151.7</v>
      </c>
      <c r="R162">
        <v>3265.8</v>
      </c>
      <c r="S162">
        <v>674.6</v>
      </c>
      <c r="T162">
        <v>476.2</v>
      </c>
      <c r="U162">
        <v>418.2</v>
      </c>
      <c r="V162">
        <v>41.4</v>
      </c>
      <c r="W162">
        <v>79.8</v>
      </c>
      <c r="X162">
        <v>211.7</v>
      </c>
      <c r="Y162">
        <v>3714.5</v>
      </c>
    </row>
    <row r="163" spans="1:25" x14ac:dyDescent="0.25">
      <c r="A163" s="26" t="s">
        <v>121</v>
      </c>
      <c r="B163" s="27" t="s">
        <v>337</v>
      </c>
      <c r="C163">
        <v>368.3</v>
      </c>
      <c r="D163">
        <v>1357.9</v>
      </c>
      <c r="E163">
        <v>2067.1</v>
      </c>
      <c r="F163">
        <v>3.1</v>
      </c>
      <c r="G163">
        <v>9.6</v>
      </c>
      <c r="H163">
        <v>8.2</v>
      </c>
      <c r="I163">
        <v>52.7</v>
      </c>
      <c r="J163">
        <v>281.7</v>
      </c>
      <c r="K163">
        <v>596.4</v>
      </c>
      <c r="L163">
        <v>68.2</v>
      </c>
      <c r="M163">
        <v>393</v>
      </c>
      <c r="N163">
        <v>2538.6</v>
      </c>
      <c r="O163">
        <v>168.6</v>
      </c>
      <c r="P163">
        <v>35.4</v>
      </c>
      <c r="Q163">
        <v>233.7</v>
      </c>
      <c r="R163">
        <v>875.3</v>
      </c>
      <c r="S163">
        <v>227.5</v>
      </c>
      <c r="T163">
        <v>552</v>
      </c>
      <c r="U163">
        <v>230.1</v>
      </c>
      <c r="V163">
        <v>61.5</v>
      </c>
      <c r="W163">
        <v>89.3</v>
      </c>
      <c r="X163">
        <v>222.8</v>
      </c>
      <c r="Y163">
        <v>3308.4</v>
      </c>
    </row>
    <row r="164" spans="1:25" x14ac:dyDescent="0.25">
      <c r="A164" s="26" t="s">
        <v>271</v>
      </c>
      <c r="B164" s="27" t="s">
        <v>338</v>
      </c>
      <c r="C164">
        <v>583.1</v>
      </c>
      <c r="D164">
        <v>3344</v>
      </c>
      <c r="E164">
        <v>858.2</v>
      </c>
      <c r="F164">
        <v>87.7</v>
      </c>
      <c r="G164">
        <v>195.3</v>
      </c>
      <c r="H164">
        <v>17.6</v>
      </c>
      <c r="I164">
        <v>849.2</v>
      </c>
      <c r="J164">
        <v>354.5</v>
      </c>
      <c r="K164">
        <v>191.4</v>
      </c>
      <c r="L164">
        <v>37</v>
      </c>
      <c r="M164">
        <v>122.9</v>
      </c>
      <c r="N164">
        <v>1050.9</v>
      </c>
      <c r="O164">
        <v>127</v>
      </c>
      <c r="P164">
        <v>19.8</v>
      </c>
      <c r="Q164">
        <v>85.6</v>
      </c>
      <c r="R164">
        <v>675</v>
      </c>
      <c r="S164">
        <v>227.5</v>
      </c>
      <c r="T164">
        <v>168.2</v>
      </c>
      <c r="U164">
        <v>250.3</v>
      </c>
      <c r="V164">
        <v>33.4</v>
      </c>
      <c r="W164">
        <v>75.6</v>
      </c>
      <c r="X164">
        <v>115.9</v>
      </c>
      <c r="Y164">
        <v>2998.7</v>
      </c>
    </row>
    <row r="165" spans="1:25" x14ac:dyDescent="0.25">
      <c r="A165" s="26" t="s">
        <v>272</v>
      </c>
      <c r="B165" s="27" t="s">
        <v>339</v>
      </c>
      <c r="C165">
        <v>13</v>
      </c>
      <c r="D165">
        <v>40</v>
      </c>
      <c r="E165">
        <v>67.9</v>
      </c>
      <c r="F165">
        <v>0.3</v>
      </c>
      <c r="G165">
        <v>1.5</v>
      </c>
      <c r="H165">
        <v>0.5</v>
      </c>
      <c r="I165">
        <v>7.5</v>
      </c>
      <c r="J165">
        <v>134.2</v>
      </c>
      <c r="K165">
        <v>7</v>
      </c>
      <c r="L165">
        <v>1</v>
      </c>
      <c r="M165">
        <v>5.9</v>
      </c>
      <c r="N165">
        <v>65.2</v>
      </c>
      <c r="O165">
        <v>12.6</v>
      </c>
      <c r="P165">
        <v>1.7</v>
      </c>
      <c r="Q165">
        <v>4.9</v>
      </c>
      <c r="R165">
        <v>62.6</v>
      </c>
      <c r="S165">
        <v>69.6</v>
      </c>
      <c r="T165">
        <v>10.7</v>
      </c>
      <c r="U165">
        <v>58.5</v>
      </c>
      <c r="V165">
        <v>6.6</v>
      </c>
      <c r="W165">
        <v>5.8</v>
      </c>
      <c r="X165">
        <v>3.3</v>
      </c>
      <c r="Y165">
        <v>162.5</v>
      </c>
    </row>
    <row r="166" spans="1:25" x14ac:dyDescent="0.25">
      <c r="A166" s="26" t="s">
        <v>273</v>
      </c>
      <c r="B166" s="27" t="s">
        <v>340</v>
      </c>
      <c r="C166">
        <v>295.3</v>
      </c>
      <c r="D166">
        <v>534.4</v>
      </c>
      <c r="E166">
        <v>1505</v>
      </c>
      <c r="F166">
        <v>0.9</v>
      </c>
      <c r="G166">
        <v>17.9</v>
      </c>
      <c r="H166">
        <v>5.1</v>
      </c>
      <c r="I166">
        <v>74.1</v>
      </c>
      <c r="J166">
        <v>3484.9</v>
      </c>
      <c r="K166">
        <v>154.6</v>
      </c>
      <c r="L166">
        <v>13.3</v>
      </c>
      <c r="M166">
        <v>98.4</v>
      </c>
      <c r="N166">
        <v>852.1</v>
      </c>
      <c r="O166">
        <v>56</v>
      </c>
      <c r="P166">
        <v>8.8</v>
      </c>
      <c r="Q166">
        <v>54.1</v>
      </c>
      <c r="R166">
        <v>1038.4</v>
      </c>
      <c r="S166">
        <v>601.6</v>
      </c>
      <c r="T166">
        <v>101.9</v>
      </c>
      <c r="U166">
        <v>1249</v>
      </c>
      <c r="V166">
        <v>124.9</v>
      </c>
      <c r="W166">
        <v>53.5</v>
      </c>
      <c r="X166">
        <v>32.5</v>
      </c>
      <c r="Y166">
        <v>2488.6</v>
      </c>
    </row>
    <row r="167" spans="1:25" x14ac:dyDescent="0.25">
      <c r="A167" s="26" t="s">
        <v>274</v>
      </c>
      <c r="B167" s="27" t="s">
        <v>341</v>
      </c>
      <c r="C167">
        <v>357</v>
      </c>
      <c r="D167">
        <v>816.6</v>
      </c>
      <c r="E167">
        <v>883.2</v>
      </c>
      <c r="F167">
        <v>3.9</v>
      </c>
      <c r="G167">
        <v>25.1</v>
      </c>
      <c r="H167">
        <v>5.7</v>
      </c>
      <c r="I167">
        <v>80.7</v>
      </c>
      <c r="J167">
        <v>264.7</v>
      </c>
      <c r="K167">
        <v>213.7</v>
      </c>
      <c r="L167">
        <v>29</v>
      </c>
      <c r="M167">
        <v>189.6</v>
      </c>
      <c r="N167">
        <v>1449.6</v>
      </c>
      <c r="O167">
        <v>228.8</v>
      </c>
      <c r="P167">
        <v>15.6</v>
      </c>
      <c r="Q167">
        <v>85.8</v>
      </c>
      <c r="R167">
        <v>919</v>
      </c>
      <c r="S167">
        <v>346.7</v>
      </c>
      <c r="T167">
        <v>138.5</v>
      </c>
      <c r="U167">
        <v>391.1</v>
      </c>
      <c r="V167">
        <v>55.6</v>
      </c>
      <c r="W167">
        <v>470.6</v>
      </c>
      <c r="X167">
        <v>159</v>
      </c>
      <c r="Y167">
        <v>2799.4</v>
      </c>
    </row>
    <row r="168" spans="1:25" x14ac:dyDescent="0.25">
      <c r="A168" s="26" t="s">
        <v>275</v>
      </c>
      <c r="B168" s="27" t="s">
        <v>342</v>
      </c>
      <c r="C168">
        <v>457.7</v>
      </c>
      <c r="D168">
        <v>1911.6</v>
      </c>
      <c r="E168">
        <v>2073.2</v>
      </c>
      <c r="F168">
        <v>8.5</v>
      </c>
      <c r="G168">
        <v>17.6</v>
      </c>
      <c r="H168">
        <v>9.3</v>
      </c>
      <c r="I168">
        <v>76.8</v>
      </c>
      <c r="J168">
        <v>513.6</v>
      </c>
      <c r="K168">
        <v>265</v>
      </c>
      <c r="L168">
        <v>100.9</v>
      </c>
      <c r="M168">
        <v>508.4</v>
      </c>
      <c r="N168">
        <v>4018.6</v>
      </c>
      <c r="O168">
        <v>659.7</v>
      </c>
      <c r="P168">
        <v>123.7</v>
      </c>
      <c r="Q168">
        <v>469</v>
      </c>
      <c r="R168">
        <v>1118.7</v>
      </c>
      <c r="S168">
        <v>597.7</v>
      </c>
      <c r="T168">
        <v>396</v>
      </c>
      <c r="U168">
        <v>355.4</v>
      </c>
      <c r="V168">
        <v>90.3</v>
      </c>
      <c r="W168">
        <v>67.3</v>
      </c>
      <c r="X168">
        <v>144.2</v>
      </c>
      <c r="Y168">
        <v>2536.3</v>
      </c>
    </row>
    <row r="169" spans="1:25" x14ac:dyDescent="0.25">
      <c r="A169" s="26" t="s">
        <v>276</v>
      </c>
      <c r="B169" s="27" t="s">
        <v>343</v>
      </c>
      <c r="C169">
        <v>4496.1</v>
      </c>
      <c r="D169">
        <v>17256.1</v>
      </c>
      <c r="E169">
        <v>14812</v>
      </c>
      <c r="F169">
        <v>24.1</v>
      </c>
      <c r="G169">
        <v>138.7</v>
      </c>
      <c r="H169">
        <v>49.5</v>
      </c>
      <c r="I169">
        <v>593.8</v>
      </c>
      <c r="J169">
        <v>4022.1</v>
      </c>
      <c r="K169">
        <v>4716.7</v>
      </c>
      <c r="L169">
        <v>975.2</v>
      </c>
      <c r="M169">
        <v>4764.2</v>
      </c>
      <c r="N169">
        <v>39709.1</v>
      </c>
      <c r="O169">
        <v>5364.4</v>
      </c>
      <c r="P169">
        <v>721.8</v>
      </c>
      <c r="Q169">
        <v>3089.4</v>
      </c>
      <c r="R169">
        <v>19273.2</v>
      </c>
      <c r="S169">
        <v>6174.8</v>
      </c>
      <c r="T169">
        <v>6354.5</v>
      </c>
      <c r="U169">
        <v>8035.7</v>
      </c>
      <c r="V169">
        <v>1198.7</v>
      </c>
      <c r="W169">
        <v>2772.7</v>
      </c>
      <c r="X169">
        <v>2356.8</v>
      </c>
      <c r="Y169">
        <v>88575.9</v>
      </c>
    </row>
    <row r="170" spans="1:25" x14ac:dyDescent="0.25">
      <c r="A170" s="26" t="s">
        <v>277</v>
      </c>
      <c r="B170" s="27" t="s">
        <v>344</v>
      </c>
      <c r="C170">
        <v>881.6</v>
      </c>
      <c r="D170">
        <v>4939.1</v>
      </c>
      <c r="E170">
        <v>5298.9</v>
      </c>
      <c r="F170">
        <v>11.1</v>
      </c>
      <c r="G170">
        <v>31.9</v>
      </c>
      <c r="H170">
        <v>28.4</v>
      </c>
      <c r="I170">
        <v>153.7</v>
      </c>
      <c r="J170">
        <v>678.2</v>
      </c>
      <c r="K170">
        <v>610.5</v>
      </c>
      <c r="L170">
        <v>127.8</v>
      </c>
      <c r="M170">
        <v>744.3</v>
      </c>
      <c r="N170">
        <v>7364</v>
      </c>
      <c r="O170">
        <v>972.1</v>
      </c>
      <c r="P170">
        <v>150.3</v>
      </c>
      <c r="Q170">
        <v>538.2</v>
      </c>
      <c r="R170">
        <v>2217.1</v>
      </c>
      <c r="S170">
        <v>675.5</v>
      </c>
      <c r="T170">
        <v>921.4</v>
      </c>
      <c r="U170">
        <v>857.7</v>
      </c>
      <c r="V170">
        <v>158</v>
      </c>
      <c r="W170">
        <v>202.3</v>
      </c>
      <c r="X170">
        <v>259.9</v>
      </c>
      <c r="Y170">
        <v>7305.4</v>
      </c>
    </row>
    <row r="171" spans="1:25" x14ac:dyDescent="0.25">
      <c r="A171" s="26" t="s">
        <v>278</v>
      </c>
      <c r="B171" s="27" t="s">
        <v>345</v>
      </c>
      <c r="C171">
        <v>347.8</v>
      </c>
      <c r="D171">
        <v>1471.9</v>
      </c>
      <c r="E171">
        <v>5753.1</v>
      </c>
      <c r="F171">
        <v>29.3</v>
      </c>
      <c r="G171">
        <v>72</v>
      </c>
      <c r="H171">
        <v>27.1</v>
      </c>
      <c r="I171">
        <v>372.9</v>
      </c>
      <c r="J171">
        <v>2644.8</v>
      </c>
      <c r="K171">
        <v>2387.1</v>
      </c>
      <c r="L171">
        <v>308.9</v>
      </c>
      <c r="M171">
        <v>1227.7</v>
      </c>
      <c r="N171">
        <v>8357.8</v>
      </c>
      <c r="O171">
        <v>1265.9</v>
      </c>
      <c r="P171">
        <v>167.2</v>
      </c>
      <c r="Q171">
        <v>1076.6</v>
      </c>
      <c r="R171">
        <v>4862.5</v>
      </c>
      <c r="S171">
        <v>1221</v>
      </c>
      <c r="T171">
        <v>1973.9</v>
      </c>
      <c r="U171">
        <v>1970.5</v>
      </c>
      <c r="V171">
        <v>211.4</v>
      </c>
      <c r="W171">
        <v>337</v>
      </c>
      <c r="X171">
        <v>572</v>
      </c>
      <c r="Y171">
        <v>22685.8</v>
      </c>
    </row>
    <row r="172" spans="1:25" x14ac:dyDescent="0.25">
      <c r="A172" s="26" t="s">
        <v>136</v>
      </c>
      <c r="B172" s="27" t="s">
        <v>346</v>
      </c>
      <c r="C172">
        <v>519.6</v>
      </c>
      <c r="D172">
        <v>2519.1</v>
      </c>
      <c r="E172">
        <v>2501.3</v>
      </c>
      <c r="F172">
        <v>44.8</v>
      </c>
      <c r="G172">
        <v>138.8</v>
      </c>
      <c r="H172">
        <v>6.8</v>
      </c>
      <c r="I172">
        <v>275.2</v>
      </c>
      <c r="J172">
        <v>3103.8</v>
      </c>
      <c r="K172">
        <v>1546.5</v>
      </c>
      <c r="L172">
        <v>521.7</v>
      </c>
      <c r="M172">
        <v>1523.4</v>
      </c>
      <c r="N172">
        <v>21365.4</v>
      </c>
      <c r="O172">
        <v>3012.5</v>
      </c>
      <c r="P172">
        <v>509.9</v>
      </c>
      <c r="Q172">
        <v>2771.5</v>
      </c>
      <c r="R172">
        <v>15065.6</v>
      </c>
      <c r="S172">
        <v>3611.1</v>
      </c>
      <c r="T172">
        <v>2622.5</v>
      </c>
      <c r="U172">
        <v>5581.3</v>
      </c>
      <c r="V172">
        <v>780.4</v>
      </c>
      <c r="W172">
        <v>667</v>
      </c>
      <c r="X172">
        <v>2199.4</v>
      </c>
      <c r="Y172">
        <v>42251.6</v>
      </c>
    </row>
    <row r="173" spans="1:25" x14ac:dyDescent="0.25">
      <c r="A173" s="26" t="s">
        <v>139</v>
      </c>
      <c r="B173" s="27" t="s">
        <v>347</v>
      </c>
      <c r="C173">
        <v>548.3</v>
      </c>
      <c r="D173">
        <v>446.9</v>
      </c>
      <c r="E173">
        <v>842.8</v>
      </c>
      <c r="F173">
        <v>5.7</v>
      </c>
      <c r="G173">
        <v>10.8</v>
      </c>
      <c r="H173">
        <v>5.3</v>
      </c>
      <c r="I173">
        <v>65.7</v>
      </c>
      <c r="J173">
        <v>438.7</v>
      </c>
      <c r="K173">
        <v>295.6</v>
      </c>
      <c r="L173">
        <v>65.2</v>
      </c>
      <c r="M173">
        <v>1349.8</v>
      </c>
      <c r="N173">
        <v>1867.5</v>
      </c>
      <c r="O173">
        <v>270.3</v>
      </c>
      <c r="P173">
        <v>52.8</v>
      </c>
      <c r="Q173">
        <v>612.9</v>
      </c>
      <c r="R173">
        <v>3546.2</v>
      </c>
      <c r="S173">
        <v>465.2</v>
      </c>
      <c r="T173">
        <v>131.9</v>
      </c>
      <c r="U173">
        <v>1021.3</v>
      </c>
      <c r="V173">
        <v>92.2</v>
      </c>
      <c r="W173">
        <v>231.9</v>
      </c>
      <c r="X173">
        <v>232.1</v>
      </c>
      <c r="Y173">
        <v>6125.1</v>
      </c>
    </row>
    <row r="174" spans="1:25" x14ac:dyDescent="0.25">
      <c r="A174" s="26" t="s">
        <v>279</v>
      </c>
      <c r="B174" s="27" t="s">
        <v>348</v>
      </c>
      <c r="C174">
        <v>2024.5</v>
      </c>
      <c r="D174">
        <v>1911.7</v>
      </c>
      <c r="E174">
        <v>2878.4</v>
      </c>
      <c r="F174">
        <v>30.1</v>
      </c>
      <c r="G174">
        <v>53.1</v>
      </c>
      <c r="H174">
        <v>17.3</v>
      </c>
      <c r="I174">
        <v>225.5</v>
      </c>
      <c r="J174">
        <v>1096.4</v>
      </c>
      <c r="K174">
        <v>1617.8</v>
      </c>
      <c r="L174">
        <v>217.8</v>
      </c>
      <c r="M174">
        <v>653.2</v>
      </c>
      <c r="N174">
        <v>5518.2</v>
      </c>
      <c r="O174">
        <v>1015.5</v>
      </c>
      <c r="P174">
        <v>119</v>
      </c>
      <c r="Q174">
        <v>845.8</v>
      </c>
      <c r="R174">
        <v>4411.5</v>
      </c>
      <c r="S174">
        <v>572.3</v>
      </c>
      <c r="T174">
        <v>1289.7</v>
      </c>
      <c r="U174">
        <v>2133.7</v>
      </c>
      <c r="V174">
        <v>148.3</v>
      </c>
      <c r="W174">
        <v>219.1</v>
      </c>
      <c r="X174">
        <v>491.7</v>
      </c>
      <c r="Y174">
        <v>26963.9</v>
      </c>
    </row>
    <row r="175" spans="1:25" x14ac:dyDescent="0.25">
      <c r="A175" s="26" t="s">
        <v>280</v>
      </c>
      <c r="B175" s="27" t="s">
        <v>349</v>
      </c>
      <c r="C175">
        <v>193.1</v>
      </c>
      <c r="D175">
        <v>681.1</v>
      </c>
      <c r="E175">
        <v>751.2</v>
      </c>
      <c r="F175">
        <v>5.3</v>
      </c>
      <c r="G175">
        <v>5.2</v>
      </c>
      <c r="H175">
        <v>2.6</v>
      </c>
      <c r="I175">
        <v>39.1</v>
      </c>
      <c r="J175">
        <v>228.8</v>
      </c>
      <c r="K175">
        <v>143.2</v>
      </c>
      <c r="L175">
        <v>50.4</v>
      </c>
      <c r="M175">
        <v>212.2</v>
      </c>
      <c r="N175">
        <v>1555.5</v>
      </c>
      <c r="O175">
        <v>114.4</v>
      </c>
      <c r="P175">
        <v>40.2</v>
      </c>
      <c r="Q175">
        <v>254.8</v>
      </c>
      <c r="R175">
        <v>451.5</v>
      </c>
      <c r="S175">
        <v>241.6</v>
      </c>
      <c r="T175">
        <v>132.4</v>
      </c>
      <c r="U175">
        <v>399.9</v>
      </c>
      <c r="V175">
        <v>61.3</v>
      </c>
      <c r="W175">
        <v>148.3</v>
      </c>
      <c r="X175">
        <v>160.9</v>
      </c>
      <c r="Y175">
        <v>4002.2</v>
      </c>
    </row>
    <row r="176" spans="1:25" x14ac:dyDescent="0.25">
      <c r="A176" s="26" t="s">
        <v>281</v>
      </c>
      <c r="B176" s="27" t="s">
        <v>350</v>
      </c>
      <c r="C176">
        <v>127.2</v>
      </c>
      <c r="D176">
        <v>56.7</v>
      </c>
      <c r="E176">
        <v>694.6</v>
      </c>
      <c r="F176">
        <v>1.1</v>
      </c>
      <c r="G176">
        <v>3.9</v>
      </c>
      <c r="H176">
        <v>3.9</v>
      </c>
      <c r="I176">
        <v>30.1</v>
      </c>
      <c r="J176">
        <v>66</v>
      </c>
      <c r="K176">
        <v>96.8</v>
      </c>
      <c r="L176">
        <v>6</v>
      </c>
      <c r="M176">
        <v>80.9</v>
      </c>
      <c r="N176">
        <v>527.3</v>
      </c>
      <c r="O176">
        <v>8.2</v>
      </c>
      <c r="P176">
        <v>7.8</v>
      </c>
      <c r="Q176">
        <v>30.5</v>
      </c>
      <c r="R176">
        <v>40.1</v>
      </c>
      <c r="S176">
        <v>20.1</v>
      </c>
      <c r="T176">
        <v>23.5</v>
      </c>
      <c r="U176">
        <v>18.8</v>
      </c>
      <c r="V176">
        <v>2.3</v>
      </c>
      <c r="W176">
        <v>9</v>
      </c>
      <c r="X176">
        <v>8</v>
      </c>
      <c r="Y176">
        <v>235.7</v>
      </c>
    </row>
    <row r="177" spans="1:25" x14ac:dyDescent="0.25">
      <c r="A177" s="26" t="s">
        <v>282</v>
      </c>
      <c r="B177" s="27" t="s">
        <v>351</v>
      </c>
      <c r="C177">
        <v>747.9</v>
      </c>
      <c r="D177">
        <v>2322.5</v>
      </c>
      <c r="E177">
        <v>1561.1</v>
      </c>
      <c r="F177">
        <v>1.6</v>
      </c>
      <c r="G177">
        <v>14.9</v>
      </c>
      <c r="H177">
        <v>6.2</v>
      </c>
      <c r="I177">
        <v>103.4</v>
      </c>
      <c r="J177">
        <v>256.9</v>
      </c>
      <c r="K177">
        <v>528.5</v>
      </c>
      <c r="L177">
        <v>230.7</v>
      </c>
      <c r="M177">
        <v>1018</v>
      </c>
      <c r="N177">
        <v>4954.3</v>
      </c>
      <c r="O177">
        <v>315.1</v>
      </c>
      <c r="P177">
        <v>118.6</v>
      </c>
      <c r="Q177">
        <v>411.2</v>
      </c>
      <c r="R177">
        <v>2666.4</v>
      </c>
      <c r="S177">
        <v>1680.9</v>
      </c>
      <c r="T177">
        <v>431.3</v>
      </c>
      <c r="U177">
        <v>1481.6</v>
      </c>
      <c r="V177">
        <v>87.1</v>
      </c>
      <c r="W177">
        <v>55.5</v>
      </c>
      <c r="X177">
        <v>737.5</v>
      </c>
      <c r="Y177">
        <v>4892.8</v>
      </c>
    </row>
    <row r="178" spans="1:25" x14ac:dyDescent="0.25">
      <c r="A178" s="26" t="s">
        <v>283</v>
      </c>
      <c r="B178" s="27" t="s">
        <v>352</v>
      </c>
      <c r="C178">
        <v>127.1</v>
      </c>
      <c r="D178">
        <v>690</v>
      </c>
      <c r="E178">
        <v>406</v>
      </c>
      <c r="F178">
        <v>2.8</v>
      </c>
      <c r="G178">
        <v>5.4</v>
      </c>
      <c r="H178">
        <v>5.5</v>
      </c>
      <c r="I178">
        <v>35.9</v>
      </c>
      <c r="J178">
        <v>123.7</v>
      </c>
      <c r="K178">
        <v>157.6</v>
      </c>
      <c r="L178">
        <v>9.8</v>
      </c>
      <c r="M178">
        <v>334.7</v>
      </c>
      <c r="N178">
        <v>2109.8</v>
      </c>
      <c r="O178">
        <v>63.1</v>
      </c>
      <c r="P178">
        <v>45</v>
      </c>
      <c r="Q178">
        <v>240.8</v>
      </c>
      <c r="R178">
        <v>275.9</v>
      </c>
      <c r="S178">
        <v>204.7</v>
      </c>
      <c r="T178">
        <v>218.3</v>
      </c>
      <c r="U178">
        <v>92.5</v>
      </c>
      <c r="V178">
        <v>18.1</v>
      </c>
      <c r="W178">
        <v>42.7</v>
      </c>
      <c r="X178">
        <v>59.6</v>
      </c>
      <c r="Y178">
        <v>1014.1</v>
      </c>
    </row>
    <row r="179" spans="1:25" x14ac:dyDescent="0.25">
      <c r="A179" s="26" t="s">
        <v>284</v>
      </c>
      <c r="B179" s="27" t="s">
        <v>353</v>
      </c>
      <c r="C179">
        <v>278.7</v>
      </c>
      <c r="D179">
        <v>826.8</v>
      </c>
      <c r="E179">
        <v>1984.4</v>
      </c>
      <c r="F179">
        <v>5.2</v>
      </c>
      <c r="G179">
        <v>4.3</v>
      </c>
      <c r="H179">
        <v>5.8</v>
      </c>
      <c r="I179">
        <v>54</v>
      </c>
      <c r="J179">
        <v>202.3</v>
      </c>
      <c r="K179">
        <v>274.5</v>
      </c>
      <c r="L179">
        <v>67.6</v>
      </c>
      <c r="M179">
        <v>125.8</v>
      </c>
      <c r="N179">
        <v>1213.8</v>
      </c>
      <c r="O179">
        <v>96.3</v>
      </c>
      <c r="P179">
        <v>24.6</v>
      </c>
      <c r="Q179">
        <v>152.5</v>
      </c>
      <c r="R179">
        <v>316.4</v>
      </c>
      <c r="S179">
        <v>267.6</v>
      </c>
      <c r="T179">
        <v>337.2</v>
      </c>
      <c r="U179">
        <v>259.7</v>
      </c>
      <c r="V179">
        <v>53.1</v>
      </c>
      <c r="W179">
        <v>62.1</v>
      </c>
      <c r="X179">
        <v>116</v>
      </c>
      <c r="Y179">
        <v>2172.6</v>
      </c>
    </row>
    <row r="180" spans="1:25" x14ac:dyDescent="0.25">
      <c r="A180" s="26" t="s">
        <v>285</v>
      </c>
      <c r="B180" s="27" t="s">
        <v>354</v>
      </c>
      <c r="C180">
        <v>2421.6</v>
      </c>
      <c r="D180">
        <v>3830.2</v>
      </c>
      <c r="E180">
        <v>15168.7</v>
      </c>
      <c r="F180">
        <v>21.2</v>
      </c>
      <c r="G180">
        <v>30.2</v>
      </c>
      <c r="H180">
        <v>12.6</v>
      </c>
      <c r="I180">
        <v>303.1</v>
      </c>
      <c r="J180">
        <v>2351.3</v>
      </c>
      <c r="K180">
        <v>2525.1</v>
      </c>
      <c r="L180">
        <v>1392</v>
      </c>
      <c r="M180">
        <v>1269.4</v>
      </c>
      <c r="N180">
        <v>14928.7</v>
      </c>
      <c r="O180">
        <v>480.2</v>
      </c>
      <c r="P180">
        <v>411.8</v>
      </c>
      <c r="Q180">
        <v>1195</v>
      </c>
      <c r="R180">
        <v>5280.5</v>
      </c>
      <c r="S180">
        <v>2400.4</v>
      </c>
      <c r="T180">
        <v>2657.3</v>
      </c>
      <c r="U180">
        <v>4761.3</v>
      </c>
      <c r="V180">
        <v>339.1</v>
      </c>
      <c r="W180">
        <v>1047.2</v>
      </c>
      <c r="X180">
        <v>3106.6</v>
      </c>
      <c r="Y180">
        <v>22254.1</v>
      </c>
    </row>
    <row r="181" spans="1:25" x14ac:dyDescent="0.25">
      <c r="A181" s="26" t="s">
        <v>286</v>
      </c>
      <c r="B181" s="27" t="s">
        <v>355</v>
      </c>
      <c r="C181">
        <v>1082.1</v>
      </c>
      <c r="D181">
        <v>847.4</v>
      </c>
      <c r="E181">
        <v>13828.2</v>
      </c>
      <c r="F181">
        <v>13.7</v>
      </c>
      <c r="G181">
        <v>8.6</v>
      </c>
      <c r="H181">
        <v>9.3</v>
      </c>
      <c r="I181">
        <v>123.7</v>
      </c>
      <c r="J181">
        <v>718.8</v>
      </c>
      <c r="K181">
        <v>2236.1</v>
      </c>
      <c r="L181">
        <v>242.1</v>
      </c>
      <c r="M181">
        <v>616.4</v>
      </c>
      <c r="N181">
        <v>6084.5</v>
      </c>
      <c r="O181">
        <v>227.2</v>
      </c>
      <c r="P181">
        <v>61</v>
      </c>
      <c r="Q181">
        <v>475</v>
      </c>
      <c r="R181">
        <v>1693</v>
      </c>
      <c r="S181">
        <v>2041.7</v>
      </c>
      <c r="T181">
        <v>779.6</v>
      </c>
      <c r="U181">
        <v>1385.8</v>
      </c>
      <c r="V181">
        <v>263.4</v>
      </c>
      <c r="W181">
        <v>690.2</v>
      </c>
      <c r="X181">
        <v>890.7</v>
      </c>
      <c r="Y181">
        <v>18219.4</v>
      </c>
    </row>
    <row r="182" spans="1:25" x14ac:dyDescent="0.25">
      <c r="A182" s="26" t="s">
        <v>287</v>
      </c>
      <c r="B182" s="27" t="s">
        <v>356</v>
      </c>
      <c r="C182">
        <v>427.2</v>
      </c>
      <c r="D182">
        <v>474.6</v>
      </c>
      <c r="E182">
        <v>2032.7</v>
      </c>
      <c r="F182">
        <v>1.8</v>
      </c>
      <c r="G182">
        <v>1.8</v>
      </c>
      <c r="H182">
        <v>9.4</v>
      </c>
      <c r="I182">
        <v>43.1</v>
      </c>
      <c r="J182">
        <v>442.2</v>
      </c>
      <c r="K182">
        <v>273.2</v>
      </c>
      <c r="L182">
        <v>81.7</v>
      </c>
      <c r="M182">
        <v>136.1</v>
      </c>
      <c r="N182">
        <v>8420.2</v>
      </c>
      <c r="O182">
        <v>120.3</v>
      </c>
      <c r="P182">
        <v>18.7</v>
      </c>
      <c r="Q182">
        <v>167.6</v>
      </c>
      <c r="R182">
        <v>727.6</v>
      </c>
      <c r="S182">
        <v>56.3</v>
      </c>
      <c r="T182">
        <v>193.7</v>
      </c>
      <c r="U182">
        <v>372.6</v>
      </c>
      <c r="V182">
        <v>95.9</v>
      </c>
      <c r="W182">
        <v>27.8</v>
      </c>
      <c r="X182">
        <v>86.9</v>
      </c>
      <c r="Y182">
        <v>5639.3</v>
      </c>
    </row>
    <row r="183" spans="1:25" x14ac:dyDescent="0.25">
      <c r="A183" s="26" t="s">
        <v>288</v>
      </c>
      <c r="B183" s="27" t="s">
        <v>357</v>
      </c>
      <c r="C183">
        <v>216.9</v>
      </c>
      <c r="D183">
        <v>965.8</v>
      </c>
      <c r="E183">
        <v>2748.4</v>
      </c>
      <c r="F183">
        <v>1.9</v>
      </c>
      <c r="G183">
        <v>2.7</v>
      </c>
      <c r="H183">
        <v>4.5</v>
      </c>
      <c r="I183">
        <v>26.4</v>
      </c>
      <c r="J183">
        <v>277.8</v>
      </c>
      <c r="K183">
        <v>1052.5</v>
      </c>
      <c r="L183">
        <v>56.4</v>
      </c>
      <c r="M183">
        <v>96.4</v>
      </c>
      <c r="N183">
        <v>2637.4</v>
      </c>
      <c r="O183">
        <v>137.6</v>
      </c>
      <c r="P183">
        <v>13.9</v>
      </c>
      <c r="Q183">
        <v>81.7</v>
      </c>
      <c r="R183">
        <v>84.5</v>
      </c>
      <c r="S183">
        <v>588.6</v>
      </c>
      <c r="T183">
        <v>153.8</v>
      </c>
      <c r="U183">
        <v>1229</v>
      </c>
      <c r="V183">
        <v>67.4</v>
      </c>
      <c r="W183">
        <v>71.9</v>
      </c>
      <c r="X183">
        <v>154.5</v>
      </c>
      <c r="Y183">
        <v>4758.8</v>
      </c>
    </row>
    <row r="184" spans="1:25" x14ac:dyDescent="0.25">
      <c r="A184" s="26" t="s">
        <v>289</v>
      </c>
      <c r="B184" s="27" t="s">
        <v>358</v>
      </c>
      <c r="C184">
        <v>84.2</v>
      </c>
      <c r="D184">
        <v>82</v>
      </c>
      <c r="E184">
        <v>146</v>
      </c>
      <c r="F184">
        <v>1.3</v>
      </c>
      <c r="G184">
        <v>2.8</v>
      </c>
      <c r="H184">
        <v>1.5</v>
      </c>
      <c r="I184">
        <v>17.3</v>
      </c>
      <c r="J184">
        <v>55.4</v>
      </c>
      <c r="K184">
        <v>50.4</v>
      </c>
      <c r="L184">
        <v>8.5</v>
      </c>
      <c r="M184">
        <v>36.5</v>
      </c>
      <c r="N184">
        <v>631.5</v>
      </c>
      <c r="O184">
        <v>15.6</v>
      </c>
      <c r="P184">
        <v>4.4</v>
      </c>
      <c r="Q184">
        <v>21</v>
      </c>
      <c r="R184">
        <v>60.2</v>
      </c>
      <c r="S184">
        <v>74</v>
      </c>
      <c r="T184">
        <v>74.7</v>
      </c>
      <c r="U184">
        <v>34</v>
      </c>
      <c r="V184">
        <v>5.8</v>
      </c>
      <c r="W184">
        <v>21.1</v>
      </c>
      <c r="X184">
        <v>12.5</v>
      </c>
      <c r="Y184">
        <v>382.8</v>
      </c>
    </row>
    <row r="185" spans="1:25" x14ac:dyDescent="0.25">
      <c r="A185" s="26" t="s">
        <v>290</v>
      </c>
      <c r="B185" s="27" t="s">
        <v>359</v>
      </c>
      <c r="C185">
        <v>937.8</v>
      </c>
      <c r="D185">
        <v>4217.8</v>
      </c>
      <c r="E185">
        <v>10642.4</v>
      </c>
      <c r="F185">
        <v>16.8</v>
      </c>
      <c r="G185">
        <v>36</v>
      </c>
      <c r="H185">
        <v>20.4</v>
      </c>
      <c r="I185">
        <v>212.6</v>
      </c>
      <c r="J185">
        <v>1079.1</v>
      </c>
      <c r="K185">
        <v>2005.5</v>
      </c>
      <c r="L185">
        <v>355.3</v>
      </c>
      <c r="M185">
        <v>1165.9</v>
      </c>
      <c r="N185">
        <v>14353.4</v>
      </c>
      <c r="O185">
        <v>458.8</v>
      </c>
      <c r="P185">
        <v>166.8</v>
      </c>
      <c r="Q185">
        <v>1461.1</v>
      </c>
      <c r="R185">
        <v>4428.7</v>
      </c>
      <c r="S185">
        <v>1456.9</v>
      </c>
      <c r="T185">
        <v>1944.8</v>
      </c>
      <c r="U185">
        <v>517.4</v>
      </c>
      <c r="V185">
        <v>317.8</v>
      </c>
      <c r="W185">
        <v>673.3</v>
      </c>
      <c r="X185">
        <v>1024.1</v>
      </c>
      <c r="Y185">
        <v>20666.4</v>
      </c>
    </row>
    <row r="186" spans="1:25" x14ac:dyDescent="0.25">
      <c r="A186" s="26" t="s">
        <v>291</v>
      </c>
      <c r="B186" s="27" t="s">
        <v>360</v>
      </c>
      <c r="C186">
        <v>270.4</v>
      </c>
      <c r="D186">
        <v>1503.3</v>
      </c>
      <c r="E186">
        <v>1989.7</v>
      </c>
      <c r="F186">
        <v>8.6</v>
      </c>
      <c r="G186">
        <v>17.3</v>
      </c>
      <c r="H186">
        <v>7.6</v>
      </c>
      <c r="I186">
        <v>91.9</v>
      </c>
      <c r="J186">
        <v>365.1</v>
      </c>
      <c r="K186">
        <v>904.3</v>
      </c>
      <c r="L186">
        <v>78.3</v>
      </c>
      <c r="M186">
        <v>433.2</v>
      </c>
      <c r="N186">
        <v>4019.5</v>
      </c>
      <c r="O186">
        <v>288.8</v>
      </c>
      <c r="P186">
        <v>78.9</v>
      </c>
      <c r="Q186">
        <v>365.8</v>
      </c>
      <c r="R186">
        <v>1697.1</v>
      </c>
      <c r="S186">
        <v>388.4</v>
      </c>
      <c r="T186">
        <v>647.1</v>
      </c>
      <c r="U186">
        <v>517.1</v>
      </c>
      <c r="V186">
        <v>82</v>
      </c>
      <c r="W186">
        <v>204.9</v>
      </c>
      <c r="X186">
        <v>246.6</v>
      </c>
      <c r="Y186">
        <v>5832.6</v>
      </c>
    </row>
    <row r="187" spans="1:25" x14ac:dyDescent="0.25">
      <c r="A187" s="26" t="s">
        <v>292</v>
      </c>
      <c r="B187" s="27" t="s">
        <v>361</v>
      </c>
      <c r="C187">
        <v>131.5</v>
      </c>
      <c r="D187">
        <v>1606.6</v>
      </c>
      <c r="E187">
        <v>288.5</v>
      </c>
      <c r="F187">
        <v>2.4</v>
      </c>
      <c r="G187">
        <v>1.9</v>
      </c>
      <c r="H187">
        <v>2.9</v>
      </c>
      <c r="I187">
        <v>50.2</v>
      </c>
      <c r="J187">
        <v>39.4</v>
      </c>
      <c r="K187">
        <v>102.3</v>
      </c>
      <c r="L187">
        <v>11.1</v>
      </c>
      <c r="M187">
        <v>55.6</v>
      </c>
      <c r="N187">
        <v>489.1</v>
      </c>
      <c r="O187">
        <v>38.3</v>
      </c>
      <c r="P187">
        <v>9.9</v>
      </c>
      <c r="Q187">
        <v>267.4</v>
      </c>
      <c r="R187">
        <v>617.1</v>
      </c>
      <c r="S187">
        <v>142.3</v>
      </c>
      <c r="T187">
        <v>235</v>
      </c>
      <c r="U187">
        <v>108.3</v>
      </c>
      <c r="V187">
        <v>20.6</v>
      </c>
      <c r="W187">
        <v>39.3</v>
      </c>
      <c r="X187">
        <v>77</v>
      </c>
      <c r="Y187">
        <v>1119</v>
      </c>
    </row>
    <row r="188" spans="1:25" x14ac:dyDescent="0.25">
      <c r="A188" s="26" t="s">
        <v>293</v>
      </c>
      <c r="B188" s="27" t="s">
        <v>362</v>
      </c>
      <c r="C188">
        <v>351.4</v>
      </c>
      <c r="D188">
        <v>1839.5</v>
      </c>
      <c r="E188">
        <v>1829.7</v>
      </c>
      <c r="F188">
        <v>7.8</v>
      </c>
      <c r="G188">
        <v>10.8</v>
      </c>
      <c r="H188">
        <v>7.5</v>
      </c>
      <c r="I188">
        <v>69.7</v>
      </c>
      <c r="J188">
        <v>272.6</v>
      </c>
      <c r="K188">
        <v>632</v>
      </c>
      <c r="L188">
        <v>77.4</v>
      </c>
      <c r="M188">
        <v>341.6</v>
      </c>
      <c r="N188">
        <v>3560.7</v>
      </c>
      <c r="O188">
        <v>477.9</v>
      </c>
      <c r="P188">
        <v>66.2</v>
      </c>
      <c r="Q188">
        <v>315.1</v>
      </c>
      <c r="R188">
        <v>1826.1</v>
      </c>
      <c r="S188">
        <v>814.1</v>
      </c>
      <c r="T188">
        <v>530.5</v>
      </c>
      <c r="U188">
        <v>731.6</v>
      </c>
      <c r="V188">
        <v>134.9</v>
      </c>
      <c r="W188">
        <v>199.4</v>
      </c>
      <c r="X188">
        <v>262.5</v>
      </c>
      <c r="Y188">
        <v>6291.7</v>
      </c>
    </row>
    <row r="189" spans="1:25" x14ac:dyDescent="0.25">
      <c r="A189" s="26" t="s">
        <v>294</v>
      </c>
      <c r="B189" s="27" t="s">
        <v>363</v>
      </c>
      <c r="C189">
        <v>159.3</v>
      </c>
      <c r="D189">
        <v>803.5</v>
      </c>
      <c r="E189">
        <v>470.9</v>
      </c>
      <c r="F189">
        <v>3.2</v>
      </c>
      <c r="G189">
        <v>3.3</v>
      </c>
      <c r="H189">
        <v>1.8</v>
      </c>
      <c r="I189">
        <v>42.2</v>
      </c>
      <c r="J189">
        <v>102.4</v>
      </c>
      <c r="K189">
        <v>187</v>
      </c>
      <c r="L189">
        <v>26.5</v>
      </c>
      <c r="M189">
        <v>143.8</v>
      </c>
      <c r="N189">
        <v>1083.4</v>
      </c>
      <c r="O189">
        <v>160.6</v>
      </c>
      <c r="P189">
        <v>14.4</v>
      </c>
      <c r="Q189">
        <v>129.9</v>
      </c>
      <c r="R189">
        <v>542.4</v>
      </c>
      <c r="S189">
        <v>265.4</v>
      </c>
      <c r="T189">
        <v>202.9</v>
      </c>
      <c r="U189">
        <v>322.3</v>
      </c>
      <c r="V189">
        <v>9.9</v>
      </c>
      <c r="W189">
        <v>72.2</v>
      </c>
      <c r="X189">
        <v>105.2</v>
      </c>
      <c r="Y189">
        <v>2312.6</v>
      </c>
    </row>
    <row r="190" spans="1:25" x14ac:dyDescent="0.25">
      <c r="A190" s="26" t="s">
        <v>295</v>
      </c>
      <c r="B190" s="27" t="s">
        <v>364</v>
      </c>
      <c r="C190">
        <v>713.7</v>
      </c>
      <c r="D190">
        <v>2419.4</v>
      </c>
      <c r="E190">
        <v>3666.8</v>
      </c>
      <c r="F190">
        <v>4.6</v>
      </c>
      <c r="G190">
        <v>9.3</v>
      </c>
      <c r="H190">
        <v>4.8</v>
      </c>
      <c r="I190">
        <v>94.5</v>
      </c>
      <c r="J190">
        <v>292.6</v>
      </c>
      <c r="K190">
        <v>1268.4</v>
      </c>
      <c r="L190">
        <v>71.9</v>
      </c>
      <c r="M190">
        <v>767</v>
      </c>
      <c r="N190">
        <v>4864.4</v>
      </c>
      <c r="O190">
        <v>154.5</v>
      </c>
      <c r="P190">
        <v>90.1</v>
      </c>
      <c r="Q190">
        <v>570.7</v>
      </c>
      <c r="R190">
        <v>1441.4</v>
      </c>
      <c r="S190">
        <v>1012.5</v>
      </c>
      <c r="T190">
        <v>648.2</v>
      </c>
      <c r="U190">
        <v>1065.1</v>
      </c>
      <c r="V190">
        <v>63.1</v>
      </c>
      <c r="W190">
        <v>495.3</v>
      </c>
      <c r="X190">
        <v>471.4</v>
      </c>
      <c r="Y190">
        <v>8191.4</v>
      </c>
    </row>
    <row r="191" spans="1:25" x14ac:dyDescent="0.25">
      <c r="A191" s="26" t="s">
        <v>296</v>
      </c>
      <c r="B191" s="27" t="s">
        <v>365</v>
      </c>
      <c r="C191">
        <v>90.6</v>
      </c>
      <c r="D191">
        <v>357.4</v>
      </c>
      <c r="E191">
        <v>392.9</v>
      </c>
      <c r="F191">
        <v>0.3</v>
      </c>
      <c r="G191">
        <v>1.4</v>
      </c>
      <c r="H191">
        <v>16.8</v>
      </c>
      <c r="I191">
        <v>13.5</v>
      </c>
      <c r="J191">
        <v>45.7</v>
      </c>
      <c r="K191">
        <v>206.4</v>
      </c>
      <c r="L191">
        <v>9.6</v>
      </c>
      <c r="M191">
        <v>69.1</v>
      </c>
      <c r="N191">
        <v>603.1</v>
      </c>
      <c r="O191">
        <v>32.5</v>
      </c>
      <c r="P191">
        <v>8.6</v>
      </c>
      <c r="Q191">
        <v>37</v>
      </c>
      <c r="R191">
        <v>232.3</v>
      </c>
      <c r="S191">
        <v>38.7</v>
      </c>
      <c r="T191">
        <v>57.3</v>
      </c>
      <c r="U191">
        <v>87.8</v>
      </c>
      <c r="V191">
        <v>10.5</v>
      </c>
      <c r="W191">
        <v>37.3</v>
      </c>
      <c r="X191">
        <v>48.6</v>
      </c>
      <c r="Y191">
        <v>1181.8</v>
      </c>
    </row>
    <row r="192" spans="1:25" x14ac:dyDescent="0.25">
      <c r="A192" s="26" t="s">
        <v>297</v>
      </c>
      <c r="B192" s="27" t="s">
        <v>366</v>
      </c>
      <c r="C192">
        <v>236.1</v>
      </c>
      <c r="D192">
        <v>151.8</v>
      </c>
      <c r="E192">
        <v>899.3</v>
      </c>
      <c r="F192">
        <v>4.8</v>
      </c>
      <c r="G192">
        <v>1.9</v>
      </c>
      <c r="H192">
        <v>16.9</v>
      </c>
      <c r="I192">
        <v>32.5</v>
      </c>
      <c r="J192">
        <v>135.8</v>
      </c>
      <c r="K192">
        <v>162.3</v>
      </c>
      <c r="L192">
        <v>13.4</v>
      </c>
      <c r="M192">
        <v>177.7</v>
      </c>
      <c r="N192">
        <v>1391.3</v>
      </c>
      <c r="O192">
        <v>2.3</v>
      </c>
      <c r="P192">
        <v>21.4</v>
      </c>
      <c r="Q192">
        <v>340.3</v>
      </c>
      <c r="R192">
        <v>130.4</v>
      </c>
      <c r="S192">
        <v>8.6</v>
      </c>
      <c r="T192">
        <v>4</v>
      </c>
      <c r="U192">
        <v>312.2</v>
      </c>
      <c r="V192">
        <v>1.7</v>
      </c>
      <c r="W192">
        <v>28.2</v>
      </c>
      <c r="X192">
        <v>56.7</v>
      </c>
      <c r="Y192">
        <v>1917.6</v>
      </c>
    </row>
    <row r="193" spans="1:25" x14ac:dyDescent="0.25">
      <c r="A193" s="26" t="s">
        <v>298</v>
      </c>
      <c r="B193" s="27" t="s">
        <v>367</v>
      </c>
      <c r="C193">
        <v>856.5</v>
      </c>
      <c r="D193">
        <v>2621.9</v>
      </c>
      <c r="E193">
        <v>4743.5</v>
      </c>
      <c r="F193">
        <v>4.4</v>
      </c>
      <c r="G193">
        <v>10.5</v>
      </c>
      <c r="H193">
        <v>62.5</v>
      </c>
      <c r="I193">
        <v>83.6</v>
      </c>
      <c r="J193">
        <v>406.3</v>
      </c>
      <c r="K193">
        <v>931.6</v>
      </c>
      <c r="L193">
        <v>114.6</v>
      </c>
      <c r="M193">
        <v>810</v>
      </c>
      <c r="N193">
        <v>3970.5</v>
      </c>
      <c r="O193">
        <v>524.9</v>
      </c>
      <c r="P193">
        <v>105.4</v>
      </c>
      <c r="Q193">
        <v>539.5</v>
      </c>
      <c r="R193">
        <v>1659.5</v>
      </c>
      <c r="S193">
        <v>641.5</v>
      </c>
      <c r="T193">
        <v>594.6</v>
      </c>
      <c r="U193">
        <v>1063.7</v>
      </c>
      <c r="V193">
        <v>77.7</v>
      </c>
      <c r="W193">
        <v>269.6</v>
      </c>
      <c r="X193">
        <v>479.1</v>
      </c>
      <c r="Y193">
        <v>9564.3</v>
      </c>
    </row>
    <row r="194" spans="1:25" x14ac:dyDescent="0.25">
      <c r="A194" s="26" t="s">
        <v>299</v>
      </c>
      <c r="B194" s="27" t="s">
        <v>368</v>
      </c>
      <c r="C194">
        <v>153.5</v>
      </c>
      <c r="D194">
        <v>448</v>
      </c>
      <c r="E194">
        <v>930.1</v>
      </c>
      <c r="F194">
        <v>4.9</v>
      </c>
      <c r="G194">
        <v>8.5</v>
      </c>
      <c r="H194">
        <v>2.6</v>
      </c>
      <c r="I194">
        <v>36.8</v>
      </c>
      <c r="J194">
        <v>639.4</v>
      </c>
      <c r="K194">
        <v>273.1</v>
      </c>
      <c r="L194">
        <v>14.3</v>
      </c>
      <c r="M194">
        <v>184.4</v>
      </c>
      <c r="N194">
        <v>2058.7</v>
      </c>
      <c r="O194">
        <v>288.4</v>
      </c>
      <c r="P194">
        <v>13.2</v>
      </c>
      <c r="Q194">
        <v>191.8</v>
      </c>
      <c r="R194">
        <v>856.7</v>
      </c>
      <c r="S194">
        <v>232.5</v>
      </c>
      <c r="T194">
        <v>267.6</v>
      </c>
      <c r="U194">
        <v>596.9</v>
      </c>
      <c r="V194">
        <v>73.9</v>
      </c>
      <c r="W194">
        <v>429.8</v>
      </c>
      <c r="X194">
        <v>155.9</v>
      </c>
      <c r="Y194">
        <v>2394.4</v>
      </c>
    </row>
    <row r="195" spans="1:25" x14ac:dyDescent="0.25">
      <c r="A195" s="26" t="s">
        <v>300</v>
      </c>
      <c r="B195" s="27" t="s">
        <v>369</v>
      </c>
      <c r="C195">
        <v>30.5</v>
      </c>
      <c r="D195">
        <v>366.1</v>
      </c>
      <c r="E195">
        <v>149.3</v>
      </c>
      <c r="F195">
        <v>0.8</v>
      </c>
      <c r="G195">
        <v>1.3</v>
      </c>
      <c r="H195">
        <v>0.7</v>
      </c>
      <c r="I195">
        <v>16.9</v>
      </c>
      <c r="J195">
        <v>24.4</v>
      </c>
      <c r="K195">
        <v>21.5</v>
      </c>
      <c r="L195">
        <v>2.9</v>
      </c>
      <c r="M195">
        <v>16.5</v>
      </c>
      <c r="N195">
        <v>112.4</v>
      </c>
      <c r="O195">
        <v>9.7</v>
      </c>
      <c r="P195">
        <v>2.6</v>
      </c>
      <c r="Q195">
        <v>62.9</v>
      </c>
      <c r="R195">
        <v>136.7</v>
      </c>
      <c r="S195">
        <v>28.7</v>
      </c>
      <c r="T195">
        <v>51.7</v>
      </c>
      <c r="U195">
        <v>22.8</v>
      </c>
      <c r="V195">
        <v>4</v>
      </c>
      <c r="W195">
        <v>7.4</v>
      </c>
      <c r="X195">
        <v>18.1</v>
      </c>
      <c r="Y195">
        <v>233.8</v>
      </c>
    </row>
    <row r="196" spans="1:25" x14ac:dyDescent="0.25">
      <c r="A196" s="26" t="s">
        <v>301</v>
      </c>
      <c r="B196" s="27" t="s">
        <v>370</v>
      </c>
      <c r="C196">
        <v>37</v>
      </c>
      <c r="D196">
        <v>150.6</v>
      </c>
      <c r="E196">
        <v>204.4</v>
      </c>
      <c r="F196">
        <v>2.7</v>
      </c>
      <c r="G196">
        <v>0.6</v>
      </c>
      <c r="H196">
        <v>0.2</v>
      </c>
      <c r="I196">
        <v>10.9</v>
      </c>
      <c r="J196">
        <v>22.7</v>
      </c>
      <c r="K196">
        <v>15.7</v>
      </c>
      <c r="L196">
        <v>5.2</v>
      </c>
      <c r="M196">
        <v>37.7</v>
      </c>
      <c r="N196">
        <v>95.8</v>
      </c>
      <c r="O196">
        <v>7.5</v>
      </c>
      <c r="P196">
        <v>1.9</v>
      </c>
      <c r="Q196">
        <v>16.8</v>
      </c>
      <c r="R196">
        <v>59.4</v>
      </c>
      <c r="S196">
        <v>13.9</v>
      </c>
      <c r="T196">
        <v>21.1</v>
      </c>
      <c r="U196">
        <v>15.9</v>
      </c>
      <c r="V196">
        <v>1.7</v>
      </c>
      <c r="W196">
        <v>4.1</v>
      </c>
      <c r="X196">
        <v>7.3</v>
      </c>
      <c r="Y196">
        <v>146.5</v>
      </c>
    </row>
    <row r="197" spans="1:25" x14ac:dyDescent="0.25">
      <c r="A197" s="26" t="s">
        <v>302</v>
      </c>
      <c r="B197" s="27" t="s">
        <v>371</v>
      </c>
      <c r="C197">
        <v>12.6</v>
      </c>
      <c r="D197">
        <v>15.7</v>
      </c>
      <c r="E197">
        <v>43.8</v>
      </c>
      <c r="G197">
        <v>0.1</v>
      </c>
      <c r="H197">
        <v>0.1</v>
      </c>
      <c r="I197">
        <v>0.8</v>
      </c>
      <c r="J197">
        <v>4.1</v>
      </c>
      <c r="K197">
        <v>4</v>
      </c>
      <c r="L197">
        <v>1</v>
      </c>
      <c r="M197">
        <v>6</v>
      </c>
      <c r="N197">
        <v>41.6</v>
      </c>
      <c r="O197">
        <v>3.9</v>
      </c>
      <c r="P197">
        <v>0.7</v>
      </c>
      <c r="Q197">
        <v>3.2</v>
      </c>
      <c r="R197">
        <v>20.3</v>
      </c>
      <c r="S197">
        <v>4.8</v>
      </c>
      <c r="T197">
        <v>6.5</v>
      </c>
      <c r="U197">
        <v>4.6</v>
      </c>
      <c r="V197">
        <v>0.8</v>
      </c>
      <c r="W197">
        <v>1.5</v>
      </c>
      <c r="X197">
        <v>2.9</v>
      </c>
      <c r="Y197">
        <v>52.8</v>
      </c>
    </row>
    <row r="198" spans="1:25" x14ac:dyDescent="0.25">
      <c r="A198" s="26" t="s">
        <v>303</v>
      </c>
      <c r="B198" s="27" t="s">
        <v>372</v>
      </c>
      <c r="C198">
        <v>32.4</v>
      </c>
      <c r="D198">
        <v>119.4</v>
      </c>
      <c r="E198">
        <v>188.2</v>
      </c>
      <c r="F198">
        <v>1</v>
      </c>
      <c r="G198">
        <v>1.5</v>
      </c>
      <c r="H198">
        <v>0.4</v>
      </c>
      <c r="I198">
        <v>9.8</v>
      </c>
      <c r="J198">
        <v>19.5</v>
      </c>
      <c r="K198">
        <v>23.5</v>
      </c>
      <c r="L198">
        <v>6.2</v>
      </c>
      <c r="M198">
        <v>197.4</v>
      </c>
      <c r="N198">
        <v>966.5</v>
      </c>
      <c r="O198">
        <v>27.6</v>
      </c>
      <c r="P198">
        <v>5.6</v>
      </c>
      <c r="Q198">
        <v>25.5</v>
      </c>
      <c r="R198">
        <v>52.7</v>
      </c>
      <c r="S198">
        <v>36.5</v>
      </c>
      <c r="T198">
        <v>35.5</v>
      </c>
      <c r="U198">
        <v>36.6</v>
      </c>
      <c r="V198">
        <v>3.2</v>
      </c>
      <c r="W198">
        <v>12.1</v>
      </c>
      <c r="X198">
        <v>12.9</v>
      </c>
      <c r="Y198">
        <v>421.1</v>
      </c>
    </row>
    <row r="199" spans="1:25" x14ac:dyDescent="0.25">
      <c r="A199" s="26" t="s">
        <v>304</v>
      </c>
      <c r="B199" s="27" t="s">
        <v>373</v>
      </c>
      <c r="C199">
        <v>12.9</v>
      </c>
      <c r="D199">
        <v>36.9</v>
      </c>
      <c r="E199">
        <v>95.9</v>
      </c>
      <c r="F199">
        <v>1</v>
      </c>
      <c r="G199">
        <v>0.5</v>
      </c>
      <c r="H199">
        <v>0.3</v>
      </c>
      <c r="I199">
        <v>4.9</v>
      </c>
      <c r="J199">
        <v>13.7</v>
      </c>
      <c r="K199">
        <v>15.6</v>
      </c>
      <c r="L199">
        <v>1.5</v>
      </c>
      <c r="M199">
        <v>15.9</v>
      </c>
      <c r="N199">
        <v>130.7</v>
      </c>
      <c r="O199">
        <v>6.9</v>
      </c>
      <c r="P199">
        <v>2.3</v>
      </c>
      <c r="Q199">
        <v>9.9</v>
      </c>
      <c r="R199">
        <v>26.9</v>
      </c>
      <c r="S199">
        <v>12.4</v>
      </c>
      <c r="T199">
        <v>9.7</v>
      </c>
      <c r="U199">
        <v>12</v>
      </c>
      <c r="V199">
        <v>1.7</v>
      </c>
      <c r="W199">
        <v>5.7</v>
      </c>
      <c r="X199">
        <v>5.6</v>
      </c>
      <c r="Y199">
        <v>107.6</v>
      </c>
    </row>
    <row r="200" spans="1:25" x14ac:dyDescent="0.25">
      <c r="A200" s="26" t="s">
        <v>305</v>
      </c>
      <c r="B200" s="27" t="s">
        <v>374</v>
      </c>
      <c r="C200">
        <v>14.3</v>
      </c>
      <c r="D200">
        <v>45.1</v>
      </c>
      <c r="E200">
        <v>83.8</v>
      </c>
      <c r="F200">
        <v>0.2</v>
      </c>
      <c r="G200">
        <v>0.3</v>
      </c>
      <c r="H200">
        <v>0.3</v>
      </c>
      <c r="I200">
        <v>4</v>
      </c>
      <c r="J200">
        <v>14.6</v>
      </c>
      <c r="K200">
        <v>10.5</v>
      </c>
      <c r="L200">
        <v>2.5</v>
      </c>
      <c r="M200">
        <v>10.9</v>
      </c>
      <c r="N200">
        <v>97.7</v>
      </c>
      <c r="O200">
        <v>11.6</v>
      </c>
      <c r="P200">
        <v>4.3</v>
      </c>
      <c r="Q200">
        <v>11</v>
      </c>
      <c r="R200">
        <v>20.9</v>
      </c>
      <c r="S200">
        <v>9.2</v>
      </c>
      <c r="T200">
        <v>10.7</v>
      </c>
      <c r="U200">
        <v>10.8</v>
      </c>
      <c r="V200">
        <v>1.5</v>
      </c>
      <c r="W200">
        <v>2.4</v>
      </c>
      <c r="X200">
        <v>3.7</v>
      </c>
      <c r="Y200">
        <v>98.1</v>
      </c>
    </row>
    <row r="201" spans="1:25" x14ac:dyDescent="0.25">
      <c r="A201" s="26" t="s">
        <v>306</v>
      </c>
      <c r="B201" s="27" t="s">
        <v>375</v>
      </c>
      <c r="C201">
        <v>7.6</v>
      </c>
      <c r="D201">
        <v>13.7</v>
      </c>
      <c r="E201">
        <v>57.3</v>
      </c>
      <c r="F201">
        <v>0.1</v>
      </c>
      <c r="G201">
        <v>0.4</v>
      </c>
      <c r="H201">
        <v>0.2</v>
      </c>
      <c r="I201">
        <v>2.9</v>
      </c>
      <c r="J201">
        <v>7</v>
      </c>
      <c r="K201">
        <v>11.9</v>
      </c>
      <c r="L201">
        <v>1.2</v>
      </c>
      <c r="M201">
        <v>9.2</v>
      </c>
      <c r="N201">
        <v>136.8</v>
      </c>
      <c r="O201">
        <v>3.6</v>
      </c>
      <c r="P201">
        <v>0.9</v>
      </c>
      <c r="Q201">
        <v>4.9</v>
      </c>
      <c r="R201">
        <v>21</v>
      </c>
      <c r="S201">
        <v>3.2</v>
      </c>
      <c r="T201">
        <v>10.5</v>
      </c>
      <c r="U201">
        <v>3.7</v>
      </c>
      <c r="V201">
        <v>0.6</v>
      </c>
      <c r="W201">
        <v>1.4</v>
      </c>
      <c r="X201">
        <v>2.2</v>
      </c>
      <c r="Y201">
        <v>47.6</v>
      </c>
    </row>
    <row r="202" spans="1:25" x14ac:dyDescent="0.25">
      <c r="A202" s="26" t="s">
        <v>307</v>
      </c>
      <c r="B202" s="27" t="s">
        <v>376</v>
      </c>
      <c r="C202">
        <v>6.8</v>
      </c>
      <c r="D202">
        <v>13.9</v>
      </c>
      <c r="E202">
        <v>146.8</v>
      </c>
      <c r="F202">
        <v>0.6</v>
      </c>
      <c r="G202">
        <v>1</v>
      </c>
      <c r="H202">
        <v>0.2</v>
      </c>
      <c r="I202">
        <v>3.8</v>
      </c>
      <c r="J202">
        <v>19.8</v>
      </c>
      <c r="K202">
        <v>26.9</v>
      </c>
      <c r="L202">
        <v>0.9</v>
      </c>
      <c r="M202">
        <v>49.5</v>
      </c>
      <c r="N202">
        <v>280.3</v>
      </c>
      <c r="O202">
        <v>3.2</v>
      </c>
      <c r="P202">
        <v>2.7</v>
      </c>
      <c r="Q202">
        <v>15</v>
      </c>
      <c r="R202">
        <v>19.4</v>
      </c>
      <c r="S202">
        <v>5.4</v>
      </c>
      <c r="T202">
        <v>6.1</v>
      </c>
      <c r="U202">
        <v>4.9</v>
      </c>
      <c r="V202">
        <v>0.7</v>
      </c>
      <c r="W202">
        <v>1.7</v>
      </c>
      <c r="X202">
        <v>2.1</v>
      </c>
      <c r="Y202">
        <v>50.5</v>
      </c>
    </row>
    <row r="203" spans="1:25" x14ac:dyDescent="0.25">
      <c r="A203" s="26" t="s">
        <v>308</v>
      </c>
      <c r="B203" s="27" t="s">
        <v>377</v>
      </c>
      <c r="J203">
        <v>0.2</v>
      </c>
      <c r="N203">
        <v>0.3</v>
      </c>
      <c r="R203">
        <v>0.1</v>
      </c>
      <c r="T203">
        <v>0.1</v>
      </c>
      <c r="Y203">
        <v>0.7</v>
      </c>
    </row>
    <row r="204" spans="1:2" x14ac:dyDescent="0.25">
      <c r="A204" s="26" t="s">
        <v>309</v>
      </c>
      <c r="B204" s="27" t="s">
        <v>378</v>
      </c>
    </row>
    <row r="207" spans="1:1" x14ac:dyDescent="0.25">
      <c r="A207" s="29" t="s">
        <v>426</v>
      </c>
    </row>
    <row r="208" spans="1:25" s="26" customFormat="1" x14ac:dyDescent="0.25">
      <c r="A208" s="26" t="s">
        <v>131</v>
      </c>
      <c r="B208" s="26" t="s">
        <v>423</v>
      </c>
      <c r="C208" s="26" t="s">
        <v>385</v>
      </c>
      <c r="D208" s="26" t="s">
        <v>386</v>
      </c>
      <c r="E208" s="26" t="s">
        <v>387</v>
      </c>
      <c r="F208" s="26" t="s">
        <v>388</v>
      </c>
      <c r="G208" s="26" t="s">
        <v>389</v>
      </c>
      <c r="H208" s="26" t="s">
        <v>390</v>
      </c>
      <c r="I208" s="26" t="s">
        <v>391</v>
      </c>
      <c r="J208" s="26" t="s">
        <v>392</v>
      </c>
      <c r="K208" s="26" t="s">
        <v>393</v>
      </c>
      <c r="L208" s="26" t="s">
        <v>394</v>
      </c>
      <c r="M208" s="26" t="s">
        <v>395</v>
      </c>
      <c r="N208" s="26" t="s">
        <v>396</v>
      </c>
      <c r="O208" s="26" t="s">
        <v>397</v>
      </c>
      <c r="P208" s="26" t="s">
        <v>398</v>
      </c>
      <c r="Q208" s="26" t="s">
        <v>399</v>
      </c>
      <c r="R208" s="26" t="s">
        <v>400</v>
      </c>
      <c r="S208" s="26" t="s">
        <v>401</v>
      </c>
      <c r="T208" s="26" t="s">
        <v>402</v>
      </c>
      <c r="U208" s="26" t="s">
        <v>403</v>
      </c>
      <c r="V208" s="26" t="s">
        <v>404</v>
      </c>
      <c r="W208" s="26" t="s">
        <v>405</v>
      </c>
      <c r="X208" s="26" t="s">
        <v>406</v>
      </c>
      <c r="Y208" s="26" t="s">
        <v>407</v>
      </c>
    </row>
    <row r="209" spans="1:25" x14ac:dyDescent="0.25">
      <c r="A209" s="26" t="s">
        <v>265</v>
      </c>
      <c r="B209" s="27" t="s">
        <v>315</v>
      </c>
      <c r="C209">
        <v>461.4</v>
      </c>
      <c r="D209">
        <v>749.6</v>
      </c>
      <c r="E209">
        <v>6311.3</v>
      </c>
      <c r="F209">
        <v>20.3</v>
      </c>
      <c r="G209">
        <v>25</v>
      </c>
      <c r="H209">
        <v>67.4</v>
      </c>
      <c r="I209">
        <v>217</v>
      </c>
      <c r="J209">
        <v>96.1</v>
      </c>
      <c r="K209">
        <v>132.7</v>
      </c>
      <c r="L209">
        <v>89.4</v>
      </c>
      <c r="M209">
        <v>254.6</v>
      </c>
      <c r="N209">
        <v>1595.7</v>
      </c>
      <c r="O209">
        <v>91.9</v>
      </c>
      <c r="P209">
        <v>10.1</v>
      </c>
      <c r="Q209">
        <v>90.8</v>
      </c>
      <c r="R209">
        <v>878</v>
      </c>
      <c r="S209">
        <v>284.7</v>
      </c>
      <c r="T209">
        <v>111.9</v>
      </c>
      <c r="U209">
        <v>151.2</v>
      </c>
      <c r="V209">
        <v>99.8</v>
      </c>
      <c r="W209">
        <v>762.1</v>
      </c>
      <c r="X209">
        <v>81.8</v>
      </c>
      <c r="Y209">
        <v>10836.9</v>
      </c>
    </row>
    <row r="210" spans="1:25" x14ac:dyDescent="0.25">
      <c r="A210" s="26" t="s">
        <v>266</v>
      </c>
      <c r="B210" s="27" t="s">
        <v>316</v>
      </c>
      <c r="C210">
        <v>20.2</v>
      </c>
      <c r="D210">
        <v>12.3</v>
      </c>
      <c r="E210">
        <v>7.7</v>
      </c>
      <c r="F210">
        <v>0.1</v>
      </c>
      <c r="G210">
        <v>1.7</v>
      </c>
      <c r="H210">
        <v>0.4</v>
      </c>
      <c r="I210">
        <v>0.5</v>
      </c>
      <c r="J210">
        <v>1.7</v>
      </c>
      <c r="K210">
        <v>7.5</v>
      </c>
      <c r="L210">
        <v>1.4</v>
      </c>
      <c r="M210">
        <v>0.8</v>
      </c>
      <c r="N210">
        <v>5.3</v>
      </c>
      <c r="O210">
        <v>3.8</v>
      </c>
      <c r="P210">
        <v>1.3</v>
      </c>
      <c r="Q210">
        <v>3.5</v>
      </c>
      <c r="R210">
        <v>18.7</v>
      </c>
      <c r="S210">
        <v>10.1</v>
      </c>
      <c r="T210">
        <v>2</v>
      </c>
      <c r="U210">
        <v>15.9</v>
      </c>
      <c r="V210">
        <v>1.5</v>
      </c>
      <c r="W210">
        <v>2</v>
      </c>
      <c r="X210">
        <v>1.7</v>
      </c>
      <c r="Y210">
        <v>148.9</v>
      </c>
    </row>
    <row r="211" spans="1:25" x14ac:dyDescent="0.25">
      <c r="A211" s="26" t="s">
        <v>267</v>
      </c>
      <c r="B211" s="27" t="s">
        <v>317</v>
      </c>
      <c r="C211">
        <v>-10.5</v>
      </c>
      <c r="D211">
        <v>48.8</v>
      </c>
      <c r="E211">
        <v>96.1</v>
      </c>
      <c r="F211">
        <v>1.8</v>
      </c>
      <c r="G211">
        <v>1.3</v>
      </c>
      <c r="H211">
        <v>11.8</v>
      </c>
      <c r="I211">
        <v>4.2</v>
      </c>
      <c r="J211">
        <v>4.7</v>
      </c>
      <c r="K211">
        <v>2.3</v>
      </c>
      <c r="L211">
        <v>2.5</v>
      </c>
      <c r="M211">
        <v>12.7</v>
      </c>
      <c r="N211">
        <v>52.3</v>
      </c>
      <c r="O211">
        <v>7.9</v>
      </c>
      <c r="P211">
        <v>0.6</v>
      </c>
      <c r="Q211">
        <v>5</v>
      </c>
      <c r="R211">
        <v>46</v>
      </c>
      <c r="S211">
        <v>8.7</v>
      </c>
      <c r="T211">
        <v>5</v>
      </c>
      <c r="U211">
        <v>10.6</v>
      </c>
      <c r="V211">
        <v>2.2</v>
      </c>
      <c r="W211">
        <v>14.9</v>
      </c>
      <c r="X211">
        <v>6.9</v>
      </c>
      <c r="Y211">
        <v>272.4</v>
      </c>
    </row>
    <row r="212" spans="1:25" x14ac:dyDescent="0.25">
      <c r="A212" s="26" t="s">
        <v>268</v>
      </c>
      <c r="B212" s="27" t="s">
        <v>318</v>
      </c>
      <c r="C212">
        <v>-168.4</v>
      </c>
      <c r="D212">
        <v>117.2</v>
      </c>
      <c r="E212">
        <v>37.2</v>
      </c>
      <c r="G212">
        <v>3.4</v>
      </c>
      <c r="H212">
        <v>1</v>
      </c>
      <c r="I212">
        <v>1.6</v>
      </c>
      <c r="J212">
        <v>19.6</v>
      </c>
      <c r="K212">
        <v>28.4</v>
      </c>
      <c r="L212">
        <v>-1.8</v>
      </c>
      <c r="M212">
        <v>50.3</v>
      </c>
      <c r="N212">
        <v>50.4</v>
      </c>
      <c r="O212">
        <v>11.8</v>
      </c>
      <c r="P212">
        <v>0.2</v>
      </c>
      <c r="Q212">
        <v>-16.1</v>
      </c>
      <c r="R212">
        <v>71</v>
      </c>
      <c r="S212">
        <v>14.4</v>
      </c>
      <c r="T212">
        <v>5.4</v>
      </c>
      <c r="U212">
        <v>11.2</v>
      </c>
      <c r="V212">
        <v>2.8</v>
      </c>
      <c r="W212">
        <v>28.5</v>
      </c>
      <c r="X212">
        <v>16.2</v>
      </c>
      <c r="Y212">
        <v>306.9</v>
      </c>
    </row>
    <row r="213" spans="1:25" x14ac:dyDescent="0.25">
      <c r="A213" s="26" t="s">
        <v>269</v>
      </c>
      <c r="B213" s="27" t="s">
        <v>319</v>
      </c>
      <c r="C213">
        <v>1884.8</v>
      </c>
      <c r="D213">
        <v>4112.2</v>
      </c>
      <c r="E213">
        <v>31769.9</v>
      </c>
      <c r="F213">
        <v>173.9</v>
      </c>
      <c r="G213">
        <v>308.5</v>
      </c>
      <c r="H213">
        <v>432.5</v>
      </c>
      <c r="I213">
        <v>1264.6</v>
      </c>
      <c r="J213">
        <v>671</v>
      </c>
      <c r="K213">
        <v>630.7</v>
      </c>
      <c r="L213">
        <v>1055.8</v>
      </c>
      <c r="M213">
        <v>2813.1</v>
      </c>
      <c r="N213">
        <v>17775.2</v>
      </c>
      <c r="O213">
        <v>1120.4</v>
      </c>
      <c r="P213">
        <v>136</v>
      </c>
      <c r="Q213">
        <v>1245.3</v>
      </c>
      <c r="R213">
        <v>10328.3</v>
      </c>
      <c r="S213">
        <v>5358.6</v>
      </c>
      <c r="T213">
        <v>1671.9</v>
      </c>
      <c r="U213">
        <v>1126.8</v>
      </c>
      <c r="V213">
        <v>712.4</v>
      </c>
      <c r="W213">
        <v>2490.5</v>
      </c>
      <c r="X213">
        <v>1875.2</v>
      </c>
      <c r="Y213">
        <v>36725.9</v>
      </c>
    </row>
    <row r="214" spans="1:25" x14ac:dyDescent="0.25">
      <c r="A214" s="26" t="s">
        <v>147</v>
      </c>
      <c r="B214" s="27" t="s">
        <v>320</v>
      </c>
      <c r="C214">
        <v>244</v>
      </c>
      <c r="D214">
        <v>1554</v>
      </c>
      <c r="E214">
        <v>5015.4</v>
      </c>
      <c r="F214">
        <v>20.3</v>
      </c>
      <c r="G214">
        <v>69.3</v>
      </c>
      <c r="H214">
        <v>333.1</v>
      </c>
      <c r="I214">
        <v>367.2</v>
      </c>
      <c r="J214">
        <v>659.4</v>
      </c>
      <c r="K214">
        <v>430.7</v>
      </c>
      <c r="L214">
        <v>154.1</v>
      </c>
      <c r="M214">
        <v>1069.2</v>
      </c>
      <c r="N214">
        <v>7592.6</v>
      </c>
      <c r="O214">
        <v>527.4</v>
      </c>
      <c r="P214">
        <v>29.7</v>
      </c>
      <c r="Q214">
        <v>213.7</v>
      </c>
      <c r="R214">
        <v>2252.7</v>
      </c>
      <c r="S214">
        <v>1206.4</v>
      </c>
      <c r="T214">
        <v>1908.8</v>
      </c>
      <c r="U214">
        <v>256.3</v>
      </c>
      <c r="V214">
        <v>75</v>
      </c>
      <c r="W214">
        <v>275.9</v>
      </c>
      <c r="X214">
        <v>516.1</v>
      </c>
      <c r="Y214">
        <v>10435.8</v>
      </c>
    </row>
    <row r="215" spans="1:25" x14ac:dyDescent="0.25">
      <c r="A215" s="26" t="s">
        <v>87</v>
      </c>
      <c r="B215" s="27" t="s">
        <v>321</v>
      </c>
      <c r="C215">
        <v>-121.7</v>
      </c>
      <c r="D215">
        <v>239.6</v>
      </c>
      <c r="E215">
        <v>1045.9</v>
      </c>
      <c r="F215">
        <v>3</v>
      </c>
      <c r="G215">
        <v>34.8</v>
      </c>
      <c r="H215">
        <v>8.4</v>
      </c>
      <c r="I215">
        <v>10.7</v>
      </c>
      <c r="J215">
        <v>56</v>
      </c>
      <c r="K215">
        <v>54.9</v>
      </c>
      <c r="L215">
        <v>19.3</v>
      </c>
      <c r="M215">
        <v>76.6</v>
      </c>
      <c r="N215">
        <v>872.1</v>
      </c>
      <c r="O215">
        <v>68.1</v>
      </c>
      <c r="P215">
        <v>4.4</v>
      </c>
      <c r="Q215">
        <v>22.2</v>
      </c>
      <c r="R215">
        <v>258</v>
      </c>
      <c r="S215">
        <v>119.6</v>
      </c>
      <c r="T215">
        <v>59.5</v>
      </c>
      <c r="U215">
        <v>81.4</v>
      </c>
      <c r="V215">
        <v>14.4</v>
      </c>
      <c r="W215">
        <v>139.4</v>
      </c>
      <c r="X215">
        <v>57.4</v>
      </c>
      <c r="Y215">
        <v>2750.9</v>
      </c>
    </row>
    <row r="216" spans="1:25" x14ac:dyDescent="0.25">
      <c r="A216" s="26" t="s">
        <v>89</v>
      </c>
      <c r="B216" s="27" t="s">
        <v>322</v>
      </c>
      <c r="C216">
        <v>-32.6</v>
      </c>
      <c r="D216">
        <v>226.7</v>
      </c>
      <c r="E216">
        <v>2908.5</v>
      </c>
      <c r="F216">
        <v>6.8</v>
      </c>
      <c r="G216">
        <v>6.8</v>
      </c>
      <c r="H216">
        <v>34</v>
      </c>
      <c r="I216">
        <v>37</v>
      </c>
      <c r="J216">
        <v>-2.8</v>
      </c>
      <c r="K216">
        <v>54.6</v>
      </c>
      <c r="L216">
        <v>116.4</v>
      </c>
      <c r="M216">
        <v>152.7</v>
      </c>
      <c r="N216">
        <v>772.2</v>
      </c>
      <c r="O216">
        <v>270.7</v>
      </c>
      <c r="P216">
        <v>45.7</v>
      </c>
      <c r="Q216">
        <v>73.5</v>
      </c>
      <c r="R216">
        <v>259.7</v>
      </c>
      <c r="S216">
        <v>74.6</v>
      </c>
      <c r="T216">
        <v>40.2</v>
      </c>
      <c r="U216">
        <v>80.3</v>
      </c>
      <c r="V216">
        <v>63</v>
      </c>
      <c r="W216">
        <v>318.9</v>
      </c>
      <c r="X216">
        <v>169.4</v>
      </c>
      <c r="Y216">
        <v>4554</v>
      </c>
    </row>
    <row r="217" spans="1:25" x14ac:dyDescent="0.25">
      <c r="A217" s="26" t="s">
        <v>91</v>
      </c>
      <c r="B217" s="27" t="s">
        <v>323</v>
      </c>
      <c r="C217">
        <v>-755.2</v>
      </c>
      <c r="D217">
        <v>190</v>
      </c>
      <c r="E217">
        <v>201.2</v>
      </c>
      <c r="F217">
        <v>0.5</v>
      </c>
      <c r="G217">
        <v>0.7</v>
      </c>
      <c r="H217">
        <v>2</v>
      </c>
      <c r="I217">
        <v>3.3</v>
      </c>
      <c r="J217">
        <v>12.6</v>
      </c>
      <c r="K217">
        <v>9.8</v>
      </c>
      <c r="L217">
        <v>7.6</v>
      </c>
      <c r="M217">
        <v>17.3</v>
      </c>
      <c r="N217">
        <v>311.1</v>
      </c>
      <c r="O217">
        <v>40.4</v>
      </c>
      <c r="P217">
        <v>6.2</v>
      </c>
      <c r="Q217">
        <v>-71.7</v>
      </c>
      <c r="R217">
        <v>201.8</v>
      </c>
      <c r="S217">
        <v>45.3</v>
      </c>
      <c r="T217">
        <v>18.7</v>
      </c>
      <c r="U217">
        <v>27.7</v>
      </c>
      <c r="V217">
        <v>12.6</v>
      </c>
      <c r="W217">
        <v>38.6</v>
      </c>
      <c r="X217">
        <v>20.4</v>
      </c>
      <c r="Y217">
        <v>723.7</v>
      </c>
    </row>
    <row r="218" spans="1:25" x14ac:dyDescent="0.25">
      <c r="A218" s="26" t="s">
        <v>93</v>
      </c>
      <c r="B218" s="27" t="s">
        <v>324</v>
      </c>
      <c r="C218">
        <v>542.1</v>
      </c>
      <c r="D218">
        <v>4821</v>
      </c>
      <c r="E218">
        <v>6274</v>
      </c>
      <c r="F218">
        <v>114.8</v>
      </c>
      <c r="G218">
        <v>234.2</v>
      </c>
      <c r="H218">
        <v>54.6</v>
      </c>
      <c r="I218">
        <v>69.8</v>
      </c>
      <c r="J218">
        <v>492.3</v>
      </c>
      <c r="K218">
        <v>23.9</v>
      </c>
      <c r="L218">
        <v>194.4</v>
      </c>
      <c r="M218">
        <v>626.8</v>
      </c>
      <c r="N218">
        <v>2185.9</v>
      </c>
      <c r="O218">
        <v>749.6</v>
      </c>
      <c r="P218">
        <v>350.9</v>
      </c>
      <c r="Q218">
        <v>546.9</v>
      </c>
      <c r="R218">
        <v>338</v>
      </c>
      <c r="S218">
        <v>413.9</v>
      </c>
      <c r="T218">
        <v>80.5</v>
      </c>
      <c r="U218">
        <v>636.7</v>
      </c>
      <c r="V218">
        <v>24.9</v>
      </c>
      <c r="W218">
        <v>370.4</v>
      </c>
      <c r="X218">
        <v>96.5</v>
      </c>
      <c r="Y218">
        <v>21829.6</v>
      </c>
    </row>
    <row r="219" spans="1:25" x14ac:dyDescent="0.25">
      <c r="A219" s="26" t="s">
        <v>95</v>
      </c>
      <c r="B219" s="27" t="s">
        <v>325</v>
      </c>
      <c r="C219">
        <v>1013.6</v>
      </c>
      <c r="D219">
        <v>1061.5</v>
      </c>
      <c r="E219">
        <v>7102.2</v>
      </c>
      <c r="F219">
        <v>44.8</v>
      </c>
      <c r="G219">
        <v>207.7</v>
      </c>
      <c r="H219">
        <v>139.2</v>
      </c>
      <c r="I219">
        <v>480.7</v>
      </c>
      <c r="J219">
        <v>903.2</v>
      </c>
      <c r="K219">
        <v>272.2</v>
      </c>
      <c r="L219">
        <v>419</v>
      </c>
      <c r="M219">
        <v>761.2</v>
      </c>
      <c r="N219">
        <v>9126.1</v>
      </c>
      <c r="O219">
        <v>1128.2</v>
      </c>
      <c r="P219">
        <v>257.7</v>
      </c>
      <c r="Q219">
        <v>1359</v>
      </c>
      <c r="R219">
        <v>2804.7</v>
      </c>
      <c r="S219">
        <v>1885.7</v>
      </c>
      <c r="T219">
        <v>592.9</v>
      </c>
      <c r="U219">
        <v>698.5</v>
      </c>
      <c r="V219">
        <v>281</v>
      </c>
      <c r="W219">
        <v>672</v>
      </c>
      <c r="X219">
        <v>972.8</v>
      </c>
      <c r="Y219">
        <v>14148.2</v>
      </c>
    </row>
    <row r="220" spans="1:25" x14ac:dyDescent="0.25">
      <c r="A220" s="26" t="s">
        <v>97</v>
      </c>
      <c r="B220" s="27" t="s">
        <v>326</v>
      </c>
      <c r="C220">
        <v>483.1</v>
      </c>
      <c r="D220">
        <v>943.9</v>
      </c>
      <c r="E220">
        <v>5596.5</v>
      </c>
      <c r="F220">
        <v>37.1</v>
      </c>
      <c r="G220">
        <v>65.8</v>
      </c>
      <c r="H220">
        <v>46.1</v>
      </c>
      <c r="I220">
        <v>413</v>
      </c>
      <c r="J220">
        <v>1661</v>
      </c>
      <c r="K220">
        <v>507</v>
      </c>
      <c r="L220">
        <v>544.5</v>
      </c>
      <c r="M220">
        <v>1912.2</v>
      </c>
      <c r="N220">
        <v>40577.4</v>
      </c>
      <c r="O220">
        <v>1464.2</v>
      </c>
      <c r="P220">
        <v>513</v>
      </c>
      <c r="Q220">
        <v>2293.8</v>
      </c>
      <c r="R220">
        <v>17186.6</v>
      </c>
      <c r="S220">
        <v>10950.2</v>
      </c>
      <c r="T220">
        <v>451.3</v>
      </c>
      <c r="U220">
        <v>465.6</v>
      </c>
      <c r="V220">
        <v>306.8</v>
      </c>
      <c r="W220">
        <v>2490.9</v>
      </c>
      <c r="X220">
        <v>2563</v>
      </c>
      <c r="Y220">
        <v>21637.2</v>
      </c>
    </row>
    <row r="221" spans="1:25" x14ac:dyDescent="0.25">
      <c r="A221" s="26" t="s">
        <v>99</v>
      </c>
      <c r="B221" s="27" t="s">
        <v>327</v>
      </c>
      <c r="C221">
        <v>187.4</v>
      </c>
      <c r="D221">
        <v>330.6</v>
      </c>
      <c r="E221">
        <v>2823.6</v>
      </c>
      <c r="F221">
        <v>9.1</v>
      </c>
      <c r="G221">
        <v>38.5</v>
      </c>
      <c r="H221">
        <v>49.1</v>
      </c>
      <c r="I221">
        <v>69</v>
      </c>
      <c r="J221">
        <v>653.4</v>
      </c>
      <c r="K221">
        <v>154.6</v>
      </c>
      <c r="L221">
        <v>270.9</v>
      </c>
      <c r="M221">
        <v>383.7</v>
      </c>
      <c r="N221">
        <v>4340.4</v>
      </c>
      <c r="O221">
        <v>598.7</v>
      </c>
      <c r="P221">
        <v>33.9</v>
      </c>
      <c r="Q221">
        <v>186.5</v>
      </c>
      <c r="R221">
        <v>444</v>
      </c>
      <c r="S221">
        <v>201.4</v>
      </c>
      <c r="T221">
        <v>118.7</v>
      </c>
      <c r="U221">
        <v>444</v>
      </c>
      <c r="V221">
        <v>114.4</v>
      </c>
      <c r="W221">
        <v>173.7</v>
      </c>
      <c r="X221">
        <v>266.3</v>
      </c>
      <c r="Y221">
        <v>3747.5</v>
      </c>
    </row>
    <row r="222" spans="1:25" x14ac:dyDescent="0.25">
      <c r="A222" s="26" t="s">
        <v>101</v>
      </c>
      <c r="B222" s="27" t="s">
        <v>328</v>
      </c>
      <c r="C222">
        <v>-80.2</v>
      </c>
      <c r="D222">
        <v>144</v>
      </c>
      <c r="E222">
        <v>1874.1</v>
      </c>
      <c r="F222">
        <v>5.2</v>
      </c>
      <c r="G222">
        <v>78.7</v>
      </c>
      <c r="H222">
        <v>10.8</v>
      </c>
      <c r="I222">
        <v>22.3</v>
      </c>
      <c r="J222">
        <v>166.6</v>
      </c>
      <c r="K222">
        <v>56.3</v>
      </c>
      <c r="L222">
        <v>48.3</v>
      </c>
      <c r="M222">
        <v>189</v>
      </c>
      <c r="N222">
        <v>1875.2</v>
      </c>
      <c r="O222">
        <v>80.9</v>
      </c>
      <c r="P222">
        <v>11.4</v>
      </c>
      <c r="Q222">
        <v>46.7</v>
      </c>
      <c r="R222">
        <v>156.6</v>
      </c>
      <c r="S222">
        <v>97.7</v>
      </c>
      <c r="T222">
        <v>43.8</v>
      </c>
      <c r="U222">
        <v>29.3</v>
      </c>
      <c r="V222">
        <v>18.9</v>
      </c>
      <c r="W222">
        <v>382.6</v>
      </c>
      <c r="X222">
        <v>51.6</v>
      </c>
      <c r="Y222">
        <v>2183.3</v>
      </c>
    </row>
    <row r="223" spans="1:25" x14ac:dyDescent="0.25">
      <c r="A223" s="26" t="s">
        <v>103</v>
      </c>
      <c r="B223" s="27" t="s">
        <v>329</v>
      </c>
      <c r="C223">
        <v>-156.5</v>
      </c>
      <c r="D223">
        <v>181.1</v>
      </c>
      <c r="E223">
        <v>339.2</v>
      </c>
      <c r="F223">
        <v>6.2</v>
      </c>
      <c r="G223">
        <v>88.7</v>
      </c>
      <c r="H223">
        <v>31.2</v>
      </c>
      <c r="I223">
        <v>47.5</v>
      </c>
      <c r="J223">
        <v>103.5</v>
      </c>
      <c r="K223">
        <v>80.8</v>
      </c>
      <c r="L223">
        <v>13.4</v>
      </c>
      <c r="M223">
        <v>1978.3</v>
      </c>
      <c r="N223">
        <v>739</v>
      </c>
      <c r="O223">
        <v>109.2</v>
      </c>
      <c r="P223">
        <v>13.8</v>
      </c>
      <c r="Q223">
        <v>50.3</v>
      </c>
      <c r="R223">
        <v>358.1</v>
      </c>
      <c r="S223">
        <v>193.7</v>
      </c>
      <c r="T223">
        <v>64.5</v>
      </c>
      <c r="U223">
        <v>61.6</v>
      </c>
      <c r="V223">
        <v>16.6</v>
      </c>
      <c r="W223">
        <v>80.4</v>
      </c>
      <c r="X223">
        <v>41.4</v>
      </c>
      <c r="Y223">
        <v>821.4</v>
      </c>
    </row>
    <row r="224" spans="1:25" x14ac:dyDescent="0.25">
      <c r="A224" s="26" t="s">
        <v>105</v>
      </c>
      <c r="B224" s="27" t="s">
        <v>330</v>
      </c>
      <c r="C224">
        <v>423.9</v>
      </c>
      <c r="D224">
        <v>469</v>
      </c>
      <c r="E224">
        <v>3329.9</v>
      </c>
      <c r="F224">
        <v>20.8</v>
      </c>
      <c r="G224">
        <v>29.9</v>
      </c>
      <c r="H224">
        <v>103.3</v>
      </c>
      <c r="I224">
        <v>370.6</v>
      </c>
      <c r="J224">
        <v>1483.6</v>
      </c>
      <c r="K224">
        <v>739</v>
      </c>
      <c r="L224">
        <v>123.4</v>
      </c>
      <c r="M224">
        <v>638.7</v>
      </c>
      <c r="N224">
        <v>5424.7</v>
      </c>
      <c r="O224">
        <v>637.4</v>
      </c>
      <c r="P224">
        <v>85.2</v>
      </c>
      <c r="Q224">
        <v>491.3</v>
      </c>
      <c r="R224">
        <v>1989.3</v>
      </c>
      <c r="S224">
        <v>367.9</v>
      </c>
      <c r="T224">
        <v>479.2</v>
      </c>
      <c r="U224">
        <v>212.7</v>
      </c>
      <c r="V224">
        <v>137.3</v>
      </c>
      <c r="W224">
        <v>1027.9</v>
      </c>
      <c r="X224">
        <v>274.6</v>
      </c>
      <c r="Y224">
        <v>7773.7</v>
      </c>
    </row>
    <row r="225" spans="1:25" x14ac:dyDescent="0.25">
      <c r="A225" s="26" t="s">
        <v>107</v>
      </c>
      <c r="B225" s="27" t="s">
        <v>331</v>
      </c>
      <c r="C225">
        <v>465.4</v>
      </c>
      <c r="D225">
        <v>3833.2</v>
      </c>
      <c r="E225">
        <v>6042.2</v>
      </c>
      <c r="F225">
        <v>32.5</v>
      </c>
      <c r="G225">
        <v>86.2</v>
      </c>
      <c r="H225">
        <v>71.9</v>
      </c>
      <c r="I225">
        <v>193</v>
      </c>
      <c r="J225">
        <v>2175.8</v>
      </c>
      <c r="K225">
        <v>598.4</v>
      </c>
      <c r="L225">
        <v>467.6</v>
      </c>
      <c r="M225">
        <v>971</v>
      </c>
      <c r="N225">
        <v>18317.6</v>
      </c>
      <c r="O225">
        <v>882.1</v>
      </c>
      <c r="P225">
        <v>158.5</v>
      </c>
      <c r="Q225">
        <v>859.1</v>
      </c>
      <c r="R225">
        <v>11177.7</v>
      </c>
      <c r="S225">
        <v>4481.5</v>
      </c>
      <c r="T225">
        <v>1342.2</v>
      </c>
      <c r="U225">
        <v>2659</v>
      </c>
      <c r="V225">
        <v>299.6</v>
      </c>
      <c r="W225">
        <v>1264.6</v>
      </c>
      <c r="X225">
        <v>1083.3</v>
      </c>
      <c r="Y225">
        <v>23527.1</v>
      </c>
    </row>
    <row r="226" spans="1:25" x14ac:dyDescent="0.25">
      <c r="A226" s="26" t="s">
        <v>109</v>
      </c>
      <c r="B226" s="27" t="s">
        <v>332</v>
      </c>
      <c r="C226">
        <v>738.1</v>
      </c>
      <c r="D226">
        <v>2563.3</v>
      </c>
      <c r="E226">
        <v>7138.9</v>
      </c>
      <c r="F226">
        <v>42.8</v>
      </c>
      <c r="G226">
        <v>301.3</v>
      </c>
      <c r="H226">
        <v>112.4</v>
      </c>
      <c r="I226">
        <v>297</v>
      </c>
      <c r="J226">
        <v>2776.5</v>
      </c>
      <c r="K226">
        <v>590.7</v>
      </c>
      <c r="L226">
        <v>291.8</v>
      </c>
      <c r="M226">
        <v>783.3</v>
      </c>
      <c r="N226">
        <v>7558.3</v>
      </c>
      <c r="O226">
        <v>860.3</v>
      </c>
      <c r="P226">
        <v>204.9</v>
      </c>
      <c r="Q226">
        <v>893.1</v>
      </c>
      <c r="R226">
        <v>7661.4</v>
      </c>
      <c r="S226">
        <v>1551.8</v>
      </c>
      <c r="T226">
        <v>588.3</v>
      </c>
      <c r="U226">
        <v>1424.5</v>
      </c>
      <c r="V226">
        <v>166.2</v>
      </c>
      <c r="W226">
        <v>1156.6</v>
      </c>
      <c r="X226">
        <v>349.1</v>
      </c>
      <c r="Y226">
        <v>12149.3</v>
      </c>
    </row>
    <row r="227" spans="1:25" x14ac:dyDescent="0.25">
      <c r="A227" s="26" t="s">
        <v>111</v>
      </c>
      <c r="B227" s="27" t="s">
        <v>333</v>
      </c>
      <c r="C227">
        <v>1748.5</v>
      </c>
      <c r="D227">
        <v>7595.7</v>
      </c>
      <c r="E227">
        <v>12393.6</v>
      </c>
      <c r="F227">
        <v>97.2</v>
      </c>
      <c r="G227">
        <v>118.9</v>
      </c>
      <c r="H227">
        <v>112.2</v>
      </c>
      <c r="I227">
        <v>1196.5</v>
      </c>
      <c r="J227">
        <v>7775.8</v>
      </c>
      <c r="K227">
        <v>3508.4</v>
      </c>
      <c r="L227">
        <v>1396.9</v>
      </c>
      <c r="M227">
        <v>4115</v>
      </c>
      <c r="N227">
        <v>25672.6</v>
      </c>
      <c r="O227">
        <v>5394.8</v>
      </c>
      <c r="P227">
        <v>911.3</v>
      </c>
      <c r="Q227">
        <v>4417.8</v>
      </c>
      <c r="R227">
        <v>25618.7</v>
      </c>
      <c r="S227">
        <v>4811.4</v>
      </c>
      <c r="T227">
        <v>5552.8</v>
      </c>
      <c r="U227">
        <v>5170.5</v>
      </c>
      <c r="V227">
        <v>1512.2</v>
      </c>
      <c r="W227">
        <v>3809.3</v>
      </c>
      <c r="X227">
        <v>2944.2</v>
      </c>
      <c r="Y227">
        <v>33064.6</v>
      </c>
    </row>
    <row r="228" spans="1:25" x14ac:dyDescent="0.25">
      <c r="A228" s="26" t="s">
        <v>113</v>
      </c>
      <c r="B228" s="27" t="s">
        <v>334</v>
      </c>
      <c r="C228">
        <v>5478.3</v>
      </c>
      <c r="D228">
        <v>4400</v>
      </c>
      <c r="E228">
        <v>31596.9</v>
      </c>
      <c r="F228">
        <v>144.9</v>
      </c>
      <c r="G228">
        <v>154</v>
      </c>
      <c r="H228">
        <v>116.6</v>
      </c>
      <c r="I228">
        <v>911.8</v>
      </c>
      <c r="J228">
        <v>8339.7</v>
      </c>
      <c r="K228">
        <v>784.7</v>
      </c>
      <c r="L228">
        <v>1431.1</v>
      </c>
      <c r="M228">
        <v>3168.1</v>
      </c>
      <c r="N228">
        <v>26310.2</v>
      </c>
      <c r="O228">
        <v>3159.8</v>
      </c>
      <c r="P228">
        <v>526.7</v>
      </c>
      <c r="Q228">
        <v>2175.1</v>
      </c>
      <c r="R228">
        <v>29191.2</v>
      </c>
      <c r="S228">
        <v>2942</v>
      </c>
      <c r="T228">
        <v>6031.2</v>
      </c>
      <c r="U228">
        <v>1481.6</v>
      </c>
      <c r="V228">
        <v>260.2</v>
      </c>
      <c r="W228">
        <v>2475.2</v>
      </c>
      <c r="X228">
        <v>2637</v>
      </c>
      <c r="Y228">
        <v>31241.1</v>
      </c>
    </row>
    <row r="229" spans="1:25" x14ac:dyDescent="0.25">
      <c r="A229" s="26" t="s">
        <v>115</v>
      </c>
      <c r="B229" s="27" t="s">
        <v>335</v>
      </c>
      <c r="C229">
        <v>1607.6</v>
      </c>
      <c r="D229">
        <v>4537.4</v>
      </c>
      <c r="E229">
        <v>5580.9</v>
      </c>
      <c r="F229">
        <v>32.5</v>
      </c>
      <c r="G229">
        <v>15.7</v>
      </c>
      <c r="H229">
        <v>43.6</v>
      </c>
      <c r="I229">
        <v>225.3</v>
      </c>
      <c r="J229">
        <v>3024.6</v>
      </c>
      <c r="K229">
        <v>1251.3</v>
      </c>
      <c r="L229">
        <v>261.3</v>
      </c>
      <c r="M229">
        <v>1083</v>
      </c>
      <c r="N229">
        <v>10289.8</v>
      </c>
      <c r="O229">
        <v>575.1</v>
      </c>
      <c r="P229">
        <v>106.9</v>
      </c>
      <c r="Q229">
        <v>2516.1</v>
      </c>
      <c r="R229">
        <v>6243.7</v>
      </c>
      <c r="S229">
        <v>2023.6</v>
      </c>
      <c r="T229">
        <v>662.8</v>
      </c>
      <c r="U229">
        <v>1008.5</v>
      </c>
      <c r="V229">
        <v>192.9</v>
      </c>
      <c r="W229">
        <v>2390.3</v>
      </c>
      <c r="X229">
        <v>497.7</v>
      </c>
      <c r="Y229">
        <v>24532.1</v>
      </c>
    </row>
    <row r="230" spans="1:25" x14ac:dyDescent="0.25">
      <c r="A230" s="26" t="s">
        <v>270</v>
      </c>
      <c r="B230" s="27" t="s">
        <v>336</v>
      </c>
      <c r="C230">
        <v>787.9</v>
      </c>
      <c r="D230">
        <v>581.9</v>
      </c>
      <c r="E230">
        <v>7738.5</v>
      </c>
      <c r="F230">
        <v>30.9</v>
      </c>
      <c r="G230">
        <v>52.6</v>
      </c>
      <c r="H230">
        <v>62.9</v>
      </c>
      <c r="I230">
        <v>154.4</v>
      </c>
      <c r="J230">
        <v>857.8</v>
      </c>
      <c r="K230">
        <v>606.5</v>
      </c>
      <c r="L230">
        <v>269.5</v>
      </c>
      <c r="M230">
        <v>1309.6</v>
      </c>
      <c r="N230">
        <v>17387.2</v>
      </c>
      <c r="O230">
        <v>962.6</v>
      </c>
      <c r="P230">
        <v>95.9</v>
      </c>
      <c r="Q230">
        <v>458</v>
      </c>
      <c r="R230">
        <v>4799.8</v>
      </c>
      <c r="S230">
        <v>3326.4</v>
      </c>
      <c r="T230">
        <v>1173.4</v>
      </c>
      <c r="U230">
        <v>535.8</v>
      </c>
      <c r="V230">
        <v>192</v>
      </c>
      <c r="W230">
        <v>1005.6</v>
      </c>
      <c r="X230">
        <v>1163.5</v>
      </c>
      <c r="Y230">
        <v>13608</v>
      </c>
    </row>
    <row r="231" spans="1:25" x14ac:dyDescent="0.25">
      <c r="A231" s="26" t="s">
        <v>121</v>
      </c>
      <c r="B231" s="27" t="s">
        <v>337</v>
      </c>
      <c r="C231">
        <v>-287.9</v>
      </c>
      <c r="D231">
        <v>259.1</v>
      </c>
      <c r="E231">
        <v>327.4</v>
      </c>
      <c r="F231">
        <v>3.7</v>
      </c>
      <c r="G231">
        <v>5.1</v>
      </c>
      <c r="H231">
        <v>7.3</v>
      </c>
      <c r="I231">
        <v>22.7</v>
      </c>
      <c r="J231">
        <v>151.8</v>
      </c>
      <c r="K231">
        <v>325.4</v>
      </c>
      <c r="L231">
        <v>24.8</v>
      </c>
      <c r="M231">
        <v>91.2</v>
      </c>
      <c r="N231">
        <v>750.3</v>
      </c>
      <c r="O231">
        <v>307</v>
      </c>
      <c r="P231">
        <v>16.5</v>
      </c>
      <c r="Q231">
        <v>138.2</v>
      </c>
      <c r="R231">
        <v>902.3</v>
      </c>
      <c r="S231">
        <v>521.8</v>
      </c>
      <c r="T231">
        <v>96.8</v>
      </c>
      <c r="U231">
        <v>292</v>
      </c>
      <c r="V231">
        <v>101</v>
      </c>
      <c r="W231">
        <v>316.6</v>
      </c>
      <c r="X231">
        <v>123.4</v>
      </c>
      <c r="Y231">
        <v>2382.6</v>
      </c>
    </row>
    <row r="232" spans="1:25" x14ac:dyDescent="0.25">
      <c r="A232" s="26" t="s">
        <v>271</v>
      </c>
      <c r="B232" s="27" t="s">
        <v>338</v>
      </c>
      <c r="C232">
        <v>225.5</v>
      </c>
      <c r="D232">
        <v>504.1</v>
      </c>
      <c r="E232">
        <v>155.9</v>
      </c>
      <c r="F232">
        <v>11.9</v>
      </c>
      <c r="G232">
        <v>92.3</v>
      </c>
      <c r="H232">
        <v>47.1</v>
      </c>
      <c r="I232">
        <v>11.8</v>
      </c>
      <c r="J232">
        <v>34</v>
      </c>
      <c r="K232">
        <v>40.2</v>
      </c>
      <c r="L232">
        <v>19.8</v>
      </c>
      <c r="M232">
        <v>41.3</v>
      </c>
      <c r="N232">
        <v>459.6</v>
      </c>
      <c r="O232">
        <v>136.7</v>
      </c>
      <c r="P232">
        <v>12.9</v>
      </c>
      <c r="Q232">
        <v>56.1</v>
      </c>
      <c r="R232">
        <v>300.9</v>
      </c>
      <c r="S232">
        <v>157.9</v>
      </c>
      <c r="T232">
        <v>51.4</v>
      </c>
      <c r="U232">
        <v>131.4</v>
      </c>
      <c r="V232">
        <v>26.7</v>
      </c>
      <c r="W232">
        <v>81</v>
      </c>
      <c r="X232">
        <v>66.7</v>
      </c>
      <c r="Y232">
        <v>1325.4</v>
      </c>
    </row>
    <row r="233" spans="1:25" x14ac:dyDescent="0.25">
      <c r="A233" s="26" t="s">
        <v>272</v>
      </c>
      <c r="B233" s="27" t="s">
        <v>339</v>
      </c>
      <c r="C233">
        <v>0.7</v>
      </c>
      <c r="D233">
        <v>11.4</v>
      </c>
      <c r="E233">
        <v>5.3</v>
      </c>
      <c r="F233">
        <v>0.1</v>
      </c>
      <c r="G233">
        <v>0.3</v>
      </c>
      <c r="H233">
        <v>0.6</v>
      </c>
      <c r="I233">
        <v>0.3</v>
      </c>
      <c r="J233">
        <v>0.8</v>
      </c>
      <c r="K233">
        <v>1.2</v>
      </c>
      <c r="L233">
        <v>0.5</v>
      </c>
      <c r="M233">
        <v>2</v>
      </c>
      <c r="N233">
        <v>16.7</v>
      </c>
      <c r="O233">
        <v>6.5</v>
      </c>
      <c r="P233">
        <v>0.9</v>
      </c>
      <c r="Q233">
        <v>2.3</v>
      </c>
      <c r="R233">
        <v>17.6</v>
      </c>
      <c r="S233">
        <v>11.3</v>
      </c>
      <c r="T233">
        <v>16.8</v>
      </c>
      <c r="U233">
        <v>6.9</v>
      </c>
      <c r="V233">
        <v>1.9</v>
      </c>
      <c r="W233">
        <v>2.8</v>
      </c>
      <c r="X233">
        <v>1.5</v>
      </c>
      <c r="Y233">
        <v>64.5</v>
      </c>
    </row>
    <row r="234" spans="1:25" x14ac:dyDescent="0.25">
      <c r="A234" s="26" t="s">
        <v>273</v>
      </c>
      <c r="B234" s="27" t="s">
        <v>340</v>
      </c>
      <c r="C234">
        <v>-90.5</v>
      </c>
      <c r="D234">
        <v>79.2</v>
      </c>
      <c r="E234">
        <v>44.9</v>
      </c>
      <c r="F234">
        <v>0.7</v>
      </c>
      <c r="G234">
        <v>2.1</v>
      </c>
      <c r="H234">
        <v>4.1</v>
      </c>
      <c r="I234">
        <v>2.8</v>
      </c>
      <c r="J234">
        <v>-27.3</v>
      </c>
      <c r="K234">
        <v>6.8</v>
      </c>
      <c r="L234">
        <v>4.7</v>
      </c>
      <c r="M234">
        <v>7.5</v>
      </c>
      <c r="N234">
        <v>59.8</v>
      </c>
      <c r="O234">
        <v>16.3</v>
      </c>
      <c r="P234">
        <v>2.1</v>
      </c>
      <c r="Q234">
        <v>11.2</v>
      </c>
      <c r="R234">
        <v>126.4</v>
      </c>
      <c r="S234">
        <v>68.8</v>
      </c>
      <c r="T234">
        <v>352.3</v>
      </c>
      <c r="U234">
        <v>67.8</v>
      </c>
      <c r="V234">
        <v>23</v>
      </c>
      <c r="W234">
        <v>14.8</v>
      </c>
      <c r="X234">
        <v>9</v>
      </c>
      <c r="Y234">
        <v>620.8</v>
      </c>
    </row>
    <row r="235" spans="1:25" x14ac:dyDescent="0.25">
      <c r="A235" s="26" t="s">
        <v>274</v>
      </c>
      <c r="B235" s="27" t="s">
        <v>341</v>
      </c>
      <c r="C235">
        <v>213.3</v>
      </c>
      <c r="D235">
        <v>201.5</v>
      </c>
      <c r="E235">
        <v>1086.6</v>
      </c>
      <c r="F235">
        <v>6.2</v>
      </c>
      <c r="G235">
        <v>5.3</v>
      </c>
      <c r="H235">
        <v>6.3</v>
      </c>
      <c r="I235">
        <v>7.9</v>
      </c>
      <c r="J235">
        <v>48.1</v>
      </c>
      <c r="K235">
        <v>739.2</v>
      </c>
      <c r="L235">
        <v>46.5</v>
      </c>
      <c r="M235">
        <v>33</v>
      </c>
      <c r="N235">
        <v>337.5</v>
      </c>
      <c r="O235">
        <v>90.2</v>
      </c>
      <c r="P235">
        <v>28.8</v>
      </c>
      <c r="Q235">
        <v>149.7</v>
      </c>
      <c r="R235">
        <v>256</v>
      </c>
      <c r="S235">
        <v>115.8</v>
      </c>
      <c r="T235">
        <v>202.5</v>
      </c>
      <c r="U235">
        <v>72.7</v>
      </c>
      <c r="V235">
        <v>24.6</v>
      </c>
      <c r="W235">
        <v>121.8</v>
      </c>
      <c r="X235">
        <v>39.6</v>
      </c>
      <c r="Y235">
        <v>2678</v>
      </c>
    </row>
    <row r="236" spans="1:25" x14ac:dyDescent="0.25">
      <c r="A236" s="26" t="s">
        <v>275</v>
      </c>
      <c r="B236" s="27" t="s">
        <v>342</v>
      </c>
      <c r="C236">
        <v>99</v>
      </c>
      <c r="D236">
        <v>1323.1</v>
      </c>
      <c r="E236">
        <v>678.8</v>
      </c>
      <c r="F236">
        <v>1.5</v>
      </c>
      <c r="G236">
        <v>3.3</v>
      </c>
      <c r="H236">
        <v>10.4</v>
      </c>
      <c r="I236">
        <v>11.3</v>
      </c>
      <c r="J236">
        <v>147.1</v>
      </c>
      <c r="K236">
        <v>100.6</v>
      </c>
      <c r="L236">
        <v>89</v>
      </c>
      <c r="M236">
        <v>25.9</v>
      </c>
      <c r="N236">
        <v>561.1</v>
      </c>
      <c r="O236">
        <v>599.8</v>
      </c>
      <c r="P236">
        <v>20.7</v>
      </c>
      <c r="Q236">
        <v>95.2</v>
      </c>
      <c r="R236">
        <v>1987.2</v>
      </c>
      <c r="S236">
        <v>347.7</v>
      </c>
      <c r="T236">
        <v>301.7</v>
      </c>
      <c r="U236">
        <v>696.1</v>
      </c>
      <c r="V236">
        <v>69.2</v>
      </c>
      <c r="W236">
        <v>430.6</v>
      </c>
      <c r="X236">
        <v>325.5</v>
      </c>
      <c r="Y236">
        <v>6362.6</v>
      </c>
    </row>
    <row r="237" spans="1:25" x14ac:dyDescent="0.25">
      <c r="A237" s="26" t="s">
        <v>276</v>
      </c>
      <c r="B237" s="27" t="s">
        <v>343</v>
      </c>
      <c r="C237">
        <v>562.6</v>
      </c>
      <c r="D237">
        <v>4889.5</v>
      </c>
      <c r="E237">
        <v>1767.5</v>
      </c>
      <c r="F237">
        <v>12.2</v>
      </c>
      <c r="G237">
        <v>35.9</v>
      </c>
      <c r="H237">
        <v>62.9</v>
      </c>
      <c r="I237">
        <v>93.7</v>
      </c>
      <c r="J237">
        <v>617.2</v>
      </c>
      <c r="K237">
        <v>1211.4</v>
      </c>
      <c r="L237">
        <v>337.6</v>
      </c>
      <c r="M237">
        <v>379.9</v>
      </c>
      <c r="N237">
        <v>14536.3</v>
      </c>
      <c r="O237">
        <v>3428.1</v>
      </c>
      <c r="P237">
        <v>560.1</v>
      </c>
      <c r="Q237">
        <v>2282.2</v>
      </c>
      <c r="R237">
        <v>6581</v>
      </c>
      <c r="S237">
        <v>5125.8</v>
      </c>
      <c r="T237">
        <v>364.1</v>
      </c>
      <c r="U237">
        <v>2297.2</v>
      </c>
      <c r="V237">
        <v>721.7</v>
      </c>
      <c r="W237">
        <v>1279.8</v>
      </c>
      <c r="X237">
        <v>2223.4</v>
      </c>
      <c r="Y237">
        <v>17354.7</v>
      </c>
    </row>
    <row r="238" spans="1:25" x14ac:dyDescent="0.25">
      <c r="A238" s="26" t="s">
        <v>277</v>
      </c>
      <c r="B238" s="27" t="s">
        <v>344</v>
      </c>
      <c r="C238">
        <v>74.4</v>
      </c>
      <c r="D238">
        <v>1837</v>
      </c>
      <c r="E238">
        <v>682.7</v>
      </c>
      <c r="F238">
        <v>6.1</v>
      </c>
      <c r="G238">
        <v>9.8</v>
      </c>
      <c r="H238">
        <v>18.1</v>
      </c>
      <c r="I238">
        <v>35.9</v>
      </c>
      <c r="J238">
        <v>132.1</v>
      </c>
      <c r="K238">
        <v>85.5</v>
      </c>
      <c r="L238">
        <v>49.7</v>
      </c>
      <c r="M238">
        <v>106</v>
      </c>
      <c r="N238">
        <v>1187.9</v>
      </c>
      <c r="O238">
        <v>978.6</v>
      </c>
      <c r="P238">
        <v>150.7</v>
      </c>
      <c r="Q238">
        <v>430</v>
      </c>
      <c r="R238">
        <v>1299.7</v>
      </c>
      <c r="S238">
        <v>996.5</v>
      </c>
      <c r="T238">
        <v>127.4</v>
      </c>
      <c r="U238">
        <v>678.3</v>
      </c>
      <c r="V238">
        <v>145.5</v>
      </c>
      <c r="W238">
        <v>458.4</v>
      </c>
      <c r="X238">
        <v>332.4</v>
      </c>
      <c r="Y238">
        <v>7885.3</v>
      </c>
    </row>
    <row r="239" spans="1:25" x14ac:dyDescent="0.25">
      <c r="A239" s="26" t="s">
        <v>278</v>
      </c>
      <c r="B239" s="27" t="s">
        <v>345</v>
      </c>
      <c r="C239">
        <v>559.3</v>
      </c>
      <c r="D239">
        <v>1337.8</v>
      </c>
      <c r="E239">
        <v>1508.4</v>
      </c>
      <c r="F239">
        <v>7.7</v>
      </c>
      <c r="G239">
        <v>33.8</v>
      </c>
      <c r="H239">
        <v>37.9</v>
      </c>
      <c r="I239">
        <v>20.2</v>
      </c>
      <c r="J239">
        <v>459.7</v>
      </c>
      <c r="K239">
        <v>681.6</v>
      </c>
      <c r="L239">
        <v>336.2</v>
      </c>
      <c r="M239">
        <v>361.5</v>
      </c>
      <c r="N239">
        <v>2281.7</v>
      </c>
      <c r="O239">
        <v>1397.6</v>
      </c>
      <c r="P239">
        <v>121.4</v>
      </c>
      <c r="Q239">
        <v>937.5</v>
      </c>
      <c r="R239">
        <v>5447.9</v>
      </c>
      <c r="S239">
        <v>1408.8</v>
      </c>
      <c r="T239">
        <v>1361.1</v>
      </c>
      <c r="U239">
        <v>1194</v>
      </c>
      <c r="V239">
        <v>289.7</v>
      </c>
      <c r="W239">
        <v>1030.9</v>
      </c>
      <c r="X239">
        <v>877.6</v>
      </c>
      <c r="Y239">
        <v>10180.8</v>
      </c>
    </row>
    <row r="240" spans="1:25" x14ac:dyDescent="0.25">
      <c r="A240" s="26" t="s">
        <v>136</v>
      </c>
      <c r="B240" s="27" t="s">
        <v>346</v>
      </c>
      <c r="C240">
        <v>2236.3</v>
      </c>
      <c r="D240">
        <v>774.8</v>
      </c>
      <c r="E240">
        <v>2820.4</v>
      </c>
      <c r="F240">
        <v>9.6</v>
      </c>
      <c r="G240">
        <v>50.8</v>
      </c>
      <c r="H240">
        <v>71.4</v>
      </c>
      <c r="I240">
        <v>25.9</v>
      </c>
      <c r="J240">
        <v>572</v>
      </c>
      <c r="K240">
        <v>12.7</v>
      </c>
      <c r="L240">
        <v>1134.4</v>
      </c>
      <c r="M240">
        <v>197.9</v>
      </c>
      <c r="N240">
        <v>4512.7</v>
      </c>
      <c r="O240">
        <v>1371.2</v>
      </c>
      <c r="P240">
        <v>546.3</v>
      </c>
      <c r="Q240">
        <v>606.4</v>
      </c>
      <c r="R240">
        <v>7479.9</v>
      </c>
      <c r="S240">
        <v>1769.9</v>
      </c>
      <c r="T240">
        <v>300.4</v>
      </c>
      <c r="U240">
        <v>768.1</v>
      </c>
      <c r="V240">
        <v>306.1</v>
      </c>
      <c r="W240">
        <v>1936.1</v>
      </c>
      <c r="X240">
        <v>1262.8</v>
      </c>
      <c r="Y240">
        <v>26826.4</v>
      </c>
    </row>
    <row r="241" spans="1:25" x14ac:dyDescent="0.25">
      <c r="A241" s="26" t="s">
        <v>139</v>
      </c>
      <c r="B241" s="27" t="s">
        <v>347</v>
      </c>
      <c r="C241">
        <v>168.8</v>
      </c>
      <c r="D241">
        <v>702.7</v>
      </c>
      <c r="E241">
        <v>5538.3</v>
      </c>
      <c r="F241">
        <v>5.6</v>
      </c>
      <c r="G241">
        <v>25.2</v>
      </c>
      <c r="H241">
        <v>20.1</v>
      </c>
      <c r="I241">
        <v>144.9</v>
      </c>
      <c r="J241">
        <v>395.9</v>
      </c>
      <c r="K241">
        <v>237.2</v>
      </c>
      <c r="L241">
        <v>275</v>
      </c>
      <c r="M241">
        <v>143.3</v>
      </c>
      <c r="N241">
        <v>11830.3</v>
      </c>
      <c r="O241">
        <v>820.9</v>
      </c>
      <c r="P241">
        <v>92.1</v>
      </c>
      <c r="Q241">
        <v>215.2</v>
      </c>
      <c r="R241">
        <v>1683.7</v>
      </c>
      <c r="S241">
        <v>905</v>
      </c>
      <c r="T241">
        <v>966.6</v>
      </c>
      <c r="U241">
        <v>416.5</v>
      </c>
      <c r="V241">
        <v>140</v>
      </c>
      <c r="W241">
        <v>292.7</v>
      </c>
      <c r="X241">
        <v>511.1</v>
      </c>
      <c r="Y241">
        <v>9529</v>
      </c>
    </row>
    <row r="242" spans="1:25" x14ac:dyDescent="0.25">
      <c r="A242" s="26" t="s">
        <v>279</v>
      </c>
      <c r="B242" s="27" t="s">
        <v>348</v>
      </c>
      <c r="C242">
        <v>84.9</v>
      </c>
      <c r="D242">
        <v>309.9</v>
      </c>
      <c r="E242">
        <v>233</v>
      </c>
      <c r="F242">
        <v>1.3</v>
      </c>
      <c r="G242">
        <v>4.6</v>
      </c>
      <c r="H242">
        <v>25.1</v>
      </c>
      <c r="I242">
        <v>7.6</v>
      </c>
      <c r="J242">
        <v>40.8</v>
      </c>
      <c r="K242">
        <v>31.6</v>
      </c>
      <c r="L242">
        <v>88.7</v>
      </c>
      <c r="M242">
        <v>46.1</v>
      </c>
      <c r="N242">
        <v>690</v>
      </c>
      <c r="O242">
        <v>1101.6</v>
      </c>
      <c r="P242">
        <v>67.1</v>
      </c>
      <c r="Q242">
        <v>344.6</v>
      </c>
      <c r="R242">
        <v>2737.2</v>
      </c>
      <c r="S242">
        <v>865.9</v>
      </c>
      <c r="T242">
        <v>115.3</v>
      </c>
      <c r="U242">
        <v>520.2</v>
      </c>
      <c r="V242">
        <v>448.6</v>
      </c>
      <c r="W242">
        <v>964.8</v>
      </c>
      <c r="X242">
        <v>331.3</v>
      </c>
      <c r="Y242">
        <v>7811.7</v>
      </c>
    </row>
    <row r="243" spans="1:25" x14ac:dyDescent="0.25">
      <c r="A243" s="26" t="s">
        <v>280</v>
      </c>
      <c r="B243" s="27" t="s">
        <v>349</v>
      </c>
      <c r="C243">
        <v>19.3</v>
      </c>
      <c r="D243">
        <v>78.4</v>
      </c>
      <c r="E243">
        <v>20.2</v>
      </c>
      <c r="F243">
        <v>0.1</v>
      </c>
      <c r="G243">
        <v>1.6</v>
      </c>
      <c r="H243">
        <v>1.7</v>
      </c>
      <c r="I243">
        <v>0.3</v>
      </c>
      <c r="J243">
        <v>3.3</v>
      </c>
      <c r="K243">
        <v>3.2</v>
      </c>
      <c r="L243">
        <v>16.3</v>
      </c>
      <c r="M243">
        <v>40.7</v>
      </c>
      <c r="N243">
        <v>306.7</v>
      </c>
      <c r="O243">
        <v>337.9</v>
      </c>
      <c r="P243">
        <v>6.3</v>
      </c>
      <c r="Q243">
        <v>36.8</v>
      </c>
      <c r="R243">
        <v>1096.7</v>
      </c>
      <c r="S243">
        <v>169.8</v>
      </c>
      <c r="T243">
        <v>16.4</v>
      </c>
      <c r="U243">
        <v>328.3</v>
      </c>
      <c r="V243">
        <v>34.6</v>
      </c>
      <c r="W243">
        <v>54.2</v>
      </c>
      <c r="X243">
        <v>129</v>
      </c>
      <c r="Y243">
        <v>3469.7</v>
      </c>
    </row>
    <row r="244" spans="1:25" x14ac:dyDescent="0.25">
      <c r="A244" s="26" t="s">
        <v>281</v>
      </c>
      <c r="B244" s="27" t="s">
        <v>350</v>
      </c>
      <c r="C244">
        <v>9.6</v>
      </c>
      <c r="D244">
        <v>705.9</v>
      </c>
      <c r="E244">
        <v>249.1</v>
      </c>
      <c r="F244">
        <v>2.3</v>
      </c>
      <c r="G244">
        <v>2.3</v>
      </c>
      <c r="H244">
        <v>23.5</v>
      </c>
      <c r="I244">
        <v>11.9</v>
      </c>
      <c r="J244">
        <v>4.3</v>
      </c>
      <c r="K244">
        <v>27.3</v>
      </c>
      <c r="L244">
        <v>14.2</v>
      </c>
      <c r="M244">
        <v>5.5</v>
      </c>
      <c r="N244">
        <v>98.4</v>
      </c>
      <c r="O244">
        <v>78.8</v>
      </c>
      <c r="P244">
        <v>15.7</v>
      </c>
      <c r="Q244">
        <v>46.9</v>
      </c>
      <c r="R244">
        <v>389</v>
      </c>
      <c r="S244">
        <v>69.5</v>
      </c>
      <c r="T244">
        <v>58.4</v>
      </c>
      <c r="U244">
        <v>77.8</v>
      </c>
      <c r="V244">
        <v>20.8</v>
      </c>
      <c r="W244">
        <v>85.6</v>
      </c>
      <c r="X244">
        <v>54.7</v>
      </c>
      <c r="Y244">
        <v>2110.6</v>
      </c>
    </row>
    <row r="245" spans="1:25" x14ac:dyDescent="0.25">
      <c r="A245" s="26" t="s">
        <v>282</v>
      </c>
      <c r="B245" s="27" t="s">
        <v>351</v>
      </c>
      <c r="C245">
        <v>-121</v>
      </c>
      <c r="D245">
        <v>1526.7</v>
      </c>
      <c r="E245">
        <v>6369.4</v>
      </c>
      <c r="F245">
        <v>6.6</v>
      </c>
      <c r="G245">
        <v>4.3</v>
      </c>
      <c r="H245">
        <v>1.8</v>
      </c>
      <c r="I245">
        <v>106.6</v>
      </c>
      <c r="J245">
        <v>353.3</v>
      </c>
      <c r="K245">
        <v>878.3</v>
      </c>
      <c r="L245">
        <v>38.6</v>
      </c>
      <c r="M245">
        <v>853.5</v>
      </c>
      <c r="N245">
        <v>9642</v>
      </c>
      <c r="O245">
        <v>817.1</v>
      </c>
      <c r="P245">
        <v>10.9</v>
      </c>
      <c r="Q245">
        <v>261.7</v>
      </c>
      <c r="R245">
        <v>5687.7</v>
      </c>
      <c r="S245">
        <v>4028.6</v>
      </c>
      <c r="T245">
        <v>972.6</v>
      </c>
      <c r="U245">
        <v>1343.6</v>
      </c>
      <c r="V245">
        <v>292</v>
      </c>
      <c r="W245">
        <v>429.9</v>
      </c>
      <c r="X245">
        <v>825.5</v>
      </c>
      <c r="Y245">
        <v>11974</v>
      </c>
    </row>
    <row r="246" spans="1:25" x14ac:dyDescent="0.25">
      <c r="A246" s="26" t="s">
        <v>283</v>
      </c>
      <c r="B246" s="27" t="s">
        <v>352</v>
      </c>
      <c r="C246">
        <v>-46.3</v>
      </c>
      <c r="D246">
        <v>721</v>
      </c>
      <c r="E246">
        <v>806.8</v>
      </c>
      <c r="F246">
        <v>3</v>
      </c>
      <c r="G246">
        <v>1.6</v>
      </c>
      <c r="H246">
        <v>4.1</v>
      </c>
      <c r="I246">
        <v>13.6</v>
      </c>
      <c r="J246">
        <v>10</v>
      </c>
      <c r="K246">
        <v>134.2</v>
      </c>
      <c r="L246">
        <v>56.6</v>
      </c>
      <c r="M246">
        <v>31.3</v>
      </c>
      <c r="N246">
        <v>504.2</v>
      </c>
      <c r="O246">
        <v>340.4</v>
      </c>
      <c r="P246">
        <v>39.9</v>
      </c>
      <c r="Q246">
        <v>12</v>
      </c>
      <c r="R246">
        <v>1269.9</v>
      </c>
      <c r="S246">
        <v>389.7</v>
      </c>
      <c r="T246">
        <v>12</v>
      </c>
      <c r="U246">
        <v>214.3</v>
      </c>
      <c r="V246">
        <v>51.2</v>
      </c>
      <c r="W246">
        <v>37.6</v>
      </c>
      <c r="X246">
        <v>75.8</v>
      </c>
      <c r="Y246">
        <v>2014.4</v>
      </c>
    </row>
    <row r="247" spans="1:25" x14ac:dyDescent="0.25">
      <c r="A247" s="26" t="s">
        <v>284</v>
      </c>
      <c r="B247" s="27" t="s">
        <v>353</v>
      </c>
      <c r="C247">
        <v>178.6</v>
      </c>
      <c r="D247">
        <v>1172.5</v>
      </c>
      <c r="E247">
        <v>74.3</v>
      </c>
      <c r="F247">
        <v>0.5</v>
      </c>
      <c r="G247">
        <v>8.2</v>
      </c>
      <c r="H247">
        <v>8</v>
      </c>
      <c r="I247">
        <v>3.7</v>
      </c>
      <c r="J247">
        <v>24.2</v>
      </c>
      <c r="K247">
        <v>17.5</v>
      </c>
      <c r="L247">
        <v>61.2</v>
      </c>
      <c r="M247">
        <v>182.4</v>
      </c>
      <c r="N247">
        <v>1933.8</v>
      </c>
      <c r="O247">
        <v>471.8</v>
      </c>
      <c r="P247">
        <v>37.6</v>
      </c>
      <c r="Q247">
        <v>218.9</v>
      </c>
      <c r="R247">
        <v>1035.1</v>
      </c>
      <c r="S247">
        <v>473.3</v>
      </c>
      <c r="T247">
        <v>30.2</v>
      </c>
      <c r="U247">
        <v>381.3</v>
      </c>
      <c r="V247">
        <v>64</v>
      </c>
      <c r="W247">
        <v>88.9</v>
      </c>
      <c r="X247">
        <v>143.6</v>
      </c>
      <c r="Y247">
        <v>4101.4</v>
      </c>
    </row>
    <row r="248" spans="1:25" x14ac:dyDescent="0.25">
      <c r="A248" s="26" t="s">
        <v>285</v>
      </c>
      <c r="B248" s="27" t="s">
        <v>354</v>
      </c>
      <c r="C248">
        <v>1910.7</v>
      </c>
      <c r="D248">
        <v>12159.5</v>
      </c>
      <c r="E248">
        <v>1169.7</v>
      </c>
      <c r="F248">
        <v>18.5</v>
      </c>
      <c r="G248">
        <v>39</v>
      </c>
      <c r="H248">
        <v>24.1</v>
      </c>
      <c r="I248">
        <v>13.8</v>
      </c>
      <c r="J248">
        <v>139.3</v>
      </c>
      <c r="K248">
        <v>916.2</v>
      </c>
      <c r="L248">
        <v>71.7</v>
      </c>
      <c r="M248">
        <v>956.7</v>
      </c>
      <c r="N248">
        <v>17400.2</v>
      </c>
      <c r="O248">
        <v>3926.9</v>
      </c>
      <c r="P248">
        <v>74.6</v>
      </c>
      <c r="Q248">
        <v>1510.3</v>
      </c>
      <c r="R248">
        <v>10014.5</v>
      </c>
      <c r="S248">
        <v>8783</v>
      </c>
      <c r="T248">
        <v>842.4</v>
      </c>
      <c r="U248">
        <v>4125.4</v>
      </c>
      <c r="V248">
        <v>877.7</v>
      </c>
      <c r="W248">
        <v>168.1</v>
      </c>
      <c r="X248">
        <v>1911.6</v>
      </c>
      <c r="Y248">
        <v>24980.5</v>
      </c>
    </row>
    <row r="249" spans="1:25" x14ac:dyDescent="0.25">
      <c r="A249" s="26" t="s">
        <v>286</v>
      </c>
      <c r="B249" s="27" t="s">
        <v>355</v>
      </c>
      <c r="C249">
        <v>321.1</v>
      </c>
      <c r="D249">
        <v>10319.9</v>
      </c>
      <c r="E249">
        <v>2494.4</v>
      </c>
      <c r="F249">
        <v>0.3</v>
      </c>
      <c r="G249">
        <v>14.6</v>
      </c>
      <c r="H249">
        <v>10</v>
      </c>
      <c r="I249">
        <v>0.4</v>
      </c>
      <c r="J249">
        <v>7.7</v>
      </c>
      <c r="K249">
        <v>22.7</v>
      </c>
      <c r="L249">
        <v>304.3</v>
      </c>
      <c r="M249">
        <v>443.2</v>
      </c>
      <c r="N249">
        <v>9912.5</v>
      </c>
      <c r="O249">
        <v>1061.3</v>
      </c>
      <c r="P249">
        <v>66.1</v>
      </c>
      <c r="Q249">
        <v>424</v>
      </c>
      <c r="R249">
        <v>1114</v>
      </c>
      <c r="S249">
        <v>1541.4</v>
      </c>
      <c r="T249">
        <v>251.8</v>
      </c>
      <c r="U249">
        <v>863.1</v>
      </c>
      <c r="V249">
        <v>197.6</v>
      </c>
      <c r="W249">
        <v>71.4</v>
      </c>
      <c r="X249">
        <v>338.4</v>
      </c>
      <c r="Y249">
        <v>10498.6</v>
      </c>
    </row>
    <row r="250" spans="1:25" x14ac:dyDescent="0.25">
      <c r="A250" s="26" t="s">
        <v>287</v>
      </c>
      <c r="B250" s="27" t="s">
        <v>356</v>
      </c>
      <c r="C250">
        <v>-393.4</v>
      </c>
      <c r="D250">
        <v>544.1</v>
      </c>
      <c r="E250">
        <v>606.3</v>
      </c>
      <c r="F250">
        <v>3</v>
      </c>
      <c r="G250">
        <v>5.7</v>
      </c>
      <c r="H250">
        <v>9.9</v>
      </c>
      <c r="I250">
        <v>8.2</v>
      </c>
      <c r="J250">
        <v>201.2</v>
      </c>
      <c r="K250">
        <v>7.8</v>
      </c>
      <c r="L250">
        <v>157.9</v>
      </c>
      <c r="M250">
        <v>505.6</v>
      </c>
      <c r="N250">
        <v>530.3</v>
      </c>
      <c r="O250">
        <v>345.4</v>
      </c>
      <c r="P250">
        <v>52.4</v>
      </c>
      <c r="Q250">
        <v>185.8</v>
      </c>
      <c r="R250">
        <v>950.6</v>
      </c>
      <c r="S250">
        <v>1425.3</v>
      </c>
      <c r="T250">
        <v>109</v>
      </c>
      <c r="U250">
        <v>408.9</v>
      </c>
      <c r="V250">
        <v>37.9</v>
      </c>
      <c r="W250">
        <v>319.4</v>
      </c>
      <c r="X250">
        <v>196.6</v>
      </c>
      <c r="Y250">
        <v>7942.8</v>
      </c>
    </row>
    <row r="251" spans="1:25" x14ac:dyDescent="0.25">
      <c r="A251" s="26" t="s">
        <v>288</v>
      </c>
      <c r="B251" s="27" t="s">
        <v>357</v>
      </c>
      <c r="C251">
        <v>28.9</v>
      </c>
      <c r="D251">
        <v>332.5</v>
      </c>
      <c r="E251">
        <v>36.5</v>
      </c>
      <c r="F251">
        <v>0.3</v>
      </c>
      <c r="G251">
        <v>0.4</v>
      </c>
      <c r="H251">
        <v>0.7</v>
      </c>
      <c r="I251">
        <v>0.2</v>
      </c>
      <c r="J251">
        <v>2.2</v>
      </c>
      <c r="K251">
        <v>3.6</v>
      </c>
      <c r="L251">
        <v>16.1</v>
      </c>
      <c r="M251">
        <v>120.5</v>
      </c>
      <c r="N251">
        <v>231.9</v>
      </c>
      <c r="O251">
        <v>121.4</v>
      </c>
      <c r="P251">
        <v>1.4</v>
      </c>
      <c r="Q251">
        <v>82.7</v>
      </c>
      <c r="R251">
        <v>568.4</v>
      </c>
      <c r="S251">
        <v>206</v>
      </c>
      <c r="T251">
        <v>70.3</v>
      </c>
      <c r="U251">
        <v>56.9</v>
      </c>
      <c r="V251">
        <v>44.3</v>
      </c>
      <c r="W251">
        <v>108.6</v>
      </c>
      <c r="X251">
        <v>34.7</v>
      </c>
      <c r="Y251">
        <v>1994.7</v>
      </c>
    </row>
    <row r="252" spans="1:25" x14ac:dyDescent="0.25">
      <c r="A252" s="26" t="s">
        <v>289</v>
      </c>
      <c r="B252" s="27" t="s">
        <v>358</v>
      </c>
      <c r="C252">
        <v>22.9</v>
      </c>
      <c r="D252">
        <v>666.2</v>
      </c>
      <c r="E252">
        <v>746.1</v>
      </c>
      <c r="F252">
        <v>0.3</v>
      </c>
      <c r="G252">
        <v>0.9</v>
      </c>
      <c r="H252">
        <v>1</v>
      </c>
      <c r="I252">
        <v>1.8</v>
      </c>
      <c r="J252">
        <v>5.4</v>
      </c>
      <c r="K252">
        <v>12.3</v>
      </c>
      <c r="L252">
        <v>3.1</v>
      </c>
      <c r="M252">
        <v>25.5</v>
      </c>
      <c r="N252">
        <v>75</v>
      </c>
      <c r="O252">
        <v>93</v>
      </c>
      <c r="P252">
        <v>6.6</v>
      </c>
      <c r="Q252">
        <v>38.8</v>
      </c>
      <c r="R252">
        <v>265.3</v>
      </c>
      <c r="S252">
        <v>85.2</v>
      </c>
      <c r="T252">
        <v>24.9</v>
      </c>
      <c r="U252">
        <v>83.8</v>
      </c>
      <c r="V252">
        <v>17.8</v>
      </c>
      <c r="W252">
        <v>43.9</v>
      </c>
      <c r="X252">
        <v>30.1</v>
      </c>
      <c r="Y252">
        <v>798.3</v>
      </c>
    </row>
    <row r="253" spans="1:25" x14ac:dyDescent="0.25">
      <c r="A253" s="26" t="s">
        <v>290</v>
      </c>
      <c r="B253" s="27" t="s">
        <v>359</v>
      </c>
      <c r="C253">
        <v>703</v>
      </c>
      <c r="D253">
        <v>5301.3</v>
      </c>
      <c r="E253">
        <v>583.1</v>
      </c>
      <c r="F253">
        <v>1.2</v>
      </c>
      <c r="G253">
        <v>4.2</v>
      </c>
      <c r="H253">
        <v>5.9</v>
      </c>
      <c r="I253">
        <v>5.9</v>
      </c>
      <c r="J253">
        <v>40.6</v>
      </c>
      <c r="K253">
        <v>108.1</v>
      </c>
      <c r="L253">
        <v>62.1</v>
      </c>
      <c r="M253">
        <v>419</v>
      </c>
      <c r="N253">
        <v>1943.7</v>
      </c>
      <c r="O253">
        <v>1683.3</v>
      </c>
      <c r="P253">
        <v>109.1</v>
      </c>
      <c r="Q253">
        <v>199.9</v>
      </c>
      <c r="R253">
        <v>2248.7</v>
      </c>
      <c r="S253">
        <v>2751.8</v>
      </c>
      <c r="T253">
        <v>60</v>
      </c>
      <c r="U253">
        <v>2554</v>
      </c>
      <c r="V253">
        <v>322.7</v>
      </c>
      <c r="W253">
        <v>812</v>
      </c>
      <c r="X253">
        <v>432</v>
      </c>
      <c r="Y253">
        <v>10734.7</v>
      </c>
    </row>
    <row r="254" spans="1:25" x14ac:dyDescent="0.25">
      <c r="A254" s="26" t="s">
        <v>291</v>
      </c>
      <c r="B254" s="27" t="s">
        <v>360</v>
      </c>
      <c r="C254">
        <v>634.7</v>
      </c>
      <c r="D254">
        <v>1817.9</v>
      </c>
      <c r="E254">
        <v>137.3</v>
      </c>
      <c r="F254">
        <v>0.6</v>
      </c>
      <c r="G254">
        <v>2.3</v>
      </c>
      <c r="H254">
        <v>2.7</v>
      </c>
      <c r="I254">
        <v>2.7</v>
      </c>
      <c r="J254">
        <v>24.3</v>
      </c>
      <c r="K254">
        <v>341.1</v>
      </c>
      <c r="L254">
        <v>8.1</v>
      </c>
      <c r="M254">
        <v>33.3</v>
      </c>
      <c r="N254">
        <v>687.8</v>
      </c>
      <c r="O254">
        <v>464.7</v>
      </c>
      <c r="P254">
        <v>6.6</v>
      </c>
      <c r="Q254">
        <v>57.3</v>
      </c>
      <c r="R254">
        <v>499.5</v>
      </c>
      <c r="S254">
        <v>795.7</v>
      </c>
      <c r="T254">
        <v>38.2</v>
      </c>
      <c r="U254">
        <v>369.8</v>
      </c>
      <c r="V254">
        <v>132.4</v>
      </c>
      <c r="W254">
        <v>657.9</v>
      </c>
      <c r="X254">
        <v>65.4</v>
      </c>
      <c r="Y254">
        <v>3845.9</v>
      </c>
    </row>
    <row r="255" spans="1:25" x14ac:dyDescent="0.25">
      <c r="A255" s="26" t="s">
        <v>292</v>
      </c>
      <c r="B255" s="27" t="s">
        <v>361</v>
      </c>
      <c r="C255">
        <v>346.2</v>
      </c>
      <c r="D255">
        <v>535.3</v>
      </c>
      <c r="E255">
        <v>2767.5</v>
      </c>
      <c r="F255">
        <v>2.4</v>
      </c>
      <c r="G255">
        <v>7.7</v>
      </c>
      <c r="H255">
        <v>5.3</v>
      </c>
      <c r="I255">
        <v>2.5</v>
      </c>
      <c r="J255">
        <v>226.1</v>
      </c>
      <c r="K255">
        <v>827.8</v>
      </c>
      <c r="L255">
        <v>92</v>
      </c>
      <c r="M255">
        <v>358</v>
      </c>
      <c r="N255">
        <v>3494</v>
      </c>
      <c r="O255">
        <v>350.6</v>
      </c>
      <c r="P255">
        <v>68.2</v>
      </c>
      <c r="Q255">
        <v>26.5</v>
      </c>
      <c r="R255">
        <v>876.9</v>
      </c>
      <c r="S255">
        <v>657.1</v>
      </c>
      <c r="T255">
        <v>183.7</v>
      </c>
      <c r="U255">
        <v>377.7</v>
      </c>
      <c r="V255">
        <v>253.1</v>
      </c>
      <c r="W255">
        <v>329.8</v>
      </c>
      <c r="X255">
        <v>173.8</v>
      </c>
      <c r="Y255">
        <v>4158.7</v>
      </c>
    </row>
    <row r="256" spans="1:25" x14ac:dyDescent="0.25">
      <c r="A256" s="26" t="s">
        <v>293</v>
      </c>
      <c r="B256" s="27" t="s">
        <v>362</v>
      </c>
      <c r="C256">
        <v>-3</v>
      </c>
      <c r="D256">
        <v>185</v>
      </c>
      <c r="E256">
        <v>39.4</v>
      </c>
      <c r="F256">
        <v>0.2</v>
      </c>
      <c r="G256">
        <v>0.2</v>
      </c>
      <c r="H256">
        <v>0.4</v>
      </c>
      <c r="I256">
        <v>0.6</v>
      </c>
      <c r="J256">
        <v>4.6</v>
      </c>
      <c r="K256">
        <v>4.4</v>
      </c>
      <c r="L256">
        <v>3</v>
      </c>
      <c r="M256">
        <v>5.1</v>
      </c>
      <c r="N256">
        <v>68</v>
      </c>
      <c r="O256">
        <v>90.9</v>
      </c>
      <c r="P256">
        <v>1.6</v>
      </c>
      <c r="Q256">
        <v>22.2</v>
      </c>
      <c r="R256">
        <v>60.3</v>
      </c>
      <c r="S256">
        <v>31.8</v>
      </c>
      <c r="T256">
        <v>5.2</v>
      </c>
      <c r="U256">
        <v>199.6</v>
      </c>
      <c r="V256">
        <v>10.6</v>
      </c>
      <c r="W256">
        <v>14.7</v>
      </c>
      <c r="X256">
        <v>21.1</v>
      </c>
      <c r="Y256">
        <v>398</v>
      </c>
    </row>
    <row r="257" spans="1:25" x14ac:dyDescent="0.25">
      <c r="A257" s="26" t="s">
        <v>294</v>
      </c>
      <c r="B257" s="27" t="s">
        <v>363</v>
      </c>
      <c r="C257">
        <v>20.5</v>
      </c>
      <c r="D257">
        <v>209.6</v>
      </c>
      <c r="E257">
        <v>55.2</v>
      </c>
      <c r="F257">
        <v>0.6</v>
      </c>
      <c r="G257">
        <v>2.6</v>
      </c>
      <c r="H257">
        <v>7.6</v>
      </c>
      <c r="I257">
        <v>2.9</v>
      </c>
      <c r="J257">
        <v>8.3</v>
      </c>
      <c r="K257">
        <v>9.4</v>
      </c>
      <c r="L257">
        <v>2.6</v>
      </c>
      <c r="M257">
        <v>12.6</v>
      </c>
      <c r="N257">
        <v>135.9</v>
      </c>
      <c r="O257">
        <v>73.6</v>
      </c>
      <c r="P257">
        <v>10.9</v>
      </c>
      <c r="Q257">
        <v>13.6</v>
      </c>
      <c r="R257">
        <v>153.5</v>
      </c>
      <c r="S257">
        <v>116.8</v>
      </c>
      <c r="T257">
        <v>18.9</v>
      </c>
      <c r="U257">
        <v>35.7</v>
      </c>
      <c r="V257">
        <v>48</v>
      </c>
      <c r="W257">
        <v>58</v>
      </c>
      <c r="X257">
        <v>25.4</v>
      </c>
      <c r="Y257">
        <v>722.7</v>
      </c>
    </row>
    <row r="258" spans="1:25" x14ac:dyDescent="0.25">
      <c r="A258" s="26" t="s">
        <v>295</v>
      </c>
      <c r="B258" s="27" t="s">
        <v>364</v>
      </c>
      <c r="C258">
        <v>205.7</v>
      </c>
      <c r="D258">
        <v>397.1</v>
      </c>
      <c r="E258">
        <v>56.8</v>
      </c>
      <c r="F258">
        <v>0.2</v>
      </c>
      <c r="G258">
        <v>1.5</v>
      </c>
      <c r="H258">
        <v>66.3</v>
      </c>
      <c r="I258">
        <v>1.5</v>
      </c>
      <c r="J258">
        <v>14</v>
      </c>
      <c r="K258">
        <v>7.1</v>
      </c>
      <c r="L258">
        <v>11.4</v>
      </c>
      <c r="M258">
        <v>6.5</v>
      </c>
      <c r="N258">
        <v>449.9</v>
      </c>
      <c r="O258">
        <v>405</v>
      </c>
      <c r="P258">
        <v>10.3</v>
      </c>
      <c r="Q258">
        <v>32.8</v>
      </c>
      <c r="R258">
        <v>1108.7</v>
      </c>
      <c r="S258">
        <v>317.1</v>
      </c>
      <c r="T258">
        <v>12.1</v>
      </c>
      <c r="U258">
        <v>50.5</v>
      </c>
      <c r="V258">
        <v>160.3</v>
      </c>
      <c r="W258">
        <v>73.1</v>
      </c>
      <c r="X258">
        <v>85.7</v>
      </c>
      <c r="Y258">
        <v>3039</v>
      </c>
    </row>
    <row r="259" spans="1:25" x14ac:dyDescent="0.25">
      <c r="A259" s="26" t="s">
        <v>296</v>
      </c>
      <c r="B259" s="27" t="s">
        <v>365</v>
      </c>
      <c r="C259">
        <v>5.4</v>
      </c>
      <c r="D259">
        <v>29.7</v>
      </c>
      <c r="E259">
        <v>10.6</v>
      </c>
      <c r="F259">
        <v>0.1</v>
      </c>
      <c r="G259">
        <v>0.3</v>
      </c>
      <c r="H259">
        <v>2.4</v>
      </c>
      <c r="I259">
        <v>1.2</v>
      </c>
      <c r="J259">
        <v>1.9</v>
      </c>
      <c r="K259">
        <v>2.3</v>
      </c>
      <c r="L259">
        <v>1.1</v>
      </c>
      <c r="M259">
        <v>3.6</v>
      </c>
      <c r="N259">
        <v>33.6</v>
      </c>
      <c r="O259">
        <v>13.9</v>
      </c>
      <c r="P259">
        <v>1.2</v>
      </c>
      <c r="Q259">
        <v>9.3</v>
      </c>
      <c r="R259">
        <v>54.1</v>
      </c>
      <c r="S259">
        <v>27.1</v>
      </c>
      <c r="T259">
        <v>2.8</v>
      </c>
      <c r="U259">
        <v>12.6</v>
      </c>
      <c r="V259">
        <v>9.1</v>
      </c>
      <c r="W259">
        <v>40.3</v>
      </c>
      <c r="X259">
        <v>7.9</v>
      </c>
      <c r="Y259">
        <v>285.3</v>
      </c>
    </row>
    <row r="260" spans="1:25" x14ac:dyDescent="0.25">
      <c r="A260" s="26" t="s">
        <v>297</v>
      </c>
      <c r="B260" s="27" t="s">
        <v>366</v>
      </c>
      <c r="C260">
        <v>24.4</v>
      </c>
      <c r="D260">
        <v>452.1</v>
      </c>
      <c r="E260">
        <v>242.5</v>
      </c>
      <c r="F260">
        <v>0.6</v>
      </c>
      <c r="G260">
        <v>11.3</v>
      </c>
      <c r="H260">
        <v>9.3</v>
      </c>
      <c r="I260">
        <v>2</v>
      </c>
      <c r="J260">
        <v>0.5</v>
      </c>
      <c r="K260">
        <v>0.9</v>
      </c>
      <c r="L260">
        <v>42.8</v>
      </c>
      <c r="M260">
        <v>1.3</v>
      </c>
      <c r="N260">
        <v>892.7</v>
      </c>
      <c r="O260">
        <v>220.6</v>
      </c>
      <c r="P260">
        <v>11.5</v>
      </c>
      <c r="Q260">
        <v>15.3</v>
      </c>
      <c r="R260">
        <v>648</v>
      </c>
      <c r="S260">
        <v>118</v>
      </c>
      <c r="T260">
        <v>211.2</v>
      </c>
      <c r="U260">
        <v>37.1</v>
      </c>
      <c r="V260">
        <v>62.1</v>
      </c>
      <c r="W260">
        <v>131.3</v>
      </c>
      <c r="X260">
        <v>72.9</v>
      </c>
      <c r="Y260">
        <v>2580.3</v>
      </c>
    </row>
    <row r="261" spans="1:25" x14ac:dyDescent="0.25">
      <c r="A261" s="26" t="s">
        <v>298</v>
      </c>
      <c r="B261" s="27" t="s">
        <v>367</v>
      </c>
      <c r="C261">
        <v>42.5</v>
      </c>
      <c r="D261">
        <v>485.3</v>
      </c>
      <c r="E261">
        <v>229.8</v>
      </c>
      <c r="F261">
        <v>0.9</v>
      </c>
      <c r="G261">
        <v>2</v>
      </c>
      <c r="H261">
        <v>2</v>
      </c>
      <c r="I261">
        <v>3.1</v>
      </c>
      <c r="J261">
        <v>11.9</v>
      </c>
      <c r="K261">
        <v>32.5</v>
      </c>
      <c r="L261">
        <v>37.6</v>
      </c>
      <c r="M261">
        <v>17.3</v>
      </c>
      <c r="N261">
        <v>1561.3</v>
      </c>
      <c r="O261">
        <v>184.7</v>
      </c>
      <c r="P261">
        <v>13.9</v>
      </c>
      <c r="Q261">
        <v>64.1</v>
      </c>
      <c r="R261">
        <v>412.7</v>
      </c>
      <c r="S261">
        <v>258.9</v>
      </c>
      <c r="T261">
        <v>23.2</v>
      </c>
      <c r="U261">
        <v>75.7</v>
      </c>
      <c r="V261">
        <v>163.6</v>
      </c>
      <c r="W261">
        <v>239.4</v>
      </c>
      <c r="X261">
        <v>124.3</v>
      </c>
      <c r="Y261">
        <v>2842.1</v>
      </c>
    </row>
    <row r="262" spans="1:25" x14ac:dyDescent="0.25">
      <c r="A262" s="26" t="s">
        <v>299</v>
      </c>
      <c r="B262" s="27" t="s">
        <v>368</v>
      </c>
      <c r="C262">
        <v>29.1</v>
      </c>
      <c r="D262">
        <v>200.4</v>
      </c>
      <c r="E262">
        <v>181.8</v>
      </c>
      <c r="F262">
        <v>0.8</v>
      </c>
      <c r="G262">
        <v>0.8</v>
      </c>
      <c r="H262">
        <v>2.5</v>
      </c>
      <c r="I262">
        <v>4.7</v>
      </c>
      <c r="J262">
        <v>25.1</v>
      </c>
      <c r="K262">
        <v>50.4</v>
      </c>
      <c r="L262">
        <v>311.8</v>
      </c>
      <c r="M262">
        <v>64.5</v>
      </c>
      <c r="N262">
        <v>446.2</v>
      </c>
      <c r="O262">
        <v>122.8</v>
      </c>
      <c r="P262">
        <v>55.3</v>
      </c>
      <c r="Q262">
        <v>41.8</v>
      </c>
      <c r="R262">
        <v>214.3</v>
      </c>
      <c r="S262">
        <v>120.4</v>
      </c>
      <c r="T262">
        <v>35.4</v>
      </c>
      <c r="U262">
        <v>79.6</v>
      </c>
      <c r="V262">
        <v>32.9</v>
      </c>
      <c r="W262">
        <v>87.5</v>
      </c>
      <c r="X262">
        <v>38.2</v>
      </c>
      <c r="Y262">
        <v>4110.7</v>
      </c>
    </row>
    <row r="263" spans="1:25" x14ac:dyDescent="0.25">
      <c r="A263" s="26" t="s">
        <v>300</v>
      </c>
      <c r="B263" s="27" t="s">
        <v>369</v>
      </c>
      <c r="C263">
        <v>73.7</v>
      </c>
      <c r="D263">
        <v>194.4</v>
      </c>
      <c r="E263">
        <v>566</v>
      </c>
      <c r="F263">
        <v>0.7</v>
      </c>
      <c r="G263">
        <v>2.1</v>
      </c>
      <c r="H263">
        <v>2</v>
      </c>
      <c r="I263">
        <v>0.2</v>
      </c>
      <c r="J263">
        <v>56.3</v>
      </c>
      <c r="K263">
        <v>125.1</v>
      </c>
      <c r="L263">
        <v>30</v>
      </c>
      <c r="M263">
        <v>71.7</v>
      </c>
      <c r="N263">
        <v>964.2</v>
      </c>
      <c r="O263">
        <v>98</v>
      </c>
      <c r="P263">
        <v>17.7</v>
      </c>
      <c r="Q263">
        <v>13.8</v>
      </c>
      <c r="R263">
        <v>247.9</v>
      </c>
      <c r="S263">
        <v>191.4</v>
      </c>
      <c r="T263">
        <v>52.8</v>
      </c>
      <c r="U263">
        <v>98.1</v>
      </c>
      <c r="V263">
        <v>39</v>
      </c>
      <c r="W263">
        <v>102</v>
      </c>
      <c r="X263">
        <v>47.2</v>
      </c>
      <c r="Y263">
        <v>1586.2</v>
      </c>
    </row>
    <row r="264" spans="1:25" x14ac:dyDescent="0.25">
      <c r="A264" s="26" t="s">
        <v>301</v>
      </c>
      <c r="B264" s="27" t="s">
        <v>370</v>
      </c>
      <c r="C264">
        <v>24.5</v>
      </c>
      <c r="D264">
        <v>253.1</v>
      </c>
      <c r="E264">
        <v>231.6</v>
      </c>
      <c r="F264">
        <v>0.3</v>
      </c>
      <c r="G264">
        <v>0.7</v>
      </c>
      <c r="H264">
        <v>1.1</v>
      </c>
      <c r="I264">
        <v>1.1</v>
      </c>
      <c r="J264">
        <v>17.7</v>
      </c>
      <c r="K264">
        <v>26.1</v>
      </c>
      <c r="L264">
        <v>6.1</v>
      </c>
      <c r="M264">
        <v>20.4</v>
      </c>
      <c r="N264">
        <v>618.1</v>
      </c>
      <c r="O264">
        <v>60.5</v>
      </c>
      <c r="P264">
        <v>6.1</v>
      </c>
      <c r="Q264">
        <v>14.5</v>
      </c>
      <c r="R264">
        <v>134.2</v>
      </c>
      <c r="S264">
        <v>99.8</v>
      </c>
      <c r="T264">
        <v>45.8</v>
      </c>
      <c r="U264">
        <v>53.3</v>
      </c>
      <c r="V264">
        <v>16.8</v>
      </c>
      <c r="W264">
        <v>24.8</v>
      </c>
      <c r="X264">
        <v>31.4</v>
      </c>
      <c r="Y264">
        <v>581.9</v>
      </c>
    </row>
    <row r="265" spans="1:25" x14ac:dyDescent="0.25">
      <c r="A265" s="26" t="s">
        <v>302</v>
      </c>
      <c r="B265" s="27" t="s">
        <v>371</v>
      </c>
      <c r="C265">
        <v>3.1</v>
      </c>
      <c r="D265">
        <v>22.3</v>
      </c>
      <c r="E265">
        <v>20.4</v>
      </c>
      <c r="F265">
        <v>0.1</v>
      </c>
      <c r="G265">
        <v>0.1</v>
      </c>
      <c r="H265">
        <v>0.1</v>
      </c>
      <c r="I265">
        <v>0.5</v>
      </c>
      <c r="J265">
        <v>3.6</v>
      </c>
      <c r="K265">
        <v>1.2</v>
      </c>
      <c r="L265">
        <v>0.6</v>
      </c>
      <c r="M265">
        <v>3</v>
      </c>
      <c r="N265">
        <v>29.7</v>
      </c>
      <c r="O265">
        <v>5.8</v>
      </c>
      <c r="P265">
        <v>0.5</v>
      </c>
      <c r="Q265">
        <v>2.9</v>
      </c>
      <c r="R265">
        <v>21.1</v>
      </c>
      <c r="S265">
        <v>9.3</v>
      </c>
      <c r="T265">
        <v>5.3</v>
      </c>
      <c r="U265">
        <v>4.8</v>
      </c>
      <c r="V265">
        <v>1.5</v>
      </c>
      <c r="W265">
        <v>3.6</v>
      </c>
      <c r="X265">
        <v>3.3</v>
      </c>
      <c r="Y265">
        <v>71.9</v>
      </c>
    </row>
    <row r="266" spans="1:25" x14ac:dyDescent="0.25">
      <c r="A266" s="26" t="s">
        <v>303</v>
      </c>
      <c r="B266" s="27" t="s">
        <v>372</v>
      </c>
      <c r="C266">
        <v>254.1</v>
      </c>
      <c r="D266">
        <v>744.4</v>
      </c>
      <c r="E266">
        <v>741.1</v>
      </c>
      <c r="F266">
        <v>0.2</v>
      </c>
      <c r="G266">
        <v>0.3</v>
      </c>
      <c r="H266">
        <v>1.4</v>
      </c>
      <c r="I266">
        <v>0.7</v>
      </c>
      <c r="J266">
        <v>27.7</v>
      </c>
      <c r="K266">
        <v>11.2</v>
      </c>
      <c r="L266">
        <v>2.4</v>
      </c>
      <c r="M266">
        <v>3.4</v>
      </c>
      <c r="N266">
        <v>1246.1</v>
      </c>
      <c r="O266">
        <v>78.8</v>
      </c>
      <c r="P266">
        <v>8</v>
      </c>
      <c r="Q266">
        <v>31.5</v>
      </c>
      <c r="R266">
        <v>339.7</v>
      </c>
      <c r="S266">
        <v>230</v>
      </c>
      <c r="T266">
        <v>119.7</v>
      </c>
      <c r="U266">
        <v>53.6</v>
      </c>
      <c r="V266">
        <v>16.4</v>
      </c>
      <c r="W266">
        <v>25.7</v>
      </c>
      <c r="X266">
        <v>32.9</v>
      </c>
      <c r="Y266">
        <v>1345.2</v>
      </c>
    </row>
    <row r="267" spans="1:25" x14ac:dyDescent="0.25">
      <c r="A267" s="26" t="s">
        <v>304</v>
      </c>
      <c r="B267" s="27" t="s">
        <v>373</v>
      </c>
      <c r="C267">
        <v>11.5</v>
      </c>
      <c r="D267">
        <v>174.7</v>
      </c>
      <c r="E267">
        <v>20.5</v>
      </c>
      <c r="F267">
        <v>0.1</v>
      </c>
      <c r="G267">
        <v>0.4</v>
      </c>
      <c r="H267">
        <v>2.1</v>
      </c>
      <c r="I267">
        <v>0.6</v>
      </c>
      <c r="J267">
        <v>2.8</v>
      </c>
      <c r="K267">
        <v>1.9</v>
      </c>
      <c r="L267">
        <v>2.4</v>
      </c>
      <c r="M267">
        <v>1.5</v>
      </c>
      <c r="N267">
        <v>92.5</v>
      </c>
      <c r="O267">
        <v>33.8</v>
      </c>
      <c r="P267">
        <v>3.1</v>
      </c>
      <c r="Q267">
        <v>6.9</v>
      </c>
      <c r="R267">
        <v>42.6</v>
      </c>
      <c r="S267">
        <v>16.4</v>
      </c>
      <c r="T267">
        <v>9</v>
      </c>
      <c r="U267">
        <v>20.4</v>
      </c>
      <c r="V267">
        <v>3.2</v>
      </c>
      <c r="W267">
        <v>8.4</v>
      </c>
      <c r="X267">
        <v>7.6</v>
      </c>
      <c r="Y267">
        <v>198.3</v>
      </c>
    </row>
    <row r="268" spans="1:25" x14ac:dyDescent="0.25">
      <c r="A268" s="26" t="s">
        <v>305</v>
      </c>
      <c r="B268" s="27" t="s">
        <v>374</v>
      </c>
      <c r="C268">
        <v>2.8</v>
      </c>
      <c r="D268">
        <v>111</v>
      </c>
      <c r="E268">
        <v>66.9</v>
      </c>
      <c r="F268">
        <v>0.4</v>
      </c>
      <c r="G268">
        <v>0.1</v>
      </c>
      <c r="H268">
        <v>0.1</v>
      </c>
      <c r="I268">
        <v>2.3</v>
      </c>
      <c r="J268">
        <v>4.6</v>
      </c>
      <c r="K268">
        <v>4.3</v>
      </c>
      <c r="L268">
        <v>1.4</v>
      </c>
      <c r="M268">
        <v>5.3</v>
      </c>
      <c r="N268">
        <v>66</v>
      </c>
      <c r="O268">
        <v>26.4</v>
      </c>
      <c r="P268">
        <v>1.6</v>
      </c>
      <c r="Q268">
        <v>4.5</v>
      </c>
      <c r="R268">
        <v>36.8</v>
      </c>
      <c r="S268">
        <v>22.7</v>
      </c>
      <c r="T268">
        <v>6.7</v>
      </c>
      <c r="U268">
        <v>17.5</v>
      </c>
      <c r="V268">
        <v>3.7</v>
      </c>
      <c r="W268">
        <v>9.4</v>
      </c>
      <c r="X268">
        <v>5.8</v>
      </c>
      <c r="Y268">
        <v>177.2</v>
      </c>
    </row>
    <row r="269" spans="1:25" x14ac:dyDescent="0.25">
      <c r="A269" s="26" t="s">
        <v>306</v>
      </c>
      <c r="B269" s="27" t="s">
        <v>375</v>
      </c>
      <c r="C269">
        <v>1.8</v>
      </c>
      <c r="D269">
        <v>32.9</v>
      </c>
      <c r="E269">
        <v>17.1</v>
      </c>
      <c r="F269">
        <v>0.1</v>
      </c>
      <c r="G269">
        <v>0.2</v>
      </c>
      <c r="H269">
        <v>0.4</v>
      </c>
      <c r="I269">
        <v>0.6</v>
      </c>
      <c r="J269">
        <v>7</v>
      </c>
      <c r="K269">
        <v>2.7</v>
      </c>
      <c r="L269">
        <v>1.7</v>
      </c>
      <c r="M269">
        <v>3.7</v>
      </c>
      <c r="N269">
        <v>87.1</v>
      </c>
      <c r="O269">
        <v>10</v>
      </c>
      <c r="P269">
        <v>0.6</v>
      </c>
      <c r="Q269">
        <v>3.5</v>
      </c>
      <c r="R269">
        <v>19.9</v>
      </c>
      <c r="S269">
        <v>15.7</v>
      </c>
      <c r="T269">
        <v>3</v>
      </c>
      <c r="U269">
        <v>7.7</v>
      </c>
      <c r="V269">
        <v>1.6</v>
      </c>
      <c r="W269">
        <v>35.4</v>
      </c>
      <c r="X269">
        <v>7.5</v>
      </c>
      <c r="Y269">
        <v>696.3</v>
      </c>
    </row>
    <row r="270" spans="1:25" x14ac:dyDescent="0.25">
      <c r="A270" s="26" t="s">
        <v>307</v>
      </c>
      <c r="B270" s="27" t="s">
        <v>376</v>
      </c>
      <c r="C270">
        <v>23.4</v>
      </c>
      <c r="D270">
        <v>375.5</v>
      </c>
      <c r="E270">
        <v>16.5</v>
      </c>
      <c r="F270">
        <v>0.1</v>
      </c>
      <c r="G270">
        <v>0.3</v>
      </c>
      <c r="H270">
        <v>0.9</v>
      </c>
      <c r="I270">
        <v>0.7</v>
      </c>
      <c r="J270">
        <v>-0.5</v>
      </c>
      <c r="K270">
        <v>3.1</v>
      </c>
      <c r="L270">
        <v>9</v>
      </c>
      <c r="M270">
        <v>2</v>
      </c>
      <c r="N270">
        <v>37.3</v>
      </c>
      <c r="O270">
        <v>39.9</v>
      </c>
      <c r="P270">
        <v>0.6</v>
      </c>
      <c r="Q270">
        <v>3.1</v>
      </c>
      <c r="R270">
        <v>65.7</v>
      </c>
      <c r="S270">
        <v>69.4</v>
      </c>
      <c r="T270">
        <v>52.3</v>
      </c>
      <c r="U270">
        <v>32.5</v>
      </c>
      <c r="V270">
        <v>15.8</v>
      </c>
      <c r="W270">
        <v>7.4</v>
      </c>
      <c r="X270">
        <v>14.7</v>
      </c>
      <c r="Y270">
        <v>372.9</v>
      </c>
    </row>
    <row r="271" spans="1:25" x14ac:dyDescent="0.25">
      <c r="A271" s="26" t="s">
        <v>308</v>
      </c>
      <c r="B271" s="27" t="s">
        <v>377</v>
      </c>
      <c r="E271">
        <v>0.2</v>
      </c>
      <c r="N271">
        <v>0.1</v>
      </c>
      <c r="R271">
        <v>0.1</v>
      </c>
      <c r="Y271">
        <v>1.2</v>
      </c>
    </row>
    <row r="272" spans="1:2" x14ac:dyDescent="0.25">
      <c r="A272" s="26" t="s">
        <v>309</v>
      </c>
      <c r="B272" s="27" t="s">
        <v>378</v>
      </c>
    </row>
  </sheetData>
  <mergeCells count="1">
    <mergeCell ref="A1:N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B6C"/>
  </sheetPr>
  <dimension ref="A1:O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40" customWidth="1"/>
    <col min="3" max="3" width="8" customWidth="1"/>
    <col min="4" max="14" width="14" customWidth="1"/>
    <col min="15" max="15" width="12" customWidth="1"/>
  </cols>
  <sheetData>
    <row r="1" ht="44" customHeight="1" spans="1:14" x14ac:dyDescent="0.25">
      <c r="A1" s="15" t="s">
        <v>427</v>
      </c>
      <c r="B1" s="15"/>
      <c r="C1" s="15"/>
      <c r="D1" s="15"/>
      <c r="E1" s="15"/>
      <c r="F1" s="15"/>
      <c r="G1" s="15"/>
      <c r="H1" s="15"/>
      <c r="I1" s="15"/>
      <c r="J1" s="15"/>
      <c r="K1" s="15"/>
      <c r="L1" s="15"/>
      <c r="M1" s="15"/>
      <c r="N1" s="15"/>
    </row>
    <row r="2" ht="30" customHeight="1" spans="1:15" s="21" customFormat="1" x14ac:dyDescent="0.25">
      <c r="A2" s="30" t="s">
        <v>130</v>
      </c>
      <c r="B2" s="30" t="s">
        <v>131</v>
      </c>
      <c r="C2" s="30" t="s">
        <v>428</v>
      </c>
      <c r="D2" s="30" t="s">
        <v>429</v>
      </c>
      <c r="E2" s="30" t="s">
        <v>430</v>
      </c>
      <c r="F2" s="30" t="s">
        <v>431</v>
      </c>
      <c r="G2" s="30" t="s">
        <v>432</v>
      </c>
      <c r="H2" s="30" t="s">
        <v>433</v>
      </c>
      <c r="I2" s="30" t="s">
        <v>434</v>
      </c>
      <c r="J2" s="30" t="s">
        <v>435</v>
      </c>
      <c r="K2" s="30" t="s">
        <v>436</v>
      </c>
      <c r="L2" s="30" t="s">
        <v>437</v>
      </c>
      <c r="M2" s="30" t="s">
        <v>438</v>
      </c>
      <c r="N2" s="30" t="s">
        <v>439</v>
      </c>
      <c r="O2" s="30" t="s">
        <v>440</v>
      </c>
    </row>
    <row r="3" spans="1:15" x14ac:dyDescent="0.25">
      <c r="A3" t="s">
        <v>265</v>
      </c>
      <c r="B3" t="s">
        <v>315</v>
      </c>
      <c r="C3" t="s">
        <v>441</v>
      </c>
      <c r="D3" s="31">
        <f>SUM('Z total'!C3:C72)</f>
        <v>572833.5</v>
      </c>
      <c r="E3" s="31">
        <f>SUM('Z total'!C3:C66)</f>
        <v>319526.19999999995</v>
      </c>
      <c r="F3" s="31">
        <f>SUM('Z domestic'!C67:C72)</f>
        <v>253307.30000000005</v>
      </c>
      <c r="G3" s="31">
        <f>'Z domestic'!C68</f>
        <v>55795.8</v>
      </c>
      <c r="H3" s="31">
        <f>'Z domestic'!C67</f>
        <v>230146.4</v>
      </c>
      <c r="I3" s="31">
        <f>'Z domestic'!C69+'Z domestic'!C70</f>
        <v>-32634.9</v>
      </c>
      <c r="J3" s="32">
        <f>IF(D3=0,0,F3/D3)</f>
        <v>0.44220056962450704</v>
      </c>
      <c r="K3" s="31">
        <f>SUM('Z domestic'!C3:BN3)</f>
        <v>372979.19999999984</v>
      </c>
      <c r="L3" s="31">
        <f>SUM('Z domestic'!BO3:BS3)</f>
        <v>159932.7</v>
      </c>
      <c r="M3" s="31">
        <f>SUM('FIGARO exports raw'!C5:Y5)+SUM('FIGARO exports raw'!C73:Y73)</f>
        <v>39925.4</v>
      </c>
      <c r="N3" s="31">
        <f>K3+L3+M3</f>
        <v>572837.2999999999</v>
      </c>
      <c r="O3" s="33">
        <f>IF(D3=0,0,100*(N3-D3)/D3)</f>
        <v>0.0006633690243203567</v>
      </c>
    </row>
    <row r="4" spans="1:15" x14ac:dyDescent="0.25">
      <c r="A4" t="s">
        <v>266</v>
      </c>
      <c r="B4" t="s">
        <v>316</v>
      </c>
      <c r="C4" t="s">
        <v>441</v>
      </c>
      <c r="D4" s="31">
        <f>SUM('Z total'!D3:D72)</f>
        <v>62450.100000000006</v>
      </c>
      <c r="E4" s="31">
        <f>SUM('Z total'!D3:D66)</f>
        <v>31369.500000000007</v>
      </c>
      <c r="F4" s="31">
        <f>SUM('Z domestic'!D67:D72)</f>
        <v>31080.6</v>
      </c>
      <c r="G4" s="31">
        <f>'Z domestic'!D68</f>
        <v>9168.9</v>
      </c>
      <c r="H4" s="31">
        <f>'Z domestic'!D67</f>
        <v>21434.6</v>
      </c>
      <c r="I4" s="31">
        <f>'Z domestic'!D69+'Z domestic'!D70</f>
        <v>477.09999999999997</v>
      </c>
      <c r="J4" s="32">
        <f>IF(D4=0,0,F4/D4)</f>
        <v>0.4976869532634855</v>
      </c>
      <c r="K4" s="31">
        <f>SUM('Z domestic'!C4:BN4)</f>
        <v>45185.399999999965</v>
      </c>
      <c r="L4" s="31">
        <f>SUM('Z domestic'!BO4:BS4)</f>
        <v>14701.1</v>
      </c>
      <c r="M4" s="31">
        <f>SUM('FIGARO exports raw'!C6:Y6)+SUM('FIGARO exports raw'!C74:Y74)</f>
        <v>2568.8</v>
      </c>
      <c r="N4" s="31">
        <f>K4+L4+M4</f>
        <v>62455.29999999997</v>
      </c>
      <c r="O4" s="33">
        <f>IF(D4=0,0,100*(N4-D4)/D4)</f>
        <v>0.008326647995685249</v>
      </c>
    </row>
    <row r="5" spans="1:15" x14ac:dyDescent="0.25">
      <c r="A5" t="s">
        <v>267</v>
      </c>
      <c r="B5" t="s">
        <v>317</v>
      </c>
      <c r="C5" t="s">
        <v>441</v>
      </c>
      <c r="D5" s="31">
        <f>SUM('Z total'!E3:E72)</f>
        <v>14733.900000000001</v>
      </c>
      <c r="E5" s="31">
        <f>SUM('Z total'!E3:E66)</f>
        <v>7802.700000000002</v>
      </c>
      <c r="F5" s="31">
        <f>SUM('Z domestic'!E67:E72)</f>
        <v>6931.2</v>
      </c>
      <c r="G5" s="31">
        <f>'Z domestic'!E68</f>
        <v>2540</v>
      </c>
      <c r="H5" s="31">
        <f>'Z domestic'!E67</f>
        <v>4307.4</v>
      </c>
      <c r="I5" s="31">
        <f>'Z domestic'!E69+'Z domestic'!E70</f>
        <v>83.80000000000001</v>
      </c>
      <c r="J5" s="32">
        <f>IF(D5=0,0,F5/D5)</f>
        <v>0.4704253456315028</v>
      </c>
      <c r="K5" s="31">
        <f>SUM('Z domestic'!C5:BN5)</f>
        <v>5664.900000000001</v>
      </c>
      <c r="L5" s="31">
        <f>SUM('Z domestic'!BO5:BS5)</f>
        <v>7865</v>
      </c>
      <c r="M5" s="31">
        <f>SUM('FIGARO exports raw'!C7:Y7)+SUM('FIGARO exports raw'!C75:Y75)</f>
        <v>1209</v>
      </c>
      <c r="N5" s="31">
        <f>K5+L5+M5</f>
        <v>14738.900000000001</v>
      </c>
      <c r="O5" s="33">
        <f>IF(D5=0,0,100*(N5-D5)/D5)</f>
        <v>0.033935346378080475</v>
      </c>
    </row>
    <row r="6" spans="1:15" x14ac:dyDescent="0.25">
      <c r="A6" t="s">
        <v>268</v>
      </c>
      <c r="B6" t="s">
        <v>318</v>
      </c>
      <c r="C6" t="s">
        <v>268</v>
      </c>
      <c r="D6" s="31">
        <f>SUM('Z total'!F3:F72)</f>
        <v>108915.4</v>
      </c>
      <c r="E6" s="31">
        <f>SUM('Z total'!F3:F66)</f>
        <v>48798.69999999999</v>
      </c>
      <c r="F6" s="31">
        <f>SUM('Z domestic'!F67:F72)</f>
        <v>60116.700000000004</v>
      </c>
      <c r="G6" s="31">
        <f>'Z domestic'!F68</f>
        <v>19451.9</v>
      </c>
      <c r="H6" s="31">
        <f>'Z domestic'!F67</f>
        <v>38968.7</v>
      </c>
      <c r="I6" s="31">
        <f>'Z domestic'!F69+'Z domestic'!F70</f>
        <v>1696.1</v>
      </c>
      <c r="J6" s="32">
        <f>IF(D6=0,0,F6/D6)</f>
        <v>0.5519577580397264</v>
      </c>
      <c r="K6" s="31">
        <f>SUM('Z domestic'!C6:BN6)</f>
        <v>96253.69999999998</v>
      </c>
      <c r="L6" s="31">
        <f>SUM('Z domestic'!BO6:BS6)</f>
        <v>4526.1</v>
      </c>
      <c r="M6" s="31">
        <f>SUM('FIGARO exports raw'!C8:Y8)+SUM('FIGARO exports raw'!C76:Y76)</f>
        <v>8138.9</v>
      </c>
      <c r="N6" s="31">
        <f>K6+L6+M6</f>
        <v>108918.69999999998</v>
      </c>
      <c r="O6" s="33">
        <f>IF(D6=0,0,100*(N6-D6)/D6)</f>
        <v>0.0030298745631823954</v>
      </c>
    </row>
    <row r="7" spans="1:15" x14ac:dyDescent="0.25">
      <c r="A7" t="s">
        <v>269</v>
      </c>
      <c r="B7" t="s">
        <v>319</v>
      </c>
      <c r="C7" t="s">
        <v>442</v>
      </c>
      <c r="D7" s="31">
        <f>SUM('Z total'!G3:G72)</f>
        <v>1359072.0000000002</v>
      </c>
      <c r="E7" s="31">
        <f>SUM('Z total'!G3:G66)</f>
        <v>1052883.1</v>
      </c>
      <c r="F7" s="31">
        <f>SUM('Z domestic'!G67:G72)</f>
        <v>306188.90000000014</v>
      </c>
      <c r="G7" s="31">
        <f>'Z domestic'!G68</f>
        <v>163173.1</v>
      </c>
      <c r="H7" s="31">
        <f>'Z domestic'!G67</f>
        <v>132312.7</v>
      </c>
      <c r="I7" s="31">
        <f>'Z domestic'!G69+'Z domestic'!G70</f>
        <v>10703.1</v>
      </c>
      <c r="J7" s="32">
        <f>IF(D7=0,0,F7/D7)</f>
        <v>0.22529262614489895</v>
      </c>
      <c r="K7" s="31">
        <f>SUM('Z domestic'!C7:BN7)</f>
        <v>519426.9999999998</v>
      </c>
      <c r="L7" s="31">
        <f>SUM('Z domestic'!BO7:BS7)</f>
        <v>657815.0000000001</v>
      </c>
      <c r="M7" s="31">
        <f>SUM('FIGARO exports raw'!C9:Y9)+SUM('FIGARO exports raw'!C77:Y77)</f>
        <v>181831.19999999995</v>
      </c>
      <c r="N7" s="31">
        <f>K7+L7+M7</f>
        <v>1359073.2</v>
      </c>
      <c r="O7" s="33">
        <f>IF(D7=0,0,100*(N7-D7)/D7)</f>
        <v>0.00008829554282043946</v>
      </c>
    </row>
    <row r="8" spans="1:15" x14ac:dyDescent="0.25">
      <c r="A8" t="s">
        <v>147</v>
      </c>
      <c r="B8" t="s">
        <v>320</v>
      </c>
      <c r="C8" t="s">
        <v>442</v>
      </c>
      <c r="D8" s="31">
        <f>SUM('Z total'!H3:H72)</f>
        <v>227703.6</v>
      </c>
      <c r="E8" s="31">
        <f>SUM('Z total'!H3:H66)</f>
        <v>149210.69999999998</v>
      </c>
      <c r="F8" s="31">
        <f>SUM('Z domestic'!H67:H72)</f>
        <v>78492.90000000002</v>
      </c>
      <c r="G8" s="31">
        <f>'Z domestic'!H68</f>
        <v>44207.4</v>
      </c>
      <c r="H8" s="31">
        <f>'Z domestic'!H67</f>
        <v>32088.6</v>
      </c>
      <c r="I8" s="31">
        <f>'Z domestic'!H69+'Z domestic'!H70</f>
        <v>2196.9</v>
      </c>
      <c r="J8" s="32">
        <f>IF(D8=0,0,F8/D8)</f>
        <v>0.34471523506874735</v>
      </c>
      <c r="K8" s="31">
        <f>SUM('Z domestic'!C8:BN8)</f>
        <v>84304.00000000004</v>
      </c>
      <c r="L8" s="31">
        <f>SUM('Z domestic'!BO8:BS8)</f>
        <v>81422.30000000002</v>
      </c>
      <c r="M8" s="31">
        <f>SUM('FIGARO exports raw'!C10:Y10)+SUM('FIGARO exports raw'!C78:Y78)</f>
        <v>61979.49999999999</v>
      </c>
      <c r="N8" s="31">
        <f>K8+L8+M8</f>
        <v>227705.80000000005</v>
      </c>
      <c r="O8" s="33">
        <f>IF(D8=0,0,100*(N8-D8)/D8)</f>
        <v>0.0009661682995089868</v>
      </c>
    </row>
    <row r="9" spans="1:15" x14ac:dyDescent="0.25">
      <c r="A9" t="s">
        <v>87</v>
      </c>
      <c r="B9" t="s">
        <v>321</v>
      </c>
      <c r="C9" t="s">
        <v>442</v>
      </c>
      <c r="D9" s="31">
        <f>SUM('Z total'!I3:I72)</f>
        <v>176754.9</v>
      </c>
      <c r="E9" s="31">
        <f>SUM('Z total'!I3:I66)</f>
        <v>122288.7</v>
      </c>
      <c r="F9" s="31">
        <f>SUM('Z domestic'!I67:I72)</f>
        <v>54466.2</v>
      </c>
      <c r="G9" s="31">
        <f>'Z domestic'!I68</f>
        <v>27376.6</v>
      </c>
      <c r="H9" s="31">
        <f>'Z domestic'!I67</f>
        <v>25626.3</v>
      </c>
      <c r="I9" s="31">
        <f>'Z domestic'!I69+'Z domestic'!I70</f>
        <v>1463.3</v>
      </c>
      <c r="J9" s="32">
        <f>IF(D9=0,0,F9/D9)</f>
        <v>0.30814534703139773</v>
      </c>
      <c r="K9" s="31">
        <f>SUM('Z domestic'!C9:BN9)</f>
        <v>122659.69999999998</v>
      </c>
      <c r="L9" s="31">
        <f>SUM('Z domestic'!BO9:BS9)</f>
        <v>26702.600000000002</v>
      </c>
      <c r="M9" s="31">
        <f>SUM('FIGARO exports raw'!C11:Y11)+SUM('FIGARO exports raw'!C79:Y79)</f>
        <v>27394.6</v>
      </c>
      <c r="N9" s="31">
        <f>K9+L9+M9</f>
        <v>176756.9</v>
      </c>
      <c r="O9" s="33">
        <f>IF(D9=0,0,100*(N9-D9)/D9)</f>
        <v>0.0011315103569807096</v>
      </c>
    </row>
    <row r="10" spans="1:15" x14ac:dyDescent="0.25">
      <c r="A10" t="s">
        <v>89</v>
      </c>
      <c r="B10" t="s">
        <v>322</v>
      </c>
      <c r="C10" t="s">
        <v>442</v>
      </c>
      <c r="D10" s="31">
        <f>SUM('Z total'!J3:J72)</f>
        <v>223049.7</v>
      </c>
      <c r="E10" s="31">
        <f>SUM('Z total'!J3:J66)</f>
        <v>166729.20000000004</v>
      </c>
      <c r="F10" s="31">
        <f>SUM('Z domestic'!J67:J72)</f>
        <v>56320.49999999997</v>
      </c>
      <c r="G10" s="31">
        <f>'Z domestic'!J68</f>
        <v>28810.8</v>
      </c>
      <c r="H10" s="31">
        <f>'Z domestic'!J67</f>
        <v>25312.8</v>
      </c>
      <c r="I10" s="31">
        <f>'Z domestic'!J69+'Z domestic'!J70</f>
        <v>2196.9</v>
      </c>
      <c r="J10" s="32">
        <f>IF(D10=0,0,F10/D10)</f>
        <v>0.2525020208500615</v>
      </c>
      <c r="K10" s="31">
        <f>SUM('Z domestic'!C10:BN10)</f>
        <v>148174.79999999996</v>
      </c>
      <c r="L10" s="31">
        <f>SUM('Z domestic'!BO10:BS10)</f>
        <v>31336.600000000002</v>
      </c>
      <c r="M10" s="31">
        <f>SUM('FIGARO exports raw'!C12:Y12)+SUM('FIGARO exports raw'!C80:Y80)</f>
        <v>43541.3</v>
      </c>
      <c r="N10" s="31">
        <f>K10+L10+M10</f>
        <v>223052.69999999995</v>
      </c>
      <c r="O10" s="33">
        <f>IF(D10=0,0,100*(N10-D10)/D10)</f>
        <v>0.0013449917215498574</v>
      </c>
    </row>
    <row r="11" spans="1:15" x14ac:dyDescent="0.25">
      <c r="A11" t="s">
        <v>91</v>
      </c>
      <c r="B11" t="s">
        <v>323</v>
      </c>
      <c r="C11" t="s">
        <v>442</v>
      </c>
      <c r="D11" s="31">
        <f>SUM('Z total'!K3:K72)</f>
        <v>70340.1</v>
      </c>
      <c r="E11" s="31">
        <f>SUM('Z total'!K3:K66)</f>
        <v>43673.200000000004</v>
      </c>
      <c r="F11" s="31">
        <f>SUM('Z domestic'!K67:K72)</f>
        <v>26666.9</v>
      </c>
      <c r="G11" s="31">
        <f>'Z domestic'!K68</f>
        <v>16842.9</v>
      </c>
      <c r="H11" s="31">
        <f>'Z domestic'!K67</f>
        <v>9276.4</v>
      </c>
      <c r="I11" s="31">
        <f>'Z domestic'!K69+'Z domestic'!K70</f>
        <v>547.6</v>
      </c>
      <c r="J11" s="32">
        <f>IF(D11=0,0,F11/D11)</f>
        <v>0.37911376298867927</v>
      </c>
      <c r="K11" s="31">
        <f>SUM('Z domestic'!C11:BN11)</f>
        <v>60115.10000000001</v>
      </c>
      <c r="L11" s="31">
        <f>SUM('Z domestic'!BO11:BS11)</f>
        <v>5520.999999999999</v>
      </c>
      <c r="M11" s="31">
        <f>SUM('FIGARO exports raw'!C13:Y13)+SUM('FIGARO exports raw'!C81:Y81)</f>
        <v>4707.1</v>
      </c>
      <c r="N11" s="31">
        <f>K11+L11+M11</f>
        <v>70343.20000000001</v>
      </c>
      <c r="O11" s="33">
        <f>IF(D11=0,0,100*(N11-D11)/D11)</f>
        <v>0.0044071589321110155</v>
      </c>
    </row>
    <row r="12" spans="1:15" x14ac:dyDescent="0.25">
      <c r="A12" t="s">
        <v>93</v>
      </c>
      <c r="B12" t="s">
        <v>324</v>
      </c>
      <c r="C12" t="s">
        <v>442</v>
      </c>
      <c r="D12" s="31">
        <f>SUM('Z total'!L3:L72)</f>
        <v>544426.2999999998</v>
      </c>
      <c r="E12" s="31">
        <f>SUM('Z total'!L3:L66)</f>
        <v>477131.9999999998</v>
      </c>
      <c r="F12" s="31">
        <f>SUM('Z domestic'!L67:L72)</f>
        <v>67294.29999999999</v>
      </c>
      <c r="G12" s="31">
        <f>'Z domestic'!L68</f>
        <v>9163.1</v>
      </c>
      <c r="H12" s="31">
        <f>'Z domestic'!L67</f>
        <v>47156.4</v>
      </c>
      <c r="I12" s="31">
        <f>'Z domestic'!L69+'Z domestic'!L70</f>
        <v>10974.8</v>
      </c>
      <c r="J12" s="32">
        <f>IF(D12=0,0,F12/D12)</f>
        <v>0.1236058948658432</v>
      </c>
      <c r="K12" s="31">
        <f>SUM('Z domestic'!C12:BN12)</f>
        <v>296602.4000000001</v>
      </c>
      <c r="L12" s="31">
        <f>SUM('Z domestic'!BO12:BS12)</f>
        <v>140201.90000000002</v>
      </c>
      <c r="M12" s="31">
        <f>SUM('FIGARO exports raw'!C14:Y14)+SUM('FIGARO exports raw'!C82:Y82)</f>
        <v>107624.59999999999</v>
      </c>
      <c r="N12" s="31">
        <f>K12+L12+M12</f>
        <v>544428.9000000001</v>
      </c>
      <c r="O12" s="33">
        <f>IF(D12=0,0,100*(N12-D12)/D12)</f>
        <v>0.00047756693611715007</v>
      </c>
    </row>
    <row r="13" spans="1:15" x14ac:dyDescent="0.25">
      <c r="A13" t="s">
        <v>95</v>
      </c>
      <c r="B13" t="s">
        <v>325</v>
      </c>
      <c r="C13" t="s">
        <v>442</v>
      </c>
      <c r="D13" s="31">
        <f>SUM('Z total'!M3:M72)</f>
        <v>634576.5</v>
      </c>
      <c r="E13" s="31">
        <f>SUM('Z total'!M3:M66)</f>
        <v>483601.39999999997</v>
      </c>
      <c r="F13" s="31">
        <f>SUM('Z domestic'!M67:M72)</f>
        <v>150975.10000000003</v>
      </c>
      <c r="G13" s="31">
        <f>'Z domestic'!M68</f>
        <v>78035.1</v>
      </c>
      <c r="H13" s="31">
        <f>'Z domestic'!M67</f>
        <v>65780.2</v>
      </c>
      <c r="I13" s="31">
        <f>'Z domestic'!M69+'Z domestic'!M70</f>
        <v>7159.799999999999</v>
      </c>
      <c r="J13" s="32">
        <f>IF(D13=0,0,F13/D13)</f>
        <v>0.2379147352604454</v>
      </c>
      <c r="K13" s="31">
        <f>SUM('Z domestic'!C13:BN13)</f>
        <v>368913.7999999999</v>
      </c>
      <c r="L13" s="31">
        <f>SUM('Z domestic'!BO13:BS13)</f>
        <v>74416.2</v>
      </c>
      <c r="M13" s="31">
        <f>SUM('FIGARO exports raw'!C15:Y15)+SUM('FIGARO exports raw'!C83:Y83)</f>
        <v>191247.9</v>
      </c>
      <c r="N13" s="31">
        <f>K13+L13+M13</f>
        <v>634577.8999999999</v>
      </c>
      <c r="O13" s="33">
        <f>IF(D13=0,0,100*(N13-D13)/D13)</f>
        <v>0.00022061957853630767</v>
      </c>
    </row>
    <row r="14" spans="1:15" x14ac:dyDescent="0.25">
      <c r="A14" t="s">
        <v>97</v>
      </c>
      <c r="B14" t="s">
        <v>326</v>
      </c>
      <c r="C14" t="s">
        <v>442</v>
      </c>
      <c r="D14" s="31">
        <f>SUM('Z total'!N3:N72)</f>
        <v>371583.39999999985</v>
      </c>
      <c r="E14" s="31">
        <f>SUM('Z total'!N3:N66)</f>
        <v>193451.49999999994</v>
      </c>
      <c r="F14" s="31">
        <f>SUM('Z domestic'!N67:N72)</f>
        <v>178131.8999999999</v>
      </c>
      <c r="G14" s="31">
        <f>'Z domestic'!N68</f>
        <v>43594.6</v>
      </c>
      <c r="H14" s="31">
        <f>'Z domestic'!N67</f>
        <v>131798.9</v>
      </c>
      <c r="I14" s="31">
        <f>'Z domestic'!N69+'Z domestic'!N70</f>
        <v>2738.3999999999996</v>
      </c>
      <c r="J14" s="32">
        <f>IF(D14=0,0,F14/D14)</f>
        <v>0.4793860543824078</v>
      </c>
      <c r="K14" s="31">
        <f>SUM('Z domestic'!C14:BN14)</f>
        <v>96843.40000000001</v>
      </c>
      <c r="L14" s="31">
        <f>SUM('Z domestic'!BO14:BS14)</f>
        <v>81480.00000000001</v>
      </c>
      <c r="M14" s="31">
        <f>SUM('FIGARO exports raw'!C16:Y16)+SUM('FIGARO exports raw'!C84:Y84)</f>
        <v>193262.19999999995</v>
      </c>
      <c r="N14" s="31">
        <f>K14+L14+M14</f>
        <v>371585.6</v>
      </c>
      <c r="O14" s="33">
        <f>IF(D14=0,0,100*(N14-D14)/D14)</f>
        <v>0.000592060894035648</v>
      </c>
    </row>
    <row r="15" spans="1:15" x14ac:dyDescent="0.25">
      <c r="A15" t="s">
        <v>99</v>
      </c>
      <c r="B15" t="s">
        <v>327</v>
      </c>
      <c r="C15" t="s">
        <v>442</v>
      </c>
      <c r="D15" s="31">
        <f>SUM('Z total'!O3:O72)</f>
        <v>356785.89999999997</v>
      </c>
      <c r="E15" s="31">
        <f>SUM('Z total'!O3:O66)</f>
        <v>245442.6</v>
      </c>
      <c r="F15" s="31">
        <f>SUM('Z domestic'!O67:O72)</f>
        <v>111343.29999999996</v>
      </c>
      <c r="G15" s="31">
        <f>'Z domestic'!O68</f>
        <v>66784.9</v>
      </c>
      <c r="H15" s="31">
        <f>'Z domestic'!O67</f>
        <v>41902.2</v>
      </c>
      <c r="I15" s="31">
        <f>'Z domestic'!O69+'Z domestic'!O70</f>
        <v>2656.2</v>
      </c>
      <c r="J15" s="32">
        <f>IF(D15=0,0,F15/D15)</f>
        <v>0.31207315087283427</v>
      </c>
      <c r="K15" s="31">
        <f>SUM('Z domestic'!C15:BN15)</f>
        <v>254363.5</v>
      </c>
      <c r="L15" s="31">
        <f>SUM('Z domestic'!BO15:BS15)</f>
        <v>37196</v>
      </c>
      <c r="M15" s="31">
        <f>SUM('FIGARO exports raw'!C17:Y17)+SUM('FIGARO exports raw'!C85:Y85)</f>
        <v>65228.79999999999</v>
      </c>
      <c r="N15" s="31">
        <f>K15+L15+M15</f>
        <v>356788.3</v>
      </c>
      <c r="O15" s="33">
        <f>IF(D15=0,0,100*(N15-D15)/D15)</f>
        <v>0.0006726723225557655</v>
      </c>
    </row>
    <row r="16" spans="1:15" x14ac:dyDescent="0.25">
      <c r="A16" t="s">
        <v>101</v>
      </c>
      <c r="B16" t="s">
        <v>328</v>
      </c>
      <c r="C16" t="s">
        <v>442</v>
      </c>
      <c r="D16" s="31">
        <f>SUM('Z total'!P3:P72)</f>
        <v>265794.39999999997</v>
      </c>
      <c r="E16" s="31">
        <f>SUM('Z total'!P3:P66)</f>
        <v>177680.29999999996</v>
      </c>
      <c r="F16" s="31">
        <f>SUM('Z domestic'!P67:P72)</f>
        <v>88114.1</v>
      </c>
      <c r="G16" s="31">
        <f>'Z domestic'!P68</f>
        <v>48639</v>
      </c>
      <c r="H16" s="31">
        <f>'Z domestic'!P67</f>
        <v>34716.6</v>
      </c>
      <c r="I16" s="31">
        <f>'Z domestic'!P69+'Z domestic'!P70</f>
        <v>4758.5</v>
      </c>
      <c r="J16" s="32">
        <f>IF(D16=0,0,F16/D16)</f>
        <v>0.33151225157490155</v>
      </c>
      <c r="K16" s="31">
        <f>SUM('Z domestic'!C16:BN16)</f>
        <v>208910.1</v>
      </c>
      <c r="L16" s="31">
        <f>SUM('Z domestic'!BO16:BS16)</f>
        <v>24210.500000000004</v>
      </c>
      <c r="M16" s="31">
        <f>SUM('FIGARO exports raw'!C18:Y18)+SUM('FIGARO exports raw'!C86:Y86)</f>
        <v>32675.999999999996</v>
      </c>
      <c r="N16" s="31">
        <f>K16+L16+M16</f>
        <v>265796.6</v>
      </c>
      <c r="O16" s="33">
        <f>IF(D16=0,0,100*(N16-D16)/D16)</f>
        <v>0.0008277074310112033</v>
      </c>
    </row>
    <row r="17" spans="1:15" x14ac:dyDescent="0.25">
      <c r="A17" t="s">
        <v>103</v>
      </c>
      <c r="B17" t="s">
        <v>329</v>
      </c>
      <c r="C17" t="s">
        <v>442</v>
      </c>
      <c r="D17" s="31">
        <f>SUM('Z total'!Q3:Q72)</f>
        <v>503363.9999999999</v>
      </c>
      <c r="E17" s="31">
        <f>SUM('Z total'!Q3:Q66)</f>
        <v>414830.09999999986</v>
      </c>
      <c r="F17" s="31">
        <f>SUM('Z domestic'!Q67:Q72)</f>
        <v>88533.90000000002</v>
      </c>
      <c r="G17" s="31">
        <f>'Z domestic'!Q68</f>
        <v>47120.7</v>
      </c>
      <c r="H17" s="31">
        <f>'Z domestic'!Q67</f>
        <v>37886.3</v>
      </c>
      <c r="I17" s="31">
        <f>'Z domestic'!Q69+'Z domestic'!Q70</f>
        <v>3526.9</v>
      </c>
      <c r="J17" s="32">
        <f>IF(D17=0,0,F17/D17)</f>
        <v>0.1758844494242736</v>
      </c>
      <c r="K17" s="31">
        <f>SUM('Z domestic'!C17:BN17)</f>
        <v>399656.39999999985</v>
      </c>
      <c r="L17" s="31">
        <f>SUM('Z domestic'!BO17:BS17)</f>
        <v>16903.6</v>
      </c>
      <c r="M17" s="31">
        <f>SUM('FIGARO exports raw'!C19:Y19)+SUM('FIGARO exports raw'!C87:Y87)</f>
        <v>86804.3</v>
      </c>
      <c r="N17" s="31">
        <f>K17+L17+M17</f>
        <v>503364.2999999998</v>
      </c>
      <c r="O17" s="33">
        <f>IF(D17=0,0,100*(N17-D17)/D17)</f>
        <v>0.000059599017794310055</v>
      </c>
    </row>
    <row r="18" spans="1:15" x14ac:dyDescent="0.25">
      <c r="A18" t="s">
        <v>105</v>
      </c>
      <c r="B18" t="s">
        <v>330</v>
      </c>
      <c r="C18" t="s">
        <v>442</v>
      </c>
      <c r="D18" s="31">
        <f>SUM('Z total'!R3:R72)</f>
        <v>625037.3</v>
      </c>
      <c r="E18" s="31">
        <f>SUM('Z total'!R3:R66)</f>
        <v>404113.8000000001</v>
      </c>
      <c r="F18" s="31">
        <f>SUM('Z domestic'!R67:R72)</f>
        <v>220923.49999999994</v>
      </c>
      <c r="G18" s="31">
        <f>'Z domestic'!R68</f>
        <v>141421.8</v>
      </c>
      <c r="H18" s="31">
        <f>'Z domestic'!R67</f>
        <v>74974.8</v>
      </c>
      <c r="I18" s="31">
        <f>'Z domestic'!R69+'Z domestic'!R70</f>
        <v>4526.9</v>
      </c>
      <c r="J18" s="32">
        <f>IF(D18=0,0,F18/D18)</f>
        <v>0.3534565057157388</v>
      </c>
      <c r="K18" s="31">
        <f>SUM('Z domestic'!C18:BN18)</f>
        <v>447842.3000000001</v>
      </c>
      <c r="L18" s="31">
        <f>SUM('Z domestic'!BO18:BS18)</f>
        <v>100232.80000000002</v>
      </c>
      <c r="M18" s="31">
        <f>SUM('FIGARO exports raw'!C20:Y20)+SUM('FIGARO exports raw'!C88:Y88)</f>
        <v>76962.9</v>
      </c>
      <c r="N18" s="31">
        <f>K18+L18+M18</f>
        <v>625038.0000000001</v>
      </c>
      <c r="O18" s="33">
        <f>IF(D18=0,0,100*(N18-D18)/D18)</f>
        <v>0.00011199331625006206</v>
      </c>
    </row>
    <row r="19" spans="1:15" x14ac:dyDescent="0.25">
      <c r="A19" t="s">
        <v>107</v>
      </c>
      <c r="B19" t="s">
        <v>331</v>
      </c>
      <c r="C19" t="s">
        <v>442</v>
      </c>
      <c r="D19" s="31">
        <f>SUM('Z total'!S3:S72)</f>
        <v>391662.0999999999</v>
      </c>
      <c r="E19" s="31">
        <f>SUM('Z total'!S3:S66)</f>
        <v>207468.49999999985</v>
      </c>
      <c r="F19" s="31">
        <f>SUM('Z domestic'!S67:S72)</f>
        <v>184193.60000000006</v>
      </c>
      <c r="G19" s="31">
        <f>'Z domestic'!S68</f>
        <v>64081</v>
      </c>
      <c r="H19" s="31">
        <f>'Z domestic'!S67</f>
        <v>118454.5</v>
      </c>
      <c r="I19" s="31">
        <f>'Z domestic'!S69+'Z domestic'!S70</f>
        <v>1658.1000000000001</v>
      </c>
      <c r="J19" s="32">
        <f>IF(D19=0,0,F19/D19)</f>
        <v>0.4702870152613697</v>
      </c>
      <c r="K19" s="31">
        <f>SUM('Z domestic'!C19:BN19)</f>
        <v>120127.50000000001</v>
      </c>
      <c r="L19" s="31">
        <f>SUM('Z domestic'!BO19:BS19)</f>
        <v>125647.3</v>
      </c>
      <c r="M19" s="31">
        <f>SUM('FIGARO exports raw'!C21:Y21)+SUM('FIGARO exports raw'!C89:Y89)</f>
        <v>145889.1</v>
      </c>
      <c r="N19" s="31">
        <f>K19+L19+M19</f>
        <v>391663.9</v>
      </c>
      <c r="O19" s="33">
        <f>IF(D19=0,0,100*(N19-D19)/D19)</f>
        <v>0.0004595798266170697</v>
      </c>
    </row>
    <row r="20" spans="1:15" x14ac:dyDescent="0.25">
      <c r="A20" t="s">
        <v>109</v>
      </c>
      <c r="B20" t="s">
        <v>332</v>
      </c>
      <c r="C20" t="s">
        <v>442</v>
      </c>
      <c r="D20" s="31">
        <f>SUM('Z total'!T3:T72)</f>
        <v>385310.89999999985</v>
      </c>
      <c r="E20" s="31">
        <f>SUM('Z total'!T3:T66)</f>
        <v>264642.09999999986</v>
      </c>
      <c r="F20" s="31">
        <f>SUM('Z domestic'!T67:T72)</f>
        <v>120668.79999999999</v>
      </c>
      <c r="G20" s="31">
        <f>'Z domestic'!T68</f>
        <v>75910</v>
      </c>
      <c r="H20" s="31">
        <f>'Z domestic'!T67</f>
        <v>42546.6</v>
      </c>
      <c r="I20" s="31">
        <f>'Z domestic'!T69+'Z domestic'!T70</f>
        <v>2212.2000000000003</v>
      </c>
      <c r="J20" s="32">
        <f>IF(D20=0,0,F20/D20)</f>
        <v>0.3131725575373031</v>
      </c>
      <c r="K20" s="31">
        <f>SUM('Z domestic'!C20:BN20)</f>
        <v>182112.60000000006</v>
      </c>
      <c r="L20" s="31">
        <f>SUM('Z domestic'!BO20:BS20)</f>
        <v>100135.20000000001</v>
      </c>
      <c r="M20" s="31">
        <f>SUM('FIGARO exports raw'!C22:Y22)+SUM('FIGARO exports raw'!C90:Y90)</f>
        <v>103065.69999999998</v>
      </c>
      <c r="N20" s="31">
        <f>K20+L20+M20</f>
        <v>385313.5</v>
      </c>
      <c r="O20" s="33">
        <f>IF(D20=0,0,100*(N20-D20)/D20)</f>
        <v>0.0006747797688073575</v>
      </c>
    </row>
    <row r="21" spans="1:15" x14ac:dyDescent="0.25">
      <c r="A21" t="s">
        <v>111</v>
      </c>
      <c r="B21" t="s">
        <v>333</v>
      </c>
      <c r="C21" t="s">
        <v>442</v>
      </c>
      <c r="D21" s="31">
        <f>SUM('Z total'!U3:U72)</f>
        <v>790221.4000000001</v>
      </c>
      <c r="E21" s="31">
        <f>SUM('Z total'!U3:U66)</f>
        <v>513768.4000000001</v>
      </c>
      <c r="F21" s="31">
        <f>SUM('Z domestic'!U67:U72)</f>
        <v>276453.00000000006</v>
      </c>
      <c r="G21" s="31">
        <f>'Z domestic'!U68</f>
        <v>170726.5</v>
      </c>
      <c r="H21" s="31">
        <f>'Z domestic'!U67</f>
        <v>102190.3</v>
      </c>
      <c r="I21" s="31">
        <f>'Z domestic'!U69+'Z domestic'!U70</f>
        <v>3536.2000000000003</v>
      </c>
      <c r="J21" s="32">
        <f>IF(D21=0,0,F21/D21)</f>
        <v>0.3498424618720779</v>
      </c>
      <c r="K21" s="31">
        <f>SUM('Z domestic'!C21:BN21)</f>
        <v>284924.5000000001</v>
      </c>
      <c r="L21" s="31">
        <f>SUM('Z domestic'!BO21:BS21)</f>
        <v>244544.1</v>
      </c>
      <c r="M21" s="31">
        <f>SUM('FIGARO exports raw'!C23:Y23)+SUM('FIGARO exports raw'!C91:Y91)</f>
        <v>260755</v>
      </c>
      <c r="N21" s="31">
        <f>K21+L21+M21</f>
        <v>790223.6000000001</v>
      </c>
      <c r="O21" s="33">
        <f>IF(D21=0,0,100*(N21-D21)/D21)</f>
        <v>0.0002784029893335505</v>
      </c>
    </row>
    <row r="22" spans="1:15" x14ac:dyDescent="0.25">
      <c r="A22" t="s">
        <v>113</v>
      </c>
      <c r="B22" t="s">
        <v>334</v>
      </c>
      <c r="C22" t="s">
        <v>442</v>
      </c>
      <c r="D22" s="31">
        <f>SUM('Z total'!V3:V72)</f>
        <v>1078372.9000000004</v>
      </c>
      <c r="E22" s="31">
        <f>SUM('Z total'!V3:V66)</f>
        <v>801327.4000000005</v>
      </c>
      <c r="F22" s="31">
        <f>SUM('Z domestic'!V67:V72)</f>
        <v>277045.4999999999</v>
      </c>
      <c r="G22" s="31">
        <f>'Z domestic'!V68</f>
        <v>134665.4</v>
      </c>
      <c r="H22" s="31">
        <f>'Z domestic'!V67</f>
        <v>137475.3</v>
      </c>
      <c r="I22" s="31">
        <f>'Z domestic'!V69+'Z domestic'!V70</f>
        <v>4904.8</v>
      </c>
      <c r="J22" s="32">
        <f>IF(D22=0,0,F22/D22)</f>
        <v>0.25691066605994994</v>
      </c>
      <c r="K22" s="31">
        <f>SUM('Z domestic'!C22:BN22)</f>
        <v>386551.0999999999</v>
      </c>
      <c r="L22" s="31">
        <f>SUM('Z domestic'!BO22:BS22)</f>
        <v>436878.2</v>
      </c>
      <c r="M22" s="31">
        <f>SUM('FIGARO exports raw'!C24:Y24)+SUM('FIGARO exports raw'!C92:Y92)</f>
        <v>254945.3</v>
      </c>
      <c r="N22" s="31">
        <f>K22+L22+M22</f>
        <v>1078374.5999999999</v>
      </c>
      <c r="O22" s="33">
        <f>IF(D22=0,0,100*(N22-D22)/D22)</f>
        <v>0.00015764491109594576</v>
      </c>
    </row>
    <row r="23" spans="1:15" x14ac:dyDescent="0.25">
      <c r="A23" t="s">
        <v>115</v>
      </c>
      <c r="B23" t="s">
        <v>335</v>
      </c>
      <c r="C23" t="s">
        <v>442</v>
      </c>
      <c r="D23" s="31">
        <f>SUM('Z total'!W3:W72)</f>
        <v>272900.4</v>
      </c>
      <c r="E23" s="31">
        <f>SUM('Z total'!W3:W66)</f>
        <v>202628.80000000002</v>
      </c>
      <c r="F23" s="31">
        <f>SUM('Z domestic'!W67:W72)</f>
        <v>70271.6</v>
      </c>
      <c r="G23" s="31">
        <f>'Z domestic'!W68</f>
        <v>40847.3</v>
      </c>
      <c r="H23" s="31">
        <f>'Z domestic'!W67</f>
        <v>28397.8</v>
      </c>
      <c r="I23" s="31">
        <f>'Z domestic'!W69+'Z domestic'!W70</f>
        <v>1026.5</v>
      </c>
      <c r="J23" s="32">
        <f>IF(D23=0,0,F23/D23)</f>
        <v>0.25749907292184254</v>
      </c>
      <c r="K23" s="31">
        <f>SUM('Z domestic'!C23:BN23)</f>
        <v>88880.10000000002</v>
      </c>
      <c r="L23" s="31">
        <f>SUM('Z domestic'!BO23:BS23)</f>
        <v>80285.29999999999</v>
      </c>
      <c r="M23" s="31">
        <f>SUM('FIGARO exports raw'!C25:Y25)+SUM('FIGARO exports raw'!C93:Y93)</f>
        <v>103737.4</v>
      </c>
      <c r="N23" s="31">
        <f>K23+L23+M23</f>
        <v>272902.80000000005</v>
      </c>
      <c r="O23" s="33">
        <f>IF(D23=0,0,100*(N23-D23)/D23)</f>
        <v>0.0008794417303980804</v>
      </c>
    </row>
    <row r="24" spans="1:15" x14ac:dyDescent="0.25">
      <c r="A24" t="s">
        <v>270</v>
      </c>
      <c r="B24" t="s">
        <v>336</v>
      </c>
      <c r="C24" t="s">
        <v>442</v>
      </c>
      <c r="D24" s="31">
        <f>SUM('Z total'!X3:X72)</f>
        <v>279984.2</v>
      </c>
      <c r="E24" s="31">
        <f>SUM('Z total'!X3:X66)</f>
        <v>168919.50000000003</v>
      </c>
      <c r="F24" s="31">
        <f>SUM('Z domestic'!X67:X72)</f>
        <v>111064.69999999998</v>
      </c>
      <c r="G24" s="31">
        <f>'Z domestic'!X68</f>
        <v>62954.8</v>
      </c>
      <c r="H24" s="31">
        <f>'Z domestic'!X67</f>
        <v>45579.9</v>
      </c>
      <c r="I24" s="31">
        <f>'Z domestic'!X69+'Z domestic'!X70</f>
        <v>2530</v>
      </c>
      <c r="J24" s="32">
        <f>IF(D24=0,0,F24/D24)</f>
        <v>0.396682027057241</v>
      </c>
      <c r="K24" s="31">
        <f>SUM('Z domestic'!C24:BN24)</f>
        <v>78345.99999999999</v>
      </c>
      <c r="L24" s="31">
        <f>SUM('Z domestic'!BO24:BS24)</f>
        <v>122498</v>
      </c>
      <c r="M24" s="31">
        <f>SUM('FIGARO exports raw'!C26:Y26)+SUM('FIGARO exports raw'!C94:Y94)</f>
        <v>79142.8</v>
      </c>
      <c r="N24" s="31">
        <f>K24+L24+M24</f>
        <v>279986.8</v>
      </c>
      <c r="O24" s="33">
        <f>IF(D24=0,0,100*(N24-D24)/D24)</f>
        <v>0.0009286238294792052</v>
      </c>
    </row>
    <row r="25" spans="1:15" x14ac:dyDescent="0.25">
      <c r="A25" t="s">
        <v>121</v>
      </c>
      <c r="B25" t="s">
        <v>337</v>
      </c>
      <c r="C25" t="s">
        <v>442</v>
      </c>
      <c r="D25" s="31">
        <f>SUM('Z total'!Y3:Y72)</f>
        <v>246618.30000000002</v>
      </c>
      <c r="E25" s="31">
        <f>SUM('Z total'!Y3:Y66)</f>
        <v>143866.69999999998</v>
      </c>
      <c r="F25" s="31">
        <f>SUM('Z domestic'!Y67:Y72)</f>
        <v>102751.60000000003</v>
      </c>
      <c r="G25" s="31">
        <f>'Z domestic'!Y68</f>
        <v>70079.3</v>
      </c>
      <c r="H25" s="31">
        <f>'Z domestic'!Y67</f>
        <v>30311.2</v>
      </c>
      <c r="I25" s="31">
        <f>'Z domestic'!Y69+'Z domestic'!Y70</f>
        <v>2361.1</v>
      </c>
      <c r="J25" s="32">
        <f>IF(D25=0,0,F25/D25)</f>
        <v>0.4166422362006389</v>
      </c>
      <c r="K25" s="31">
        <f>SUM('Z domestic'!C25:BN25)</f>
        <v>146177.9</v>
      </c>
      <c r="L25" s="31">
        <f>SUM('Z domestic'!BO25:BS25)</f>
        <v>78981</v>
      </c>
      <c r="M25" s="31">
        <f>SUM('FIGARO exports raw'!C27:Y27)+SUM('FIGARO exports raw'!C95:Y95)</f>
        <v>21463</v>
      </c>
      <c r="N25" s="31">
        <f>K25+L25+M25</f>
        <v>246621.9</v>
      </c>
      <c r="O25" s="33">
        <f>IF(D25=0,0,100*(N25-D25)/D25)</f>
        <v>0.0014597456879626195</v>
      </c>
    </row>
    <row r="26" spans="1:15" x14ac:dyDescent="0.25">
      <c r="A26" t="s">
        <v>271</v>
      </c>
      <c r="B26" t="s">
        <v>338</v>
      </c>
      <c r="C26" t="s">
        <v>443</v>
      </c>
      <c r="D26" s="31">
        <f>SUM('Z total'!Z3:Z72)</f>
        <v>1119921.9000000004</v>
      </c>
      <c r="E26" s="31">
        <f>SUM('Z total'!Z3:Z66)</f>
        <v>691913.4000000005</v>
      </c>
      <c r="F26" s="31">
        <f>SUM('Z domestic'!Z67:Z72)</f>
        <v>428008.4999999999</v>
      </c>
      <c r="G26" s="31">
        <f>'Z domestic'!Z68</f>
        <v>83268.5</v>
      </c>
      <c r="H26" s="31">
        <f>'Z domestic'!Z67</f>
        <v>335246.8</v>
      </c>
      <c r="I26" s="31">
        <f>'Z domestic'!Z69+'Z domestic'!Z70</f>
        <v>9493.2</v>
      </c>
      <c r="J26" s="32">
        <f>IF(D26=0,0,F26/D26)</f>
        <v>0.38217709645645803</v>
      </c>
      <c r="K26" s="31">
        <f>SUM('Z domestic'!C26:BN26)</f>
        <v>777332.7000000001</v>
      </c>
      <c r="L26" s="31">
        <f>SUM('Z domestic'!BO26:BS26)</f>
        <v>323697.10000000003</v>
      </c>
      <c r="M26" s="31">
        <f>SUM('FIGARO exports raw'!C28:Y28)+SUM('FIGARO exports raw'!C96:Y96)</f>
        <v>18893.1</v>
      </c>
      <c r="N26" s="31">
        <f>K26+L26+M26</f>
        <v>1119922.9000000001</v>
      </c>
      <c r="O26" s="33">
        <f>IF(D26=0,0,100*(N26-D26)/D26)</f>
        <v>0.0000892919407832965</v>
      </c>
    </row>
    <row r="27" spans="1:15" x14ac:dyDescent="0.25">
      <c r="A27" t="s">
        <v>272</v>
      </c>
      <c r="B27" t="s">
        <v>339</v>
      </c>
      <c r="C27" t="s">
        <v>444</v>
      </c>
      <c r="D27" s="31">
        <f>SUM('Z total'!AA3:AA72)</f>
        <v>70152.3</v>
      </c>
      <c r="E27" s="31">
        <f>SUM('Z total'!AA3:AA66)</f>
        <v>37053.899999999994</v>
      </c>
      <c r="F27" s="31">
        <f>SUM('Z domestic'!AA67:AA72)</f>
        <v>33098.40000000001</v>
      </c>
      <c r="G27" s="31">
        <f>'Z domestic'!AA68</f>
        <v>14135.1</v>
      </c>
      <c r="H27" s="31">
        <f>'Z domestic'!AA67</f>
        <v>17647.3</v>
      </c>
      <c r="I27" s="31">
        <f>'Z domestic'!AA69+'Z domestic'!AA70</f>
        <v>1316</v>
      </c>
      <c r="J27" s="32">
        <f>IF(D27=0,0,F27/D27)</f>
        <v>0.47180776681591347</v>
      </c>
      <c r="K27" s="31">
        <f>SUM('Z domestic'!C27:BN27)</f>
        <v>38601.899999999994</v>
      </c>
      <c r="L27" s="31">
        <f>SUM('Z domestic'!BO27:BS27)</f>
        <v>30653.5</v>
      </c>
      <c r="M27" s="31">
        <f>SUM('FIGARO exports raw'!C29:Y29)+SUM('FIGARO exports raw'!C97:Y97)</f>
        <v>903</v>
      </c>
      <c r="N27" s="31">
        <f>K27+L27+M27</f>
        <v>70158.4</v>
      </c>
      <c r="O27" s="33">
        <f>IF(D27=0,0,100*(N27-D27)/D27)</f>
        <v>0.008695367079897978</v>
      </c>
    </row>
    <row r="28" spans="1:15" x14ac:dyDescent="0.25">
      <c r="A28" t="s">
        <v>273</v>
      </c>
      <c r="B28" t="s">
        <v>340</v>
      </c>
      <c r="C28" t="s">
        <v>444</v>
      </c>
      <c r="D28" s="31">
        <f>SUM('Z total'!AB3:AB72)</f>
        <v>290682.8</v>
      </c>
      <c r="E28" s="31">
        <f>SUM('Z total'!AB3:AB66)</f>
        <v>173759.69999999998</v>
      </c>
      <c r="F28" s="31">
        <f>SUM('Z domestic'!AB67:AB72)</f>
        <v>116923.1</v>
      </c>
      <c r="G28" s="31">
        <f>'Z domestic'!AB68</f>
        <v>49814.9</v>
      </c>
      <c r="H28" s="31">
        <f>'Z domestic'!AB67</f>
        <v>61027.4</v>
      </c>
      <c r="I28" s="31">
        <f>'Z domestic'!AB69+'Z domestic'!AB70</f>
        <v>6080.8</v>
      </c>
      <c r="J28" s="32">
        <f>IF(D28=0,0,F28/D28)</f>
        <v>0.402236045613982</v>
      </c>
      <c r="K28" s="31">
        <f>SUM('Z domestic'!C28:BN28)</f>
        <v>206551.4</v>
      </c>
      <c r="L28" s="31">
        <f>SUM('Z domestic'!BO28:BS28)</f>
        <v>70411.1</v>
      </c>
      <c r="M28" s="31">
        <f>SUM('FIGARO exports raw'!C30:Y30)+SUM('FIGARO exports raw'!C98:Y98)</f>
        <v>13724.100000000002</v>
      </c>
      <c r="N28" s="31">
        <f>K28+L28+M28</f>
        <v>290686.6</v>
      </c>
      <c r="O28" s="33">
        <f>IF(D28=0,0,100*(N28-D28)/D28)</f>
        <v>0.0013072668902082102</v>
      </c>
    </row>
    <row r="29" spans="1:15" x14ac:dyDescent="0.25">
      <c r="A29" t="s">
        <v>274</v>
      </c>
      <c r="B29" t="s">
        <v>341</v>
      </c>
      <c r="C29" t="s">
        <v>274</v>
      </c>
      <c r="D29" s="31">
        <f>SUM('Z total'!AC3:AC72)</f>
        <v>2425374.0999999996</v>
      </c>
      <c r="E29" s="31">
        <f>SUM('Z total'!AC3:AC66)</f>
        <v>1534257.8999999997</v>
      </c>
      <c r="F29" s="31">
        <f>SUM('Z domestic'!AC67:AC72)</f>
        <v>891116.2</v>
      </c>
      <c r="G29" s="31">
        <f>'Z domestic'!AC68</f>
        <v>460011.2</v>
      </c>
      <c r="H29" s="31">
        <f>'Z domestic'!AC67</f>
        <v>398479.8</v>
      </c>
      <c r="I29" s="31">
        <f>'Z domestic'!AC69+'Z domestic'!AC70</f>
        <v>32625.199999999997</v>
      </c>
      <c r="J29" s="32">
        <f>IF(D29=0,0,F29/D29)</f>
        <v>0.36741391771273557</v>
      </c>
      <c r="K29" s="31">
        <f>SUM('Z domestic'!C29:BN29)</f>
        <v>865624.2999999999</v>
      </c>
      <c r="L29" s="31">
        <f>SUM('Z domestic'!BO29:BS29)</f>
        <v>1542497.9000000001</v>
      </c>
      <c r="M29" s="31">
        <f>SUM('FIGARO exports raw'!C31:Y31)+SUM('FIGARO exports raw'!C99:Y99)</f>
        <v>17254.1</v>
      </c>
      <c r="N29" s="31">
        <f>K29+L29+M29</f>
        <v>2425376.3000000003</v>
      </c>
      <c r="O29" s="33">
        <f>IF(D29=0,0,100*(N29-D29)/D29)</f>
        <v>0.00009070765619976996</v>
      </c>
    </row>
    <row r="30" spans="1:15" x14ac:dyDescent="0.25">
      <c r="A30" t="s">
        <v>275</v>
      </c>
      <c r="B30" t="s">
        <v>342</v>
      </c>
      <c r="C30" t="s">
        <v>445</v>
      </c>
      <c r="D30" s="31">
        <f>SUM('Z total'!AD3:AD72)</f>
        <v>406251.7</v>
      </c>
      <c r="E30" s="31">
        <f>SUM('Z total'!AD3:AD66)</f>
        <v>193393.60000000003</v>
      </c>
      <c r="F30" s="31">
        <f>SUM('Z domestic'!AD67:AD72)</f>
        <v>212858.09999999998</v>
      </c>
      <c r="G30" s="31">
        <f>'Z domestic'!AD68</f>
        <v>116614.7</v>
      </c>
      <c r="H30" s="31">
        <f>'Z domestic'!AD67</f>
        <v>87315.4</v>
      </c>
      <c r="I30" s="31">
        <f>'Z domestic'!AD69+'Z domestic'!AD70</f>
        <v>8928</v>
      </c>
      <c r="J30" s="32">
        <f>IF(D30=0,0,F30/D30)</f>
        <v>0.5239562074447934</v>
      </c>
      <c r="K30" s="31">
        <f>SUM('Z domestic'!C30:BN30)</f>
        <v>192521.39999999997</v>
      </c>
      <c r="L30" s="31">
        <f>SUM('Z domestic'!BO30:BS30)</f>
        <v>183728.99999999997</v>
      </c>
      <c r="M30" s="31">
        <f>SUM('FIGARO exports raw'!C32:Y32)+SUM('FIGARO exports raw'!C100:Y100)</f>
        <v>30001.799999999996</v>
      </c>
      <c r="N30" s="31">
        <f>K30+L30+M30</f>
        <v>406252.1999999999</v>
      </c>
      <c r="O30" s="33">
        <f>IF(D30=0,0,100*(N30-D30)/D30)</f>
        <v>0.00012307640804949246</v>
      </c>
    </row>
    <row r="31" spans="1:15" x14ac:dyDescent="0.25">
      <c r="A31" t="s">
        <v>276</v>
      </c>
      <c r="B31" t="s">
        <v>343</v>
      </c>
      <c r="C31" t="s">
        <v>445</v>
      </c>
      <c r="D31" s="31">
        <f>SUM('Z total'!AE3:AE72)</f>
        <v>1762441.2000000004</v>
      </c>
      <c r="E31" s="31">
        <f>SUM('Z total'!AE3:AE66)</f>
        <v>851246.1000000002</v>
      </c>
      <c r="F31" s="31">
        <f>SUM('Z domestic'!AE67:AE72)</f>
        <v>911195.1000000002</v>
      </c>
      <c r="G31" s="31">
        <f>'Z domestic'!AE68</f>
        <v>439785</v>
      </c>
      <c r="H31" s="31">
        <f>'Z domestic'!AE67</f>
        <v>472646.7</v>
      </c>
      <c r="I31" s="31">
        <f>'Z domestic'!AE69+'Z domestic'!AE70</f>
        <v>-1236.6000000000004</v>
      </c>
      <c r="J31" s="32">
        <f>IF(D31=0,0,F31/D31)</f>
        <v>0.5170073759056473</v>
      </c>
      <c r="K31" s="31">
        <f>SUM('Z domestic'!C31:BN31)</f>
        <v>996108.8999999998</v>
      </c>
      <c r="L31" s="31">
        <f>SUM('Z domestic'!BO31:BS31)</f>
        <v>474083.7</v>
      </c>
      <c r="M31" s="31">
        <f>SUM('FIGARO exports raw'!C33:Y33)+SUM('FIGARO exports raw'!C101:Y101)</f>
        <v>292249.60000000003</v>
      </c>
      <c r="N31" s="31">
        <f>K31+L31+M31</f>
        <v>1762442.2</v>
      </c>
      <c r="O31" s="33">
        <f>IF(D31=0,0,100*(N31-D31)/D31)</f>
        <v>0.000056739481551744166</v>
      </c>
    </row>
    <row r="32" spans="1:15" x14ac:dyDescent="0.25">
      <c r="A32" t="s">
        <v>277</v>
      </c>
      <c r="B32" t="s">
        <v>344</v>
      </c>
      <c r="C32" t="s">
        <v>445</v>
      </c>
      <c r="D32" s="31">
        <f>SUM('Z total'!AF3:AF72)</f>
        <v>1120894.3</v>
      </c>
      <c r="E32" s="31">
        <f>SUM('Z total'!AF3:AF66)</f>
        <v>474326.19999999995</v>
      </c>
      <c r="F32" s="31">
        <f>SUM('Z domestic'!AF67:AF72)</f>
        <v>646568.1000000001</v>
      </c>
      <c r="G32" s="31">
        <f>'Z domestic'!AF68</f>
        <v>388581.7</v>
      </c>
      <c r="H32" s="31">
        <f>'Z domestic'!AF67</f>
        <v>220766.7</v>
      </c>
      <c r="I32" s="31">
        <f>'Z domestic'!AF69+'Z domestic'!AF70</f>
        <v>37219.7</v>
      </c>
      <c r="J32" s="32">
        <f>IF(D32=0,0,F32/D32)</f>
        <v>0.5768323560928091</v>
      </c>
      <c r="K32" s="31">
        <f>SUM('Z domestic'!C32:BN32)</f>
        <v>285475.79999999993</v>
      </c>
      <c r="L32" s="31">
        <f>SUM('Z domestic'!BO32:BS32)</f>
        <v>783414.7000000001</v>
      </c>
      <c r="M32" s="31">
        <f>SUM('FIGARO exports raw'!C34:Y34)+SUM('FIGARO exports raw'!C102:Y102)</f>
        <v>52006.200000000004</v>
      </c>
      <c r="N32" s="31">
        <f>K32+L32+M32</f>
        <v>1120896.7</v>
      </c>
      <c r="O32" s="33">
        <f>IF(D32=0,0,100*(N32-D32)/D32)</f>
        <v>0.00021411474747501773</v>
      </c>
    </row>
    <row r="33" spans="1:15" x14ac:dyDescent="0.25">
      <c r="A33" t="s">
        <v>278</v>
      </c>
      <c r="B33" t="s">
        <v>345</v>
      </c>
      <c r="C33" t="s">
        <v>446</v>
      </c>
      <c r="D33" s="31">
        <f>SUM('Z total'!AG3:AG72)</f>
        <v>772155.4</v>
      </c>
      <c r="E33" s="31">
        <f>SUM('Z total'!AG3:AG66)</f>
        <v>438948.69999999995</v>
      </c>
      <c r="F33" s="31">
        <f>SUM('Z domestic'!AG67:AG72)</f>
        <v>333206.70000000007</v>
      </c>
      <c r="G33" s="31">
        <f>'Z domestic'!AG68</f>
        <v>198638.5</v>
      </c>
      <c r="H33" s="31">
        <f>'Z domestic'!AG67</f>
        <v>113506.3</v>
      </c>
      <c r="I33" s="31">
        <f>'Z domestic'!AG69+'Z domestic'!AG70</f>
        <v>21061.9</v>
      </c>
      <c r="J33" s="32">
        <f>IF(D33=0,0,F33/D33)</f>
        <v>0.4315280317925641</v>
      </c>
      <c r="K33" s="31">
        <f>SUM('Z domestic'!C33:BN33)</f>
        <v>499948.6000000001</v>
      </c>
      <c r="L33" s="31">
        <f>SUM('Z domestic'!BO33:BS33)</f>
        <v>181732.50000000003</v>
      </c>
      <c r="M33" s="31">
        <f>SUM('FIGARO exports raw'!C35:Y35)+SUM('FIGARO exports raw'!C103:Y103)</f>
        <v>90476.80000000002</v>
      </c>
      <c r="N33" s="31">
        <f>K33+L33+M33</f>
        <v>772157.9000000001</v>
      </c>
      <c r="O33" s="33">
        <f>IF(D33=0,0,100*(N33-D33)/D33)</f>
        <v>0.00032376902369652533</v>
      </c>
    </row>
    <row r="34" spans="1:15" x14ac:dyDescent="0.25">
      <c r="A34" t="s">
        <v>136</v>
      </c>
      <c r="B34" t="s">
        <v>346</v>
      </c>
      <c r="C34" t="s">
        <v>446</v>
      </c>
      <c r="D34" s="31">
        <f>SUM('Z total'!AH3:AH72)</f>
        <v>233049.9</v>
      </c>
      <c r="E34" s="31">
        <f>SUM('Z total'!AH3:AH66)</f>
        <v>157351.3</v>
      </c>
      <c r="F34" s="31">
        <f>SUM('Z domestic'!AH67:AH72)</f>
        <v>75698.6</v>
      </c>
      <c r="G34" s="31">
        <f>'Z domestic'!AH68</f>
        <v>13497.9</v>
      </c>
      <c r="H34" s="31">
        <f>'Z domestic'!AH67</f>
        <v>59586.5</v>
      </c>
      <c r="I34" s="31">
        <f>'Z domestic'!AH69+'Z domestic'!AH70</f>
        <v>2614.2</v>
      </c>
      <c r="J34" s="32">
        <f>IF(D34=0,0,F34/D34)</f>
        <v>0.3248171314383744</v>
      </c>
      <c r="K34" s="31">
        <f>SUM('Z domestic'!C34:BN34)</f>
        <v>68262.59999999999</v>
      </c>
      <c r="L34" s="31">
        <f>SUM('Z domestic'!BO34:BS34)</f>
        <v>18075.899999999998</v>
      </c>
      <c r="M34" s="31">
        <f>SUM('FIGARO exports raw'!C36:Y36)+SUM('FIGARO exports raw'!C104:Y104)</f>
        <v>146714.80000000002</v>
      </c>
      <c r="N34" s="31">
        <f>K34+L34+M34</f>
        <v>233053.3</v>
      </c>
      <c r="O34" s="33">
        <f>IF(D34=0,0,100*(N34-D34)/D34)</f>
        <v>0.0014589150220717894</v>
      </c>
    </row>
    <row r="35" spans="1:15" x14ac:dyDescent="0.25">
      <c r="A35" t="s">
        <v>139</v>
      </c>
      <c r="B35" t="s">
        <v>347</v>
      </c>
      <c r="C35" t="s">
        <v>446</v>
      </c>
      <c r="D35" s="31">
        <f>SUM('Z total'!AI3:AI72)</f>
        <v>158054.5</v>
      </c>
      <c r="E35" s="31">
        <f>SUM('Z total'!AI3:AI66)</f>
        <v>120519.2</v>
      </c>
      <c r="F35" s="31">
        <f>SUM('Z domestic'!AI67:AI72)</f>
        <v>37535.3</v>
      </c>
      <c r="G35" s="31">
        <f>'Z domestic'!AI68</f>
        <v>20724.1</v>
      </c>
      <c r="H35" s="31">
        <f>'Z domestic'!AI67</f>
        <v>11937.6</v>
      </c>
      <c r="I35" s="31">
        <f>'Z domestic'!AI69+'Z domestic'!AI70</f>
        <v>4873.6</v>
      </c>
      <c r="J35" s="32">
        <f>IF(D35=0,0,F35/D35)</f>
        <v>0.23748327317475937</v>
      </c>
      <c r="K35" s="31">
        <f>SUM('Z domestic'!C35:BN35)</f>
        <v>63872.89999999999</v>
      </c>
      <c r="L35" s="31">
        <f>SUM('Z domestic'!BO35:BS35)</f>
        <v>37607.200000000004</v>
      </c>
      <c r="M35" s="31">
        <f>SUM('FIGARO exports raw'!C37:Y37)+SUM('FIGARO exports raw'!C105:Y105)</f>
        <v>56577.399999999994</v>
      </c>
      <c r="N35" s="31">
        <f>K35+L35+M35</f>
        <v>158057.5</v>
      </c>
      <c r="O35" s="33">
        <f>IF(D35=0,0,100*(N35-D35)/D35)</f>
        <v>0.0018980794599331244</v>
      </c>
    </row>
    <row r="36" spans="1:15" x14ac:dyDescent="0.25">
      <c r="A36" t="s">
        <v>279</v>
      </c>
      <c r="B36" t="s">
        <v>348</v>
      </c>
      <c r="C36" t="s">
        <v>446</v>
      </c>
      <c r="D36" s="31">
        <f>SUM('Z total'!AJ3:AJ72)</f>
        <v>718849.6000000001</v>
      </c>
      <c r="E36" s="31">
        <f>SUM('Z total'!AJ3:AJ66)</f>
        <v>435604.80000000005</v>
      </c>
      <c r="F36" s="31">
        <f>SUM('Z domestic'!AJ67:AJ72)</f>
        <v>283244.80000000005</v>
      </c>
      <c r="G36" s="31">
        <f>'Z domestic'!AJ68</f>
        <v>146271</v>
      </c>
      <c r="H36" s="31">
        <f>'Z domestic'!AJ67</f>
        <v>123878.1</v>
      </c>
      <c r="I36" s="31">
        <f>'Z domestic'!AJ69+'Z domestic'!AJ70</f>
        <v>13095.699999999999</v>
      </c>
      <c r="J36" s="32">
        <f>IF(D36=0,0,F36/D36)</f>
        <v>0.39402512013639573</v>
      </c>
      <c r="K36" s="31">
        <f>SUM('Z domestic'!C36:BN36)</f>
        <v>538062.4</v>
      </c>
      <c r="L36" s="31">
        <f>SUM('Z domestic'!BO36:BS36)</f>
        <v>112296.40000000001</v>
      </c>
      <c r="M36" s="31">
        <f>SUM('FIGARO exports raw'!C38:Y38)+SUM('FIGARO exports raw'!C106:Y106)</f>
        <v>68493</v>
      </c>
      <c r="N36" s="31">
        <f>K36+L36+M36</f>
        <v>718851.8</v>
      </c>
      <c r="O36" s="33">
        <f>IF(D36=0,0,100*(N36-D36)/D36)</f>
        <v>0.00030604454672485506</v>
      </c>
    </row>
    <row r="37" spans="1:15" x14ac:dyDescent="0.25">
      <c r="A37" t="s">
        <v>280</v>
      </c>
      <c r="B37" t="s">
        <v>349</v>
      </c>
      <c r="C37" t="s">
        <v>446</v>
      </c>
      <c r="D37" s="31">
        <f>SUM('Z total'!AK3:AK72)</f>
        <v>144461.5</v>
      </c>
      <c r="E37" s="31">
        <f>SUM('Z total'!AK3:AK66)</f>
        <v>84940.09999999999</v>
      </c>
      <c r="F37" s="31">
        <f>SUM('Z domestic'!AK67:AK72)</f>
        <v>59521.40000000001</v>
      </c>
      <c r="G37" s="31">
        <f>'Z domestic'!AK68</f>
        <v>47483.1</v>
      </c>
      <c r="H37" s="31">
        <f>'Z domestic'!AK67</f>
        <v>8280.7</v>
      </c>
      <c r="I37" s="31">
        <f>'Z domestic'!AK69+'Z domestic'!AK70</f>
        <v>3757.6</v>
      </c>
      <c r="J37" s="32">
        <f>IF(D37=0,0,F37/D37)</f>
        <v>0.4120225804106977</v>
      </c>
      <c r="K37" s="31">
        <f>SUM('Z domestic'!C37:BN37)</f>
        <v>117864.7</v>
      </c>
      <c r="L37" s="31">
        <f>SUM('Z domestic'!BO37:BS37)</f>
        <v>10994.5</v>
      </c>
      <c r="M37" s="31">
        <f>SUM('FIGARO exports raw'!C39:Y39)+SUM('FIGARO exports raw'!C107:Y107)</f>
        <v>15603.900000000001</v>
      </c>
      <c r="N37" s="31">
        <f>K37+L37+M37</f>
        <v>144463.1</v>
      </c>
      <c r="O37" s="33">
        <f>IF(D37=0,0,100*(N37-D37)/D37)</f>
        <v>0.0011075615302387285</v>
      </c>
    </row>
    <row r="38" spans="1:15" x14ac:dyDescent="0.25">
      <c r="A38" t="s">
        <v>281</v>
      </c>
      <c r="B38" t="s">
        <v>350</v>
      </c>
      <c r="C38" t="s">
        <v>281</v>
      </c>
      <c r="D38" s="31">
        <f>SUM('Z total'!AL3:AL72)</f>
        <v>887630.0999999997</v>
      </c>
      <c r="E38" s="31">
        <f>SUM('Z total'!AL3:AL66)</f>
        <v>454090.49999999977</v>
      </c>
      <c r="F38" s="31">
        <f>SUM('Z domestic'!AL67:AL72)</f>
        <v>433539.6</v>
      </c>
      <c r="G38" s="31">
        <f>'Z domestic'!AL68</f>
        <v>237266.2</v>
      </c>
      <c r="H38" s="31">
        <f>'Z domestic'!AL67</f>
        <v>178636.3</v>
      </c>
      <c r="I38" s="31">
        <f>'Z domestic'!AL69+'Z domestic'!AL70</f>
        <v>17637.1</v>
      </c>
      <c r="J38" s="32">
        <f>IF(D38=0,0,F38/D38)</f>
        <v>0.4884237251530791</v>
      </c>
      <c r="K38" s="31">
        <f>SUM('Z domestic'!C38:BN38)</f>
        <v>190230.5</v>
      </c>
      <c r="L38" s="31">
        <f>SUM('Z domestic'!BO38:BS38)</f>
        <v>690002.7999999999</v>
      </c>
      <c r="M38" s="31">
        <f>SUM('FIGARO exports raw'!C40:Y40)+SUM('FIGARO exports raw'!C108:Y108)</f>
        <v>7397.1</v>
      </c>
      <c r="N38" s="31">
        <f>K38+L38+M38</f>
        <v>887630.3999999999</v>
      </c>
      <c r="O38" s="33">
        <f>IF(D38=0,0,100*(N38-D38)/D38)</f>
        <v>0.000033797862438754786</v>
      </c>
    </row>
    <row r="39" spans="1:15" x14ac:dyDescent="0.25">
      <c r="A39" t="s">
        <v>282</v>
      </c>
      <c r="B39" t="s">
        <v>351</v>
      </c>
      <c r="C39" t="s">
        <v>447</v>
      </c>
      <c r="D39" s="31">
        <f>SUM('Z total'!AM3:AM72)</f>
        <v>221296.19999999998</v>
      </c>
      <c r="E39" s="31">
        <f>SUM('Z total'!AM3:AM66)</f>
        <v>113680.49999999999</v>
      </c>
      <c r="F39" s="31">
        <f>SUM('Z domestic'!AM67:AM72)</f>
        <v>107615.7</v>
      </c>
      <c r="G39" s="31">
        <f>'Z domestic'!AM68</f>
        <v>41434.8</v>
      </c>
      <c r="H39" s="31">
        <f>'Z domestic'!AM67</f>
        <v>64425.8</v>
      </c>
      <c r="I39" s="31">
        <f>'Z domestic'!AM69+'Z domestic'!AM70</f>
        <v>1755.1000000000001</v>
      </c>
      <c r="J39" s="32">
        <f>IF(D39=0,0,F39/D39)</f>
        <v>0.4862970986397417</v>
      </c>
      <c r="K39" s="31">
        <f>SUM('Z domestic'!C39:BN39)</f>
        <v>81317.69999999998</v>
      </c>
      <c r="L39" s="31">
        <f>SUM('Z domestic'!BO39:BS39)</f>
        <v>64189.700000000004</v>
      </c>
      <c r="M39" s="31">
        <f>SUM('FIGARO exports raw'!C41:Y41)+SUM('FIGARO exports raw'!C109:Y109)</f>
        <v>75790.9</v>
      </c>
      <c r="N39" s="31">
        <f>K39+L39+M39</f>
        <v>221298.3</v>
      </c>
      <c r="O39" s="33">
        <f>IF(D39=0,0,100*(N39-D39)/D39)</f>
        <v>0.0009489543878321547</v>
      </c>
    </row>
    <row r="40" spans="1:15" x14ac:dyDescent="0.25">
      <c r="A40" t="s">
        <v>283</v>
      </c>
      <c r="B40" t="s">
        <v>352</v>
      </c>
      <c r="C40" t="s">
        <v>447</v>
      </c>
      <c r="D40" s="31">
        <f>SUM('Z total'!AN3:AN72)</f>
        <v>172578.40000000002</v>
      </c>
      <c r="E40" s="31">
        <f>SUM('Z total'!AN3:AN66)</f>
        <v>104188.00000000001</v>
      </c>
      <c r="F40" s="31">
        <f>SUM('Z domestic'!AN67:AN72)</f>
        <v>68390.40000000001</v>
      </c>
      <c r="G40" s="31">
        <f>'Z domestic'!AN68</f>
        <v>36394.6</v>
      </c>
      <c r="H40" s="31">
        <f>'Z domestic'!AN67</f>
        <v>31726.2</v>
      </c>
      <c r="I40" s="31">
        <f>'Z domestic'!AN69+'Z domestic'!AN70</f>
        <v>269.5999999999999</v>
      </c>
      <c r="J40" s="32">
        <f>IF(D40=0,0,F40/D40)</f>
        <v>0.3962859778512259</v>
      </c>
      <c r="K40" s="31">
        <f>SUM('Z domestic'!C40:BN40)</f>
        <v>90153.79999999999</v>
      </c>
      <c r="L40" s="31">
        <f>SUM('Z domestic'!BO40:BS40)</f>
        <v>69162.8</v>
      </c>
      <c r="M40" s="31">
        <f>SUM('FIGARO exports raw'!C42:Y42)+SUM('FIGARO exports raw'!C110:Y110)</f>
        <v>13264.600000000002</v>
      </c>
      <c r="N40" s="31">
        <f>K40+L40+M40</f>
        <v>172581.19999999998</v>
      </c>
      <c r="O40" s="33">
        <f>IF(D40=0,0,100*(N40-D40)/D40)</f>
        <v>0.0016224510135615803</v>
      </c>
    </row>
    <row r="41" spans="1:15" x14ac:dyDescent="0.25">
      <c r="A41" t="s">
        <v>284</v>
      </c>
      <c r="B41" t="s">
        <v>353</v>
      </c>
      <c r="C41" t="s">
        <v>447</v>
      </c>
      <c r="D41" s="31">
        <f>SUM('Z total'!AO3:AO72)</f>
        <v>344352.79999999993</v>
      </c>
      <c r="E41" s="31">
        <f>SUM('Z total'!AO3:AO66)</f>
        <v>207040.59999999995</v>
      </c>
      <c r="F41" s="31">
        <f>SUM('Z domestic'!AO67:AO72)</f>
        <v>137312.19999999998</v>
      </c>
      <c r="G41" s="31">
        <f>'Z domestic'!AO68</f>
        <v>46778.1</v>
      </c>
      <c r="H41" s="31">
        <f>'Z domestic'!AO67</f>
        <v>86386.5</v>
      </c>
      <c r="I41" s="31">
        <f>'Z domestic'!AO69+'Z domestic'!AO70</f>
        <v>4147.6</v>
      </c>
      <c r="J41" s="32">
        <f>IF(D41=0,0,F41/D41)</f>
        <v>0.3987544169816537</v>
      </c>
      <c r="K41" s="31">
        <f>SUM('Z domestic'!C41:BN41)</f>
        <v>189742.49999999994</v>
      </c>
      <c r="L41" s="31">
        <f>SUM('Z domestic'!BO41:BS41)</f>
        <v>135689.1</v>
      </c>
      <c r="M41" s="31">
        <f>SUM('FIGARO exports raw'!C43:Y43)+SUM('FIGARO exports raw'!C111:Y111)</f>
        <v>18924.1</v>
      </c>
      <c r="N41" s="31">
        <f>K41+L41+M41</f>
        <v>344355.69999999995</v>
      </c>
      <c r="O41" s="33">
        <f>IF(D41=0,0,100*(N41-D41)/D41)</f>
        <v>0.0008421595526685107</v>
      </c>
    </row>
    <row r="42" spans="1:15" x14ac:dyDescent="0.25">
      <c r="A42" t="s">
        <v>285</v>
      </c>
      <c r="B42" t="s">
        <v>354</v>
      </c>
      <c r="C42" t="s">
        <v>447</v>
      </c>
      <c r="D42" s="31">
        <f>SUM('Z total'!AP3:AP72)</f>
        <v>1102310.4000000001</v>
      </c>
      <c r="E42" s="31">
        <f>SUM('Z total'!AP3:AP66)</f>
        <v>584342.9000000001</v>
      </c>
      <c r="F42" s="31">
        <f>SUM('Z domestic'!AP67:AP72)</f>
        <v>517967.5</v>
      </c>
      <c r="G42" s="31">
        <f>'Z domestic'!AP68</f>
        <v>326346.8</v>
      </c>
      <c r="H42" s="31">
        <f>'Z domestic'!AP67</f>
        <v>181778.8</v>
      </c>
      <c r="I42" s="31">
        <f>'Z domestic'!AP69+'Z domestic'!AP70</f>
        <v>9841.9</v>
      </c>
      <c r="J42" s="32">
        <f>IF(D42=0,0,F42/D42)</f>
        <v>0.46989260012424805</v>
      </c>
      <c r="K42" s="31">
        <f>SUM('Z domestic'!C42:BN42)</f>
        <v>610947.7</v>
      </c>
      <c r="L42" s="31">
        <f>SUM('Z domestic'!BO42:BS42)</f>
        <v>298455.8</v>
      </c>
      <c r="M42" s="31">
        <f>SUM('FIGARO exports raw'!C44:Y44)+SUM('FIGARO exports raw'!C112:Y112)</f>
        <v>192909.00000000003</v>
      </c>
      <c r="N42" s="31">
        <f>K42+L42+M42</f>
        <v>1102312.5</v>
      </c>
      <c r="O42" s="33">
        <f>IF(D42=0,0,100*(N42-D42)/D42)</f>
        <v>0.00019050895281948728</v>
      </c>
    </row>
    <row r="43" spans="1:15" x14ac:dyDescent="0.25">
      <c r="A43" t="s">
        <v>286</v>
      </c>
      <c r="B43" t="s">
        <v>355</v>
      </c>
      <c r="C43" t="s">
        <v>448</v>
      </c>
      <c r="D43" s="31">
        <f>SUM('Z total'!AQ3:AQ72)</f>
        <v>834445.7000000001</v>
      </c>
      <c r="E43" s="31">
        <f>SUM('Z total'!AQ3:AQ66)</f>
        <v>369420.10000000015</v>
      </c>
      <c r="F43" s="31">
        <f>SUM('Z domestic'!AQ67:AQ72)</f>
        <v>465025.5999999999</v>
      </c>
      <c r="G43" s="31">
        <f>'Z domestic'!AQ68</f>
        <v>202559.6</v>
      </c>
      <c r="H43" s="31">
        <f>'Z domestic'!AQ67</f>
        <v>207063.7</v>
      </c>
      <c r="I43" s="31">
        <f>'Z domestic'!AQ69+'Z domestic'!AQ70</f>
        <v>55402.3</v>
      </c>
      <c r="J43" s="32">
        <f>IF(D43=0,0,F43/D43)</f>
        <v>0.5572868312461792</v>
      </c>
      <c r="K43" s="31">
        <f>SUM('Z domestic'!C43:BN43)</f>
        <v>556009.8999999998</v>
      </c>
      <c r="L43" s="31">
        <f>SUM('Z domestic'!BO43:BS43)</f>
        <v>181816.59999999998</v>
      </c>
      <c r="M43" s="31">
        <f>SUM('FIGARO exports raw'!C45:Y45)+SUM('FIGARO exports raw'!C113:Y113)</f>
        <v>96621</v>
      </c>
      <c r="N43" s="31">
        <f>K43+L43+M43</f>
        <v>834447.4999999998</v>
      </c>
      <c r="O43" s="33">
        <f>IF(D43=0,0,100*(N43-D43)/D43)</f>
        <v>0.00021571205889295557</v>
      </c>
    </row>
    <row r="44" spans="1:15" x14ac:dyDescent="0.25">
      <c r="A44" t="s">
        <v>287</v>
      </c>
      <c r="B44" t="s">
        <v>356</v>
      </c>
      <c r="C44" t="s">
        <v>448</v>
      </c>
      <c r="D44" s="31">
        <f>SUM('Z total'!AR3:AR72)</f>
        <v>401186.1</v>
      </c>
      <c r="E44" s="31">
        <f>SUM('Z total'!AR3:AR66)</f>
        <v>249794.59999999995</v>
      </c>
      <c r="F44" s="31">
        <f>SUM('Z domestic'!AR67:AR72)</f>
        <v>151391.50000000003</v>
      </c>
      <c r="G44" s="31">
        <f>'Z domestic'!AR68</f>
        <v>52745.7</v>
      </c>
      <c r="H44" s="31">
        <f>'Z domestic'!AR67</f>
        <v>77592.6</v>
      </c>
      <c r="I44" s="31">
        <f>'Z domestic'!AR69+'Z domestic'!AR70</f>
        <v>21053.2</v>
      </c>
      <c r="J44" s="32">
        <f>IF(D44=0,0,F44/D44)</f>
        <v>0.3773597839007883</v>
      </c>
      <c r="K44" s="31">
        <f>SUM('Z domestic'!C44:BN44)</f>
        <v>134929.8</v>
      </c>
      <c r="L44" s="31">
        <f>SUM('Z domestic'!BO44:BS44)</f>
        <v>229409.1</v>
      </c>
      <c r="M44" s="31">
        <f>SUM('FIGARO exports raw'!C46:Y46)+SUM('FIGARO exports raw'!C114:Y114)</f>
        <v>36852.2</v>
      </c>
      <c r="N44" s="31">
        <f>K44+L44+M44</f>
        <v>401191.10000000003</v>
      </c>
      <c r="O44" s="33">
        <f>IF(D44=0,0,100*(N44-D44)/D44)</f>
        <v>0.0012463043958755781</v>
      </c>
    </row>
    <row r="45" spans="1:15" x14ac:dyDescent="0.25">
      <c r="A45" t="s">
        <v>288</v>
      </c>
      <c r="B45" t="s">
        <v>357</v>
      </c>
      <c r="C45" t="s">
        <v>448</v>
      </c>
      <c r="D45" s="31">
        <f>SUM('Z total'!AS3:AS72)</f>
        <v>311316.99999999994</v>
      </c>
      <c r="E45" s="31">
        <f>SUM('Z total'!AS3:AS66)</f>
        <v>171183.49999999997</v>
      </c>
      <c r="F45" s="31">
        <f>SUM('Z domestic'!AS67:AS72)</f>
        <v>140133.49999999997</v>
      </c>
      <c r="G45" s="31">
        <f>'Z domestic'!AS68</f>
        <v>75668.7</v>
      </c>
      <c r="H45" s="31">
        <f>'Z domestic'!AS67</f>
        <v>50830.9</v>
      </c>
      <c r="I45" s="31">
        <f>'Z domestic'!AS69+'Z domestic'!AS70</f>
        <v>13633.9</v>
      </c>
      <c r="J45" s="32">
        <f>IF(D45=0,0,F45/D45)</f>
        <v>0.4501312167340685</v>
      </c>
      <c r="K45" s="31">
        <f>SUM('Z domestic'!C45:BN45)</f>
        <v>264405.70000000007</v>
      </c>
      <c r="L45" s="31">
        <f>SUM('Z domestic'!BO45:BS45)</f>
        <v>26570.1</v>
      </c>
      <c r="M45" s="31">
        <f>SUM('FIGARO exports raw'!C47:Y47)+SUM('FIGARO exports raw'!C115:Y115)</f>
        <v>20344.499999999996</v>
      </c>
      <c r="N45" s="31">
        <f>K45+L45+M45</f>
        <v>311320.30000000005</v>
      </c>
      <c r="O45" s="33">
        <f>IF(D45=0,0,100*(N45-D45)/D45)</f>
        <v>0.001060012784430267</v>
      </c>
    </row>
    <row r="46" spans="1:15" x14ac:dyDescent="0.25">
      <c r="A46" t="s">
        <v>289</v>
      </c>
      <c r="B46" t="s">
        <v>358</v>
      </c>
      <c r="C46" t="s">
        <v>289</v>
      </c>
      <c r="D46" s="31">
        <f>SUM('Z total'!AT3:AT72)</f>
        <v>2108661.6</v>
      </c>
      <c r="E46" s="31">
        <f>SUM('Z total'!AT3:AT66)</f>
        <v>409097.30000000005</v>
      </c>
      <c r="F46" s="31">
        <f>SUM('Z domestic'!AT67:AT72)</f>
        <v>1699564.3</v>
      </c>
      <c r="G46" s="31">
        <f>'Z domestic'!AT68</f>
        <v>84237</v>
      </c>
      <c r="H46" s="31">
        <f>'Z domestic'!AT67</f>
        <v>1495163.6</v>
      </c>
      <c r="I46" s="31">
        <f>'Z domestic'!AT69+'Z domestic'!AT70</f>
        <v>120163.70000000001</v>
      </c>
      <c r="J46" s="32">
        <f>IF(D46=0,0,F46/D46)</f>
        <v>0.8059919619155582</v>
      </c>
      <c r="K46" s="31">
        <f>SUM('Z domestic'!C46:BN46)</f>
        <v>584277.7000000001</v>
      </c>
      <c r="L46" s="31">
        <f>SUM('Z domestic'!BO46:BS46)</f>
        <v>1519413.5999999999</v>
      </c>
      <c r="M46" s="31">
        <f>SUM('FIGARO exports raw'!C48:Y48)+SUM('FIGARO exports raw'!C116:Y116)</f>
        <v>4973</v>
      </c>
      <c r="N46" s="31">
        <f>K46+L46+M46</f>
        <v>2108664.3</v>
      </c>
      <c r="O46" s="33">
        <f>IF(D46=0,0,100*(N46-D46)/D46)</f>
        <v>0.000128043304823603</v>
      </c>
    </row>
    <row r="47" spans="1:15" x14ac:dyDescent="0.25">
      <c r="A47" t="s">
        <v>290</v>
      </c>
      <c r="B47" t="s">
        <v>359</v>
      </c>
      <c r="C47" t="s">
        <v>449</v>
      </c>
      <c r="D47" s="31">
        <f>SUM('Z total'!AU3:AU72)</f>
        <v>1133952.2</v>
      </c>
      <c r="E47" s="31">
        <f>SUM('Z total'!AU3:AU66)</f>
        <v>567754.7999999999</v>
      </c>
      <c r="F47" s="31">
        <f>SUM('Z domestic'!AU67:AU72)</f>
        <v>566197.4</v>
      </c>
      <c r="G47" s="31">
        <f>'Z domestic'!AU68</f>
        <v>339931.2</v>
      </c>
      <c r="H47" s="31">
        <f>'Z domestic'!AU67</f>
        <v>210975.3</v>
      </c>
      <c r="I47" s="31">
        <f>'Z domestic'!AU69+'Z domestic'!AU70</f>
        <v>15290.9</v>
      </c>
      <c r="J47" s="32">
        <f>IF(D47=0,0,F47/D47)</f>
        <v>0.49931328675053505</v>
      </c>
      <c r="K47" s="31">
        <f>SUM('Z domestic'!C47:BN47)</f>
        <v>944038.5999999999</v>
      </c>
      <c r="L47" s="31">
        <f>SUM('Z domestic'!BO47:BS47)</f>
        <v>86348</v>
      </c>
      <c r="M47" s="31">
        <f>SUM('FIGARO exports raw'!C49:Y49)+SUM('FIGARO exports raw'!C117:Y117)</f>
        <v>103566.6</v>
      </c>
      <c r="N47" s="31">
        <f>K47+L47+M47</f>
        <v>1133953.2</v>
      </c>
      <c r="O47" s="33">
        <f>IF(D47=0,0,100*(N47-D47)/D47)</f>
        <v>0.00008818713877294217</v>
      </c>
    </row>
    <row r="48" spans="1:15" x14ac:dyDescent="0.25">
      <c r="A48" t="s">
        <v>291</v>
      </c>
      <c r="B48" t="s">
        <v>360</v>
      </c>
      <c r="C48" t="s">
        <v>449</v>
      </c>
      <c r="D48" s="31">
        <f>SUM('Z total'!AV3:AV72)</f>
        <v>448418.20000000007</v>
      </c>
      <c r="E48" s="31">
        <f>SUM('Z total'!AV3:AV66)</f>
        <v>219118.80000000002</v>
      </c>
      <c r="F48" s="31">
        <f>SUM('Z domestic'!AV67:AV72)</f>
        <v>229299.40000000005</v>
      </c>
      <c r="G48" s="31">
        <f>'Z domestic'!AV68</f>
        <v>140991.6</v>
      </c>
      <c r="H48" s="31">
        <f>'Z domestic'!AV67</f>
        <v>83826.4</v>
      </c>
      <c r="I48" s="31">
        <f>'Z domestic'!AV69+'Z domestic'!AV70</f>
        <v>4481.4</v>
      </c>
      <c r="J48" s="32">
        <f>IF(D48=0,0,F48/D48)</f>
        <v>0.5113516801949609</v>
      </c>
      <c r="K48" s="31">
        <f>SUM('Z domestic'!C48:BN48)</f>
        <v>299321.2</v>
      </c>
      <c r="L48" s="31">
        <f>SUM('Z domestic'!BO48:BS48)</f>
        <v>117489</v>
      </c>
      <c r="M48" s="31">
        <f>SUM('FIGARO exports raw'!C50:Y50)+SUM('FIGARO exports raw'!C118:Y118)</f>
        <v>31612</v>
      </c>
      <c r="N48" s="31">
        <f>K48+L48+M48</f>
        <v>448422.2</v>
      </c>
      <c r="O48" s="33">
        <f>IF(D48=0,0,100*(N48-D48)/D48)</f>
        <v>0.0008920244539324194</v>
      </c>
    </row>
    <row r="49" spans="1:15" x14ac:dyDescent="0.25">
      <c r="A49" t="s">
        <v>292</v>
      </c>
      <c r="B49" t="s">
        <v>361</v>
      </c>
      <c r="C49" t="s">
        <v>449</v>
      </c>
      <c r="D49" s="31">
        <f>SUM('Z total'!AW3:AW72)</f>
        <v>245570.9</v>
      </c>
      <c r="E49" s="31">
        <f>SUM('Z total'!AW3:AW66)</f>
        <v>84179.49999999999</v>
      </c>
      <c r="F49" s="31">
        <f>SUM('Z domestic'!AW67:AW72)</f>
        <v>161391.40000000002</v>
      </c>
      <c r="G49" s="31">
        <f>'Z domestic'!AW68</f>
        <v>80574.1</v>
      </c>
      <c r="H49" s="31">
        <f>'Z domestic'!AW67</f>
        <v>81112.1</v>
      </c>
      <c r="I49" s="31">
        <f>'Z domestic'!AW69+'Z domestic'!AW70</f>
        <v>-294.8000000000002</v>
      </c>
      <c r="J49" s="32">
        <f>IF(D49=0,0,F49/D49)</f>
        <v>0.6572089771222894</v>
      </c>
      <c r="K49" s="31">
        <f>SUM('Z domestic'!C49:BN49)</f>
        <v>42695.1</v>
      </c>
      <c r="L49" s="31">
        <f>SUM('Z domestic'!BO49:BS49)</f>
        <v>180853.1</v>
      </c>
      <c r="M49" s="31">
        <f>SUM('FIGARO exports raw'!C51:Y51)+SUM('FIGARO exports raw'!C119:Y119)</f>
        <v>22025.500000000004</v>
      </c>
      <c r="N49" s="31">
        <f>K49+L49+M49</f>
        <v>245573.7</v>
      </c>
      <c r="O49" s="33">
        <f>IF(D49=0,0,100*(N49-D49)/D49)</f>
        <v>0.0011402002436027487</v>
      </c>
    </row>
    <row r="50" spans="1:15" x14ac:dyDescent="0.25">
      <c r="A50" t="s">
        <v>293</v>
      </c>
      <c r="B50" t="s">
        <v>362</v>
      </c>
      <c r="C50" t="s">
        <v>449</v>
      </c>
      <c r="D50" s="31">
        <f>SUM('Z total'!AX3:AX72)</f>
        <v>172665.50000000003</v>
      </c>
      <c r="E50" s="31">
        <f>SUM('Z total'!AX3:AX66)</f>
        <v>106165</v>
      </c>
      <c r="F50" s="31">
        <f>SUM('Z domestic'!AX67:AX72)</f>
        <v>66500.50000000003</v>
      </c>
      <c r="G50" s="31">
        <f>'Z domestic'!AX68</f>
        <v>40093.7</v>
      </c>
      <c r="H50" s="31">
        <f>'Z domestic'!AX67</f>
        <v>25001.2</v>
      </c>
      <c r="I50" s="31">
        <f>'Z domestic'!AX69+'Z domestic'!AX70</f>
        <v>1405.6</v>
      </c>
      <c r="J50" s="32">
        <f>IF(D50=0,0,F50/D50)</f>
        <v>0.3851406331896066</v>
      </c>
      <c r="K50" s="31">
        <f>SUM('Z domestic'!C50:BN50)</f>
        <v>147544.99999999994</v>
      </c>
      <c r="L50" s="31">
        <f>SUM('Z domestic'!BO50:BS50)</f>
        <v>3195.3</v>
      </c>
      <c r="M50" s="31">
        <f>SUM('FIGARO exports raw'!C52:Y52)+SUM('FIGARO exports raw'!C120:Y120)</f>
        <v>21928.600000000002</v>
      </c>
      <c r="N50" s="31">
        <f>K50+L50+M50</f>
        <v>172668.89999999994</v>
      </c>
      <c r="O50" s="33">
        <f>IF(D50=0,0,100*(N50-D50)/D50)</f>
        <v>0.0019691252739585307</v>
      </c>
    </row>
    <row r="51" spans="1:15" x14ac:dyDescent="0.25">
      <c r="A51" t="s">
        <v>294</v>
      </c>
      <c r="B51" t="s">
        <v>363</v>
      </c>
      <c r="C51" t="s">
        <v>449</v>
      </c>
      <c r="D51" s="31">
        <f>SUM('Z total'!AY3:AY72)</f>
        <v>162735.4</v>
      </c>
      <c r="E51" s="31">
        <f>SUM('Z total'!AY3:AY66)</f>
        <v>79484.4</v>
      </c>
      <c r="F51" s="31">
        <f>SUM('Z domestic'!AY67:AY72)</f>
        <v>83251</v>
      </c>
      <c r="G51" s="31">
        <f>'Z domestic'!AY68</f>
        <v>34556.9</v>
      </c>
      <c r="H51" s="31">
        <f>'Z domestic'!AY67</f>
        <v>47044.1</v>
      </c>
      <c r="I51" s="31">
        <f>'Z domestic'!AY69+'Z domestic'!AY70</f>
        <v>1650</v>
      </c>
      <c r="J51" s="32">
        <f>IF(D51=0,0,F51/D51)</f>
        <v>0.5115727739631328</v>
      </c>
      <c r="K51" s="31">
        <f>SUM('Z domestic'!C51:BN51)</f>
        <v>126011.79999999999</v>
      </c>
      <c r="L51" s="31">
        <f>SUM('Z domestic'!BO51:BS51)</f>
        <v>27555.400000000005</v>
      </c>
      <c r="M51" s="31">
        <f>SUM('FIGARO exports raw'!C53:Y53)+SUM('FIGARO exports raw'!C121:Y121)</f>
        <v>9171.5</v>
      </c>
      <c r="N51" s="31">
        <f>K51+L51+M51</f>
        <v>162738.69999999998</v>
      </c>
      <c r="O51" s="33">
        <f>IF(D51=0,0,100*(N51-D51)/D51)</f>
        <v>0.0020278316825892576</v>
      </c>
    </row>
    <row r="52" spans="1:15" x14ac:dyDescent="0.25">
      <c r="A52" t="s">
        <v>295</v>
      </c>
      <c r="B52" t="s">
        <v>364</v>
      </c>
      <c r="C52" t="s">
        <v>450</v>
      </c>
      <c r="D52" s="31">
        <f>SUM('Z total'!AZ3:AZ72)</f>
        <v>368437.2</v>
      </c>
      <c r="E52" s="31">
        <f>SUM('Z total'!AZ3:AZ66)</f>
        <v>171113.4</v>
      </c>
      <c r="F52" s="31">
        <f>SUM('Z domestic'!AZ67:AZ72)</f>
        <v>197323.80000000002</v>
      </c>
      <c r="G52" s="31">
        <f>'Z domestic'!AZ68</f>
        <v>33083.2</v>
      </c>
      <c r="H52" s="31">
        <f>'Z domestic'!AZ67</f>
        <v>159246.6</v>
      </c>
      <c r="I52" s="31">
        <f>'Z domestic'!AZ69+'Z domestic'!AZ70</f>
        <v>4994</v>
      </c>
      <c r="J52" s="32">
        <f>IF(D52=0,0,F52/D52)</f>
        <v>0.5355696981738001</v>
      </c>
      <c r="K52" s="31">
        <f>SUM('Z domestic'!C52:BN52)</f>
        <v>293578.60000000003</v>
      </c>
      <c r="L52" s="31">
        <f>SUM('Z domestic'!BO52:BS52)</f>
        <v>37001.4</v>
      </c>
      <c r="M52" s="31">
        <f>SUM('FIGARO exports raw'!C54:Y54)+SUM('FIGARO exports raw'!C122:Y122)</f>
        <v>37859.3</v>
      </c>
      <c r="N52" s="31">
        <f>K52+L52+M52</f>
        <v>368439.30000000005</v>
      </c>
      <c r="O52" s="33">
        <f>IF(D52=0,0,100*(N52-D52)/D52)</f>
        <v>0.0005699750188186548</v>
      </c>
    </row>
    <row r="53" spans="1:15" x14ac:dyDescent="0.25">
      <c r="A53" t="s">
        <v>296</v>
      </c>
      <c r="B53" t="s">
        <v>365</v>
      </c>
      <c r="C53" t="s">
        <v>450</v>
      </c>
      <c r="D53" s="31">
        <f>SUM('Z total'!BA3:BA72)</f>
        <v>232880.9</v>
      </c>
      <c r="E53" s="31">
        <f>SUM('Z total'!BA3:BA66)</f>
        <v>54044.99999999999</v>
      </c>
      <c r="F53" s="31">
        <f>SUM('Z domestic'!BA67:BA72)</f>
        <v>178835.9</v>
      </c>
      <c r="G53" s="31">
        <f>'Z domestic'!BA68</f>
        <v>165308.9</v>
      </c>
      <c r="H53" s="31">
        <f>'Z domestic'!BA67</f>
        <v>11516.8</v>
      </c>
      <c r="I53" s="31">
        <f>'Z domestic'!BA69+'Z domestic'!BA70</f>
        <v>2010.2</v>
      </c>
      <c r="J53" s="32">
        <f>IF(D53=0,0,F53/D53)</f>
        <v>0.7679285849547988</v>
      </c>
      <c r="K53" s="31">
        <f>SUM('Z domestic'!C53:BN53)</f>
        <v>220778.69999999998</v>
      </c>
      <c r="L53" s="31">
        <f>SUM('Z domestic'!BO53:BS53)</f>
        <v>7545.200000000001</v>
      </c>
      <c r="M53" s="31">
        <f>SUM('FIGARO exports raw'!C55:Y55)+SUM('FIGARO exports raw'!C123:Y123)</f>
        <v>4561.8</v>
      </c>
      <c r="N53" s="31">
        <f>K53+L53+M53</f>
        <v>232885.69999999998</v>
      </c>
      <c r="O53" s="33">
        <f>IF(D53=0,0,100*(N53-D53)/D53)</f>
        <v>0.002061139406459466</v>
      </c>
    </row>
    <row r="54" spans="1:15" x14ac:dyDescent="0.25">
      <c r="A54" t="s">
        <v>297</v>
      </c>
      <c r="B54" t="s">
        <v>366</v>
      </c>
      <c r="C54" t="s">
        <v>450</v>
      </c>
      <c r="D54" s="31">
        <f>SUM('Z total'!BB3:BB72)</f>
        <v>125342.90000000002</v>
      </c>
      <c r="E54" s="31">
        <f>SUM('Z total'!BB3:BB66)</f>
        <v>95304.8</v>
      </c>
      <c r="F54" s="31">
        <f>SUM('Z domestic'!BB67:BB72)</f>
        <v>30038.10000000002</v>
      </c>
      <c r="G54" s="31">
        <f>'Z domestic'!BB68</f>
        <v>12775</v>
      </c>
      <c r="H54" s="31">
        <f>'Z domestic'!BB67</f>
        <v>16841.4</v>
      </c>
      <c r="I54" s="31">
        <f>'Z domestic'!BB69+'Z domestic'!BB70</f>
        <v>421.69999999999993</v>
      </c>
      <c r="J54" s="32">
        <f>IF(D54=0,0,F54/D54)</f>
        <v>0.23964739925436554</v>
      </c>
      <c r="K54" s="31">
        <f>SUM('Z domestic'!C54:BN54)</f>
        <v>33206.299999999996</v>
      </c>
      <c r="L54" s="31">
        <f>SUM('Z domestic'!BO54:BS54)</f>
        <v>78654.09999999999</v>
      </c>
      <c r="M54" s="31">
        <f>SUM('FIGARO exports raw'!C56:Y56)+SUM('FIGARO exports raw'!C124:Y124)</f>
        <v>13486.599999999999</v>
      </c>
      <c r="N54" s="31">
        <f>K54+L54+M54</f>
        <v>125347</v>
      </c>
      <c r="O54" s="33">
        <f>IF(D54=0,0,100*(N54-D54)/D54)</f>
        <v>0.0032710269189257343</v>
      </c>
    </row>
    <row r="55" spans="1:15" x14ac:dyDescent="0.25">
      <c r="A55" t="s">
        <v>298</v>
      </c>
      <c r="B55" t="s">
        <v>367</v>
      </c>
      <c r="C55" t="s">
        <v>450</v>
      </c>
      <c r="D55" s="31">
        <f>SUM('Z total'!BC3:BC72)</f>
        <v>638090.4</v>
      </c>
      <c r="E55" s="31">
        <f>SUM('Z total'!BC3:BC66)</f>
        <v>305442.39999999997</v>
      </c>
      <c r="F55" s="31">
        <f>SUM('Z domestic'!BC67:BC72)</f>
        <v>332648.00000000006</v>
      </c>
      <c r="G55" s="31">
        <f>'Z domestic'!BC68</f>
        <v>231395.7</v>
      </c>
      <c r="H55" s="31">
        <f>'Z domestic'!BC67</f>
        <v>97541.7</v>
      </c>
      <c r="I55" s="31">
        <f>'Z domestic'!BC69+'Z domestic'!BC70</f>
        <v>3710.5999999999995</v>
      </c>
      <c r="J55" s="32">
        <f>IF(D55=0,0,F55/D55)</f>
        <v>0.5213179825303751</v>
      </c>
      <c r="K55" s="31">
        <f>SUM('Z domestic'!C55:BN55)</f>
        <v>527990.4000000001</v>
      </c>
      <c r="L55" s="31">
        <f>SUM('Z domestic'!BO55:BS55)</f>
        <v>70654.7</v>
      </c>
      <c r="M55" s="31">
        <f>SUM('FIGARO exports raw'!C57:Y57)+SUM('FIGARO exports raw'!C125:Y125)</f>
        <v>39447.5</v>
      </c>
      <c r="N55" s="31">
        <f>K55+L55+M55</f>
        <v>638092.6000000001</v>
      </c>
      <c r="O55" s="33">
        <f>IF(D55=0,0,100*(N55-D55)/D55)</f>
        <v>0.00034477873357540947</v>
      </c>
    </row>
    <row r="56" spans="1:15" x14ac:dyDescent="0.25">
      <c r="A56" t="s">
        <v>299</v>
      </c>
      <c r="B56" t="s">
        <v>368</v>
      </c>
      <c r="C56" t="s">
        <v>451</v>
      </c>
      <c r="D56" s="31">
        <f>SUM('Z total'!BD3:BD72)</f>
        <v>1436602.5999999999</v>
      </c>
      <c r="E56" s="31">
        <f>SUM('Z total'!BD3:BD66)</f>
        <v>422890.1</v>
      </c>
      <c r="F56" s="31">
        <f>SUM('Z domestic'!BD67:BD72)</f>
        <v>1013712.4999999999</v>
      </c>
      <c r="G56" s="31">
        <f>'Z domestic'!BD68</f>
        <v>713606.4</v>
      </c>
      <c r="H56" s="31">
        <f>'Z domestic'!BD67</f>
        <v>235106.9</v>
      </c>
      <c r="I56" s="31">
        <f>'Z domestic'!BD69+'Z domestic'!BD70</f>
        <v>64999.2</v>
      </c>
      <c r="J56" s="32">
        <f>IF(D56=0,0,F56/D56)</f>
        <v>0.7056318149500773</v>
      </c>
      <c r="K56" s="31">
        <f>SUM('Z domestic'!C56:BN56)</f>
        <v>170710.4</v>
      </c>
      <c r="L56" s="31">
        <f>SUM('Z domestic'!BO56:BS56)</f>
        <v>1249201.9</v>
      </c>
      <c r="M56" s="31">
        <f>SUM('FIGARO exports raw'!C58:Y58)+SUM('FIGARO exports raw'!C126:Y126)</f>
        <v>16693.1</v>
      </c>
      <c r="N56" s="31">
        <f>K56+L56+M56</f>
        <v>1436605.4</v>
      </c>
      <c r="O56" s="33">
        <f>IF(D56=0,0,100*(N56-D56)/D56)</f>
        <v>0.0001949042831896403</v>
      </c>
    </row>
    <row r="57" spans="1:15" x14ac:dyDescent="0.25">
      <c r="A57" t="s">
        <v>300</v>
      </c>
      <c r="B57" t="s">
        <v>369</v>
      </c>
      <c r="C57" t="s">
        <v>452</v>
      </c>
      <c r="D57" s="31">
        <f>SUM('Z total'!BE3:BE72)</f>
        <v>944214.3999999999</v>
      </c>
      <c r="E57" s="31">
        <f>SUM('Z total'!BE3:BE66)</f>
        <v>185664.3</v>
      </c>
      <c r="F57" s="31">
        <f>SUM('Z domestic'!BE67:BE72)</f>
        <v>758550.0999999999</v>
      </c>
      <c r="G57" s="31">
        <f>'Z domestic'!BE68</f>
        <v>615661.2</v>
      </c>
      <c r="H57" s="31">
        <f>'Z domestic'!BE67</f>
        <v>119321.5</v>
      </c>
      <c r="I57" s="31">
        <f>'Z domestic'!BE69+'Z domestic'!BE70</f>
        <v>23567.4</v>
      </c>
      <c r="J57" s="32">
        <f>IF(D57=0,0,F57/D57)</f>
        <v>0.8033663752639231</v>
      </c>
      <c r="K57" s="31">
        <f>SUM('Z domestic'!C57:BN57)</f>
        <v>97535.90000000001</v>
      </c>
      <c r="L57" s="31">
        <f>SUM('Z domestic'!BO57:BS57)</f>
        <v>840547.2999999999</v>
      </c>
      <c r="M57" s="31">
        <f>SUM('FIGARO exports raw'!C59:Y59)+SUM('FIGARO exports raw'!C127:Y127)</f>
        <v>6132.9</v>
      </c>
      <c r="N57" s="31">
        <f>K57+L57+M57</f>
        <v>944216.1</v>
      </c>
      <c r="O57" s="33">
        <f>IF(D57=0,0,100*(N57-D57)/D57)</f>
        <v>0.0001800438544416855</v>
      </c>
    </row>
    <row r="58" spans="1:15" x14ac:dyDescent="0.25">
      <c r="A58" t="s">
        <v>301</v>
      </c>
      <c r="B58" t="s">
        <v>370</v>
      </c>
      <c r="C58" t="s">
        <v>453</v>
      </c>
      <c r="D58" s="31">
        <f>SUM('Z total'!BF3:BF72)</f>
        <v>1254220</v>
      </c>
      <c r="E58" s="31">
        <f>SUM('Z total'!BF3:BF66)</f>
        <v>429079.7</v>
      </c>
      <c r="F58" s="31">
        <f>SUM('Z domestic'!BF67:BF72)</f>
        <v>825140.3</v>
      </c>
      <c r="G58" s="31">
        <f>'Z domestic'!BF68</f>
        <v>556785.3</v>
      </c>
      <c r="H58" s="31">
        <f>'Z domestic'!BF67</f>
        <v>221855.3</v>
      </c>
      <c r="I58" s="31">
        <f>'Z domestic'!BF69+'Z domestic'!BF70</f>
        <v>46499.700000000004</v>
      </c>
      <c r="J58" s="32">
        <f>IF(D58=0,0,F58/D58)</f>
        <v>0.6578911993111257</v>
      </c>
      <c r="K58" s="31">
        <f>SUM('Z domestic'!C58:BN58)</f>
        <v>111531.30000000002</v>
      </c>
      <c r="L58" s="31">
        <f>SUM('Z domestic'!BO58:BS58)</f>
        <v>1139500.2999999998</v>
      </c>
      <c r="M58" s="31">
        <f>SUM('FIGARO exports raw'!C60:Y60)+SUM('FIGARO exports raw'!C128:Y128)</f>
        <v>3190.4999999999995</v>
      </c>
      <c r="N58" s="31">
        <f>K58+L58+M58</f>
        <v>1254222.0999999999</v>
      </c>
      <c r="O58" s="33">
        <f>IF(D58=0,0,100*(N58-D58)/D58)</f>
        <v>0.0001674347403055526</v>
      </c>
    </row>
    <row r="59" spans="1:15" x14ac:dyDescent="0.25">
      <c r="A59" t="s">
        <v>302</v>
      </c>
      <c r="B59" t="s">
        <v>371</v>
      </c>
      <c r="C59" t="s">
        <v>453</v>
      </c>
      <c r="D59" s="31">
        <f>SUM('Z total'!BG3:BG72)</f>
        <v>542212.2000000001</v>
      </c>
      <c r="E59" s="31">
        <f>SUM('Z total'!BG3:BG66)</f>
        <v>154707.90000000005</v>
      </c>
      <c r="F59" s="31">
        <f>SUM('Z domestic'!BG67:BG72)</f>
        <v>387504.30000000005</v>
      </c>
      <c r="G59" s="31">
        <f>'Z domestic'!BG68</f>
        <v>326038.8</v>
      </c>
      <c r="H59" s="31">
        <f>'Z domestic'!BG67</f>
        <v>43459.1</v>
      </c>
      <c r="I59" s="31">
        <f>'Z domestic'!BG69+'Z domestic'!BG70</f>
        <v>18006.4</v>
      </c>
      <c r="J59" s="32">
        <f>IF(D59=0,0,F59/D59)</f>
        <v>0.7146727794026029</v>
      </c>
      <c r="K59" s="31">
        <f>SUM('Z domestic'!C59:BN59)</f>
        <v>18577.7</v>
      </c>
      <c r="L59" s="31">
        <f>SUM('Z domestic'!BO59:BS59)</f>
        <v>523172.29999999993</v>
      </c>
      <c r="M59" s="31">
        <f>SUM('FIGARO exports raw'!C61:Y61)+SUM('FIGARO exports raw'!C129:Y129)</f>
        <v>465.4999999999999</v>
      </c>
      <c r="N59" s="31">
        <f>K59+L59+M59</f>
        <v>542215.4999999999</v>
      </c>
      <c r="O59" s="33">
        <f>IF(D59=0,0,100*(N59-D59)/D59)</f>
        <v>0.000608617806816252</v>
      </c>
    </row>
    <row r="60" spans="1:15" x14ac:dyDescent="0.25">
      <c r="A60" t="s">
        <v>303</v>
      </c>
      <c r="B60" t="s">
        <v>372</v>
      </c>
      <c r="C60" t="s">
        <v>454</v>
      </c>
      <c r="D60" s="31">
        <f>SUM('Z total'!BH3:BH72)</f>
        <v>229136.40000000005</v>
      </c>
      <c r="E60" s="31">
        <f>SUM('Z total'!BH3:BH66)</f>
        <v>110967.40000000004</v>
      </c>
      <c r="F60" s="31">
        <f>SUM('Z domestic'!BH67:BH72)</f>
        <v>118169.00000000001</v>
      </c>
      <c r="G60" s="31">
        <f>'Z domestic'!BH68</f>
        <v>54191.3</v>
      </c>
      <c r="H60" s="31">
        <f>'Z domestic'!BH67</f>
        <v>55685.1</v>
      </c>
      <c r="I60" s="31">
        <f>'Z domestic'!BH69+'Z domestic'!BH70</f>
        <v>8292.6</v>
      </c>
      <c r="J60" s="32">
        <f>IF(D60=0,0,F60/D60)</f>
        <v>0.515714657295829</v>
      </c>
      <c r="K60" s="31">
        <f>SUM('Z domestic'!C60:BN60)</f>
        <v>52032.399999999994</v>
      </c>
      <c r="L60" s="31">
        <f>SUM('Z domestic'!BO60:BS60)</f>
        <v>169261.1</v>
      </c>
      <c r="M60" s="31">
        <f>SUM('FIGARO exports raw'!C62:Y62)+SUM('FIGARO exports raw'!C130:Y130)</f>
        <v>7845.7</v>
      </c>
      <c r="N60" s="31">
        <f>K60+L60+M60</f>
        <v>229139.2</v>
      </c>
      <c r="O60" s="33">
        <f>IF(D60=0,0,100*(N60-D60)/D60)</f>
        <v>0.0012219795719624425</v>
      </c>
    </row>
    <row r="61" spans="1:15" x14ac:dyDescent="0.25">
      <c r="A61" t="s">
        <v>304</v>
      </c>
      <c r="B61" t="s">
        <v>373</v>
      </c>
      <c r="C61" t="s">
        <v>454</v>
      </c>
      <c r="D61" s="31">
        <f>SUM('Z total'!BI3:BI72)</f>
        <v>170870.30000000002</v>
      </c>
      <c r="E61" s="31">
        <f>SUM('Z total'!BI3:BI66)</f>
        <v>87487.6</v>
      </c>
      <c r="F61" s="31">
        <f>SUM('Z domestic'!BI67:BI72)</f>
        <v>83382.70000000001</v>
      </c>
      <c r="G61" s="31">
        <f>'Z domestic'!BI68</f>
        <v>54683.6</v>
      </c>
      <c r="H61" s="31">
        <f>'Z domestic'!BI67</f>
        <v>24019.6</v>
      </c>
      <c r="I61" s="31">
        <f>'Z domestic'!BI69+'Z domestic'!BI70</f>
        <v>4679.5</v>
      </c>
      <c r="J61" s="32">
        <f>IF(D61=0,0,F61/D61)</f>
        <v>0.4879882577604183</v>
      </c>
      <c r="K61" s="31">
        <f>SUM('Z domestic'!C61:BN61)</f>
        <v>58171.700000000004</v>
      </c>
      <c r="L61" s="31">
        <f>SUM('Z domestic'!BO61:BS61)</f>
        <v>111484.50000000001</v>
      </c>
      <c r="M61" s="31">
        <f>SUM('FIGARO exports raw'!C63:Y63)+SUM('FIGARO exports raw'!C131:Y131)</f>
        <v>1215.6</v>
      </c>
      <c r="N61" s="31">
        <f>K61+L61+M61</f>
        <v>170871.80000000002</v>
      </c>
      <c r="O61" s="33">
        <f>IF(D61=0,0,100*(N61-D61)/D61)</f>
        <v>0.0008778588204035458</v>
      </c>
    </row>
    <row r="62" spans="1:15" x14ac:dyDescent="0.25">
      <c r="A62" t="s">
        <v>305</v>
      </c>
      <c r="B62" t="s">
        <v>374</v>
      </c>
      <c r="C62" t="s">
        <v>455</v>
      </c>
      <c r="D62" s="31">
        <f>SUM('Z total'!BJ3:BJ72)</f>
        <v>173882.49999999997</v>
      </c>
      <c r="E62" s="31">
        <f>SUM('Z total'!BJ3:BJ66)</f>
        <v>66854.79999999999</v>
      </c>
      <c r="F62" s="31">
        <f>SUM('Z domestic'!BJ67:BJ72)</f>
        <v>107027.69999999998</v>
      </c>
      <c r="G62" s="31">
        <f>'Z domestic'!BJ68</f>
        <v>89371.3</v>
      </c>
      <c r="H62" s="31">
        <f>'Z domestic'!BJ67</f>
        <v>10920.5</v>
      </c>
      <c r="I62" s="31">
        <f>'Z domestic'!BJ69+'Z domestic'!BJ70</f>
        <v>6735.9</v>
      </c>
      <c r="J62" s="32">
        <f>IF(D62=0,0,F62/D62)</f>
        <v>0.6155173752390264</v>
      </c>
      <c r="K62" s="31">
        <f>SUM('Z domestic'!C62:BN62)</f>
        <v>48404.100000000006</v>
      </c>
      <c r="L62" s="31">
        <f>SUM('Z domestic'!BO62:BS62)</f>
        <v>124432.00000000001</v>
      </c>
      <c r="M62" s="31">
        <f>SUM('FIGARO exports raw'!C64:Y64)+SUM('FIGARO exports raw'!C132:Y132)</f>
        <v>1050.5</v>
      </c>
      <c r="N62" s="31">
        <f>K62+L62+M62</f>
        <v>173886.60000000003</v>
      </c>
      <c r="O62" s="33">
        <f>IF(D62=0,0,100*(N62-D62)/D62)</f>
        <v>0.0023579141087021575</v>
      </c>
    </row>
    <row r="63" spans="1:15" x14ac:dyDescent="0.25">
      <c r="A63" t="s">
        <v>306</v>
      </c>
      <c r="B63" t="s">
        <v>375</v>
      </c>
      <c r="C63" t="s">
        <v>455</v>
      </c>
      <c r="D63" s="31">
        <f>SUM('Z total'!BK3:BK72)</f>
        <v>32005</v>
      </c>
      <c r="E63" s="31">
        <f>SUM('Z total'!BK3:BK66)</f>
        <v>15102.600000000002</v>
      </c>
      <c r="F63" s="31">
        <f>SUM('Z domestic'!BK67:BK72)</f>
        <v>16902.399999999998</v>
      </c>
      <c r="G63" s="31">
        <f>'Z domestic'!BK68</f>
        <v>8515.5</v>
      </c>
      <c r="H63" s="31">
        <f>'Z domestic'!BK67</f>
        <v>7966</v>
      </c>
      <c r="I63" s="31">
        <f>'Z domestic'!BK69+'Z domestic'!BK70</f>
        <v>420.9</v>
      </c>
      <c r="J63" s="32">
        <f>IF(D63=0,0,F63/D63)</f>
        <v>0.5281174816434931</v>
      </c>
      <c r="K63" s="31">
        <f>SUM('Z domestic'!C63:BN63)</f>
        <v>17367.8</v>
      </c>
      <c r="L63" s="31">
        <f>SUM('Z domestic'!BO63:BS63)</f>
        <v>13264.400000000001</v>
      </c>
      <c r="M63" s="31">
        <f>SUM('FIGARO exports raw'!C65:Y65)+SUM('FIGARO exports raw'!C133:Y133)</f>
        <v>1376.1999999999998</v>
      </c>
      <c r="N63" s="31">
        <f>K63+L63+M63</f>
        <v>32008.4</v>
      </c>
      <c r="O63" s="33">
        <f>IF(D63=0,0,100*(N63-D63)/D63)</f>
        <v>0.010623340103102069</v>
      </c>
    </row>
    <row r="64" spans="1:15" x14ac:dyDescent="0.25">
      <c r="A64" t="s">
        <v>307</v>
      </c>
      <c r="B64" t="s">
        <v>376</v>
      </c>
      <c r="C64" t="s">
        <v>455</v>
      </c>
      <c r="D64" s="31">
        <f>SUM('Z total'!BL3:BL72)</f>
        <v>188539.69999999998</v>
      </c>
      <c r="E64" s="31">
        <f>SUM('Z total'!BL3:BL66)</f>
        <v>72253.6</v>
      </c>
      <c r="F64" s="31">
        <f>SUM('Z domestic'!BL67:BL72)</f>
        <v>116286.09999999998</v>
      </c>
      <c r="G64" s="31">
        <f>'Z domestic'!BL68</f>
        <v>40841</v>
      </c>
      <c r="H64" s="31">
        <f>'Z domestic'!BL67</f>
        <v>73395.4</v>
      </c>
      <c r="I64" s="31">
        <f>'Z domestic'!BL69+'Z domestic'!BL70</f>
        <v>2049.7000000000003</v>
      </c>
      <c r="J64" s="32">
        <f>IF(D64=0,0,F64/D64)</f>
        <v>0.6167724887649656</v>
      </c>
      <c r="K64" s="31">
        <f>SUM('Z domestic'!C64:BN64)</f>
        <v>38656.5</v>
      </c>
      <c r="L64" s="31">
        <f>SUM('Z domestic'!BO64:BS64)</f>
        <v>148186.80000000002</v>
      </c>
      <c r="M64" s="31">
        <f>SUM('FIGARO exports raw'!C66:Y66)+SUM('FIGARO exports raw'!C134:Y134)</f>
        <v>1699.6</v>
      </c>
      <c r="N64" s="31">
        <f>K64+L64+M64</f>
        <v>188542.90000000002</v>
      </c>
      <c r="O64" s="33">
        <f>IF(D64=0,0,100*(N64-D64)/D64)</f>
        <v>0.0016972552730489894</v>
      </c>
    </row>
    <row r="65" spans="1:15" x14ac:dyDescent="0.25">
      <c r="A65" t="s">
        <v>308</v>
      </c>
      <c r="B65" t="s">
        <v>377</v>
      </c>
      <c r="C65" t="s">
        <v>308</v>
      </c>
      <c r="D65" s="31">
        <f>SUM('Z total'!BM3:BM72)</f>
        <v>46032.7</v>
      </c>
      <c r="E65" s="31">
        <f>SUM('Z total'!BM3:BM66)</f>
        <v>0</v>
      </c>
      <c r="F65" s="31">
        <f>SUM('Z domestic'!BM67:BM72)</f>
        <v>46032.7</v>
      </c>
      <c r="G65" s="31">
        <f>'Z domestic'!BM68</f>
        <v>46020.6</v>
      </c>
      <c r="H65" s="31">
        <f>'Z domestic'!BM67</f>
        <v>12.1</v>
      </c>
      <c r="I65" s="31">
        <f>'Z domestic'!BM69+'Z domestic'!BM70</f>
        <v>0</v>
      </c>
      <c r="J65" s="32">
        <f>IF(D65=0,0,F65/D65)</f>
        <v>1</v>
      </c>
      <c r="K65" s="31">
        <f>SUM('Z domestic'!C65:BN65)</f>
        <v>651.5</v>
      </c>
      <c r="L65" s="31">
        <f>SUM('Z domestic'!BO65:BS65)</f>
        <v>45378.5</v>
      </c>
      <c r="M65" s="31">
        <f>SUM('FIGARO exports raw'!C67:Y67)+SUM('FIGARO exports raw'!C135:Y135)</f>
        <v>2.8000000000000003</v>
      </c>
      <c r="N65" s="31">
        <f>K65+L65+M65</f>
        <v>46032.8</v>
      </c>
      <c r="O65" s="33">
        <f>IF(D65=0,0,100*(N65-D65)/D65)</f>
        <v>0.00021723687726017552</v>
      </c>
    </row>
    <row r="66" spans="1:15" x14ac:dyDescent="0.25">
      <c r="A66" t="s">
        <v>309</v>
      </c>
      <c r="B66" t="s">
        <v>378</v>
      </c>
      <c r="C66" t="s">
        <v>309</v>
      </c>
      <c r="D66" s="31">
        <f>SUM('Z total'!BN3:BN72)</f>
        <v>0</v>
      </c>
      <c r="E66" s="31">
        <f>SUM('Z total'!BN3:BN66)</f>
        <v>0</v>
      </c>
      <c r="F66" s="31">
        <f>SUM('Z domestic'!BN67:BN72)</f>
        <v>0</v>
      </c>
      <c r="G66" s="31">
        <f>'Z domestic'!BN68</f>
        <v>0</v>
      </c>
      <c r="H66" s="31">
        <f>'Z domestic'!BN67</f>
        <v>0</v>
      </c>
      <c r="I66" s="31">
        <f>'Z domestic'!BN69+'Z domestic'!BN70</f>
        <v>0</v>
      </c>
      <c r="J66" s="32">
        <f>IF(D66=0,0,F66/D66)</f>
        <v>0</v>
      </c>
      <c r="K66" s="31">
        <f>SUM('Z domestic'!C66:BN66)</f>
        <v>0</v>
      </c>
      <c r="L66" s="31">
        <f>SUM('Z domestic'!BO66:BS66)</f>
        <v>0</v>
      </c>
      <c r="M66" s="31">
        <f>SUM('FIGARO exports raw'!C68:Y68)+SUM('FIGARO exports raw'!C136:Y136)</f>
        <v>0</v>
      </c>
      <c r="N66" s="31">
        <f>K66+L66+M66</f>
        <v>0</v>
      </c>
      <c r="O66" s="33">
        <f>IF(D66=0,0,100*(N66-D66)/D66)</f>
        <v>0</v>
      </c>
    </row>
  </sheetData>
  <mergeCells count="1">
    <mergeCell ref="A1:N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BS72"/>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71" width="11" customWidth="1"/>
  </cols>
  <sheetData>
    <row r="1" spans="1:71" x14ac:dyDescent="0.25">
      <c r="A1" s="34" t="s">
        <v>456</v>
      </c>
      <c r="B1" s="34"/>
      <c r="C1" s="35" t="s">
        <v>265</v>
      </c>
      <c r="D1" s="35" t="s">
        <v>266</v>
      </c>
      <c r="E1" s="35" t="s">
        <v>267</v>
      </c>
      <c r="F1" s="35" t="s">
        <v>268</v>
      </c>
      <c r="G1" s="35" t="s">
        <v>269</v>
      </c>
      <c r="H1" s="35" t="s">
        <v>147</v>
      </c>
      <c r="I1" s="35" t="s">
        <v>87</v>
      </c>
      <c r="J1" s="35" t="s">
        <v>89</v>
      </c>
      <c r="K1" s="35" t="s">
        <v>91</v>
      </c>
      <c r="L1" s="35" t="s">
        <v>93</v>
      </c>
      <c r="M1" s="35" t="s">
        <v>95</v>
      </c>
      <c r="N1" s="35" t="s">
        <v>97</v>
      </c>
      <c r="O1" s="35" t="s">
        <v>99</v>
      </c>
      <c r="P1" s="35" t="s">
        <v>101</v>
      </c>
      <c r="Q1" s="35" t="s">
        <v>103</v>
      </c>
      <c r="R1" s="35" t="s">
        <v>105</v>
      </c>
      <c r="S1" s="35" t="s">
        <v>107</v>
      </c>
      <c r="T1" s="35" t="s">
        <v>109</v>
      </c>
      <c r="U1" s="35" t="s">
        <v>111</v>
      </c>
      <c r="V1" s="35" t="s">
        <v>113</v>
      </c>
      <c r="W1" s="35" t="s">
        <v>115</v>
      </c>
      <c r="X1" s="35" t="s">
        <v>270</v>
      </c>
      <c r="Y1" s="35" t="s">
        <v>121</v>
      </c>
      <c r="Z1" s="35" t="s">
        <v>271</v>
      </c>
      <c r="AA1" s="35" t="s">
        <v>272</v>
      </c>
      <c r="AB1" s="35" t="s">
        <v>273</v>
      </c>
      <c r="AC1" s="35" t="s">
        <v>274</v>
      </c>
      <c r="AD1" s="35" t="s">
        <v>275</v>
      </c>
      <c r="AE1" s="35" t="s">
        <v>276</v>
      </c>
      <c r="AF1" s="35" t="s">
        <v>277</v>
      </c>
      <c r="AG1" s="35" t="s">
        <v>278</v>
      </c>
      <c r="AH1" s="35" t="s">
        <v>136</v>
      </c>
      <c r="AI1" s="35" t="s">
        <v>139</v>
      </c>
      <c r="AJ1" s="35" t="s">
        <v>279</v>
      </c>
      <c r="AK1" s="35" t="s">
        <v>280</v>
      </c>
      <c r="AL1" s="35" t="s">
        <v>281</v>
      </c>
      <c r="AM1" s="35" t="s">
        <v>282</v>
      </c>
      <c r="AN1" s="35" t="s">
        <v>283</v>
      </c>
      <c r="AO1" s="35" t="s">
        <v>284</v>
      </c>
      <c r="AP1" s="35" t="s">
        <v>285</v>
      </c>
      <c r="AQ1" s="35" t="s">
        <v>286</v>
      </c>
      <c r="AR1" s="35" t="s">
        <v>287</v>
      </c>
      <c r="AS1" s="35" t="s">
        <v>288</v>
      </c>
      <c r="AT1" s="35" t="s">
        <v>289</v>
      </c>
      <c r="AU1" s="35" t="s">
        <v>290</v>
      </c>
      <c r="AV1" s="35" t="s">
        <v>291</v>
      </c>
      <c r="AW1" s="35" t="s">
        <v>292</v>
      </c>
      <c r="AX1" s="35" t="s">
        <v>293</v>
      </c>
      <c r="AY1" s="35" t="s">
        <v>294</v>
      </c>
      <c r="AZ1" s="35" t="s">
        <v>295</v>
      </c>
      <c r="BA1" s="35" t="s">
        <v>296</v>
      </c>
      <c r="BB1" s="35" t="s">
        <v>297</v>
      </c>
      <c r="BC1" s="35" t="s">
        <v>298</v>
      </c>
      <c r="BD1" s="35" t="s">
        <v>299</v>
      </c>
      <c r="BE1" s="35" t="s">
        <v>300</v>
      </c>
      <c r="BF1" s="35" t="s">
        <v>301</v>
      </c>
      <c r="BG1" s="35" t="s">
        <v>302</v>
      </c>
      <c r="BH1" s="35" t="s">
        <v>303</v>
      </c>
      <c r="BI1" s="35" t="s">
        <v>304</v>
      </c>
      <c r="BJ1" s="35" t="s">
        <v>305</v>
      </c>
      <c r="BK1" s="35" t="s">
        <v>306</v>
      </c>
      <c r="BL1" s="35" t="s">
        <v>307</v>
      </c>
      <c r="BM1" s="35" t="s">
        <v>308</v>
      </c>
      <c r="BN1" s="35" t="s">
        <v>309</v>
      </c>
      <c r="BO1" s="35" t="s">
        <v>310</v>
      </c>
      <c r="BP1" s="35" t="s">
        <v>311</v>
      </c>
      <c r="BQ1" s="35" t="s">
        <v>312</v>
      </c>
      <c r="BR1" s="35" t="s">
        <v>313</v>
      </c>
      <c r="BS1" s="35" t="s">
        <v>314</v>
      </c>
    </row>
    <row r="2" ht="46" customHeight="1" spans="1:71"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c r="BO2" s="25" t="s">
        <v>379</v>
      </c>
      <c r="BP2" s="25" t="s">
        <v>380</v>
      </c>
      <c r="BQ2" s="25" t="s">
        <v>381</v>
      </c>
      <c r="BR2" s="25" t="s">
        <v>382</v>
      </c>
      <c r="BS2" s="25" t="s">
        <v>383</v>
      </c>
    </row>
    <row r="3" spans="1:71" x14ac:dyDescent="0.25">
      <c r="A3" s="36" t="s">
        <v>265</v>
      </c>
      <c r="B3" s="27" t="s">
        <v>315</v>
      </c>
      <c r="C3" s="31">
        <f>SUM('FIGARO raw 2023'!D4:D27)</f>
        <v>70571.09999999996</v>
      </c>
      <c r="D3" s="31">
        <f>SUM('FIGARO raw 2023'!E4:E27)</f>
        <v>650.0000000000001</v>
      </c>
      <c r="E3" s="31">
        <f>SUM('FIGARO raw 2023'!F4:F27)</f>
        <v>99.79999999999997</v>
      </c>
      <c r="F3" s="31">
        <f>SUM('FIGARO raw 2023'!G4:G27)</f>
        <v>86.79999999999998</v>
      </c>
      <c r="G3" s="31">
        <f>SUM('FIGARO raw 2023'!H4:H27)</f>
        <v>277700.7</v>
      </c>
      <c r="H3" s="31">
        <f>SUM('FIGARO raw 2023'!I4:I27)</f>
        <v>3007</v>
      </c>
      <c r="I3" s="31">
        <f>SUM('FIGARO raw 2023'!J4:J27)</f>
        <v>432.8000000000001</v>
      </c>
      <c r="J3" s="31">
        <f>SUM('FIGARO raw 2023'!K4:K27)</f>
        <v>299.8000000000001</v>
      </c>
      <c r="K3" s="31">
        <f>SUM('FIGARO raw 2023'!L4:L27)</f>
        <v>25.500000000000004</v>
      </c>
      <c r="L3" s="31">
        <f>SUM('FIGARO raw 2023'!M4:M27)</f>
        <v>135.99999999999997</v>
      </c>
      <c r="M3" s="31">
        <f>SUM('FIGARO raw 2023'!N4:N27)</f>
        <v>2524.1</v>
      </c>
      <c r="N3" s="31">
        <f>SUM('FIGARO raw 2023'!O4:O27)</f>
        <v>571.4000000000001</v>
      </c>
      <c r="O3" s="31">
        <f>SUM('FIGARO raw 2023'!P4:P27)</f>
        <v>1811.2999999999995</v>
      </c>
      <c r="P3" s="31">
        <f>SUM('FIGARO raw 2023'!Q4:Q27)</f>
        <v>153.89999999999998</v>
      </c>
      <c r="Q3" s="31">
        <f>SUM('FIGARO raw 2023'!R4:R27)</f>
        <v>217.1</v>
      </c>
      <c r="R3" s="31">
        <f>SUM('FIGARO raw 2023'!S4:S27)</f>
        <v>202.89999999999995</v>
      </c>
      <c r="S3" s="31">
        <f>SUM('FIGARO raw 2023'!T4:T27)</f>
        <v>187.49999999999997</v>
      </c>
      <c r="T3" s="31">
        <f>SUM('FIGARO raw 2023'!U4:U27)</f>
        <v>121.39999999999998</v>
      </c>
      <c r="U3" s="31">
        <f>SUM('FIGARO raw 2023'!V4:V27)</f>
        <v>255.2</v>
      </c>
      <c r="V3" s="31">
        <f>SUM('FIGARO raw 2023'!W4:W27)</f>
        <v>313.59999999999997</v>
      </c>
      <c r="W3" s="31">
        <f>SUM('FIGARO raw 2023'!X4:X27)</f>
        <v>99.20000000000002</v>
      </c>
      <c r="X3" s="31">
        <f>SUM('FIGARO raw 2023'!Y4:Y27)</f>
        <v>273.5</v>
      </c>
      <c r="Y3" s="31">
        <f>SUM('FIGARO raw 2023'!Z4:Z27)</f>
        <v>78.6</v>
      </c>
      <c r="Z3" s="31">
        <f>SUM('FIGARO raw 2023'!AA4:AA27)</f>
        <v>1691.6999999999996</v>
      </c>
      <c r="AA3" s="31">
        <f>SUM('FIGARO raw 2023'!AB4:AB27)</f>
        <v>48.7</v>
      </c>
      <c r="AB3" s="31">
        <f>SUM('FIGARO raw 2023'!AC4:AC27)</f>
        <v>160.0999999999999</v>
      </c>
      <c r="AC3" s="31">
        <f>SUM('FIGARO raw 2023'!AD4:AD27)</f>
        <v>1429.2999999999997</v>
      </c>
      <c r="AD3" s="31">
        <f>SUM('FIGARO raw 2023'!AE4:AE27)</f>
        <v>132.29999999999995</v>
      </c>
      <c r="AE3" s="31">
        <f>SUM('FIGARO raw 2023'!AF4:AF27)</f>
        <v>7714.7</v>
      </c>
      <c r="AF3" s="31">
        <f>SUM('FIGARO raw 2023'!AG4:AG27)</f>
        <v>3623.199999999999</v>
      </c>
      <c r="AG3" s="31">
        <f>SUM('FIGARO raw 2023'!AH4:AH27)</f>
        <v>362.6000000000001</v>
      </c>
      <c r="AH3" s="31">
        <f>SUM('FIGARO raw 2023'!AI4:AI27)</f>
        <v>127.99999999999997</v>
      </c>
      <c r="AI3" s="31">
        <f>SUM('FIGARO raw 2023'!AJ4:AJ27)</f>
        <v>114.19999999999996</v>
      </c>
      <c r="AJ3" s="31">
        <f>SUM('FIGARO raw 2023'!AK4:AK27)</f>
        <v>380.90000000000003</v>
      </c>
      <c r="AK3" s="31">
        <f>SUM('FIGARO raw 2023'!AL4:AL27)</f>
        <v>28.6</v>
      </c>
      <c r="AL3" s="31">
        <f>SUM('FIGARO raw 2023'!AM4:AM27)</f>
        <v>15714.7</v>
      </c>
      <c r="AM3" s="31">
        <f>SUM('FIGARO raw 2023'!AN4:AN27)</f>
        <v>48.7</v>
      </c>
      <c r="AN3" s="31">
        <f>SUM('FIGARO raw 2023'!AO4:AO27)</f>
        <v>93.19999999999999</v>
      </c>
      <c r="AO3" s="31">
        <f>SUM('FIGARO raw 2023'!AP4:AP27)</f>
        <v>97.99999999999999</v>
      </c>
      <c r="AP3" s="31">
        <f>SUM('FIGARO raw 2023'!AQ4:AQ27)</f>
        <v>247.8</v>
      </c>
      <c r="AQ3" s="31">
        <f>SUM('FIGARO raw 2023'!AR4:AR27)</f>
        <v>63.50000000000001</v>
      </c>
      <c r="AR3" s="31">
        <f>SUM('FIGARO raw 2023'!AS4:AS27)</f>
        <v>59.1</v>
      </c>
      <c r="AS3" s="31">
        <f>SUM('FIGARO raw 2023'!AT4:AT27)</f>
        <v>43.9</v>
      </c>
      <c r="AT3" s="31">
        <f>SUM('FIGARO raw 2023'!AU4:AU27)</f>
        <v>434.0000000000001</v>
      </c>
      <c r="AU3" s="31">
        <f>SUM('FIGARO raw 2023'!AV4:AV27)</f>
        <v>336.79999999999995</v>
      </c>
      <c r="AV3" s="31">
        <f>SUM('FIGARO raw 2023'!AW4:AW27)</f>
        <v>222.79999999999998</v>
      </c>
      <c r="AW3" s="31">
        <f>SUM('FIGARO raw 2023'!AX4:AX27)</f>
        <v>266.70000000000016</v>
      </c>
      <c r="AX3" s="31">
        <f>SUM('FIGARO raw 2023'!AY4:AY27)</f>
        <v>58.90000000000001</v>
      </c>
      <c r="AY3" s="31">
        <f>SUM('FIGARO raw 2023'!AZ4:AZ27)</f>
        <v>155.19999999999996</v>
      </c>
      <c r="AZ3" s="31">
        <f>SUM('FIGARO raw 2023'!BA4:BA27)</f>
        <v>118.29999999999997</v>
      </c>
      <c r="BA3" s="31">
        <f>SUM('FIGARO raw 2023'!BB4:BB27)</f>
        <v>54.800000000000004</v>
      </c>
      <c r="BB3" s="31">
        <f>SUM('FIGARO raw 2023'!BC4:BC27)</f>
        <v>105.89999999999998</v>
      </c>
      <c r="BC3" s="31">
        <f>SUM('FIGARO raw 2023'!BD4:BD27)</f>
        <v>3887.199999999999</v>
      </c>
      <c r="BD3" s="31">
        <f>SUM('FIGARO raw 2023'!BE4:BE27)</f>
        <v>1637.3999999999996</v>
      </c>
      <c r="BE3" s="31">
        <f>SUM('FIGARO raw 2023'!BF4:BF27)</f>
        <v>785.4</v>
      </c>
      <c r="BF3" s="31">
        <f>SUM('FIGARO raw 2023'!BG4:BG27)</f>
        <v>1255</v>
      </c>
      <c r="BG3" s="31">
        <f>SUM('FIGARO raw 2023'!BH4:BH27)</f>
        <v>941.3000000000001</v>
      </c>
      <c r="BH3" s="31">
        <f>SUM('FIGARO raw 2023'!BI4:BI27)</f>
        <v>284.4000000000001</v>
      </c>
      <c r="BI3" s="31">
        <f>SUM('FIGARO raw 2023'!BJ4:BJ27)</f>
        <v>350.00000000000017</v>
      </c>
      <c r="BJ3" s="31">
        <f>SUM('FIGARO raw 2023'!BK4:BK27)</f>
        <v>155.29999999999995</v>
      </c>
      <c r="BK3" s="31">
        <f>SUM('FIGARO raw 2023'!BL4:BL27)</f>
        <v>12</v>
      </c>
      <c r="BL3" s="31">
        <f>SUM('FIGARO raw 2023'!BM4:BM27)</f>
        <v>198.79999999999993</v>
      </c>
      <c r="BM3" s="31">
        <f>SUM('FIGARO raw 2023'!BN4:BN27)</f>
        <v>0</v>
      </c>
      <c r="BN3" s="31">
        <f>SUM('FIGARO raw 2023'!BO4:BO27)</f>
        <v>0</v>
      </c>
      <c r="BO3" s="31">
        <f>SUM('FIGARO raw 2023'!BP4:BP27)</f>
        <v>2095.0999999999995</v>
      </c>
      <c r="BP3" s="31">
        <f>SUM('FIGARO raw 2023'!BQ4:BQ27)</f>
        <v>162315.9</v>
      </c>
      <c r="BQ3" s="31">
        <f>SUM('FIGARO raw 2023'!BR4:BR27)</f>
        <v>54.7</v>
      </c>
      <c r="BR3" s="31">
        <f>SUM('FIGARO raw 2023'!BS4:BS27)</f>
        <v>9660.400000000001</v>
      </c>
      <c r="BS3" s="31">
        <f>SUM('FIGARO raw 2023'!BT4:BT27)</f>
        <v>6044.799999999998</v>
      </c>
    </row>
    <row r="4" spans="1:71" x14ac:dyDescent="0.25">
      <c r="A4" s="36" t="s">
        <v>266</v>
      </c>
      <c r="B4" s="27" t="s">
        <v>316</v>
      </c>
      <c r="C4" s="31">
        <f>SUM('FIGARO raw 2023'!D28:D51)</f>
        <v>657.7</v>
      </c>
      <c r="D4" s="31">
        <f>SUM('FIGARO raw 2023'!E28:E51)</f>
        <v>15655.500000000002</v>
      </c>
      <c r="E4" s="31">
        <f>SUM('FIGARO raw 2023'!F28:F51)</f>
        <v>38.5</v>
      </c>
      <c r="F4" s="31">
        <f>SUM('FIGARO raw 2023'!G28:G51)</f>
        <v>69.8</v>
      </c>
      <c r="G4" s="31">
        <f>SUM('FIGARO raw 2023'!H28:H51)</f>
        <v>608.1</v>
      </c>
      <c r="H4" s="31">
        <f>SUM('FIGARO raw 2023'!I28:I51)</f>
        <v>18.100000000000005</v>
      </c>
      <c r="I4" s="31">
        <f>SUM('FIGARO raw 2023'!J28:J51)</f>
        <v>17009.399999999998</v>
      </c>
      <c r="J4" s="31">
        <f>SUM('FIGARO raw 2023'!K28:K51)</f>
        <v>7200.8</v>
      </c>
      <c r="K4" s="31">
        <f>SUM('FIGARO raw 2023'!L28:L51)</f>
        <v>10</v>
      </c>
      <c r="L4" s="31">
        <f>SUM('FIGARO raw 2023'!M28:M51)</f>
        <v>10.7</v>
      </c>
      <c r="M4" s="31">
        <f>SUM('FIGARO raw 2023'!N28:N51)</f>
        <v>307.20000000000005</v>
      </c>
      <c r="N4" s="31">
        <f>SUM('FIGARO raw 2023'!O28:O51)</f>
        <v>16.599999999999998</v>
      </c>
      <c r="O4" s="31">
        <f>SUM('FIGARO raw 2023'!P28:P51)</f>
        <v>79.89999999999998</v>
      </c>
      <c r="P4" s="31">
        <f>SUM('FIGARO raw 2023'!Q28:Q51)</f>
        <v>34.70000000000001</v>
      </c>
      <c r="Q4" s="31">
        <f>SUM('FIGARO raw 2023'!R28:R51)</f>
        <v>32.1</v>
      </c>
      <c r="R4" s="31">
        <f>SUM('FIGARO raw 2023'!S28:S51)</f>
        <v>34.1</v>
      </c>
      <c r="S4" s="31">
        <f>SUM('FIGARO raw 2023'!T28:T51)</f>
        <v>10</v>
      </c>
      <c r="T4" s="31">
        <f>SUM('FIGARO raw 2023'!U28:U51)</f>
        <v>17.5</v>
      </c>
      <c r="U4" s="31">
        <f>SUM('FIGARO raw 2023'!V28:V51)</f>
        <v>22.100000000000005</v>
      </c>
      <c r="V4" s="31">
        <f>SUM('FIGARO raw 2023'!W28:W51)</f>
        <v>47.50000000000001</v>
      </c>
      <c r="W4" s="31">
        <f>SUM('FIGARO raw 2023'!X28:X51)</f>
        <v>8.1</v>
      </c>
      <c r="X4" s="31">
        <f>SUM('FIGARO raw 2023'!Y28:Y51)</f>
        <v>1000.7</v>
      </c>
      <c r="Y4" s="31">
        <f>SUM('FIGARO raw 2023'!Z28:Z51)</f>
        <v>5.6</v>
      </c>
      <c r="Z4" s="31">
        <f>SUM('FIGARO raw 2023'!AA28:AA51)</f>
        <v>1231.3</v>
      </c>
      <c r="AA4" s="31">
        <f>SUM('FIGARO raw 2023'!AB28:AB51)</f>
        <v>5.1</v>
      </c>
      <c r="AB4" s="31">
        <f>SUM('FIGARO raw 2023'!AC28:AC51)</f>
        <v>20.1</v>
      </c>
      <c r="AC4" s="31">
        <f>SUM('FIGARO raw 2023'!AD28:AD51)</f>
        <v>756.5000000000002</v>
      </c>
      <c r="AD4" s="31">
        <f>SUM('FIGARO raw 2023'!AE28:AE51)</f>
        <v>13.2</v>
      </c>
      <c r="AE4" s="31">
        <f>SUM('FIGARO raw 2023'!AF28:AF51)</f>
        <v>278.20000000000005</v>
      </c>
      <c r="AF4" s="31">
        <f>SUM('FIGARO raw 2023'!AG28:AG51)</f>
        <v>51.300000000000004</v>
      </c>
      <c r="AG4" s="31">
        <f>SUM('FIGARO raw 2023'!AH28:AH51)</f>
        <v>57.900000000000006</v>
      </c>
      <c r="AH4" s="31">
        <f>SUM('FIGARO raw 2023'!AI28:AI51)</f>
        <v>2.2</v>
      </c>
      <c r="AI4" s="31">
        <f>SUM('FIGARO raw 2023'!AJ28:AJ51)</f>
        <v>7.299999999999998</v>
      </c>
      <c r="AJ4" s="31">
        <f>SUM('FIGARO raw 2023'!AK28:AK51)</f>
        <v>27.200000000000003</v>
      </c>
      <c r="AK4" s="31">
        <f>SUM('FIGARO raw 2023'!AL28:AL51)</f>
        <v>1.9</v>
      </c>
      <c r="AL4" s="31">
        <f>SUM('FIGARO raw 2023'!AM28:AM51)</f>
        <v>92.09999999999997</v>
      </c>
      <c r="AM4" s="31">
        <f>SUM('FIGARO raw 2023'!AN28:AN51)</f>
        <v>2.8000000000000003</v>
      </c>
      <c r="AN4" s="31">
        <f>SUM('FIGARO raw 2023'!AO28:AO51)</f>
        <v>4.9</v>
      </c>
      <c r="AO4" s="31">
        <f>SUM('FIGARO raw 2023'!AP28:AP51)</f>
        <v>3.9</v>
      </c>
      <c r="AP4" s="31">
        <f>SUM('FIGARO raw 2023'!AQ28:AQ51)</f>
        <v>15.6</v>
      </c>
      <c r="AQ4" s="31">
        <f>SUM('FIGARO raw 2023'!AR28:AR51)</f>
        <v>5.2</v>
      </c>
      <c r="AR4" s="31">
        <f>SUM('FIGARO raw 2023'!AS28:AS51)</f>
        <v>1.2</v>
      </c>
      <c r="AS4" s="31">
        <f>SUM('FIGARO raw 2023'!AT28:AT51)</f>
        <v>2.1</v>
      </c>
      <c r="AT4" s="31">
        <f>SUM('FIGARO raw 2023'!AU28:AU51)</f>
        <v>41.300000000000004</v>
      </c>
      <c r="AU4" s="31">
        <f>SUM('FIGARO raw 2023'!AV28:AV51)</f>
        <v>14.499999999999998</v>
      </c>
      <c r="AV4" s="31">
        <f>SUM('FIGARO raw 2023'!AW28:AW51)</f>
        <v>47.400000000000006</v>
      </c>
      <c r="AW4" s="31">
        <f>SUM('FIGARO raw 2023'!AX28:AX51)</f>
        <v>11.299999999999999</v>
      </c>
      <c r="AX4" s="31">
        <f>SUM('FIGARO raw 2023'!AY28:AY51)</f>
        <v>4.7</v>
      </c>
      <c r="AY4" s="31">
        <f>SUM('FIGARO raw 2023'!AZ28:AZ51)</f>
        <v>5.9</v>
      </c>
      <c r="AZ4" s="31">
        <f>SUM('FIGARO raw 2023'!BA28:BA51)</f>
        <v>4.199999999999999</v>
      </c>
      <c r="BA4" s="31">
        <f>SUM('FIGARO raw 2023'!BB28:BB51)</f>
        <v>2.8</v>
      </c>
      <c r="BB4" s="31">
        <f>SUM('FIGARO raw 2023'!BC28:BC51)</f>
        <v>2.7</v>
      </c>
      <c r="BC4" s="31">
        <f>SUM('FIGARO raw 2023'!BD28:BD51)</f>
        <v>159.39999999999998</v>
      </c>
      <c r="BD4" s="31">
        <f>SUM('FIGARO raw 2023'!BE28:BE51)</f>
        <v>277.0000000000001</v>
      </c>
      <c r="BE4" s="31">
        <f>SUM('FIGARO raw 2023'!BF28:BF51)</f>
        <v>31.7</v>
      </c>
      <c r="BF4" s="31">
        <f>SUM('FIGARO raw 2023'!BG28:BG51)</f>
        <v>46.20000000000001</v>
      </c>
      <c r="BG4" s="31">
        <f>SUM('FIGARO raw 2023'!BH28:BH51)</f>
        <v>17.000000000000004</v>
      </c>
      <c r="BH4" s="31">
        <f>SUM('FIGARO raw 2023'!BI28:BI51)</f>
        <v>34.40000000000001</v>
      </c>
      <c r="BI4" s="31">
        <f>SUM('FIGARO raw 2023'!BJ28:BJ51)</f>
        <v>21.599999999999998</v>
      </c>
      <c r="BJ4" s="31">
        <f>SUM('FIGARO raw 2023'!BK28:BK51)</f>
        <v>16.900000000000002</v>
      </c>
      <c r="BK4" s="31">
        <f>SUM('FIGARO raw 2023'!BL28:BL51)</f>
        <v>7.4</v>
      </c>
      <c r="BL4" s="31">
        <f>SUM('FIGARO raw 2023'!BM28:BM51)</f>
        <v>22.600000000000005</v>
      </c>
      <c r="BM4" s="31">
        <f>SUM('FIGARO raw 2023'!BN28:BN51)</f>
        <v>0</v>
      </c>
      <c r="BN4" s="31">
        <f>SUM('FIGARO raw 2023'!BO28:BO51)</f>
        <v>0</v>
      </c>
      <c r="BO4" s="31">
        <f>SUM('FIGARO raw 2023'!BP28:BP51)</f>
        <v>1548.1</v>
      </c>
      <c r="BP4" s="31">
        <f>SUM('FIGARO raw 2023'!BQ28:BQ51)</f>
        <v>11793.300000000005</v>
      </c>
      <c r="BQ4" s="31">
        <f>SUM('FIGARO raw 2023'!BR28:BR51)</f>
        <v>8.1</v>
      </c>
      <c r="BR4" s="31">
        <f>SUM('FIGARO raw 2023'!BS28:BS51)</f>
        <v>490.00000000000006</v>
      </c>
      <c r="BS4" s="31">
        <f>SUM('FIGARO raw 2023'!BT28:BT51)</f>
        <v>1176.5000000000002</v>
      </c>
    </row>
    <row r="5" spans="1:71" x14ac:dyDescent="0.25">
      <c r="A5" s="36" t="s">
        <v>267</v>
      </c>
      <c r="B5" s="27" t="s">
        <v>317</v>
      </c>
      <c r="C5" s="31">
        <f>SUM('FIGARO raw 2023'!D52:D75)</f>
        <v>45.099999999999994</v>
      </c>
      <c r="D5" s="31">
        <f>SUM('FIGARO raw 2023'!E52:E75)</f>
        <v>3</v>
      </c>
      <c r="E5" s="31">
        <f>SUM('FIGARO raw 2023'!F52:F75)</f>
        <v>533.6</v>
      </c>
      <c r="F5" s="31">
        <f>SUM('FIGARO raw 2023'!G52:G75)</f>
        <v>0.9</v>
      </c>
      <c r="G5" s="31">
        <f>SUM('FIGARO raw 2023'!H52:H75)</f>
        <v>6400.999999999999</v>
      </c>
      <c r="H5" s="31">
        <f>SUM('FIGARO raw 2023'!I52:I75)</f>
        <v>7.099999999999999</v>
      </c>
      <c r="I5" s="31">
        <f>SUM('FIGARO raw 2023'!J52:J75)</f>
        <v>2</v>
      </c>
      <c r="J5" s="31">
        <f>SUM('FIGARO raw 2023'!K52:K75)</f>
        <v>1.4</v>
      </c>
      <c r="K5" s="31">
        <f>SUM('FIGARO raw 2023'!L52:L75)</f>
        <v>0.5</v>
      </c>
      <c r="L5" s="31">
        <f>SUM('FIGARO raw 2023'!M52:M75)</f>
        <v>5.199999999999999</v>
      </c>
      <c r="M5" s="31">
        <f>SUM('FIGARO raw 2023'!N52:N75)</f>
        <v>36.6</v>
      </c>
      <c r="N5" s="31">
        <f>SUM('FIGARO raw 2023'!O52:O75)</f>
        <v>57.1</v>
      </c>
      <c r="O5" s="31">
        <f>SUM('FIGARO raw 2023'!P52:P75)</f>
        <v>1.8</v>
      </c>
      <c r="P5" s="31">
        <f>SUM('FIGARO raw 2023'!Q52:Q75)</f>
        <v>1.8</v>
      </c>
      <c r="Q5" s="31">
        <f>SUM('FIGARO raw 2023'!R52:R75)</f>
        <v>1.9000000000000001</v>
      </c>
      <c r="R5" s="31">
        <f>SUM('FIGARO raw 2023'!S52:S75)</f>
        <v>3</v>
      </c>
      <c r="S5" s="31">
        <f>SUM('FIGARO raw 2023'!T52:T75)</f>
        <v>1.5000000000000004</v>
      </c>
      <c r="T5" s="31">
        <f>SUM('FIGARO raw 2023'!U52:U75)</f>
        <v>1.8</v>
      </c>
      <c r="U5" s="31">
        <f>SUM('FIGARO raw 2023'!V52:V75)</f>
        <v>2.6000000000000005</v>
      </c>
      <c r="V5" s="31">
        <f>SUM('FIGARO raw 2023'!W52:W75)</f>
        <v>2.7</v>
      </c>
      <c r="W5" s="31">
        <f>SUM('FIGARO raw 2023'!X52:X75)</f>
        <v>0.8</v>
      </c>
      <c r="X5" s="31">
        <f>SUM('FIGARO raw 2023'!Y52:Y75)</f>
        <v>6.1</v>
      </c>
      <c r="Y5" s="31">
        <f>SUM('FIGARO raw 2023'!Z52:Z75)</f>
        <v>1.5</v>
      </c>
      <c r="Z5" s="31">
        <f>SUM('FIGARO raw 2023'!AA52:AA75)</f>
        <v>26.800000000000004</v>
      </c>
      <c r="AA5" s="31">
        <f>SUM('FIGARO raw 2023'!AB52:AB75)</f>
        <v>0.5</v>
      </c>
      <c r="AB5" s="31">
        <f>SUM('FIGARO raw 2023'!AC52:AC75)</f>
        <v>2.8000000000000003</v>
      </c>
      <c r="AC5" s="31">
        <f>SUM('FIGARO raw 2023'!AD52:AD75)</f>
        <v>49.900000000000006</v>
      </c>
      <c r="AD5" s="31">
        <f>SUM('FIGARO raw 2023'!AE52:AE75)</f>
        <v>1.5</v>
      </c>
      <c r="AE5" s="31">
        <f>SUM('FIGARO raw 2023'!AF52:AF75)</f>
        <v>44.20000000000001</v>
      </c>
      <c r="AF5" s="31">
        <f>SUM('FIGARO raw 2023'!AG52:AG75)</f>
        <v>25.400000000000002</v>
      </c>
      <c r="AG5" s="31">
        <f>SUM('FIGARO raw 2023'!AH52:AH75)</f>
        <v>4.899999999999999</v>
      </c>
      <c r="AH5" s="31">
        <f>SUM('FIGARO raw 2023'!AI52:AI75)</f>
        <v>11.300000000000002</v>
      </c>
      <c r="AI5" s="31">
        <f>SUM('FIGARO raw 2023'!AJ52:AJ75)</f>
        <v>1.2000000000000002</v>
      </c>
      <c r="AJ5" s="31">
        <f>SUM('FIGARO raw 2023'!AK52:AK75)</f>
        <v>11.6</v>
      </c>
      <c r="AK5" s="31">
        <f>SUM('FIGARO raw 2023'!AL52:AL75)</f>
        <v>0.3</v>
      </c>
      <c r="AL5" s="31">
        <f>SUM('FIGARO raw 2023'!AM52:AM75)</f>
        <v>2617.499999999999</v>
      </c>
      <c r="AM5" s="31">
        <f>SUM('FIGARO raw 2023'!AN52:AN75)</f>
        <v>0.6</v>
      </c>
      <c r="AN5" s="31">
        <f>SUM('FIGARO raw 2023'!AO52:AO75)</f>
        <v>3.5</v>
      </c>
      <c r="AO5" s="31">
        <f>SUM('FIGARO raw 2023'!AP52:AP75)</f>
        <v>2.9000000000000004</v>
      </c>
      <c r="AP5" s="31">
        <f>SUM('FIGARO raw 2023'!AQ52:AQ75)</f>
        <v>10.9</v>
      </c>
      <c r="AQ5" s="31">
        <f>SUM('FIGARO raw 2023'!AR52:AR75)</f>
        <v>2.9000000000000004</v>
      </c>
      <c r="AR5" s="31">
        <f>SUM('FIGARO raw 2023'!AS52:AS75)</f>
        <v>1.5</v>
      </c>
      <c r="AS5" s="31">
        <f>SUM('FIGARO raw 2023'!AT52:AT75)</f>
        <v>0.7</v>
      </c>
      <c r="AT5" s="31">
        <f>SUM('FIGARO raw 2023'!AU52:AU75)</f>
        <v>5.5</v>
      </c>
      <c r="AU5" s="31">
        <f>SUM('FIGARO raw 2023'!AV52:AV75)</f>
        <v>11.5</v>
      </c>
      <c r="AV5" s="31">
        <f>SUM('FIGARO raw 2023'!AW52:AW75)</f>
        <v>3.8000000000000003</v>
      </c>
      <c r="AW5" s="31">
        <f>SUM('FIGARO raw 2023'!AX52:AX75)</f>
        <v>3.4000000000000004</v>
      </c>
      <c r="AX5" s="31">
        <f>SUM('FIGARO raw 2023'!AY52:AY75)</f>
        <v>1.5</v>
      </c>
      <c r="AY5" s="31">
        <f>SUM('FIGARO raw 2023'!AZ52:AZ75)</f>
        <v>3</v>
      </c>
      <c r="AZ5" s="31">
        <f>SUM('FIGARO raw 2023'!BA52:BA75)</f>
        <v>10.899999999999999</v>
      </c>
      <c r="BA5" s="31">
        <f>SUM('FIGARO raw 2023'!BB52:BB75)</f>
        <v>0.4</v>
      </c>
      <c r="BB5" s="31">
        <f>SUM('FIGARO raw 2023'!BC52:BC75)</f>
        <v>0.8</v>
      </c>
      <c r="BC5" s="31">
        <f>SUM('FIGARO raw 2023'!BD52:BD75)</f>
        <v>17.500000000000004</v>
      </c>
      <c r="BD5" s="31">
        <f>SUM('FIGARO raw 2023'!BE52:BE75)</f>
        <v>21.900000000000006</v>
      </c>
      <c r="BE5" s="31">
        <f>SUM('FIGARO raw 2023'!BF52:BF75)</f>
        <v>16.2</v>
      </c>
      <c r="BF5" s="31">
        <f>SUM('FIGARO raw 2023'!BG52:BG75)</f>
        <v>65.9</v>
      </c>
      <c r="BG5" s="31">
        <f>SUM('FIGARO raw 2023'!BH52:BH75)</f>
        <v>67.89999999999999</v>
      </c>
      <c r="BH5" s="31">
        <f>SUM('FIGARO raw 2023'!BI52:BI75)</f>
        <v>20.2</v>
      </c>
      <c r="BI5" s="31">
        <f>SUM('FIGARO raw 2023'!BJ52:BJ75)</f>
        <v>22</v>
      </c>
      <c r="BJ5" s="31">
        <f>SUM('FIGARO raw 2023'!BK52:BK75)</f>
        <v>41.1</v>
      </c>
      <c r="BK5" s="31">
        <f>SUM('FIGARO raw 2023'!BL52:BL75)</f>
        <v>0.2</v>
      </c>
      <c r="BL5" s="31">
        <f>SUM('FIGARO raw 2023'!BM52:BM75)</f>
        <v>1.7000000000000002</v>
      </c>
      <c r="BM5" s="31">
        <f>SUM('FIGARO raw 2023'!BN52:BN75)</f>
        <v>0</v>
      </c>
      <c r="BN5" s="31">
        <f>SUM('FIGARO raw 2023'!BO52:BO75)</f>
        <v>0</v>
      </c>
      <c r="BO5" s="31">
        <f>SUM('FIGARO raw 2023'!BP52:BP75)</f>
        <v>18.5</v>
      </c>
      <c r="BP5" s="31">
        <f>SUM('FIGARO raw 2023'!BQ52:BQ75)</f>
        <v>10921.6</v>
      </c>
      <c r="BQ5" s="31">
        <f>SUM('FIGARO raw 2023'!BR52:BR75)</f>
        <v>2.5</v>
      </c>
      <c r="BR5" s="31">
        <f>SUM('FIGARO raw 2023'!BS52:BS75)</f>
        <v>88.19999999999997</v>
      </c>
      <c r="BS5" s="31">
        <f>SUM('FIGARO raw 2023'!BT52:BT75)</f>
        <v>-478.50000000000006</v>
      </c>
    </row>
    <row r="6" spans="1:71" x14ac:dyDescent="0.25">
      <c r="A6" s="36" t="s">
        <v>268</v>
      </c>
      <c r="B6" s="27" t="s">
        <v>318</v>
      </c>
      <c r="C6" s="31">
        <f>SUM('FIGARO raw 2023'!D76:D99)</f>
        <v>2213.3</v>
      </c>
      <c r="D6" s="31">
        <f>SUM('FIGARO raw 2023'!E76:E99)</f>
        <v>79.1</v>
      </c>
      <c r="E6" s="31">
        <f>SUM('FIGARO raw 2023'!F76:F99)</f>
        <v>57.900000000000006</v>
      </c>
      <c r="F6" s="31">
        <f>SUM('FIGARO raw 2023'!G76:G99)</f>
        <v>7306.699999999998</v>
      </c>
      <c r="G6" s="31">
        <f>SUM('FIGARO raw 2023'!H76:H99)</f>
        <v>3674</v>
      </c>
      <c r="H6" s="31">
        <f>SUM('FIGARO raw 2023'!I76:I99)</f>
        <v>489.19999999999993</v>
      </c>
      <c r="I6" s="31">
        <f>SUM('FIGARO raw 2023'!J76:J99)</f>
        <v>172.89999999999995</v>
      </c>
      <c r="J6" s="31">
        <f>SUM('FIGARO raw 2023'!K76:K99)</f>
        <v>2197.5</v>
      </c>
      <c r="K6" s="31">
        <f>SUM('FIGARO raw 2023'!L76:L99)</f>
        <v>135.6</v>
      </c>
      <c r="L6" s="31">
        <f>SUM('FIGARO raw 2023'!M76:M99)</f>
        <v>286821.29999999993</v>
      </c>
      <c r="M6" s="31">
        <f>SUM('FIGARO raw 2023'!N76:N99)</f>
        <v>17764.6</v>
      </c>
      <c r="N6" s="31">
        <f>SUM('FIGARO raw 2023'!O76:O99)</f>
        <v>597</v>
      </c>
      <c r="O6" s="31">
        <f>SUM('FIGARO raw 2023'!P76:P99)</f>
        <v>912.7000000000002</v>
      </c>
      <c r="P6" s="31">
        <f>SUM('FIGARO raw 2023'!Q76:Q99)</f>
        <v>15250.699999999995</v>
      </c>
      <c r="Q6" s="31">
        <f>SUM('FIGARO raw 2023'!R76:R99)</f>
        <v>45202.59999999999</v>
      </c>
      <c r="R6" s="31">
        <f>SUM('FIGARO raw 2023'!S76:S99)</f>
        <v>3199.9999999999995</v>
      </c>
      <c r="S6" s="31">
        <f>SUM('FIGARO raw 2023'!T76:T99)</f>
        <v>292.3999999999999</v>
      </c>
      <c r="T6" s="31">
        <f>SUM('FIGARO raw 2023'!U76:U99)</f>
        <v>1207.1</v>
      </c>
      <c r="U6" s="31">
        <f>SUM('FIGARO raw 2023'!V76:V99)</f>
        <v>1770.9999999999995</v>
      </c>
      <c r="V6" s="31">
        <f>SUM('FIGARO raw 2023'!W76:W99)</f>
        <v>1324.3999999999996</v>
      </c>
      <c r="W6" s="31">
        <f>SUM('FIGARO raw 2023'!X76:X99)</f>
        <v>456.6</v>
      </c>
      <c r="X6" s="31">
        <f>SUM('FIGARO raw 2023'!Y76:Y99)</f>
        <v>1107.9</v>
      </c>
      <c r="Y6" s="31">
        <f>SUM('FIGARO raw 2023'!Z76:Z99)</f>
        <v>265</v>
      </c>
      <c r="Z6" s="31">
        <f>SUM('FIGARO raw 2023'!AA76:AA99)</f>
        <v>89694.70000000001</v>
      </c>
      <c r="AA6" s="31">
        <f>SUM('FIGARO raw 2023'!AB76:AB99)</f>
        <v>187.09999999999997</v>
      </c>
      <c r="AB6" s="31">
        <f>SUM('FIGARO raw 2023'!AC76:AC99)</f>
        <v>679.1</v>
      </c>
      <c r="AC6" s="31">
        <f>SUM('FIGARO raw 2023'!AD76:AD99)</f>
        <v>18437.399999999994</v>
      </c>
      <c r="AD6" s="31">
        <f>SUM('FIGARO raw 2023'!AE76:AE99)</f>
        <v>150.3</v>
      </c>
      <c r="AE6" s="31">
        <f>SUM('FIGARO raw 2023'!AF76:AF99)</f>
        <v>2251.7999999999993</v>
      </c>
      <c r="AF6" s="31">
        <f>SUM('FIGARO raw 2023'!AG76:AG99)</f>
        <v>592.5000000000001</v>
      </c>
      <c r="AG6" s="31">
        <f>SUM('FIGARO raw 2023'!AH76:AH99)</f>
        <v>1033.6</v>
      </c>
      <c r="AH6" s="31">
        <f>SUM('FIGARO raw 2023'!AI76:AI99)</f>
        <v>222.7</v>
      </c>
      <c r="AI6" s="31">
        <f>SUM('FIGARO raw 2023'!AJ76:AJ99)</f>
        <v>160.1</v>
      </c>
      <c r="AJ6" s="31">
        <f>SUM('FIGARO raw 2023'!AK76:AK99)</f>
        <v>806.2000000000003</v>
      </c>
      <c r="AK6" s="31">
        <f>SUM('FIGARO raw 2023'!AL76:AL99)</f>
        <v>53.900000000000006</v>
      </c>
      <c r="AL6" s="31">
        <f>SUM('FIGARO raw 2023'!AM76:AM99)</f>
        <v>863.2</v>
      </c>
      <c r="AM6" s="31">
        <f>SUM('FIGARO raw 2023'!AN76:AN99)</f>
        <v>41.900000000000006</v>
      </c>
      <c r="AN6" s="31">
        <f>SUM('FIGARO raw 2023'!AO76:AO99)</f>
        <v>36.900000000000006</v>
      </c>
      <c r="AO6" s="31">
        <f>SUM('FIGARO raw 2023'!AP76:AP99)</f>
        <v>102.19999999999999</v>
      </c>
      <c r="AP6" s="31">
        <f>SUM('FIGARO raw 2023'!AQ76:AQ99)</f>
        <v>252.70000000000002</v>
      </c>
      <c r="AQ6" s="31">
        <f>SUM('FIGARO raw 2023'!AR76:AR99)</f>
        <v>85.59999999999997</v>
      </c>
      <c r="AR6" s="31">
        <f>SUM('FIGARO raw 2023'!AS76:AS99)</f>
        <v>25.699999999999996</v>
      </c>
      <c r="AS6" s="31">
        <f>SUM('FIGARO raw 2023'!AT76:AT99)</f>
        <v>51.7</v>
      </c>
      <c r="AT6" s="31">
        <f>SUM('FIGARO raw 2023'!AU76:AU99)</f>
        <v>546.4000000000001</v>
      </c>
      <c r="AU6" s="31">
        <f>SUM('FIGARO raw 2023'!AV76:AV99)</f>
        <v>1867.6</v>
      </c>
      <c r="AV6" s="31">
        <f>SUM('FIGARO raw 2023'!AW76:AW99)</f>
        <v>574.9000000000001</v>
      </c>
      <c r="AW6" s="31">
        <f>SUM('FIGARO raw 2023'!AX76:AX99)</f>
        <v>132.09999999999997</v>
      </c>
      <c r="AX6" s="31">
        <f>SUM('FIGARO raw 2023'!AY76:AY99)</f>
        <v>44.6</v>
      </c>
      <c r="AY6" s="31">
        <f>SUM('FIGARO raw 2023'!AZ76:AZ99)</f>
        <v>76.79999999999997</v>
      </c>
      <c r="AZ6" s="31">
        <f>SUM('FIGARO raw 2023'!BA76:BA99)</f>
        <v>87.4</v>
      </c>
      <c r="BA6" s="31">
        <f>SUM('FIGARO raw 2023'!BB76:BB99)</f>
        <v>65.7</v>
      </c>
      <c r="BB6" s="31">
        <f>SUM('FIGARO raw 2023'!BC76:BC99)</f>
        <v>17.900000000000002</v>
      </c>
      <c r="BC6" s="31">
        <f>SUM('FIGARO raw 2023'!BD76:BD99)</f>
        <v>802.6000000000001</v>
      </c>
      <c r="BD6" s="31">
        <f>SUM('FIGARO raw 2023'!BE76:BE99)</f>
        <v>1411.2000000000003</v>
      </c>
      <c r="BE6" s="31">
        <f>SUM('FIGARO raw 2023'!BF76:BF99)</f>
        <v>359.4</v>
      </c>
      <c r="BF6" s="31">
        <f>SUM('FIGARO raw 2023'!BG76:BG99)</f>
        <v>862.5000000000002</v>
      </c>
      <c r="BG6" s="31">
        <f>SUM('FIGARO raw 2023'!BH76:BH99)</f>
        <v>399.4999999999999</v>
      </c>
      <c r="BH6" s="31">
        <f>SUM('FIGARO raw 2023'!BI76:BI99)</f>
        <v>91.49999999999999</v>
      </c>
      <c r="BI6" s="31">
        <f>SUM('FIGARO raw 2023'!BJ76:BJ99)</f>
        <v>130.59999999999997</v>
      </c>
      <c r="BJ6" s="31">
        <f>SUM('FIGARO raw 2023'!BK76:BK99)</f>
        <v>151</v>
      </c>
      <c r="BK6" s="31">
        <f>SUM('FIGARO raw 2023'!BL76:BL99)</f>
        <v>11</v>
      </c>
      <c r="BL6" s="31">
        <f>SUM('FIGARO raw 2023'!BM76:BM99)</f>
        <v>139.49999999999997</v>
      </c>
      <c r="BM6" s="31">
        <f>SUM('FIGARO raw 2023'!BN76:BN99)</f>
        <v>0</v>
      </c>
      <c r="BN6" s="31">
        <f>SUM('FIGARO raw 2023'!BO76:BO99)</f>
        <v>0</v>
      </c>
      <c r="BO6" s="31">
        <f>SUM('FIGARO raw 2023'!BP76:BP99)</f>
        <v>515</v>
      </c>
      <c r="BP6" s="31">
        <f>SUM('FIGARO raw 2023'!BQ76:BQ99)</f>
        <v>25332.4</v>
      </c>
      <c r="BQ6" s="31">
        <f>SUM('FIGARO raw 2023'!BR76:BR99)</f>
        <v>5.1</v>
      </c>
      <c r="BR6" s="31">
        <f>SUM('FIGARO raw 2023'!BS76:BS99)</f>
        <v>2604.3999999999996</v>
      </c>
      <c r="BS6" s="31">
        <f>SUM('FIGARO raw 2023'!BT76:BT99)</f>
        <v>1576.5000000000005</v>
      </c>
    </row>
    <row r="7" spans="1:71" x14ac:dyDescent="0.25">
      <c r="A7" s="36" t="s">
        <v>269</v>
      </c>
      <c r="B7" s="27" t="s">
        <v>319</v>
      </c>
      <c r="C7" s="31">
        <f>SUM('FIGARO raw 2023'!D100:D123)</f>
        <v>57568.70000000001</v>
      </c>
      <c r="D7" s="31">
        <f>SUM('FIGARO raw 2023'!E100:E123)</f>
        <v>145.99999999999991</v>
      </c>
      <c r="E7" s="31">
        <f>SUM('FIGARO raw 2023'!F100:F123)</f>
        <v>661.7</v>
      </c>
      <c r="F7" s="31">
        <f>SUM('FIGARO raw 2023'!G100:G123)</f>
        <v>282.5</v>
      </c>
      <c r="G7" s="31">
        <f>SUM('FIGARO raw 2023'!H100:H123)</f>
        <v>243745.69999999998</v>
      </c>
      <c r="H7" s="31">
        <f>SUM('FIGARO raw 2023'!I100:I123)</f>
        <v>2290.3999999999996</v>
      </c>
      <c r="I7" s="31">
        <f>SUM('FIGARO raw 2023'!J100:J123)</f>
        <v>405.9</v>
      </c>
      <c r="J7" s="31">
        <f>SUM('FIGARO raw 2023'!K100:K123)</f>
        <v>1047.8000000000002</v>
      </c>
      <c r="K7" s="31">
        <f>SUM('FIGARO raw 2023'!L100:L123)</f>
        <v>167.10000000000002</v>
      </c>
      <c r="L7" s="31">
        <f>SUM('FIGARO raw 2023'!M100:M123)</f>
        <v>1400.8</v>
      </c>
      <c r="M7" s="31">
        <f>SUM('FIGARO raw 2023'!N100:N123)</f>
        <v>13029.4</v>
      </c>
      <c r="N7" s="31">
        <f>SUM('FIGARO raw 2023'!O100:O123)</f>
        <v>3934</v>
      </c>
      <c r="O7" s="31">
        <f>SUM('FIGARO raw 2023'!P100:P123)</f>
        <v>1607.0999999999997</v>
      </c>
      <c r="P7" s="31">
        <f>SUM('FIGARO raw 2023'!Q100:Q123)</f>
        <v>813.4999999999998</v>
      </c>
      <c r="Q7" s="31">
        <f>SUM('FIGARO raw 2023'!R100:R123)</f>
        <v>1272.4000000000003</v>
      </c>
      <c r="R7" s="31">
        <f>SUM('FIGARO raw 2023'!S100:S123)</f>
        <v>913.0000000000001</v>
      </c>
      <c r="S7" s="31">
        <f>SUM('FIGARO raw 2023'!T100:T123)</f>
        <v>733.8000000000001</v>
      </c>
      <c r="T7" s="31">
        <f>SUM('FIGARO raw 2023'!U100:U123)</f>
        <v>720.8000000000002</v>
      </c>
      <c r="U7" s="31">
        <f>SUM('FIGARO raw 2023'!V100:V123)</f>
        <v>1229.6000000000001</v>
      </c>
      <c r="V7" s="31">
        <f>SUM('FIGARO raw 2023'!W100:W123)</f>
        <v>1459.9</v>
      </c>
      <c r="W7" s="31">
        <f>SUM('FIGARO raw 2023'!X100:X123)</f>
        <v>379.7999999999999</v>
      </c>
      <c r="X7" s="31">
        <f>SUM('FIGARO raw 2023'!Y100:Y123)</f>
        <v>1177.5000000000005</v>
      </c>
      <c r="Y7" s="31">
        <f>SUM('FIGARO raw 2023'!Z100:Z123)</f>
        <v>427.9000000000001</v>
      </c>
      <c r="Z7" s="31">
        <f>SUM('FIGARO raw 2023'!AA100:AA123)</f>
        <v>2121.2000000000003</v>
      </c>
      <c r="AA7" s="31">
        <f>SUM('FIGARO raw 2023'!AB100:AB123)</f>
        <v>131.2</v>
      </c>
      <c r="AB7" s="31">
        <f>SUM('FIGARO raw 2023'!AC100:AC123)</f>
        <v>1128.8999999999999</v>
      </c>
      <c r="AC7" s="31">
        <f>SUM('FIGARO raw 2023'!AD100:AD123)</f>
        <v>3947.6000000000004</v>
      </c>
      <c r="AD7" s="31">
        <f>SUM('FIGARO raw 2023'!AE100:AE123)</f>
        <v>848.2000000000002</v>
      </c>
      <c r="AE7" s="31">
        <f>SUM('FIGARO raw 2023'!AF100:AF123)</f>
        <v>15352.2</v>
      </c>
      <c r="AF7" s="31">
        <f>SUM('FIGARO raw 2023'!AG100:AG123)</f>
        <v>7753.500000000001</v>
      </c>
      <c r="AG7" s="31">
        <f>SUM('FIGARO raw 2023'!AH100:AH123)</f>
        <v>1903.8000000000002</v>
      </c>
      <c r="AH7" s="31">
        <f>SUM('FIGARO raw 2023'!AI100:AI123)</f>
        <v>897.8000000000001</v>
      </c>
      <c r="AI7" s="31">
        <f>SUM('FIGARO raw 2023'!AJ100:AJ123)</f>
        <v>593.2000000000002</v>
      </c>
      <c r="AJ7" s="31">
        <f>SUM('FIGARO raw 2023'!AK100:AK123)</f>
        <v>1446.3999999999999</v>
      </c>
      <c r="AK7" s="31">
        <f>SUM('FIGARO raw 2023'!AL100:AL123)</f>
        <v>180.09999999999997</v>
      </c>
      <c r="AL7" s="31">
        <f>SUM('FIGARO raw 2023'!AM100:AM123)</f>
        <v>124617.40000000001</v>
      </c>
      <c r="AM7" s="31">
        <f>SUM('FIGARO raw 2023'!AN100:AN123)</f>
        <v>572.0999999999999</v>
      </c>
      <c r="AN7" s="31">
        <f>SUM('FIGARO raw 2023'!AO100:AO123)</f>
        <v>657.4</v>
      </c>
      <c r="AO7" s="31">
        <f>SUM('FIGARO raw 2023'!AP100:AP123)</f>
        <v>738.4000000000002</v>
      </c>
      <c r="AP7" s="31">
        <f>SUM('FIGARO raw 2023'!AQ100:AQ123)</f>
        <v>2370.7999999999993</v>
      </c>
      <c r="AQ7" s="31">
        <f>SUM('FIGARO raw 2023'!AR100:AR123)</f>
        <v>557.1000000000001</v>
      </c>
      <c r="AR7" s="31">
        <f>SUM('FIGARO raw 2023'!AS100:AS123)</f>
        <v>255.39999999999995</v>
      </c>
      <c r="AS7" s="31">
        <f>SUM('FIGARO raw 2023'!AT100:AT123)</f>
        <v>373.6</v>
      </c>
      <c r="AT7" s="31">
        <f>SUM('FIGARO raw 2023'!AU100:AU123)</f>
        <v>982.6999999999999</v>
      </c>
      <c r="AU7" s="31">
        <f>SUM('FIGARO raw 2023'!AV100:AV123)</f>
        <v>2743.9000000000005</v>
      </c>
      <c r="AV7" s="31">
        <f>SUM('FIGARO raw 2023'!AW100:AW123)</f>
        <v>826.7999999999998</v>
      </c>
      <c r="AW7" s="31">
        <f>SUM('FIGARO raw 2023'!AX100:AX123)</f>
        <v>1033.6999999999998</v>
      </c>
      <c r="AX7" s="31">
        <f>SUM('FIGARO raw 2023'!AY100:AY123)</f>
        <v>605.0000000000001</v>
      </c>
      <c r="AY7" s="31">
        <f>SUM('FIGARO raw 2023'!AZ100:AZ123)</f>
        <v>712.9</v>
      </c>
      <c r="AZ7" s="31">
        <f>SUM('FIGARO raw 2023'!BA100:BA123)</f>
        <v>1025.8999999999999</v>
      </c>
      <c r="BA7" s="31">
        <f>SUM('FIGARO raw 2023'!BB100:BB123)</f>
        <v>282.5000000000001</v>
      </c>
      <c r="BB7" s="31">
        <f>SUM('FIGARO raw 2023'!BC100:BC123)</f>
        <v>442.3000000000001</v>
      </c>
      <c r="BC7" s="31">
        <f>SUM('FIGARO raw 2023'!BD100:BD123)</f>
        <v>2325.8000000000006</v>
      </c>
      <c r="BD7" s="31">
        <f>SUM('FIGARO raw 2023'!BE100:BE123)</f>
        <v>7064.5</v>
      </c>
      <c r="BE7" s="31">
        <f>SUM('FIGARO raw 2023'!BF100:BF123)</f>
        <v>6458.200000000002</v>
      </c>
      <c r="BF7" s="31">
        <f>SUM('FIGARO raw 2023'!BG100:BG123)</f>
        <v>14259.1</v>
      </c>
      <c r="BG7" s="31">
        <f>SUM('FIGARO raw 2023'!BH100:BH123)</f>
        <v>9150.800000000003</v>
      </c>
      <c r="BH7" s="31">
        <f>SUM('FIGARO raw 2023'!BI100:BI123)</f>
        <v>1036.4</v>
      </c>
      <c r="BI7" s="31">
        <f>SUM('FIGARO raw 2023'!BJ100:BJ123)</f>
        <v>2788</v>
      </c>
      <c r="BJ7" s="31">
        <f>SUM('FIGARO raw 2023'!BK100:BK123)</f>
        <v>1464.2999999999997</v>
      </c>
      <c r="BK7" s="31">
        <f>SUM('FIGARO raw 2023'!BL100:BL123)</f>
        <v>114.69999999999999</v>
      </c>
      <c r="BL7" s="31">
        <f>SUM('FIGARO raw 2023'!BM100:BM123)</f>
        <v>542.9000000000001</v>
      </c>
      <c r="BM7" s="31">
        <f>SUM('FIGARO raw 2023'!BN100:BN123)</f>
        <v>0</v>
      </c>
      <c r="BN7" s="31">
        <f>SUM('FIGARO raw 2023'!BO100:BO123)</f>
        <v>0</v>
      </c>
      <c r="BO7" s="31">
        <f>SUM('FIGARO raw 2023'!BP100:BP123)</f>
        <v>2200.999999999999</v>
      </c>
      <c r="BP7" s="31">
        <f>SUM('FIGARO raw 2023'!BQ100:BQ123)</f>
        <v>680115.0000000002</v>
      </c>
      <c r="BQ7" s="31">
        <f>SUM('FIGARO raw 2023'!BR100:BR123)</f>
        <v>332.6000000000001</v>
      </c>
      <c r="BR7" s="31">
        <f>SUM('FIGARO raw 2023'!BS100:BS123)</f>
        <v>4538.9</v>
      </c>
      <c r="BS7" s="31">
        <f>SUM('FIGARO raw 2023'!BT100:BT123)</f>
        <v>21017.2</v>
      </c>
    </row>
    <row r="8" spans="1:71" x14ac:dyDescent="0.25">
      <c r="A8" s="36" t="s">
        <v>147</v>
      </c>
      <c r="B8" s="27" t="s">
        <v>320</v>
      </c>
      <c r="C8" s="31">
        <f>SUM('FIGARO raw 2023'!D124:D147)</f>
        <v>842.5999999999999</v>
      </c>
      <c r="D8" s="31">
        <f>SUM('FIGARO raw 2023'!E124:E147)</f>
        <v>59.30000000000001</v>
      </c>
      <c r="E8" s="31">
        <f>SUM('FIGARO raw 2023'!F124:F147)</f>
        <v>109.1</v>
      </c>
      <c r="F8" s="31">
        <f>SUM('FIGARO raw 2023'!G124:G147)</f>
        <v>101.5</v>
      </c>
      <c r="G8" s="31">
        <f>SUM('FIGARO raw 2023'!H124:H147)</f>
        <v>1489.2000000000003</v>
      </c>
      <c r="H8" s="31">
        <f>SUM('FIGARO raw 2023'!I124:I147)</f>
        <v>54731.6</v>
      </c>
      <c r="I8" s="31">
        <f>SUM('FIGARO raw 2023'!J124:J147)</f>
        <v>956.8000000000001</v>
      </c>
      <c r="J8" s="31">
        <f>SUM('FIGARO raw 2023'!K124:K147)</f>
        <v>1708.7000000000003</v>
      </c>
      <c r="K8" s="31">
        <f>SUM('FIGARO raw 2023'!L124:L147)</f>
        <v>550.2999999999997</v>
      </c>
      <c r="L8" s="31">
        <f>SUM('FIGARO raw 2023'!M124:M147)</f>
        <v>250.29999999999993</v>
      </c>
      <c r="M8" s="31">
        <f>SUM('FIGARO raw 2023'!N124:N147)</f>
        <v>1377.6000000000001</v>
      </c>
      <c r="N8" s="31">
        <f>SUM('FIGARO raw 2023'!O124:O147)</f>
        <v>604.8000000000001</v>
      </c>
      <c r="O8" s="31">
        <f>SUM('FIGARO raw 2023'!P124:P147)</f>
        <v>3236.2000000000003</v>
      </c>
      <c r="P8" s="31">
        <f>SUM('FIGARO raw 2023'!Q124:Q147)</f>
        <v>725.8</v>
      </c>
      <c r="Q8" s="31">
        <f>SUM('FIGARO raw 2023'!R124:R147)</f>
        <v>476.2</v>
      </c>
      <c r="R8" s="31">
        <f>SUM('FIGARO raw 2023'!S124:S147)</f>
        <v>1085.6999999999998</v>
      </c>
      <c r="S8" s="31">
        <f>SUM('FIGARO raw 2023'!T124:T147)</f>
        <v>442.70000000000005</v>
      </c>
      <c r="T8" s="31">
        <f>SUM('FIGARO raw 2023'!U124:U147)</f>
        <v>611</v>
      </c>
      <c r="U8" s="31">
        <f>SUM('FIGARO raw 2023'!V124:V147)</f>
        <v>1103.1000000000001</v>
      </c>
      <c r="V8" s="31">
        <f>SUM('FIGARO raw 2023'!W124:W147)</f>
        <v>5805.200000000001</v>
      </c>
      <c r="W8" s="31">
        <f>SUM('FIGARO raw 2023'!X124:X147)</f>
        <v>832.5</v>
      </c>
      <c r="X8" s="31">
        <f>SUM('FIGARO raw 2023'!Y124:Y147)</f>
        <v>5228.7</v>
      </c>
      <c r="Y8" s="31">
        <f>SUM('FIGARO raw 2023'!Z124:Z147)</f>
        <v>601.5000000000002</v>
      </c>
      <c r="Z8" s="31">
        <f>SUM('FIGARO raw 2023'!AA124:AA147)</f>
        <v>693.5999999999999</v>
      </c>
      <c r="AA8" s="31">
        <f>SUM('FIGARO raw 2023'!AB124:AB147)</f>
        <v>60.20000000000002</v>
      </c>
      <c r="AB8" s="31">
        <f>SUM('FIGARO raw 2023'!AC124:AC147)</f>
        <v>542.8</v>
      </c>
      <c r="AC8" s="31">
        <f>SUM('FIGARO raw 2023'!AD124:AD147)</f>
        <v>3787.8000000000006</v>
      </c>
      <c r="AD8" s="31">
        <f>SUM('FIGARO raw 2023'!AE124:AE147)</f>
        <v>690.5000000000001</v>
      </c>
      <c r="AE8" s="31">
        <f>SUM('FIGARO raw 2023'!AF124:AF147)</f>
        <v>5315.6</v>
      </c>
      <c r="AF8" s="31">
        <f>SUM('FIGARO raw 2023'!AG124:AG147)</f>
        <v>2538.8</v>
      </c>
      <c r="AG8" s="31">
        <f>SUM('FIGARO raw 2023'!AH124:AH147)</f>
        <v>750.2</v>
      </c>
      <c r="AH8" s="31">
        <f>SUM('FIGARO raw 2023'!AI124:AI147)</f>
        <v>186.29999999999993</v>
      </c>
      <c r="AI8" s="31">
        <f>SUM('FIGARO raw 2023'!AJ124:AJ147)</f>
        <v>99.19999999999999</v>
      </c>
      <c r="AJ8" s="31">
        <f>SUM('FIGARO raw 2023'!AK124:AK147)</f>
        <v>618.4000000000001</v>
      </c>
      <c r="AK8" s="31">
        <f>SUM('FIGARO raw 2023'!AL124:AL147)</f>
        <v>155.09999999999997</v>
      </c>
      <c r="AL8" s="31">
        <f>SUM('FIGARO raw 2023'!AM124:AM147)</f>
        <v>1985.9</v>
      </c>
      <c r="AM8" s="31">
        <f>SUM('FIGARO raw 2023'!AN124:AN147)</f>
        <v>153.49999999999994</v>
      </c>
      <c r="AN8" s="31">
        <f>SUM('FIGARO raw 2023'!AO124:AO147)</f>
        <v>789</v>
      </c>
      <c r="AO8" s="31">
        <f>SUM('FIGARO raw 2023'!AP124:AP147)</f>
        <v>368.0000000000001</v>
      </c>
      <c r="AP8" s="31">
        <f>SUM('FIGARO raw 2023'!AQ124:AQ147)</f>
        <v>538.9</v>
      </c>
      <c r="AQ8" s="31">
        <f>SUM('FIGARO raw 2023'!AR124:AR147)</f>
        <v>192.49999999999994</v>
      </c>
      <c r="AR8" s="31">
        <f>SUM('FIGARO raw 2023'!AS124:AS147)</f>
        <v>73.10000000000002</v>
      </c>
      <c r="AS8" s="31">
        <f>SUM('FIGARO raw 2023'!AT124:AT147)</f>
        <v>77.80000000000001</v>
      </c>
      <c r="AT8" s="31">
        <f>SUM('FIGARO raw 2023'!AU124:AU147)</f>
        <v>589.1</v>
      </c>
      <c r="AU8" s="31">
        <f>SUM('FIGARO raw 2023'!AV124:AV147)</f>
        <v>972.6000000000004</v>
      </c>
      <c r="AV8" s="31">
        <f>SUM('FIGARO raw 2023'!AW124:AW147)</f>
        <v>443.2</v>
      </c>
      <c r="AW8" s="31">
        <f>SUM('FIGARO raw 2023'!AX124:AX147)</f>
        <v>252.89999999999998</v>
      </c>
      <c r="AX8" s="31">
        <f>SUM('FIGARO raw 2023'!AY124:AY147)</f>
        <v>137.19999999999996</v>
      </c>
      <c r="AY8" s="31">
        <f>SUM('FIGARO raw 2023'!AZ124:AZ147)</f>
        <v>592.4</v>
      </c>
      <c r="AZ8" s="31">
        <f>SUM('FIGARO raw 2023'!BA124:BA147)</f>
        <v>439.2000000000001</v>
      </c>
      <c r="BA8" s="31">
        <f>SUM('FIGARO raw 2023'!BB124:BB147)</f>
        <v>199.69999999999996</v>
      </c>
      <c r="BB8" s="31">
        <f>SUM('FIGARO raw 2023'!BC124:BC147)</f>
        <v>114.69999999999995</v>
      </c>
      <c r="BC8" s="31">
        <f>SUM('FIGARO raw 2023'!BD124:BD147)</f>
        <v>1735.0000000000002</v>
      </c>
      <c r="BD8" s="31">
        <f>SUM('FIGARO raw 2023'!BE124:BE147)</f>
        <v>1856.2</v>
      </c>
      <c r="BE8" s="31">
        <f>SUM('FIGARO raw 2023'!BF124:BF147)</f>
        <v>662.2000000000002</v>
      </c>
      <c r="BF8" s="31">
        <f>SUM('FIGARO raw 2023'!BG124:BG147)</f>
        <v>4351.2</v>
      </c>
      <c r="BG8" s="31">
        <f>SUM('FIGARO raw 2023'!BH124:BH147)</f>
        <v>1377.5</v>
      </c>
      <c r="BH8" s="31">
        <f>SUM('FIGARO raw 2023'!BI124:BI147)</f>
        <v>949.0000000000001</v>
      </c>
      <c r="BI8" s="31">
        <f>SUM('FIGARO raw 2023'!BJ124:BJ147)</f>
        <v>652.2</v>
      </c>
      <c r="BJ8" s="31">
        <f>SUM('FIGARO raw 2023'!BK124:BK147)</f>
        <v>225.69999999999996</v>
      </c>
      <c r="BK8" s="31">
        <f>SUM('FIGARO raw 2023'!BL124:BL147)</f>
        <v>291.79999999999995</v>
      </c>
      <c r="BL8" s="31">
        <f>SUM('FIGARO raw 2023'!BM124:BM147)</f>
        <v>736.2</v>
      </c>
      <c r="BM8" s="31">
        <f>SUM('FIGARO raw 2023'!BN124:BN147)</f>
        <v>0</v>
      </c>
      <c r="BN8" s="31">
        <f>SUM('FIGARO raw 2023'!BO124:BO147)</f>
        <v>0</v>
      </c>
      <c r="BO8" s="31">
        <f>SUM('FIGARO raw 2023'!BP124:BP147)</f>
        <v>813.4000000000002</v>
      </c>
      <c r="BP8" s="31">
        <f>SUM('FIGARO raw 2023'!BQ124:BQ147)</f>
        <v>157735.70000000004</v>
      </c>
      <c r="BQ8" s="31">
        <f>SUM('FIGARO raw 2023'!BR124:BR147)</f>
        <v>114.4</v>
      </c>
      <c r="BR8" s="31">
        <f>SUM('FIGARO raw 2023'!BS124:BS147)</f>
        <v>3572.7999999999993</v>
      </c>
      <c r="BS8" s="31">
        <f>SUM('FIGARO raw 2023'!BT124:BT147)</f>
        <v>13327.599999999999</v>
      </c>
    </row>
    <row r="9" spans="1:71" x14ac:dyDescent="0.25">
      <c r="A9" s="36" t="s">
        <v>87</v>
      </c>
      <c r="B9" s="27" t="s">
        <v>321</v>
      </c>
      <c r="C9" s="31">
        <f>SUM('FIGARO raw 2023'!D148:D171)</f>
        <v>1656.5</v>
      </c>
      <c r="D9" s="31">
        <f>SUM('FIGARO raw 2023'!E148:E171)</f>
        <v>494.3</v>
      </c>
      <c r="E9" s="31">
        <f>SUM('FIGARO raw 2023'!F148:F171)</f>
        <v>76.69999999999997</v>
      </c>
      <c r="F9" s="31">
        <f>SUM('FIGARO raw 2023'!G148:G171)</f>
        <v>192.99999999999991</v>
      </c>
      <c r="G9" s="31">
        <f>SUM('FIGARO raw 2023'!H148:H171)</f>
        <v>4199.9</v>
      </c>
      <c r="H9" s="31">
        <f>SUM('FIGARO raw 2023'!I148:I171)</f>
        <v>304.20000000000016</v>
      </c>
      <c r="I9" s="31">
        <f>SUM('FIGARO raw 2023'!J148:J171)</f>
        <v>34211.600000000006</v>
      </c>
      <c r="J9" s="31">
        <f>SUM('FIGARO raw 2023'!K148:K171)</f>
        <v>4825.100000000001</v>
      </c>
      <c r="K9" s="31">
        <f>SUM('FIGARO raw 2023'!L148:L171)</f>
        <v>192.6</v>
      </c>
      <c r="L9" s="31">
        <f>SUM('FIGARO raw 2023'!M148:M171)</f>
        <v>141.19999999999996</v>
      </c>
      <c r="M9" s="31">
        <f>SUM('FIGARO raw 2023'!N148:N171)</f>
        <v>1252.4999999999998</v>
      </c>
      <c r="N9" s="31">
        <f>SUM('FIGARO raw 2023'!O148:O171)</f>
        <v>324.8000000000001</v>
      </c>
      <c r="O9" s="31">
        <f>SUM('FIGARO raw 2023'!P148:P171)</f>
        <v>952.5999999999999</v>
      </c>
      <c r="P9" s="31">
        <f>SUM('FIGARO raw 2023'!Q148:Q171)</f>
        <v>1540.8999999999999</v>
      </c>
      <c r="Q9" s="31">
        <f>SUM('FIGARO raw 2023'!R148:R171)</f>
        <v>921.3000000000004</v>
      </c>
      <c r="R9" s="31">
        <f>SUM('FIGARO raw 2023'!S148:S171)</f>
        <v>2117.0999999999995</v>
      </c>
      <c r="S9" s="31">
        <f>SUM('FIGARO raw 2023'!T148:T171)</f>
        <v>365.8</v>
      </c>
      <c r="T9" s="31">
        <f>SUM('FIGARO raw 2023'!U148:U171)</f>
        <v>735.4</v>
      </c>
      <c r="U9" s="31">
        <f>SUM('FIGARO raw 2023'!V148:V171)</f>
        <v>1336.7999999999997</v>
      </c>
      <c r="V9" s="31">
        <f>SUM('FIGARO raw 2023'!W148:W171)</f>
        <v>1651.9</v>
      </c>
      <c r="W9" s="31">
        <f>SUM('FIGARO raw 2023'!X148:X171)</f>
        <v>1113.7</v>
      </c>
      <c r="X9" s="31">
        <f>SUM('FIGARO raw 2023'!Y148:Y171)</f>
        <v>15584.500000000002</v>
      </c>
      <c r="Y9" s="31">
        <f>SUM('FIGARO raw 2023'!Z148:Z171)</f>
        <v>497.6000000000002</v>
      </c>
      <c r="Z9" s="31">
        <f>SUM('FIGARO raw 2023'!AA148:AA171)</f>
        <v>2874.1</v>
      </c>
      <c r="AA9" s="31">
        <f>SUM('FIGARO raw 2023'!AB148:AB171)</f>
        <v>54.900000000000006</v>
      </c>
      <c r="AB9" s="31">
        <f>SUM('FIGARO raw 2023'!AC148:AC171)</f>
        <v>459.2000000000001</v>
      </c>
      <c r="AC9" s="31">
        <f>SUM('FIGARO raw 2023'!AD148:AD171)</f>
        <v>41890.09999999999</v>
      </c>
      <c r="AD9" s="31">
        <f>SUM('FIGARO raw 2023'!AE148:AE171)</f>
        <v>302.09999999999997</v>
      </c>
      <c r="AE9" s="31">
        <f>SUM('FIGARO raw 2023'!AF148:AF171)</f>
        <v>2789.2000000000007</v>
      </c>
      <c r="AF9" s="31">
        <f>SUM('FIGARO raw 2023'!AG148:AG171)</f>
        <v>1070.7000000000003</v>
      </c>
      <c r="AG9" s="31">
        <f>SUM('FIGARO raw 2023'!AH148:AH171)</f>
        <v>814.2000000000003</v>
      </c>
      <c r="AH9" s="31">
        <f>SUM('FIGARO raw 2023'!AI148:AI171)</f>
        <v>41.800000000000004</v>
      </c>
      <c r="AI9" s="31">
        <f>SUM('FIGARO raw 2023'!AJ148:AJ171)</f>
        <v>36</v>
      </c>
      <c r="AJ9" s="31">
        <f>SUM('FIGARO raw 2023'!AK148:AK171)</f>
        <v>795.3000000000001</v>
      </c>
      <c r="AK9" s="31">
        <f>SUM('FIGARO raw 2023'!AL148:AL171)</f>
        <v>44.50000000000001</v>
      </c>
      <c r="AL9" s="31">
        <f>SUM('FIGARO raw 2023'!AM148:AM171)</f>
        <v>807.6000000000001</v>
      </c>
      <c r="AM9" s="31">
        <f>SUM('FIGARO raw 2023'!AN148:AN171)</f>
        <v>131.29999999999998</v>
      </c>
      <c r="AN9" s="31">
        <f>SUM('FIGARO raw 2023'!AO148:AO171)</f>
        <v>503.10000000000014</v>
      </c>
      <c r="AO9" s="31">
        <f>SUM('FIGARO raw 2023'!AP148:AP171)</f>
        <v>210.29999999999993</v>
      </c>
      <c r="AP9" s="31">
        <f>SUM('FIGARO raw 2023'!AQ148:AQ171)</f>
        <v>339</v>
      </c>
      <c r="AQ9" s="31">
        <f>SUM('FIGARO raw 2023'!AR148:AR171)</f>
        <v>76.6</v>
      </c>
      <c r="AR9" s="31">
        <f>SUM('FIGARO raw 2023'!AS148:AS171)</f>
        <v>44.199999999999996</v>
      </c>
      <c r="AS9" s="31">
        <f>SUM('FIGARO raw 2023'!AT148:AT171)</f>
        <v>58.00000000000001</v>
      </c>
      <c r="AT9" s="31">
        <f>SUM('FIGARO raw 2023'!AU148:AU171)</f>
        <v>2230.9</v>
      </c>
      <c r="AU9" s="31">
        <f>SUM('FIGARO raw 2023'!AV148:AV171)</f>
        <v>425.49999999999994</v>
      </c>
      <c r="AV9" s="31">
        <f>SUM('FIGARO raw 2023'!AW148:AW171)</f>
        <v>285.30000000000007</v>
      </c>
      <c r="AW9" s="31">
        <f>SUM('FIGARO raw 2023'!AX148:AX171)</f>
        <v>86.19999999999997</v>
      </c>
      <c r="AX9" s="31">
        <f>SUM('FIGARO raw 2023'!AY148:AY171)</f>
        <v>181.59999999999994</v>
      </c>
      <c r="AY9" s="31">
        <f>SUM('FIGARO raw 2023'!AZ148:AZ171)</f>
        <v>245.8</v>
      </c>
      <c r="AZ9" s="31">
        <f>SUM('FIGARO raw 2023'!BA148:BA171)</f>
        <v>247.70000000000002</v>
      </c>
      <c r="BA9" s="31">
        <f>SUM('FIGARO raw 2023'!BB148:BB171)</f>
        <v>36.90000000000001</v>
      </c>
      <c r="BB9" s="31">
        <f>SUM('FIGARO raw 2023'!BC148:BC171)</f>
        <v>26.400000000000002</v>
      </c>
      <c r="BC9" s="31">
        <f>SUM('FIGARO raw 2023'!BD148:BD171)</f>
        <v>1664.6999999999991</v>
      </c>
      <c r="BD9" s="31">
        <f>SUM('FIGARO raw 2023'!BE148:BE171)</f>
        <v>433.4000000000001</v>
      </c>
      <c r="BE9" s="31">
        <f>SUM('FIGARO raw 2023'!BF148:BF171)</f>
        <v>377</v>
      </c>
      <c r="BF9" s="31">
        <f>SUM('FIGARO raw 2023'!BG148:BG171)</f>
        <v>808.6</v>
      </c>
      <c r="BG9" s="31">
        <f>SUM('FIGARO raw 2023'!BH148:BH171)</f>
        <v>242.39999999999998</v>
      </c>
      <c r="BH9" s="31">
        <f>SUM('FIGARO raw 2023'!BI148:BI171)</f>
        <v>442.9000000000001</v>
      </c>
      <c r="BI9" s="31">
        <f>SUM('FIGARO raw 2023'!BJ148:BJ171)</f>
        <v>253.39999999999998</v>
      </c>
      <c r="BJ9" s="31">
        <f>SUM('FIGARO raw 2023'!BK148:BK171)</f>
        <v>182.2</v>
      </c>
      <c r="BK9" s="31">
        <f>SUM('FIGARO raw 2023'!BL148:BL171)</f>
        <v>101.89999999999998</v>
      </c>
      <c r="BL9" s="31">
        <f>SUM('FIGARO raw 2023'!BM148:BM171)</f>
        <v>1147.5999999999997</v>
      </c>
      <c r="BM9" s="31">
        <f>SUM('FIGARO raw 2023'!BN148:BN171)</f>
        <v>0</v>
      </c>
      <c r="BN9" s="31">
        <f>SUM('FIGARO raw 2023'!BO148:BO171)</f>
        <v>0</v>
      </c>
      <c r="BO9" s="31">
        <f>SUM('FIGARO raw 2023'!BP148:BP171)</f>
        <v>243.09999999999997</v>
      </c>
      <c r="BP9" s="31">
        <f>SUM('FIGARO raw 2023'!BQ148:BQ171)</f>
        <v>13972.9</v>
      </c>
      <c r="BQ9" s="31">
        <f>SUM('FIGARO raw 2023'!BR148:BR171)</f>
        <v>16.1</v>
      </c>
      <c r="BR9" s="31">
        <f>SUM('FIGARO raw 2023'!BS148:BS171)</f>
        <v>11532.100000000002</v>
      </c>
      <c r="BS9" s="31">
        <f>SUM('FIGARO raw 2023'!BT148:BT171)</f>
        <v>4028.9</v>
      </c>
    </row>
    <row r="10" spans="1:71" x14ac:dyDescent="0.25">
      <c r="A10" s="36" t="s">
        <v>89</v>
      </c>
      <c r="B10" s="27" t="s">
        <v>322</v>
      </c>
      <c r="C10" s="31">
        <f>SUM('FIGARO raw 2023'!D172:D195)</f>
        <v>826.8000000000001</v>
      </c>
      <c r="D10" s="31">
        <f>SUM('FIGARO raw 2023'!E172:E195)</f>
        <v>284.00000000000006</v>
      </c>
      <c r="E10" s="31">
        <f>SUM('FIGARO raw 2023'!F172:F195)</f>
        <v>36.00000000000001</v>
      </c>
      <c r="F10" s="31">
        <f>SUM('FIGARO raw 2023'!G172:G195)</f>
        <v>164.29999999999998</v>
      </c>
      <c r="G10" s="31">
        <f>SUM('FIGARO raw 2023'!H172:H195)</f>
        <v>19786.099999999995</v>
      </c>
      <c r="H10" s="31">
        <f>SUM('FIGARO raw 2023'!I172:I195)</f>
        <v>1207.1</v>
      </c>
      <c r="I10" s="31">
        <f>SUM('FIGARO raw 2023'!J172:J195)</f>
        <v>2262.7999999999997</v>
      </c>
      <c r="J10" s="31">
        <f>SUM('FIGARO raw 2023'!K172:K195)</f>
        <v>49833.399999999994</v>
      </c>
      <c r="K10" s="31">
        <f>SUM('FIGARO raw 2023'!L172:L195)</f>
        <v>8954.1</v>
      </c>
      <c r="L10" s="31">
        <f>SUM('FIGARO raw 2023'!M172:M195)</f>
        <v>263.1000000000001</v>
      </c>
      <c r="M10" s="31">
        <f>SUM('FIGARO raw 2023'!N172:N195)</f>
        <v>5001.4000000000015</v>
      </c>
      <c r="N10" s="31">
        <f>SUM('FIGARO raw 2023'!O172:O195)</f>
        <v>2751.6999999999994</v>
      </c>
      <c r="O10" s="31">
        <f>SUM('FIGARO raw 2023'!P172:P195)</f>
        <v>3176.9</v>
      </c>
      <c r="P10" s="31">
        <f>SUM('FIGARO raw 2023'!Q172:Q195)</f>
        <v>1563.1999999999998</v>
      </c>
      <c r="Q10" s="31">
        <f>SUM('FIGARO raw 2023'!R172:R195)</f>
        <v>1013.7999999999998</v>
      </c>
      <c r="R10" s="31">
        <f>SUM('FIGARO raw 2023'!S172:S195)</f>
        <v>1647.0999999999995</v>
      </c>
      <c r="S10" s="31">
        <f>SUM('FIGARO raw 2023'!T172:T195)</f>
        <v>1058.3</v>
      </c>
      <c r="T10" s="31">
        <f>SUM('FIGARO raw 2023'!U172:U195)</f>
        <v>1932.6999999999991</v>
      </c>
      <c r="U10" s="31">
        <f>SUM('FIGARO raw 2023'!V172:V195)</f>
        <v>1802</v>
      </c>
      <c r="V10" s="31">
        <f>SUM('FIGARO raw 2023'!W172:W195)</f>
        <v>1267.9999999999998</v>
      </c>
      <c r="W10" s="31">
        <f>SUM('FIGARO raw 2023'!X172:X195)</f>
        <v>282.60000000000014</v>
      </c>
      <c r="X10" s="31">
        <f>SUM('FIGARO raw 2023'!Y172:Y195)</f>
        <v>2626.9999999999986</v>
      </c>
      <c r="Y10" s="31">
        <f>SUM('FIGARO raw 2023'!Z172:Z195)</f>
        <v>417.9000000000001</v>
      </c>
      <c r="Z10" s="31">
        <f>SUM('FIGARO raw 2023'!AA172:AA195)</f>
        <v>1533.7000000000003</v>
      </c>
      <c r="AA10" s="31">
        <f>SUM('FIGARO raw 2023'!AB172:AB195)</f>
        <v>101.39999999999999</v>
      </c>
      <c r="AB10" s="31">
        <f>SUM('FIGARO raw 2023'!AC172:AC195)</f>
        <v>1407.1999999999994</v>
      </c>
      <c r="AC10" s="31">
        <f>SUM('FIGARO raw 2023'!AD172:AD195)</f>
        <v>2791.600000000001</v>
      </c>
      <c r="AD10" s="31">
        <f>SUM('FIGARO raw 2023'!AE172:AE195)</f>
        <v>633.6999999999999</v>
      </c>
      <c r="AE10" s="31">
        <f>SUM('FIGARO raw 2023'!AF172:AF195)</f>
        <v>7127.100000000001</v>
      </c>
      <c r="AF10" s="31">
        <f>SUM('FIGARO raw 2023'!AG172:AG195)</f>
        <v>3947.5999999999995</v>
      </c>
      <c r="AG10" s="31">
        <f>SUM('FIGARO raw 2023'!AH172:AH195)</f>
        <v>1057.8999999999996</v>
      </c>
      <c r="AH10" s="31">
        <f>SUM('FIGARO raw 2023'!AI172:AI195)</f>
        <v>108.89999999999996</v>
      </c>
      <c r="AI10" s="31">
        <f>SUM('FIGARO raw 2023'!AJ172:AJ195)</f>
        <v>83.89999999999999</v>
      </c>
      <c r="AJ10" s="31">
        <f>SUM('FIGARO raw 2023'!AK172:AK195)</f>
        <v>1274.3999999999996</v>
      </c>
      <c r="AK10" s="31">
        <f>SUM('FIGARO raw 2023'!AL172:AL195)</f>
        <v>218.20000000000002</v>
      </c>
      <c r="AL10" s="31">
        <f>SUM('FIGARO raw 2023'!AM172:AM195)</f>
        <v>3033.5999999999995</v>
      </c>
      <c r="AM10" s="31">
        <f>SUM('FIGARO raw 2023'!AN172:AN195)</f>
        <v>3364.8999999999996</v>
      </c>
      <c r="AN10" s="31">
        <f>SUM('FIGARO raw 2023'!AO172:AO195)</f>
        <v>686.8000000000003</v>
      </c>
      <c r="AO10" s="31">
        <f>SUM('FIGARO raw 2023'!AP172:AP195)</f>
        <v>295.30000000000007</v>
      </c>
      <c r="AP10" s="31">
        <f>SUM('FIGARO raw 2023'!AQ172:AQ195)</f>
        <v>1419.6000000000004</v>
      </c>
      <c r="AQ10" s="31">
        <f>SUM('FIGARO raw 2023'!AR172:AR195)</f>
        <v>1071.9</v>
      </c>
      <c r="AR10" s="31">
        <f>SUM('FIGARO raw 2023'!AS172:AS195)</f>
        <v>471.90000000000015</v>
      </c>
      <c r="AS10" s="31">
        <f>SUM('FIGARO raw 2023'!AT172:AT195)</f>
        <v>915.6999999999999</v>
      </c>
      <c r="AT10" s="31">
        <f>SUM('FIGARO raw 2023'!AU172:AU195)</f>
        <v>811</v>
      </c>
      <c r="AU10" s="31">
        <f>SUM('FIGARO raw 2023'!AV172:AV195)</f>
        <v>3202.8999999999996</v>
      </c>
      <c r="AV10" s="31">
        <f>SUM('FIGARO raw 2023'!AW172:AW195)</f>
        <v>1900.1999999999996</v>
      </c>
      <c r="AW10" s="31">
        <f>SUM('FIGARO raw 2023'!AX172:AX195)</f>
        <v>381.80000000000007</v>
      </c>
      <c r="AX10" s="31">
        <f>SUM('FIGARO raw 2023'!AY172:AY195)</f>
        <v>1388.3999999999994</v>
      </c>
      <c r="AY10" s="31">
        <f>SUM('FIGARO raw 2023'!AZ172:AZ195)</f>
        <v>1338.1999999999998</v>
      </c>
      <c r="AZ10" s="31">
        <f>SUM('FIGARO raw 2023'!BA172:BA195)</f>
        <v>476.7</v>
      </c>
      <c r="BA10" s="31">
        <f>SUM('FIGARO raw 2023'!BB172:BB195)</f>
        <v>157.19999999999996</v>
      </c>
      <c r="BB10" s="31">
        <f>SUM('FIGARO raw 2023'!BC172:BC195)</f>
        <v>408.9000000000002</v>
      </c>
      <c r="BC10" s="31">
        <f>SUM('FIGARO raw 2023'!BD172:BD195)</f>
        <v>4443.300000000001</v>
      </c>
      <c r="BD10" s="31">
        <f>SUM('FIGARO raw 2023'!BE172:BE195)</f>
        <v>2280.2000000000007</v>
      </c>
      <c r="BE10" s="31">
        <f>SUM('FIGARO raw 2023'!BF172:BF195)</f>
        <v>1363.5999999999995</v>
      </c>
      <c r="BF10" s="31">
        <f>SUM('FIGARO raw 2023'!BG172:BG195)</f>
        <v>1713.9000000000003</v>
      </c>
      <c r="BG10" s="31">
        <f>SUM('FIGARO raw 2023'!BH172:BH195)</f>
        <v>1097.9</v>
      </c>
      <c r="BH10" s="31">
        <f>SUM('FIGARO raw 2023'!BI172:BI195)</f>
        <v>1218.9999999999995</v>
      </c>
      <c r="BI10" s="31">
        <f>SUM('FIGARO raw 2023'!BJ172:BJ195)</f>
        <v>392.00000000000006</v>
      </c>
      <c r="BJ10" s="31">
        <f>SUM('FIGARO raw 2023'!BK172:BK195)</f>
        <v>426.29999999999995</v>
      </c>
      <c r="BK10" s="31">
        <f>SUM('FIGARO raw 2023'!BL172:BL195)</f>
        <v>73.29999999999997</v>
      </c>
      <c r="BL10" s="31">
        <f>SUM('FIGARO raw 2023'!BM172:BM195)</f>
        <v>270.09999999999997</v>
      </c>
      <c r="BM10" s="31">
        <f>SUM('FIGARO raw 2023'!BN172:BN195)</f>
        <v>0</v>
      </c>
      <c r="BN10" s="31">
        <f>SUM('FIGARO raw 2023'!BO172:BO195)</f>
        <v>0</v>
      </c>
      <c r="BO10" s="31">
        <f>SUM('FIGARO raw 2023'!BP172:BP195)</f>
        <v>448.1</v>
      </c>
      <c r="BP10" s="31">
        <f>SUM('FIGARO raw 2023'!BQ172:BQ195)</f>
        <v>36023.2</v>
      </c>
      <c r="BQ10" s="31">
        <f>SUM('FIGARO raw 2023'!BR172:BR195)</f>
        <v>6.699999999999999</v>
      </c>
      <c r="BR10" s="31">
        <f>SUM('FIGARO raw 2023'!BS172:BS195)</f>
        <v>1380.5999999999997</v>
      </c>
      <c r="BS10" s="31">
        <f>SUM('FIGARO raw 2023'!BT172:BT195)</f>
        <v>-3550.100000000001</v>
      </c>
    </row>
    <row r="11" spans="1:71" x14ac:dyDescent="0.25">
      <c r="A11" s="36" t="s">
        <v>91</v>
      </c>
      <c r="B11" s="27" t="s">
        <v>323</v>
      </c>
      <c r="C11" s="31">
        <f>SUM('FIGARO raw 2023'!D196:D219)</f>
        <v>128.6</v>
      </c>
      <c r="D11" s="31">
        <f>SUM('FIGARO raw 2023'!E196:E219)</f>
        <v>13.399999999999997</v>
      </c>
      <c r="E11" s="31">
        <f>SUM('FIGARO raw 2023'!F196:F219)</f>
        <v>11.099999999999998</v>
      </c>
      <c r="F11" s="31">
        <f>SUM('FIGARO raw 2023'!G196:G219)</f>
        <v>33.00000000000001</v>
      </c>
      <c r="G11" s="31">
        <f>SUM('FIGARO raw 2023'!H196:H219)</f>
        <v>1875.5999999999997</v>
      </c>
      <c r="H11" s="31">
        <f>SUM('FIGARO raw 2023'!I196:I219)</f>
        <v>350.10000000000014</v>
      </c>
      <c r="I11" s="31">
        <f>SUM('FIGARO raw 2023'!J196:J219)</f>
        <v>496.6000000000001</v>
      </c>
      <c r="J11" s="31">
        <f>SUM('FIGARO raw 2023'!K196:K219)</f>
        <v>2947.4999999999995</v>
      </c>
      <c r="K11" s="31">
        <f>SUM('FIGARO raw 2023'!L196:L219)</f>
        <v>4931.8</v>
      </c>
      <c r="L11" s="31">
        <f>SUM('FIGARO raw 2023'!M196:M219)</f>
        <v>95.79999999999997</v>
      </c>
      <c r="M11" s="31">
        <f>SUM('FIGARO raw 2023'!N196:N219)</f>
        <v>777.0000000000002</v>
      </c>
      <c r="N11" s="31">
        <f>SUM('FIGARO raw 2023'!O196:O219)</f>
        <v>505.5</v>
      </c>
      <c r="O11" s="31">
        <f>SUM('FIGARO raw 2023'!P196:P219)</f>
        <v>767.9999999999999</v>
      </c>
      <c r="P11" s="31">
        <f>SUM('FIGARO raw 2023'!Q196:Q219)</f>
        <v>199.89999999999995</v>
      </c>
      <c r="Q11" s="31">
        <f>SUM('FIGARO raw 2023'!R196:R219)</f>
        <v>257.49999999999994</v>
      </c>
      <c r="R11" s="31">
        <f>SUM('FIGARO raw 2023'!S196:S219)</f>
        <v>520.9</v>
      </c>
      <c r="S11" s="31">
        <f>SUM('FIGARO raw 2023'!T196:T219)</f>
        <v>261</v>
      </c>
      <c r="T11" s="31">
        <f>SUM('FIGARO raw 2023'!U196:U219)</f>
        <v>352.90000000000015</v>
      </c>
      <c r="U11" s="31">
        <f>SUM('FIGARO raw 2023'!V196:V219)</f>
        <v>774.0999999999999</v>
      </c>
      <c r="V11" s="31">
        <f>SUM('FIGARO raw 2023'!W196:W219)</f>
        <v>844.8999999999997</v>
      </c>
      <c r="W11" s="31">
        <f>SUM('FIGARO raw 2023'!X196:X219)</f>
        <v>118.49999999999994</v>
      </c>
      <c r="X11" s="31">
        <f>SUM('FIGARO raw 2023'!Y196:Y219)</f>
        <v>489.6</v>
      </c>
      <c r="Y11" s="31">
        <f>SUM('FIGARO raw 2023'!Z196:Z219)</f>
        <v>114.59999999999998</v>
      </c>
      <c r="Z11" s="31">
        <f>SUM('FIGARO raw 2023'!AA196:AA219)</f>
        <v>496.9</v>
      </c>
      <c r="AA11" s="31">
        <f>SUM('FIGARO raw 2023'!AB196:AB219)</f>
        <v>55.5</v>
      </c>
      <c r="AB11" s="31">
        <f>SUM('FIGARO raw 2023'!AC196:AC219)</f>
        <v>351.2000000000001</v>
      </c>
      <c r="AC11" s="31">
        <f>SUM('FIGARO raw 2023'!AD196:AD219)</f>
        <v>908.7999999999997</v>
      </c>
      <c r="AD11" s="31">
        <f>SUM('FIGARO raw 2023'!AE196:AE219)</f>
        <v>766.7000000000002</v>
      </c>
      <c r="AE11" s="31">
        <f>SUM('FIGARO raw 2023'!AF196:AF219)</f>
        <v>3334.2999999999993</v>
      </c>
      <c r="AF11" s="31">
        <f>SUM('FIGARO raw 2023'!AG196:AG219)</f>
        <v>3727.5</v>
      </c>
      <c r="AG11" s="31">
        <f>SUM('FIGARO raw 2023'!AH196:AH219)</f>
        <v>798.1</v>
      </c>
      <c r="AH11" s="31">
        <f>SUM('FIGARO raw 2023'!AI196:AI219)</f>
        <v>36.00000000000001</v>
      </c>
      <c r="AI11" s="31">
        <f>SUM('FIGARO raw 2023'!AJ196:AJ219)</f>
        <v>70.49999999999997</v>
      </c>
      <c r="AJ11" s="31">
        <f>SUM('FIGARO raw 2023'!AK196:AK219)</f>
        <v>547.1000000000001</v>
      </c>
      <c r="AK11" s="31">
        <f>SUM('FIGARO raw 2023'!AL196:AL219)</f>
        <v>555.4000000000001</v>
      </c>
      <c r="AL11" s="31">
        <f>SUM('FIGARO raw 2023'!AM196:AM219)</f>
        <v>1102.2000000000003</v>
      </c>
      <c r="AM11" s="31">
        <f>SUM('FIGARO raw 2023'!AN196:AN219)</f>
        <v>6782.399999999998</v>
      </c>
      <c r="AN11" s="31">
        <f>SUM('FIGARO raw 2023'!AO196:AO219)</f>
        <v>1638.3999999999994</v>
      </c>
      <c r="AO11" s="31">
        <f>SUM('FIGARO raw 2023'!AP196:AP219)</f>
        <v>903.6999999999996</v>
      </c>
      <c r="AP11" s="31">
        <f>SUM('FIGARO raw 2023'!AQ196:AQ219)</f>
        <v>1525.3999999999996</v>
      </c>
      <c r="AQ11" s="31">
        <f>SUM('FIGARO raw 2023'!AR196:AR219)</f>
        <v>1630.1999999999996</v>
      </c>
      <c r="AR11" s="31">
        <f>SUM('FIGARO raw 2023'!AS196:AS219)</f>
        <v>946.4999999999998</v>
      </c>
      <c r="AS11" s="31">
        <f>SUM('FIGARO raw 2023'!AT196:AT219)</f>
        <v>1390.1</v>
      </c>
      <c r="AT11" s="31">
        <f>SUM('FIGARO raw 2023'!AU196:AU219)</f>
        <v>652.2000000000003</v>
      </c>
      <c r="AU11" s="31">
        <f>SUM('FIGARO raw 2023'!AV196:AV219)</f>
        <v>2450.4999999999995</v>
      </c>
      <c r="AV11" s="31">
        <f>SUM('FIGARO raw 2023'!AW196:AW219)</f>
        <v>1415.1000000000004</v>
      </c>
      <c r="AW11" s="31">
        <f>SUM('FIGARO raw 2023'!AX196:AX219)</f>
        <v>623.4000000000002</v>
      </c>
      <c r="AX11" s="31">
        <f>SUM('FIGARO raw 2023'!AY196:AY219)</f>
        <v>1941.7999999999995</v>
      </c>
      <c r="AY11" s="31">
        <f>SUM('FIGARO raw 2023'!AZ196:AZ219)</f>
        <v>1171.8</v>
      </c>
      <c r="AZ11" s="31">
        <f>SUM('FIGARO raw 2023'!BA196:BA219)</f>
        <v>396.8</v>
      </c>
      <c r="BA11" s="31">
        <f>SUM('FIGARO raw 2023'!BB196:BB219)</f>
        <v>268.1000000000001</v>
      </c>
      <c r="BB11" s="31">
        <f>SUM('FIGARO raw 2023'!BC196:BC219)</f>
        <v>642.3000000000002</v>
      </c>
      <c r="BC11" s="31">
        <f>SUM('FIGARO raw 2023'!BD196:BD219)</f>
        <v>3198.3</v>
      </c>
      <c r="BD11" s="31">
        <f>SUM('FIGARO raw 2023'!BE196:BE219)</f>
        <v>2301.2999999999997</v>
      </c>
      <c r="BE11" s="31">
        <f>SUM('FIGARO raw 2023'!BF196:BF219)</f>
        <v>1690.7999999999997</v>
      </c>
      <c r="BF11" s="31">
        <f>SUM('FIGARO raw 2023'!BG196:BG219)</f>
        <v>721.1999999999998</v>
      </c>
      <c r="BG11" s="31">
        <f>SUM('FIGARO raw 2023'!BH196:BH219)</f>
        <v>967.6999999999999</v>
      </c>
      <c r="BH11" s="31">
        <f>SUM('FIGARO raw 2023'!BI196:BI219)</f>
        <v>1571.9</v>
      </c>
      <c r="BI11" s="31">
        <f>SUM('FIGARO raw 2023'!BJ196:BJ219)</f>
        <v>725.3000000000002</v>
      </c>
      <c r="BJ11" s="31">
        <f>SUM('FIGARO raw 2023'!BK196:BK219)</f>
        <v>888.2000000000002</v>
      </c>
      <c r="BK11" s="31">
        <f>SUM('FIGARO raw 2023'!BL196:BL219)</f>
        <v>48.20000000000002</v>
      </c>
      <c r="BL11" s="31">
        <f>SUM('FIGARO raw 2023'!BM196:BM219)</f>
        <v>210.79999999999993</v>
      </c>
      <c r="BM11" s="31">
        <f>SUM('FIGARO raw 2023'!BN196:BN219)</f>
        <v>0</v>
      </c>
      <c r="BN11" s="31">
        <f>SUM('FIGARO raw 2023'!BO196:BO219)</f>
        <v>0</v>
      </c>
      <c r="BO11" s="31">
        <f>SUM('FIGARO raw 2023'!BP196:BP219)</f>
        <v>95.6</v>
      </c>
      <c r="BP11" s="31">
        <f>SUM('FIGARO raw 2023'!BQ196:BQ219)</f>
        <v>7648.300000000001</v>
      </c>
      <c r="BQ11" s="31">
        <f>SUM('FIGARO raw 2023'!BR196:BR219)</f>
        <v>30.8</v>
      </c>
      <c r="BR11" s="31">
        <f>SUM('FIGARO raw 2023'!BS196:BS219)</f>
        <v>1178.6999999999998</v>
      </c>
      <c r="BS11" s="31">
        <f>SUM('FIGARO raw 2023'!BT196:BT219)</f>
        <v>-3910.500000000001</v>
      </c>
    </row>
    <row r="12" spans="1:71" x14ac:dyDescent="0.25">
      <c r="A12" s="36" t="s">
        <v>93</v>
      </c>
      <c r="B12" s="27" t="s">
        <v>324</v>
      </c>
      <c r="C12" s="31">
        <f>SUM('FIGARO raw 2023'!D220:D243)</f>
        <v>14104.5</v>
      </c>
      <c r="D12" s="31">
        <f>SUM('FIGARO raw 2023'!E220:E243)</f>
        <v>1195.9999999999993</v>
      </c>
      <c r="E12" s="31">
        <f>SUM('FIGARO raw 2023'!F220:F243)</f>
        <v>663.7</v>
      </c>
      <c r="F12" s="31">
        <f>SUM('FIGARO raw 2023'!G220:G243)</f>
        <v>2108.3999999999996</v>
      </c>
      <c r="G12" s="31">
        <f>SUM('FIGARO raw 2023'!H220:H243)</f>
        <v>5136.900000000001</v>
      </c>
      <c r="H12" s="31">
        <f>SUM('FIGARO raw 2023'!I220:I243)</f>
        <v>1025.9</v>
      </c>
      <c r="I12" s="31">
        <f>SUM('FIGARO raw 2023'!J220:J243)</f>
        <v>1051.1</v>
      </c>
      <c r="J12" s="31">
        <f>SUM('FIGARO raw 2023'!K220:K243)</f>
        <v>1299.9999999999995</v>
      </c>
      <c r="K12" s="31">
        <f>SUM('FIGARO raw 2023'!L220:L243)</f>
        <v>334.5000000000001</v>
      </c>
      <c r="L12" s="31">
        <f>SUM('FIGARO raw 2023'!M220:M243)</f>
        <v>46366.8</v>
      </c>
      <c r="M12" s="31">
        <f>SUM('FIGARO raw 2023'!N220:N243)</f>
        <v>43212.999999999985</v>
      </c>
      <c r="N12" s="31">
        <f>SUM('FIGARO raw 2023'!O220:O243)</f>
        <v>1513.5</v>
      </c>
      <c r="O12" s="31">
        <f>SUM('FIGARO raw 2023'!P220:P243)</f>
        <v>3557.9999999999995</v>
      </c>
      <c r="P12" s="31">
        <f>SUM('FIGARO raw 2023'!Q220:Q243)</f>
        <v>5929.799999999998</v>
      </c>
      <c r="Q12" s="31">
        <f>SUM('FIGARO raw 2023'!R220:R243)</f>
        <v>7521.599999999999</v>
      </c>
      <c r="R12" s="31">
        <f>SUM('FIGARO raw 2023'!S220:S243)</f>
        <v>2254.7</v>
      </c>
      <c r="S12" s="31">
        <f>SUM('FIGARO raw 2023'!T220:T243)</f>
        <v>668.9000000000002</v>
      </c>
      <c r="T12" s="31">
        <f>SUM('FIGARO raw 2023'!U220:U243)</f>
        <v>1498</v>
      </c>
      <c r="U12" s="31">
        <f>SUM('FIGARO raw 2023'!V220:V243)</f>
        <v>1971.7999999999995</v>
      </c>
      <c r="V12" s="31">
        <f>SUM('FIGARO raw 2023'!W220:W243)</f>
        <v>3150.4000000000005</v>
      </c>
      <c r="W12" s="31">
        <f>SUM('FIGARO raw 2023'!X220:X243)</f>
        <v>572.3000000000001</v>
      </c>
      <c r="X12" s="31">
        <f>SUM('FIGARO raw 2023'!Y220:Y243)</f>
        <v>1358.0000000000005</v>
      </c>
      <c r="Y12" s="31">
        <f>SUM('FIGARO raw 2023'!Z220:Z243)</f>
        <v>1129.3999999999999</v>
      </c>
      <c r="Z12" s="31">
        <f>SUM('FIGARO raw 2023'!AA220:AA243)</f>
        <v>13120.199999999995</v>
      </c>
      <c r="AA12" s="31">
        <f>SUM('FIGARO raw 2023'!AB220:AB243)</f>
        <v>284.1</v>
      </c>
      <c r="AB12" s="31">
        <f>SUM('FIGARO raw 2023'!AC220:AC243)</f>
        <v>3305.3999999999996</v>
      </c>
      <c r="AC12" s="31">
        <f>SUM('FIGARO raw 2023'!AD220:AD243)</f>
        <v>24582.1</v>
      </c>
      <c r="AD12" s="31">
        <f>SUM('FIGARO raw 2023'!AE220:AE243)</f>
        <v>2973.2999999999997</v>
      </c>
      <c r="AE12" s="31">
        <f>SUM('FIGARO raw 2023'!AF220:AF243)</f>
        <v>10479.900000000001</v>
      </c>
      <c r="AF12" s="31">
        <f>SUM('FIGARO raw 2023'!AG220:AG243)</f>
        <v>3720.8999999999996</v>
      </c>
      <c r="AG12" s="31">
        <f>SUM('FIGARO raw 2023'!AH220:AH243)</f>
        <v>45254.2</v>
      </c>
      <c r="AH12" s="31">
        <f>SUM('FIGARO raw 2023'!AI220:AI243)</f>
        <v>23804.6</v>
      </c>
      <c r="AI12" s="31">
        <f>SUM('FIGARO raw 2023'!AJ220:AJ243)</f>
        <v>21056.600000000002</v>
      </c>
      <c r="AJ12" s="31">
        <f>SUM('FIGARO raw 2023'!AK220:AK243)</f>
        <v>7797.700000000001</v>
      </c>
      <c r="AK12" s="31">
        <f>SUM('FIGARO raw 2023'!AL220:AL243)</f>
        <v>1774</v>
      </c>
      <c r="AL12" s="31">
        <f>SUM('FIGARO raw 2023'!AM220:AM243)</f>
        <v>2547.6000000000004</v>
      </c>
      <c r="AM12" s="31">
        <f>SUM('FIGARO raw 2023'!AN220:AN243)</f>
        <v>308.40000000000015</v>
      </c>
      <c r="AN12" s="31">
        <f>SUM('FIGARO raw 2023'!AO220:AO243)</f>
        <v>645.0000000000001</v>
      </c>
      <c r="AO12" s="31">
        <f>SUM('FIGARO raw 2023'!AP220:AP243)</f>
        <v>553.4000000000001</v>
      </c>
      <c r="AP12" s="31">
        <f>SUM('FIGARO raw 2023'!AQ220:AQ243)</f>
        <v>1381.7</v>
      </c>
      <c r="AQ12" s="31">
        <f>SUM('FIGARO raw 2023'!AR220:AR243)</f>
        <v>630.2</v>
      </c>
      <c r="AR12" s="31">
        <f>SUM('FIGARO raw 2023'!AS220:AS243)</f>
        <v>741.4</v>
      </c>
      <c r="AS12" s="31">
        <f>SUM('FIGARO raw 2023'!AT220:AT243)</f>
        <v>1699.3999999999996</v>
      </c>
      <c r="AT12" s="31">
        <f>SUM('FIGARO raw 2023'!AU220:AU243)</f>
        <v>1241.5999999999995</v>
      </c>
      <c r="AU12" s="31">
        <f>SUM('FIGARO raw 2023'!AV220:AV243)</f>
        <v>2837.599999999999</v>
      </c>
      <c r="AV12" s="31">
        <f>SUM('FIGARO raw 2023'!AW220:AW243)</f>
        <v>1368.5999999999995</v>
      </c>
      <c r="AW12" s="31">
        <f>SUM('FIGARO raw 2023'!AX220:AX243)</f>
        <v>595.2000000000002</v>
      </c>
      <c r="AX12" s="31">
        <f>SUM('FIGARO raw 2023'!AY220:AY243)</f>
        <v>434.90000000000003</v>
      </c>
      <c r="AY12" s="31">
        <f>SUM('FIGARO raw 2023'!AZ220:AZ243)</f>
        <v>630.0000000000002</v>
      </c>
      <c r="AZ12" s="31">
        <f>SUM('FIGARO raw 2023'!BA220:BA243)</f>
        <v>3173.0999999999995</v>
      </c>
      <c r="BA12" s="31">
        <f>SUM('FIGARO raw 2023'!BB220:BB243)</f>
        <v>317.1</v>
      </c>
      <c r="BB12" s="31">
        <f>SUM('FIGARO raw 2023'!BC220:BC243)</f>
        <v>306.2</v>
      </c>
      <c r="BC12" s="31">
        <f>SUM('FIGARO raw 2023'!BD220:BD243)</f>
        <v>3365.7000000000007</v>
      </c>
      <c r="BD12" s="31">
        <f>SUM('FIGARO raw 2023'!BE220:BE243)</f>
        <v>5713.100000000001</v>
      </c>
      <c r="BE12" s="31">
        <f>SUM('FIGARO raw 2023'!BF220:BF243)</f>
        <v>1757.7000000000003</v>
      </c>
      <c r="BF12" s="31">
        <f>SUM('FIGARO raw 2023'!BG220:BG243)</f>
        <v>2907.4000000000005</v>
      </c>
      <c r="BG12" s="31">
        <f>SUM('FIGARO raw 2023'!BH220:BH243)</f>
        <v>1422.3999999999996</v>
      </c>
      <c r="BH12" s="31">
        <f>SUM('FIGARO raw 2023'!BI220:BI243)</f>
        <v>750</v>
      </c>
      <c r="BI12" s="31">
        <f>SUM('FIGARO raw 2023'!BJ220:BJ243)</f>
        <v>838.2000000000002</v>
      </c>
      <c r="BJ12" s="31">
        <f>SUM('FIGARO raw 2023'!BK220:BK243)</f>
        <v>754.1000000000001</v>
      </c>
      <c r="BK12" s="31">
        <f>SUM('FIGARO raw 2023'!BL220:BL243)</f>
        <v>131.29999999999998</v>
      </c>
      <c r="BL12" s="31">
        <f>SUM('FIGARO raw 2023'!BM220:BM243)</f>
        <v>1147.4999999999993</v>
      </c>
      <c r="BM12" s="31">
        <f>SUM('FIGARO raw 2023'!BN220:BN243)</f>
        <v>0</v>
      </c>
      <c r="BN12" s="31">
        <f>SUM('FIGARO raw 2023'!BO220:BO243)</f>
        <v>0</v>
      </c>
      <c r="BO12" s="31">
        <f>SUM('FIGARO raw 2023'!BP220:BP243)</f>
        <v>1109.7000000000003</v>
      </c>
      <c r="BP12" s="31">
        <f>SUM('FIGARO raw 2023'!BQ220:BQ243)</f>
        <v>160639.50000000003</v>
      </c>
      <c r="BQ12" s="31">
        <f>SUM('FIGARO raw 2023'!BR220:BR243)</f>
        <v>15.2</v>
      </c>
      <c r="BR12" s="31">
        <f>SUM('FIGARO raw 2023'!BS220:BS243)</f>
        <v>1817.8</v>
      </c>
      <c r="BS12" s="31">
        <f>SUM('FIGARO raw 2023'!BT220:BT243)</f>
        <v>-8746.5</v>
      </c>
    </row>
    <row r="13" spans="1:71" x14ac:dyDescent="0.25">
      <c r="A13" s="36" t="s">
        <v>95</v>
      </c>
      <c r="B13" s="27" t="s">
        <v>325</v>
      </c>
      <c r="C13" s="31">
        <f>SUM('FIGARO raw 2023'!D244:D267)</f>
        <v>22697.4</v>
      </c>
      <c r="D13" s="31">
        <f>SUM('FIGARO raw 2023'!E244:E267)</f>
        <v>314.4</v>
      </c>
      <c r="E13" s="31">
        <f>SUM('FIGARO raw 2023'!F244:F267)</f>
        <v>206.39999999999998</v>
      </c>
      <c r="F13" s="31">
        <f>SUM('FIGARO raw 2023'!G244:G267)</f>
        <v>1077.1999999999998</v>
      </c>
      <c r="G13" s="31">
        <f>SUM('FIGARO raw 2023'!H244:H267)</f>
        <v>13551.699999999999</v>
      </c>
      <c r="H13" s="31">
        <f>SUM('FIGARO raw 2023'!I244:I267)</f>
        <v>8641.5</v>
      </c>
      <c r="I13" s="31">
        <f>SUM('FIGARO raw 2023'!J244:J267)</f>
        <v>5142.500000000001</v>
      </c>
      <c r="J13" s="31">
        <f>SUM('FIGARO raw 2023'!K244:K267)</f>
        <v>8514.5</v>
      </c>
      <c r="K13" s="31">
        <f>SUM('FIGARO raw 2023'!L244:L267)</f>
        <v>2223.1000000000004</v>
      </c>
      <c r="L13" s="31">
        <f>SUM('FIGARO raw 2023'!M244:M267)</f>
        <v>16052.899999999998</v>
      </c>
      <c r="M13" s="31">
        <f>SUM('FIGARO raw 2023'!N244:N267)</f>
        <v>144520.4</v>
      </c>
      <c r="N13" s="31">
        <f>SUM('FIGARO raw 2023'!O244:O267)</f>
        <v>20059.300000000003</v>
      </c>
      <c r="O13" s="31">
        <f>SUM('FIGARO raw 2023'!P244:P267)</f>
        <v>53745.29999999999</v>
      </c>
      <c r="P13" s="31">
        <f>SUM('FIGARO raw 2023'!Q244:Q267)</f>
        <v>8240.600000000004</v>
      </c>
      <c r="Q13" s="31">
        <f>SUM('FIGARO raw 2023'!R244:R267)</f>
        <v>8783.6</v>
      </c>
      <c r="R13" s="31">
        <f>SUM('FIGARO raw 2023'!S244:S267)</f>
        <v>8313.199999999999</v>
      </c>
      <c r="S13" s="31">
        <f>SUM('FIGARO raw 2023'!T244:T267)</f>
        <v>4068.700000000001</v>
      </c>
      <c r="T13" s="31">
        <f>SUM('FIGARO raw 2023'!U244:U267)</f>
        <v>7289.200000000002</v>
      </c>
      <c r="U13" s="31">
        <f>SUM('FIGARO raw 2023'!V244:V267)</f>
        <v>5609.4</v>
      </c>
      <c r="V13" s="31">
        <f>SUM('FIGARO raw 2023'!W244:W267)</f>
        <v>11474.300000000001</v>
      </c>
      <c r="W13" s="31">
        <f>SUM('FIGARO raw 2023'!X244:X267)</f>
        <v>3078.0999999999995</v>
      </c>
      <c r="X13" s="31">
        <f>SUM('FIGARO raw 2023'!Y244:Y267)</f>
        <v>6398.7</v>
      </c>
      <c r="Y13" s="31">
        <f>SUM('FIGARO raw 2023'!Z244:Z267)</f>
        <v>2123.9999999999995</v>
      </c>
      <c r="Z13" s="31">
        <f>SUM('FIGARO raw 2023'!AA244:AA267)</f>
        <v>11992.199999999997</v>
      </c>
      <c r="AA13" s="31">
        <f>SUM('FIGARO raw 2023'!AB244:AB267)</f>
        <v>637.1</v>
      </c>
      <c r="AB13" s="31">
        <f>SUM('FIGARO raw 2023'!AC244:AC267)</f>
        <v>2494.6999999999994</v>
      </c>
      <c r="AC13" s="31">
        <f>SUM('FIGARO raw 2023'!AD244:AD267)</f>
        <v>22844.3</v>
      </c>
      <c r="AD13" s="31">
        <f>SUM('FIGARO raw 2023'!AE244:AE267)</f>
        <v>2473.6000000000004</v>
      </c>
      <c r="AE13" s="31">
        <f>SUM('FIGARO raw 2023'!AF244:AF267)</f>
        <v>10938.500000000004</v>
      </c>
      <c r="AF13" s="31">
        <f>SUM('FIGARO raw 2023'!AG244:AG267)</f>
        <v>2887.7</v>
      </c>
      <c r="AG13" s="31">
        <f>SUM('FIGARO raw 2023'!AH244:AH267)</f>
        <v>3937.8000000000006</v>
      </c>
      <c r="AH13" s="31">
        <f>SUM('FIGARO raw 2023'!AI244:AI267)</f>
        <v>533.9999999999999</v>
      </c>
      <c r="AI13" s="31">
        <f>SUM('FIGARO raw 2023'!AJ244:AJ267)</f>
        <v>933.9999999999999</v>
      </c>
      <c r="AJ13" s="31">
        <f>SUM('FIGARO raw 2023'!AK244:AK267)</f>
        <v>1592.5</v>
      </c>
      <c r="AK13" s="31">
        <f>SUM('FIGARO raw 2023'!AL244:AL267)</f>
        <v>213</v>
      </c>
      <c r="AL13" s="31">
        <f>SUM('FIGARO raw 2023'!AM244:AM267)</f>
        <v>3275.2999999999993</v>
      </c>
      <c r="AM13" s="31">
        <f>SUM('FIGARO raw 2023'!AN244:AN267)</f>
        <v>2053.7999999999997</v>
      </c>
      <c r="AN13" s="31">
        <f>SUM('FIGARO raw 2023'!AO244:AO267)</f>
        <v>502.1000000000001</v>
      </c>
      <c r="AO13" s="31">
        <f>SUM('FIGARO raw 2023'!AP244:AP267)</f>
        <v>463.3</v>
      </c>
      <c r="AP13" s="31">
        <f>SUM('FIGARO raw 2023'!AQ244:AQ267)</f>
        <v>1983.8999999999996</v>
      </c>
      <c r="AQ13" s="31">
        <f>SUM('FIGARO raw 2023'!AR244:AR267)</f>
        <v>477.4000000000001</v>
      </c>
      <c r="AR13" s="31">
        <f>SUM('FIGARO raw 2023'!AS244:AS267)</f>
        <v>237.50000000000003</v>
      </c>
      <c r="AS13" s="31">
        <f>SUM('FIGARO raw 2023'!AT244:AT267)</f>
        <v>268.9</v>
      </c>
      <c r="AT13" s="31">
        <f>SUM('FIGARO raw 2023'!AU244:AU267)</f>
        <v>2773.2</v>
      </c>
      <c r="AU13" s="31">
        <f>SUM('FIGARO raw 2023'!AV244:AV267)</f>
        <v>1862.1999999999998</v>
      </c>
      <c r="AV13" s="31">
        <f>SUM('FIGARO raw 2023'!AW244:AW267)</f>
        <v>1903.4999999999993</v>
      </c>
      <c r="AW13" s="31">
        <f>SUM('FIGARO raw 2023'!AX244:AX267)</f>
        <v>2594.9999999999995</v>
      </c>
      <c r="AX13" s="31">
        <f>SUM('FIGARO raw 2023'!AY244:AY267)</f>
        <v>337.60000000000014</v>
      </c>
      <c r="AY13" s="31">
        <f>SUM('FIGARO raw 2023'!AZ244:AZ267)</f>
        <v>936.4999999999999</v>
      </c>
      <c r="AZ13" s="31">
        <f>SUM('FIGARO raw 2023'!BA244:BA267)</f>
        <v>1373.2</v>
      </c>
      <c r="BA13" s="31">
        <f>SUM('FIGARO raw 2023'!BB244:BB267)</f>
        <v>154.4</v>
      </c>
      <c r="BB13" s="31">
        <f>SUM('FIGARO raw 2023'!BC244:BC267)</f>
        <v>175.59999999999997</v>
      </c>
      <c r="BC13" s="31">
        <f>SUM('FIGARO raw 2023'!BD244:BD267)</f>
        <v>6394.899999999999</v>
      </c>
      <c r="BD13" s="31">
        <f>SUM('FIGARO raw 2023'!BE244:BE267)</f>
        <v>2538.199999999999</v>
      </c>
      <c r="BE13" s="31">
        <f>SUM('FIGARO raw 2023'!BF244:BF267)</f>
        <v>1214.8999999999996</v>
      </c>
      <c r="BF13" s="31">
        <f>SUM('FIGARO raw 2023'!BG244:BG267)</f>
        <v>13301.399999999996</v>
      </c>
      <c r="BG13" s="31">
        <f>SUM('FIGARO raw 2023'!BH244:BH267)</f>
        <v>1608.6</v>
      </c>
      <c r="BH13" s="31">
        <f>SUM('FIGARO raw 2023'!BI244:BI267)</f>
        <v>712.9999999999999</v>
      </c>
      <c r="BI13" s="31">
        <f>SUM('FIGARO raw 2023'!BJ244:BJ267)</f>
        <v>493.9000000000001</v>
      </c>
      <c r="BJ13" s="31">
        <f>SUM('FIGARO raw 2023'!BK244:BK267)</f>
        <v>494.2</v>
      </c>
      <c r="BK13" s="31">
        <f>SUM('FIGARO raw 2023'!BL244:BL267)</f>
        <v>91.10000000000001</v>
      </c>
      <c r="BL13" s="31">
        <f>SUM('FIGARO raw 2023'!BM244:BM267)</f>
        <v>2842.5999999999995</v>
      </c>
      <c r="BM13" s="31">
        <f>SUM('FIGARO raw 2023'!BN244:BN267)</f>
        <v>0</v>
      </c>
      <c r="BN13" s="31">
        <f>SUM('FIGARO raw 2023'!BO244:BO267)</f>
        <v>0</v>
      </c>
      <c r="BO13" s="31">
        <f>SUM('FIGARO raw 2023'!BP244:BP267)</f>
        <v>4885.100000000002</v>
      </c>
      <c r="BP13" s="31">
        <f>SUM('FIGARO raw 2023'!BQ244:BQ267)</f>
        <v>75927.39999999998</v>
      </c>
      <c r="BQ13" s="31">
        <f>SUM('FIGARO raw 2023'!BR244:BR267)</f>
        <v>99.8</v>
      </c>
      <c r="BR13" s="31">
        <f>SUM('FIGARO raw 2023'!BS244:BS267)</f>
        <v>10244.500000000004</v>
      </c>
      <c r="BS13" s="31">
        <f>SUM('FIGARO raw 2023'!BT244:BT267)</f>
        <v>-3150.7000000000007</v>
      </c>
    </row>
    <row r="14" spans="1:71" x14ac:dyDescent="0.25">
      <c r="A14" s="36" t="s">
        <v>97</v>
      </c>
      <c r="B14" s="27" t="s">
        <v>326</v>
      </c>
      <c r="C14" s="31">
        <f>SUM('FIGARO raw 2023'!D268:D291)</f>
        <v>2302.799999999999</v>
      </c>
      <c r="D14" s="31">
        <f>SUM('FIGARO raw 2023'!E268:E291)</f>
        <v>24.700000000000003</v>
      </c>
      <c r="E14" s="31">
        <f>SUM('FIGARO raw 2023'!F268:F291)</f>
        <v>30.900000000000002</v>
      </c>
      <c r="F14" s="31">
        <f>SUM('FIGARO raw 2023'!G268:G291)</f>
        <v>83.5</v>
      </c>
      <c r="G14" s="31">
        <f>SUM('FIGARO raw 2023'!H268:H291)</f>
        <v>4307.5</v>
      </c>
      <c r="H14" s="31">
        <f>SUM('FIGARO raw 2023'!I268:I291)</f>
        <v>406.3</v>
      </c>
      <c r="I14" s="31">
        <f>SUM('FIGARO raw 2023'!J268:J291)</f>
        <v>300.3</v>
      </c>
      <c r="J14" s="31">
        <f>SUM('FIGARO raw 2023'!K268:K291)</f>
        <v>386.50000000000006</v>
      </c>
      <c r="K14" s="31">
        <f>SUM('FIGARO raw 2023'!L268:L291)</f>
        <v>131.59999999999997</v>
      </c>
      <c r="L14" s="31">
        <f>SUM('FIGARO raw 2023'!M268:M291)</f>
        <v>573.8000000000001</v>
      </c>
      <c r="M14" s="31">
        <f>SUM('FIGARO raw 2023'!N268:N291)</f>
        <v>6191.600000000002</v>
      </c>
      <c r="N14" s="31">
        <f>SUM('FIGARO raw 2023'!O268:O291)</f>
        <v>36651.39999999999</v>
      </c>
      <c r="O14" s="31">
        <f>SUM('FIGARO raw 2023'!P268:P291)</f>
        <v>2759.0999999999995</v>
      </c>
      <c r="P14" s="31">
        <f>SUM('FIGARO raw 2023'!Q268:Q291)</f>
        <v>587.7</v>
      </c>
      <c r="Q14" s="31">
        <f>SUM('FIGARO raw 2023'!R268:R291)</f>
        <v>498.80000000000007</v>
      </c>
      <c r="R14" s="31">
        <f>SUM('FIGARO raw 2023'!S268:S291)</f>
        <v>599.2999999999998</v>
      </c>
      <c r="S14" s="31">
        <f>SUM('FIGARO raw 2023'!T268:T291)</f>
        <v>748</v>
      </c>
      <c r="T14" s="31">
        <f>SUM('FIGARO raw 2023'!U268:U291)</f>
        <v>556.3999999999999</v>
      </c>
      <c r="U14" s="31">
        <f>SUM('FIGARO raw 2023'!V268:V291)</f>
        <v>1050.9</v>
      </c>
      <c r="V14" s="31">
        <f>SUM('FIGARO raw 2023'!W268:W291)</f>
        <v>1215.5</v>
      </c>
      <c r="W14" s="31">
        <f>SUM('FIGARO raw 2023'!X268:X291)</f>
        <v>261.59999999999997</v>
      </c>
      <c r="X14" s="31">
        <f>SUM('FIGARO raw 2023'!Y268:Y291)</f>
        <v>694.5000000000001</v>
      </c>
      <c r="Y14" s="31">
        <f>SUM('FIGARO raw 2023'!Z268:Z291)</f>
        <v>218.49999999999994</v>
      </c>
      <c r="Z14" s="31">
        <f>SUM('FIGARO raw 2023'!AA268:AA291)</f>
        <v>821.7</v>
      </c>
      <c r="AA14" s="31">
        <f>SUM('FIGARO raw 2023'!AB268:AB291)</f>
        <v>55.50000000000001</v>
      </c>
      <c r="AB14" s="31">
        <f>SUM('FIGARO raw 2023'!AC268:AC291)</f>
        <v>401.1000000000001</v>
      </c>
      <c r="AC14" s="31">
        <f>SUM('FIGARO raw 2023'!AD268:AD291)</f>
        <v>2407.6</v>
      </c>
      <c r="AD14" s="31">
        <f>SUM('FIGARO raw 2023'!AE268:AE291)</f>
        <v>342.50000000000006</v>
      </c>
      <c r="AE14" s="31">
        <f>SUM('FIGARO raw 2023'!AF268:AF291)</f>
        <v>8858.2</v>
      </c>
      <c r="AF14" s="31">
        <f>SUM('FIGARO raw 2023'!AG268:AG291)</f>
        <v>1580.1000000000001</v>
      </c>
      <c r="AG14" s="31">
        <f>SUM('FIGARO raw 2023'!AH268:AH291)</f>
        <v>545.7000000000002</v>
      </c>
      <c r="AH14" s="31">
        <f>SUM('FIGARO raw 2023'!AI268:AI291)</f>
        <v>174.29999999999998</v>
      </c>
      <c r="AI14" s="31">
        <f>SUM('FIGARO raw 2023'!AJ268:AJ291)</f>
        <v>282.3000000000001</v>
      </c>
      <c r="AJ14" s="31">
        <f>SUM('FIGARO raw 2023'!AK268:AK291)</f>
        <v>514.9999999999999</v>
      </c>
      <c r="AK14" s="31">
        <f>SUM('FIGARO raw 2023'!AL268:AL291)</f>
        <v>88.49999999999999</v>
      </c>
      <c r="AL14" s="31">
        <f>SUM('FIGARO raw 2023'!AM268:AM291)</f>
        <v>852.1999999999998</v>
      </c>
      <c r="AM14" s="31">
        <f>SUM('FIGARO raw 2023'!AN268:AN291)</f>
        <v>783.2000000000003</v>
      </c>
      <c r="AN14" s="31">
        <f>SUM('FIGARO raw 2023'!AO268:AO291)</f>
        <v>269.9000000000001</v>
      </c>
      <c r="AO14" s="31">
        <f>SUM('FIGARO raw 2023'!AP268:AP291)</f>
        <v>316.00000000000006</v>
      </c>
      <c r="AP14" s="31">
        <f>SUM('FIGARO raw 2023'!AQ268:AQ291)</f>
        <v>1821.6999999999998</v>
      </c>
      <c r="AQ14" s="31">
        <f>SUM('FIGARO raw 2023'!AR268:AR291)</f>
        <v>332.60000000000014</v>
      </c>
      <c r="AR14" s="31">
        <f>SUM('FIGARO raw 2023'!AS268:AS291)</f>
        <v>156.1</v>
      </c>
      <c r="AS14" s="31">
        <f>SUM('FIGARO raw 2023'!AT268:AT291)</f>
        <v>187.4</v>
      </c>
      <c r="AT14" s="31">
        <f>SUM('FIGARO raw 2023'!AU268:AU291)</f>
        <v>497.0000000000001</v>
      </c>
      <c r="AU14" s="31">
        <f>SUM('FIGARO raw 2023'!AV268:AV291)</f>
        <v>1705.5000000000002</v>
      </c>
      <c r="AV14" s="31">
        <f>SUM('FIGARO raw 2023'!AW268:AW291)</f>
        <v>571.0000000000001</v>
      </c>
      <c r="AW14" s="31">
        <f>SUM('FIGARO raw 2023'!AX268:AX291)</f>
        <v>1803.3</v>
      </c>
      <c r="AX14" s="31">
        <f>SUM('FIGARO raw 2023'!AY268:AY291)</f>
        <v>209.8</v>
      </c>
      <c r="AY14" s="31">
        <f>SUM('FIGARO raw 2023'!AZ268:AZ291)</f>
        <v>1295.9</v>
      </c>
      <c r="AZ14" s="31">
        <f>SUM('FIGARO raw 2023'!BA268:BA291)</f>
        <v>1139.6</v>
      </c>
      <c r="BA14" s="31">
        <f>SUM('FIGARO raw 2023'!BB268:BB291)</f>
        <v>99.09999999999997</v>
      </c>
      <c r="BB14" s="31">
        <f>SUM('FIGARO raw 2023'!BC268:BC291)</f>
        <v>94.29999999999995</v>
      </c>
      <c r="BC14" s="31">
        <f>SUM('FIGARO raw 2023'!BD268:BD291)</f>
        <v>1073.8000000000004</v>
      </c>
      <c r="BD14" s="31">
        <f>SUM('FIGARO raw 2023'!BE268:BE291)</f>
        <v>2172.1000000000004</v>
      </c>
      <c r="BE14" s="31">
        <f>SUM('FIGARO raw 2023'!BF268:BF291)</f>
        <v>823.6000000000001</v>
      </c>
      <c r="BF14" s="31">
        <f>SUM('FIGARO raw 2023'!BG268:BG291)</f>
        <v>41308.100000000006</v>
      </c>
      <c r="BG14" s="31">
        <f>SUM('FIGARO raw 2023'!BH268:BH291)</f>
        <v>3254</v>
      </c>
      <c r="BH14" s="31">
        <f>SUM('FIGARO raw 2023'!BI268:BI291)</f>
        <v>214.09999999999997</v>
      </c>
      <c r="BI14" s="31">
        <f>SUM('FIGARO raw 2023'!BJ268:BJ291)</f>
        <v>199.49999999999997</v>
      </c>
      <c r="BJ14" s="31">
        <f>SUM('FIGARO raw 2023'!BK268:BK291)</f>
        <v>158.29999999999998</v>
      </c>
      <c r="BK14" s="31">
        <f>SUM('FIGARO raw 2023'!BL268:BL291)</f>
        <v>19.300000000000004</v>
      </c>
      <c r="BL14" s="31">
        <f>SUM('FIGARO raw 2023'!BM268:BM291)</f>
        <v>219.89999999999992</v>
      </c>
      <c r="BM14" s="31">
        <f>SUM('FIGARO raw 2023'!BN268:BN291)</f>
        <v>0</v>
      </c>
      <c r="BN14" s="31">
        <f>SUM('FIGARO raw 2023'!BO268:BO291)</f>
        <v>0</v>
      </c>
      <c r="BO14" s="31">
        <f>SUM('FIGARO raw 2023'!BP268:BP291)</f>
        <v>68668.2</v>
      </c>
      <c r="BP14" s="31">
        <f>SUM('FIGARO raw 2023'!BQ268:BQ291)</f>
        <v>67923.79999999999</v>
      </c>
      <c r="BQ14" s="31">
        <f>SUM('FIGARO raw 2023'!BR268:BR291)</f>
        <v>149.69999999999996</v>
      </c>
      <c r="BR14" s="31">
        <f>SUM('FIGARO raw 2023'!BS268:BS291)</f>
        <v>19050.500000000004</v>
      </c>
      <c r="BS14" s="31">
        <f>SUM('FIGARO raw 2023'!BT268:BT291)</f>
        <v>-31803.599999999988</v>
      </c>
    </row>
    <row r="15" spans="1:71" x14ac:dyDescent="0.25">
      <c r="A15" s="36" t="s">
        <v>99</v>
      </c>
      <c r="B15" s="27" t="s">
        <v>327</v>
      </c>
      <c r="C15" s="31">
        <f>SUM('FIGARO raw 2023'!D292:D315)</f>
        <v>2656.8</v>
      </c>
      <c r="D15" s="31">
        <f>SUM('FIGARO raw 2023'!E292:E315)</f>
        <v>89.99999999999999</v>
      </c>
      <c r="E15" s="31">
        <f>SUM('FIGARO raw 2023'!F292:F315)</f>
        <v>77.69999999999997</v>
      </c>
      <c r="F15" s="31">
        <f>SUM('FIGARO raw 2023'!G292:G315)</f>
        <v>362.3999999999999</v>
      </c>
      <c r="G15" s="31">
        <f>SUM('FIGARO raw 2023'!H292:H315)</f>
        <v>20433.299999999992</v>
      </c>
      <c r="H15" s="31">
        <f>SUM('FIGARO raw 2023'!I292:I315)</f>
        <v>2811.4</v>
      </c>
      <c r="I15" s="31">
        <f>SUM('FIGARO raw 2023'!J292:J315)</f>
        <v>1652.3000000000002</v>
      </c>
      <c r="J15" s="31">
        <f>SUM('FIGARO raw 2023'!K292:K315)</f>
        <v>3158.1</v>
      </c>
      <c r="K15" s="31">
        <f>SUM('FIGARO raw 2023'!L292:L315)</f>
        <v>1022.8000000000002</v>
      </c>
      <c r="L15" s="31">
        <f>SUM('FIGARO raw 2023'!M292:M315)</f>
        <v>1816.8999999999999</v>
      </c>
      <c r="M15" s="31">
        <f>SUM('FIGARO raw 2023'!N292:N315)</f>
        <v>10129.900000000001</v>
      </c>
      <c r="N15" s="31">
        <f>SUM('FIGARO raw 2023'!O292:O315)</f>
        <v>5666.099999999999</v>
      </c>
      <c r="O15" s="31">
        <f>SUM('FIGARO raw 2023'!P292:P315)</f>
        <v>45415.900000000016</v>
      </c>
      <c r="P15" s="31">
        <f>SUM('FIGARO raw 2023'!Q292:Q315)</f>
        <v>3829.9</v>
      </c>
      <c r="Q15" s="31">
        <f>SUM('FIGARO raw 2023'!R292:R315)</f>
        <v>2968.5</v>
      </c>
      <c r="R15" s="31">
        <f>SUM('FIGARO raw 2023'!S292:S315)</f>
        <v>9010.100000000004</v>
      </c>
      <c r="S15" s="31">
        <f>SUM('FIGARO raw 2023'!T292:T315)</f>
        <v>4079.8999999999996</v>
      </c>
      <c r="T15" s="31">
        <f>SUM('FIGARO raw 2023'!U292:U315)</f>
        <v>9993.600000000002</v>
      </c>
      <c r="U15" s="31">
        <f>SUM('FIGARO raw 2023'!V292:V315)</f>
        <v>13593.6</v>
      </c>
      <c r="V15" s="31">
        <f>SUM('FIGARO raw 2023'!W292:W315)</f>
        <v>34822</v>
      </c>
      <c r="W15" s="31">
        <f>SUM('FIGARO raw 2023'!X292:X315)</f>
        <v>2827.0000000000005</v>
      </c>
      <c r="X15" s="31">
        <f>SUM('FIGARO raw 2023'!Y292:Y315)</f>
        <v>6860.200000000002</v>
      </c>
      <c r="Y15" s="31">
        <f>SUM('FIGARO raw 2023'!Z292:Z315)</f>
        <v>2543.3000000000006</v>
      </c>
      <c r="Z15" s="31">
        <f>SUM('FIGARO raw 2023'!AA292:AA315)</f>
        <v>1398.5</v>
      </c>
      <c r="AA15" s="31">
        <f>SUM('FIGARO raw 2023'!AB292:AB315)</f>
        <v>199.1</v>
      </c>
      <c r="AB15" s="31">
        <f>SUM('FIGARO raw 2023'!AC292:AC315)</f>
        <v>1711.8000000000006</v>
      </c>
      <c r="AC15" s="31">
        <f>SUM('FIGARO raw 2023'!AD292:AD315)</f>
        <v>55286.899999999994</v>
      </c>
      <c r="AD15" s="31">
        <f>SUM('FIGARO raw 2023'!AE292:AE315)</f>
        <v>5058.5</v>
      </c>
      <c r="AE15" s="31">
        <f>SUM('FIGARO raw 2023'!AF292:AF315)</f>
        <v>7882.2</v>
      </c>
      <c r="AF15" s="31">
        <f>SUM('FIGARO raw 2023'!AG292:AG315)</f>
        <v>4604.4</v>
      </c>
      <c r="AG15" s="31">
        <f>SUM('FIGARO raw 2023'!AH292:AH315)</f>
        <v>5012.100000000001</v>
      </c>
      <c r="AH15" s="31">
        <f>SUM('FIGARO raw 2023'!AI292:AI315)</f>
        <v>129.7</v>
      </c>
      <c r="AI15" s="31">
        <f>SUM('FIGARO raw 2023'!AJ292:AJ315)</f>
        <v>208.09999999999994</v>
      </c>
      <c r="AJ15" s="31">
        <f>SUM('FIGARO raw 2023'!AK292:AK315)</f>
        <v>1741.5</v>
      </c>
      <c r="AK15" s="31">
        <f>SUM('FIGARO raw 2023'!AL292:AL315)</f>
        <v>227.6</v>
      </c>
      <c r="AL15" s="31">
        <f>SUM('FIGARO raw 2023'!AM292:AM315)</f>
        <v>1491</v>
      </c>
      <c r="AM15" s="31">
        <f>SUM('FIGARO raw 2023'!AN292:AN315)</f>
        <v>467.70000000000005</v>
      </c>
      <c r="AN15" s="31">
        <f>SUM('FIGARO raw 2023'!AO292:AO315)</f>
        <v>336.1</v>
      </c>
      <c r="AO15" s="31">
        <f>SUM('FIGARO raw 2023'!AP292:AP315)</f>
        <v>1044.6</v>
      </c>
      <c r="AP15" s="31">
        <f>SUM('FIGARO raw 2023'!AQ292:AQ315)</f>
        <v>1122.9</v>
      </c>
      <c r="AQ15" s="31">
        <f>SUM('FIGARO raw 2023'!AR292:AR315)</f>
        <v>475.4000000000001</v>
      </c>
      <c r="AR15" s="31">
        <f>SUM('FIGARO raw 2023'!AS292:AS315)</f>
        <v>275.2000000000001</v>
      </c>
      <c r="AS15" s="31">
        <f>SUM('FIGARO raw 2023'!AT292:AT315)</f>
        <v>229.49999999999997</v>
      </c>
      <c r="AT15" s="31">
        <f>SUM('FIGARO raw 2023'!AU292:AU315)</f>
        <v>2892.6000000000004</v>
      </c>
      <c r="AU15" s="31">
        <f>SUM('FIGARO raw 2023'!AV292:AV315)</f>
        <v>1589.3999999999999</v>
      </c>
      <c r="AV15" s="31">
        <f>SUM('FIGARO raw 2023'!AW292:AW315)</f>
        <v>1861.3999999999999</v>
      </c>
      <c r="AW15" s="31">
        <f>SUM('FIGARO raw 2023'!AX292:AX315)</f>
        <v>604.0000000000002</v>
      </c>
      <c r="AX15" s="31">
        <f>SUM('FIGARO raw 2023'!AY292:AY315)</f>
        <v>550.1999999999999</v>
      </c>
      <c r="AY15" s="31">
        <f>SUM('FIGARO raw 2023'!AZ292:AZ315)</f>
        <v>732.1</v>
      </c>
      <c r="AZ15" s="31">
        <f>SUM('FIGARO raw 2023'!BA292:BA315)</f>
        <v>865.9000000000001</v>
      </c>
      <c r="BA15" s="31">
        <f>SUM('FIGARO raw 2023'!BB292:BB315)</f>
        <v>92.80000000000003</v>
      </c>
      <c r="BB15" s="31">
        <f>SUM('FIGARO raw 2023'!BC292:BC315)</f>
        <v>91.29999999999997</v>
      </c>
      <c r="BC15" s="31">
        <f>SUM('FIGARO raw 2023'!BD292:BD315)</f>
        <v>4028.399999999999</v>
      </c>
      <c r="BD15" s="31">
        <f>SUM('FIGARO raw 2023'!BE292:BE315)</f>
        <v>1255.5999999999997</v>
      </c>
      <c r="BE15" s="31">
        <f>SUM('FIGARO raw 2023'!BF292:BF315)</f>
        <v>475.1000000000001</v>
      </c>
      <c r="BF15" s="31">
        <f>SUM('FIGARO raw 2023'!BG292:BG315)</f>
        <v>3297.3</v>
      </c>
      <c r="BG15" s="31">
        <f>SUM('FIGARO raw 2023'!BH292:BH315)</f>
        <v>1125.0999999999997</v>
      </c>
      <c r="BH15" s="31">
        <f>SUM('FIGARO raw 2023'!BI292:BI315)</f>
        <v>642.8000000000001</v>
      </c>
      <c r="BI15" s="31">
        <f>SUM('FIGARO raw 2023'!BJ292:BJ315)</f>
        <v>293.2000000000001</v>
      </c>
      <c r="BJ15" s="31">
        <f>SUM('FIGARO raw 2023'!BK292:BK315)</f>
        <v>246.69999999999996</v>
      </c>
      <c r="BK15" s="31">
        <f>SUM('FIGARO raw 2023'!BL292:BL315)</f>
        <v>222.2</v>
      </c>
      <c r="BL15" s="31">
        <f>SUM('FIGARO raw 2023'!BM292:BM315)</f>
        <v>510.40000000000003</v>
      </c>
      <c r="BM15" s="31">
        <f>SUM('FIGARO raw 2023'!BN292:BN315)</f>
        <v>0</v>
      </c>
      <c r="BN15" s="31">
        <f>SUM('FIGARO raw 2023'!BO292:BO315)</f>
        <v>0</v>
      </c>
      <c r="BO15" s="31">
        <f>SUM('FIGARO raw 2023'!BP292:BP315)</f>
        <v>777.2</v>
      </c>
      <c r="BP15" s="31">
        <f>SUM('FIGARO raw 2023'!BQ292:BQ315)</f>
        <v>36336.399999999994</v>
      </c>
      <c r="BQ15" s="31">
        <f>SUM('FIGARO raw 2023'!BR292:BR315)</f>
        <v>34.2</v>
      </c>
      <c r="BR15" s="31">
        <f>SUM('FIGARO raw 2023'!BS292:BS315)</f>
        <v>10027.700000000004</v>
      </c>
      <c r="BS15" s="31">
        <f>SUM('FIGARO raw 2023'!BT292:BT315)</f>
        <v>-1753.7000000000003</v>
      </c>
    </row>
    <row r="16" spans="1:71" x14ac:dyDescent="0.25">
      <c r="A16" s="36" t="s">
        <v>101</v>
      </c>
      <c r="B16" s="27" t="s">
        <v>328</v>
      </c>
      <c r="C16" s="31">
        <f>SUM('FIGARO raw 2023'!D316:D339)</f>
        <v>2048.3</v>
      </c>
      <c r="D16" s="31">
        <f>SUM('FIGARO raw 2023'!E316:E339)</f>
        <v>81.89999999999998</v>
      </c>
      <c r="E16" s="31">
        <f>SUM('FIGARO raw 2023'!F316:F339)</f>
        <v>67.39999999999999</v>
      </c>
      <c r="F16" s="31">
        <f>SUM('FIGARO raw 2023'!G316:G339)</f>
        <v>946.1</v>
      </c>
      <c r="G16" s="31">
        <f>SUM('FIGARO raw 2023'!H316:H339)</f>
        <v>8576.2</v>
      </c>
      <c r="H16" s="31">
        <f>SUM('FIGARO raw 2023'!I316:I339)</f>
        <v>584.6</v>
      </c>
      <c r="I16" s="31">
        <f>SUM('FIGARO raw 2023'!J316:J339)</f>
        <v>1897.8</v>
      </c>
      <c r="J16" s="31">
        <f>SUM('FIGARO raw 2023'!K316:K339)</f>
        <v>373.9000000000001</v>
      </c>
      <c r="K16" s="31">
        <f>SUM('FIGARO raw 2023'!L316:L339)</f>
        <v>73.2</v>
      </c>
      <c r="L16" s="31">
        <f>SUM('FIGARO raw 2023'!M316:M339)</f>
        <v>1328.5</v>
      </c>
      <c r="M16" s="31">
        <f>SUM('FIGARO raw 2023'!N316:N339)</f>
        <v>3915.0000000000005</v>
      </c>
      <c r="N16" s="31">
        <f>SUM('FIGARO raw 2023'!O316:O339)</f>
        <v>1582.8999999999996</v>
      </c>
      <c r="O16" s="31">
        <f>SUM('FIGARO raw 2023'!P316:P339)</f>
        <v>2905.1999999999994</v>
      </c>
      <c r="P16" s="31">
        <f>SUM('FIGARO raw 2023'!Q316:Q339)</f>
        <v>29592</v>
      </c>
      <c r="Q16" s="31">
        <f>SUM('FIGARO raw 2023'!R316:R339)</f>
        <v>4596.299999999998</v>
      </c>
      <c r="R16" s="31">
        <f>SUM('FIGARO raw 2023'!S316:S339)</f>
        <v>4312.999999999999</v>
      </c>
      <c r="S16" s="31">
        <f>SUM('FIGARO raw 2023'!T316:T339)</f>
        <v>1712.5</v>
      </c>
      <c r="T16" s="31">
        <f>SUM('FIGARO raw 2023'!U316:U339)</f>
        <v>3264.6</v>
      </c>
      <c r="U16" s="31">
        <f>SUM('FIGARO raw 2023'!V316:V339)</f>
        <v>2893.8</v>
      </c>
      <c r="V16" s="31">
        <f>SUM('FIGARO raw 2023'!W316:W339)</f>
        <v>6570.700000000002</v>
      </c>
      <c r="W16" s="31">
        <f>SUM('FIGARO raw 2023'!X316:X339)</f>
        <v>1140.5999999999997</v>
      </c>
      <c r="X16" s="31">
        <f>SUM('FIGARO raw 2023'!Y316:Y339)</f>
        <v>2245</v>
      </c>
      <c r="Y16" s="31">
        <f>SUM('FIGARO raw 2023'!Z316:Z339)</f>
        <v>867.5</v>
      </c>
      <c r="Z16" s="31">
        <f>SUM('FIGARO raw 2023'!AA316:AA339)</f>
        <v>3053.3999999999996</v>
      </c>
      <c r="AA16" s="31">
        <f>SUM('FIGARO raw 2023'!AB316:AB339)</f>
        <v>345.50000000000006</v>
      </c>
      <c r="AB16" s="31">
        <f>SUM('FIGARO raw 2023'!AC316:AC339)</f>
        <v>1222.6999999999996</v>
      </c>
      <c r="AC16" s="31">
        <f>SUM('FIGARO raw 2023'!AD316:AD339)</f>
        <v>123208.39999999998</v>
      </c>
      <c r="AD16" s="31">
        <f>SUM('FIGARO raw 2023'!AE316:AE339)</f>
        <v>1268.9000000000003</v>
      </c>
      <c r="AE16" s="31">
        <f>SUM('FIGARO raw 2023'!AF316:AF339)</f>
        <v>3010.8000000000006</v>
      </c>
      <c r="AF16" s="31">
        <f>SUM('FIGARO raw 2023'!AG316:AG339)</f>
        <v>1110.4999999999998</v>
      </c>
      <c r="AG16" s="31">
        <f>SUM('FIGARO raw 2023'!AH316:AH339)</f>
        <v>1023.6</v>
      </c>
      <c r="AH16" s="31">
        <f>SUM('FIGARO raw 2023'!AI316:AI339)</f>
        <v>84.8</v>
      </c>
      <c r="AI16" s="31">
        <f>SUM('FIGARO raw 2023'!AJ316:AJ339)</f>
        <v>131.59999999999997</v>
      </c>
      <c r="AJ16" s="31">
        <f>SUM('FIGARO raw 2023'!AK316:AK339)</f>
        <v>860.1000000000004</v>
      </c>
      <c r="AK16" s="31">
        <f>SUM('FIGARO raw 2023'!AL316:AL339)</f>
        <v>43.10000000000001</v>
      </c>
      <c r="AL16" s="31">
        <f>SUM('FIGARO raw 2023'!AM316:AM339)</f>
        <v>1729.4</v>
      </c>
      <c r="AM16" s="31">
        <f>SUM('FIGARO raw 2023'!AN316:AN339)</f>
        <v>87.7</v>
      </c>
      <c r="AN16" s="31">
        <f>SUM('FIGARO raw 2023'!AO316:AO339)</f>
        <v>63.2</v>
      </c>
      <c r="AO16" s="31">
        <f>SUM('FIGARO raw 2023'!AP316:AP339)</f>
        <v>427.20000000000005</v>
      </c>
      <c r="AP16" s="31">
        <f>SUM('FIGARO raw 2023'!AQ316:AQ339)</f>
        <v>484.7000000000001</v>
      </c>
      <c r="AQ16" s="31">
        <f>SUM('FIGARO raw 2023'!AR316:AR339)</f>
        <v>143.3</v>
      </c>
      <c r="AR16" s="31">
        <f>SUM('FIGARO raw 2023'!AS316:AS339)</f>
        <v>40.800000000000004</v>
      </c>
      <c r="AS16" s="31">
        <f>SUM('FIGARO raw 2023'!AT316:AT339)</f>
        <v>61.2</v>
      </c>
      <c r="AT16" s="31">
        <f>SUM('FIGARO raw 2023'!AU316:AU339)</f>
        <v>4277.9</v>
      </c>
      <c r="AU16" s="31">
        <f>SUM('FIGARO raw 2023'!AV316:AV339)</f>
        <v>616.1</v>
      </c>
      <c r="AV16" s="31">
        <f>SUM('FIGARO raw 2023'!AW316:AW339)</f>
        <v>596.9000000000001</v>
      </c>
      <c r="AW16" s="31">
        <f>SUM('FIGARO raw 2023'!AX316:AX339)</f>
        <v>481.90000000000003</v>
      </c>
      <c r="AX16" s="31">
        <f>SUM('FIGARO raw 2023'!AY316:AY339)</f>
        <v>146.29999999999998</v>
      </c>
      <c r="AY16" s="31">
        <f>SUM('FIGARO raw 2023'!AZ316:AZ339)</f>
        <v>260.79999999999995</v>
      </c>
      <c r="AZ16" s="31">
        <f>SUM('FIGARO raw 2023'!BA316:BA339)</f>
        <v>372.1</v>
      </c>
      <c r="BA16" s="31">
        <f>SUM('FIGARO raw 2023'!BB316:BB339)</f>
        <v>50.40000000000001</v>
      </c>
      <c r="BB16" s="31">
        <f>SUM('FIGARO raw 2023'!BC316:BC339)</f>
        <v>51.00000000000001</v>
      </c>
      <c r="BC16" s="31">
        <f>SUM('FIGARO raw 2023'!BD316:BD339)</f>
        <v>1939.1000000000001</v>
      </c>
      <c r="BD16" s="31">
        <f>SUM('FIGARO raw 2023'!BE316:BE339)</f>
        <v>1184.5999999999995</v>
      </c>
      <c r="BE16" s="31">
        <f>SUM('FIGARO raw 2023'!BF316:BF339)</f>
        <v>533.3000000000002</v>
      </c>
      <c r="BF16" s="31">
        <f>SUM('FIGARO raw 2023'!BG316:BG339)</f>
        <v>1782.3000000000004</v>
      </c>
      <c r="BG16" s="31">
        <f>SUM('FIGARO raw 2023'!BH316:BH339)</f>
        <v>339.00000000000006</v>
      </c>
      <c r="BH16" s="31">
        <f>SUM('FIGARO raw 2023'!BI316:BI339)</f>
        <v>478.79999999999995</v>
      </c>
      <c r="BI16" s="31">
        <f>SUM('FIGARO raw 2023'!BJ316:BJ339)</f>
        <v>229.4</v>
      </c>
      <c r="BJ16" s="31">
        <f>SUM('FIGARO raw 2023'!BK316:BK339)</f>
        <v>283.40000000000003</v>
      </c>
      <c r="BK16" s="31">
        <f>SUM('FIGARO raw 2023'!BL316:BL339)</f>
        <v>61.4</v>
      </c>
      <c r="BL16" s="31">
        <f>SUM('FIGARO raw 2023'!BM316:BM339)</f>
        <v>465.2000000000001</v>
      </c>
      <c r="BM16" s="31">
        <f>SUM('FIGARO raw 2023'!BN316:BN339)</f>
        <v>0</v>
      </c>
      <c r="BN16" s="31">
        <f>SUM('FIGARO raw 2023'!BO316:BO339)</f>
        <v>0</v>
      </c>
      <c r="BO16" s="31">
        <f>SUM('FIGARO raw 2023'!BP316:BP339)</f>
        <v>289.9000000000001</v>
      </c>
      <c r="BP16" s="31">
        <f>SUM('FIGARO raw 2023'!BQ316:BQ339)</f>
        <v>24221.1</v>
      </c>
      <c r="BQ16" s="31">
        <f>SUM('FIGARO raw 2023'!BR316:BR339)</f>
        <v>11.7</v>
      </c>
      <c r="BR16" s="31">
        <f>SUM('FIGARO raw 2023'!BS316:BS339)</f>
        <v>11129.800000000005</v>
      </c>
      <c r="BS16" s="31">
        <f>SUM('FIGARO raw 2023'!BT316:BT339)</f>
        <v>-8151.300000000001</v>
      </c>
    </row>
    <row r="17" spans="1:71" x14ac:dyDescent="0.25">
      <c r="A17" s="36" t="s">
        <v>103</v>
      </c>
      <c r="B17" s="27" t="s">
        <v>329</v>
      </c>
      <c r="C17" s="31">
        <f>SUM('FIGARO raw 2023'!D340:D363)</f>
        <v>643.9999999999998</v>
      </c>
      <c r="D17" s="31">
        <f>SUM('FIGARO raw 2023'!E340:E363)</f>
        <v>41.40000000000001</v>
      </c>
      <c r="E17" s="31">
        <f>SUM('FIGARO raw 2023'!F340:F363)</f>
        <v>10.5</v>
      </c>
      <c r="F17" s="31">
        <f>SUM('FIGARO raw 2023'!G340:G363)</f>
        <v>486.50000000000006</v>
      </c>
      <c r="G17" s="31">
        <f>SUM('FIGARO raw 2023'!H340:H363)</f>
        <v>3211.6999999999994</v>
      </c>
      <c r="H17" s="31">
        <f>SUM('FIGARO raw 2023'!I340:I363)</f>
        <v>549.4000000000002</v>
      </c>
      <c r="I17" s="31">
        <f>SUM('FIGARO raw 2023'!J340:J363)</f>
        <v>836.8000000000005</v>
      </c>
      <c r="J17" s="31">
        <f>SUM('FIGARO raw 2023'!K340:K363)</f>
        <v>752.6000000000003</v>
      </c>
      <c r="K17" s="31">
        <f>SUM('FIGARO raw 2023'!L340:L363)</f>
        <v>232.50000000000003</v>
      </c>
      <c r="L17" s="31">
        <f>SUM('FIGARO raw 2023'!M340:M363)</f>
        <v>1120.0999999999997</v>
      </c>
      <c r="M17" s="31">
        <f>SUM('FIGARO raw 2023'!N340:N363)</f>
        <v>6613.299999999997</v>
      </c>
      <c r="N17" s="31">
        <f>SUM('FIGARO raw 2023'!O340:O363)</f>
        <v>1288.4999999999998</v>
      </c>
      <c r="O17" s="31">
        <f>SUM('FIGARO raw 2023'!P340:P363)</f>
        <v>5091.700000000001</v>
      </c>
      <c r="P17" s="31">
        <f>SUM('FIGARO raw 2023'!Q340:Q363)</f>
        <v>3051.1</v>
      </c>
      <c r="Q17" s="31">
        <f>SUM('FIGARO raw 2023'!R340:R363)</f>
        <v>151064</v>
      </c>
      <c r="R17" s="31">
        <f>SUM('FIGARO raw 2023'!S340:S363)</f>
        <v>88376.6</v>
      </c>
      <c r="S17" s="31">
        <f>SUM('FIGARO raw 2023'!T340:T363)</f>
        <v>4907.6</v>
      </c>
      <c r="T17" s="31">
        <f>SUM('FIGARO raw 2023'!U340:U363)</f>
        <v>25435.599999999995</v>
      </c>
      <c r="U17" s="31">
        <f>SUM('FIGARO raw 2023'!V340:V363)</f>
        <v>39302.599999999984</v>
      </c>
      <c r="V17" s="31">
        <f>SUM('FIGARO raw 2023'!W340:W363)</f>
        <v>42972.7</v>
      </c>
      <c r="W17" s="31">
        <f>SUM('FIGARO raw 2023'!X340:X363)</f>
        <v>6378.4</v>
      </c>
      <c r="X17" s="31">
        <f>SUM('FIGARO raw 2023'!Y340:Y363)</f>
        <v>10801.499999999998</v>
      </c>
      <c r="Y17" s="31">
        <f>SUM('FIGARO raw 2023'!Z340:Z363)</f>
        <v>7082.099999999997</v>
      </c>
      <c r="Z17" s="31">
        <f>SUM('FIGARO raw 2023'!AA340:AA363)</f>
        <v>2299.0999999999995</v>
      </c>
      <c r="AA17" s="31">
        <f>SUM('FIGARO raw 2023'!AB340:AB363)</f>
        <v>435.59999999999997</v>
      </c>
      <c r="AB17" s="31">
        <f>SUM('FIGARO raw 2023'!AC340:AC363)</f>
        <v>5397.5</v>
      </c>
      <c r="AC17" s="31">
        <f>SUM('FIGARO raw 2023'!AD340:AD363)</f>
        <v>33981.5</v>
      </c>
      <c r="AD17" s="31">
        <f>SUM('FIGARO raw 2023'!AE340:AE363)</f>
        <v>1323.9</v>
      </c>
      <c r="AE17" s="31">
        <f>SUM('FIGARO raw 2023'!AF340:AF363)</f>
        <v>4521.100000000003</v>
      </c>
      <c r="AF17" s="31">
        <f>SUM('FIGARO raw 2023'!AG340:AG363)</f>
        <v>1097.4</v>
      </c>
      <c r="AG17" s="31">
        <f>SUM('FIGARO raw 2023'!AH340:AH363)</f>
        <v>2033.2999999999993</v>
      </c>
      <c r="AH17" s="31">
        <f>SUM('FIGARO raw 2023'!AI340:AI363)</f>
        <v>130.39999999999995</v>
      </c>
      <c r="AI17" s="31">
        <f>SUM('FIGARO raw 2023'!AJ340:AJ363)</f>
        <v>132.39999999999998</v>
      </c>
      <c r="AJ17" s="31">
        <f>SUM('FIGARO raw 2023'!AK340:AK363)</f>
        <v>1156.7</v>
      </c>
      <c r="AK17" s="31">
        <f>SUM('FIGARO raw 2023'!AL340:AL363)</f>
        <v>41.90000000000001</v>
      </c>
      <c r="AL17" s="31">
        <f>SUM('FIGARO raw 2023'!AM340:AM363)</f>
        <v>457.90000000000015</v>
      </c>
      <c r="AM17" s="31">
        <f>SUM('FIGARO raw 2023'!AN340:AN363)</f>
        <v>129.99999999999997</v>
      </c>
      <c r="AN17" s="31">
        <f>SUM('FIGARO raw 2023'!AO340:AO363)</f>
        <v>79.79999999999998</v>
      </c>
      <c r="AO17" s="31">
        <f>SUM('FIGARO raw 2023'!AP340:AP363)</f>
        <v>372.30000000000007</v>
      </c>
      <c r="AP17" s="31">
        <f>SUM('FIGARO raw 2023'!AQ340:AQ363)</f>
        <v>742.7</v>
      </c>
      <c r="AQ17" s="31">
        <f>SUM('FIGARO raw 2023'!AR340:AR363)</f>
        <v>124.79999999999998</v>
      </c>
      <c r="AR17" s="31">
        <f>SUM('FIGARO raw 2023'!AS340:AS363)</f>
        <v>45.60000000000001</v>
      </c>
      <c r="AS17" s="31">
        <f>SUM('FIGARO raw 2023'!AT340:AT363)</f>
        <v>73.69999999999997</v>
      </c>
      <c r="AT17" s="31">
        <f>SUM('FIGARO raw 2023'!AU340:AU363)</f>
        <v>1534.3999999999996</v>
      </c>
      <c r="AU17" s="31">
        <f>SUM('FIGARO raw 2023'!AV340:AV363)</f>
        <v>816.5</v>
      </c>
      <c r="AV17" s="31">
        <f>SUM('FIGARO raw 2023'!AW340:AW363)</f>
        <v>1987.2999999999997</v>
      </c>
      <c r="AW17" s="31">
        <f>SUM('FIGARO raw 2023'!AX340:AX363)</f>
        <v>340.50000000000006</v>
      </c>
      <c r="AX17" s="31">
        <f>SUM('FIGARO raw 2023'!AY340:AY363)</f>
        <v>322.20000000000016</v>
      </c>
      <c r="AY17" s="31">
        <f>SUM('FIGARO raw 2023'!AZ340:AZ363)</f>
        <v>459.80000000000007</v>
      </c>
      <c r="AZ17" s="31">
        <f>SUM('FIGARO raw 2023'!BA340:BA363)</f>
        <v>452.6</v>
      </c>
      <c r="BA17" s="31">
        <f>SUM('FIGARO raw 2023'!BB340:BB363)</f>
        <v>46.500000000000014</v>
      </c>
      <c r="BB17" s="31">
        <f>SUM('FIGARO raw 2023'!BC340:BC363)</f>
        <v>33.60000000000001</v>
      </c>
      <c r="BC17" s="31">
        <f>SUM('FIGARO raw 2023'!BD340:BD363)</f>
        <v>833.1</v>
      </c>
      <c r="BD17" s="31">
        <f>SUM('FIGARO raw 2023'!BE340:BE363)</f>
        <v>1215.8</v>
      </c>
      <c r="BE17" s="31">
        <f>SUM('FIGARO raw 2023'!BF340:BF363)</f>
        <v>218.79999999999998</v>
      </c>
      <c r="BF17" s="31">
        <f>SUM('FIGARO raw 2023'!BG340:BG363)</f>
        <v>1989.3999999999996</v>
      </c>
      <c r="BG17" s="31">
        <f>SUM('FIGARO raw 2023'!BH340:BH363)</f>
        <v>137.29999999999998</v>
      </c>
      <c r="BH17" s="31">
        <f>SUM('FIGARO raw 2023'!BI340:BI363)</f>
        <v>287.20000000000005</v>
      </c>
      <c r="BI17" s="31">
        <f>SUM('FIGARO raw 2023'!BJ340:BJ363)</f>
        <v>136.29999999999995</v>
      </c>
      <c r="BJ17" s="31">
        <f>SUM('FIGARO raw 2023'!BK340:BK363)</f>
        <v>69.99999999999999</v>
      </c>
      <c r="BK17" s="31">
        <f>SUM('FIGARO raw 2023'!BL340:BL363)</f>
        <v>196.8</v>
      </c>
      <c r="BL17" s="31">
        <f>SUM('FIGARO raw 2023'!BM340:BM363)</f>
        <v>175.79999999999995</v>
      </c>
      <c r="BM17" s="31">
        <f>SUM('FIGARO raw 2023'!BN340:BN363)</f>
        <v>0</v>
      </c>
      <c r="BN17" s="31">
        <f>SUM('FIGARO raw 2023'!BO340:BO363)</f>
        <v>0</v>
      </c>
      <c r="BO17" s="31">
        <f>SUM('FIGARO raw 2023'!BP340:BP363)</f>
        <v>563.4000000000002</v>
      </c>
      <c r="BP17" s="31">
        <f>SUM('FIGARO raw 2023'!BQ340:BQ363)</f>
        <v>6757.600000000002</v>
      </c>
      <c r="BQ17" s="31">
        <f>SUM('FIGARO raw 2023'!BR340:BR363)</f>
        <v>15.3</v>
      </c>
      <c r="BR17" s="31">
        <f>SUM('FIGARO raw 2023'!BS340:BS363)</f>
        <v>9291.199999999999</v>
      </c>
      <c r="BS17" s="31">
        <f>SUM('FIGARO raw 2023'!BT340:BT363)</f>
        <v>962.6999999999999</v>
      </c>
    </row>
    <row r="18" spans="1:71" x14ac:dyDescent="0.25">
      <c r="A18" s="36" t="s">
        <v>105</v>
      </c>
      <c r="B18" s="27" t="s">
        <v>330</v>
      </c>
      <c r="C18" s="31">
        <f>SUM('FIGARO raw 2023'!D364:D387)</f>
        <v>4294.6</v>
      </c>
      <c r="D18" s="31">
        <f>SUM('FIGARO raw 2023'!E364:E387)</f>
        <v>165.6</v>
      </c>
      <c r="E18" s="31">
        <f>SUM('FIGARO raw 2023'!F364:F387)</f>
        <v>109.29999999999995</v>
      </c>
      <c r="F18" s="31">
        <f>SUM('FIGARO raw 2023'!G364:G387)</f>
        <v>949.3999999999999</v>
      </c>
      <c r="G18" s="31">
        <f>SUM('FIGARO raw 2023'!H364:H387)</f>
        <v>11330.1</v>
      </c>
      <c r="H18" s="31">
        <f>SUM('FIGARO raw 2023'!I364:I387)</f>
        <v>1480.1</v>
      </c>
      <c r="I18" s="31">
        <f>SUM('FIGARO raw 2023'!J364:J387)</f>
        <v>2377.9</v>
      </c>
      <c r="J18" s="31">
        <f>SUM('FIGARO raw 2023'!K364:K387)</f>
        <v>1153.5999999999997</v>
      </c>
      <c r="K18" s="31">
        <f>SUM('FIGARO raw 2023'!L364:L387)</f>
        <v>394.1000000000001</v>
      </c>
      <c r="L18" s="31">
        <f>SUM('FIGARO raw 2023'!M364:M387)</f>
        <v>1906.1000000000001</v>
      </c>
      <c r="M18" s="31">
        <f>SUM('FIGARO raw 2023'!N364:N387)</f>
        <v>4781.499999999998</v>
      </c>
      <c r="N18" s="31">
        <f>SUM('FIGARO raw 2023'!O364:O387)</f>
        <v>1793.0000000000002</v>
      </c>
      <c r="O18" s="31">
        <f>SUM('FIGARO raw 2023'!P364:P387)</f>
        <v>6719.799999999999</v>
      </c>
      <c r="P18" s="31">
        <f>SUM('FIGARO raw 2023'!Q364:Q387)</f>
        <v>3051.4</v>
      </c>
      <c r="Q18" s="31">
        <f>SUM('FIGARO raw 2023'!R364:R387)</f>
        <v>18148.7</v>
      </c>
      <c r="R18" s="31">
        <f>SUM('FIGARO raw 2023'!S364:S387)</f>
        <v>101520.69999999997</v>
      </c>
      <c r="S18" s="31">
        <f>SUM('FIGARO raw 2023'!T364:T387)</f>
        <v>6222.599999999999</v>
      </c>
      <c r="T18" s="31">
        <f>SUM('FIGARO raw 2023'!U364:U387)</f>
        <v>15277.9</v>
      </c>
      <c r="U18" s="31">
        <f>SUM('FIGARO raw 2023'!V364:V387)</f>
        <v>68217.30000000003</v>
      </c>
      <c r="V18" s="31">
        <f>SUM('FIGARO raw 2023'!W364:W387)</f>
        <v>51674.799999999996</v>
      </c>
      <c r="W18" s="31">
        <f>SUM('FIGARO raw 2023'!X364:X387)</f>
        <v>14475.900000000003</v>
      </c>
      <c r="X18" s="31">
        <f>SUM('FIGARO raw 2023'!Y364:Y387)</f>
        <v>8430.5</v>
      </c>
      <c r="Y18" s="31">
        <f>SUM('FIGARO raw 2023'!Z364:Z387)</f>
        <v>13363.600000000004</v>
      </c>
      <c r="Z18" s="31">
        <f>SUM('FIGARO raw 2023'!AA364:AA387)</f>
        <v>4314.699999999999</v>
      </c>
      <c r="AA18" s="31">
        <f>SUM('FIGARO raw 2023'!AB364:AB387)</f>
        <v>713.1000000000001</v>
      </c>
      <c r="AB18" s="31">
        <f>SUM('FIGARO raw 2023'!AC364:AC387)</f>
        <v>4061.4999999999995</v>
      </c>
      <c r="AC18" s="31">
        <f>SUM('FIGARO raw 2023'!AD364:AD387)</f>
        <v>96821.99999999999</v>
      </c>
      <c r="AD18" s="31">
        <f>SUM('FIGARO raw 2023'!AE364:AE387)</f>
        <v>4073.3999999999996</v>
      </c>
      <c r="AE18" s="31">
        <f>SUM('FIGARO raw 2023'!AF364:AF387)</f>
        <v>6938.200000000001</v>
      </c>
      <c r="AF18" s="31">
        <f>SUM('FIGARO raw 2023'!AG364:AG387)</f>
        <v>2060.9000000000005</v>
      </c>
      <c r="AG18" s="31">
        <f>SUM('FIGARO raw 2023'!AH364:AH387)</f>
        <v>2928.1000000000004</v>
      </c>
      <c r="AH18" s="31">
        <f>SUM('FIGARO raw 2023'!AI364:AI387)</f>
        <v>350</v>
      </c>
      <c r="AI18" s="31">
        <f>SUM('FIGARO raw 2023'!AJ364:AJ387)</f>
        <v>418.1000000000001</v>
      </c>
      <c r="AJ18" s="31">
        <f>SUM('FIGARO raw 2023'!AK364:AK387)</f>
        <v>3272.999999999999</v>
      </c>
      <c r="AK18" s="31">
        <f>SUM('FIGARO raw 2023'!AL364:AL387)</f>
        <v>134.79999999999995</v>
      </c>
      <c r="AL18" s="31">
        <f>SUM('FIGARO raw 2023'!AM364:AM387)</f>
        <v>1819.4999999999995</v>
      </c>
      <c r="AM18" s="31">
        <f>SUM('FIGARO raw 2023'!AN364:AN387)</f>
        <v>239.69999999999996</v>
      </c>
      <c r="AN18" s="31">
        <f>SUM('FIGARO raw 2023'!AO364:AO387)</f>
        <v>202.89999999999998</v>
      </c>
      <c r="AO18" s="31">
        <f>SUM('FIGARO raw 2023'!AP364:AP387)</f>
        <v>1055.9</v>
      </c>
      <c r="AP18" s="31">
        <f>SUM('FIGARO raw 2023'!AQ364:AQ387)</f>
        <v>1393.3000000000002</v>
      </c>
      <c r="AQ18" s="31">
        <f>SUM('FIGARO raw 2023'!AR364:AR387)</f>
        <v>339.7000000000001</v>
      </c>
      <c r="AR18" s="31">
        <f>SUM('FIGARO raw 2023'!AS364:AS387)</f>
        <v>133.89999999999995</v>
      </c>
      <c r="AS18" s="31">
        <f>SUM('FIGARO raw 2023'!AT364:AT387)</f>
        <v>125.69999999999996</v>
      </c>
      <c r="AT18" s="31">
        <f>SUM('FIGARO raw 2023'!AU364:AU387)</f>
        <v>2719.2000000000007</v>
      </c>
      <c r="AU18" s="31">
        <f>SUM('FIGARO raw 2023'!AV364:AV387)</f>
        <v>1435.3999999999999</v>
      </c>
      <c r="AV18" s="31">
        <f>SUM('FIGARO raw 2023'!AW364:AW387)</f>
        <v>3570.699999999999</v>
      </c>
      <c r="AW18" s="31">
        <f>SUM('FIGARO raw 2023'!AX364:AX387)</f>
        <v>536.1000000000001</v>
      </c>
      <c r="AX18" s="31">
        <f>SUM('FIGARO raw 2023'!AY364:AY387)</f>
        <v>601.6000000000001</v>
      </c>
      <c r="AY18" s="31">
        <f>SUM('FIGARO raw 2023'!AZ364:AZ387)</f>
        <v>563.5</v>
      </c>
      <c r="AZ18" s="31">
        <f>SUM('FIGARO raw 2023'!BA364:BA387)</f>
        <v>1107.4000000000003</v>
      </c>
      <c r="BA18" s="31">
        <f>SUM('FIGARO raw 2023'!BB364:BB387)</f>
        <v>124.89999999999998</v>
      </c>
      <c r="BB18" s="31">
        <f>SUM('FIGARO raw 2023'!BC364:BC387)</f>
        <v>118.99999999999996</v>
      </c>
      <c r="BC18" s="31">
        <f>SUM('FIGARO raw 2023'!BD364:BD387)</f>
        <v>3487.899999999999</v>
      </c>
      <c r="BD18" s="31">
        <f>SUM('FIGARO raw 2023'!BE364:BE387)</f>
        <v>3932.0999999999995</v>
      </c>
      <c r="BE18" s="31">
        <f>SUM('FIGARO raw 2023'!BF364:BF387)</f>
        <v>553.9</v>
      </c>
      <c r="BF18" s="31">
        <f>SUM('FIGARO raw 2023'!BG364:BG387)</f>
        <v>1601.8999999999999</v>
      </c>
      <c r="BG18" s="31">
        <f>SUM('FIGARO raw 2023'!BH364:BH387)</f>
        <v>555.4</v>
      </c>
      <c r="BH18" s="31">
        <f>SUM('FIGARO raw 2023'!BI364:BI387)</f>
        <v>889.0000000000001</v>
      </c>
      <c r="BI18" s="31">
        <f>SUM('FIGARO raw 2023'!BJ364:BJ387)</f>
        <v>363.90000000000015</v>
      </c>
      <c r="BJ18" s="31">
        <f>SUM('FIGARO raw 2023'!BK364:BK387)</f>
        <v>287.80000000000007</v>
      </c>
      <c r="BK18" s="31">
        <f>SUM('FIGARO raw 2023'!BL364:BL387)</f>
        <v>408.3000000000001</v>
      </c>
      <c r="BL18" s="31">
        <f>SUM('FIGARO raw 2023'!BM364:BM387)</f>
        <v>421.7</v>
      </c>
      <c r="BM18" s="31">
        <f>SUM('FIGARO raw 2023'!BN364:BN387)</f>
        <v>0</v>
      </c>
      <c r="BN18" s="31">
        <f>SUM('FIGARO raw 2023'!BO364:BO387)</f>
        <v>0</v>
      </c>
      <c r="BO18" s="31">
        <f>SUM('FIGARO raw 2023'!BP364:BP387)</f>
        <v>889.3000000000001</v>
      </c>
      <c r="BP18" s="31">
        <f>SUM('FIGARO raw 2023'!BQ364:BQ387)</f>
        <v>30863.099999999995</v>
      </c>
      <c r="BQ18" s="31">
        <f>SUM('FIGARO raw 2023'!BR364:BR387)</f>
        <v>71.39999999999999</v>
      </c>
      <c r="BR18" s="31">
        <f>SUM('FIGARO raw 2023'!BS364:BS387)</f>
        <v>77930.20000000001</v>
      </c>
      <c r="BS18" s="31">
        <f>SUM('FIGARO raw 2023'!BT364:BT387)</f>
        <v>3332.400000000001</v>
      </c>
    </row>
    <row r="19" spans="1:71" x14ac:dyDescent="0.25">
      <c r="A19" s="36" t="s">
        <v>107</v>
      </c>
      <c r="B19" s="27" t="s">
        <v>331</v>
      </c>
      <c r="C19" s="31">
        <f>SUM('FIGARO raw 2023'!D388:D411)</f>
        <v>503.4</v>
      </c>
      <c r="D19" s="31">
        <f>SUM('FIGARO raw 2023'!E388:E411)</f>
        <v>55.60000000000001</v>
      </c>
      <c r="E19" s="31">
        <f>SUM('FIGARO raw 2023'!F388:F411)</f>
        <v>20.400000000000002</v>
      </c>
      <c r="F19" s="31">
        <f>SUM('FIGARO raw 2023'!G388:G411)</f>
        <v>134.1</v>
      </c>
      <c r="G19" s="31">
        <f>SUM('FIGARO raw 2023'!H388:H411)</f>
        <v>1112.8999999999999</v>
      </c>
      <c r="H19" s="31">
        <f>SUM('FIGARO raw 2023'!I388:I411)</f>
        <v>178</v>
      </c>
      <c r="I19" s="31">
        <f>SUM('FIGARO raw 2023'!J388:J411)</f>
        <v>209.39999999999995</v>
      </c>
      <c r="J19" s="31">
        <f>SUM('FIGARO raw 2023'!K388:K411)</f>
        <v>291.9000000000001</v>
      </c>
      <c r="K19" s="31">
        <f>SUM('FIGARO raw 2023'!L388:L411)</f>
        <v>338.20000000000005</v>
      </c>
      <c r="L19" s="31">
        <f>SUM('FIGARO raw 2023'!M388:M411)</f>
        <v>408.19999999999993</v>
      </c>
      <c r="M19" s="31">
        <f>SUM('FIGARO raw 2023'!N388:N411)</f>
        <v>1110.0000000000002</v>
      </c>
      <c r="N19" s="31">
        <f>SUM('FIGARO raw 2023'!O388:O411)</f>
        <v>1224</v>
      </c>
      <c r="O19" s="31">
        <f>SUM('FIGARO raw 2023'!P388:P411)</f>
        <v>799.3999999999999</v>
      </c>
      <c r="P19" s="31">
        <f>SUM('FIGARO raw 2023'!Q388:Q411)</f>
        <v>608.5999999999999</v>
      </c>
      <c r="Q19" s="31">
        <f>SUM('FIGARO raw 2023'!R388:R411)</f>
        <v>945.9</v>
      </c>
      <c r="R19" s="31">
        <f>SUM('FIGARO raw 2023'!S388:S411)</f>
        <v>2590.2999999999993</v>
      </c>
      <c r="S19" s="31">
        <f>SUM('FIGARO raw 2023'!T388:T411)</f>
        <v>52982.49999999999</v>
      </c>
      <c r="T19" s="31">
        <f>SUM('FIGARO raw 2023'!U388:U411)</f>
        <v>14443.099999999997</v>
      </c>
      <c r="U19" s="31">
        <f>SUM('FIGARO raw 2023'!V388:V411)</f>
        <v>9728.900000000001</v>
      </c>
      <c r="V19" s="31">
        <f>SUM('FIGARO raw 2023'!W388:W411)</f>
        <v>12776.499999999998</v>
      </c>
      <c r="W19" s="31">
        <f>SUM('FIGARO raw 2023'!X388:X411)</f>
        <v>5226.500000000001</v>
      </c>
      <c r="X19" s="31">
        <f>SUM('FIGARO raw 2023'!Y388:Y411)</f>
        <v>2838.5000000000005</v>
      </c>
      <c r="Y19" s="31">
        <f>SUM('FIGARO raw 2023'!Z388:Z411)</f>
        <v>5399.5</v>
      </c>
      <c r="Z19" s="31">
        <f>SUM('FIGARO raw 2023'!AA388:AA411)</f>
        <v>3336.6999999999994</v>
      </c>
      <c r="AA19" s="31">
        <f>SUM('FIGARO raw 2023'!AB388:AB411)</f>
        <v>209.2</v>
      </c>
      <c r="AB19" s="31">
        <f>SUM('FIGARO raw 2023'!AC388:AC411)</f>
        <v>439.99999999999994</v>
      </c>
      <c r="AC19" s="31">
        <f>SUM('FIGARO raw 2023'!AD388:AD411)</f>
        <v>10202.500000000002</v>
      </c>
      <c r="AD19" s="31">
        <f>SUM('FIGARO raw 2023'!AE388:AE411)</f>
        <v>925.5999999999999</v>
      </c>
      <c r="AE19" s="31">
        <f>SUM('FIGARO raw 2023'!AF388:AF411)</f>
        <v>5332.700000000001</v>
      </c>
      <c r="AF19" s="31">
        <f>SUM('FIGARO raw 2023'!AG388:AG411)</f>
        <v>1670.0999999999997</v>
      </c>
      <c r="AG19" s="31">
        <f>SUM('FIGARO raw 2023'!AH388:AH411)</f>
        <v>1062.1</v>
      </c>
      <c r="AH19" s="31">
        <f>SUM('FIGARO raw 2023'!AI388:AI411)</f>
        <v>244.9</v>
      </c>
      <c r="AI19" s="31">
        <f>SUM('FIGARO raw 2023'!AJ388:AJ411)</f>
        <v>437.5999999999999</v>
      </c>
      <c r="AJ19" s="31">
        <f>SUM('FIGARO raw 2023'!AK388:AK411)</f>
        <v>1060.6000000000001</v>
      </c>
      <c r="AK19" s="31">
        <f>SUM('FIGARO raw 2023'!AL388:AL411)</f>
        <v>329.09999999999997</v>
      </c>
      <c r="AL19" s="31">
        <f>SUM('FIGARO raw 2023'!AM388:AM411)</f>
        <v>787.3</v>
      </c>
      <c r="AM19" s="31">
        <f>SUM('FIGARO raw 2023'!AN388:AN411)</f>
        <v>1344.6000000000004</v>
      </c>
      <c r="AN19" s="31">
        <f>SUM('FIGARO raw 2023'!AO388:AO411)</f>
        <v>1255.6</v>
      </c>
      <c r="AO19" s="31">
        <f>SUM('FIGARO raw 2023'!AP388:AP411)</f>
        <v>8128.9</v>
      </c>
      <c r="AP19" s="31">
        <f>SUM('FIGARO raw 2023'!AQ388:AQ411)</f>
        <v>13469.300000000005</v>
      </c>
      <c r="AQ19" s="31">
        <f>SUM('FIGARO raw 2023'!AR388:AR411)</f>
        <v>610.1000000000001</v>
      </c>
      <c r="AR19" s="31">
        <f>SUM('FIGARO raw 2023'!AS388:AS411)</f>
        <v>370.50000000000006</v>
      </c>
      <c r="AS19" s="31">
        <f>SUM('FIGARO raw 2023'!AT388:AT411)</f>
        <v>496.9000000000001</v>
      </c>
      <c r="AT19" s="31">
        <f>SUM('FIGARO raw 2023'!AU388:AU411)</f>
        <v>736.7000000000002</v>
      </c>
      <c r="AU19" s="31">
        <f>SUM('FIGARO raw 2023'!AV388:AV411)</f>
        <v>1817.3000000000002</v>
      </c>
      <c r="AV19" s="31">
        <f>SUM('FIGARO raw 2023'!AW388:AW411)</f>
        <v>3315.399999999999</v>
      </c>
      <c r="AW19" s="31">
        <f>SUM('FIGARO raw 2023'!AX388:AX411)</f>
        <v>2017.0999999999997</v>
      </c>
      <c r="AX19" s="31">
        <f>SUM('FIGARO raw 2023'!AY388:AY411)</f>
        <v>762.1</v>
      </c>
      <c r="AY19" s="31">
        <f>SUM('FIGARO raw 2023'!AZ388:AZ411)</f>
        <v>823.6</v>
      </c>
      <c r="AZ19" s="31">
        <f>SUM('FIGARO raw 2023'!BA388:BA411)</f>
        <v>1263.1</v>
      </c>
      <c r="BA19" s="31">
        <f>SUM('FIGARO raw 2023'!BB388:BB411)</f>
        <v>213.59999999999997</v>
      </c>
      <c r="BB19" s="31">
        <f>SUM('FIGARO raw 2023'!BC388:BC411)</f>
        <v>118.8</v>
      </c>
      <c r="BC19" s="31">
        <f>SUM('FIGARO raw 2023'!BD388:BD411)</f>
        <v>2722.3</v>
      </c>
      <c r="BD19" s="31">
        <f>SUM('FIGARO raw 2023'!BE388:BE411)</f>
        <v>3023.7</v>
      </c>
      <c r="BE19" s="31">
        <f>SUM('FIGARO raw 2023'!BF388:BF411)</f>
        <v>1220.8999999999996</v>
      </c>
      <c r="BF19" s="31">
        <f>SUM('FIGARO raw 2023'!BG388:BG411)</f>
        <v>5094.799999999999</v>
      </c>
      <c r="BG19" s="31">
        <f>SUM('FIGARO raw 2023'!BH388:BH411)</f>
        <v>1077.8</v>
      </c>
      <c r="BH19" s="31">
        <f>SUM('FIGARO raw 2023'!BI388:BI411)</f>
        <v>1526</v>
      </c>
      <c r="BI19" s="31">
        <f>SUM('FIGARO raw 2023'!BJ388:BJ411)</f>
        <v>453.5000000000002</v>
      </c>
      <c r="BJ19" s="31">
        <f>SUM('FIGARO raw 2023'!BK388:BK411)</f>
        <v>312.19999999999993</v>
      </c>
      <c r="BK19" s="31">
        <f>SUM('FIGARO raw 2023'!BL388:BL411)</f>
        <v>1179.3</v>
      </c>
      <c r="BL19" s="31">
        <f>SUM('FIGARO raw 2023'!BM388:BM411)</f>
        <v>219.39999999999998</v>
      </c>
      <c r="BM19" s="31">
        <f>SUM('FIGARO raw 2023'!BN388:BN411)</f>
        <v>0</v>
      </c>
      <c r="BN19" s="31">
        <f>SUM('FIGARO raw 2023'!BO388:BO411)</f>
        <v>0</v>
      </c>
      <c r="BO19" s="31">
        <f>SUM('FIGARO raw 2023'!BP388:BP411)</f>
        <v>3495.0999999999995</v>
      </c>
      <c r="BP19" s="31">
        <f>SUM('FIGARO raw 2023'!BQ388:BQ411)</f>
        <v>77147.99999999997</v>
      </c>
      <c r="BQ19" s="31">
        <f>SUM('FIGARO raw 2023'!BR388:BR411)</f>
        <v>202.39999999999998</v>
      </c>
      <c r="BR19" s="31">
        <f>SUM('FIGARO raw 2023'!BS388:BS411)</f>
        <v>120134.7</v>
      </c>
      <c r="BS19" s="31">
        <f>SUM('FIGARO raw 2023'!BT388:BT411)</f>
        <v>20715.200000000004</v>
      </c>
    </row>
    <row r="20" spans="1:71" x14ac:dyDescent="0.25">
      <c r="A20" s="36" t="s">
        <v>109</v>
      </c>
      <c r="B20" s="27" t="s">
        <v>332</v>
      </c>
      <c r="C20" s="31">
        <f>SUM('FIGARO raw 2023'!D412:D435)</f>
        <v>946.0999999999998</v>
      </c>
      <c r="D20" s="31">
        <f>SUM('FIGARO raw 2023'!E412:E435)</f>
        <v>69.80000000000001</v>
      </c>
      <c r="E20" s="31">
        <f>SUM('FIGARO raw 2023'!F412:F435)</f>
        <v>41.40000000000001</v>
      </c>
      <c r="F20" s="31">
        <f>SUM('FIGARO raw 2023'!G412:G435)</f>
        <v>313.2000000000001</v>
      </c>
      <c r="G20" s="31">
        <f>SUM('FIGARO raw 2023'!H412:H435)</f>
        <v>3341.2</v>
      </c>
      <c r="H20" s="31">
        <f>SUM('FIGARO raw 2023'!I412:I435)</f>
        <v>387.40000000000003</v>
      </c>
      <c r="I20" s="31">
        <f>SUM('FIGARO raw 2023'!J412:J435)</f>
        <v>445.80000000000007</v>
      </c>
      <c r="J20" s="31">
        <f>SUM('FIGARO raw 2023'!K412:K435)</f>
        <v>601.1</v>
      </c>
      <c r="K20" s="31">
        <f>SUM('FIGARO raw 2023'!L412:L435)</f>
        <v>191.39999999999992</v>
      </c>
      <c r="L20" s="31">
        <f>SUM('FIGARO raw 2023'!M412:M435)</f>
        <v>611.1000000000001</v>
      </c>
      <c r="M20" s="31">
        <f>SUM('FIGARO raw 2023'!N412:N435)</f>
        <v>1594.5</v>
      </c>
      <c r="N20" s="31">
        <f>SUM('FIGARO raw 2023'!O412:O435)</f>
        <v>1020.8000000000002</v>
      </c>
      <c r="O20" s="31">
        <f>SUM('FIGARO raw 2023'!P412:P435)</f>
        <v>1536.5999999999997</v>
      </c>
      <c r="P20" s="31">
        <f>SUM('FIGARO raw 2023'!Q412:Q435)</f>
        <v>914.5</v>
      </c>
      <c r="Q20" s="31">
        <f>SUM('FIGARO raw 2023'!R412:R435)</f>
        <v>3370.7</v>
      </c>
      <c r="R20" s="31">
        <f>SUM('FIGARO raw 2023'!S412:S435)</f>
        <v>5816.900000000001</v>
      </c>
      <c r="S20" s="31">
        <f>SUM('FIGARO raw 2023'!T412:T435)</f>
        <v>12393.999999999998</v>
      </c>
      <c r="T20" s="31">
        <f>SUM('FIGARO raw 2023'!U412:U435)</f>
        <v>54562.19999999998</v>
      </c>
      <c r="U20" s="31">
        <f>SUM('FIGARO raw 2023'!V412:V435)</f>
        <v>22365.899999999994</v>
      </c>
      <c r="V20" s="31">
        <f>SUM('FIGARO raw 2023'!W412:W435)</f>
        <v>28113.7</v>
      </c>
      <c r="W20" s="31">
        <f>SUM('FIGARO raw 2023'!X412:X435)</f>
        <v>5927.499999999998</v>
      </c>
      <c r="X20" s="31">
        <f>SUM('FIGARO raw 2023'!Y412:Y435)</f>
        <v>2542.900000000001</v>
      </c>
      <c r="Y20" s="31">
        <f>SUM('FIGARO raw 2023'!Z412:Z435)</f>
        <v>6482.7</v>
      </c>
      <c r="Z20" s="31">
        <f>SUM('FIGARO raw 2023'!AA412:AA435)</f>
        <v>9446.199999999999</v>
      </c>
      <c r="AA20" s="31">
        <f>SUM('FIGARO raw 2023'!AB412:AB435)</f>
        <v>387.90000000000003</v>
      </c>
      <c r="AB20" s="31">
        <f>SUM('FIGARO raw 2023'!AC412:AC435)</f>
        <v>1124.2000000000003</v>
      </c>
      <c r="AC20" s="31">
        <f>SUM('FIGARO raw 2023'!AD412:AD435)</f>
        <v>45335.899999999994</v>
      </c>
      <c r="AD20" s="31">
        <f>SUM('FIGARO raw 2023'!AE412:AE435)</f>
        <v>2034.9999999999995</v>
      </c>
      <c r="AE20" s="31">
        <f>SUM('FIGARO raw 2023'!AF412:AF435)</f>
        <v>4673.9</v>
      </c>
      <c r="AF20" s="31">
        <f>SUM('FIGARO raw 2023'!AG412:AG435)</f>
        <v>1742.8999999999999</v>
      </c>
      <c r="AG20" s="31">
        <f>SUM('FIGARO raw 2023'!AH412:AH435)</f>
        <v>2075.2</v>
      </c>
      <c r="AH20" s="31">
        <f>SUM('FIGARO raw 2023'!AI412:AI435)</f>
        <v>266.59999999999997</v>
      </c>
      <c r="AI20" s="31">
        <f>SUM('FIGARO raw 2023'!AJ412:AJ435)</f>
        <v>456.8000000000002</v>
      </c>
      <c r="AJ20" s="31">
        <f>SUM('FIGARO raw 2023'!AK412:AK435)</f>
        <v>1705.3000000000002</v>
      </c>
      <c r="AK20" s="31">
        <f>SUM('FIGARO raw 2023'!AL412:AL435)</f>
        <v>207.49999999999997</v>
      </c>
      <c r="AL20" s="31">
        <f>SUM('FIGARO raw 2023'!AM412:AM435)</f>
        <v>2088.7999999999997</v>
      </c>
      <c r="AM20" s="31">
        <f>SUM('FIGARO raw 2023'!AN412:AN435)</f>
        <v>258.7</v>
      </c>
      <c r="AN20" s="31">
        <f>SUM('FIGARO raw 2023'!AO412:AO435)</f>
        <v>451.7999999999999</v>
      </c>
      <c r="AO20" s="31">
        <f>SUM('FIGARO raw 2023'!AP412:AP435)</f>
        <v>2567.2999999999997</v>
      </c>
      <c r="AP20" s="31">
        <f>SUM('FIGARO raw 2023'!AQ412:AQ435)</f>
        <v>2918.8</v>
      </c>
      <c r="AQ20" s="31">
        <f>SUM('FIGARO raw 2023'!AR412:AR435)</f>
        <v>251.99999999999997</v>
      </c>
      <c r="AR20" s="31">
        <f>SUM('FIGARO raw 2023'!AS412:AS435)</f>
        <v>122.59999999999998</v>
      </c>
      <c r="AS20" s="31">
        <f>SUM('FIGARO raw 2023'!AT412:AT435)</f>
        <v>189.39999999999998</v>
      </c>
      <c r="AT20" s="31">
        <f>SUM('FIGARO raw 2023'!AU412:AU435)</f>
        <v>2364.7</v>
      </c>
      <c r="AU20" s="31">
        <f>SUM('FIGARO raw 2023'!AV412:AV435)</f>
        <v>1504.7000000000003</v>
      </c>
      <c r="AV20" s="31">
        <f>SUM('FIGARO raw 2023'!AW412:AW435)</f>
        <v>2145.4000000000005</v>
      </c>
      <c r="AW20" s="31">
        <f>SUM('FIGARO raw 2023'!AX412:AX435)</f>
        <v>765.7000000000002</v>
      </c>
      <c r="AX20" s="31">
        <f>SUM('FIGARO raw 2023'!AY412:AY435)</f>
        <v>292.20000000000005</v>
      </c>
      <c r="AY20" s="31">
        <f>SUM('FIGARO raw 2023'!AZ412:AZ435)</f>
        <v>531.9</v>
      </c>
      <c r="AZ20" s="31">
        <f>SUM('FIGARO raw 2023'!BA412:BA435)</f>
        <v>1107.6999999999998</v>
      </c>
      <c r="BA20" s="31">
        <f>SUM('FIGARO raw 2023'!BB412:BB435)</f>
        <v>102.99999999999999</v>
      </c>
      <c r="BB20" s="31">
        <f>SUM('FIGARO raw 2023'!BC412:BC435)</f>
        <v>105.49999999999997</v>
      </c>
      <c r="BC20" s="31">
        <f>SUM('FIGARO raw 2023'!BD412:BD435)</f>
        <v>1788.3000000000002</v>
      </c>
      <c r="BD20" s="31">
        <f>SUM('FIGARO raw 2023'!BE412:BE435)</f>
        <v>1590.6999999999994</v>
      </c>
      <c r="BE20" s="31">
        <f>SUM('FIGARO raw 2023'!BF412:BF435)</f>
        <v>559.1000000000001</v>
      </c>
      <c r="BF20" s="31">
        <f>SUM('FIGARO raw 2023'!BG412:BG435)</f>
        <v>1368.8999999999996</v>
      </c>
      <c r="BG20" s="31">
        <f>SUM('FIGARO raw 2023'!BH412:BH435)</f>
        <v>546.2000000000002</v>
      </c>
      <c r="BH20" s="31">
        <f>SUM('FIGARO raw 2023'!BI412:BI435)</f>
        <v>882</v>
      </c>
      <c r="BI20" s="31">
        <f>SUM('FIGARO raw 2023'!BJ412:BJ435)</f>
        <v>378.6000000000002</v>
      </c>
      <c r="BJ20" s="31">
        <f>SUM('FIGARO raw 2023'!BK412:BK435)</f>
        <v>155.39999999999995</v>
      </c>
      <c r="BK20" s="31">
        <f>SUM('FIGARO raw 2023'!BL412:BL435)</f>
        <v>528.2000000000002</v>
      </c>
      <c r="BL20" s="31">
        <f>SUM('FIGARO raw 2023'!BM412:BM435)</f>
        <v>655.1000000000001</v>
      </c>
      <c r="BM20" s="31">
        <f>SUM('FIGARO raw 2023'!BN412:BN435)</f>
        <v>0</v>
      </c>
      <c r="BN20" s="31">
        <f>SUM('FIGARO raw 2023'!BO412:BO435)</f>
        <v>0</v>
      </c>
      <c r="BO20" s="31">
        <f>SUM('FIGARO raw 2023'!BP412:BP435)</f>
        <v>961.2</v>
      </c>
      <c r="BP20" s="31">
        <f>SUM('FIGARO raw 2023'!BQ412:BQ435)</f>
        <v>62272.1</v>
      </c>
      <c r="BQ20" s="31">
        <f>SUM('FIGARO raw 2023'!BR412:BR435)</f>
        <v>76.49999999999997</v>
      </c>
      <c r="BR20" s="31">
        <f>SUM('FIGARO raw 2023'!BS412:BS435)</f>
        <v>61920.100000000006</v>
      </c>
      <c r="BS20" s="31">
        <f>SUM('FIGARO raw 2023'!BT412:BT435)</f>
        <v>11492.100000000002</v>
      </c>
    </row>
    <row r="21" spans="1:71" x14ac:dyDescent="0.25">
      <c r="A21" s="36" t="s">
        <v>111</v>
      </c>
      <c r="B21" s="27" t="s">
        <v>333</v>
      </c>
      <c r="C21" s="31">
        <f>SUM('FIGARO raw 2023'!D436:D459)</f>
        <v>4050.6999999999994</v>
      </c>
      <c r="D21" s="31">
        <f>SUM('FIGARO raw 2023'!E436:E459)</f>
        <v>447.70000000000005</v>
      </c>
      <c r="E21" s="31">
        <f>SUM('FIGARO raw 2023'!F436:F459)</f>
        <v>126.10000000000001</v>
      </c>
      <c r="F21" s="31">
        <f>SUM('FIGARO raw 2023'!G436:G459)</f>
        <v>1232.8</v>
      </c>
      <c r="G21" s="31">
        <f>SUM('FIGARO raw 2023'!H436:H459)</f>
        <v>6764.800000000001</v>
      </c>
      <c r="H21" s="31">
        <f>SUM('FIGARO raw 2023'!I436:I459)</f>
        <v>1162.8</v>
      </c>
      <c r="I21" s="31">
        <f>SUM('FIGARO raw 2023'!J436:J459)</f>
        <v>1029.2</v>
      </c>
      <c r="J21" s="31">
        <f>SUM('FIGARO raw 2023'!K436:K459)</f>
        <v>1965.1999999999998</v>
      </c>
      <c r="K21" s="31">
        <f>SUM('FIGARO raw 2023'!L436:L459)</f>
        <v>539.6000000000001</v>
      </c>
      <c r="L21" s="31">
        <f>SUM('FIGARO raw 2023'!M436:M459)</f>
        <v>1816.6999999999998</v>
      </c>
      <c r="M21" s="31">
        <f>SUM('FIGARO raw 2023'!N436:N459)</f>
        <v>3971.399999999999</v>
      </c>
      <c r="N21" s="31">
        <f>SUM('FIGARO raw 2023'!O436:O459)</f>
        <v>1936.7999999999997</v>
      </c>
      <c r="O21" s="31">
        <f>SUM('FIGARO raw 2023'!P436:P459)</f>
        <v>3768.8999999999996</v>
      </c>
      <c r="P21" s="31">
        <f>SUM('FIGARO raw 2023'!Q436:Q459)</f>
        <v>2313.600000000001</v>
      </c>
      <c r="Q21" s="31">
        <f>SUM('FIGARO raw 2023'!R436:R459)</f>
        <v>7536.400000000002</v>
      </c>
      <c r="R21" s="31">
        <f>SUM('FIGARO raw 2023'!S436:S459)</f>
        <v>13006.199999999997</v>
      </c>
      <c r="S21" s="31">
        <f>SUM('FIGARO raw 2023'!T436:T459)</f>
        <v>5325.8</v>
      </c>
      <c r="T21" s="31">
        <f>SUM('FIGARO raw 2023'!U436:U459)</f>
        <v>9670.300000000003</v>
      </c>
      <c r="U21" s="31">
        <f>SUM('FIGARO raw 2023'!V436:V459)</f>
        <v>116068.90000000002</v>
      </c>
      <c r="V21" s="31">
        <f>SUM('FIGARO raw 2023'!W436:W459)</f>
        <v>36259.90000000001</v>
      </c>
      <c r="W21" s="31">
        <f>SUM('FIGARO raw 2023'!X436:X459)</f>
        <v>9865.9</v>
      </c>
      <c r="X21" s="31">
        <f>SUM('FIGARO raw 2023'!Y436:Y459)</f>
        <v>2582.1</v>
      </c>
      <c r="Y21" s="31">
        <f>SUM('FIGARO raw 2023'!Z436:Z459)</f>
        <v>13868.799999999992</v>
      </c>
      <c r="Z21" s="31">
        <f>SUM('FIGARO raw 2023'!AA436:AA459)</f>
        <v>6100.099999999999</v>
      </c>
      <c r="AA21" s="31">
        <f>SUM('FIGARO raw 2023'!AB436:AB459)</f>
        <v>794.1999999999999</v>
      </c>
      <c r="AB21" s="31">
        <f>SUM('FIGARO raw 2023'!AC436:AC459)</f>
        <v>2909.399999999999</v>
      </c>
      <c r="AC21" s="31">
        <f>SUM('FIGARO raw 2023'!AD436:AD459)</f>
        <v>31917.199999999997</v>
      </c>
      <c r="AD21" s="31">
        <f>SUM('FIGARO raw 2023'!AE436:AE459)</f>
        <v>4162.100000000001</v>
      </c>
      <c r="AE21" s="31">
        <f>SUM('FIGARO raw 2023'!AF436:AF459)</f>
        <v>5590</v>
      </c>
      <c r="AF21" s="31">
        <f>SUM('FIGARO raw 2023'!AG436:AG459)</f>
        <v>2708.7999999999997</v>
      </c>
      <c r="AG21" s="31">
        <f>SUM('FIGARO raw 2023'!AH436:AH459)</f>
        <v>2986.6999999999985</v>
      </c>
      <c r="AH21" s="31">
        <f>SUM('FIGARO raw 2023'!AI436:AI459)</f>
        <v>886.9000000000002</v>
      </c>
      <c r="AI21" s="31">
        <f>SUM('FIGARO raw 2023'!AJ436:AJ459)</f>
        <v>1274.6999999999998</v>
      </c>
      <c r="AJ21" s="31">
        <f>SUM('FIGARO raw 2023'!AK436:AK459)</f>
        <v>4497.7</v>
      </c>
      <c r="AK21" s="31">
        <f>SUM('FIGARO raw 2023'!AL436:AL459)</f>
        <v>282.1</v>
      </c>
      <c r="AL21" s="31">
        <f>SUM('FIGARO raw 2023'!AM436:AM459)</f>
        <v>2169.1</v>
      </c>
      <c r="AM21" s="31">
        <f>SUM('FIGARO raw 2023'!AN436:AN459)</f>
        <v>505.2000000000001</v>
      </c>
      <c r="AN21" s="31">
        <f>SUM('FIGARO raw 2023'!AO436:AO459)</f>
        <v>429.90000000000015</v>
      </c>
      <c r="AO21" s="31">
        <f>SUM('FIGARO raw 2023'!AP436:AP459)</f>
        <v>1671.2</v>
      </c>
      <c r="AP21" s="31">
        <f>SUM('FIGARO raw 2023'!AQ436:AQ459)</f>
        <v>2934.5000000000005</v>
      </c>
      <c r="AQ21" s="31">
        <f>SUM('FIGARO raw 2023'!AR436:AR459)</f>
        <v>774.7</v>
      </c>
      <c r="AR21" s="31">
        <f>SUM('FIGARO raw 2023'!AS436:AS459)</f>
        <v>483.4</v>
      </c>
      <c r="AS21" s="31">
        <f>SUM('FIGARO raw 2023'!AT436:AT459)</f>
        <v>331.3</v>
      </c>
      <c r="AT21" s="31">
        <f>SUM('FIGARO raw 2023'!AU436:AU459)</f>
        <v>1831.4</v>
      </c>
      <c r="AU21" s="31">
        <f>SUM('FIGARO raw 2023'!AV436:AV459)</f>
        <v>2539.4999999999995</v>
      </c>
      <c r="AV21" s="31">
        <f>SUM('FIGARO raw 2023'!AW436:AW459)</f>
        <v>2858.6000000000004</v>
      </c>
      <c r="AW21" s="31">
        <f>SUM('FIGARO raw 2023'!AX436:AX459)</f>
        <v>1402.4999999999995</v>
      </c>
      <c r="AX21" s="31">
        <f>SUM('FIGARO raw 2023'!AY436:AY459)</f>
        <v>370.40000000000003</v>
      </c>
      <c r="AY21" s="31">
        <f>SUM('FIGARO raw 2023'!AZ436:AZ459)</f>
        <v>660.5999999999999</v>
      </c>
      <c r="AZ21" s="31">
        <f>SUM('FIGARO raw 2023'!BA436:BA459)</f>
        <v>2733.199999999999</v>
      </c>
      <c r="BA21" s="31">
        <f>SUM('FIGARO raw 2023'!BB436:BB459)</f>
        <v>226.4</v>
      </c>
      <c r="BB21" s="31">
        <f>SUM('FIGARO raw 2023'!BC436:BC459)</f>
        <v>209.39999999999998</v>
      </c>
      <c r="BC21" s="31">
        <f>SUM('FIGARO raw 2023'!BD436:BD459)</f>
        <v>3191.7000000000007</v>
      </c>
      <c r="BD21" s="31">
        <f>SUM('FIGARO raw 2023'!BE436:BE459)</f>
        <v>2413.6</v>
      </c>
      <c r="BE21" s="31">
        <f>SUM('FIGARO raw 2023'!BF436:BF459)</f>
        <v>672.6000000000001</v>
      </c>
      <c r="BF21" s="31">
        <f>SUM('FIGARO raw 2023'!BG436:BG459)</f>
        <v>2493.7000000000003</v>
      </c>
      <c r="BG21" s="31">
        <f>SUM('FIGARO raw 2023'!BH436:BH459)</f>
        <v>964.6999999999999</v>
      </c>
      <c r="BH21" s="31">
        <f>SUM('FIGARO raw 2023'!BI436:BI459)</f>
        <v>749.9000000000003</v>
      </c>
      <c r="BI21" s="31">
        <f>SUM('FIGARO raw 2023'!BJ436:BJ459)</f>
        <v>439.20000000000005</v>
      </c>
      <c r="BJ21" s="31">
        <f>SUM('FIGARO raw 2023'!BK436:BK459)</f>
        <v>472.00000000000017</v>
      </c>
      <c r="BK21" s="31">
        <f>SUM('FIGARO raw 2023'!BL436:BL459)</f>
        <v>266.50000000000006</v>
      </c>
      <c r="BL21" s="31">
        <f>SUM('FIGARO raw 2023'!BM436:BM459)</f>
        <v>448.2000000000001</v>
      </c>
      <c r="BM21" s="31">
        <f>SUM('FIGARO raw 2023'!BN436:BN459)</f>
        <v>0</v>
      </c>
      <c r="BN21" s="31">
        <f>SUM('FIGARO raw 2023'!BO436:BO459)</f>
        <v>0</v>
      </c>
      <c r="BO21" s="31">
        <f>SUM('FIGARO raw 2023'!BP436:BP459)</f>
        <v>2358.7999999999993</v>
      </c>
      <c r="BP21" s="31">
        <f>SUM('FIGARO raw 2023'!BQ436:BQ459)</f>
        <v>27999.800000000003</v>
      </c>
      <c r="BQ21" s="31">
        <f>SUM('FIGARO raw 2023'!BR436:BR459)</f>
        <v>162.09999999999997</v>
      </c>
      <c r="BR21" s="31">
        <f>SUM('FIGARO raw 2023'!BS436:BS459)</f>
        <v>253068.80000000005</v>
      </c>
      <c r="BS21" s="31">
        <f>SUM('FIGARO raw 2023'!BT436:BT459)</f>
        <v>12859.000000000004</v>
      </c>
    </row>
    <row r="22" spans="1:71" x14ac:dyDescent="0.25">
      <c r="A22" s="36" t="s">
        <v>113</v>
      </c>
      <c r="B22" s="27" t="s">
        <v>334</v>
      </c>
      <c r="C22" s="31">
        <f>SUM('FIGARO raw 2023'!D460:D483)</f>
        <v>1614.6999999999994</v>
      </c>
      <c r="D22" s="31">
        <f>SUM('FIGARO raw 2023'!E460:E483)</f>
        <v>150.7</v>
      </c>
      <c r="E22" s="31">
        <f>SUM('FIGARO raw 2023'!F460:F483)</f>
        <v>35.600000000000016</v>
      </c>
      <c r="F22" s="31">
        <f>SUM('FIGARO raw 2023'!G460:G483)</f>
        <v>267.7</v>
      </c>
      <c r="G22" s="31">
        <f>SUM('FIGARO raw 2023'!H460:H483)</f>
        <v>2063.9</v>
      </c>
      <c r="H22" s="31">
        <f>SUM('FIGARO raw 2023'!I460:I483)</f>
        <v>427.3</v>
      </c>
      <c r="I22" s="31">
        <f>SUM('FIGARO raw 2023'!J460:J483)</f>
        <v>440.6</v>
      </c>
      <c r="J22" s="31">
        <f>SUM('FIGARO raw 2023'!K460:K483)</f>
        <v>429.8000000000001</v>
      </c>
      <c r="K22" s="31">
        <f>SUM('FIGARO raw 2023'!L460:L483)</f>
        <v>173.89999999999995</v>
      </c>
      <c r="L22" s="31">
        <f>SUM('FIGARO raw 2023'!M460:M483)</f>
        <v>540.3000000000002</v>
      </c>
      <c r="M22" s="31">
        <f>SUM('FIGARO raw 2023'!N460:N483)</f>
        <v>2050.7000000000003</v>
      </c>
      <c r="N22" s="31">
        <f>SUM('FIGARO raw 2023'!O460:O483)</f>
        <v>765.2000000000003</v>
      </c>
      <c r="O22" s="31">
        <f>SUM('FIGARO raw 2023'!P460:P483)</f>
        <v>1876.3000000000006</v>
      </c>
      <c r="P22" s="31">
        <f>SUM('FIGARO raw 2023'!Q460:Q483)</f>
        <v>1858.2</v>
      </c>
      <c r="Q22" s="31">
        <f>SUM('FIGARO raw 2023'!R460:R483)</f>
        <v>1331.6</v>
      </c>
      <c r="R22" s="31">
        <f>SUM('FIGARO raw 2023'!S460:S483)</f>
        <v>4704.200000000001</v>
      </c>
      <c r="S22" s="31">
        <f>SUM('FIGARO raw 2023'!T460:T483)</f>
        <v>2047.6999999999998</v>
      </c>
      <c r="T22" s="31">
        <f>SUM('FIGARO raw 2023'!U460:U483)</f>
        <v>5004.299999999998</v>
      </c>
      <c r="U22" s="31">
        <f>SUM('FIGARO raw 2023'!V460:V483)</f>
        <v>20364.299999999992</v>
      </c>
      <c r="V22" s="31">
        <f>SUM('FIGARO raw 2023'!W460:W483)</f>
        <v>283646.6</v>
      </c>
      <c r="W22" s="31">
        <f>SUM('FIGARO raw 2023'!X460:X483)</f>
        <v>3324.4000000000005</v>
      </c>
      <c r="X22" s="31">
        <f>SUM('FIGARO raw 2023'!Y460:Y483)</f>
        <v>1045.1999999999998</v>
      </c>
      <c r="Y22" s="31">
        <f>SUM('FIGARO raw 2023'!Z460:Z483)</f>
        <v>4415.999999999999</v>
      </c>
      <c r="Z22" s="31">
        <f>SUM('FIGARO raw 2023'!AA460:AA483)</f>
        <v>1812.1</v>
      </c>
      <c r="AA22" s="31">
        <f>SUM('FIGARO raw 2023'!AB460:AB483)</f>
        <v>183.69999999999996</v>
      </c>
      <c r="AB22" s="31">
        <f>SUM('FIGARO raw 2023'!AC460:AC483)</f>
        <v>2719.6</v>
      </c>
      <c r="AC22" s="31">
        <f>SUM('FIGARO raw 2023'!AD460:AD483)</f>
        <v>9586.700000000004</v>
      </c>
      <c r="AD22" s="31">
        <f>SUM('FIGARO raw 2023'!AE460:AE483)</f>
        <v>26930.999999999996</v>
      </c>
      <c r="AE22" s="31">
        <f>SUM('FIGARO raw 2023'!AF460:AF483)</f>
        <v>4377.8</v>
      </c>
      <c r="AF22" s="31">
        <f>SUM('FIGARO raw 2023'!AG460:AG483)</f>
        <v>2789.4</v>
      </c>
      <c r="AG22" s="31">
        <f>SUM('FIGARO raw 2023'!AH460:AH483)</f>
        <v>13198.900000000001</v>
      </c>
      <c r="AH22" s="31">
        <f>SUM('FIGARO raw 2023'!AI460:AI483)</f>
        <v>267.1</v>
      </c>
      <c r="AI22" s="31">
        <f>SUM('FIGARO raw 2023'!AJ460:AJ483)</f>
        <v>744.1</v>
      </c>
      <c r="AJ22" s="31">
        <f>SUM('FIGARO raw 2023'!AK460:AK483)</f>
        <v>4295.799999999999</v>
      </c>
      <c r="AK22" s="31">
        <f>SUM('FIGARO raw 2023'!AL460:AL483)</f>
        <v>1469.5999999999997</v>
      </c>
      <c r="AL22" s="31">
        <f>SUM('FIGARO raw 2023'!AM460:AM483)</f>
        <v>955.5000000000001</v>
      </c>
      <c r="AM22" s="31">
        <f>SUM('FIGARO raw 2023'!AN460:AN483)</f>
        <v>305.60000000000014</v>
      </c>
      <c r="AN22" s="31">
        <f>SUM('FIGARO raw 2023'!AO460:AO483)</f>
        <v>367.8000000000002</v>
      </c>
      <c r="AO22" s="31">
        <f>SUM('FIGARO raw 2023'!AP460:AP483)</f>
        <v>778.1999999999998</v>
      </c>
      <c r="AP22" s="31">
        <f>SUM('FIGARO raw 2023'!AQ460:AQ483)</f>
        <v>2435.2000000000007</v>
      </c>
      <c r="AQ22" s="31">
        <f>SUM('FIGARO raw 2023'!AR460:AR483)</f>
        <v>880.5000000000001</v>
      </c>
      <c r="AR22" s="31">
        <f>SUM('FIGARO raw 2023'!AS460:AS483)</f>
        <v>708.3000000000001</v>
      </c>
      <c r="AS22" s="31">
        <f>SUM('FIGARO raw 2023'!AT460:AT483)</f>
        <v>428.4</v>
      </c>
      <c r="AT22" s="31">
        <f>SUM('FIGARO raw 2023'!AU460:AU483)</f>
        <v>1081.5999999999997</v>
      </c>
      <c r="AU22" s="31">
        <f>SUM('FIGARO raw 2023'!AV460:AV483)</f>
        <v>2354.399999999999</v>
      </c>
      <c r="AV22" s="31">
        <f>SUM('FIGARO raw 2023'!AW460:AW483)</f>
        <v>1140.8</v>
      </c>
      <c r="AW22" s="31">
        <f>SUM('FIGARO raw 2023'!AX460:AX483)</f>
        <v>1411.7999999999995</v>
      </c>
      <c r="AX22" s="31">
        <f>SUM('FIGARO raw 2023'!AY460:AY483)</f>
        <v>358.30000000000024</v>
      </c>
      <c r="AY22" s="31">
        <f>SUM('FIGARO raw 2023'!AZ460:AZ483)</f>
        <v>519.2</v>
      </c>
      <c r="AZ22" s="31">
        <f>SUM('FIGARO raw 2023'!BA460:BA483)</f>
        <v>4201.6</v>
      </c>
      <c r="BA22" s="31">
        <f>SUM('FIGARO raw 2023'!BB460:BB483)</f>
        <v>159.69999999999996</v>
      </c>
      <c r="BB22" s="31">
        <f>SUM('FIGARO raw 2023'!BC460:BC483)</f>
        <v>277.3000000000001</v>
      </c>
      <c r="BC22" s="31">
        <f>SUM('FIGARO raw 2023'!BD460:BD483)</f>
        <v>1812.9999999999998</v>
      </c>
      <c r="BD22" s="31">
        <f>SUM('FIGARO raw 2023'!BE460:BE483)</f>
        <v>2021.3000000000004</v>
      </c>
      <c r="BE22" s="31">
        <f>SUM('FIGARO raw 2023'!BF460:BF483)</f>
        <v>594.9000000000001</v>
      </c>
      <c r="BF22" s="31">
        <f>SUM('FIGARO raw 2023'!BG460:BG483)</f>
        <v>1274.4000000000003</v>
      </c>
      <c r="BG22" s="31">
        <f>SUM('FIGARO raw 2023'!BH460:BH483)</f>
        <v>557</v>
      </c>
      <c r="BH22" s="31">
        <f>SUM('FIGARO raw 2023'!BI460:BI483)</f>
        <v>403.00000000000017</v>
      </c>
      <c r="BI22" s="31">
        <f>SUM('FIGARO raw 2023'!BJ460:BJ483)</f>
        <v>431.4000000000001</v>
      </c>
      <c r="BJ22" s="31">
        <f>SUM('FIGARO raw 2023'!BK460:BK483)</f>
        <v>358.8000000000001</v>
      </c>
      <c r="BK22" s="31">
        <f>SUM('FIGARO raw 2023'!BL460:BL483)</f>
        <v>77.49999999999999</v>
      </c>
      <c r="BL22" s="31">
        <f>SUM('FIGARO raw 2023'!BM460:BM483)</f>
        <v>233.09999999999997</v>
      </c>
      <c r="BM22" s="31">
        <f>SUM('FIGARO raw 2023'!BN460:BN483)</f>
        <v>0</v>
      </c>
      <c r="BN22" s="31">
        <f>SUM('FIGARO raw 2023'!BO460:BO483)</f>
        <v>0</v>
      </c>
      <c r="BO22" s="31">
        <f>SUM('FIGARO raw 2023'!BP460:BP483)</f>
        <v>4112.7</v>
      </c>
      <c r="BP22" s="31">
        <f>SUM('FIGARO raw 2023'!BQ460:BQ483)</f>
        <v>267366.6</v>
      </c>
      <c r="BQ22" s="31">
        <f>SUM('FIGARO raw 2023'!BR460:BR483)</f>
        <v>532.7000000000003</v>
      </c>
      <c r="BR22" s="31">
        <f>SUM('FIGARO raw 2023'!BS460:BS483)</f>
        <v>209596.69999999992</v>
      </c>
      <c r="BS22" s="31">
        <f>SUM('FIGARO raw 2023'!BT460:BT483)</f>
        <v>21306.199999999997</v>
      </c>
    </row>
    <row r="23" spans="1:71" x14ac:dyDescent="0.25">
      <c r="A23" s="36" t="s">
        <v>115</v>
      </c>
      <c r="B23" s="27" t="s">
        <v>335</v>
      </c>
      <c r="C23" s="31">
        <f>SUM('FIGARO raw 2023'!D484:D507)</f>
        <v>335.19999999999993</v>
      </c>
      <c r="D23" s="31">
        <f>SUM('FIGARO raw 2023'!E484:E507)</f>
        <v>36.70000000000001</v>
      </c>
      <c r="E23" s="31">
        <f>SUM('FIGARO raw 2023'!F484:F507)</f>
        <v>115.49999999999997</v>
      </c>
      <c r="F23" s="31">
        <f>SUM('FIGARO raw 2023'!G484:G507)</f>
        <v>183.8</v>
      </c>
      <c r="G23" s="31">
        <f>SUM('FIGARO raw 2023'!H484:H507)</f>
        <v>536.5000000000001</v>
      </c>
      <c r="H23" s="31">
        <f>SUM('FIGARO raw 2023'!I484:I507)</f>
        <v>136.8</v>
      </c>
      <c r="I23" s="31">
        <f>SUM('FIGARO raw 2023'!J484:J507)</f>
        <v>106.19999999999997</v>
      </c>
      <c r="J23" s="31">
        <f>SUM('FIGARO raw 2023'!K484:K507)</f>
        <v>160.59999999999994</v>
      </c>
      <c r="K23" s="31">
        <f>SUM('FIGARO raw 2023'!L484:L507)</f>
        <v>52.60000000000001</v>
      </c>
      <c r="L23" s="31">
        <f>SUM('FIGARO raw 2023'!M484:M507)</f>
        <v>127</v>
      </c>
      <c r="M23" s="31">
        <f>SUM('FIGARO raw 2023'!N484:N507)</f>
        <v>380.9000000000001</v>
      </c>
      <c r="N23" s="31">
        <f>SUM('FIGARO raw 2023'!O484:O507)</f>
        <v>174.79999999999995</v>
      </c>
      <c r="O23" s="31">
        <f>SUM('FIGARO raw 2023'!P484:P507)</f>
        <v>380.8</v>
      </c>
      <c r="P23" s="31">
        <f>SUM('FIGARO raw 2023'!Q484:Q507)</f>
        <v>223.8</v>
      </c>
      <c r="Q23" s="31">
        <f>SUM('FIGARO raw 2023'!R484:R507)</f>
        <v>512.3999999999999</v>
      </c>
      <c r="R23" s="31">
        <f>SUM('FIGARO raw 2023'!S484:S507)</f>
        <v>995.3000000000002</v>
      </c>
      <c r="S23" s="31">
        <f>SUM('FIGARO raw 2023'!T484:T507)</f>
        <v>502.4000000000001</v>
      </c>
      <c r="T23" s="31">
        <f>SUM('FIGARO raw 2023'!U484:U507)</f>
        <v>904.9</v>
      </c>
      <c r="U23" s="31">
        <f>SUM('FIGARO raw 2023'!V484:V507)</f>
        <v>1192.5999999999997</v>
      </c>
      <c r="V23" s="31">
        <f>SUM('FIGARO raw 2023'!W484:W507)</f>
        <v>1911.6</v>
      </c>
      <c r="W23" s="31">
        <f>SUM('FIGARO raw 2023'!X484:X507)</f>
        <v>76427.29999999999</v>
      </c>
      <c r="X23" s="31">
        <f>SUM('FIGARO raw 2023'!Y484:Y507)</f>
        <v>496.80000000000007</v>
      </c>
      <c r="Y23" s="31">
        <f>SUM('FIGARO raw 2023'!Z484:Z507)</f>
        <v>6729.400000000001</v>
      </c>
      <c r="Z23" s="31">
        <f>SUM('FIGARO raw 2023'!AA484:AA507)</f>
        <v>1254.6999999999996</v>
      </c>
      <c r="AA23" s="31">
        <f>SUM('FIGARO raw 2023'!AB484:AB507)</f>
        <v>93.89999999999998</v>
      </c>
      <c r="AB23" s="31">
        <f>SUM('FIGARO raw 2023'!AC484:AC507)</f>
        <v>244.29999999999998</v>
      </c>
      <c r="AC23" s="31">
        <f>SUM('FIGARO raw 2023'!AD484:AD507)</f>
        <v>2312.6999999999994</v>
      </c>
      <c r="AD23" s="31">
        <f>SUM('FIGARO raw 2023'!AE484:AE507)</f>
        <v>714.3000000000001</v>
      </c>
      <c r="AE23" s="31">
        <f>SUM('FIGARO raw 2023'!AF484:AF507)</f>
        <v>1074.3</v>
      </c>
      <c r="AF23" s="31">
        <f>SUM('FIGARO raw 2023'!AG484:AG507)</f>
        <v>513.4000000000001</v>
      </c>
      <c r="AG23" s="31">
        <f>SUM('FIGARO raw 2023'!AH484:AH507)</f>
        <v>3753.8000000000006</v>
      </c>
      <c r="AH23" s="31">
        <f>SUM('FIGARO raw 2023'!AI484:AI507)</f>
        <v>488.50000000000006</v>
      </c>
      <c r="AI23" s="31">
        <f>SUM('FIGARO raw 2023'!AJ484:AJ507)</f>
        <v>4783.100000000001</v>
      </c>
      <c r="AJ23" s="31">
        <f>SUM('FIGARO raw 2023'!AK484:AK507)</f>
        <v>2102.8999999999996</v>
      </c>
      <c r="AK23" s="31">
        <f>SUM('FIGARO raw 2023'!AL484:AL507)</f>
        <v>32.30000000000001</v>
      </c>
      <c r="AL23" s="31">
        <f>SUM('FIGARO raw 2023'!AM484:AM507)</f>
        <v>400.8000000000001</v>
      </c>
      <c r="AM23" s="31">
        <f>SUM('FIGARO raw 2023'!AN484:AN507)</f>
        <v>58.20000000000001</v>
      </c>
      <c r="AN23" s="31">
        <f>SUM('FIGARO raw 2023'!AO484:AO507)</f>
        <v>80.29999999999997</v>
      </c>
      <c r="AO23" s="31">
        <f>SUM('FIGARO raw 2023'!AP484:AP507)</f>
        <v>228.1</v>
      </c>
      <c r="AP23" s="31">
        <f>SUM('FIGARO raw 2023'!AQ484:AQ507)</f>
        <v>533.1000000000001</v>
      </c>
      <c r="AQ23" s="31">
        <f>SUM('FIGARO raw 2023'!AR484:AR507)</f>
        <v>96.79999999999997</v>
      </c>
      <c r="AR23" s="31">
        <f>SUM('FIGARO raw 2023'!AS484:AS507)</f>
        <v>35.9</v>
      </c>
      <c r="AS23" s="31">
        <f>SUM('FIGARO raw 2023'!AT484:AT507)</f>
        <v>66.19999999999996</v>
      </c>
      <c r="AT23" s="31">
        <f>SUM('FIGARO raw 2023'!AU484:AU507)</f>
        <v>271.6</v>
      </c>
      <c r="AU23" s="31">
        <f>SUM('FIGARO raw 2023'!AV484:AV507)</f>
        <v>322.49999999999994</v>
      </c>
      <c r="AV23" s="31">
        <f>SUM('FIGARO raw 2023'!AW484:AW507)</f>
        <v>302.7</v>
      </c>
      <c r="AW23" s="31">
        <f>SUM('FIGARO raw 2023'!AX484:AX507)</f>
        <v>258.59999999999997</v>
      </c>
      <c r="AX23" s="31">
        <f>SUM('FIGARO raw 2023'!AY484:AY507)</f>
        <v>68.69999999999996</v>
      </c>
      <c r="AY23" s="31">
        <f>SUM('FIGARO raw 2023'!AZ484:AZ507)</f>
        <v>275.9000000000001</v>
      </c>
      <c r="AZ23" s="31">
        <f>SUM('FIGARO raw 2023'!BA484:BA507)</f>
        <v>1182.9999999999998</v>
      </c>
      <c r="BA23" s="31">
        <f>SUM('FIGARO raw 2023'!BB484:BB507)</f>
        <v>36.60000000000001</v>
      </c>
      <c r="BB23" s="31">
        <f>SUM('FIGARO raw 2023'!BC484:BC507)</f>
        <v>39.60000000000001</v>
      </c>
      <c r="BC23" s="31">
        <f>SUM('FIGARO raw 2023'!BD484:BD507)</f>
        <v>492.5</v>
      </c>
      <c r="BD23" s="31">
        <f>SUM('FIGARO raw 2023'!BE484:BE507)</f>
        <v>8257.400000000003</v>
      </c>
      <c r="BE23" s="31">
        <f>SUM('FIGARO raw 2023'!BF484:BF507)</f>
        <v>162.89999999999998</v>
      </c>
      <c r="BF23" s="31">
        <f>SUM('FIGARO raw 2023'!BG484:BG507)</f>
        <v>615.3999999999999</v>
      </c>
      <c r="BG23" s="31">
        <f>SUM('FIGARO raw 2023'!BH484:BH507)</f>
        <v>121.19999999999999</v>
      </c>
      <c r="BH23" s="31">
        <f>SUM('FIGARO raw 2023'!BI484:BI507)</f>
        <v>113.79999999999995</v>
      </c>
      <c r="BI23" s="31">
        <f>SUM('FIGARO raw 2023'!BJ484:BJ507)</f>
        <v>169.99999999999997</v>
      </c>
      <c r="BJ23" s="31">
        <f>SUM('FIGARO raw 2023'!BK484:BK507)</f>
        <v>67.99999999999999</v>
      </c>
      <c r="BK23" s="31">
        <f>SUM('FIGARO raw 2023'!BL484:BL507)</f>
        <v>31.500000000000004</v>
      </c>
      <c r="BL23" s="31">
        <f>SUM('FIGARO raw 2023'!BM484:BM507)</f>
        <v>103.79999999999998</v>
      </c>
      <c r="BM23" s="31">
        <f>SUM('FIGARO raw 2023'!BN484:BN507)</f>
        <v>0</v>
      </c>
      <c r="BN23" s="31">
        <f>SUM('FIGARO raw 2023'!BO484:BO507)</f>
        <v>0</v>
      </c>
      <c r="BO23" s="31">
        <f>SUM('FIGARO raw 2023'!BP484:BP507)</f>
        <v>1911.8</v>
      </c>
      <c r="BP23" s="31">
        <f>SUM('FIGARO raw 2023'!BQ484:BQ507)</f>
        <v>30170</v>
      </c>
      <c r="BQ23" s="31">
        <f>SUM('FIGARO raw 2023'!BR484:BR507)</f>
        <v>48.80000000000001</v>
      </c>
      <c r="BR23" s="31">
        <f>SUM('FIGARO raw 2023'!BS484:BS507)</f>
        <v>109798.7</v>
      </c>
      <c r="BS23" s="31">
        <f>SUM('FIGARO raw 2023'!BT484:BT507)</f>
        <v>-23454</v>
      </c>
    </row>
    <row r="24" spans="1:71" x14ac:dyDescent="0.25">
      <c r="A24" s="36" t="s">
        <v>270</v>
      </c>
      <c r="B24" s="27" t="s">
        <v>336</v>
      </c>
      <c r="C24" s="31">
        <f>SUM('FIGARO raw 2023'!D508:D531)</f>
        <v>517.1999999999999</v>
      </c>
      <c r="D24" s="31">
        <f>SUM('FIGARO raw 2023'!E508:E531)</f>
        <v>28.50000000000001</v>
      </c>
      <c r="E24" s="31">
        <f>SUM('FIGARO raw 2023'!F508:F531)</f>
        <v>26.600000000000005</v>
      </c>
      <c r="F24" s="31">
        <f>SUM('FIGARO raw 2023'!G508:G531)</f>
        <v>81.19999999999999</v>
      </c>
      <c r="G24" s="31">
        <f>SUM('FIGARO raw 2023'!H508:H531)</f>
        <v>2102.1999999999994</v>
      </c>
      <c r="H24" s="31">
        <f>SUM('FIGARO raw 2023'!I508:I531)</f>
        <v>957.0999999999999</v>
      </c>
      <c r="I24" s="31">
        <f>SUM('FIGARO raw 2023'!J508:J531)</f>
        <v>1590.9999999999998</v>
      </c>
      <c r="J24" s="31">
        <f>SUM('FIGARO raw 2023'!K508:K531)</f>
        <v>512.6</v>
      </c>
      <c r="K24" s="31">
        <f>SUM('FIGARO raw 2023'!L508:L531)</f>
        <v>158.39999999999995</v>
      </c>
      <c r="L24" s="31">
        <f>SUM('FIGARO raw 2023'!M508:M531)</f>
        <v>224.19999999999996</v>
      </c>
      <c r="M24" s="31">
        <f>SUM('FIGARO raw 2023'!N508:N531)</f>
        <v>1783.3999999999999</v>
      </c>
      <c r="N24" s="31">
        <f>SUM('FIGARO raw 2023'!O508:O531)</f>
        <v>1672</v>
      </c>
      <c r="O24" s="31">
        <f>SUM('FIGARO raw 2023'!P508:P531)</f>
        <v>1020.4000000000001</v>
      </c>
      <c r="P24" s="31">
        <f>SUM('FIGARO raw 2023'!Q508:Q531)</f>
        <v>542.8000000000002</v>
      </c>
      <c r="Q24" s="31">
        <f>SUM('FIGARO raw 2023'!R508:R531)</f>
        <v>1164.3</v>
      </c>
      <c r="R24" s="31">
        <f>SUM('FIGARO raw 2023'!S508:S531)</f>
        <v>1570.5999999999997</v>
      </c>
      <c r="S24" s="31">
        <f>SUM('FIGARO raw 2023'!T508:T531)</f>
        <v>1847.5</v>
      </c>
      <c r="T24" s="31">
        <f>SUM('FIGARO raw 2023'!U508:U531)</f>
        <v>957.2</v>
      </c>
      <c r="U24" s="31">
        <f>SUM('FIGARO raw 2023'!V508:V531)</f>
        <v>2109</v>
      </c>
      <c r="V24" s="31">
        <f>SUM('FIGARO raw 2023'!W508:W531)</f>
        <v>3215.5</v>
      </c>
      <c r="W24" s="31">
        <f>SUM('FIGARO raw 2023'!X508:X531)</f>
        <v>668.5000000000003</v>
      </c>
      <c r="X24" s="31">
        <f>SUM('FIGARO raw 2023'!Y508:Y531)</f>
        <v>14497.900000000005</v>
      </c>
      <c r="Y24" s="31">
        <f>SUM('FIGARO raw 2023'!Z508:Z531)</f>
        <v>1122.9000000000005</v>
      </c>
      <c r="Z24" s="31">
        <f>SUM('FIGARO raw 2023'!AA508:AA531)</f>
        <v>767.4000000000001</v>
      </c>
      <c r="AA24" s="31">
        <f>SUM('FIGARO raw 2023'!AB508:AB531)</f>
        <v>74.19999999999999</v>
      </c>
      <c r="AB24" s="31">
        <f>SUM('FIGARO raw 2023'!AC508:AC531)</f>
        <v>381.00000000000006</v>
      </c>
      <c r="AC24" s="31">
        <f>SUM('FIGARO raw 2023'!AD508:AD531)</f>
        <v>9809.500000000004</v>
      </c>
      <c r="AD24" s="31">
        <f>SUM('FIGARO raw 2023'!AE508:AE531)</f>
        <v>722.8</v>
      </c>
      <c r="AE24" s="31">
        <f>SUM('FIGARO raw 2023'!AF508:AF531)</f>
        <v>2894.8000000000006</v>
      </c>
      <c r="AF24" s="31">
        <f>SUM('FIGARO raw 2023'!AG508:AG531)</f>
        <v>1994.1000000000001</v>
      </c>
      <c r="AG24" s="31">
        <f>SUM('FIGARO raw 2023'!AH508:AH531)</f>
        <v>804.5000000000003</v>
      </c>
      <c r="AH24" s="31">
        <f>SUM('FIGARO raw 2023'!AI508:AI531)</f>
        <v>131.4</v>
      </c>
      <c r="AI24" s="31">
        <f>SUM('FIGARO raw 2023'!AJ508:AJ531)</f>
        <v>126.3</v>
      </c>
      <c r="AJ24" s="31">
        <f>SUM('FIGARO raw 2023'!AK508:AK531)</f>
        <v>530.3000000000001</v>
      </c>
      <c r="AK24" s="31">
        <f>SUM('FIGARO raw 2023'!AL508:AL531)</f>
        <v>58.00000000000001</v>
      </c>
      <c r="AL24" s="31">
        <f>SUM('FIGARO raw 2023'!AM508:AM531)</f>
        <v>2083.6</v>
      </c>
      <c r="AM24" s="31">
        <f>SUM('FIGARO raw 2023'!AN508:AN531)</f>
        <v>303.90000000000003</v>
      </c>
      <c r="AN24" s="31">
        <f>SUM('FIGARO raw 2023'!AO508:AO531)</f>
        <v>788.5000000000002</v>
      </c>
      <c r="AO24" s="31">
        <f>SUM('FIGARO raw 2023'!AP508:AP531)</f>
        <v>461.70000000000005</v>
      </c>
      <c r="AP24" s="31">
        <f>SUM('FIGARO raw 2023'!AQ508:AQ531)</f>
        <v>1167.5000000000002</v>
      </c>
      <c r="AQ24" s="31">
        <f>SUM('FIGARO raw 2023'!AR508:AR531)</f>
        <v>307.40000000000003</v>
      </c>
      <c r="AR24" s="31">
        <f>SUM('FIGARO raw 2023'!AS508:AS531)</f>
        <v>120.29999999999997</v>
      </c>
      <c r="AS24" s="31">
        <f>SUM('FIGARO raw 2023'!AT508:AT531)</f>
        <v>153.5</v>
      </c>
      <c r="AT24" s="31">
        <f>SUM('FIGARO raw 2023'!AU508:AU531)</f>
        <v>1357.0999999999995</v>
      </c>
      <c r="AU24" s="31">
        <f>SUM('FIGARO raw 2023'!AV508:AV531)</f>
        <v>1039.5</v>
      </c>
      <c r="AV24" s="31">
        <f>SUM('FIGARO raw 2023'!AW508:AW531)</f>
        <v>609.9000000000003</v>
      </c>
      <c r="AW24" s="31">
        <f>SUM('FIGARO raw 2023'!AX508:AX531)</f>
        <v>520.6000000000003</v>
      </c>
      <c r="AX24" s="31">
        <f>SUM('FIGARO raw 2023'!AY508:AY531)</f>
        <v>359.49999999999994</v>
      </c>
      <c r="AY24" s="31">
        <f>SUM('FIGARO raw 2023'!AZ508:AZ531)</f>
        <v>599.4000000000003</v>
      </c>
      <c r="AZ24" s="31">
        <f>SUM('FIGARO raw 2023'!BA508:BA531)</f>
        <v>731.3000000000001</v>
      </c>
      <c r="BA24" s="31">
        <f>SUM('FIGARO raw 2023'!BB508:BB531)</f>
        <v>168.2</v>
      </c>
      <c r="BB24" s="31">
        <f>SUM('FIGARO raw 2023'!BC508:BC531)</f>
        <v>78.89999999999999</v>
      </c>
      <c r="BC24" s="31">
        <f>SUM('FIGARO raw 2023'!BD508:BD531)</f>
        <v>1283.3000000000002</v>
      </c>
      <c r="BD24" s="31">
        <f>SUM('FIGARO raw 2023'!BE508:BE531)</f>
        <v>1290.8999999999999</v>
      </c>
      <c r="BE24" s="31">
        <f>SUM('FIGARO raw 2023'!BF508:BF531)</f>
        <v>989.0999999999998</v>
      </c>
      <c r="BF24" s="31">
        <f>SUM('FIGARO raw 2023'!BG508:BG531)</f>
        <v>23793.800000000003</v>
      </c>
      <c r="BG24" s="31">
        <f>SUM('FIGARO raw 2023'!BH508:BH531)</f>
        <v>1907.6000000000001</v>
      </c>
      <c r="BH24" s="31">
        <f>SUM('FIGARO raw 2023'!BI508:BI531)</f>
        <v>1149.6000000000001</v>
      </c>
      <c r="BI24" s="31">
        <f>SUM('FIGARO raw 2023'!BJ508:BJ531)</f>
        <v>1019.8000000000002</v>
      </c>
      <c r="BJ24" s="31">
        <f>SUM('FIGARO raw 2023'!BK508:BK531)</f>
        <v>371.09999999999997</v>
      </c>
      <c r="BK24" s="31">
        <f>SUM('FIGARO raw 2023'!BL508:BL531)</f>
        <v>101.69999999999997</v>
      </c>
      <c r="BL24" s="31">
        <f>SUM('FIGARO raw 2023'!BM508:BM531)</f>
        <v>333.40000000000015</v>
      </c>
      <c r="BM24" s="31">
        <f>SUM('FIGARO raw 2023'!BN508:BN531)</f>
        <v>0</v>
      </c>
      <c r="BN24" s="31">
        <f>SUM('FIGARO raw 2023'!BO508:BO531)</f>
        <v>0</v>
      </c>
      <c r="BO24" s="31">
        <f>SUM('FIGARO raw 2023'!BP508:BP531)</f>
        <v>9139.000000000004</v>
      </c>
      <c r="BP24" s="31">
        <f>SUM('FIGARO raw 2023'!BQ508:BQ531)</f>
        <v>108102.90000000002</v>
      </c>
      <c r="BQ24" s="31">
        <f>SUM('FIGARO raw 2023'!BR508:BR531)</f>
        <v>63.40000000000001</v>
      </c>
      <c r="BR24" s="31">
        <f>SUM('FIGARO raw 2023'!BS508:BS531)</f>
        <v>47028.700000000004</v>
      </c>
      <c r="BS24" s="31">
        <f>SUM('FIGARO raw 2023'!BT508:BT531)</f>
        <v>2607.5</v>
      </c>
    </row>
    <row r="25" spans="1:71" x14ac:dyDescent="0.25">
      <c r="A25" s="36" t="s">
        <v>121</v>
      </c>
      <c r="B25" s="27" t="s">
        <v>337</v>
      </c>
      <c r="C25" s="31">
        <f>SUM('FIGARO raw 2023'!D532:D555)</f>
        <v>8344.7</v>
      </c>
      <c r="D25" s="31">
        <f>SUM('FIGARO raw 2023'!E532:E555)</f>
        <v>201.39999999999992</v>
      </c>
      <c r="E25" s="31">
        <f>SUM('FIGARO raw 2023'!F532:F555)</f>
        <v>130.1</v>
      </c>
      <c r="F25" s="31">
        <f>SUM('FIGARO raw 2023'!G532:G555)</f>
        <v>1653.7999999999997</v>
      </c>
      <c r="G25" s="31">
        <f>SUM('FIGARO raw 2023'!H532:H555)</f>
        <v>5158.3</v>
      </c>
      <c r="H25" s="31">
        <f>SUM('FIGARO raw 2023'!I532:I555)</f>
        <v>689.9</v>
      </c>
      <c r="I25" s="31">
        <f>SUM('FIGARO raw 2023'!J532:J555)</f>
        <v>1100.4999999999998</v>
      </c>
      <c r="J25" s="31">
        <f>SUM('FIGARO raw 2023'!K532:K555)</f>
        <v>1707.0000000000002</v>
      </c>
      <c r="K25" s="31">
        <f>SUM('FIGARO raw 2023'!L532:L555)</f>
        <v>369.90000000000003</v>
      </c>
      <c r="L25" s="31">
        <f>SUM('FIGARO raw 2023'!M532:M555)</f>
        <v>1372.0000000000002</v>
      </c>
      <c r="M25" s="31">
        <f>SUM('FIGARO raw 2023'!N532:N555)</f>
        <v>4043.6</v>
      </c>
      <c r="N25" s="31">
        <f>SUM('FIGARO raw 2023'!O532:O555)</f>
        <v>767.5999999999999</v>
      </c>
      <c r="O25" s="31">
        <f>SUM('FIGARO raw 2023'!P532:P555)</f>
        <v>1541.3</v>
      </c>
      <c r="P25" s="31">
        <f>SUM('FIGARO raw 2023'!Q532:Q555)</f>
        <v>2106.4</v>
      </c>
      <c r="Q25" s="31">
        <f>SUM('FIGARO raw 2023'!R532:R555)</f>
        <v>5730.1</v>
      </c>
      <c r="R25" s="31">
        <f>SUM('FIGARO raw 2023'!S532:S555)</f>
        <v>5204.200000000001</v>
      </c>
      <c r="S25" s="31">
        <f>SUM('FIGARO raw 2023'!T532:T555)</f>
        <v>1863.4999999999998</v>
      </c>
      <c r="T25" s="31">
        <f>SUM('FIGARO raw 2023'!U532:U555)</f>
        <v>2738.6</v>
      </c>
      <c r="U25" s="31">
        <f>SUM('FIGARO raw 2023'!V532:V555)</f>
        <v>8851.5</v>
      </c>
      <c r="V25" s="31">
        <f>SUM('FIGARO raw 2023'!W532:W555)</f>
        <v>6888.200000000001</v>
      </c>
      <c r="W25" s="31">
        <f>SUM('FIGARO raw 2023'!X532:X555)</f>
        <v>5409.4</v>
      </c>
      <c r="X25" s="31">
        <f>SUM('FIGARO raw 2023'!Y532:Y555)</f>
        <v>1364.3999999999999</v>
      </c>
      <c r="Y25" s="31">
        <f>SUM('FIGARO raw 2023'!Z532:Z555)</f>
        <v>11887.300000000001</v>
      </c>
      <c r="Z25" s="31">
        <f>SUM('FIGARO raw 2023'!AA532:AA555)</f>
        <v>10752.6</v>
      </c>
      <c r="AA25" s="31">
        <f>SUM('FIGARO raw 2023'!AB532:AB555)</f>
        <v>632.9000000000001</v>
      </c>
      <c r="AB25" s="31">
        <f>SUM('FIGARO raw 2023'!AC532:AC555)</f>
        <v>1664.4</v>
      </c>
      <c r="AC25" s="31">
        <f>SUM('FIGARO raw 2023'!AD532:AD555)</f>
        <v>9654.2</v>
      </c>
      <c r="AD25" s="31">
        <f>SUM('FIGARO raw 2023'!AE532:AE555)</f>
        <v>1033.9999999999998</v>
      </c>
      <c r="AE25" s="31">
        <f>SUM('FIGARO raw 2023'!AF532:AF555)</f>
        <v>4008.5999999999995</v>
      </c>
      <c r="AF25" s="31">
        <f>SUM('FIGARO raw 2023'!AG532:AG555)</f>
        <v>2626.0999999999995</v>
      </c>
      <c r="AG25" s="31">
        <f>SUM('FIGARO raw 2023'!AH532:AH555)</f>
        <v>6491.400000000001</v>
      </c>
      <c r="AH25" s="31">
        <f>SUM('FIGARO raw 2023'!AI532:AI555)</f>
        <v>4389.4</v>
      </c>
      <c r="AI25" s="31">
        <f>SUM('FIGARO raw 2023'!AJ532:AJ555)</f>
        <v>7729.6</v>
      </c>
      <c r="AJ25" s="31">
        <f>SUM('FIGARO raw 2023'!AK532:AK555)</f>
        <v>2861.5999999999995</v>
      </c>
      <c r="AK25" s="31">
        <f>SUM('FIGARO raw 2023'!AL532:AL555)</f>
        <v>190.19999999999993</v>
      </c>
      <c r="AL25" s="31">
        <f>SUM('FIGARO raw 2023'!AM532:AM555)</f>
        <v>1621.3</v>
      </c>
      <c r="AM25" s="31">
        <f>SUM('FIGARO raw 2023'!AN532:AN555)</f>
        <v>200.59999999999997</v>
      </c>
      <c r="AN25" s="31">
        <f>SUM('FIGARO raw 2023'!AO532:AO555)</f>
        <v>261.50000000000017</v>
      </c>
      <c r="AO25" s="31">
        <f>SUM('FIGARO raw 2023'!AP532:AP555)</f>
        <v>2549.8</v>
      </c>
      <c r="AP25" s="31">
        <f>SUM('FIGARO raw 2023'!AQ532:AQ555)</f>
        <v>2090.1999999999994</v>
      </c>
      <c r="AQ25" s="31">
        <f>SUM('FIGARO raw 2023'!AR532:AR555)</f>
        <v>345.9000000000001</v>
      </c>
      <c r="AR25" s="31">
        <f>SUM('FIGARO raw 2023'!AS532:AS555)</f>
        <v>176.09999999999994</v>
      </c>
      <c r="AS25" s="31">
        <f>SUM('FIGARO raw 2023'!AT532:AT555)</f>
        <v>207.5</v>
      </c>
      <c r="AT25" s="31">
        <f>SUM('FIGARO raw 2023'!AU532:AU555)</f>
        <v>2094.8000000000006</v>
      </c>
      <c r="AU25" s="31">
        <f>SUM('FIGARO raw 2023'!AV532:AV555)</f>
        <v>1330.4</v>
      </c>
      <c r="AV25" s="31">
        <f>SUM('FIGARO raw 2023'!AW532:AW555)</f>
        <v>831.3999999999999</v>
      </c>
      <c r="AW25" s="31">
        <f>SUM('FIGARO raw 2023'!AX532:AX555)</f>
        <v>801.1</v>
      </c>
      <c r="AX25" s="31">
        <f>SUM('FIGARO raw 2023'!AY532:AY555)</f>
        <v>192.69999999999996</v>
      </c>
      <c r="AY25" s="31">
        <f>SUM('FIGARO raw 2023'!AZ532:AZ555)</f>
        <v>469.3</v>
      </c>
      <c r="AZ25" s="31">
        <f>SUM('FIGARO raw 2023'!BA532:BA555)</f>
        <v>2091.2000000000003</v>
      </c>
      <c r="BA25" s="31">
        <f>SUM('FIGARO raw 2023'!BB532:BB555)</f>
        <v>364.30000000000007</v>
      </c>
      <c r="BB25" s="31">
        <f>SUM('FIGARO raw 2023'!BC532:BC555)</f>
        <v>110.29999999999997</v>
      </c>
      <c r="BC25" s="31">
        <f>SUM('FIGARO raw 2023'!BD532:BD555)</f>
        <v>1645.4</v>
      </c>
      <c r="BD25" s="31">
        <f>SUM('FIGARO raw 2023'!BE532:BE555)</f>
        <v>5066.200000000003</v>
      </c>
      <c r="BE25" s="31">
        <f>SUM('FIGARO raw 2023'!BF532:BF555)</f>
        <v>514.0999999999999</v>
      </c>
      <c r="BF25" s="31">
        <f>SUM('FIGARO raw 2023'!BG532:BG555)</f>
        <v>3340.4</v>
      </c>
      <c r="BG25" s="31">
        <f>SUM('FIGARO raw 2023'!BH532:BH555)</f>
        <v>784.1</v>
      </c>
      <c r="BH25" s="31">
        <f>SUM('FIGARO raw 2023'!BI532:BI555)</f>
        <v>389.80000000000007</v>
      </c>
      <c r="BI25" s="31">
        <f>SUM('FIGARO raw 2023'!BJ532:BJ555)</f>
        <v>455.30000000000007</v>
      </c>
      <c r="BJ25" s="31">
        <f>SUM('FIGARO raw 2023'!BK532:BK555)</f>
        <v>125.19999999999997</v>
      </c>
      <c r="BK25" s="31">
        <f>SUM('FIGARO raw 2023'!BL532:BL555)</f>
        <v>71.59999999999998</v>
      </c>
      <c r="BL25" s="31">
        <f>SUM('FIGARO raw 2023'!BM532:BM555)</f>
        <v>337.90000000000003</v>
      </c>
      <c r="BM25" s="31">
        <f>SUM('FIGARO raw 2023'!BN532:BN555)</f>
        <v>0</v>
      </c>
      <c r="BN25" s="31">
        <f>SUM('FIGARO raw 2023'!BO532:BO555)</f>
        <v>0</v>
      </c>
      <c r="BO25" s="31">
        <f>SUM('FIGARO raw 2023'!BP532:BP555)</f>
        <v>323.80000000000007</v>
      </c>
      <c r="BP25" s="31">
        <f>SUM('FIGARO raw 2023'!BQ532:BQ555)</f>
        <v>5895.700000000001</v>
      </c>
      <c r="BQ25" s="31">
        <f>SUM('FIGARO raw 2023'!BR532:BR555)</f>
        <v>6</v>
      </c>
      <c r="BR25" s="31">
        <f>SUM('FIGARO raw 2023'!BS532:BS555)</f>
        <v>73635.30000000003</v>
      </c>
      <c r="BS25" s="31">
        <f>SUM('FIGARO raw 2023'!BT532:BT555)</f>
        <v>1751.3999999999999</v>
      </c>
    </row>
    <row r="26" spans="1:71" x14ac:dyDescent="0.25">
      <c r="A26" s="36" t="s">
        <v>271</v>
      </c>
      <c r="B26" s="27" t="s">
        <v>338</v>
      </c>
      <c r="C26" s="31">
        <f>SUM('FIGARO raw 2023'!D556:D579)</f>
        <v>12613.099999999999</v>
      </c>
      <c r="D26" s="31">
        <f>SUM('FIGARO raw 2023'!E556:E579)</f>
        <v>300.1000000000001</v>
      </c>
      <c r="E26" s="31">
        <f>SUM('FIGARO raw 2023'!F556:F579)</f>
        <v>239.49999999999997</v>
      </c>
      <c r="F26" s="31">
        <f>SUM('FIGARO raw 2023'!G556:G579)</f>
        <v>5984.999999999999</v>
      </c>
      <c r="G26" s="31">
        <f>SUM('FIGARO raw 2023'!H556:H579)</f>
        <v>27395.899999999994</v>
      </c>
      <c r="H26" s="31">
        <f>SUM('FIGARO raw 2023'!I556:I579)</f>
        <v>3794.0000000000005</v>
      </c>
      <c r="I26" s="31">
        <f>SUM('FIGARO raw 2023'!J556:J579)</f>
        <v>4496.7</v>
      </c>
      <c r="J26" s="31">
        <f>SUM('FIGARO raw 2023'!K556:K579)</f>
        <v>12387.700000000004</v>
      </c>
      <c r="K26" s="31">
        <f>SUM('FIGARO raw 2023'!L556:L579)</f>
        <v>1549.6999999999996</v>
      </c>
      <c r="L26" s="31">
        <f>SUM('FIGARO raw 2023'!M556:M579)</f>
        <v>11244.100000000004</v>
      </c>
      <c r="M26" s="31">
        <f>SUM('FIGARO raw 2023'!N556:N579)</f>
        <v>25880.199999999997</v>
      </c>
      <c r="N26" s="31">
        <f>SUM('FIGARO raw 2023'!O556:O579)</f>
        <v>3091.499999999999</v>
      </c>
      <c r="O26" s="31">
        <f>SUM('FIGARO raw 2023'!P556:P579)</f>
        <v>10172</v>
      </c>
      <c r="P26" s="31">
        <f>SUM('FIGARO raw 2023'!Q556:Q579)</f>
        <v>15165.700000000004</v>
      </c>
      <c r="Q26" s="31">
        <f>SUM('FIGARO raw 2023'!R556:R579)</f>
        <v>28356.4</v>
      </c>
      <c r="R26" s="31">
        <f>SUM('FIGARO raw 2023'!S556:S579)</f>
        <v>10783.400000000005</v>
      </c>
      <c r="S26" s="31">
        <f>SUM('FIGARO raw 2023'!T556:T579)</f>
        <v>3103.2</v>
      </c>
      <c r="T26" s="31">
        <f>SUM('FIGARO raw 2023'!U556:U579)</f>
        <v>5345.800000000001</v>
      </c>
      <c r="U26" s="31">
        <f>SUM('FIGARO raw 2023'!V556:V579)</f>
        <v>6867.3</v>
      </c>
      <c r="V26" s="31">
        <f>SUM('FIGARO raw 2023'!W556:W579)</f>
        <v>12262.000000000002</v>
      </c>
      <c r="W26" s="31">
        <f>SUM('FIGARO raw 2023'!X556:X579)</f>
        <v>1809.4999999999998</v>
      </c>
      <c r="X26" s="31">
        <f>SUM('FIGARO raw 2023'!Y556:Y579)</f>
        <v>3119.999999999999</v>
      </c>
      <c r="Y26" s="31">
        <f>SUM('FIGARO raw 2023'!Z556:Z579)</f>
        <v>2431.100000000001</v>
      </c>
      <c r="Z26" s="31">
        <f>SUM('FIGARO raw 2023'!AA556:AA579)</f>
        <v>313634.80000000005</v>
      </c>
      <c r="AA26" s="31">
        <f>SUM('FIGARO raw 2023'!AB556:AB579)</f>
        <v>5618.800000000001</v>
      </c>
      <c r="AB26" s="31">
        <f>SUM('FIGARO raw 2023'!AC556:AC579)</f>
        <v>6314.700000000002</v>
      </c>
      <c r="AC26" s="31">
        <f>SUM('FIGARO raw 2023'!AD556:AD579)</f>
        <v>18001.8</v>
      </c>
      <c r="AD26" s="31">
        <f>SUM('FIGARO raw 2023'!AE556:AE579)</f>
        <v>5181.900000000001</v>
      </c>
      <c r="AE26" s="31">
        <f>SUM('FIGARO raw 2023'!AF556:AF579)</f>
        <v>14938.800000000001</v>
      </c>
      <c r="AF26" s="31">
        <f>SUM('FIGARO raw 2023'!AG556:AG579)</f>
        <v>26156.499999999993</v>
      </c>
      <c r="AG26" s="31">
        <f>SUM('FIGARO raw 2023'!AH556:AH579)</f>
        <v>15930.000000000004</v>
      </c>
      <c r="AH26" s="31">
        <f>SUM('FIGARO raw 2023'!AI556:AI579)</f>
        <v>332.6000000000001</v>
      </c>
      <c r="AI26" s="31">
        <f>SUM('FIGARO raw 2023'!AJ556:AJ579)</f>
        <v>682.1</v>
      </c>
      <c r="AJ26" s="31">
        <f>SUM('FIGARO raw 2023'!AK556:AK579)</f>
        <v>8632.900000000001</v>
      </c>
      <c r="AK26" s="31">
        <f>SUM('FIGARO raw 2023'!AL556:AL579)</f>
        <v>1573.8999999999999</v>
      </c>
      <c r="AL26" s="31">
        <f>SUM('FIGARO raw 2023'!AM556:AM579)</f>
        <v>25056.599999999995</v>
      </c>
      <c r="AM26" s="31">
        <f>SUM('FIGARO raw 2023'!AN556:AN579)</f>
        <v>1163.5</v>
      </c>
      <c r="AN26" s="31">
        <f>SUM('FIGARO raw 2023'!AO556:AO579)</f>
        <v>1709.3</v>
      </c>
      <c r="AO26" s="31">
        <f>SUM('FIGARO raw 2023'!AP556:AP579)</f>
        <v>6992.000000000003</v>
      </c>
      <c r="AP26" s="31">
        <f>SUM('FIGARO raw 2023'!AQ556:AQ579)</f>
        <v>6809.400000000001</v>
      </c>
      <c r="AQ26" s="31">
        <f>SUM('FIGARO raw 2023'!AR556:AR579)</f>
        <v>3216.8999999999987</v>
      </c>
      <c r="AR26" s="31">
        <f>SUM('FIGARO raw 2023'!AS556:AS579)</f>
        <v>1265.8999999999999</v>
      </c>
      <c r="AS26" s="31">
        <f>SUM('FIGARO raw 2023'!AT556:AT579)</f>
        <v>993.6</v>
      </c>
      <c r="AT26" s="31">
        <f>SUM('FIGARO raw 2023'!AU556:AU579)</f>
        <v>19034.199999999993</v>
      </c>
      <c r="AU26" s="31">
        <f>SUM('FIGARO raw 2023'!AV556:AV579)</f>
        <v>7115.3</v>
      </c>
      <c r="AV26" s="31">
        <f>SUM('FIGARO raw 2023'!AW556:AW579)</f>
        <v>3221.7000000000003</v>
      </c>
      <c r="AW26" s="31">
        <f>SUM('FIGARO raw 2023'!AX556:AX579)</f>
        <v>2440.9999999999995</v>
      </c>
      <c r="AX26" s="31">
        <f>SUM('FIGARO raw 2023'!AY556:AY579)</f>
        <v>1083.7</v>
      </c>
      <c r="AY26" s="31">
        <f>SUM('FIGARO raw 2023'!AZ556:AZ579)</f>
        <v>1765.4999999999995</v>
      </c>
      <c r="AZ26" s="31">
        <f>SUM('FIGARO raw 2023'!BA556:BA579)</f>
        <v>1506.3</v>
      </c>
      <c r="BA26" s="31">
        <f>SUM('FIGARO raw 2023'!BB556:BB579)</f>
        <v>1335.9</v>
      </c>
      <c r="BB26" s="31">
        <f>SUM('FIGARO raw 2023'!BC556:BC579)</f>
        <v>817.3</v>
      </c>
      <c r="BC26" s="31">
        <f>SUM('FIGARO raw 2023'!BD556:BD579)</f>
        <v>5900.100000000001</v>
      </c>
      <c r="BD26" s="31">
        <f>SUM('FIGARO raw 2023'!BE556:BE579)</f>
        <v>16443.399999999998</v>
      </c>
      <c r="BE26" s="31">
        <f>SUM('FIGARO raw 2023'!BF556:BF579)</f>
        <v>10909.1</v>
      </c>
      <c r="BF26" s="31">
        <f>SUM('FIGARO raw 2023'!BG556:BG579)</f>
        <v>13811.399999999998</v>
      </c>
      <c r="BG26" s="31">
        <f>SUM('FIGARO raw 2023'!BH556:BH579)</f>
        <v>7972.3</v>
      </c>
      <c r="BH26" s="31">
        <f>SUM('FIGARO raw 2023'!BI556:BI579)</f>
        <v>3428.7999999999997</v>
      </c>
      <c r="BI26" s="31">
        <f>SUM('FIGARO raw 2023'!BJ556:BJ579)</f>
        <v>5212.800000000002</v>
      </c>
      <c r="BJ26" s="31">
        <f>SUM('FIGARO raw 2023'!BK556:BK579)</f>
        <v>2718.3999999999996</v>
      </c>
      <c r="BK26" s="31">
        <f>SUM('FIGARO raw 2023'!BL556:BL579)</f>
        <v>328.5000000000001</v>
      </c>
      <c r="BL26" s="31">
        <f>SUM('FIGARO raw 2023'!BM556:BM579)</f>
        <v>4433.599999999999</v>
      </c>
      <c r="BM26" s="31">
        <f>SUM('FIGARO raw 2023'!BN556:BN579)</f>
        <v>0</v>
      </c>
      <c r="BN26" s="31">
        <f>SUM('FIGARO raw 2023'!BO556:BO579)</f>
        <v>0</v>
      </c>
      <c r="BO26" s="31">
        <f>SUM('FIGARO raw 2023'!BP556:BP579)</f>
        <v>4684.4000000000015</v>
      </c>
      <c r="BP26" s="31">
        <f>SUM('FIGARO raw 2023'!BQ556:BQ579)</f>
        <v>295750.10000000003</v>
      </c>
      <c r="BQ26" s="31">
        <f>SUM('FIGARO raw 2023'!BR556:BR579)</f>
        <v>88</v>
      </c>
      <c r="BR26" s="31">
        <f>SUM('FIGARO raw 2023'!BS556:BS579)</f>
        <v>23094.300000000003</v>
      </c>
      <c r="BS26" s="31">
        <f>SUM('FIGARO raw 2023'!BT556:BT579)</f>
        <v>1544.3999999999994</v>
      </c>
    </row>
    <row r="27" spans="1:71" x14ac:dyDescent="0.25">
      <c r="A27" s="36" t="s">
        <v>272</v>
      </c>
      <c r="B27" s="27" t="s">
        <v>339</v>
      </c>
      <c r="C27" s="31">
        <f>SUM('FIGARO raw 2023'!D580:D603)</f>
        <v>1693.6999999999998</v>
      </c>
      <c r="D27" s="31">
        <f>SUM('FIGARO raw 2023'!E580:E603)</f>
        <v>19.1</v>
      </c>
      <c r="E27" s="31">
        <f>SUM('FIGARO raw 2023'!F580:F603)</f>
        <v>35.50000000000001</v>
      </c>
      <c r="F27" s="31">
        <f>SUM('FIGARO raw 2023'!G580:G603)</f>
        <v>212.3</v>
      </c>
      <c r="G27" s="31">
        <f>SUM('FIGARO raw 2023'!H580:H603)</f>
        <v>1828.2999999999997</v>
      </c>
      <c r="H27" s="31">
        <f>SUM('FIGARO raw 2023'!I580:I603)</f>
        <v>269</v>
      </c>
      <c r="I27" s="31">
        <f>SUM('FIGARO raw 2023'!J580:J603)</f>
        <v>122</v>
      </c>
      <c r="J27" s="31">
        <f>SUM('FIGARO raw 2023'!K580:K603)</f>
        <v>516.6</v>
      </c>
      <c r="K27" s="31">
        <f>SUM('FIGARO raw 2023'!L580:L603)</f>
        <v>68.39999999999999</v>
      </c>
      <c r="L27" s="31">
        <f>SUM('FIGARO raw 2023'!M580:M603)</f>
        <v>410.8</v>
      </c>
      <c r="M27" s="31">
        <f>SUM('FIGARO raw 2023'!N580:N603)</f>
        <v>1059.6999999999996</v>
      </c>
      <c r="N27" s="31">
        <f>SUM('FIGARO raw 2023'!O580:O603)</f>
        <v>223.4</v>
      </c>
      <c r="O27" s="31">
        <f>SUM('FIGARO raw 2023'!P580:P603)</f>
        <v>431.10000000000014</v>
      </c>
      <c r="P27" s="31">
        <f>SUM('FIGARO raw 2023'!Q580:Q603)</f>
        <v>369.40000000000003</v>
      </c>
      <c r="Q27" s="31">
        <f>SUM('FIGARO raw 2023'!R580:R603)</f>
        <v>1493.6</v>
      </c>
      <c r="R27" s="31">
        <f>SUM('FIGARO raw 2023'!S580:S603)</f>
        <v>666.2000000000002</v>
      </c>
      <c r="S27" s="31">
        <f>SUM('FIGARO raw 2023'!T580:T603)</f>
        <v>144.6</v>
      </c>
      <c r="T27" s="31">
        <f>SUM('FIGARO raw 2023'!U580:U603)</f>
        <v>266.50000000000006</v>
      </c>
      <c r="U27" s="31">
        <f>SUM('FIGARO raw 2023'!V580:V603)</f>
        <v>452.00000000000006</v>
      </c>
      <c r="V27" s="31">
        <f>SUM('FIGARO raw 2023'!W580:W603)</f>
        <v>522</v>
      </c>
      <c r="W27" s="31">
        <f>SUM('FIGARO raw 2023'!X580:X603)</f>
        <v>172.1</v>
      </c>
      <c r="X27" s="31">
        <f>SUM('FIGARO raw 2023'!Y580:Y603)</f>
        <v>169.7</v>
      </c>
      <c r="Y27" s="31">
        <f>SUM('FIGARO raw 2023'!Z580:Z603)</f>
        <v>150.7</v>
      </c>
      <c r="Z27" s="31">
        <f>SUM('FIGARO raw 2023'!AA580:AA603)</f>
        <v>1557.1999999999996</v>
      </c>
      <c r="AA27" s="31">
        <f>SUM('FIGARO raw 2023'!AB580:AB603)</f>
        <v>3062.1</v>
      </c>
      <c r="AB27" s="31">
        <f>SUM('FIGARO raw 2023'!AC580:AC603)</f>
        <v>2808.7000000000003</v>
      </c>
      <c r="AC27" s="31">
        <f>SUM('FIGARO raw 2023'!AD580:AD603)</f>
        <v>1833.5999999999997</v>
      </c>
      <c r="AD27" s="31">
        <f>SUM('FIGARO raw 2023'!AE580:AE603)</f>
        <v>218</v>
      </c>
      <c r="AE27" s="31">
        <f>SUM('FIGARO raw 2023'!AF580:AF603)</f>
        <v>866.1</v>
      </c>
      <c r="AF27" s="31">
        <f>SUM('FIGARO raw 2023'!AG580:AG603)</f>
        <v>900.0000000000001</v>
      </c>
      <c r="AG27" s="31">
        <f>SUM('FIGARO raw 2023'!AH580:AH603)</f>
        <v>321.30000000000007</v>
      </c>
      <c r="AH27" s="31">
        <f>SUM('FIGARO raw 2023'!AI580:AI603)</f>
        <v>22.6</v>
      </c>
      <c r="AI27" s="31">
        <f>SUM('FIGARO raw 2023'!AJ580:AJ603)</f>
        <v>24.300000000000004</v>
      </c>
      <c r="AJ27" s="31">
        <f>SUM('FIGARO raw 2023'!AK580:AK603)</f>
        <v>313.80000000000007</v>
      </c>
      <c r="AK27" s="31">
        <f>SUM('FIGARO raw 2023'!AL580:AL603)</f>
        <v>60.5</v>
      </c>
      <c r="AL27" s="31">
        <f>SUM('FIGARO raw 2023'!AM580:AM603)</f>
        <v>1906.9999999999998</v>
      </c>
      <c r="AM27" s="31">
        <f>SUM('FIGARO raw 2023'!AN580:AN603)</f>
        <v>52.8</v>
      </c>
      <c r="AN27" s="31">
        <f>SUM('FIGARO raw 2023'!AO580:AO603)</f>
        <v>208.7</v>
      </c>
      <c r="AO27" s="31">
        <f>SUM('FIGARO raw 2023'!AP580:AP603)</f>
        <v>185</v>
      </c>
      <c r="AP27" s="31">
        <f>SUM('FIGARO raw 2023'!AQ580:AQ603)</f>
        <v>236.69999999999996</v>
      </c>
      <c r="AQ27" s="31">
        <f>SUM('FIGARO raw 2023'!AR580:AR603)</f>
        <v>206.2</v>
      </c>
      <c r="AR27" s="31">
        <f>SUM('FIGARO raw 2023'!AS580:AS603)</f>
        <v>82.69999999999999</v>
      </c>
      <c r="AS27" s="31">
        <f>SUM('FIGARO raw 2023'!AT580:AT603)</f>
        <v>176.39999999999998</v>
      </c>
      <c r="AT27" s="31">
        <f>SUM('FIGARO raw 2023'!AU580:AU603)</f>
        <v>2226.2999999999997</v>
      </c>
      <c r="AU27" s="31">
        <f>SUM('FIGARO raw 2023'!AV580:AV603)</f>
        <v>389.9000000000001</v>
      </c>
      <c r="AV27" s="31">
        <f>SUM('FIGARO raw 2023'!AW580:AW603)</f>
        <v>705</v>
      </c>
      <c r="AW27" s="31">
        <f>SUM('FIGARO raw 2023'!AX580:AX603)</f>
        <v>174.6</v>
      </c>
      <c r="AX27" s="31">
        <f>SUM('FIGARO raw 2023'!AY580:AY603)</f>
        <v>57.9</v>
      </c>
      <c r="AY27" s="31">
        <f>SUM('FIGARO raw 2023'!AZ580:AZ603)</f>
        <v>144.29999999999998</v>
      </c>
      <c r="AZ27" s="31">
        <f>SUM('FIGARO raw 2023'!BA580:BA603)</f>
        <v>114.60000000000001</v>
      </c>
      <c r="BA27" s="31">
        <f>SUM('FIGARO raw 2023'!BB580:BB603)</f>
        <v>41</v>
      </c>
      <c r="BB27" s="31">
        <f>SUM('FIGARO raw 2023'!BC580:BC603)</f>
        <v>44.5</v>
      </c>
      <c r="BC27" s="31">
        <f>SUM('FIGARO raw 2023'!BD580:BD603)</f>
        <v>488.7000000000001</v>
      </c>
      <c r="BD27" s="31">
        <f>SUM('FIGARO raw 2023'!BE580:BE603)</f>
        <v>2811.6</v>
      </c>
      <c r="BE27" s="31">
        <f>SUM('FIGARO raw 2023'!BF580:BF603)</f>
        <v>1171.1999999999998</v>
      </c>
      <c r="BF27" s="31">
        <f>SUM('FIGARO raw 2023'!BG580:BG603)</f>
        <v>1646.6</v>
      </c>
      <c r="BG27" s="31">
        <f>SUM('FIGARO raw 2023'!BH580:BH603)</f>
        <v>847.3000000000001</v>
      </c>
      <c r="BH27" s="31">
        <f>SUM('FIGARO raw 2023'!BI580:BI603)</f>
        <v>354.70000000000005</v>
      </c>
      <c r="BI27" s="31">
        <f>SUM('FIGARO raw 2023'!BJ580:BJ603)</f>
        <v>629.6</v>
      </c>
      <c r="BJ27" s="31">
        <f>SUM('FIGARO raw 2023'!BK580:BK603)</f>
        <v>287.90000000000003</v>
      </c>
      <c r="BK27" s="31">
        <f>SUM('FIGARO raw 2023'!BL580:BL603)</f>
        <v>18.599999999999998</v>
      </c>
      <c r="BL27" s="31">
        <f>SUM('FIGARO raw 2023'!BM580:BM603)</f>
        <v>380.6</v>
      </c>
      <c r="BM27" s="31">
        <f>SUM('FIGARO raw 2023'!BN580:BN603)</f>
        <v>0</v>
      </c>
      <c r="BN27" s="31">
        <f>SUM('FIGARO raw 2023'!BO580:BO603)</f>
        <v>0</v>
      </c>
      <c r="BO27" s="31">
        <f>SUM('FIGARO raw 2023'!BP580:BP603)</f>
        <v>3657.5</v>
      </c>
      <c r="BP27" s="31">
        <f>SUM('FIGARO raw 2023'!BQ580:BQ603)</f>
        <v>25619.699999999993</v>
      </c>
      <c r="BQ27" s="31">
        <f>SUM('FIGARO raw 2023'!BR580:BR603)</f>
        <v>6.499999999999999</v>
      </c>
      <c r="BR27" s="31">
        <f>SUM('FIGARO raw 2023'!BS580:BS603)</f>
        <v>1377.3000000000002</v>
      </c>
      <c r="BS27" s="31">
        <f>SUM('FIGARO raw 2023'!BT580:BT603)</f>
        <v>6.5000000000000036</v>
      </c>
    </row>
    <row r="28" spans="1:71" x14ac:dyDescent="0.25">
      <c r="A28" s="36" t="s">
        <v>273</v>
      </c>
      <c r="B28" s="27" t="s">
        <v>340</v>
      </c>
      <c r="C28" s="31">
        <f>SUM('FIGARO raw 2023'!D604:D627)</f>
        <v>2246.199999999999</v>
      </c>
      <c r="D28" s="31">
        <f>SUM('FIGARO raw 2023'!E604:E627)</f>
        <v>81.19999999999999</v>
      </c>
      <c r="E28" s="31">
        <f>SUM('FIGARO raw 2023'!F604:F627)</f>
        <v>46</v>
      </c>
      <c r="F28" s="31">
        <f>SUM('FIGARO raw 2023'!G604:G627)</f>
        <v>1554.9999999999995</v>
      </c>
      <c r="G28" s="31">
        <f>SUM('FIGARO raw 2023'!H604:H627)</f>
        <v>7311.400000000001</v>
      </c>
      <c r="H28" s="31">
        <f>SUM('FIGARO raw 2023'!I604:I627)</f>
        <v>1449.6999999999998</v>
      </c>
      <c r="I28" s="31">
        <f>SUM('FIGARO raw 2023'!J604:J627)</f>
        <v>1116.4999999999998</v>
      </c>
      <c r="J28" s="31">
        <f>SUM('FIGARO raw 2023'!K604:K627)</f>
        <v>6675.699999999999</v>
      </c>
      <c r="K28" s="31">
        <f>SUM('FIGARO raw 2023'!L604:L627)</f>
        <v>352.3000000000001</v>
      </c>
      <c r="L28" s="31">
        <f>SUM('FIGARO raw 2023'!M604:M627)</f>
        <v>2200.8999999999996</v>
      </c>
      <c r="M28" s="31">
        <f>SUM('FIGARO raw 2023'!N604:N627)</f>
        <v>5958.799999999999</v>
      </c>
      <c r="N28" s="31">
        <f>SUM('FIGARO raw 2023'!O604:O627)</f>
        <v>1022.5000000000001</v>
      </c>
      <c r="O28" s="31">
        <f>SUM('FIGARO raw 2023'!P604:P627)</f>
        <v>5886.999999999999</v>
      </c>
      <c r="P28" s="31">
        <f>SUM('FIGARO raw 2023'!Q604:Q627)</f>
        <v>2729.9</v>
      </c>
      <c r="Q28" s="31">
        <f>SUM('FIGARO raw 2023'!R604:R627)</f>
        <v>21736.000000000004</v>
      </c>
      <c r="R28" s="31">
        <f>SUM('FIGARO raw 2023'!S604:S627)</f>
        <v>6717.600000000001</v>
      </c>
      <c r="S28" s="31">
        <f>SUM('FIGARO raw 2023'!T604:T627)</f>
        <v>563.9000000000001</v>
      </c>
      <c r="T28" s="31">
        <f>SUM('FIGARO raw 2023'!U604:U627)</f>
        <v>4751.300000000001</v>
      </c>
      <c r="U28" s="31">
        <f>SUM('FIGARO raw 2023'!V604:V627)</f>
        <v>2330.2999999999997</v>
      </c>
      <c r="V28" s="31">
        <f>SUM('FIGARO raw 2023'!W604:W627)</f>
        <v>2262.9</v>
      </c>
      <c r="W28" s="31">
        <f>SUM('FIGARO raw 2023'!X604:X627)</f>
        <v>579.0000000000001</v>
      </c>
      <c r="X28" s="31">
        <f>SUM('FIGARO raw 2023'!Y604:Y627)</f>
        <v>1101.5999999999997</v>
      </c>
      <c r="Y28" s="31">
        <f>SUM('FIGARO raw 2023'!Z604:Z627)</f>
        <v>547.2</v>
      </c>
      <c r="Z28" s="31">
        <f>SUM('FIGARO raw 2023'!AA604:AA627)</f>
        <v>4583.2</v>
      </c>
      <c r="AA28" s="31">
        <f>SUM('FIGARO raw 2023'!AB604:AB627)</f>
        <v>3036.1999999999994</v>
      </c>
      <c r="AB28" s="31">
        <f>SUM('FIGARO raw 2023'!AC604:AC627)</f>
        <v>45977.700000000004</v>
      </c>
      <c r="AC28" s="31">
        <f>SUM('FIGARO raw 2023'!AD604:AD627)</f>
        <v>12499.499999999998</v>
      </c>
      <c r="AD28" s="31">
        <f>SUM('FIGARO raw 2023'!AE604:AE627)</f>
        <v>1154.5999999999995</v>
      </c>
      <c r="AE28" s="31">
        <f>SUM('FIGARO raw 2023'!AF604:AF627)</f>
        <v>4245.399999999999</v>
      </c>
      <c r="AF28" s="31">
        <f>SUM('FIGARO raw 2023'!AG604:AG627)</f>
        <v>4719.200000000001</v>
      </c>
      <c r="AG28" s="31">
        <f>SUM('FIGARO raw 2023'!AH604:AH627)</f>
        <v>1476.3</v>
      </c>
      <c r="AH28" s="31">
        <f>SUM('FIGARO raw 2023'!AI604:AI627)</f>
        <v>163.0999999999999</v>
      </c>
      <c r="AI28" s="31">
        <f>SUM('FIGARO raw 2023'!AJ604:AJ627)</f>
        <v>167.5</v>
      </c>
      <c r="AJ28" s="31">
        <f>SUM('FIGARO raw 2023'!AK604:AK627)</f>
        <v>1387.4999999999995</v>
      </c>
      <c r="AK28" s="31">
        <f>SUM('FIGARO raw 2023'!AL604:AL627)</f>
        <v>268.0000000000001</v>
      </c>
      <c r="AL28" s="31">
        <f>SUM('FIGARO raw 2023'!AM604:AM627)</f>
        <v>4661.7</v>
      </c>
      <c r="AM28" s="31">
        <f>SUM('FIGARO raw 2023'!AN604:AN627)</f>
        <v>320.1000000000001</v>
      </c>
      <c r="AN28" s="31">
        <f>SUM('FIGARO raw 2023'!AO604:AO627)</f>
        <v>339.80000000000007</v>
      </c>
      <c r="AO28" s="31">
        <f>SUM('FIGARO raw 2023'!AP604:AP627)</f>
        <v>843.0000000000001</v>
      </c>
      <c r="AP28" s="31">
        <f>SUM('FIGARO raw 2023'!AQ604:AQ627)</f>
        <v>1629.9</v>
      </c>
      <c r="AQ28" s="31">
        <f>SUM('FIGARO raw 2023'!AR604:AR627)</f>
        <v>636.4000000000001</v>
      </c>
      <c r="AR28" s="31">
        <f>SUM('FIGARO raw 2023'!AS604:AS627)</f>
        <v>291.1</v>
      </c>
      <c r="AS28" s="31">
        <f>SUM('FIGARO raw 2023'!AT604:AT627)</f>
        <v>243.49999999999997</v>
      </c>
      <c r="AT28" s="31">
        <f>SUM('FIGARO raw 2023'!AU604:AU627)</f>
        <v>7633.799999999999</v>
      </c>
      <c r="AU28" s="31">
        <f>SUM('FIGARO raw 2023'!AV604:AV627)</f>
        <v>2310.8999999999996</v>
      </c>
      <c r="AV28" s="31">
        <f>SUM('FIGARO raw 2023'!AW604:AW627)</f>
        <v>1051.1</v>
      </c>
      <c r="AW28" s="31">
        <f>SUM('FIGARO raw 2023'!AX604:AX627)</f>
        <v>543.8000000000002</v>
      </c>
      <c r="AX28" s="31">
        <f>SUM('FIGARO raw 2023'!AY604:AY627)</f>
        <v>570.5000000000003</v>
      </c>
      <c r="AY28" s="31">
        <f>SUM('FIGARO raw 2023'!AZ604:AZ627)</f>
        <v>1022.9000000000002</v>
      </c>
      <c r="AZ28" s="31">
        <f>SUM('FIGARO raw 2023'!BA604:BA627)</f>
        <v>691.9</v>
      </c>
      <c r="BA28" s="31">
        <f>SUM('FIGARO raw 2023'!BB604:BB627)</f>
        <v>181.79999999999998</v>
      </c>
      <c r="BB28" s="31">
        <f>SUM('FIGARO raw 2023'!BC604:BC627)</f>
        <v>183.09999999999997</v>
      </c>
      <c r="BC28" s="31">
        <f>SUM('FIGARO raw 2023'!BD604:BD627)</f>
        <v>3542.2999999999997</v>
      </c>
      <c r="BD28" s="31">
        <f>SUM('FIGARO raw 2023'!BE604:BE627)</f>
        <v>15018.5</v>
      </c>
      <c r="BE28" s="31">
        <f>SUM('FIGARO raw 2023'!BF604:BF627)</f>
        <v>1420.1999999999998</v>
      </c>
      <c r="BF28" s="31">
        <f>SUM('FIGARO raw 2023'!BG604:BG627)</f>
        <v>3741.5</v>
      </c>
      <c r="BG28" s="31">
        <f>SUM('FIGARO raw 2023'!BH604:BH627)</f>
        <v>1958.2000000000003</v>
      </c>
      <c r="BH28" s="31">
        <f>SUM('FIGARO raw 2023'!BI604:BI627)</f>
        <v>869.1</v>
      </c>
      <c r="BI28" s="31">
        <f>SUM('FIGARO raw 2023'!BJ604:BJ627)</f>
        <v>845.5000000000002</v>
      </c>
      <c r="BJ28" s="31">
        <f>SUM('FIGARO raw 2023'!BK604:BK627)</f>
        <v>399</v>
      </c>
      <c r="BK28" s="31">
        <f>SUM('FIGARO raw 2023'!BL604:BL627)</f>
        <v>75.5</v>
      </c>
      <c r="BL28" s="31">
        <f>SUM('FIGARO raw 2023'!BM604:BM627)</f>
        <v>1207.9999999999998</v>
      </c>
      <c r="BM28" s="31">
        <f>SUM('FIGARO raw 2023'!BN604:BN627)</f>
        <v>0</v>
      </c>
      <c r="BN28" s="31">
        <f>SUM('FIGARO raw 2023'!BO604:BO627)</f>
        <v>0</v>
      </c>
      <c r="BO28" s="31">
        <f>SUM('FIGARO raw 2023'!BP604:BP627)</f>
        <v>16327.800000000005</v>
      </c>
      <c r="BP28" s="31">
        <f>SUM('FIGARO raw 2023'!BQ604:BQ627)</f>
        <v>50862.69999999998</v>
      </c>
      <c r="BQ28" s="31">
        <f>SUM('FIGARO raw 2023'!BR604:BR627)</f>
        <v>34.8</v>
      </c>
      <c r="BR28" s="31">
        <f>SUM('FIGARO raw 2023'!BS604:BS627)</f>
        <v>2835.4999999999995</v>
      </c>
      <c r="BS28" s="31">
        <f>SUM('FIGARO raw 2023'!BT604:BT627)</f>
        <v>559.1999999999997</v>
      </c>
    </row>
    <row r="29" spans="1:71" x14ac:dyDescent="0.25">
      <c r="A29" s="36" t="s">
        <v>274</v>
      </c>
      <c r="B29" s="27" t="s">
        <v>341</v>
      </c>
      <c r="C29" s="31">
        <f>SUM('FIGARO raw 2023'!D628:D651)</f>
        <v>6734.300000000001</v>
      </c>
      <c r="D29" s="31">
        <f>SUM('FIGARO raw 2023'!E628:E651)</f>
        <v>599.9000000000001</v>
      </c>
      <c r="E29" s="31">
        <f>SUM('FIGARO raw 2023'!F628:F651)</f>
        <v>256.4000000000001</v>
      </c>
      <c r="F29" s="31">
        <f>SUM('FIGARO raw 2023'!G628:G651)</f>
        <v>1397.9999999999998</v>
      </c>
      <c r="G29" s="31">
        <f>SUM('FIGARO raw 2023'!H628:H651)</f>
        <v>7351.6</v>
      </c>
      <c r="H29" s="31">
        <f>SUM('FIGARO raw 2023'!I628:I651)</f>
        <v>1355.6999999999998</v>
      </c>
      <c r="I29" s="31">
        <f>SUM('FIGARO raw 2023'!J628:J651)</f>
        <v>2297.7</v>
      </c>
      <c r="J29" s="31">
        <f>SUM('FIGARO raw 2023'!K628:K651)</f>
        <v>1583.9999999999995</v>
      </c>
      <c r="K29" s="31">
        <f>SUM('FIGARO raw 2023'!L628:L651)</f>
        <v>733.4999999999998</v>
      </c>
      <c r="L29" s="31">
        <f>SUM('FIGARO raw 2023'!M628:M651)</f>
        <v>2760.8</v>
      </c>
      <c r="M29" s="31">
        <f>SUM('FIGARO raw 2023'!N628:N651)</f>
        <v>5357.099999999998</v>
      </c>
      <c r="N29" s="31">
        <f>SUM('FIGARO raw 2023'!O628:O651)</f>
        <v>3438.799999999999</v>
      </c>
      <c r="O29" s="31">
        <f>SUM('FIGARO raw 2023'!P628:P651)</f>
        <v>3079.1999999999994</v>
      </c>
      <c r="P29" s="31">
        <f>SUM('FIGARO raw 2023'!Q628:Q651)</f>
        <v>3840.7999999999993</v>
      </c>
      <c r="Q29" s="31">
        <f>SUM('FIGARO raw 2023'!R628:R651)</f>
        <v>4518.699999999999</v>
      </c>
      <c r="R29" s="31">
        <f>SUM('FIGARO raw 2023'!S628:S651)</f>
        <v>5676.000000000001</v>
      </c>
      <c r="S29" s="31">
        <f>SUM('FIGARO raw 2023'!T628:T651)</f>
        <v>2074.8999999999996</v>
      </c>
      <c r="T29" s="31">
        <f>SUM('FIGARO raw 2023'!U628:U651)</f>
        <v>2764.7999999999997</v>
      </c>
      <c r="U29" s="31">
        <f>SUM('FIGARO raw 2023'!V628:V651)</f>
        <v>5325.9000000000015</v>
      </c>
      <c r="V29" s="31">
        <f>SUM('FIGARO raw 2023'!W628:W651)</f>
        <v>5823.300000000001</v>
      </c>
      <c r="W29" s="31">
        <f>SUM('FIGARO raw 2023'!X628:X651)</f>
        <v>1566.8999999999996</v>
      </c>
      <c r="X29" s="31">
        <f>SUM('FIGARO raw 2023'!Y628:Y651)</f>
        <v>1848.7999999999995</v>
      </c>
      <c r="Y29" s="31">
        <f>SUM('FIGARO raw 2023'!Z628:Z651)</f>
        <v>3445.1999999999994</v>
      </c>
      <c r="Z29" s="31">
        <f>SUM('FIGARO raw 2023'!AA628:AA651)</f>
        <v>27636.200000000004</v>
      </c>
      <c r="AA29" s="31">
        <f>SUM('FIGARO raw 2023'!AB628:AB651)</f>
        <v>3238.6</v>
      </c>
      <c r="AB29" s="31">
        <f>SUM('FIGARO raw 2023'!AC628:AC651)</f>
        <v>8654</v>
      </c>
      <c r="AC29" s="31">
        <f>SUM('FIGARO raw 2023'!AD628:AD651)</f>
        <v>441248.80000000005</v>
      </c>
      <c r="AD29" s="31">
        <f>SUM('FIGARO raw 2023'!AE628:AE651)</f>
        <v>3038.0999999999995</v>
      </c>
      <c r="AE29" s="31">
        <f>SUM('FIGARO raw 2023'!AF628:AF651)</f>
        <v>12811.800000000003</v>
      </c>
      <c r="AF29" s="31">
        <f>SUM('FIGARO raw 2023'!AG628:AG651)</f>
        <v>10575.400000000003</v>
      </c>
      <c r="AG29" s="31">
        <f>SUM('FIGARO raw 2023'!AH628:AH651)</f>
        <v>9772.700000000006</v>
      </c>
      <c r="AH29" s="31">
        <f>SUM('FIGARO raw 2023'!AI628:AI651)</f>
        <v>1093.1999999999998</v>
      </c>
      <c r="AI29" s="31">
        <f>SUM('FIGARO raw 2023'!AJ628:AJ651)</f>
        <v>1174.1999999999998</v>
      </c>
      <c r="AJ29" s="31">
        <f>SUM('FIGARO raw 2023'!AK628:AK651)</f>
        <v>18098.59999999999</v>
      </c>
      <c r="AK29" s="31">
        <f>SUM('FIGARO raw 2023'!AL628:AL651)</f>
        <v>1553.2</v>
      </c>
      <c r="AL29" s="31">
        <f>SUM('FIGARO raw 2023'!AM628:AM651)</f>
        <v>11669.3</v>
      </c>
      <c r="AM29" s="31">
        <f>SUM('FIGARO raw 2023'!AN628:AN651)</f>
        <v>972.6000000000003</v>
      </c>
      <c r="AN29" s="31">
        <f>SUM('FIGARO raw 2023'!AO628:AO651)</f>
        <v>1418.4999999999995</v>
      </c>
      <c r="AO29" s="31">
        <f>SUM('FIGARO raw 2023'!AP628:AP651)</f>
        <v>5936.000000000001</v>
      </c>
      <c r="AP29" s="31">
        <f>SUM('FIGARO raw 2023'!AQ628:AQ651)</f>
        <v>4889.5</v>
      </c>
      <c r="AQ29" s="31">
        <f>SUM('FIGARO raw 2023'!AR628:AR651)</f>
        <v>3217.9999999999995</v>
      </c>
      <c r="AR29" s="31">
        <f>SUM('FIGARO raw 2023'!AS628:AS651)</f>
        <v>1941.4999999999998</v>
      </c>
      <c r="AS29" s="31">
        <f>SUM('FIGARO raw 2023'!AT628:AT651)</f>
        <v>2213.8999999999996</v>
      </c>
      <c r="AT29" s="31">
        <f>SUM('FIGARO raw 2023'!AU628:AU651)</f>
        <v>109585.70000000003</v>
      </c>
      <c r="AU29" s="31">
        <f>SUM('FIGARO raw 2023'!AV628:AV651)</f>
        <v>8152.700000000003</v>
      </c>
      <c r="AV29" s="31">
        <f>SUM('FIGARO raw 2023'!AW628:AW651)</f>
        <v>10654.5</v>
      </c>
      <c r="AW29" s="31">
        <f>SUM('FIGARO raw 2023'!AX628:AX651)</f>
        <v>2326.2999999999993</v>
      </c>
      <c r="AX29" s="31">
        <f>SUM('FIGARO raw 2023'!AY628:AY651)</f>
        <v>1167.9</v>
      </c>
      <c r="AY29" s="31">
        <f>SUM('FIGARO raw 2023'!AZ628:AZ651)</f>
        <v>1832.7</v>
      </c>
      <c r="AZ29" s="31">
        <f>SUM('FIGARO raw 2023'!BA628:BA651)</f>
        <v>2427.6999999999994</v>
      </c>
      <c r="BA29" s="31">
        <f>SUM('FIGARO raw 2023'!BB628:BB651)</f>
        <v>1300.5999999999997</v>
      </c>
      <c r="BB29" s="31">
        <f>SUM('FIGARO raw 2023'!BC628:BC651)</f>
        <v>681.8000000000001</v>
      </c>
      <c r="BC29" s="31">
        <f>SUM('FIGARO raw 2023'!BD628:BD651)</f>
        <v>7850.9000000000015</v>
      </c>
      <c r="BD29" s="31">
        <f>SUM('FIGARO raw 2023'!BE628:BE651)</f>
        <v>36274.59999999999</v>
      </c>
      <c r="BE29" s="31">
        <f>SUM('FIGARO raw 2023'!BF628:BF651)</f>
        <v>11915.300000000003</v>
      </c>
      <c r="BF29" s="31">
        <f>SUM('FIGARO raw 2023'!BG628:BG651)</f>
        <v>11684.7</v>
      </c>
      <c r="BG29" s="31">
        <f>SUM('FIGARO raw 2023'!BH628:BH651)</f>
        <v>6340.800000000002</v>
      </c>
      <c r="BH29" s="31">
        <f>SUM('FIGARO raw 2023'!BI628:BI651)</f>
        <v>3670.2999999999997</v>
      </c>
      <c r="BI29" s="31">
        <f>SUM('FIGARO raw 2023'!BJ628:BJ651)</f>
        <v>3022.1</v>
      </c>
      <c r="BJ29" s="31">
        <f>SUM('FIGARO raw 2023'!BK628:BK651)</f>
        <v>2494.6000000000004</v>
      </c>
      <c r="BK29" s="31">
        <f>SUM('FIGARO raw 2023'!BL628:BL651)</f>
        <v>316.00000000000006</v>
      </c>
      <c r="BL29" s="31">
        <f>SUM('FIGARO raw 2023'!BM628:BM651)</f>
        <v>1636.3000000000004</v>
      </c>
      <c r="BM29" s="31">
        <f>SUM('FIGARO raw 2023'!BN628:BN651)</f>
        <v>0</v>
      </c>
      <c r="BN29" s="31">
        <f>SUM('FIGARO raw 2023'!BO628:BO651)</f>
        <v>0</v>
      </c>
      <c r="BO29" s="31">
        <f>SUM('FIGARO raw 2023'!BP628:BP651)</f>
        <v>9157.899999999998</v>
      </c>
      <c r="BP29" s="31">
        <f>SUM('FIGARO raw 2023'!BQ628:BQ651)</f>
        <v>89776</v>
      </c>
      <c r="BQ29" s="31">
        <f>SUM('FIGARO raw 2023'!BR628:BR651)</f>
        <v>23.1</v>
      </c>
      <c r="BR29" s="31">
        <f>SUM('FIGARO raw 2023'!BS628:BS651)</f>
        <v>1443266.7000000002</v>
      </c>
      <c r="BS29" s="31">
        <f>SUM('FIGARO raw 2023'!BT628:BT651)</f>
        <v>1914.4</v>
      </c>
    </row>
    <row r="30" spans="1:71" x14ac:dyDescent="0.25">
      <c r="A30" s="36" t="s">
        <v>275</v>
      </c>
      <c r="B30" s="27" t="s">
        <v>342</v>
      </c>
      <c r="C30" s="31">
        <f>SUM('FIGARO raw 2023'!D652:D675)</f>
        <v>3208.6999999999994</v>
      </c>
      <c r="D30" s="31">
        <f>SUM('FIGARO raw 2023'!E652:E675)</f>
        <v>436.1</v>
      </c>
      <c r="E30" s="31">
        <f>SUM('FIGARO raw 2023'!F652:F675)</f>
        <v>193.69999999999996</v>
      </c>
      <c r="F30" s="31">
        <f>SUM('FIGARO raw 2023'!G652:G675)</f>
        <v>551.7</v>
      </c>
      <c r="G30" s="31">
        <f>SUM('FIGARO raw 2023'!H652:H675)</f>
        <v>5659.300000000001</v>
      </c>
      <c r="H30" s="31">
        <f>SUM('FIGARO raw 2023'!I652:I675)</f>
        <v>1117.9000000000005</v>
      </c>
      <c r="I30" s="31">
        <f>SUM('FIGARO raw 2023'!J652:J675)</f>
        <v>969.2</v>
      </c>
      <c r="J30" s="31">
        <f>SUM('FIGARO raw 2023'!K652:K675)</f>
        <v>835.3000000000002</v>
      </c>
      <c r="K30" s="31">
        <f>SUM('FIGARO raw 2023'!L652:L675)</f>
        <v>422.40000000000003</v>
      </c>
      <c r="L30" s="31">
        <f>SUM('FIGARO raw 2023'!M652:M675)</f>
        <v>1076.7</v>
      </c>
      <c r="M30" s="31">
        <f>SUM('FIGARO raw 2023'!N652:N675)</f>
        <v>2204.7</v>
      </c>
      <c r="N30" s="31">
        <f>SUM('FIGARO raw 2023'!O652:O675)</f>
        <v>1127.7999999999997</v>
      </c>
      <c r="O30" s="31">
        <f>SUM('FIGARO raw 2023'!P652:P675)</f>
        <v>1469.1000000000001</v>
      </c>
      <c r="P30" s="31">
        <f>SUM('FIGARO raw 2023'!Q652:Q675)</f>
        <v>1833.1000000000004</v>
      </c>
      <c r="Q30" s="31">
        <f>SUM('FIGARO raw 2023'!R652:R675)</f>
        <v>1423.6</v>
      </c>
      <c r="R30" s="31">
        <f>SUM('FIGARO raw 2023'!S652:S675)</f>
        <v>2278.3</v>
      </c>
      <c r="S30" s="31">
        <f>SUM('FIGARO raw 2023'!T652:T675)</f>
        <v>1393.9999999999998</v>
      </c>
      <c r="T30" s="31">
        <f>SUM('FIGARO raw 2023'!U652:U675)</f>
        <v>1629.7</v>
      </c>
      <c r="U30" s="31">
        <f>SUM('FIGARO raw 2023'!V652:V675)</f>
        <v>4771.6</v>
      </c>
      <c r="V30" s="31">
        <f>SUM('FIGARO raw 2023'!W652:W675)</f>
        <v>37287.8</v>
      </c>
      <c r="W30" s="31">
        <f>SUM('FIGARO raw 2023'!X652:X675)</f>
        <v>2409.999999999999</v>
      </c>
      <c r="X30" s="31">
        <f>SUM('FIGARO raw 2023'!Y652:Y675)</f>
        <v>1242.1000000000001</v>
      </c>
      <c r="Y30" s="31">
        <f>SUM('FIGARO raw 2023'!Z652:Z675)</f>
        <v>1872.8999999999999</v>
      </c>
      <c r="Z30" s="31">
        <f>SUM('FIGARO raw 2023'!AA652:AA675)</f>
        <v>1659.3999999999996</v>
      </c>
      <c r="AA30" s="31">
        <f>SUM('FIGARO raw 2023'!AB652:AB675)</f>
        <v>391.70000000000005</v>
      </c>
      <c r="AB30" s="31">
        <f>SUM('FIGARO raw 2023'!AC652:AC675)</f>
        <v>2772.7</v>
      </c>
      <c r="AC30" s="31">
        <f>SUM('FIGARO raw 2023'!AD652:AD675)</f>
        <v>10160.5</v>
      </c>
      <c r="AD30" s="31">
        <f>SUM('FIGARO raw 2023'!AE652:AE675)</f>
        <v>18546.59999999999</v>
      </c>
      <c r="AE30" s="31">
        <f>SUM('FIGARO raw 2023'!AF652:AF675)</f>
        <v>9724.800000000001</v>
      </c>
      <c r="AF30" s="31">
        <f>SUM('FIGARO raw 2023'!AG652:AG675)</f>
        <v>7005.400000000002</v>
      </c>
      <c r="AG30" s="31">
        <f>SUM('FIGARO raw 2023'!AH652:AH675)</f>
        <v>21062</v>
      </c>
      <c r="AH30" s="31">
        <f>SUM('FIGARO raw 2023'!AI652:AI675)</f>
        <v>549.7000000000002</v>
      </c>
      <c r="AI30" s="31">
        <f>SUM('FIGARO raw 2023'!AJ652:AJ675)</f>
        <v>1387.1</v>
      </c>
      <c r="AJ30" s="31">
        <f>SUM('FIGARO raw 2023'!AK652:AK675)</f>
        <v>6456.699999999998</v>
      </c>
      <c r="AK30" s="31">
        <f>SUM('FIGARO raw 2023'!AL652:AL675)</f>
        <v>5146.000000000001</v>
      </c>
      <c r="AL30" s="31">
        <f>SUM('FIGARO raw 2023'!AM652:AM675)</f>
        <v>3384.7</v>
      </c>
      <c r="AM30" s="31">
        <f>SUM('FIGARO raw 2023'!AN652:AN675)</f>
        <v>638.9000000000002</v>
      </c>
      <c r="AN30" s="31">
        <f>SUM('FIGARO raw 2023'!AO652:AO675)</f>
        <v>1018.1</v>
      </c>
      <c r="AO30" s="31">
        <f>SUM('FIGARO raw 2023'!AP652:AP675)</f>
        <v>1621.8000000000002</v>
      </c>
      <c r="AP30" s="31">
        <f>SUM('FIGARO raw 2023'!AQ652:AQ675)</f>
        <v>2296.900000000001</v>
      </c>
      <c r="AQ30" s="31">
        <f>SUM('FIGARO raw 2023'!AR652:AR675)</f>
        <v>908.9000000000002</v>
      </c>
      <c r="AR30" s="31">
        <f>SUM('FIGARO raw 2023'!AS652:AS675)</f>
        <v>694.9999999999999</v>
      </c>
      <c r="AS30" s="31">
        <f>SUM('FIGARO raw 2023'!AT652:AT675)</f>
        <v>1009.3000000000001</v>
      </c>
      <c r="AT30" s="31">
        <f>SUM('FIGARO raw 2023'!AU652:AU675)</f>
        <v>1028.9</v>
      </c>
      <c r="AU30" s="31">
        <f>SUM('FIGARO raw 2023'!AV652:AV675)</f>
        <v>2610.7</v>
      </c>
      <c r="AV30" s="31">
        <f>SUM('FIGARO raw 2023'!AW652:AW675)</f>
        <v>1363.3999999999996</v>
      </c>
      <c r="AW30" s="31">
        <f>SUM('FIGARO raw 2023'!AX652:AX675)</f>
        <v>1076.4</v>
      </c>
      <c r="AX30" s="31">
        <f>SUM('FIGARO raw 2023'!AY652:AY675)</f>
        <v>724.6000000000003</v>
      </c>
      <c r="AY30" s="31">
        <f>SUM('FIGARO raw 2023'!AZ652:AZ675)</f>
        <v>890</v>
      </c>
      <c r="AZ30" s="31">
        <f>SUM('FIGARO raw 2023'!BA652:BA675)</f>
        <v>7911.6</v>
      </c>
      <c r="BA30" s="31">
        <f>SUM('FIGARO raw 2023'!BB652:BB675)</f>
        <v>522.2</v>
      </c>
      <c r="BB30" s="31">
        <f>SUM('FIGARO raw 2023'!BC652:BC675)</f>
        <v>508.3000000000001</v>
      </c>
      <c r="BC30" s="31">
        <f>SUM('FIGARO raw 2023'!BD652:BD675)</f>
        <v>2349.600000000001</v>
      </c>
      <c r="BD30" s="31">
        <f>SUM('FIGARO raw 2023'!BE652:BE675)</f>
        <v>3506.7</v>
      </c>
      <c r="BE30" s="31">
        <f>SUM('FIGARO raw 2023'!BF652:BF675)</f>
        <v>1191.1</v>
      </c>
      <c r="BF30" s="31">
        <f>SUM('FIGARO raw 2023'!BG652:BG675)</f>
        <v>3248.9999999999995</v>
      </c>
      <c r="BG30" s="31">
        <f>SUM('FIGARO raw 2023'!BH652:BH675)</f>
        <v>1477.5</v>
      </c>
      <c r="BH30" s="31">
        <f>SUM('FIGARO raw 2023'!BI652:BI675)</f>
        <v>774.2000000000002</v>
      </c>
      <c r="BI30" s="31">
        <f>SUM('FIGARO raw 2023'!BJ652:BJ675)</f>
        <v>831.6999999999998</v>
      </c>
      <c r="BJ30" s="31">
        <f>SUM('FIGARO raw 2023'!BK652:BK675)</f>
        <v>907.5999999999999</v>
      </c>
      <c r="BK30" s="31">
        <f>SUM('FIGARO raw 2023'!BL652:BL675)</f>
        <v>284.90000000000003</v>
      </c>
      <c r="BL30" s="31">
        <f>SUM('FIGARO raw 2023'!BM652:BM675)</f>
        <v>677.0999999999999</v>
      </c>
      <c r="BM30" s="31">
        <f>SUM('FIGARO raw 2023'!BN652:BN675)</f>
        <v>0</v>
      </c>
      <c r="BN30" s="31">
        <f>SUM('FIGARO raw 2023'!BO652:BO675)</f>
        <v>0</v>
      </c>
      <c r="BO30" s="31">
        <f>SUM('FIGARO raw 2023'!BP652:BP675)</f>
        <v>1044.6999999999998</v>
      </c>
      <c r="BP30" s="31">
        <f>SUM('FIGARO raw 2023'!BQ652:BQ675)</f>
        <v>154728.89999999997</v>
      </c>
      <c r="BQ30" s="31">
        <f>SUM('FIGARO raw 2023'!BR652:BR675)</f>
        <v>81.89999999999998</v>
      </c>
      <c r="BR30" s="31">
        <f>SUM('FIGARO raw 2023'!BS652:BS675)</f>
        <v>30773.499999999993</v>
      </c>
      <c r="BS30" s="31">
        <f>SUM('FIGARO raw 2023'!BT652:BT675)</f>
        <v>241.39999999999998</v>
      </c>
    </row>
    <row r="31" spans="1:71" x14ac:dyDescent="0.25">
      <c r="A31" s="36" t="s">
        <v>276</v>
      </c>
      <c r="B31" s="27" t="s">
        <v>343</v>
      </c>
      <c r="C31" s="31">
        <f>SUM('FIGARO raw 2023'!D676:D699)</f>
        <v>28982.299999999996</v>
      </c>
      <c r="D31" s="31">
        <f>SUM('FIGARO raw 2023'!E676:E699)</f>
        <v>2289.8999999999996</v>
      </c>
      <c r="E31" s="31">
        <f>SUM('FIGARO raw 2023'!F676:F699)</f>
        <v>749.8000000000002</v>
      </c>
      <c r="F31" s="31">
        <f>SUM('FIGARO raw 2023'!G676:G699)</f>
        <v>2461.8000000000006</v>
      </c>
      <c r="G31" s="31">
        <f>SUM('FIGARO raw 2023'!H676:H699)</f>
        <v>116611.99999999997</v>
      </c>
      <c r="H31" s="31">
        <f>SUM('FIGARO raw 2023'!I676:I699)</f>
        <v>19332.899999999998</v>
      </c>
      <c r="I31" s="31">
        <f>SUM('FIGARO raw 2023'!J676:J699)</f>
        <v>12378.899999999998</v>
      </c>
      <c r="J31" s="31">
        <f>SUM('FIGARO raw 2023'!K676:K699)</f>
        <v>12893.2</v>
      </c>
      <c r="K31" s="31">
        <f>SUM('FIGARO raw 2023'!L676:L699)</f>
        <v>3515.4</v>
      </c>
      <c r="L31" s="31">
        <f>SUM('FIGARO raw 2023'!M676:M699)</f>
        <v>15508.4</v>
      </c>
      <c r="M31" s="31">
        <f>SUM('FIGARO raw 2023'!N676:N699)</f>
        <v>43354.89999999999</v>
      </c>
      <c r="N31" s="31">
        <f>SUM('FIGARO raw 2023'!O676:O699)</f>
        <v>26123.800000000014</v>
      </c>
      <c r="O31" s="31">
        <f>SUM('FIGARO raw 2023'!P676:P699)</f>
        <v>21921.699999999997</v>
      </c>
      <c r="P31" s="31">
        <f>SUM('FIGARO raw 2023'!Q676:Q699)</f>
        <v>16893</v>
      </c>
      <c r="Q31" s="31">
        <f>SUM('FIGARO raw 2023'!R676:R699)</f>
        <v>25019.300000000007</v>
      </c>
      <c r="R31" s="31">
        <f>SUM('FIGARO raw 2023'!S676:S699)</f>
        <v>31651.799999999996</v>
      </c>
      <c r="S31" s="31">
        <f>SUM('FIGARO raw 2023'!T676:T699)</f>
        <v>30655.3</v>
      </c>
      <c r="T31" s="31">
        <f>SUM('FIGARO raw 2023'!U676:U699)</f>
        <v>25289.999999999996</v>
      </c>
      <c r="U31" s="31">
        <f>SUM('FIGARO raw 2023'!V676:V699)</f>
        <v>48090.09999999999</v>
      </c>
      <c r="V31" s="31">
        <f>SUM('FIGARO raw 2023'!W676:W699)</f>
        <v>52441.30000000001</v>
      </c>
      <c r="W31" s="31">
        <f>SUM('FIGARO raw 2023'!X676:X699)</f>
        <v>12845.8</v>
      </c>
      <c r="X31" s="31">
        <f>SUM('FIGARO raw 2023'!Y676:Y699)</f>
        <v>24503.8</v>
      </c>
      <c r="Y31" s="31">
        <f>SUM('FIGARO raw 2023'!Z676:Z699)</f>
        <v>14935.299999999997</v>
      </c>
      <c r="Z31" s="31">
        <f>SUM('FIGARO raw 2023'!AA676:AA699)</f>
        <v>23720.599999999995</v>
      </c>
      <c r="AA31" s="31">
        <f>SUM('FIGARO raw 2023'!AB676:AB699)</f>
        <v>1310.9999999999998</v>
      </c>
      <c r="AB31" s="31">
        <f>SUM('FIGARO raw 2023'!AC676:AC699)</f>
        <v>10528.599999999999</v>
      </c>
      <c r="AC31" s="31">
        <f>SUM('FIGARO raw 2023'!AD676:AD699)</f>
        <v>108204</v>
      </c>
      <c r="AD31" s="31">
        <f>SUM('FIGARO raw 2023'!AE676:AE699)</f>
        <v>13783.800000000003</v>
      </c>
      <c r="AE31" s="31">
        <f>SUM('FIGARO raw 2023'!AF676:AF699)</f>
        <v>136127.9</v>
      </c>
      <c r="AF31" s="31">
        <f>SUM('FIGARO raw 2023'!AG676:AG699)</f>
        <v>37780.90000000001</v>
      </c>
      <c r="AG31" s="31">
        <f>SUM('FIGARO raw 2023'!AH676:AH699)</f>
        <v>15386.300000000001</v>
      </c>
      <c r="AH31" s="31">
        <f>SUM('FIGARO raw 2023'!AI676:AI699)</f>
        <v>5582.100000000001</v>
      </c>
      <c r="AI31" s="31">
        <f>SUM('FIGARO raw 2023'!AJ676:AJ699)</f>
        <v>6169.6</v>
      </c>
      <c r="AJ31" s="31">
        <f>SUM('FIGARO raw 2023'!AK676:AK699)</f>
        <v>12864.5</v>
      </c>
      <c r="AK31" s="31">
        <f>SUM('FIGARO raw 2023'!AL676:AL699)</f>
        <v>1906</v>
      </c>
      <c r="AL31" s="31">
        <f>SUM('FIGARO raw 2023'!AM676:AM699)</f>
        <v>44985.700000000004</v>
      </c>
      <c r="AM31" s="31">
        <f>SUM('FIGARO raw 2023'!AN676:AN699)</f>
        <v>20764.999999999993</v>
      </c>
      <c r="AN31" s="31">
        <f>SUM('FIGARO raw 2023'!AO676:AO699)</f>
        <v>4643.0999999999985</v>
      </c>
      <c r="AO31" s="31">
        <f>SUM('FIGARO raw 2023'!AP676:AP699)</f>
        <v>10418.6</v>
      </c>
      <c r="AP31" s="31">
        <f>SUM('FIGARO raw 2023'!AQ676:AQ699)</f>
        <v>63203.3</v>
      </c>
      <c r="AQ31" s="31">
        <f>SUM('FIGARO raw 2023'!AR676:AR699)</f>
        <v>2765.7000000000007</v>
      </c>
      <c r="AR31" s="31">
        <f>SUM('FIGARO raw 2023'!AS676:AS699)</f>
        <v>1461.0999999999995</v>
      </c>
      <c r="AS31" s="31">
        <f>SUM('FIGARO raw 2023'!AT676:AT699)</f>
        <v>6473.7</v>
      </c>
      <c r="AT31" s="31">
        <f>SUM('FIGARO raw 2023'!AU676:AU699)</f>
        <v>7263.699999999999</v>
      </c>
      <c r="AU31" s="31">
        <f>SUM('FIGARO raw 2023'!AV676:AV699)</f>
        <v>17047</v>
      </c>
      <c r="AV31" s="31">
        <f>SUM('FIGARO raw 2023'!AW676:AW699)</f>
        <v>8009.799999999999</v>
      </c>
      <c r="AW31" s="31">
        <f>SUM('FIGARO raw 2023'!AX676:AX699)</f>
        <v>4217.5</v>
      </c>
      <c r="AX31" s="31">
        <f>SUM('FIGARO raw 2023'!AY676:AY699)</f>
        <v>4635.400000000001</v>
      </c>
      <c r="AY31" s="31">
        <f>SUM('FIGARO raw 2023'!AZ676:AZ699)</f>
        <v>4348.099999999999</v>
      </c>
      <c r="AZ31" s="31">
        <f>SUM('FIGARO raw 2023'!BA676:BA699)</f>
        <v>8537.6</v>
      </c>
      <c r="BA31" s="31">
        <f>SUM('FIGARO raw 2023'!BB676:BB699)</f>
        <v>1350.2</v>
      </c>
      <c r="BB31" s="31">
        <f>SUM('FIGARO raw 2023'!BC676:BC699)</f>
        <v>2503.7999999999997</v>
      </c>
      <c r="BC31" s="31">
        <f>SUM('FIGARO raw 2023'!BD676:BD699)</f>
        <v>15002.5</v>
      </c>
      <c r="BD31" s="31">
        <f>SUM('FIGARO raw 2023'!BE676:BE699)</f>
        <v>13714.500000000002</v>
      </c>
      <c r="BE31" s="31">
        <f>SUM('FIGARO raw 2023'!BF676:BF699)</f>
        <v>7353.700000000001</v>
      </c>
      <c r="BF31" s="31">
        <f>SUM('FIGARO raw 2023'!BG676:BG699)</f>
        <v>44769.8</v>
      </c>
      <c r="BG31" s="31">
        <f>SUM('FIGARO raw 2023'!BH676:BH699)</f>
        <v>9746.5</v>
      </c>
      <c r="BH31" s="31">
        <f>SUM('FIGARO raw 2023'!BI676:BI699)</f>
        <v>4947.2</v>
      </c>
      <c r="BI31" s="31">
        <f>SUM('FIGARO raw 2023'!BJ676:BJ699)</f>
        <v>3907.3999999999996</v>
      </c>
      <c r="BJ31" s="31">
        <f>SUM('FIGARO raw 2023'!BK676:BK699)</f>
        <v>2645.7999999999997</v>
      </c>
      <c r="BK31" s="31">
        <f>SUM('FIGARO raw 2023'!BL676:BL699)</f>
        <v>1424.7000000000003</v>
      </c>
      <c r="BL31" s="31">
        <f>SUM('FIGARO raw 2023'!BM676:BM699)</f>
        <v>3518.3</v>
      </c>
      <c r="BM31" s="31">
        <f>SUM('FIGARO raw 2023'!BN676:BN699)</f>
        <v>0</v>
      </c>
      <c r="BN31" s="31">
        <f>SUM('FIGARO raw 2023'!BO676:BO699)</f>
        <v>0</v>
      </c>
      <c r="BO31" s="31">
        <f>SUM('FIGARO raw 2023'!BP676:BP699)</f>
        <v>23794.100000000002</v>
      </c>
      <c r="BP31" s="31">
        <f>SUM('FIGARO raw 2023'!BQ676:BQ699)</f>
        <v>339779.2</v>
      </c>
      <c r="BQ31" s="31">
        <f>SUM('FIGARO raw 2023'!BR676:BR699)</f>
        <v>209.59999999999994</v>
      </c>
      <c r="BR31" s="31">
        <f>SUM('FIGARO raw 2023'!BS676:BS699)</f>
        <v>118936.80000000002</v>
      </c>
      <c r="BS31" s="31">
        <f>SUM('FIGARO raw 2023'!BT676:BT699)</f>
        <v>8495.099999999999</v>
      </c>
    </row>
    <row r="32" spans="1:71" x14ac:dyDescent="0.25">
      <c r="A32" s="36" t="s">
        <v>277</v>
      </c>
      <c r="B32" s="27" t="s">
        <v>344</v>
      </c>
      <c r="C32" s="31">
        <f>SUM('FIGARO raw 2023'!D700:D723)</f>
        <v>10807.300000000001</v>
      </c>
      <c r="D32" s="31">
        <f>SUM('FIGARO raw 2023'!E700:E723)</f>
        <v>1107.1000000000001</v>
      </c>
      <c r="E32" s="31">
        <f>SUM('FIGARO raw 2023'!F700:F723)</f>
        <v>813.6</v>
      </c>
      <c r="F32" s="31">
        <f>SUM('FIGARO raw 2023'!G700:G723)</f>
        <v>1745.9</v>
      </c>
      <c r="G32" s="31">
        <f>SUM('FIGARO raw 2023'!H700:H723)</f>
        <v>30200</v>
      </c>
      <c r="H32" s="31">
        <f>SUM('FIGARO raw 2023'!I700:I723)</f>
        <v>5222.300000000001</v>
      </c>
      <c r="I32" s="31">
        <f>SUM('FIGARO raw 2023'!J700:J723)</f>
        <v>3851.9</v>
      </c>
      <c r="J32" s="31">
        <f>SUM('FIGARO raw 2023'!K700:K723)</f>
        <v>3636.7999999999997</v>
      </c>
      <c r="K32" s="31">
        <f>SUM('FIGARO raw 2023'!L700:L723)</f>
        <v>1997.6000000000001</v>
      </c>
      <c r="L32" s="31">
        <f>SUM('FIGARO raw 2023'!M700:M723)</f>
        <v>3882.5999999999995</v>
      </c>
      <c r="M32" s="31">
        <f>SUM('FIGARO raw 2023'!N700:N723)</f>
        <v>10031.600000000004</v>
      </c>
      <c r="N32" s="31">
        <f>SUM('FIGARO raw 2023'!O700:O723)</f>
        <v>4730.2</v>
      </c>
      <c r="O32" s="31">
        <f>SUM('FIGARO raw 2023'!P700:P723)</f>
        <v>6140.599999999999</v>
      </c>
      <c r="P32" s="31">
        <f>SUM('FIGARO raw 2023'!Q700:Q723)</f>
        <v>4920.500000000001</v>
      </c>
      <c r="Q32" s="31">
        <f>SUM('FIGARO raw 2023'!R700:R723)</f>
        <v>5497.299999999999</v>
      </c>
      <c r="R32" s="31">
        <f>SUM('FIGARO raw 2023'!S700:S723)</f>
        <v>7921.199999999999</v>
      </c>
      <c r="S32" s="31">
        <f>SUM('FIGARO raw 2023'!T700:T723)</f>
        <v>7929.399999999997</v>
      </c>
      <c r="T32" s="31">
        <f>SUM('FIGARO raw 2023'!U700:U723)</f>
        <v>6902.7</v>
      </c>
      <c r="U32" s="31">
        <f>SUM('FIGARO raw 2023'!V700:V723)</f>
        <v>9039.800000000001</v>
      </c>
      <c r="V32" s="31">
        <f>SUM('FIGARO raw 2023'!W700:W723)</f>
        <v>13840.800000000003</v>
      </c>
      <c r="W32" s="31">
        <f>SUM('FIGARO raw 2023'!X700:X723)</f>
        <v>5682.2</v>
      </c>
      <c r="X32" s="31">
        <f>SUM('FIGARO raw 2023'!Y700:Y723)</f>
        <v>6630.500000000002</v>
      </c>
      <c r="Y32" s="31">
        <f>SUM('FIGARO raw 2023'!Z700:Z723)</f>
        <v>4081.9000000000005</v>
      </c>
      <c r="Z32" s="31">
        <f>SUM('FIGARO raw 2023'!AA700:AA723)</f>
        <v>6309.000000000001</v>
      </c>
      <c r="AA32" s="31">
        <f>SUM('FIGARO raw 2023'!AB700:AB723)</f>
        <v>1095.2</v>
      </c>
      <c r="AB32" s="31">
        <f>SUM('FIGARO raw 2023'!AC700:AC723)</f>
        <v>3211.499999999999</v>
      </c>
      <c r="AC32" s="31">
        <f>SUM('FIGARO raw 2023'!AD700:AD723)</f>
        <v>24353.2</v>
      </c>
      <c r="AD32" s="31">
        <f>SUM('FIGARO raw 2023'!AE700:AE723)</f>
        <v>4110</v>
      </c>
      <c r="AE32" s="31">
        <f>SUM('FIGARO raw 2023'!AF700:AF723)</f>
        <v>11232.099999999997</v>
      </c>
      <c r="AF32" s="31">
        <f>SUM('FIGARO raw 2023'!AG700:AG723)</f>
        <v>8694</v>
      </c>
      <c r="AG32" s="31">
        <f>SUM('FIGARO raw 2023'!AH700:AH723)</f>
        <v>6771.500000000003</v>
      </c>
      <c r="AH32" s="31">
        <f>SUM('FIGARO raw 2023'!AI700:AI723)</f>
        <v>2872.1</v>
      </c>
      <c r="AI32" s="31">
        <f>SUM('FIGARO raw 2023'!AJ700:AJ723)</f>
        <v>2518.9</v>
      </c>
      <c r="AJ32" s="31">
        <f>SUM('FIGARO raw 2023'!AK700:AK723)</f>
        <v>4368.599999999999</v>
      </c>
      <c r="AK32" s="31">
        <f>SUM('FIGARO raw 2023'!AL700:AL723)</f>
        <v>1888.0999999999997</v>
      </c>
      <c r="AL32" s="31">
        <f>SUM('FIGARO raw 2023'!AM700:AM723)</f>
        <v>17907.5</v>
      </c>
      <c r="AM32" s="31">
        <f>SUM('FIGARO raw 2023'!AN700:AN723)</f>
        <v>2109.6</v>
      </c>
      <c r="AN32" s="31">
        <f>SUM('FIGARO raw 2023'!AO700:AO723)</f>
        <v>2913.3000000000006</v>
      </c>
      <c r="AO32" s="31">
        <f>SUM('FIGARO raw 2023'!AP700:AP723)</f>
        <v>3770.8999999999987</v>
      </c>
      <c r="AP32" s="31">
        <f>SUM('FIGARO raw 2023'!AQ700:AQ723)</f>
        <v>5402.400000000001</v>
      </c>
      <c r="AQ32" s="31">
        <f>SUM('FIGARO raw 2023'!AR700:AR723)</f>
        <v>2026.6999999999991</v>
      </c>
      <c r="AR32" s="31">
        <f>SUM('FIGARO raw 2023'!AS700:AS723)</f>
        <v>1943.9000000000003</v>
      </c>
      <c r="AS32" s="31">
        <f>SUM('FIGARO raw 2023'!AT700:AT723)</f>
        <v>2102.9</v>
      </c>
      <c r="AT32" s="31">
        <f>SUM('FIGARO raw 2023'!AU700:AU723)</f>
        <v>3190.799999999999</v>
      </c>
      <c r="AU32" s="31">
        <f>SUM('FIGARO raw 2023'!AV700:AV723)</f>
        <v>4903.700000000001</v>
      </c>
      <c r="AV32" s="31">
        <f>SUM('FIGARO raw 2023'!AW700:AW723)</f>
        <v>3275.800000000001</v>
      </c>
      <c r="AW32" s="31">
        <f>SUM('FIGARO raw 2023'!AX700:AX723)</f>
        <v>2445.600000000001</v>
      </c>
      <c r="AX32" s="31">
        <f>SUM('FIGARO raw 2023'!AY700:AY723)</f>
        <v>3316.8</v>
      </c>
      <c r="AY32" s="31">
        <f>SUM('FIGARO raw 2023'!AZ700:AZ723)</f>
        <v>2559.4</v>
      </c>
      <c r="AZ32" s="31">
        <f>SUM('FIGARO raw 2023'!BA700:BA723)</f>
        <v>2878.899999999999</v>
      </c>
      <c r="BA32" s="31">
        <f>SUM('FIGARO raw 2023'!BB700:BB723)</f>
        <v>1358</v>
      </c>
      <c r="BB32" s="31">
        <f>SUM('FIGARO raw 2023'!BC700:BC723)</f>
        <v>2192.5</v>
      </c>
      <c r="BC32" s="31">
        <f>SUM('FIGARO raw 2023'!BD700:BD723)</f>
        <v>4572.700000000001</v>
      </c>
      <c r="BD32" s="31">
        <f>SUM('FIGARO raw 2023'!BE700:BE723)</f>
        <v>6932.5</v>
      </c>
      <c r="BE32" s="31">
        <f>SUM('FIGARO raw 2023'!BF700:BF723)</f>
        <v>4013.299999999999</v>
      </c>
      <c r="BF32" s="31">
        <f>SUM('FIGARO raw 2023'!BG700:BG723)</f>
        <v>20732.199999999997</v>
      </c>
      <c r="BG32" s="31">
        <f>SUM('FIGARO raw 2023'!BH700:BH723)</f>
        <v>7668.1</v>
      </c>
      <c r="BH32" s="31">
        <f>SUM('FIGARO raw 2023'!BI700:BI723)</f>
        <v>3144.2</v>
      </c>
      <c r="BI32" s="31">
        <f>SUM('FIGARO raw 2023'!BJ700:BJ723)</f>
        <v>2063.9</v>
      </c>
      <c r="BJ32" s="31">
        <f>SUM('FIGARO raw 2023'!BK700:BK723)</f>
        <v>1988.0000000000005</v>
      </c>
      <c r="BK32" s="31">
        <f>SUM('FIGARO raw 2023'!BL700:BL723)</f>
        <v>1251.3</v>
      </c>
      <c r="BL32" s="31">
        <f>SUM('FIGARO raw 2023'!BM700:BM723)</f>
        <v>2639.2999999999997</v>
      </c>
      <c r="BM32" s="31">
        <f>SUM('FIGARO raw 2023'!BN700:BN723)</f>
        <v>0</v>
      </c>
      <c r="BN32" s="31">
        <f>SUM('FIGARO raw 2023'!BO700:BO723)</f>
        <v>0</v>
      </c>
      <c r="BO32" s="31">
        <f>SUM('FIGARO raw 2023'!BP700:BP723)</f>
        <v>38846.2</v>
      </c>
      <c r="BP32" s="31">
        <f>SUM('FIGARO raw 2023'!BQ700:BQ723)</f>
        <v>712971.1</v>
      </c>
      <c r="BQ32" s="31">
        <f>SUM('FIGARO raw 2023'!BR700:BR723)</f>
        <v>239.40000000000006</v>
      </c>
      <c r="BR32" s="31">
        <f>SUM('FIGARO raw 2023'!BS700:BS723)</f>
        <v>37994.4</v>
      </c>
      <c r="BS32" s="31">
        <f>SUM('FIGARO raw 2023'!BT700:BT723)</f>
        <v>7735.999999999998</v>
      </c>
    </row>
    <row r="33" spans="1:71" x14ac:dyDescent="0.25">
      <c r="A33" s="36" t="s">
        <v>278</v>
      </c>
      <c r="B33" s="27" t="s">
        <v>345</v>
      </c>
      <c r="C33" s="31">
        <f>SUM('FIGARO raw 2023'!D724:D747)</f>
        <v>5072.699999999999</v>
      </c>
      <c r="D33" s="31">
        <f>SUM('FIGARO raw 2023'!E724:E747)</f>
        <v>2160.7000000000007</v>
      </c>
      <c r="E33" s="31">
        <f>SUM('FIGARO raw 2023'!F724:F747)</f>
        <v>125.3</v>
      </c>
      <c r="F33" s="31">
        <f>SUM('FIGARO raw 2023'!G724:G747)</f>
        <v>3151.2999999999997</v>
      </c>
      <c r="G33" s="31">
        <f>SUM('FIGARO raw 2023'!H724:H747)</f>
        <v>36274.9</v>
      </c>
      <c r="H33" s="31">
        <f>SUM('FIGARO raw 2023'!I724:I747)</f>
        <v>4455.9</v>
      </c>
      <c r="I33" s="31">
        <f>SUM('FIGARO raw 2023'!J724:J747)</f>
        <v>5201.299999999999</v>
      </c>
      <c r="J33" s="31">
        <f>SUM('FIGARO raw 2023'!K724:K747)</f>
        <v>8215.8</v>
      </c>
      <c r="K33" s="31">
        <f>SUM('FIGARO raw 2023'!L724:L747)</f>
        <v>1041.3000000000002</v>
      </c>
      <c r="L33" s="31">
        <f>SUM('FIGARO raw 2023'!M724:M747)</f>
        <v>26274.199999999997</v>
      </c>
      <c r="M33" s="31">
        <f>SUM('FIGARO raw 2023'!N724:N747)</f>
        <v>17327.4</v>
      </c>
      <c r="N33" s="31">
        <f>SUM('FIGARO raw 2023'!O724:O747)</f>
        <v>3107.7999999999993</v>
      </c>
      <c r="O33" s="31">
        <f>SUM('FIGARO raw 2023'!P724:P747)</f>
        <v>9057.8</v>
      </c>
      <c r="P33" s="31">
        <f>SUM('FIGARO raw 2023'!Q724:Q747)</f>
        <v>11556.8</v>
      </c>
      <c r="Q33" s="31">
        <f>SUM('FIGARO raw 2023'!R724:R747)</f>
        <v>16888.399999999998</v>
      </c>
      <c r="R33" s="31">
        <f>SUM('FIGARO raw 2023'!S724:S747)</f>
        <v>8557.599999999999</v>
      </c>
      <c r="S33" s="31">
        <f>SUM('FIGARO raw 2023'!T724:T747)</f>
        <v>3786.8999999999987</v>
      </c>
      <c r="T33" s="31">
        <f>SUM('FIGARO raw 2023'!U724:U747)</f>
        <v>6471.799999999999</v>
      </c>
      <c r="U33" s="31">
        <f>SUM('FIGARO raw 2023'!V724:V747)</f>
        <v>9604.000000000004</v>
      </c>
      <c r="V33" s="31">
        <f>SUM('FIGARO raw 2023'!W724:W747)</f>
        <v>19036.399999999998</v>
      </c>
      <c r="W33" s="31">
        <f>SUM('FIGARO raw 2023'!X724:X747)</f>
        <v>2536.1</v>
      </c>
      <c r="X33" s="31">
        <f>SUM('FIGARO raw 2023'!Y724:Y747)</f>
        <v>5464.9</v>
      </c>
      <c r="Y33" s="31">
        <f>SUM('FIGARO raw 2023'!Z724:Z747)</f>
        <v>2023.7999999999995</v>
      </c>
      <c r="Z33" s="31">
        <f>SUM('FIGARO raw 2023'!AA724:AA747)</f>
        <v>18067.7</v>
      </c>
      <c r="AA33" s="31">
        <f>SUM('FIGARO raw 2023'!AB724:AB747)</f>
        <v>256.5</v>
      </c>
      <c r="AB33" s="31">
        <f>SUM('FIGARO raw 2023'!AC724:AC747)</f>
        <v>4407.199999999999</v>
      </c>
      <c r="AC33" s="31">
        <f>SUM('FIGARO raw 2023'!AD724:AD747)</f>
        <v>23815.6</v>
      </c>
      <c r="AD33" s="31">
        <f>SUM('FIGARO raw 2023'!AE724:AE747)</f>
        <v>7131.599999999999</v>
      </c>
      <c r="AE33" s="31">
        <f>SUM('FIGARO raw 2023'!AF724:AF747)</f>
        <v>70918.6</v>
      </c>
      <c r="AF33" s="31">
        <f>SUM('FIGARO raw 2023'!AG724:AG747)</f>
        <v>22223.700000000008</v>
      </c>
      <c r="AG33" s="31">
        <f>SUM('FIGARO raw 2023'!AH724:AH747)</f>
        <v>76850.79999999996</v>
      </c>
      <c r="AH33" s="31">
        <f>SUM('FIGARO raw 2023'!AI724:AI747)</f>
        <v>2609.499999999999</v>
      </c>
      <c r="AI33" s="31">
        <f>SUM('FIGARO raw 2023'!AJ724:AJ747)</f>
        <v>1943.5000000000002</v>
      </c>
      <c r="AJ33" s="31">
        <f>SUM('FIGARO raw 2023'!AK724:AK747)</f>
        <v>61281.69999999999</v>
      </c>
      <c r="AK33" s="31">
        <f>SUM('FIGARO raw 2023'!AL724:AL747)</f>
        <v>5150.900000000002</v>
      </c>
      <c r="AL33" s="31">
        <f>SUM('FIGARO raw 2023'!AM724:AM747)</f>
        <v>4520.600000000001</v>
      </c>
      <c r="AM33" s="31">
        <f>SUM('FIGARO raw 2023'!AN724:AN747)</f>
        <v>2096.4</v>
      </c>
      <c r="AN33" s="31">
        <f>SUM('FIGARO raw 2023'!AO724:AO747)</f>
        <v>1058.6000000000001</v>
      </c>
      <c r="AO33" s="31">
        <f>SUM('FIGARO raw 2023'!AP724:AP747)</f>
        <v>1368.7999999999995</v>
      </c>
      <c r="AP33" s="31">
        <f>SUM('FIGARO raw 2023'!AQ724:AQ747)</f>
        <v>4169.399999999999</v>
      </c>
      <c r="AQ33" s="31">
        <f>SUM('FIGARO raw 2023'!AR724:AR747)</f>
        <v>932.2</v>
      </c>
      <c r="AR33" s="31">
        <f>SUM('FIGARO raw 2023'!AS724:AS747)</f>
        <v>467.3</v>
      </c>
      <c r="AS33" s="31">
        <f>SUM('FIGARO raw 2023'!AT724:AT747)</f>
        <v>961.0999999999999</v>
      </c>
      <c r="AT33" s="31">
        <f>SUM('FIGARO raw 2023'!AU724:AU747)</f>
        <v>1355.4999999999998</v>
      </c>
      <c r="AU33" s="31">
        <f>SUM('FIGARO raw 2023'!AV724:AV747)</f>
        <v>3400.8999999999987</v>
      </c>
      <c r="AV33" s="31">
        <f>SUM('FIGARO raw 2023'!AW724:AW747)</f>
        <v>1581.3</v>
      </c>
      <c r="AW33" s="31">
        <f>SUM('FIGARO raw 2023'!AX724:AX747)</f>
        <v>1217.0999999999995</v>
      </c>
      <c r="AX33" s="31">
        <f>SUM('FIGARO raw 2023'!AY724:AY747)</f>
        <v>1282.0999999999995</v>
      </c>
      <c r="AY33" s="31">
        <f>SUM('FIGARO raw 2023'!AZ724:AZ747)</f>
        <v>1095.1999999999996</v>
      </c>
      <c r="AZ33" s="31">
        <f>SUM('FIGARO raw 2023'!BA724:BA747)</f>
        <v>2643.500000000001</v>
      </c>
      <c r="BA33" s="31">
        <f>SUM('FIGARO raw 2023'!BB724:BB747)</f>
        <v>339.1000000000001</v>
      </c>
      <c r="BB33" s="31">
        <f>SUM('FIGARO raw 2023'!BC724:BC747)</f>
        <v>8263.500000000002</v>
      </c>
      <c r="BC33" s="31">
        <f>SUM('FIGARO raw 2023'!BD724:BD747)</f>
        <v>2634.4</v>
      </c>
      <c r="BD33" s="31">
        <f>SUM('FIGARO raw 2023'!BE724:BE747)</f>
        <v>10992.300000000001</v>
      </c>
      <c r="BE33" s="31">
        <f>SUM('FIGARO raw 2023'!BF724:BF747)</f>
        <v>11201</v>
      </c>
      <c r="BF33" s="31">
        <f>SUM('FIGARO raw 2023'!BG724:BG747)</f>
        <v>5392.6</v>
      </c>
      <c r="BG33" s="31">
        <f>SUM('FIGARO raw 2023'!BH724:BH747)</f>
        <v>2245.7000000000003</v>
      </c>
      <c r="BH33" s="31">
        <f>SUM('FIGARO raw 2023'!BI724:BI747)</f>
        <v>875.6</v>
      </c>
      <c r="BI33" s="31">
        <f>SUM('FIGARO raw 2023'!BJ724:BJ747)</f>
        <v>960.5000000000001</v>
      </c>
      <c r="BJ33" s="31">
        <f>SUM('FIGARO raw 2023'!BK724:BK747)</f>
        <v>2011.3999999999996</v>
      </c>
      <c r="BK33" s="31">
        <f>SUM('FIGARO raw 2023'!BL724:BL747)</f>
        <v>325.6000000000001</v>
      </c>
      <c r="BL33" s="31">
        <f>SUM('FIGARO raw 2023'!BM724:BM747)</f>
        <v>720.5</v>
      </c>
      <c r="BM33" s="31">
        <f>SUM('FIGARO raw 2023'!BN724:BN747)</f>
        <v>0</v>
      </c>
      <c r="BN33" s="31">
        <f>SUM('FIGARO raw 2023'!BO724:BO747)</f>
        <v>0</v>
      </c>
      <c r="BO33" s="31">
        <f>SUM('FIGARO raw 2023'!BP724:BP747)</f>
        <v>36613.19999999999</v>
      </c>
      <c r="BP33" s="31">
        <f>SUM('FIGARO raw 2023'!BQ724:BQ747)</f>
        <v>141847.40000000002</v>
      </c>
      <c r="BQ33" s="31">
        <f>SUM('FIGARO raw 2023'!BR724:BR747)</f>
        <v>74.89999999999998</v>
      </c>
      <c r="BR33" s="31">
        <f>SUM('FIGARO raw 2023'!BS724:BS747)</f>
        <v>18351.199999999997</v>
      </c>
      <c r="BS33" s="31">
        <f>SUM('FIGARO raw 2023'!BT724:BT747)</f>
        <v>408.80000000000007</v>
      </c>
    </row>
    <row r="34" spans="1:71" x14ac:dyDescent="0.25">
      <c r="A34" s="36" t="s">
        <v>136</v>
      </c>
      <c r="B34" s="27" t="s">
        <v>346</v>
      </c>
      <c r="C34" s="31">
        <f>SUM('FIGARO raw 2023'!D748:D771)</f>
        <v>290.79999999999995</v>
      </c>
      <c r="D34" s="31">
        <f>SUM('FIGARO raw 2023'!E748:E771)</f>
        <v>213.89999999999998</v>
      </c>
      <c r="E34" s="31">
        <f>SUM('FIGARO raw 2023'!F748:F771)</f>
        <v>63.4</v>
      </c>
      <c r="F34" s="31">
        <f>SUM('FIGARO raw 2023'!G748:G771)</f>
        <v>395.1000000000001</v>
      </c>
      <c r="G34" s="31">
        <f>SUM('FIGARO raw 2023'!H748:H771)</f>
        <v>3142.6</v>
      </c>
      <c r="H34" s="31">
        <f>SUM('FIGARO raw 2023'!I748:I771)</f>
        <v>344.0000000000001</v>
      </c>
      <c r="I34" s="31">
        <f>SUM('FIGARO raw 2023'!J748:J771)</f>
        <v>461.2000000000001</v>
      </c>
      <c r="J34" s="31">
        <f>SUM('FIGARO raw 2023'!K748:K771)</f>
        <v>928.7</v>
      </c>
      <c r="K34" s="31">
        <f>SUM('FIGARO raw 2023'!L748:L771)</f>
        <v>71.50000000000001</v>
      </c>
      <c r="L34" s="31">
        <f>SUM('FIGARO raw 2023'!M748:M771)</f>
        <v>5893.800000000001</v>
      </c>
      <c r="M34" s="31">
        <f>SUM('FIGARO raw 2023'!N748:N771)</f>
        <v>2387</v>
      </c>
      <c r="N34" s="31">
        <f>SUM('FIGARO raw 2023'!O748:O771)</f>
        <v>828.4000000000001</v>
      </c>
      <c r="O34" s="31">
        <f>SUM('FIGARO raw 2023'!P748:P771)</f>
        <v>648.0000000000001</v>
      </c>
      <c r="P34" s="31">
        <f>SUM('FIGARO raw 2023'!Q748:Q771)</f>
        <v>878.0999999999999</v>
      </c>
      <c r="Q34" s="31">
        <f>SUM('FIGARO raw 2023'!R748:R771)</f>
        <v>2184.5</v>
      </c>
      <c r="R34" s="31">
        <f>SUM('FIGARO raw 2023'!S748:S771)</f>
        <v>937.2000000000002</v>
      </c>
      <c r="S34" s="31">
        <f>SUM('FIGARO raw 2023'!T748:T771)</f>
        <v>1107.0000000000002</v>
      </c>
      <c r="T34" s="31">
        <f>SUM('FIGARO raw 2023'!U748:U771)</f>
        <v>900.8000000000002</v>
      </c>
      <c r="U34" s="31">
        <f>SUM('FIGARO raw 2023'!V748:V771)</f>
        <v>1614.9</v>
      </c>
      <c r="V34" s="31">
        <f>SUM('FIGARO raw 2023'!W748:W771)</f>
        <v>1956.9000000000003</v>
      </c>
      <c r="W34" s="31">
        <f>SUM('FIGARO raw 2023'!X748:X771)</f>
        <v>378.09999999999997</v>
      </c>
      <c r="X34" s="31">
        <f>SUM('FIGARO raw 2023'!Y748:Y771)</f>
        <v>422.4000000000001</v>
      </c>
      <c r="Y34" s="31">
        <f>SUM('FIGARO raw 2023'!Z748:Z771)</f>
        <v>233.49999999999997</v>
      </c>
      <c r="Z34" s="31">
        <f>SUM('FIGARO raw 2023'!AA748:AA771)</f>
        <v>1231.9</v>
      </c>
      <c r="AA34" s="31">
        <f>SUM('FIGARO raw 2023'!AB748:AB771)</f>
        <v>28.200000000000003</v>
      </c>
      <c r="AB34" s="31">
        <f>SUM('FIGARO raw 2023'!AC748:AC771)</f>
        <v>396.40000000000015</v>
      </c>
      <c r="AC34" s="31">
        <f>SUM('FIGARO raw 2023'!AD748:AD771)</f>
        <v>1671.9999999999998</v>
      </c>
      <c r="AD34" s="31">
        <f>SUM('FIGARO raw 2023'!AE748:AE771)</f>
        <v>611.2000000000002</v>
      </c>
      <c r="AE34" s="31">
        <f>SUM('FIGARO raw 2023'!AF748:AF771)</f>
        <v>7621.600000000001</v>
      </c>
      <c r="AF34" s="31">
        <f>SUM('FIGARO raw 2023'!AG748:AG771)</f>
        <v>686.2</v>
      </c>
      <c r="AG34" s="31">
        <f>SUM('FIGARO raw 2023'!AH748:AH771)</f>
        <v>4082.9999999999995</v>
      </c>
      <c r="AH34" s="31">
        <f>SUM('FIGARO raw 2023'!AI748:AI771)</f>
        <v>32288.300000000003</v>
      </c>
      <c r="AI34" s="31">
        <f>SUM('FIGARO raw 2023'!AJ748:AJ771)</f>
        <v>355.10000000000014</v>
      </c>
      <c r="AJ34" s="31">
        <f>SUM('FIGARO raw 2023'!AK748:AK771)</f>
        <v>8397.199999999997</v>
      </c>
      <c r="AK34" s="31">
        <f>SUM('FIGARO raw 2023'!AL748:AL771)</f>
        <v>281.1</v>
      </c>
      <c r="AL34" s="31">
        <f>SUM('FIGARO raw 2023'!AM748:AM771)</f>
        <v>484.79999999999995</v>
      </c>
      <c r="AM34" s="31">
        <f>SUM('FIGARO raw 2023'!AN748:AN771)</f>
        <v>280</v>
      </c>
      <c r="AN34" s="31">
        <f>SUM('FIGARO raw 2023'!AO748:AO771)</f>
        <v>87.09999999999995</v>
      </c>
      <c r="AO34" s="31">
        <f>SUM('FIGARO raw 2023'!AP748:AP771)</f>
        <v>230.49999999999994</v>
      </c>
      <c r="AP34" s="31">
        <f>SUM('FIGARO raw 2023'!AQ748:AQ771)</f>
        <v>360.1000000000001</v>
      </c>
      <c r="AQ34" s="31">
        <f>SUM('FIGARO raw 2023'!AR748:AR771)</f>
        <v>70.3</v>
      </c>
      <c r="AR34" s="31">
        <f>SUM('FIGARO raw 2023'!AS748:AS771)</f>
        <v>22.8</v>
      </c>
      <c r="AS34" s="31">
        <f>SUM('FIGARO raw 2023'!AT748:AT771)</f>
        <v>66.7</v>
      </c>
      <c r="AT34" s="31">
        <f>SUM('FIGARO raw 2023'!AU748:AU771)</f>
        <v>92.4</v>
      </c>
      <c r="AU34" s="31">
        <f>SUM('FIGARO raw 2023'!AV748:AV771)</f>
        <v>323.00000000000017</v>
      </c>
      <c r="AV34" s="31">
        <f>SUM('FIGARO raw 2023'!AW748:AW771)</f>
        <v>124</v>
      </c>
      <c r="AW34" s="31">
        <f>SUM('FIGARO raw 2023'!AX748:AX771)</f>
        <v>70.20000000000002</v>
      </c>
      <c r="AX34" s="31">
        <f>SUM('FIGARO raw 2023'!AY748:AY771)</f>
        <v>81.89999999999999</v>
      </c>
      <c r="AY34" s="31">
        <f>SUM('FIGARO raw 2023'!AZ748:AZ771)</f>
        <v>78.3</v>
      </c>
      <c r="AZ34" s="31">
        <f>SUM('FIGARO raw 2023'!BA748:BA771)</f>
        <v>435.9000000000001</v>
      </c>
      <c r="BA34" s="31">
        <f>SUM('FIGARO raw 2023'!BB748:BB771)</f>
        <v>42.10000000000001</v>
      </c>
      <c r="BB34" s="31">
        <f>SUM('FIGARO raw 2023'!BC748:BC771)</f>
        <v>2405.4999999999995</v>
      </c>
      <c r="BC34" s="31">
        <f>SUM('FIGARO raw 2023'!BD748:BD771)</f>
        <v>268.29999999999995</v>
      </c>
      <c r="BD34" s="31">
        <f>SUM('FIGARO raw 2023'!BE748:BE771)</f>
        <v>537.8000000000001</v>
      </c>
      <c r="BE34" s="31">
        <f>SUM('FIGARO raw 2023'!BF748:BF771)</f>
        <v>256.19999999999993</v>
      </c>
      <c r="BF34" s="31">
        <f>SUM('FIGARO raw 2023'!BG748:BG771)</f>
        <v>638.5000000000001</v>
      </c>
      <c r="BG34" s="31">
        <f>SUM('FIGARO raw 2023'!BH748:BH771)</f>
        <v>211.39999999999998</v>
      </c>
      <c r="BH34" s="31">
        <f>SUM('FIGARO raw 2023'!BI748:BI771)</f>
        <v>76.89999999999999</v>
      </c>
      <c r="BI34" s="31">
        <f>SUM('FIGARO raw 2023'!BJ748:BJ771)</f>
        <v>64.7</v>
      </c>
      <c r="BJ34" s="31">
        <f>SUM('FIGARO raw 2023'!BK748:BK771)</f>
        <v>58.400000000000006</v>
      </c>
      <c r="BK34" s="31">
        <f>SUM('FIGARO raw 2023'!BL748:BL771)</f>
        <v>16.6</v>
      </c>
      <c r="BL34" s="31">
        <f>SUM('FIGARO raw 2023'!BM748:BM771)</f>
        <v>49.400000000000006</v>
      </c>
      <c r="BM34" s="31">
        <f>SUM('FIGARO raw 2023'!BN748:BN771)</f>
        <v>0</v>
      </c>
      <c r="BN34" s="31">
        <f>SUM('FIGARO raw 2023'!BO748:BO771)</f>
        <v>0</v>
      </c>
      <c r="BO34" s="31">
        <f>SUM('FIGARO raw 2023'!BP748:BP771)</f>
        <v>915.0999999999999</v>
      </c>
      <c r="BP34" s="31">
        <f>SUM('FIGARO raw 2023'!BQ748:BQ771)</f>
        <v>23562.699999999993</v>
      </c>
      <c r="BQ34" s="31">
        <f>SUM('FIGARO raw 2023'!BR748:BR771)</f>
        <v>21.7</v>
      </c>
      <c r="BR34" s="31">
        <f>SUM('FIGARO raw 2023'!BS748:BS771)</f>
        <v>3120.7000000000007</v>
      </c>
      <c r="BS34" s="31">
        <f>SUM('FIGARO raw 2023'!BT748:BT771)</f>
        <v>-4049.0000000000014</v>
      </c>
    </row>
    <row r="35" spans="1:71" x14ac:dyDescent="0.25">
      <c r="A35" s="36" t="s">
        <v>139</v>
      </c>
      <c r="B35" s="27" t="s">
        <v>347</v>
      </c>
      <c r="C35" s="31">
        <f>SUM('FIGARO raw 2023'!D772:D795)</f>
        <v>268.5</v>
      </c>
      <c r="D35" s="31">
        <f>SUM('FIGARO raw 2023'!E772:E795)</f>
        <v>36.70000000000001</v>
      </c>
      <c r="E35" s="31">
        <f>SUM('FIGARO raw 2023'!F772:F795)</f>
        <v>63.40000000000001</v>
      </c>
      <c r="F35" s="31">
        <f>SUM('FIGARO raw 2023'!G772:G795)</f>
        <v>94.99999999999997</v>
      </c>
      <c r="G35" s="31">
        <f>SUM('FIGARO raw 2023'!H772:H795)</f>
        <v>1282.1</v>
      </c>
      <c r="H35" s="31">
        <f>SUM('FIGARO raw 2023'!I772:I795)</f>
        <v>257.09999999999997</v>
      </c>
      <c r="I35" s="31">
        <f>SUM('FIGARO raw 2023'!J772:J795)</f>
        <v>110.69999999999999</v>
      </c>
      <c r="J35" s="31">
        <f>SUM('FIGARO raw 2023'!K772:K795)</f>
        <v>188.10000000000002</v>
      </c>
      <c r="K35" s="31">
        <f>SUM('FIGARO raw 2023'!L772:L795)</f>
        <v>108.69999999999999</v>
      </c>
      <c r="L35" s="31">
        <f>SUM('FIGARO raw 2023'!M772:M795)</f>
        <v>572.8000000000002</v>
      </c>
      <c r="M35" s="31">
        <f>SUM('FIGARO raw 2023'!N772:N795)</f>
        <v>1087.6000000000001</v>
      </c>
      <c r="N35" s="31">
        <f>SUM('FIGARO raw 2023'!O772:O795)</f>
        <v>564.1000000000001</v>
      </c>
      <c r="O35" s="31">
        <f>SUM('FIGARO raw 2023'!P772:P795)</f>
        <v>381.79999999999995</v>
      </c>
      <c r="P35" s="31">
        <f>SUM('FIGARO raw 2023'!Q772:Q795)</f>
        <v>307.0999999999999</v>
      </c>
      <c r="Q35" s="31">
        <f>SUM('FIGARO raw 2023'!R772:R795)</f>
        <v>363.6000000000001</v>
      </c>
      <c r="R35" s="31">
        <f>SUM('FIGARO raw 2023'!S772:S795)</f>
        <v>909.7000000000002</v>
      </c>
      <c r="S35" s="31">
        <f>SUM('FIGARO raw 2023'!T772:T795)</f>
        <v>2578.2000000000003</v>
      </c>
      <c r="T35" s="31">
        <f>SUM('FIGARO raw 2023'!U772:U795)</f>
        <v>1337.1</v>
      </c>
      <c r="U35" s="31">
        <f>SUM('FIGARO raw 2023'!V772:V795)</f>
        <v>2838.4000000000005</v>
      </c>
      <c r="V35" s="31">
        <f>SUM('FIGARO raw 2023'!W772:W795)</f>
        <v>2052.6</v>
      </c>
      <c r="W35" s="31">
        <f>SUM('FIGARO raw 2023'!X772:X795)</f>
        <v>886.4</v>
      </c>
      <c r="X35" s="31">
        <f>SUM('FIGARO raw 2023'!Y772:Y795)</f>
        <v>543.6000000000001</v>
      </c>
      <c r="Y35" s="31">
        <f>SUM('FIGARO raw 2023'!Z772:Z795)</f>
        <v>687.4999999999999</v>
      </c>
      <c r="Z35" s="31">
        <f>SUM('FIGARO raw 2023'!AA772:AA795)</f>
        <v>982.3000000000001</v>
      </c>
      <c r="AA35" s="31">
        <f>SUM('FIGARO raw 2023'!AB772:AB795)</f>
        <v>38.1</v>
      </c>
      <c r="AB35" s="31">
        <f>SUM('FIGARO raw 2023'!AC772:AC795)</f>
        <v>195.4</v>
      </c>
      <c r="AC35" s="31">
        <f>SUM('FIGARO raw 2023'!AD772:AD795)</f>
        <v>1316.1999999999998</v>
      </c>
      <c r="AD35" s="31">
        <f>SUM('FIGARO raw 2023'!AE772:AE795)</f>
        <v>288.70000000000016</v>
      </c>
      <c r="AE35" s="31">
        <f>SUM('FIGARO raw 2023'!AF772:AF795)</f>
        <v>2288.7000000000007</v>
      </c>
      <c r="AF35" s="31">
        <f>SUM('FIGARO raw 2023'!AG772:AG795)</f>
        <v>1135.8999999999999</v>
      </c>
      <c r="AG35" s="31">
        <f>SUM('FIGARO raw 2023'!AH772:AH795)</f>
        <v>653.3999999999997</v>
      </c>
      <c r="AH35" s="31">
        <f>SUM('FIGARO raw 2023'!AI772:AI795)</f>
        <v>573.1999999999998</v>
      </c>
      <c r="AI35" s="31">
        <f>SUM('FIGARO raw 2023'!AJ772:AJ795)</f>
        <v>12233.4</v>
      </c>
      <c r="AJ35" s="31">
        <f>SUM('FIGARO raw 2023'!AK772:AK795)</f>
        <v>3263.8999999999996</v>
      </c>
      <c r="AK35" s="31">
        <f>SUM('FIGARO raw 2023'!AL772:AL795)</f>
        <v>2286.4</v>
      </c>
      <c r="AL35" s="31">
        <f>SUM('FIGARO raw 2023'!AM772:AM795)</f>
        <v>604.8000000000001</v>
      </c>
      <c r="AM35" s="31">
        <f>SUM('FIGARO raw 2023'!AN772:AN795)</f>
        <v>196.4</v>
      </c>
      <c r="AN35" s="31">
        <f>SUM('FIGARO raw 2023'!AO772:AO795)</f>
        <v>443.4000000000001</v>
      </c>
      <c r="AO35" s="31">
        <f>SUM('FIGARO raw 2023'!AP772:AP795)</f>
        <v>313.80000000000007</v>
      </c>
      <c r="AP35" s="31">
        <f>SUM('FIGARO raw 2023'!AQ772:AQ795)</f>
        <v>1127.8999999999999</v>
      </c>
      <c r="AQ35" s="31">
        <f>SUM('FIGARO raw 2023'!AR772:AR795)</f>
        <v>1322.3999999999999</v>
      </c>
      <c r="AR35" s="31">
        <f>SUM('FIGARO raw 2023'!AS772:AS795)</f>
        <v>825.1000000000001</v>
      </c>
      <c r="AS35" s="31">
        <f>SUM('FIGARO raw 2023'!AT772:AT795)</f>
        <v>1530.1000000000004</v>
      </c>
      <c r="AT35" s="31">
        <f>SUM('FIGARO raw 2023'!AU772:AU795)</f>
        <v>142.89999999999995</v>
      </c>
      <c r="AU35" s="31">
        <f>SUM('FIGARO raw 2023'!AV772:AV795)</f>
        <v>1900.4999999999998</v>
      </c>
      <c r="AV35" s="31">
        <f>SUM('FIGARO raw 2023'!AW772:AW795)</f>
        <v>755</v>
      </c>
      <c r="AW35" s="31">
        <f>SUM('FIGARO raw 2023'!AX772:AX795)</f>
        <v>469.4999999999999</v>
      </c>
      <c r="AX35" s="31">
        <f>SUM('FIGARO raw 2023'!AY772:AY795)</f>
        <v>258.49999999999994</v>
      </c>
      <c r="AY35" s="31">
        <f>SUM('FIGARO raw 2023'!AZ772:AZ795)</f>
        <v>248.69999999999996</v>
      </c>
      <c r="AZ35" s="31">
        <f>SUM('FIGARO raw 2023'!BA772:BA795)</f>
        <v>584.4000000000002</v>
      </c>
      <c r="BA35" s="31">
        <f>SUM('FIGARO raw 2023'!BB772:BB795)</f>
        <v>117.49999999999997</v>
      </c>
      <c r="BB35" s="31">
        <f>SUM('FIGARO raw 2023'!BC772:BC795)</f>
        <v>11041.9</v>
      </c>
      <c r="BC35" s="31">
        <f>SUM('FIGARO raw 2023'!BD772:BD795)</f>
        <v>605.9999999999999</v>
      </c>
      <c r="BD35" s="31">
        <f>SUM('FIGARO raw 2023'!BE772:BE795)</f>
        <v>2072.5</v>
      </c>
      <c r="BE35" s="31">
        <f>SUM('FIGARO raw 2023'!BF772:BF795)</f>
        <v>675.3000000000002</v>
      </c>
      <c r="BF35" s="31">
        <f>SUM('FIGARO raw 2023'!BG772:BG795)</f>
        <v>882.1000000000001</v>
      </c>
      <c r="BG35" s="31">
        <f>SUM('FIGARO raw 2023'!BH772:BH795)</f>
        <v>343.1000000000001</v>
      </c>
      <c r="BH35" s="31">
        <f>SUM('FIGARO raw 2023'!BI772:BI795)</f>
        <v>388.79999999999995</v>
      </c>
      <c r="BI35" s="31">
        <f>SUM('FIGARO raw 2023'!BJ772:BJ795)</f>
        <v>268.7000000000001</v>
      </c>
      <c r="BJ35" s="31">
        <f>SUM('FIGARO raw 2023'!BK772:BK795)</f>
        <v>679.8000000000003</v>
      </c>
      <c r="BK35" s="31">
        <f>SUM('FIGARO raw 2023'!BL772:BL795)</f>
        <v>28.800000000000004</v>
      </c>
      <c r="BL35" s="31">
        <f>SUM('FIGARO raw 2023'!BM772:BM795)</f>
        <v>171.49999999999997</v>
      </c>
      <c r="BM35" s="31">
        <f>SUM('FIGARO raw 2023'!BN772:BN795)</f>
        <v>0</v>
      </c>
      <c r="BN35" s="31">
        <f>SUM('FIGARO raw 2023'!BO772:BO795)</f>
        <v>0</v>
      </c>
      <c r="BO35" s="31">
        <f>SUM('FIGARO raw 2023'!BP772:BP795)</f>
        <v>1758.4</v>
      </c>
      <c r="BP35" s="31">
        <f>SUM('FIGARO raw 2023'!BQ772:BQ795)</f>
        <v>39923.100000000006</v>
      </c>
      <c r="BQ35" s="31">
        <f>SUM('FIGARO raw 2023'!BR772:BR795)</f>
        <v>2.2</v>
      </c>
      <c r="BR35" s="31">
        <f>SUM('FIGARO raw 2023'!BS772:BS795)</f>
        <v>3235.2999999999997</v>
      </c>
      <c r="BS35" s="31">
        <f>SUM('FIGARO raw 2023'!BT772:BT795)</f>
        <v>-259.7</v>
      </c>
    </row>
    <row r="36" spans="1:71" x14ac:dyDescent="0.25">
      <c r="A36" s="36" t="s">
        <v>279</v>
      </c>
      <c r="B36" s="27" t="s">
        <v>348</v>
      </c>
      <c r="C36" s="31">
        <f>SUM('FIGARO raw 2023'!D796:D819)</f>
        <v>1523.1999999999996</v>
      </c>
      <c r="D36" s="31">
        <f>SUM('FIGARO raw 2023'!E796:E819)</f>
        <v>428.9000000000002</v>
      </c>
      <c r="E36" s="31">
        <f>SUM('FIGARO raw 2023'!F796:F819)</f>
        <v>226.49999999999991</v>
      </c>
      <c r="F36" s="31">
        <f>SUM('FIGARO raw 2023'!G796:G819)</f>
        <v>1795.1999999999998</v>
      </c>
      <c r="G36" s="31">
        <f>SUM('FIGARO raw 2023'!H796:H819)</f>
        <v>24535.999999999996</v>
      </c>
      <c r="H36" s="31">
        <f>SUM('FIGARO raw 2023'!I796:I819)</f>
        <v>2478.1</v>
      </c>
      <c r="I36" s="31">
        <f>SUM('FIGARO raw 2023'!J796:J819)</f>
        <v>2107.500000000001</v>
      </c>
      <c r="J36" s="31">
        <f>SUM('FIGARO raw 2023'!K796:K819)</f>
        <v>4646.200000000003</v>
      </c>
      <c r="K36" s="31">
        <f>SUM('FIGARO raw 2023'!L796:L819)</f>
        <v>525.0000000000002</v>
      </c>
      <c r="L36" s="31">
        <f>SUM('FIGARO raw 2023'!M796:M819)</f>
        <v>7595.8</v>
      </c>
      <c r="M36" s="31">
        <f>SUM('FIGARO raw 2023'!N796:N819)</f>
        <v>8349.2</v>
      </c>
      <c r="N36" s="31">
        <f>SUM('FIGARO raw 2023'!O796:O819)</f>
        <v>1527.5999999999992</v>
      </c>
      <c r="O36" s="31">
        <f>SUM('FIGARO raw 2023'!P796:P819)</f>
        <v>3782.6</v>
      </c>
      <c r="P36" s="31">
        <f>SUM('FIGARO raw 2023'!Q796:Q819)</f>
        <v>5023.299999999999</v>
      </c>
      <c r="Q36" s="31">
        <f>SUM('FIGARO raw 2023'!R796:R819)</f>
        <v>5247.6</v>
      </c>
      <c r="R36" s="31">
        <f>SUM('FIGARO raw 2023'!S796:S819)</f>
        <v>4123.4</v>
      </c>
      <c r="S36" s="31">
        <f>SUM('FIGARO raw 2023'!T796:T819)</f>
        <v>2304.2999999999993</v>
      </c>
      <c r="T36" s="31">
        <f>SUM('FIGARO raw 2023'!U796:U819)</f>
        <v>3051</v>
      </c>
      <c r="U36" s="31">
        <f>SUM('FIGARO raw 2023'!V796:V819)</f>
        <v>7974.7</v>
      </c>
      <c r="V36" s="31">
        <f>SUM('FIGARO raw 2023'!W796:W819)</f>
        <v>10840.799999999997</v>
      </c>
      <c r="W36" s="31">
        <f>SUM('FIGARO raw 2023'!X796:X819)</f>
        <v>1595.8</v>
      </c>
      <c r="X36" s="31">
        <f>SUM('FIGARO raw 2023'!Y796:Y819)</f>
        <v>2411.3999999999996</v>
      </c>
      <c r="Y36" s="31">
        <f>SUM('FIGARO raw 2023'!Z796:Z819)</f>
        <v>1260.9999999999998</v>
      </c>
      <c r="Z36" s="31">
        <f>SUM('FIGARO raw 2023'!AA796:AA819)</f>
        <v>8620</v>
      </c>
      <c r="AA36" s="31">
        <f>SUM('FIGARO raw 2023'!AB796:AB819)</f>
        <v>191.09999999999994</v>
      </c>
      <c r="AB36" s="31">
        <f>SUM('FIGARO raw 2023'!AC796:AC819)</f>
        <v>2761.599999999999</v>
      </c>
      <c r="AC36" s="31">
        <f>SUM('FIGARO raw 2023'!AD796:AD819)</f>
        <v>10451.699999999997</v>
      </c>
      <c r="AD36" s="31">
        <f>SUM('FIGARO raw 2023'!AE796:AE819)</f>
        <v>5742.4</v>
      </c>
      <c r="AE36" s="31">
        <f>SUM('FIGARO raw 2023'!AF796:AF819)</f>
        <v>87262.69999999998</v>
      </c>
      <c r="AF36" s="31">
        <f>SUM('FIGARO raw 2023'!AG796:AG819)</f>
        <v>20960.899999999998</v>
      </c>
      <c r="AG36" s="31">
        <f>SUM('FIGARO raw 2023'!AH796:AH819)</f>
        <v>76102.00000000004</v>
      </c>
      <c r="AH36" s="31">
        <f>SUM('FIGARO raw 2023'!AI796:AI819)</f>
        <v>44700.3</v>
      </c>
      <c r="AI36" s="31">
        <f>SUM('FIGARO raw 2023'!AJ796:AJ819)</f>
        <v>15592.600000000008</v>
      </c>
      <c r="AJ36" s="31">
        <f>SUM('FIGARO raw 2023'!AK796:AK819)</f>
        <v>142867.4</v>
      </c>
      <c r="AK36" s="31">
        <f>SUM('FIGARO raw 2023'!AL796:AL819)</f>
        <v>16834.8</v>
      </c>
      <c r="AL36" s="31">
        <f>SUM('FIGARO raw 2023'!AM796:AM819)</f>
        <v>2220.000000000001</v>
      </c>
      <c r="AM36" s="31">
        <f>SUM('FIGARO raw 2023'!AN796:AN819)</f>
        <v>1675.7999999999997</v>
      </c>
      <c r="AN36" s="31">
        <f>SUM('FIGARO raw 2023'!AO796:AO819)</f>
        <v>410.0000000000001</v>
      </c>
      <c r="AO36" s="31">
        <f>SUM('FIGARO raw 2023'!AP796:AP819)</f>
        <v>1855.2000000000003</v>
      </c>
      <c r="AP36" s="31">
        <f>SUM('FIGARO raw 2023'!AQ796:AQ819)</f>
        <v>3812.499999999999</v>
      </c>
      <c r="AQ36" s="31">
        <f>SUM('FIGARO raw 2023'!AR796:AR819)</f>
        <v>521.3000000000003</v>
      </c>
      <c r="AR36" s="31">
        <f>SUM('FIGARO raw 2023'!AS796:AS819)</f>
        <v>282.2000000000002</v>
      </c>
      <c r="AS36" s="31">
        <f>SUM('FIGARO raw 2023'!AT796:AT819)</f>
        <v>794.3</v>
      </c>
      <c r="AT36" s="31">
        <f>SUM('FIGARO raw 2023'!AU796:AU819)</f>
        <v>1275.2000000000003</v>
      </c>
      <c r="AU36" s="31">
        <f>SUM('FIGARO raw 2023'!AV796:AV819)</f>
        <v>4065.3000000000006</v>
      </c>
      <c r="AV36" s="31">
        <f>SUM('FIGARO raw 2023'!AW796:AW819)</f>
        <v>1122.3999999999999</v>
      </c>
      <c r="AW36" s="31">
        <f>SUM('FIGARO raw 2023'!AX796:AX819)</f>
        <v>416.50000000000017</v>
      </c>
      <c r="AX36" s="31">
        <f>SUM('FIGARO raw 2023'!AY796:AY819)</f>
        <v>762.6000000000005</v>
      </c>
      <c r="AY36" s="31">
        <f>SUM('FIGARO raw 2023'!AZ796:AZ819)</f>
        <v>1247</v>
      </c>
      <c r="AZ36" s="31">
        <f>SUM('FIGARO raw 2023'!BA796:BA819)</f>
        <v>2687.2000000000003</v>
      </c>
      <c r="BA36" s="31">
        <f>SUM('FIGARO raw 2023'!BB796:BB819)</f>
        <v>297.90000000000003</v>
      </c>
      <c r="BB36" s="31">
        <f>SUM('FIGARO raw 2023'!BC796:BC819)</f>
        <v>1157.7</v>
      </c>
      <c r="BC36" s="31">
        <f>SUM('FIGARO raw 2023'!BD796:BD819)</f>
        <v>2778.2999999999997</v>
      </c>
      <c r="BD36" s="31">
        <f>SUM('FIGARO raw 2023'!BE796:BE819)</f>
        <v>3691.7999999999997</v>
      </c>
      <c r="BE36" s="31">
        <f>SUM('FIGARO raw 2023'!BF796:BF819)</f>
        <v>1286.0999999999997</v>
      </c>
      <c r="BF36" s="31">
        <f>SUM('FIGARO raw 2023'!BG796:BG819)</f>
        <v>1251.1</v>
      </c>
      <c r="BG36" s="31">
        <f>SUM('FIGARO raw 2023'!BH796:BH819)</f>
        <v>484.40000000000015</v>
      </c>
      <c r="BH36" s="31">
        <f>SUM('FIGARO raw 2023'!BI796:BI819)</f>
        <v>477.99999999999994</v>
      </c>
      <c r="BI36" s="31">
        <f>SUM('FIGARO raw 2023'!BJ796:BJ819)</f>
        <v>504.0000000000001</v>
      </c>
      <c r="BJ36" s="31">
        <f>SUM('FIGARO raw 2023'!BK796:BK819)</f>
        <v>362.40000000000015</v>
      </c>
      <c r="BK36" s="31">
        <f>SUM('FIGARO raw 2023'!BL796:BL819)</f>
        <v>235.39999999999998</v>
      </c>
      <c r="BL36" s="31">
        <f>SUM('FIGARO raw 2023'!BM796:BM819)</f>
        <v>454.50000000000006</v>
      </c>
      <c r="BM36" s="31">
        <f>SUM('FIGARO raw 2023'!BN796:BN819)</f>
        <v>0</v>
      </c>
      <c r="BN36" s="31">
        <f>SUM('FIGARO raw 2023'!BO796:BO819)</f>
        <v>0</v>
      </c>
      <c r="BO36" s="31">
        <f>SUM('FIGARO raw 2023'!BP796:BP819)</f>
        <v>63134.89999999999</v>
      </c>
      <c r="BP36" s="31">
        <f>SUM('FIGARO raw 2023'!BQ796:BQ819)</f>
        <v>43531.700000000004</v>
      </c>
      <c r="BQ36" s="31">
        <f>SUM('FIGARO raw 2023'!BR796:BR819)</f>
        <v>45.70000000000001</v>
      </c>
      <c r="BR36" s="31">
        <f>SUM('FIGARO raw 2023'!BS796:BS819)</f>
        <v>6585.600000000001</v>
      </c>
      <c r="BS36" s="31">
        <f>SUM('FIGARO raw 2023'!BT796:BT819)</f>
        <v>56.30000000000002</v>
      </c>
    </row>
    <row r="37" spans="1:71" x14ac:dyDescent="0.25">
      <c r="A37" s="36" t="s">
        <v>280</v>
      </c>
      <c r="B37" s="27" t="s">
        <v>349</v>
      </c>
      <c r="C37" s="31">
        <f>SUM('FIGARO raw 2023'!D820:D843)</f>
        <v>262.1</v>
      </c>
      <c r="D37" s="31">
        <f>SUM('FIGARO raw 2023'!E820:E843)</f>
        <v>43.100000000000016</v>
      </c>
      <c r="E37" s="31">
        <f>SUM('FIGARO raw 2023'!F820:F843)</f>
        <v>6.499999999999999</v>
      </c>
      <c r="F37" s="31">
        <f>SUM('FIGARO raw 2023'!G820:G843)</f>
        <v>114.19999999999997</v>
      </c>
      <c r="G37" s="31">
        <f>SUM('FIGARO raw 2023'!H820:H843)</f>
        <v>1571.5999999999995</v>
      </c>
      <c r="H37" s="31">
        <f>SUM('FIGARO raw 2023'!I820:I843)</f>
        <v>489.2000000000001</v>
      </c>
      <c r="I37" s="31">
        <f>SUM('FIGARO raw 2023'!J820:J843)</f>
        <v>154.3</v>
      </c>
      <c r="J37" s="31">
        <f>SUM('FIGARO raw 2023'!K820:K843)</f>
        <v>301.4000000000001</v>
      </c>
      <c r="K37" s="31">
        <f>SUM('FIGARO raw 2023'!L820:L843)</f>
        <v>378.1</v>
      </c>
      <c r="L37" s="31">
        <f>SUM('FIGARO raw 2023'!M820:M843)</f>
        <v>531.6000000000001</v>
      </c>
      <c r="M37" s="31">
        <f>SUM('FIGARO raw 2023'!N820:N843)</f>
        <v>3018.7000000000003</v>
      </c>
      <c r="N37" s="31">
        <f>SUM('FIGARO raw 2023'!O820:O843)</f>
        <v>1309.4000000000003</v>
      </c>
      <c r="O37" s="31">
        <f>SUM('FIGARO raw 2023'!P820:P843)</f>
        <v>700.4000000000002</v>
      </c>
      <c r="P37" s="31">
        <f>SUM('FIGARO raw 2023'!Q820:Q843)</f>
        <v>355.2</v>
      </c>
      <c r="Q37" s="31">
        <f>SUM('FIGARO raw 2023'!R820:R843)</f>
        <v>363.5</v>
      </c>
      <c r="R37" s="31">
        <f>SUM('FIGARO raw 2023'!S820:S843)</f>
        <v>1118.2</v>
      </c>
      <c r="S37" s="31">
        <f>SUM('FIGARO raw 2023'!T820:T843)</f>
        <v>1671.3000000000002</v>
      </c>
      <c r="T37" s="31">
        <f>SUM('FIGARO raw 2023'!U820:U843)</f>
        <v>1970.0999999999997</v>
      </c>
      <c r="U37" s="31">
        <f>SUM('FIGARO raw 2023'!V820:V843)</f>
        <v>3409.3</v>
      </c>
      <c r="V37" s="31">
        <f>SUM('FIGARO raw 2023'!W820:W843)</f>
        <v>2057.9999999999995</v>
      </c>
      <c r="W37" s="31">
        <f>SUM('FIGARO raw 2023'!X820:X843)</f>
        <v>164.9</v>
      </c>
      <c r="X37" s="31">
        <f>SUM('FIGARO raw 2023'!Y820:Y843)</f>
        <v>1134.6999999999996</v>
      </c>
      <c r="Y37" s="31">
        <f>SUM('FIGARO raw 2023'!Z820:Z843)</f>
        <v>514.3000000000001</v>
      </c>
      <c r="Z37" s="31">
        <f>SUM('FIGARO raw 2023'!AA820:AA843)</f>
        <v>1915.8</v>
      </c>
      <c r="AA37" s="31">
        <f>SUM('FIGARO raw 2023'!AB820:AB843)</f>
        <v>425.30000000000007</v>
      </c>
      <c r="AB37" s="31">
        <f>SUM('FIGARO raw 2023'!AC820:AC843)</f>
        <v>812.3000000000001</v>
      </c>
      <c r="AC37" s="31">
        <f>SUM('FIGARO raw 2023'!AD820:AD843)</f>
        <v>2025.2999999999993</v>
      </c>
      <c r="AD37" s="31">
        <f>SUM('FIGARO raw 2023'!AE820:AE843)</f>
        <v>1512.5999999999997</v>
      </c>
      <c r="AE37" s="31">
        <f>SUM('FIGARO raw 2023'!AF820:AF843)</f>
        <v>12240.000000000002</v>
      </c>
      <c r="AF37" s="31">
        <f>SUM('FIGARO raw 2023'!AG820:AG843)</f>
        <v>18703.500000000007</v>
      </c>
      <c r="AG37" s="31">
        <f>SUM('FIGARO raw 2023'!AH820:AH843)</f>
        <v>3925.7999999999997</v>
      </c>
      <c r="AH37" s="31">
        <f>SUM('FIGARO raw 2023'!AI820:AI843)</f>
        <v>506.2</v>
      </c>
      <c r="AI37" s="31">
        <f>SUM('FIGARO raw 2023'!AJ820:AJ843)</f>
        <v>514.9000000000001</v>
      </c>
      <c r="AJ37" s="31">
        <f>SUM('FIGARO raw 2023'!AK820:AK843)</f>
        <v>4667.100000000001</v>
      </c>
      <c r="AK37" s="31">
        <f>SUM('FIGARO raw 2023'!AL820:AL843)</f>
        <v>15459.999999999998</v>
      </c>
      <c r="AL37" s="31">
        <f>SUM('FIGARO raw 2023'!AM820:AM843)</f>
        <v>3259.1999999999994</v>
      </c>
      <c r="AM37" s="31">
        <f>SUM('FIGARO raw 2023'!AN820:AN843)</f>
        <v>1635.8</v>
      </c>
      <c r="AN37" s="31">
        <f>SUM('FIGARO raw 2023'!AO820:AO843)</f>
        <v>554.7000000000002</v>
      </c>
      <c r="AO37" s="31">
        <f>SUM('FIGARO raw 2023'!AP820:AP843)</f>
        <v>4684.7</v>
      </c>
      <c r="AP37" s="31">
        <f>SUM('FIGARO raw 2023'!AQ820:AQ843)</f>
        <v>2801.6000000000004</v>
      </c>
      <c r="AQ37" s="31">
        <f>SUM('FIGARO raw 2023'!AR820:AR843)</f>
        <v>2961.9</v>
      </c>
      <c r="AR37" s="31">
        <f>SUM('FIGARO raw 2023'!AS820:AS843)</f>
        <v>1358.1999999999996</v>
      </c>
      <c r="AS37" s="31">
        <f>SUM('FIGARO raw 2023'!AT820:AT843)</f>
        <v>1938.5</v>
      </c>
      <c r="AT37" s="31">
        <f>SUM('FIGARO raw 2023'!AU820:AU843)</f>
        <v>809.9000000000001</v>
      </c>
      <c r="AU37" s="31">
        <f>SUM('FIGARO raw 2023'!AV820:AV843)</f>
        <v>7317.999999999999</v>
      </c>
      <c r="AV37" s="31">
        <f>SUM('FIGARO raw 2023'!AW820:AW843)</f>
        <v>913.1</v>
      </c>
      <c r="AW37" s="31">
        <f>SUM('FIGARO raw 2023'!AX820:AX843)</f>
        <v>456</v>
      </c>
      <c r="AX37" s="31">
        <f>SUM('FIGARO raw 2023'!AY820:AY843)</f>
        <v>763.3</v>
      </c>
      <c r="AY37" s="31">
        <f>SUM('FIGARO raw 2023'!AZ820:AZ843)</f>
        <v>833.4</v>
      </c>
      <c r="AZ37" s="31">
        <f>SUM('FIGARO raw 2023'!BA820:BA843)</f>
        <v>789.1000000000001</v>
      </c>
      <c r="BA37" s="31">
        <f>SUM('FIGARO raw 2023'!BB820:BB843)</f>
        <v>1426.3999999999999</v>
      </c>
      <c r="BB37" s="31">
        <f>SUM('FIGARO raw 2023'!BC820:BC843)</f>
        <v>367.90000000000003</v>
      </c>
      <c r="BC37" s="31">
        <f>SUM('FIGARO raw 2023'!BD820:BD843)</f>
        <v>2386.8</v>
      </c>
      <c r="BD37" s="31">
        <f>SUM('FIGARO raw 2023'!BE820:BE843)</f>
        <v>8357.6</v>
      </c>
      <c r="BE37" s="31">
        <f>SUM('FIGARO raw 2023'!BF820:BF843)</f>
        <v>1090.0000000000002</v>
      </c>
      <c r="BF37" s="31">
        <f>SUM('FIGARO raw 2023'!BG820:BG843)</f>
        <v>1636.9</v>
      </c>
      <c r="BG37" s="31">
        <f>SUM('FIGARO raw 2023'!BH820:BH843)</f>
        <v>1364.1</v>
      </c>
      <c r="BH37" s="31">
        <f>SUM('FIGARO raw 2023'!BI820:BI843)</f>
        <v>986.4000000000003</v>
      </c>
      <c r="BI37" s="31">
        <f>SUM('FIGARO raw 2023'!BJ820:BJ843)</f>
        <v>491.3</v>
      </c>
      <c r="BJ37" s="31">
        <f>SUM('FIGARO raw 2023'!BK820:BK843)</f>
        <v>974.1000000000001</v>
      </c>
      <c r="BK37" s="31">
        <f>SUM('FIGARO raw 2023'!BL820:BL843)</f>
        <v>104.99999999999997</v>
      </c>
      <c r="BL37" s="31">
        <f>SUM('FIGARO raw 2023'!BM820:BM843)</f>
        <v>510.40000000000003</v>
      </c>
      <c r="BM37" s="31">
        <f>SUM('FIGARO raw 2023'!BN820:BN843)</f>
        <v>0</v>
      </c>
      <c r="BN37" s="31">
        <f>SUM('FIGARO raw 2023'!BO820:BO843)</f>
        <v>0</v>
      </c>
      <c r="BO37" s="31">
        <f>SUM('FIGARO raw 2023'!BP820:BP843)</f>
        <v>230.2</v>
      </c>
      <c r="BP37" s="31">
        <f>SUM('FIGARO raw 2023'!BQ820:BQ843)</f>
        <v>11899.400000000001</v>
      </c>
      <c r="BQ37" s="31">
        <f>SUM('FIGARO raw 2023'!BR820:BR843)</f>
        <v>6.1</v>
      </c>
      <c r="BR37" s="31">
        <f>SUM('FIGARO raw 2023'!BS820:BS843)</f>
        <v>411.9</v>
      </c>
      <c r="BS37" s="31">
        <f>SUM('FIGARO raw 2023'!BT820:BT843)</f>
        <v>13.299999999999999</v>
      </c>
    </row>
    <row r="38" spans="1:71" x14ac:dyDescent="0.25">
      <c r="A38" s="36" t="s">
        <v>281</v>
      </c>
      <c r="B38" s="27" t="s">
        <v>350</v>
      </c>
      <c r="C38" s="31">
        <f>SUM('FIGARO raw 2023'!D844:D867)</f>
        <v>754.8000000000002</v>
      </c>
      <c r="D38" s="31">
        <f>SUM('FIGARO raw 2023'!E844:E867)</f>
        <v>78.19999999999997</v>
      </c>
      <c r="E38" s="31">
        <f>SUM('FIGARO raw 2023'!F844:F867)</f>
        <v>57.300000000000004</v>
      </c>
      <c r="F38" s="31">
        <f>SUM('FIGARO raw 2023'!G844:G867)</f>
        <v>401.7000000000002</v>
      </c>
      <c r="G38" s="31">
        <f>SUM('FIGARO raw 2023'!H844:H867)</f>
        <v>3273.7</v>
      </c>
      <c r="H38" s="31">
        <f>SUM('FIGARO raw 2023'!I844:I867)</f>
        <v>885.7000000000003</v>
      </c>
      <c r="I38" s="31">
        <f>SUM('FIGARO raw 2023'!J844:J867)</f>
        <v>895.1000000000003</v>
      </c>
      <c r="J38" s="31">
        <f>SUM('FIGARO raw 2023'!K844:K867)</f>
        <v>467.90000000000015</v>
      </c>
      <c r="K38" s="31">
        <f>SUM('FIGARO raw 2023'!L844:L867)</f>
        <v>306.1000000000002</v>
      </c>
      <c r="L38" s="31">
        <f>SUM('FIGARO raw 2023'!M844:M867)</f>
        <v>810.5000000000003</v>
      </c>
      <c r="M38" s="31">
        <f>SUM('FIGARO raw 2023'!N844:N867)</f>
        <v>1893.7999999999995</v>
      </c>
      <c r="N38" s="31">
        <f>SUM('FIGARO raw 2023'!O844:O867)</f>
        <v>1131.3000000000002</v>
      </c>
      <c r="O38" s="31">
        <f>SUM('FIGARO raw 2023'!P844:P867)</f>
        <v>764.7000000000003</v>
      </c>
      <c r="P38" s="31">
        <f>SUM('FIGARO raw 2023'!Q844:Q867)</f>
        <v>725.0000000000001</v>
      </c>
      <c r="Q38" s="31">
        <f>SUM('FIGARO raw 2023'!R844:R867)</f>
        <v>813.8000000000001</v>
      </c>
      <c r="R38" s="31">
        <f>SUM('FIGARO raw 2023'!S844:S867)</f>
        <v>1985.4999999999993</v>
      </c>
      <c r="S38" s="31">
        <f>SUM('FIGARO raw 2023'!T844:T867)</f>
        <v>938.3000000000002</v>
      </c>
      <c r="T38" s="31">
        <f>SUM('FIGARO raw 2023'!U844:U867)</f>
        <v>1123.4999999999995</v>
      </c>
      <c r="U38" s="31">
        <f>SUM('FIGARO raw 2023'!V844:V867)</f>
        <v>2658.999999999999</v>
      </c>
      <c r="V38" s="31">
        <f>SUM('FIGARO raw 2023'!W844:W867)</f>
        <v>1429.0999999999995</v>
      </c>
      <c r="W38" s="31">
        <f>SUM('FIGARO raw 2023'!X844:X867)</f>
        <v>687.2</v>
      </c>
      <c r="X38" s="31">
        <f>SUM('FIGARO raw 2023'!Y844:Y867)</f>
        <v>920.2000000000002</v>
      </c>
      <c r="Y38" s="31">
        <f>SUM('FIGARO raw 2023'!Z844:Z867)</f>
        <v>1881.9</v>
      </c>
      <c r="Z38" s="31">
        <f>SUM('FIGARO raw 2023'!AA844:AA867)</f>
        <v>2557.8</v>
      </c>
      <c r="AA38" s="31">
        <f>SUM('FIGARO raw 2023'!AB844:AB867)</f>
        <v>471.7000000000001</v>
      </c>
      <c r="AB38" s="31">
        <f>SUM('FIGARO raw 2023'!AC844:AC867)</f>
        <v>787.0000000000002</v>
      </c>
      <c r="AC38" s="31">
        <f>SUM('FIGARO raw 2023'!AD844:AD867)</f>
        <v>13876.299999999994</v>
      </c>
      <c r="AD38" s="31">
        <f>SUM('FIGARO raw 2023'!AE844:AE867)</f>
        <v>2106</v>
      </c>
      <c r="AE38" s="31">
        <f>SUM('FIGARO raw 2023'!AF844:AF867)</f>
        <v>13254.200000000004</v>
      </c>
      <c r="AF38" s="31">
        <f>SUM('FIGARO raw 2023'!AG844:AG867)</f>
        <v>4576.9</v>
      </c>
      <c r="AG38" s="31">
        <f>SUM('FIGARO raw 2023'!AH844:AH867)</f>
        <v>7581.499999999999</v>
      </c>
      <c r="AH38" s="31">
        <f>SUM('FIGARO raw 2023'!AI844:AI867)</f>
        <v>719.4000000000003</v>
      </c>
      <c r="AI38" s="31">
        <f>SUM('FIGARO raw 2023'!AJ844:AJ867)</f>
        <v>4138.500000000002</v>
      </c>
      <c r="AJ38" s="31">
        <f>SUM('FIGARO raw 2023'!AK844:AK867)</f>
        <v>7768.099999999999</v>
      </c>
      <c r="AK38" s="31">
        <f>SUM('FIGARO raw 2023'!AL844:AL867)</f>
        <v>403.10000000000014</v>
      </c>
      <c r="AL38" s="31">
        <f>SUM('FIGARO raw 2023'!AM844:AM867)</f>
        <v>9271.5</v>
      </c>
      <c r="AM38" s="31">
        <f>SUM('FIGARO raw 2023'!AN844:AN867)</f>
        <v>890.7000000000003</v>
      </c>
      <c r="AN38" s="31">
        <f>SUM('FIGARO raw 2023'!AO844:AO867)</f>
        <v>2646.7999999999993</v>
      </c>
      <c r="AO38" s="31">
        <f>SUM('FIGARO raw 2023'!AP844:AP867)</f>
        <v>1965.4999999999998</v>
      </c>
      <c r="AP38" s="31">
        <f>SUM('FIGARO raw 2023'!AQ844:AQ867)</f>
        <v>5867.5</v>
      </c>
      <c r="AQ38" s="31">
        <f>SUM('FIGARO raw 2023'!AR844:AR867)</f>
        <v>2899.5999999999995</v>
      </c>
      <c r="AR38" s="31">
        <f>SUM('FIGARO raw 2023'!AS844:AS867)</f>
        <v>1120.7999999999997</v>
      </c>
      <c r="AS38" s="31">
        <f>SUM('FIGARO raw 2023'!AT844:AT867)</f>
        <v>3379.7999999999993</v>
      </c>
      <c r="AT38" s="31">
        <f>SUM('FIGARO raw 2023'!AU844:AU867)</f>
        <v>1549.7999999999993</v>
      </c>
      <c r="AU38" s="31">
        <f>SUM('FIGARO raw 2023'!AV844:AV867)</f>
        <v>8299.100000000002</v>
      </c>
      <c r="AV38" s="31">
        <f>SUM('FIGARO raw 2023'!AW844:AW867)</f>
        <v>2349.6999999999994</v>
      </c>
      <c r="AW38" s="31">
        <f>SUM('FIGARO raw 2023'!AX844:AX867)</f>
        <v>876.4000000000002</v>
      </c>
      <c r="AX38" s="31">
        <f>SUM('FIGARO raw 2023'!AY844:AY867)</f>
        <v>1121.6999999999996</v>
      </c>
      <c r="AY38" s="31">
        <f>SUM('FIGARO raw 2023'!AZ844:AZ867)</f>
        <v>1202.8999999999999</v>
      </c>
      <c r="AZ38" s="31">
        <f>SUM('FIGARO raw 2023'!BA844:BA867)</f>
        <v>1445.7999999999993</v>
      </c>
      <c r="BA38" s="31">
        <f>SUM('FIGARO raw 2023'!BB844:BB867)</f>
        <v>1157.3</v>
      </c>
      <c r="BB38" s="31">
        <f>SUM('FIGARO raw 2023'!BC844:BC867)</f>
        <v>19158.8</v>
      </c>
      <c r="BC38" s="31">
        <f>SUM('FIGARO raw 2023'!BD844:BD867)</f>
        <v>6270.900000000001</v>
      </c>
      <c r="BD38" s="31">
        <f>SUM('FIGARO raw 2023'!BE844:BE867)</f>
        <v>8084.299999999999</v>
      </c>
      <c r="BE38" s="31">
        <f>SUM('FIGARO raw 2023'!BF844:BF867)</f>
        <v>5583.4000000000015</v>
      </c>
      <c r="BF38" s="31">
        <f>SUM('FIGARO raw 2023'!BG844:BG867)</f>
        <v>6601.200000000003</v>
      </c>
      <c r="BG38" s="31">
        <f>SUM('FIGARO raw 2023'!BH844:BH867)</f>
        <v>6668.000000000003</v>
      </c>
      <c r="BH38" s="31">
        <f>SUM('FIGARO raw 2023'!BI844:BI867)</f>
        <v>2444.7</v>
      </c>
      <c r="BI38" s="31">
        <f>SUM('FIGARO raw 2023'!BJ844:BJ867)</f>
        <v>3124.4999999999995</v>
      </c>
      <c r="BJ38" s="31">
        <f>SUM('FIGARO raw 2023'!BK844:BK867)</f>
        <v>4017.9999999999995</v>
      </c>
      <c r="BK38" s="31">
        <f>SUM('FIGARO raw 2023'!BL844:BL867)</f>
        <v>270.3000000000001</v>
      </c>
      <c r="BL38" s="31">
        <f>SUM('FIGARO raw 2023'!BM844:BM867)</f>
        <v>1556.3</v>
      </c>
      <c r="BM38" s="31">
        <f>SUM('FIGARO raw 2023'!BN844:BN867)</f>
        <v>0</v>
      </c>
      <c r="BN38" s="31">
        <f>SUM('FIGARO raw 2023'!BO844:BO867)</f>
        <v>0</v>
      </c>
      <c r="BO38" s="31">
        <f>SUM('FIGARO raw 2023'!BP844:BP867)</f>
        <v>5846.800000000003</v>
      </c>
      <c r="BP38" s="31">
        <f>SUM('FIGARO raw 2023'!BQ844:BQ867)</f>
        <v>681509.6999999998</v>
      </c>
      <c r="BQ38" s="31">
        <f>SUM('FIGARO raw 2023'!BR844:BR867)</f>
        <v>2215.2</v>
      </c>
      <c r="BR38" s="31">
        <f>SUM('FIGARO raw 2023'!BS844:BS867)</f>
        <v>1244.3999999999999</v>
      </c>
      <c r="BS38" s="31">
        <f>SUM('FIGARO raw 2023'!BT844:BT867)</f>
        <v>90.30000000000001</v>
      </c>
    </row>
    <row r="39" spans="1:71" x14ac:dyDescent="0.25">
      <c r="A39" s="36" t="s">
        <v>282</v>
      </c>
      <c r="B39" s="27" t="s">
        <v>351</v>
      </c>
      <c r="C39" s="31">
        <f>SUM('FIGARO raw 2023'!D868:D891)</f>
        <v>318.09999999999997</v>
      </c>
      <c r="D39" s="31">
        <f>SUM('FIGARO raw 2023'!E868:E891)</f>
        <v>32.50000000000001</v>
      </c>
      <c r="E39" s="31">
        <f>SUM('FIGARO raw 2023'!F868:F891)</f>
        <v>4.300000000000001</v>
      </c>
      <c r="F39" s="31">
        <f>SUM('FIGARO raw 2023'!G868:G891)</f>
        <v>217.39999999999995</v>
      </c>
      <c r="G39" s="31">
        <f>SUM('FIGARO raw 2023'!H868:H891)</f>
        <v>1789.9999999999995</v>
      </c>
      <c r="H39" s="31">
        <f>SUM('FIGARO raw 2023'!I868:I891)</f>
        <v>231.29999999999995</v>
      </c>
      <c r="I39" s="31">
        <f>SUM('FIGARO raw 2023'!J868:J891)</f>
        <v>141.39999999999998</v>
      </c>
      <c r="J39" s="31">
        <f>SUM('FIGARO raw 2023'!K868:K891)</f>
        <v>512.4999999999999</v>
      </c>
      <c r="K39" s="31">
        <f>SUM('FIGARO raw 2023'!L868:L891)</f>
        <v>543.6000000000001</v>
      </c>
      <c r="L39" s="31">
        <f>SUM('FIGARO raw 2023'!M868:M891)</f>
        <v>385.5000000000001</v>
      </c>
      <c r="M39" s="31">
        <f>SUM('FIGARO raw 2023'!N868:N891)</f>
        <v>1211.3</v>
      </c>
      <c r="N39" s="31">
        <f>SUM('FIGARO raw 2023'!O868:O891)</f>
        <v>2267.5</v>
      </c>
      <c r="O39" s="31">
        <f>SUM('FIGARO raw 2023'!P868:P891)</f>
        <v>412.7000000000001</v>
      </c>
      <c r="P39" s="31">
        <f>SUM('FIGARO raw 2023'!Q868:Q891)</f>
        <v>256.1</v>
      </c>
      <c r="Q39" s="31">
        <f>SUM('FIGARO raw 2023'!R868:R891)</f>
        <v>352.40000000000003</v>
      </c>
      <c r="R39" s="31">
        <f>SUM('FIGARO raw 2023'!S868:S891)</f>
        <v>713.7000000000002</v>
      </c>
      <c r="S39" s="31">
        <f>SUM('FIGARO raw 2023'!T868:T891)</f>
        <v>1055.3999999999999</v>
      </c>
      <c r="T39" s="31">
        <f>SUM('FIGARO raw 2023'!U868:U891)</f>
        <v>763.8000000000002</v>
      </c>
      <c r="U39" s="31">
        <f>SUM('FIGARO raw 2023'!V868:V891)</f>
        <v>998.1999999999999</v>
      </c>
      <c r="V39" s="31">
        <f>SUM('FIGARO raw 2023'!W868:W891)</f>
        <v>1131</v>
      </c>
      <c r="W39" s="31">
        <f>SUM('FIGARO raw 2023'!X868:X891)</f>
        <v>353.90000000000015</v>
      </c>
      <c r="X39" s="31">
        <f>SUM('FIGARO raw 2023'!Y868:Y891)</f>
        <v>553.5000000000003</v>
      </c>
      <c r="Y39" s="31">
        <f>SUM('FIGARO raw 2023'!Z868:Z891)</f>
        <v>277.7999999999999</v>
      </c>
      <c r="Z39" s="31">
        <f>SUM('FIGARO raw 2023'!AA868:AA891)</f>
        <v>1368.2000000000003</v>
      </c>
      <c r="AA39" s="31">
        <f>SUM('FIGARO raw 2023'!AB868:AB891)</f>
        <v>94.49999999999999</v>
      </c>
      <c r="AB39" s="31">
        <f>SUM('FIGARO raw 2023'!AC868:AC891)</f>
        <v>653.2</v>
      </c>
      <c r="AC39" s="31">
        <f>SUM('FIGARO raw 2023'!AD868:AD891)</f>
        <v>1427.8</v>
      </c>
      <c r="AD39" s="31">
        <f>SUM('FIGARO raw 2023'!AE868:AE891)</f>
        <v>769.6000000000005</v>
      </c>
      <c r="AE39" s="31">
        <f>SUM('FIGARO raw 2023'!AF868:AF891)</f>
        <v>4858.799999999999</v>
      </c>
      <c r="AF39" s="31">
        <f>SUM('FIGARO raw 2023'!AG868:AG891)</f>
        <v>3339.7999999999997</v>
      </c>
      <c r="AG39" s="31">
        <f>SUM('FIGARO raw 2023'!AH868:AH891)</f>
        <v>750.6000000000003</v>
      </c>
      <c r="AH39" s="31">
        <f>SUM('FIGARO raw 2023'!AI868:AI891)</f>
        <v>233.99999999999994</v>
      </c>
      <c r="AI39" s="31">
        <f>SUM('FIGARO raw 2023'!AJ868:AJ891)</f>
        <v>449.5000000000001</v>
      </c>
      <c r="AJ39" s="31">
        <f>SUM('FIGARO raw 2023'!AK868:AK891)</f>
        <v>774.5000000000001</v>
      </c>
      <c r="AK39" s="31">
        <f>SUM('FIGARO raw 2023'!AL868:AL891)</f>
        <v>315.8000000000001</v>
      </c>
      <c r="AL39" s="31">
        <f>SUM('FIGARO raw 2023'!AM868:AM891)</f>
        <v>1214</v>
      </c>
      <c r="AM39" s="31">
        <f>SUM('FIGARO raw 2023'!AN868:AN891)</f>
        <v>13263.000000000002</v>
      </c>
      <c r="AN39" s="31">
        <f>SUM('FIGARO raw 2023'!AO868:AO891)</f>
        <v>1173.4999999999995</v>
      </c>
      <c r="AO39" s="31">
        <f>SUM('FIGARO raw 2023'!AP868:AP891)</f>
        <v>1529.8999999999996</v>
      </c>
      <c r="AP39" s="31">
        <f>SUM('FIGARO raw 2023'!AQ868:AQ891)</f>
        <v>10834.300000000001</v>
      </c>
      <c r="AQ39" s="31">
        <f>SUM('FIGARO raw 2023'!AR868:AR891)</f>
        <v>3605.7000000000003</v>
      </c>
      <c r="AR39" s="31">
        <f>SUM('FIGARO raw 2023'!AS868:AS891)</f>
        <v>1416.3000000000002</v>
      </c>
      <c r="AS39" s="31">
        <f>SUM('FIGARO raw 2023'!AT868:AT891)</f>
        <v>3021.999999999999</v>
      </c>
      <c r="AT39" s="31">
        <f>SUM('FIGARO raw 2023'!AU868:AU891)</f>
        <v>758.7000000000002</v>
      </c>
      <c r="AU39" s="31">
        <f>SUM('FIGARO raw 2023'!AV868:AV891)</f>
        <v>5932.1</v>
      </c>
      <c r="AV39" s="31">
        <f>SUM('FIGARO raw 2023'!AW868:AW891)</f>
        <v>2196.4000000000005</v>
      </c>
      <c r="AW39" s="31">
        <f>SUM('FIGARO raw 2023'!AX868:AX891)</f>
        <v>1354.5999999999992</v>
      </c>
      <c r="AX39" s="31">
        <f>SUM('FIGARO raw 2023'!AY868:AY891)</f>
        <v>4180</v>
      </c>
      <c r="AY39" s="31">
        <f>SUM('FIGARO raw 2023'!AZ868:AZ891)</f>
        <v>943.6000000000004</v>
      </c>
      <c r="AZ39" s="31">
        <f>SUM('FIGARO raw 2023'!BA868:BA891)</f>
        <v>952.6000000000003</v>
      </c>
      <c r="BA39" s="31">
        <f>SUM('FIGARO raw 2023'!BB868:BB891)</f>
        <v>532.9000000000002</v>
      </c>
      <c r="BB39" s="31">
        <f>SUM('FIGARO raw 2023'!BC868:BC891)</f>
        <v>567.0999999999999</v>
      </c>
      <c r="BC39" s="31">
        <f>SUM('FIGARO raw 2023'!BD868:BD891)</f>
        <v>2604.7000000000007</v>
      </c>
      <c r="BD39" s="31">
        <f>SUM('FIGARO raw 2023'!BE868:BE891)</f>
        <v>5555.899999999998</v>
      </c>
      <c r="BE39" s="31">
        <f>SUM('FIGARO raw 2023'!BF868:BF891)</f>
        <v>5673.000000000001</v>
      </c>
      <c r="BF39" s="31">
        <f>SUM('FIGARO raw 2023'!BG868:BG891)</f>
        <v>2643.5</v>
      </c>
      <c r="BG39" s="31">
        <f>SUM('FIGARO raw 2023'!BH868:BH891)</f>
        <v>1626.2999999999997</v>
      </c>
      <c r="BH39" s="31">
        <f>SUM('FIGARO raw 2023'!BI868:BI891)</f>
        <v>2650.9999999999995</v>
      </c>
      <c r="BI39" s="31">
        <f>SUM('FIGARO raw 2023'!BJ868:BJ891)</f>
        <v>1085.9999999999998</v>
      </c>
      <c r="BJ39" s="31">
        <f>SUM('FIGARO raw 2023'!BK868:BK891)</f>
        <v>1811</v>
      </c>
      <c r="BK39" s="31">
        <f>SUM('FIGARO raw 2023'!BL868:BL891)</f>
        <v>59.20000000000001</v>
      </c>
      <c r="BL39" s="31">
        <f>SUM('FIGARO raw 2023'!BM868:BM891)</f>
        <v>315.0000000000001</v>
      </c>
      <c r="BM39" s="31">
        <f>SUM('FIGARO raw 2023'!BN868:BN891)</f>
        <v>0</v>
      </c>
      <c r="BN39" s="31">
        <f>SUM('FIGARO raw 2023'!BO868:BO891)</f>
        <v>0</v>
      </c>
      <c r="BO39" s="31">
        <f>SUM('FIGARO raw 2023'!BP868:BP891)</f>
        <v>920.5000000000001</v>
      </c>
      <c r="BP39" s="31">
        <f>SUM('FIGARO raw 2023'!BQ868:BQ891)</f>
        <v>47625.49999999999</v>
      </c>
      <c r="BQ39" s="31">
        <f>SUM('FIGARO raw 2023'!BR868:BR891)</f>
        <v>63.4</v>
      </c>
      <c r="BR39" s="31">
        <f>SUM('FIGARO raw 2023'!BS868:BS891)</f>
        <v>27780.300000000007</v>
      </c>
      <c r="BS39" s="31">
        <f>SUM('FIGARO raw 2023'!BT868:BT891)</f>
        <v>26.300000000000026</v>
      </c>
    </row>
    <row r="40" spans="1:71" x14ac:dyDescent="0.25">
      <c r="A40" s="36" t="s">
        <v>283</v>
      </c>
      <c r="B40" s="27" t="s">
        <v>352</v>
      </c>
      <c r="C40" s="31">
        <f>SUM('FIGARO raw 2023'!D892:D915)</f>
        <v>85.49999999999997</v>
      </c>
      <c r="D40" s="31">
        <f>SUM('FIGARO raw 2023'!E892:E915)</f>
        <v>11.299999999999999</v>
      </c>
      <c r="E40" s="31">
        <f>SUM('FIGARO raw 2023'!F892:F915)</f>
        <v>9.1</v>
      </c>
      <c r="F40" s="31">
        <f>SUM('FIGARO raw 2023'!G892:G915)</f>
        <v>49.800000000000004</v>
      </c>
      <c r="G40" s="31">
        <f>SUM('FIGARO raw 2023'!H892:H915)</f>
        <v>2274.5</v>
      </c>
      <c r="H40" s="31">
        <f>SUM('FIGARO raw 2023'!I892:I915)</f>
        <v>170.60000000000002</v>
      </c>
      <c r="I40" s="31">
        <f>SUM('FIGARO raw 2023'!J892:J915)</f>
        <v>87.59999999999998</v>
      </c>
      <c r="J40" s="31">
        <f>SUM('FIGARO raw 2023'!K892:K915)</f>
        <v>133.6</v>
      </c>
      <c r="K40" s="31">
        <f>SUM('FIGARO raw 2023'!L892:L915)</f>
        <v>106.1</v>
      </c>
      <c r="L40" s="31">
        <f>SUM('FIGARO raw 2023'!M892:M915)</f>
        <v>154.99999999999994</v>
      </c>
      <c r="M40" s="31">
        <f>SUM('FIGARO raw 2023'!N892:N915)</f>
        <v>761.9000000000001</v>
      </c>
      <c r="N40" s="31">
        <f>SUM('FIGARO raw 2023'!O892:O915)</f>
        <v>966.9000000000001</v>
      </c>
      <c r="O40" s="31">
        <f>SUM('FIGARO raw 2023'!P892:P915)</f>
        <v>168.39999999999998</v>
      </c>
      <c r="P40" s="31">
        <f>SUM('FIGARO raw 2023'!Q892:Q915)</f>
        <v>142.1</v>
      </c>
      <c r="Q40" s="31">
        <f>SUM('FIGARO raw 2023'!R892:R915)</f>
        <v>104.09999999999998</v>
      </c>
      <c r="R40" s="31">
        <f>SUM('FIGARO raw 2023'!S892:S915)</f>
        <v>254.49999999999994</v>
      </c>
      <c r="S40" s="31">
        <f>SUM('FIGARO raw 2023'!T892:T915)</f>
        <v>378.3000000000001</v>
      </c>
      <c r="T40" s="31">
        <f>SUM('FIGARO raw 2023'!U892:U915)</f>
        <v>239.89999999999995</v>
      </c>
      <c r="U40" s="31">
        <f>SUM('FIGARO raw 2023'!V892:V915)</f>
        <v>318.70000000000016</v>
      </c>
      <c r="V40" s="31">
        <f>SUM('FIGARO raw 2023'!W892:W915)</f>
        <v>491.00000000000006</v>
      </c>
      <c r="W40" s="31">
        <f>SUM('FIGARO raw 2023'!X892:X915)</f>
        <v>354.6000000000001</v>
      </c>
      <c r="X40" s="31">
        <f>SUM('FIGARO raw 2023'!Y892:Y915)</f>
        <v>349.9</v>
      </c>
      <c r="Y40" s="31">
        <f>SUM('FIGARO raw 2023'!Z892:Z915)</f>
        <v>176.1</v>
      </c>
      <c r="Z40" s="31">
        <f>SUM('FIGARO raw 2023'!AA892:AA915)</f>
        <v>559.1000000000003</v>
      </c>
      <c r="AA40" s="31">
        <f>SUM('FIGARO raw 2023'!AB892:AB915)</f>
        <v>60.6</v>
      </c>
      <c r="AB40" s="31">
        <f>SUM('FIGARO raw 2023'!AC892:AC915)</f>
        <v>174.10000000000002</v>
      </c>
      <c r="AC40" s="31">
        <f>SUM('FIGARO raw 2023'!AD892:AD915)</f>
        <v>1310.1999999999998</v>
      </c>
      <c r="AD40" s="31">
        <f>SUM('FIGARO raw 2023'!AE892:AE915)</f>
        <v>698.1000000000003</v>
      </c>
      <c r="AE40" s="31">
        <f>SUM('FIGARO raw 2023'!AF892:AF915)</f>
        <v>4969.400000000001</v>
      </c>
      <c r="AF40" s="31">
        <f>SUM('FIGARO raw 2023'!AG892:AG915)</f>
        <v>3668.7000000000003</v>
      </c>
      <c r="AG40" s="31">
        <f>SUM('FIGARO raw 2023'!AH892:AH915)</f>
        <v>632.7000000000002</v>
      </c>
      <c r="AH40" s="31">
        <f>SUM('FIGARO raw 2023'!AI892:AI915)</f>
        <v>166.79999999999998</v>
      </c>
      <c r="AI40" s="31">
        <f>SUM('FIGARO raw 2023'!AJ892:AJ915)</f>
        <v>215.2</v>
      </c>
      <c r="AJ40" s="31">
        <f>SUM('FIGARO raw 2023'!AK892:AK915)</f>
        <v>501.3000000000002</v>
      </c>
      <c r="AK40" s="31">
        <f>SUM('FIGARO raw 2023'!AL892:AL915)</f>
        <v>141.69999999999996</v>
      </c>
      <c r="AL40" s="31">
        <f>SUM('FIGARO raw 2023'!AM892:AM915)</f>
        <v>2216.1</v>
      </c>
      <c r="AM40" s="31">
        <f>SUM('FIGARO raw 2023'!AN892:AN915)</f>
        <v>2076.3999999999996</v>
      </c>
      <c r="AN40" s="31">
        <f>SUM('FIGARO raw 2023'!AO892:AO915)</f>
        <v>29969.699999999993</v>
      </c>
      <c r="AO40" s="31">
        <f>SUM('FIGARO raw 2023'!AP892:AP915)</f>
        <v>8661.999999999996</v>
      </c>
      <c r="AP40" s="31">
        <f>SUM('FIGARO raw 2023'!AQ892:AQ915)</f>
        <v>9523.9</v>
      </c>
      <c r="AQ40" s="31">
        <f>SUM('FIGARO raw 2023'!AR892:AR915)</f>
        <v>510.70000000000005</v>
      </c>
      <c r="AR40" s="31">
        <f>SUM('FIGARO raw 2023'!AS892:AS915)</f>
        <v>280.9000000000001</v>
      </c>
      <c r="AS40" s="31">
        <f>SUM('FIGARO raw 2023'!AT892:AT915)</f>
        <v>242.1999999999999</v>
      </c>
      <c r="AT40" s="31">
        <f>SUM('FIGARO raw 2023'!AU892:AU915)</f>
        <v>463.60000000000014</v>
      </c>
      <c r="AU40" s="31">
        <f>SUM('FIGARO raw 2023'!AV892:AV915)</f>
        <v>4102.400000000001</v>
      </c>
      <c r="AV40" s="31">
        <f>SUM('FIGARO raw 2023'!AW892:AW915)</f>
        <v>1107.1999999999994</v>
      </c>
      <c r="AW40" s="31">
        <f>SUM('FIGARO raw 2023'!AX892:AX915)</f>
        <v>653.2000000000004</v>
      </c>
      <c r="AX40" s="31">
        <f>SUM('FIGARO raw 2023'!AY892:AY915)</f>
        <v>12819.300000000001</v>
      </c>
      <c r="AY40" s="31">
        <f>SUM('FIGARO raw 2023'!AZ892:AZ915)</f>
        <v>655.6000000000001</v>
      </c>
      <c r="AZ40" s="31">
        <f>SUM('FIGARO raw 2023'!BA892:BA915)</f>
        <v>2169.7000000000003</v>
      </c>
      <c r="BA40" s="31">
        <f>SUM('FIGARO raw 2023'!BB892:BB915)</f>
        <v>199.99999999999997</v>
      </c>
      <c r="BB40" s="31">
        <f>SUM('FIGARO raw 2023'!BC892:BC915)</f>
        <v>322.90000000000015</v>
      </c>
      <c r="BC40" s="31">
        <f>SUM('FIGARO raw 2023'!BD892:BD915)</f>
        <v>1826.7999999999997</v>
      </c>
      <c r="BD40" s="31">
        <f>SUM('FIGARO raw 2023'!BE892:BE915)</f>
        <v>3054.2999999999993</v>
      </c>
      <c r="BE40" s="31">
        <f>SUM('FIGARO raw 2023'!BF892:BF915)</f>
        <v>759.2000000000002</v>
      </c>
      <c r="BF40" s="31">
        <f>SUM('FIGARO raw 2023'!BG892:BG915)</f>
        <v>715</v>
      </c>
      <c r="BG40" s="31">
        <f>SUM('FIGARO raw 2023'!BH892:BH915)</f>
        <v>549.1</v>
      </c>
      <c r="BH40" s="31">
        <f>SUM('FIGARO raw 2023'!BI892:BI915)</f>
        <v>1735.5999999999997</v>
      </c>
      <c r="BI40" s="31">
        <f>SUM('FIGARO raw 2023'!BJ892:BJ915)</f>
        <v>1754.7999999999995</v>
      </c>
      <c r="BJ40" s="31">
        <f>SUM('FIGARO raw 2023'!BK892:BK915)</f>
        <v>1174.7999999999997</v>
      </c>
      <c r="BK40" s="31">
        <f>SUM('FIGARO raw 2023'!BL892:BL915)</f>
        <v>44.70000000000001</v>
      </c>
      <c r="BL40" s="31">
        <f>SUM('FIGARO raw 2023'!BM892:BM915)</f>
        <v>289.30000000000007</v>
      </c>
      <c r="BM40" s="31">
        <f>SUM('FIGARO raw 2023'!BN892:BN915)</f>
        <v>0</v>
      </c>
      <c r="BN40" s="31">
        <f>SUM('FIGARO raw 2023'!BO892:BO915)</f>
        <v>0</v>
      </c>
      <c r="BO40" s="31">
        <f>SUM('FIGARO raw 2023'!BP892:BP915)</f>
        <v>25565.99999999999</v>
      </c>
      <c r="BP40" s="31">
        <f>SUM('FIGARO raw 2023'!BQ892:BQ915)</f>
        <v>32022.6</v>
      </c>
      <c r="BQ40" s="31">
        <f>SUM('FIGARO raw 2023'!BR892:BR915)</f>
        <v>749.7</v>
      </c>
      <c r="BR40" s="31">
        <f>SUM('FIGARO raw 2023'!BS892:BS915)</f>
        <v>18141.800000000003</v>
      </c>
      <c r="BS40" s="31">
        <f>SUM('FIGARO raw 2023'!BT892:BT915)</f>
        <v>-8.000000000000012</v>
      </c>
    </row>
    <row r="41" spans="1:71" x14ac:dyDescent="0.25">
      <c r="A41" s="36" t="s">
        <v>284</v>
      </c>
      <c r="B41" s="27" t="s">
        <v>353</v>
      </c>
      <c r="C41" s="31">
        <f>SUM('FIGARO raw 2023'!D916:D939)</f>
        <v>563.5000000000001</v>
      </c>
      <c r="D41" s="31">
        <f>SUM('FIGARO raw 2023'!E916:E939)</f>
        <v>72.89999999999999</v>
      </c>
      <c r="E41" s="31">
        <f>SUM('FIGARO raw 2023'!F916:F939)</f>
        <v>42.099999999999994</v>
      </c>
      <c r="F41" s="31">
        <f>SUM('FIGARO raw 2023'!G916:G939)</f>
        <v>293</v>
      </c>
      <c r="G41" s="31">
        <f>SUM('FIGARO raw 2023'!H916:H939)</f>
        <v>3391.3000000000006</v>
      </c>
      <c r="H41" s="31">
        <f>SUM('FIGARO raw 2023'!I916:I939)</f>
        <v>1020.6000000000003</v>
      </c>
      <c r="I41" s="31">
        <f>SUM('FIGARO raw 2023'!J916:J939)</f>
        <v>362.1</v>
      </c>
      <c r="J41" s="31">
        <f>SUM('FIGARO raw 2023'!K916:K939)</f>
        <v>713.2000000000003</v>
      </c>
      <c r="K41" s="31">
        <f>SUM('FIGARO raw 2023'!L916:L939)</f>
        <v>283.80000000000007</v>
      </c>
      <c r="L41" s="31">
        <f>SUM('FIGARO raw 2023'!M916:M939)</f>
        <v>628.6000000000003</v>
      </c>
      <c r="M41" s="31">
        <f>SUM('FIGARO raw 2023'!N916:N939)</f>
        <v>1655.5</v>
      </c>
      <c r="N41" s="31">
        <f>SUM('FIGARO raw 2023'!O916:O939)</f>
        <v>732.8000000000001</v>
      </c>
      <c r="O41" s="31">
        <f>SUM('FIGARO raw 2023'!P916:P939)</f>
        <v>1099.8999999999992</v>
      </c>
      <c r="P41" s="31">
        <f>SUM('FIGARO raw 2023'!Q916:Q939)</f>
        <v>1224.7999999999993</v>
      </c>
      <c r="Q41" s="31">
        <f>SUM('FIGARO raw 2023'!R916:R939)</f>
        <v>1479.9999999999993</v>
      </c>
      <c r="R41" s="31">
        <f>SUM('FIGARO raw 2023'!S916:S939)</f>
        <v>1969.6999999999996</v>
      </c>
      <c r="S41" s="31">
        <f>SUM('FIGARO raw 2023'!T916:T939)</f>
        <v>1214.3999999999999</v>
      </c>
      <c r="T41" s="31">
        <f>SUM('FIGARO raw 2023'!U916:U939)</f>
        <v>958.8000000000002</v>
      </c>
      <c r="U41" s="31">
        <f>SUM('FIGARO raw 2023'!V916:V939)</f>
        <v>1919.8999999999996</v>
      </c>
      <c r="V41" s="31">
        <f>SUM('FIGARO raw 2023'!W916:W939)</f>
        <v>1871.3999999999999</v>
      </c>
      <c r="W41" s="31">
        <f>SUM('FIGARO raw 2023'!X916:X939)</f>
        <v>608.6000000000001</v>
      </c>
      <c r="X41" s="31">
        <f>SUM('FIGARO raw 2023'!Y916:Y939)</f>
        <v>685.0000000000003</v>
      </c>
      <c r="Y41" s="31">
        <f>SUM('FIGARO raw 2023'!Z916:Z939)</f>
        <v>684.9000000000001</v>
      </c>
      <c r="Z41" s="31">
        <f>SUM('FIGARO raw 2023'!AA916:AA939)</f>
        <v>2004.4000000000003</v>
      </c>
      <c r="AA41" s="31">
        <f>SUM('FIGARO raw 2023'!AB916:AB939)</f>
        <v>498.9000000000001</v>
      </c>
      <c r="AB41" s="31">
        <f>SUM('FIGARO raw 2023'!AC916:AC939)</f>
        <v>1072.7999999999993</v>
      </c>
      <c r="AC41" s="31">
        <f>SUM('FIGARO raw 2023'!AD916:AD939)</f>
        <v>4973.099999999999</v>
      </c>
      <c r="AD41" s="31">
        <f>SUM('FIGARO raw 2023'!AE916:AE939)</f>
        <v>1946.0999999999995</v>
      </c>
      <c r="AE41" s="31">
        <f>SUM('FIGARO raw 2023'!AF916:AF939)</f>
        <v>9405.2</v>
      </c>
      <c r="AF41" s="31">
        <f>SUM('FIGARO raw 2023'!AG916:AG939)</f>
        <v>6007.400000000001</v>
      </c>
      <c r="AG41" s="31">
        <f>SUM('FIGARO raw 2023'!AH916:AH939)</f>
        <v>2552.4999999999995</v>
      </c>
      <c r="AH41" s="31">
        <f>SUM('FIGARO raw 2023'!AI916:AI939)</f>
        <v>283.50000000000017</v>
      </c>
      <c r="AI41" s="31">
        <f>SUM('FIGARO raw 2023'!AJ916:AJ939)</f>
        <v>590.9000000000002</v>
      </c>
      <c r="AJ41" s="31">
        <f>SUM('FIGARO raw 2023'!AK916:AK939)</f>
        <v>2230.4000000000005</v>
      </c>
      <c r="AK41" s="31">
        <f>SUM('FIGARO raw 2023'!AL916:AL939)</f>
        <v>3220.1999999999994</v>
      </c>
      <c r="AL41" s="31">
        <f>SUM('FIGARO raw 2023'!AM916:AM939)</f>
        <v>5761.899999999998</v>
      </c>
      <c r="AM41" s="31">
        <f>SUM('FIGARO raw 2023'!AN916:AN939)</f>
        <v>2070.9</v>
      </c>
      <c r="AN41" s="31">
        <f>SUM('FIGARO raw 2023'!AO916:AO939)</f>
        <v>2644.8</v>
      </c>
      <c r="AO41" s="31">
        <f>SUM('FIGARO raw 2023'!AP916:AP939)</f>
        <v>56063.500000000015</v>
      </c>
      <c r="AP41" s="31">
        <f>SUM('FIGARO raw 2023'!AQ916:AQ939)</f>
        <v>9925.900000000001</v>
      </c>
      <c r="AQ41" s="31">
        <f>SUM('FIGARO raw 2023'!AR916:AR939)</f>
        <v>6873.5</v>
      </c>
      <c r="AR41" s="31">
        <f>SUM('FIGARO raw 2023'!AS916:AS939)</f>
        <v>2525.099999999999</v>
      </c>
      <c r="AS41" s="31">
        <f>SUM('FIGARO raw 2023'!AT916:AT939)</f>
        <v>4870.499999999998</v>
      </c>
      <c r="AT41" s="31">
        <f>SUM('FIGARO raw 2023'!AU916:AU939)</f>
        <v>2706.3999999999996</v>
      </c>
      <c r="AU41" s="31">
        <f>SUM('FIGARO raw 2023'!AV916:AV939)</f>
        <v>8088.799999999999</v>
      </c>
      <c r="AV41" s="31">
        <f>SUM('FIGARO raw 2023'!AW916:AW939)</f>
        <v>2537.9000000000005</v>
      </c>
      <c r="AW41" s="31">
        <f>SUM('FIGARO raw 2023'!AX916:AX939)</f>
        <v>1148.1999999999998</v>
      </c>
      <c r="AX41" s="31">
        <f>SUM('FIGARO raw 2023'!AY916:AY939)</f>
        <v>2016.3</v>
      </c>
      <c r="AY41" s="31">
        <f>SUM('FIGARO raw 2023'!AZ916:AZ939)</f>
        <v>1448.2999999999995</v>
      </c>
      <c r="AZ41" s="31">
        <f>SUM('FIGARO raw 2023'!BA916:BA939)</f>
        <v>1642.7999999999997</v>
      </c>
      <c r="BA41" s="31">
        <f>SUM('FIGARO raw 2023'!BB916:BB939)</f>
        <v>2088.5000000000005</v>
      </c>
      <c r="BB41" s="31">
        <f>SUM('FIGARO raw 2023'!BC916:BC939)</f>
        <v>2812.2999999999997</v>
      </c>
      <c r="BC41" s="31">
        <f>SUM('FIGARO raw 2023'!BD916:BD939)</f>
        <v>3416.899999999999</v>
      </c>
      <c r="BD41" s="31">
        <f>SUM('FIGARO raw 2023'!BE916:BE939)</f>
        <v>8565.900000000001</v>
      </c>
      <c r="BE41" s="31">
        <f>SUM('FIGARO raw 2023'!BF916:BF939)</f>
        <v>2345.3</v>
      </c>
      <c r="BF41" s="31">
        <f>SUM('FIGARO raw 2023'!BG916:BG939)</f>
        <v>3758.2000000000003</v>
      </c>
      <c r="BG41" s="31">
        <f>SUM('FIGARO raw 2023'!BH916:BH939)</f>
        <v>2428.9999999999995</v>
      </c>
      <c r="BH41" s="31">
        <f>SUM('FIGARO raw 2023'!BI916:BI939)</f>
        <v>2346.899999999999</v>
      </c>
      <c r="BI41" s="31">
        <f>SUM('FIGARO raw 2023'!BJ916:BJ939)</f>
        <v>1363.8999999999999</v>
      </c>
      <c r="BJ41" s="31">
        <f>SUM('FIGARO raw 2023'!BK916:BK939)</f>
        <v>1314.8999999999994</v>
      </c>
      <c r="BK41" s="31">
        <f>SUM('FIGARO raw 2023'!BL916:BL939)</f>
        <v>177.1</v>
      </c>
      <c r="BL41" s="31">
        <f>SUM('FIGARO raw 2023'!BM916:BM939)</f>
        <v>1157.4999999999998</v>
      </c>
      <c r="BM41" s="31">
        <f>SUM('FIGARO raw 2023'!BN916:BN939)</f>
        <v>0</v>
      </c>
      <c r="BN41" s="31">
        <f>SUM('FIGARO raw 2023'!BO916:BO939)</f>
        <v>0</v>
      </c>
      <c r="BO41" s="31">
        <f>SUM('FIGARO raw 2023'!BP916:BP939)</f>
        <v>1314.8999999999996</v>
      </c>
      <c r="BP41" s="31">
        <f>SUM('FIGARO raw 2023'!BQ916:BQ939)</f>
        <v>135419.7</v>
      </c>
      <c r="BQ41" s="31">
        <f>SUM('FIGARO raw 2023'!BR916:BR939)</f>
        <v>23.799999999999997</v>
      </c>
      <c r="BR41" s="31">
        <f>SUM('FIGARO raw 2023'!BS916:BS939)</f>
        <v>5017.099999999998</v>
      </c>
      <c r="BS41" s="31">
        <f>SUM('FIGARO raw 2023'!BT916:BT939)</f>
        <v>145.1</v>
      </c>
    </row>
    <row r="42" spans="1:71" x14ac:dyDescent="0.25">
      <c r="A42" s="36" t="s">
        <v>285</v>
      </c>
      <c r="B42" s="27" t="s">
        <v>354</v>
      </c>
      <c r="C42" s="31">
        <f>SUM('FIGARO raw 2023'!D940:D963)</f>
        <v>984.3000000000002</v>
      </c>
      <c r="D42" s="31">
        <f>SUM('FIGARO raw 2023'!E940:E963)</f>
        <v>134.99999999999997</v>
      </c>
      <c r="E42" s="31">
        <f>SUM('FIGARO raw 2023'!F940:F963)</f>
        <v>34.199999999999996</v>
      </c>
      <c r="F42" s="31">
        <f>SUM('FIGARO raw 2023'!G940:G963)</f>
        <v>725.3000000000003</v>
      </c>
      <c r="G42" s="31">
        <f>SUM('FIGARO raw 2023'!H940:H963)</f>
        <v>7376.800000000001</v>
      </c>
      <c r="H42" s="31">
        <f>SUM('FIGARO raw 2023'!I940:I963)</f>
        <v>1909.6000000000001</v>
      </c>
      <c r="I42" s="31">
        <f>SUM('FIGARO raw 2023'!J940:J963)</f>
        <v>750.9000000000002</v>
      </c>
      <c r="J42" s="31">
        <f>SUM('FIGARO raw 2023'!K940:K963)</f>
        <v>1941.5</v>
      </c>
      <c r="K42" s="31">
        <f>SUM('FIGARO raw 2023'!L940:L963)</f>
        <v>1069.2999999999997</v>
      </c>
      <c r="L42" s="31">
        <f>SUM('FIGARO raw 2023'!M940:M963)</f>
        <v>2722.7</v>
      </c>
      <c r="M42" s="31">
        <f>SUM('FIGARO raw 2023'!N940:N963)</f>
        <v>8026.9</v>
      </c>
      <c r="N42" s="31">
        <f>SUM('FIGARO raw 2023'!O940:O963)</f>
        <v>4609.699999999998</v>
      </c>
      <c r="O42" s="31">
        <f>SUM('FIGARO raw 2023'!P940:P963)</f>
        <v>2538.0999999999995</v>
      </c>
      <c r="P42" s="31">
        <f>SUM('FIGARO raw 2023'!Q940:Q963)</f>
        <v>1911.1</v>
      </c>
      <c r="Q42" s="31">
        <f>SUM('FIGARO raw 2023'!R940:R963)</f>
        <v>3049.3</v>
      </c>
      <c r="R42" s="31">
        <f>SUM('FIGARO raw 2023'!S940:S963)</f>
        <v>5624.4000000000015</v>
      </c>
      <c r="S42" s="31">
        <f>SUM('FIGARO raw 2023'!T940:T963)</f>
        <v>5559.299999999999</v>
      </c>
      <c r="T42" s="31">
        <f>SUM('FIGARO raw 2023'!U940:U963)</f>
        <v>4994.799999999999</v>
      </c>
      <c r="U42" s="31">
        <f>SUM('FIGARO raw 2023'!V940:V963)</f>
        <v>9204.999999999996</v>
      </c>
      <c r="V42" s="31">
        <f>SUM('FIGARO raw 2023'!W940:W963)</f>
        <v>11267.500000000004</v>
      </c>
      <c r="W42" s="31">
        <f>SUM('FIGARO raw 2023'!X940:X963)</f>
        <v>4052.2000000000003</v>
      </c>
      <c r="X42" s="31">
        <f>SUM('FIGARO raw 2023'!Y940:Y963)</f>
        <v>2277.9999999999986</v>
      </c>
      <c r="Y42" s="31">
        <f>SUM('FIGARO raw 2023'!Z940:Z963)</f>
        <v>2770.599999999999</v>
      </c>
      <c r="Z42" s="31">
        <f>SUM('FIGARO raw 2023'!AA940:AA963)</f>
        <v>10372.500000000002</v>
      </c>
      <c r="AA42" s="31">
        <f>SUM('FIGARO raw 2023'!AB940:AB963)</f>
        <v>783.9</v>
      </c>
      <c r="AB42" s="31">
        <f>SUM('FIGARO raw 2023'!AC940:AC963)</f>
        <v>4360.599999999999</v>
      </c>
      <c r="AC42" s="31">
        <f>SUM('FIGARO raw 2023'!AD940:AD963)</f>
        <v>10819.500000000004</v>
      </c>
      <c r="AD42" s="31">
        <f>SUM('FIGARO raw 2023'!AE940:AE963)</f>
        <v>5681.000000000003</v>
      </c>
      <c r="AE42" s="31">
        <f>SUM('FIGARO raw 2023'!AF940:AF963)</f>
        <v>35534.6</v>
      </c>
      <c r="AF42" s="31">
        <f>SUM('FIGARO raw 2023'!AG940:AG963)</f>
        <v>18357.5</v>
      </c>
      <c r="AG42" s="31">
        <f>SUM('FIGARO raw 2023'!AH940:AH963)</f>
        <v>7006.500000000003</v>
      </c>
      <c r="AH42" s="31">
        <f>SUM('FIGARO raw 2023'!AI940:AI963)</f>
        <v>2605.6</v>
      </c>
      <c r="AI42" s="31">
        <f>SUM('FIGARO raw 2023'!AJ940:AJ963)</f>
        <v>3079.8999999999996</v>
      </c>
      <c r="AJ42" s="31">
        <f>SUM('FIGARO raw 2023'!AK940:AK963)</f>
        <v>8916.600000000002</v>
      </c>
      <c r="AK42" s="31">
        <f>SUM('FIGARO raw 2023'!AL940:AL963)</f>
        <v>4162.7</v>
      </c>
      <c r="AL42" s="31">
        <f>SUM('FIGARO raw 2023'!AM940:AM963)</f>
        <v>5102.600000000001</v>
      </c>
      <c r="AM42" s="31">
        <f>SUM('FIGARO raw 2023'!AN940:AN963)</f>
        <v>11503.999999999998</v>
      </c>
      <c r="AN42" s="31">
        <f>SUM('FIGARO raw 2023'!AO940:AO963)</f>
        <v>5078.699999999999</v>
      </c>
      <c r="AO42" s="31">
        <f>SUM('FIGARO raw 2023'!AP940:AP963)</f>
        <v>15231.899999999998</v>
      </c>
      <c r="AP42" s="31">
        <f>SUM('FIGARO raw 2023'!AQ940:AQ963)</f>
        <v>220485.60000000006</v>
      </c>
      <c r="AQ42" s="31">
        <f>SUM('FIGARO raw 2023'!AR940:AR963)</f>
        <v>22298.300000000003</v>
      </c>
      <c r="AR42" s="31">
        <f>SUM('FIGARO raw 2023'!AS940:AS963)</f>
        <v>7627.800000000001</v>
      </c>
      <c r="AS42" s="31">
        <f>SUM('FIGARO raw 2023'!AT940:AT963)</f>
        <v>8817.900000000005</v>
      </c>
      <c r="AT42" s="31">
        <f>SUM('FIGARO raw 2023'!AU940:AU963)</f>
        <v>5018.799999999998</v>
      </c>
      <c r="AU42" s="31">
        <f>SUM('FIGARO raw 2023'!AV940:AV963)</f>
        <v>48469.40000000001</v>
      </c>
      <c r="AV42" s="31">
        <f>SUM('FIGARO raw 2023'!AW940:AW963)</f>
        <v>10727.499999999998</v>
      </c>
      <c r="AW42" s="31">
        <f>SUM('FIGARO raw 2023'!AX940:AX963)</f>
        <v>7957.1</v>
      </c>
      <c r="AX42" s="31">
        <f>SUM('FIGARO raw 2023'!AY940:AY963)</f>
        <v>6916.299999999999</v>
      </c>
      <c r="AY42" s="31">
        <f>SUM('FIGARO raw 2023'!AZ940:AZ963)</f>
        <v>3828.0000000000014</v>
      </c>
      <c r="AZ42" s="31">
        <f>SUM('FIGARO raw 2023'!BA940:BA963)</f>
        <v>5780.5</v>
      </c>
      <c r="BA42" s="31">
        <f>SUM('FIGARO raw 2023'!BB940:BB963)</f>
        <v>3729.8999999999996</v>
      </c>
      <c r="BB42" s="31">
        <f>SUM('FIGARO raw 2023'!BC940:BC963)</f>
        <v>2368.7000000000007</v>
      </c>
      <c r="BC42" s="31">
        <f>SUM('FIGARO raw 2023'!BD940:BD963)</f>
        <v>12733</v>
      </c>
      <c r="BD42" s="31">
        <f>SUM('FIGARO raw 2023'!BE940:BE963)</f>
        <v>21048.599999999995</v>
      </c>
      <c r="BE42" s="31">
        <f>SUM('FIGARO raw 2023'!BF940:BF963)</f>
        <v>9157.300000000001</v>
      </c>
      <c r="BF42" s="31">
        <f>SUM('FIGARO raw 2023'!BG940:BG963)</f>
        <v>11530.099999999999</v>
      </c>
      <c r="BG42" s="31">
        <f>SUM('FIGARO raw 2023'!BH940:BH963)</f>
        <v>5194.600000000002</v>
      </c>
      <c r="BH42" s="31">
        <f>SUM('FIGARO raw 2023'!BI940:BI963)</f>
        <v>8231.3</v>
      </c>
      <c r="BI42" s="31">
        <f>SUM('FIGARO raw 2023'!BJ940:BJ963)</f>
        <v>1536.1999999999994</v>
      </c>
      <c r="BJ42" s="31">
        <f>SUM('FIGARO raw 2023'!BK940:BK963)</f>
        <v>2362.0999999999985</v>
      </c>
      <c r="BK42" s="31">
        <f>SUM('FIGARO raw 2023'!BL940:BL963)</f>
        <v>545.6999999999999</v>
      </c>
      <c r="BL42" s="31">
        <f>SUM('FIGARO raw 2023'!BM940:BM963)</f>
        <v>1569.8999999999999</v>
      </c>
      <c r="BM42" s="31">
        <f>SUM('FIGARO raw 2023'!BN940:BN963)</f>
        <v>0</v>
      </c>
      <c r="BN42" s="31">
        <f>SUM('FIGARO raw 2023'!BO940:BO963)</f>
        <v>0</v>
      </c>
      <c r="BO42" s="31">
        <f>SUM('FIGARO raw 2023'!BP940:BP963)</f>
        <v>4810.900000000004</v>
      </c>
      <c r="BP42" s="31">
        <f>SUM('FIGARO raw 2023'!BQ940:BQ963)</f>
        <v>28114.599999999995</v>
      </c>
      <c r="BQ42" s="31">
        <f>SUM('FIGARO raw 2023'!BR940:BR963)</f>
        <v>194.79999999999998</v>
      </c>
      <c r="BR42" s="31">
        <f>SUM('FIGARO raw 2023'!BS940:BS963)</f>
        <v>282851</v>
      </c>
      <c r="BS42" s="31">
        <f>SUM('FIGARO raw 2023'!BT940:BT963)</f>
        <v>664.5000000000002</v>
      </c>
    </row>
    <row r="43" spans="1:71" x14ac:dyDescent="0.25">
      <c r="A43" s="36" t="s">
        <v>286</v>
      </c>
      <c r="B43" s="27" t="s">
        <v>355</v>
      </c>
      <c r="C43" s="31">
        <f>SUM('FIGARO raw 2023'!D964:D987)</f>
        <v>9400.5</v>
      </c>
      <c r="D43" s="31">
        <f>SUM('FIGARO raw 2023'!E964:E987)</f>
        <v>717.2</v>
      </c>
      <c r="E43" s="31">
        <f>SUM('FIGARO raw 2023'!F964:F987)</f>
        <v>284.60000000000014</v>
      </c>
      <c r="F43" s="31">
        <f>SUM('FIGARO raw 2023'!G964:G987)</f>
        <v>1121.8999999999999</v>
      </c>
      <c r="G43" s="31">
        <f>SUM('FIGARO raw 2023'!H964:H987)</f>
        <v>13860.900000000003</v>
      </c>
      <c r="H43" s="31">
        <f>SUM('FIGARO raw 2023'!I964:I987)</f>
        <v>3184.2999999999997</v>
      </c>
      <c r="I43" s="31">
        <f>SUM('FIGARO raw 2023'!J964:J987)</f>
        <v>1555.9000000000005</v>
      </c>
      <c r="J43" s="31">
        <f>SUM('FIGARO raw 2023'!K964:K987)</f>
        <v>1982.7</v>
      </c>
      <c r="K43" s="31">
        <f>SUM('FIGARO raw 2023'!L964:L987)</f>
        <v>904.9</v>
      </c>
      <c r="L43" s="31">
        <f>SUM('FIGARO raw 2023'!M964:M987)</f>
        <v>4193</v>
      </c>
      <c r="M43" s="31">
        <f>SUM('FIGARO raw 2023'!N964:N987)</f>
        <v>6774.000000000001</v>
      </c>
      <c r="N43" s="31">
        <f>SUM('FIGARO raw 2023'!O964:O987)</f>
        <v>3300.7999999999997</v>
      </c>
      <c r="O43" s="31">
        <f>SUM('FIGARO raw 2023'!P964:P987)</f>
        <v>4190.000000000001</v>
      </c>
      <c r="P43" s="31">
        <f>SUM('FIGARO raw 2023'!Q964:Q987)</f>
        <v>2840.3</v>
      </c>
      <c r="Q43" s="31">
        <f>SUM('FIGARO raw 2023'!R964:R987)</f>
        <v>4911.300000000002</v>
      </c>
      <c r="R43" s="31">
        <f>SUM('FIGARO raw 2023'!S964:S987)</f>
        <v>6560.700000000001</v>
      </c>
      <c r="S43" s="31">
        <f>SUM('FIGARO raw 2023'!T964:T987)</f>
        <v>3058.6</v>
      </c>
      <c r="T43" s="31">
        <f>SUM('FIGARO raw 2023'!U964:U987)</f>
        <v>3392</v>
      </c>
      <c r="U43" s="31">
        <f>SUM('FIGARO raw 2023'!V964:V987)</f>
        <v>7780.700000000001</v>
      </c>
      <c r="V43" s="31">
        <f>SUM('FIGARO raw 2023'!W964:W987)</f>
        <v>8231</v>
      </c>
      <c r="W43" s="31">
        <f>SUM('FIGARO raw 2023'!X964:X987)</f>
        <v>1721.7</v>
      </c>
      <c r="X43" s="31">
        <f>SUM('FIGARO raw 2023'!Y964:Y987)</f>
        <v>2674.899999999999</v>
      </c>
      <c r="Y43" s="31">
        <f>SUM('FIGARO raw 2023'!Z964:Z987)</f>
        <v>2079.6</v>
      </c>
      <c r="Z43" s="31">
        <f>SUM('FIGARO raw 2023'!AA964:AA987)</f>
        <v>11594.300000000001</v>
      </c>
      <c r="AA43" s="31">
        <f>SUM('FIGARO raw 2023'!AB964:AB987)</f>
        <v>1068.3999999999999</v>
      </c>
      <c r="AB43" s="31">
        <f>SUM('FIGARO raw 2023'!AC964:AC987)</f>
        <v>2786.5</v>
      </c>
      <c r="AC43" s="31">
        <f>SUM('FIGARO raw 2023'!AD964:AD987)</f>
        <v>33499</v>
      </c>
      <c r="AD43" s="31">
        <f>SUM('FIGARO raw 2023'!AE964:AE987)</f>
        <v>7790</v>
      </c>
      <c r="AE43" s="31">
        <f>SUM('FIGARO raw 2023'!AF964:AF987)</f>
        <v>31567.299999999992</v>
      </c>
      <c r="AF43" s="31">
        <f>SUM('FIGARO raw 2023'!AG964:AG987)</f>
        <v>25532.700000000004</v>
      </c>
      <c r="AG43" s="31">
        <f>SUM('FIGARO raw 2023'!AH964:AH987)</f>
        <v>9510.999999999998</v>
      </c>
      <c r="AH43" s="31">
        <f>SUM('FIGARO raw 2023'!AI964:AI987)</f>
        <v>7131.800000000001</v>
      </c>
      <c r="AI43" s="31">
        <f>SUM('FIGARO raw 2023'!AJ964:AJ987)</f>
        <v>3440.4000000000015</v>
      </c>
      <c r="AJ43" s="31">
        <f>SUM('FIGARO raw 2023'!AK964:AK987)</f>
        <v>10545.999999999995</v>
      </c>
      <c r="AK43" s="31">
        <f>SUM('FIGARO raw 2023'!AL964:AL987)</f>
        <v>1573.7000000000003</v>
      </c>
      <c r="AL43" s="31">
        <f>SUM('FIGARO raw 2023'!AM964:AM987)</f>
        <v>14329.900000000003</v>
      </c>
      <c r="AM43" s="31">
        <f>SUM('FIGARO raw 2023'!AN964:AN987)</f>
        <v>2313.3999999999996</v>
      </c>
      <c r="AN43" s="31">
        <f>SUM('FIGARO raw 2023'!AO964:AO987)</f>
        <v>2234.1000000000004</v>
      </c>
      <c r="AO43" s="31">
        <f>SUM('FIGARO raw 2023'!AP964:AP987)</f>
        <v>4720.799999999999</v>
      </c>
      <c r="AP43" s="31">
        <f>SUM('FIGARO raw 2023'!AQ964:AQ987)</f>
        <v>26462.8</v>
      </c>
      <c r="AQ43" s="31">
        <f>SUM('FIGARO raw 2023'!AR964:AR987)</f>
        <v>141850.50000000006</v>
      </c>
      <c r="AR43" s="31">
        <f>SUM('FIGARO raw 2023'!AS964:AS987)</f>
        <v>47517.100000000006</v>
      </c>
      <c r="AS43" s="31">
        <f>SUM('FIGARO raw 2023'!AT964:AT987)</f>
        <v>27982.699999999997</v>
      </c>
      <c r="AT43" s="31">
        <f>SUM('FIGARO raw 2023'!AU964:AU987)</f>
        <v>84663.90000000001</v>
      </c>
      <c r="AU43" s="31">
        <f>SUM('FIGARO raw 2023'!AV964:AV987)</f>
        <v>28025</v>
      </c>
      <c r="AV43" s="31">
        <f>SUM('FIGARO raw 2023'!AW964:AW987)</f>
        <v>5539.299999999997</v>
      </c>
      <c r="AW43" s="31">
        <f>SUM('FIGARO raw 2023'!AX964:AX987)</f>
        <v>1270.2</v>
      </c>
      <c r="AX43" s="31">
        <f>SUM('FIGARO raw 2023'!AY964:AY987)</f>
        <v>2591.2999999999997</v>
      </c>
      <c r="AY43" s="31">
        <f>SUM('FIGARO raw 2023'!AZ964:AZ987)</f>
        <v>2484.8000000000006</v>
      </c>
      <c r="AZ43" s="31">
        <f>SUM('FIGARO raw 2023'!BA964:BA987)</f>
        <v>9525.500000000002</v>
      </c>
      <c r="BA43" s="31">
        <f>SUM('FIGARO raw 2023'!BB964:BB987)</f>
        <v>2348.3000000000006</v>
      </c>
      <c r="BB43" s="31">
        <f>SUM('FIGARO raw 2023'!BC964:BC987)</f>
        <v>2316.099999999999</v>
      </c>
      <c r="BC43" s="31">
        <f>SUM('FIGARO raw 2023'!BD964:BD987)</f>
        <v>7699.499999999999</v>
      </c>
      <c r="BD43" s="31">
        <f>SUM('FIGARO raw 2023'!BE964:BE987)</f>
        <v>27847.200000000008</v>
      </c>
      <c r="BE43" s="31">
        <f>SUM('FIGARO raw 2023'!BF964:BF987)</f>
        <v>3800.8000000000006</v>
      </c>
      <c r="BF43" s="31">
        <f>SUM('FIGARO raw 2023'!BG964:BG987)</f>
        <v>10372.800000000005</v>
      </c>
      <c r="BG43" s="31">
        <f>SUM('FIGARO raw 2023'!BH964:BH987)</f>
        <v>4899.2</v>
      </c>
      <c r="BH43" s="31">
        <f>SUM('FIGARO raw 2023'!BI964:BI987)</f>
        <v>2862.6000000000004</v>
      </c>
      <c r="BI43" s="31">
        <f>SUM('FIGARO raw 2023'!BJ964:BJ987)</f>
        <v>2069.9999999999995</v>
      </c>
      <c r="BJ43" s="31">
        <f>SUM('FIGARO raw 2023'!BK964:BK987)</f>
        <v>5195.5</v>
      </c>
      <c r="BK43" s="31">
        <f>SUM('FIGARO raw 2023'!BL964:BL987)</f>
        <v>405.90000000000015</v>
      </c>
      <c r="BL43" s="31">
        <f>SUM('FIGARO raw 2023'!BM964:BM987)</f>
        <v>3496.7</v>
      </c>
      <c r="BM43" s="31">
        <f>SUM('FIGARO raw 2023'!BN964:BN987)</f>
        <v>0</v>
      </c>
      <c r="BN43" s="31">
        <f>SUM('FIGARO raw 2023'!BO964:BO987)</f>
        <v>0</v>
      </c>
      <c r="BO43" s="31">
        <f>SUM('FIGARO raw 2023'!BP964:BP987)</f>
        <v>2425.7000000000003</v>
      </c>
      <c r="BP43" s="31">
        <f>SUM('FIGARO raw 2023'!BQ964:BQ987)</f>
        <v>211600.19999999998</v>
      </c>
      <c r="BQ43" s="31">
        <f>SUM('FIGARO raw 2023'!BR964:BR987)</f>
        <v>113</v>
      </c>
      <c r="BR43" s="31">
        <f>SUM('FIGARO raw 2023'!BS964:BS987)</f>
        <v>4600.700000000002</v>
      </c>
      <c r="BS43" s="31">
        <f>SUM('FIGARO raw 2023'!BT964:BT987)</f>
        <v>6.6</v>
      </c>
    </row>
    <row r="44" spans="1:71" x14ac:dyDescent="0.25">
      <c r="A44" s="36" t="s">
        <v>287</v>
      </c>
      <c r="B44" s="27" t="s">
        <v>356</v>
      </c>
      <c r="C44" s="31">
        <f>SUM('FIGARO raw 2023'!D988:D1011)</f>
        <v>4094.9000000000005</v>
      </c>
      <c r="D44" s="31">
        <f>SUM('FIGARO raw 2023'!E988:E1011)</f>
        <v>105.79999999999998</v>
      </c>
      <c r="E44" s="31">
        <f>SUM('FIGARO raw 2023'!F988:F1011)</f>
        <v>70.59999999999997</v>
      </c>
      <c r="F44" s="31">
        <f>SUM('FIGARO raw 2023'!G988:G1011)</f>
        <v>265.3</v>
      </c>
      <c r="G44" s="31">
        <f>SUM('FIGARO raw 2023'!H988:H1011)</f>
        <v>2728.599999999999</v>
      </c>
      <c r="H44" s="31">
        <f>SUM('FIGARO raw 2023'!I988:I1011)</f>
        <v>500.5000000000001</v>
      </c>
      <c r="I44" s="31">
        <f>SUM('FIGARO raw 2023'!J988:J1011)</f>
        <v>548.7000000000002</v>
      </c>
      <c r="J44" s="31">
        <f>SUM('FIGARO raw 2023'!K988:K1011)</f>
        <v>675.9000000000001</v>
      </c>
      <c r="K44" s="31">
        <f>SUM('FIGARO raw 2023'!L988:L1011)</f>
        <v>342.7</v>
      </c>
      <c r="L44" s="31">
        <f>SUM('FIGARO raw 2023'!M988:M1011)</f>
        <v>1134.2999999999997</v>
      </c>
      <c r="M44" s="31">
        <f>SUM('FIGARO raw 2023'!N988:N1011)</f>
        <v>2659.899999999999</v>
      </c>
      <c r="N44" s="31">
        <f>SUM('FIGARO raw 2023'!O988:O1011)</f>
        <v>772.1000000000001</v>
      </c>
      <c r="O44" s="31">
        <f>SUM('FIGARO raw 2023'!P988:P1011)</f>
        <v>1056.0999999999997</v>
      </c>
      <c r="P44" s="31">
        <f>SUM('FIGARO raw 2023'!Q988:Q1011)</f>
        <v>798.0000000000002</v>
      </c>
      <c r="Q44" s="31">
        <f>SUM('FIGARO raw 2023'!R988:R1011)</f>
        <v>859.8</v>
      </c>
      <c r="R44" s="31">
        <f>SUM('FIGARO raw 2023'!S988:S1011)</f>
        <v>1384</v>
      </c>
      <c r="S44" s="31">
        <f>SUM('FIGARO raw 2023'!T988:T1011)</f>
        <v>586.7</v>
      </c>
      <c r="T44" s="31">
        <f>SUM('FIGARO raw 2023'!U988:U1011)</f>
        <v>761.5999999999998</v>
      </c>
      <c r="U44" s="31">
        <f>SUM('FIGARO raw 2023'!V988:V1011)</f>
        <v>1591.4</v>
      </c>
      <c r="V44" s="31">
        <f>SUM('FIGARO raw 2023'!W988:W1011)</f>
        <v>1633.3000000000002</v>
      </c>
      <c r="W44" s="31">
        <f>SUM('FIGARO raw 2023'!X988:X1011)</f>
        <v>752.1999999999999</v>
      </c>
      <c r="X44" s="31">
        <f>SUM('FIGARO raw 2023'!Y988:Y1011)</f>
        <v>736.9999999999999</v>
      </c>
      <c r="Y44" s="31">
        <f>SUM('FIGARO raw 2023'!Z988:Z1011)</f>
        <v>621.1</v>
      </c>
      <c r="Z44" s="31">
        <f>SUM('FIGARO raw 2023'!AA988:AA1011)</f>
        <v>3619.8999999999996</v>
      </c>
      <c r="AA44" s="31">
        <f>SUM('FIGARO raw 2023'!AB988:AB1011)</f>
        <v>304.20000000000016</v>
      </c>
      <c r="AB44" s="31">
        <f>SUM('FIGARO raw 2023'!AC988:AC1011)</f>
        <v>1494.9</v>
      </c>
      <c r="AC44" s="31">
        <f>SUM('FIGARO raw 2023'!AD988:AD1011)</f>
        <v>6710.300000000002</v>
      </c>
      <c r="AD44" s="31">
        <f>SUM('FIGARO raw 2023'!AE988:AE1011)</f>
        <v>1942.4</v>
      </c>
      <c r="AE44" s="31">
        <f>SUM('FIGARO raw 2023'!AF988:AF1011)</f>
        <v>5499.400000000001</v>
      </c>
      <c r="AF44" s="31">
        <f>SUM('FIGARO raw 2023'!AG988:AG1011)</f>
        <v>5289.700000000001</v>
      </c>
      <c r="AG44" s="31">
        <f>SUM('FIGARO raw 2023'!AH988:AH1011)</f>
        <v>7986.9000000000015</v>
      </c>
      <c r="AH44" s="31">
        <f>SUM('FIGARO raw 2023'!AI988:AI1011)</f>
        <v>1324.7000000000003</v>
      </c>
      <c r="AI44" s="31">
        <f>SUM('FIGARO raw 2023'!AJ988:AJ1011)</f>
        <v>756.8</v>
      </c>
      <c r="AJ44" s="31">
        <f>SUM('FIGARO raw 2023'!AK988:AK1011)</f>
        <v>4069.100000000001</v>
      </c>
      <c r="AK44" s="31">
        <f>SUM('FIGARO raw 2023'!AL988:AL1011)</f>
        <v>340.70000000000016</v>
      </c>
      <c r="AL44" s="31">
        <f>SUM('FIGARO raw 2023'!AM988:AM1011)</f>
        <v>2527.8</v>
      </c>
      <c r="AM44" s="31">
        <f>SUM('FIGARO raw 2023'!AN988:AN1011)</f>
        <v>512.8</v>
      </c>
      <c r="AN44" s="31">
        <f>SUM('FIGARO raw 2023'!AO988:AO1011)</f>
        <v>405.7000000000001</v>
      </c>
      <c r="AO44" s="31">
        <f>SUM('FIGARO raw 2023'!AP988:AP1011)</f>
        <v>1260.2999999999995</v>
      </c>
      <c r="AP44" s="31">
        <f>SUM('FIGARO raw 2023'!AQ988:AQ1011)</f>
        <v>2270.7</v>
      </c>
      <c r="AQ44" s="31">
        <f>SUM('FIGARO raw 2023'!AR988:AR1011)</f>
        <v>2985.3999999999996</v>
      </c>
      <c r="AR44" s="31">
        <f>SUM('FIGARO raw 2023'!AS988:AS1011)</f>
        <v>34231.6</v>
      </c>
      <c r="AS44" s="31">
        <f>SUM('FIGARO raw 2023'!AT988:AT1011)</f>
        <v>4882.6</v>
      </c>
      <c r="AT44" s="31">
        <f>SUM('FIGARO raw 2023'!AU988:AU1011)</f>
        <v>7794.700000000001</v>
      </c>
      <c r="AU44" s="31">
        <f>SUM('FIGARO raw 2023'!AV988:AV1011)</f>
        <v>4413.7</v>
      </c>
      <c r="AV44" s="31">
        <f>SUM('FIGARO raw 2023'!AW988:AW1011)</f>
        <v>1386.3999999999994</v>
      </c>
      <c r="AW44" s="31">
        <f>SUM('FIGARO raw 2023'!AX988:AX1011)</f>
        <v>296.20000000000005</v>
      </c>
      <c r="AX44" s="31">
        <f>SUM('FIGARO raw 2023'!AY988:AY1011)</f>
        <v>358.8000000000001</v>
      </c>
      <c r="AY44" s="31">
        <f>SUM('FIGARO raw 2023'!AZ988:AZ1011)</f>
        <v>485.6000000000001</v>
      </c>
      <c r="AZ44" s="31">
        <f>SUM('FIGARO raw 2023'!BA988:BA1011)</f>
        <v>4273.800000000001</v>
      </c>
      <c r="BA44" s="31">
        <f>SUM('FIGARO raw 2023'!BB988:BB1011)</f>
        <v>342.1000000000001</v>
      </c>
      <c r="BB44" s="31">
        <f>SUM('FIGARO raw 2023'!BC988:BC1011)</f>
        <v>359.00000000000006</v>
      </c>
      <c r="BC44" s="31">
        <f>SUM('FIGARO raw 2023'!BD988:BD1011)</f>
        <v>2205.1</v>
      </c>
      <c r="BD44" s="31">
        <f>SUM('FIGARO raw 2023'!BE988:BE1011)</f>
        <v>4936.799999999999</v>
      </c>
      <c r="BE44" s="31">
        <f>SUM('FIGARO raw 2023'!BF988:BF1011)</f>
        <v>3432.6</v>
      </c>
      <c r="BF44" s="31">
        <f>SUM('FIGARO raw 2023'!BG988:BG1011)</f>
        <v>2563.3999999999996</v>
      </c>
      <c r="BG44" s="31">
        <f>SUM('FIGARO raw 2023'!BH988:BH1011)</f>
        <v>1168.8</v>
      </c>
      <c r="BH44" s="31">
        <f>SUM('FIGARO raw 2023'!BI988:BI1011)</f>
        <v>643.2000000000003</v>
      </c>
      <c r="BI44" s="31">
        <f>SUM('FIGARO raw 2023'!BJ988:BJ1011)</f>
        <v>413.40000000000015</v>
      </c>
      <c r="BJ44" s="31">
        <f>SUM('FIGARO raw 2023'!BK988:BK1011)</f>
        <v>610.7000000000002</v>
      </c>
      <c r="BK44" s="31">
        <f>SUM('FIGARO raw 2023'!BL988:BL1011)</f>
        <v>137.2</v>
      </c>
      <c r="BL44" s="31">
        <f>SUM('FIGARO raw 2023'!BM988:BM1011)</f>
        <v>455.1000000000001</v>
      </c>
      <c r="BM44" s="31">
        <f>SUM('FIGARO raw 2023'!BN988:BN1011)</f>
        <v>0</v>
      </c>
      <c r="BN44" s="31">
        <f>SUM('FIGARO raw 2023'!BO988:BO1011)</f>
        <v>0</v>
      </c>
      <c r="BO44" s="31">
        <f>SUM('FIGARO raw 2023'!BP988:BP1011)</f>
        <v>1414.9999999999998</v>
      </c>
      <c r="BP44" s="31">
        <f>SUM('FIGARO raw 2023'!BQ988:BQ1011)</f>
        <v>231717.2</v>
      </c>
      <c r="BQ44" s="31">
        <f>SUM('FIGARO raw 2023'!BR988:BR1011)</f>
        <v>269.8</v>
      </c>
      <c r="BR44" s="31">
        <f>SUM('FIGARO raw 2023'!BS988:BS1011)</f>
        <v>2334</v>
      </c>
      <c r="BS44" s="31">
        <f>SUM('FIGARO raw 2023'!BT988:BT1011)</f>
        <v>-86.7</v>
      </c>
    </row>
    <row r="45" spans="1:71" x14ac:dyDescent="0.25">
      <c r="A45" s="36" t="s">
        <v>288</v>
      </c>
      <c r="B45" s="27" t="s">
        <v>357</v>
      </c>
      <c r="C45" s="31">
        <f>SUM('FIGARO raw 2023'!D1012:D1035)</f>
        <v>741.5000000000001</v>
      </c>
      <c r="D45" s="31">
        <f>SUM('FIGARO raw 2023'!E1012:E1035)</f>
        <v>55.20000000000001</v>
      </c>
      <c r="E45" s="31">
        <f>SUM('FIGARO raw 2023'!F1012:F1035)</f>
        <v>50.80000000000001</v>
      </c>
      <c r="F45" s="31">
        <f>SUM('FIGARO raw 2023'!G1012:G1035)</f>
        <v>94.49999999999997</v>
      </c>
      <c r="G45" s="31">
        <f>SUM('FIGARO raw 2023'!H1012:H1035)</f>
        <v>2140.7999999999993</v>
      </c>
      <c r="H45" s="31">
        <f>SUM('FIGARO raw 2023'!I1012:I1035)</f>
        <v>814.0000000000002</v>
      </c>
      <c r="I45" s="31">
        <f>SUM('FIGARO raw 2023'!J1012:J1035)</f>
        <v>327.8000000000001</v>
      </c>
      <c r="J45" s="31">
        <f>SUM('FIGARO raw 2023'!K1012:K1035)</f>
        <v>247.39999999999992</v>
      </c>
      <c r="K45" s="31">
        <f>SUM('FIGARO raw 2023'!L1012:L1035)</f>
        <v>142.89999999999998</v>
      </c>
      <c r="L45" s="31">
        <f>SUM('FIGARO raw 2023'!M1012:M1035)</f>
        <v>819.8000000000001</v>
      </c>
      <c r="M45" s="31">
        <f>SUM('FIGARO raw 2023'!N1012:N1035)</f>
        <v>1324.6999999999998</v>
      </c>
      <c r="N45" s="31">
        <f>SUM('FIGARO raw 2023'!O1012:O1035)</f>
        <v>404.8</v>
      </c>
      <c r="O45" s="31">
        <f>SUM('FIGARO raw 2023'!P1012:P1035)</f>
        <v>469.6</v>
      </c>
      <c r="P45" s="31">
        <f>SUM('FIGARO raw 2023'!Q1012:Q1035)</f>
        <v>601.2000000000003</v>
      </c>
      <c r="Q45" s="31">
        <f>SUM('FIGARO raw 2023'!R1012:R1035)</f>
        <v>348.10000000000014</v>
      </c>
      <c r="R45" s="31">
        <f>SUM('FIGARO raw 2023'!S1012:S1035)</f>
        <v>883.4000000000002</v>
      </c>
      <c r="S45" s="31">
        <f>SUM('FIGARO raw 2023'!T1012:T1035)</f>
        <v>391.80000000000007</v>
      </c>
      <c r="T45" s="31">
        <f>SUM('FIGARO raw 2023'!U1012:U1035)</f>
        <v>614.1</v>
      </c>
      <c r="U45" s="31">
        <f>SUM('FIGARO raw 2023'!V1012:V1035)</f>
        <v>1739.2</v>
      </c>
      <c r="V45" s="31">
        <f>SUM('FIGARO raw 2023'!W1012:W1035)</f>
        <v>784.0000000000001</v>
      </c>
      <c r="W45" s="31">
        <f>SUM('FIGARO raw 2023'!X1012:X1035)</f>
        <v>795.4</v>
      </c>
      <c r="X45" s="31">
        <f>SUM('FIGARO raw 2023'!Y1012:Y1035)</f>
        <v>836.7000000000002</v>
      </c>
      <c r="Y45" s="31">
        <f>SUM('FIGARO raw 2023'!Z1012:Z1035)</f>
        <v>463.2000000000001</v>
      </c>
      <c r="Z45" s="31">
        <f>SUM('FIGARO raw 2023'!AA1012:AA1035)</f>
        <v>1670.0999999999995</v>
      </c>
      <c r="AA45" s="31">
        <f>SUM('FIGARO raw 2023'!AB1012:AB1035)</f>
        <v>134.49999999999997</v>
      </c>
      <c r="AB45" s="31">
        <f>SUM('FIGARO raw 2023'!AC1012:AC1035)</f>
        <v>328.90000000000003</v>
      </c>
      <c r="AC45" s="31">
        <f>SUM('FIGARO raw 2023'!AD1012:AD1035)</f>
        <v>4060.699999999999</v>
      </c>
      <c r="AD45" s="31">
        <f>SUM('FIGARO raw 2023'!AE1012:AE1035)</f>
        <v>991.7000000000002</v>
      </c>
      <c r="AE45" s="31">
        <f>SUM('FIGARO raw 2023'!AF1012:AF1035)</f>
        <v>6838.800000000001</v>
      </c>
      <c r="AF45" s="31">
        <f>SUM('FIGARO raw 2023'!AG1012:AG1035)</f>
        <v>3025.299999999999</v>
      </c>
      <c r="AG45" s="31">
        <f>SUM('FIGARO raw 2023'!AH1012:AH1035)</f>
        <v>2875.3</v>
      </c>
      <c r="AH45" s="31">
        <f>SUM('FIGARO raw 2023'!AI1012:AI1035)</f>
        <v>1064.4999999999998</v>
      </c>
      <c r="AI45" s="31">
        <f>SUM('FIGARO raw 2023'!AJ1012:AJ1035)</f>
        <v>661.6000000000003</v>
      </c>
      <c r="AJ45" s="31">
        <f>SUM('FIGARO raw 2023'!AK1012:AK1035)</f>
        <v>769.8000000000004</v>
      </c>
      <c r="AK45" s="31">
        <f>SUM('FIGARO raw 2023'!AL1012:AL1035)</f>
        <v>382.40000000000003</v>
      </c>
      <c r="AL45" s="31">
        <f>SUM('FIGARO raw 2023'!AM1012:AM1035)</f>
        <v>1718.1</v>
      </c>
      <c r="AM45" s="31">
        <f>SUM('FIGARO raw 2023'!AN1012:AN1035)</f>
        <v>756.8000000000001</v>
      </c>
      <c r="AN45" s="31">
        <f>SUM('FIGARO raw 2023'!AO1012:AO1035)</f>
        <v>246.49999999999994</v>
      </c>
      <c r="AO45" s="31">
        <f>SUM('FIGARO raw 2023'!AP1012:AP1035)</f>
        <v>3005.3999999999996</v>
      </c>
      <c r="AP45" s="31">
        <f>SUM('FIGARO raw 2023'!AQ1012:AQ1035)</f>
        <v>2174.8999999999996</v>
      </c>
      <c r="AQ45" s="31">
        <f>SUM('FIGARO raw 2023'!AR1012:AR1035)</f>
        <v>74001.8</v>
      </c>
      <c r="AR45" s="31">
        <f>SUM('FIGARO raw 2023'!AS1012:AS1035)</f>
        <v>95923.59999999998</v>
      </c>
      <c r="AS45" s="31">
        <f>SUM('FIGARO raw 2023'!AT1012:AT1035)</f>
        <v>46483.79999999999</v>
      </c>
      <c r="AT45" s="31">
        <f>SUM('FIGARO raw 2023'!AU1012:AU1035)</f>
        <v>2199.599999999999</v>
      </c>
      <c r="AU45" s="31">
        <f>SUM('FIGARO raw 2023'!AV1012:AV1035)</f>
        <v>5131.600000000001</v>
      </c>
      <c r="AV45" s="31">
        <f>SUM('FIGARO raw 2023'!AW1012:AW1035)</f>
        <v>1362</v>
      </c>
      <c r="AW45" s="31">
        <f>SUM('FIGARO raw 2023'!AX1012:AX1035)</f>
        <v>320.79999999999995</v>
      </c>
      <c r="AX45" s="31">
        <f>SUM('FIGARO raw 2023'!AY1012:AY1035)</f>
        <v>332.0999999999999</v>
      </c>
      <c r="AY45" s="31">
        <f>SUM('FIGARO raw 2023'!AZ1012:AZ1035)</f>
        <v>387.49999999999994</v>
      </c>
      <c r="AZ45" s="31">
        <f>SUM('FIGARO raw 2023'!BA1012:BA1035)</f>
        <v>2339.7000000000003</v>
      </c>
      <c r="BA45" s="31">
        <f>SUM('FIGARO raw 2023'!BB1012:BB1035)</f>
        <v>272.50000000000006</v>
      </c>
      <c r="BB45" s="31">
        <f>SUM('FIGARO raw 2023'!BC1012:BC1035)</f>
        <v>409.80000000000007</v>
      </c>
      <c r="BC45" s="31">
        <f>SUM('FIGARO raw 2023'!BD1012:BD1035)</f>
        <v>1970.7999999999997</v>
      </c>
      <c r="BD45" s="31">
        <f>SUM('FIGARO raw 2023'!BE1012:BE1035)</f>
        <v>755.1999999999999</v>
      </c>
      <c r="BE45" s="31">
        <f>SUM('FIGARO raw 2023'!BF1012:BF1035)</f>
        <v>484.20000000000005</v>
      </c>
      <c r="BF45" s="31">
        <f>SUM('FIGARO raw 2023'!BG1012:BG1035)</f>
        <v>625.4</v>
      </c>
      <c r="BG45" s="31">
        <f>SUM('FIGARO raw 2023'!BH1012:BH1035)</f>
        <v>445.3</v>
      </c>
      <c r="BH45" s="31">
        <f>SUM('FIGARO raw 2023'!BI1012:BI1035)</f>
        <v>333.6</v>
      </c>
      <c r="BI45" s="31">
        <f>SUM('FIGARO raw 2023'!BJ1012:BJ1035)</f>
        <v>323.9000000000001</v>
      </c>
      <c r="BJ45" s="31">
        <f>SUM('FIGARO raw 2023'!BK1012:BK1035)</f>
        <v>538.9000000000001</v>
      </c>
      <c r="BK45" s="31">
        <f>SUM('FIGARO raw 2023'!BL1012:BL1035)</f>
        <v>219.3</v>
      </c>
      <c r="BL45" s="31">
        <f>SUM('FIGARO raw 2023'!BM1012:BM1035)</f>
        <v>246.19999999999996</v>
      </c>
      <c r="BM45" s="31">
        <f>SUM('FIGARO raw 2023'!BN1012:BN1035)</f>
        <v>0</v>
      </c>
      <c r="BN45" s="31">
        <f>SUM('FIGARO raw 2023'!BO1012:BO1035)</f>
        <v>0</v>
      </c>
      <c r="BO45" s="31">
        <f>SUM('FIGARO raw 2023'!BP1012:BP1035)</f>
        <v>670.1000000000001</v>
      </c>
      <c r="BP45" s="31">
        <f>SUM('FIGARO raw 2023'!BQ1012:BQ1035)</f>
        <v>24037.1</v>
      </c>
      <c r="BQ45" s="31">
        <f>SUM('FIGARO raw 2023'!BR1012:BR1035)</f>
        <v>4</v>
      </c>
      <c r="BR45" s="31">
        <f>SUM('FIGARO raw 2023'!BS1012:BS1035)</f>
        <v>2730.7000000000007</v>
      </c>
      <c r="BS45" s="31">
        <f>SUM('FIGARO raw 2023'!BT1012:BT1035)</f>
        <v>117.59999999999998</v>
      </c>
    </row>
    <row r="46" spans="1:71" x14ac:dyDescent="0.25">
      <c r="A46" s="36" t="s">
        <v>289</v>
      </c>
      <c r="B46" s="27" t="s">
        <v>358</v>
      </c>
      <c r="C46" s="31">
        <f>SUM('FIGARO raw 2023'!D1036:D1059)</f>
        <v>2144.6999999999994</v>
      </c>
      <c r="D46" s="31">
        <f>SUM('FIGARO raw 2023'!E1036:E1059)</f>
        <v>210.39999999999995</v>
      </c>
      <c r="E46" s="31">
        <f>SUM('FIGARO raw 2023'!F1036:F1059)</f>
        <v>56.20000000000002</v>
      </c>
      <c r="F46" s="31">
        <f>SUM('FIGARO raw 2023'!G1036:G1059)</f>
        <v>701.2000000000003</v>
      </c>
      <c r="G46" s="31">
        <f>SUM('FIGARO raw 2023'!H1036:H1059)</f>
        <v>10126.500000000004</v>
      </c>
      <c r="H46" s="31">
        <f>SUM('FIGARO raw 2023'!I1036:I1059)</f>
        <v>2742.0000000000005</v>
      </c>
      <c r="I46" s="31">
        <f>SUM('FIGARO raw 2023'!J1036:J1059)</f>
        <v>1575.9999999999998</v>
      </c>
      <c r="J46" s="31">
        <f>SUM('FIGARO raw 2023'!K1036:K1059)</f>
        <v>1698.8999999999999</v>
      </c>
      <c r="K46" s="31">
        <f>SUM('FIGARO raw 2023'!L1036:L1059)</f>
        <v>1355</v>
      </c>
      <c r="L46" s="31">
        <f>SUM('FIGARO raw 2023'!M1036:M1059)</f>
        <v>1380.1999999999998</v>
      </c>
      <c r="M46" s="31">
        <f>SUM('FIGARO raw 2023'!N1036:N1059)</f>
        <v>3688.0999999999995</v>
      </c>
      <c r="N46" s="31">
        <f>SUM('FIGARO raw 2023'!O1036:O1059)</f>
        <v>1655.8999999999994</v>
      </c>
      <c r="O46" s="31">
        <f>SUM('FIGARO raw 2023'!P1036:P1059)</f>
        <v>3260.2999999999997</v>
      </c>
      <c r="P46" s="31">
        <f>SUM('FIGARO raw 2023'!Q1036:Q1059)</f>
        <v>2313.3000000000006</v>
      </c>
      <c r="Q46" s="31">
        <f>SUM('FIGARO raw 2023'!R1036:R1059)</f>
        <v>1930.9</v>
      </c>
      <c r="R46" s="31">
        <f>SUM('FIGARO raw 2023'!S1036:S1059)</f>
        <v>6808.300000000001</v>
      </c>
      <c r="S46" s="31">
        <f>SUM('FIGARO raw 2023'!T1036:T1059)</f>
        <v>2842.7999999999993</v>
      </c>
      <c r="T46" s="31">
        <f>SUM('FIGARO raw 2023'!U1036:U1059)</f>
        <v>2866.1</v>
      </c>
      <c r="U46" s="31">
        <f>SUM('FIGARO raw 2023'!V1036:V1059)</f>
        <v>6368.900000000002</v>
      </c>
      <c r="V46" s="31">
        <f>SUM('FIGARO raw 2023'!W1036:W1059)</f>
        <v>8200.2</v>
      </c>
      <c r="W46" s="31">
        <f>SUM('FIGARO raw 2023'!X1036:X1059)</f>
        <v>1581.4</v>
      </c>
      <c r="X46" s="31">
        <f>SUM('FIGARO raw 2023'!Y1036:Y1059)</f>
        <v>3053.6999999999994</v>
      </c>
      <c r="Y46" s="31">
        <f>SUM('FIGARO raw 2023'!Z1036:Z1059)</f>
        <v>2763.1999999999994</v>
      </c>
      <c r="Z46" s="31">
        <f>SUM('FIGARO raw 2023'!AA1036:AA1059)</f>
        <v>8661.7</v>
      </c>
      <c r="AA46" s="31">
        <f>SUM('FIGARO raw 2023'!AB1036:AB1059)</f>
        <v>1202.1999999999998</v>
      </c>
      <c r="AB46" s="31">
        <f>SUM('FIGARO raw 2023'!AC1036:AC1059)</f>
        <v>2794.3999999999996</v>
      </c>
      <c r="AC46" s="31">
        <f>SUM('FIGARO raw 2023'!AD1036:AD1059)</f>
        <v>41994.5</v>
      </c>
      <c r="AD46" s="31">
        <f>SUM('FIGARO raw 2023'!AE1036:AE1059)</f>
        <v>15615.5</v>
      </c>
      <c r="AE46" s="31">
        <f>SUM('FIGARO raw 2023'!AF1036:AF1059)</f>
        <v>39790.09999999999</v>
      </c>
      <c r="AF46" s="31">
        <f>SUM('FIGARO raw 2023'!AG1036:AG1059)</f>
        <v>77359.00000000001</v>
      </c>
      <c r="AG46" s="31">
        <f>SUM('FIGARO raw 2023'!AH1036:AH1059)</f>
        <v>8511.6</v>
      </c>
      <c r="AH46" s="31">
        <f>SUM('FIGARO raw 2023'!AI1036:AI1059)</f>
        <v>751.2999999999998</v>
      </c>
      <c r="AI46" s="31">
        <f>SUM('FIGARO raw 2023'!AJ1036:AJ1059)</f>
        <v>1759.3000000000002</v>
      </c>
      <c r="AJ46" s="31">
        <f>SUM('FIGARO raw 2023'!AK1036:AK1059)</f>
        <v>12691.099999999999</v>
      </c>
      <c r="AK46" s="31">
        <f>SUM('FIGARO raw 2023'!AL1036:AL1059)</f>
        <v>1925.1000000000001</v>
      </c>
      <c r="AL46" s="31">
        <f>SUM('FIGARO raw 2023'!AM1036:AM1059)</f>
        <v>44388.69999999998</v>
      </c>
      <c r="AM46" s="31">
        <f>SUM('FIGARO raw 2023'!AN1036:AN1059)</f>
        <v>2347.900000000001</v>
      </c>
      <c r="AN46" s="31">
        <f>SUM('FIGARO raw 2023'!AO1036:AO1059)</f>
        <v>3014.1000000000004</v>
      </c>
      <c r="AO46" s="31">
        <f>SUM('FIGARO raw 2023'!AP1036:AP1059)</f>
        <v>11039.200000000003</v>
      </c>
      <c r="AP46" s="31">
        <f>SUM('FIGARO raw 2023'!AQ1036:AQ1059)</f>
        <v>12862.200000000004</v>
      </c>
      <c r="AQ46" s="31">
        <f>SUM('FIGARO raw 2023'!AR1036:AR1059)</f>
        <v>15550.4</v>
      </c>
      <c r="AR46" s="31">
        <f>SUM('FIGARO raw 2023'!AS1036:AS1059)</f>
        <v>7343.300000000001</v>
      </c>
      <c r="AS46" s="31">
        <f>SUM('FIGARO raw 2023'!AT1036:AT1059)</f>
        <v>7502.299999999999</v>
      </c>
      <c r="AT46" s="31">
        <f>SUM('FIGARO raw 2023'!AU1036:AU1059)</f>
        <v>42094.69999999999</v>
      </c>
      <c r="AU46" s="31">
        <f>SUM('FIGARO raw 2023'!AV1036:AV1059)</f>
        <v>32426.900000000005</v>
      </c>
      <c r="AV46" s="31">
        <f>SUM('FIGARO raw 2023'!AW1036:AW1059)</f>
        <v>12585.800000000003</v>
      </c>
      <c r="AW46" s="31">
        <f>SUM('FIGARO raw 2023'!AX1036:AX1059)</f>
        <v>3215.8000000000006</v>
      </c>
      <c r="AX46" s="31">
        <f>SUM('FIGARO raw 2023'!AY1036:AY1059)</f>
        <v>3896.8000000000006</v>
      </c>
      <c r="AY46" s="31">
        <f>SUM('FIGARO raw 2023'!AZ1036:AZ1059)</f>
        <v>3814.7000000000007</v>
      </c>
      <c r="AZ46" s="31">
        <f>SUM('FIGARO raw 2023'!BA1036:BA1059)</f>
        <v>5401.599999999999</v>
      </c>
      <c r="BA46" s="31">
        <f>SUM('FIGARO raw 2023'!BB1036:BB1059)</f>
        <v>4552.900000000001</v>
      </c>
      <c r="BB46" s="31">
        <f>SUM('FIGARO raw 2023'!BC1036:BC1059)</f>
        <v>2191.000000000001</v>
      </c>
      <c r="BC46" s="31">
        <f>SUM('FIGARO raw 2023'!BD1036:BD1059)</f>
        <v>16180.199999999999</v>
      </c>
      <c r="BD46" s="31">
        <f>SUM('FIGARO raw 2023'!BE1036:BE1059)</f>
        <v>21436.299999999996</v>
      </c>
      <c r="BE46" s="31">
        <f>SUM('FIGARO raw 2023'!BF1036:BF1059)</f>
        <v>9778.6</v>
      </c>
      <c r="BF46" s="31">
        <f>SUM('FIGARO raw 2023'!BG1036:BG1059)</f>
        <v>14601.100000000004</v>
      </c>
      <c r="BG46" s="31">
        <f>SUM('FIGARO raw 2023'!BH1036:BH1059)</f>
        <v>11909.1</v>
      </c>
      <c r="BH46" s="31">
        <f>SUM('FIGARO raw 2023'!BI1036:BI1059)</f>
        <v>3894.0999999999995</v>
      </c>
      <c r="BI46" s="31">
        <f>SUM('FIGARO raw 2023'!BJ1036:BJ1059)</f>
        <v>4907.700000000002</v>
      </c>
      <c r="BJ46" s="31">
        <f>SUM('FIGARO raw 2023'!BK1036:BK1059)</f>
        <v>3640.7000000000003</v>
      </c>
      <c r="BK46" s="31">
        <f>SUM('FIGARO raw 2023'!BL1036:BL1059)</f>
        <v>785.9000000000001</v>
      </c>
      <c r="BL46" s="31">
        <f>SUM('FIGARO raw 2023'!BM1036:BM1059)</f>
        <v>5971.500000000001</v>
      </c>
      <c r="BM46" s="31">
        <f>SUM('FIGARO raw 2023'!BN1036:BN1059)</f>
        <v>0</v>
      </c>
      <c r="BN46" s="31">
        <f>SUM('FIGARO raw 2023'!BO1036:BO1059)</f>
        <v>0</v>
      </c>
      <c r="BO46" s="31">
        <f>SUM('FIGARO raw 2023'!BP1036:BP1059)</f>
        <v>26251.6</v>
      </c>
      <c r="BP46" s="31">
        <f>SUM('FIGARO raw 2023'!BQ1036:BQ1059)</f>
        <v>1437565.5</v>
      </c>
      <c r="BQ46" s="31">
        <f>SUM('FIGARO raw 2023'!BR1036:BR1059)</f>
        <v>657.2000000000002</v>
      </c>
      <c r="BR46" s="31">
        <f>SUM('FIGARO raw 2023'!BS1036:BS1059)</f>
        <v>55764.69999999999</v>
      </c>
      <c r="BS46" s="31">
        <f>SUM('FIGARO raw 2023'!BT1036:BT1059)</f>
        <v>-129.90000000000006</v>
      </c>
    </row>
    <row r="47" spans="1:71" x14ac:dyDescent="0.25">
      <c r="A47" s="36" t="s">
        <v>290</v>
      </c>
      <c r="B47" s="27" t="s">
        <v>359</v>
      </c>
      <c r="C47" s="31">
        <f>SUM('FIGARO raw 2023'!D1060:D1083)</f>
        <v>3869.0999999999995</v>
      </c>
      <c r="D47" s="31">
        <f>SUM('FIGARO raw 2023'!E1060:E1083)</f>
        <v>296.6000000000001</v>
      </c>
      <c r="E47" s="31">
        <f>SUM('FIGARO raw 2023'!F1060:F1083)</f>
        <v>184.89999999999992</v>
      </c>
      <c r="F47" s="31">
        <f>SUM('FIGARO raw 2023'!G1060:G1083)</f>
        <v>1488.0999999999995</v>
      </c>
      <c r="G47" s="31">
        <f>SUM('FIGARO raw 2023'!H1060:H1083)</f>
        <v>25887.899999999998</v>
      </c>
      <c r="H47" s="31">
        <f>SUM('FIGARO raw 2023'!I1060:I1083)</f>
        <v>3734.2999999999997</v>
      </c>
      <c r="I47" s="31">
        <f>SUM('FIGARO raw 2023'!J1060:J1083)</f>
        <v>2104.4999999999995</v>
      </c>
      <c r="J47" s="31">
        <f>SUM('FIGARO raw 2023'!K1060:K1083)</f>
        <v>3811.9</v>
      </c>
      <c r="K47" s="31">
        <f>SUM('FIGARO raw 2023'!L1060:L1083)</f>
        <v>1667.4999999999998</v>
      </c>
      <c r="L47" s="31">
        <f>SUM('FIGARO raw 2023'!M1060:M1083)</f>
        <v>7877.800000000002</v>
      </c>
      <c r="M47" s="31">
        <f>SUM('FIGARO raw 2023'!N1060:N1083)</f>
        <v>14330.000000000002</v>
      </c>
      <c r="N47" s="31">
        <f>SUM('FIGARO raw 2023'!O1060:O1083)</f>
        <v>13065.099999999997</v>
      </c>
      <c r="O47" s="31">
        <f>SUM('FIGARO raw 2023'!P1060:P1083)</f>
        <v>5983.699999999999</v>
      </c>
      <c r="P47" s="31">
        <f>SUM('FIGARO raw 2023'!Q1060:Q1083)</f>
        <v>5022.900000000001</v>
      </c>
      <c r="Q47" s="31">
        <f>SUM('FIGARO raw 2023'!R1060:R1083)</f>
        <v>6910.400000000002</v>
      </c>
      <c r="R47" s="31">
        <f>SUM('FIGARO raw 2023'!S1060:S1083)</f>
        <v>10491.2</v>
      </c>
      <c r="S47" s="31">
        <f>SUM('FIGARO raw 2023'!T1060:T1083)</f>
        <v>11735.199999999995</v>
      </c>
      <c r="T47" s="31">
        <f>SUM('FIGARO raw 2023'!U1060:U1083)</f>
        <v>8681.4</v>
      </c>
      <c r="U47" s="31">
        <f>SUM('FIGARO raw 2023'!V1060:V1083)</f>
        <v>18945.399999999998</v>
      </c>
      <c r="V47" s="31">
        <f>SUM('FIGARO raw 2023'!W1060:W1083)</f>
        <v>19607.5</v>
      </c>
      <c r="W47" s="31">
        <f>SUM('FIGARO raw 2023'!X1060:X1083)</f>
        <v>5419.2</v>
      </c>
      <c r="X47" s="31">
        <f>SUM('FIGARO raw 2023'!Y1060:Y1083)</f>
        <v>4545.3</v>
      </c>
      <c r="Y47" s="31">
        <f>SUM('FIGARO raw 2023'!Z1060:Z1083)</f>
        <v>5219.400000000001</v>
      </c>
      <c r="Z47" s="31">
        <f>SUM('FIGARO raw 2023'!AA1060:AA1083)</f>
        <v>14445.599999999999</v>
      </c>
      <c r="AA47" s="31">
        <f>SUM('FIGARO raw 2023'!AB1060:AB1083)</f>
        <v>1204.4999999999998</v>
      </c>
      <c r="AB47" s="31">
        <f>SUM('FIGARO raw 2023'!AC1060:AC1083)</f>
        <v>5566.799999999999</v>
      </c>
      <c r="AC47" s="31">
        <f>SUM('FIGARO raw 2023'!AD1060:AD1083)</f>
        <v>39977.00000000001</v>
      </c>
      <c r="AD47" s="31">
        <f>SUM('FIGARO raw 2023'!AE1060:AE1083)</f>
        <v>11132.899999999996</v>
      </c>
      <c r="AE47" s="31">
        <f>SUM('FIGARO raw 2023'!AF1060:AF1083)</f>
        <v>66590.90000000001</v>
      </c>
      <c r="AF47" s="31">
        <f>SUM('FIGARO raw 2023'!AG1060:AG1083)</f>
        <v>34697.6</v>
      </c>
      <c r="AG47" s="31">
        <f>SUM('FIGARO raw 2023'!AH1060:AH1083)</f>
        <v>12122.700000000004</v>
      </c>
      <c r="AH47" s="31">
        <f>SUM('FIGARO raw 2023'!AI1060:AI1083)</f>
        <v>3674.6</v>
      </c>
      <c r="AI47" s="31">
        <f>SUM('FIGARO raw 2023'!AJ1060:AJ1083)</f>
        <v>2906.5</v>
      </c>
      <c r="AJ47" s="31">
        <f>SUM('FIGARO raw 2023'!AK1060:AK1083)</f>
        <v>15916.999999999998</v>
      </c>
      <c r="AK47" s="31">
        <f>SUM('FIGARO raw 2023'!AL1060:AL1083)</f>
        <v>4469.3</v>
      </c>
      <c r="AL47" s="31">
        <f>SUM('FIGARO raw 2023'!AM1060:AM1083)</f>
        <v>17877.100000000006</v>
      </c>
      <c r="AM47" s="31">
        <f>SUM('FIGARO raw 2023'!AN1060:AN1083)</f>
        <v>10851.400000000005</v>
      </c>
      <c r="AN47" s="31">
        <f>SUM('FIGARO raw 2023'!AO1060:AO1083)</f>
        <v>5574.1</v>
      </c>
      <c r="AO47" s="31">
        <f>SUM('FIGARO raw 2023'!AP1060:AP1083)</f>
        <v>11138.699999999999</v>
      </c>
      <c r="AP47" s="31">
        <f>SUM('FIGARO raw 2023'!AQ1060:AQ1083)</f>
        <v>56405.4</v>
      </c>
      <c r="AQ47" s="31">
        <f>SUM('FIGARO raw 2023'!AR1060:AR1083)</f>
        <v>31874.200000000004</v>
      </c>
      <c r="AR47" s="31">
        <f>SUM('FIGARO raw 2023'!AS1060:AS1083)</f>
        <v>13001.000000000002</v>
      </c>
      <c r="AS47" s="31">
        <f>SUM('FIGARO raw 2023'!AT1060:AT1083)</f>
        <v>15218.400000000001</v>
      </c>
      <c r="AT47" s="31">
        <f>SUM('FIGARO raw 2023'!AU1060:AU1083)</f>
        <v>31155.40000000001</v>
      </c>
      <c r="AU47" s="31">
        <f>SUM('FIGARO raw 2023'!AV1060:AV1083)</f>
        <v>219223.09999999998</v>
      </c>
      <c r="AV47" s="31">
        <f>SUM('FIGARO raw 2023'!AW1060:AW1083)</f>
        <v>37797.399999999994</v>
      </c>
      <c r="AW47" s="31">
        <f>SUM('FIGARO raw 2023'!AX1060:AX1083)</f>
        <v>6384.899999999997</v>
      </c>
      <c r="AX47" s="31">
        <f>SUM('FIGARO raw 2023'!AY1060:AY1083)</f>
        <v>8251.599999999997</v>
      </c>
      <c r="AY47" s="31">
        <f>SUM('FIGARO raw 2023'!AZ1060:AZ1083)</f>
        <v>10118.500000000004</v>
      </c>
      <c r="AZ47" s="31">
        <f>SUM('FIGARO raw 2023'!BA1060:BA1083)</f>
        <v>13445.500000000004</v>
      </c>
      <c r="BA47" s="31">
        <f>SUM('FIGARO raw 2023'!BB1060:BB1083)</f>
        <v>7673.700000000002</v>
      </c>
      <c r="BB47" s="31">
        <f>SUM('FIGARO raw 2023'!BC1060:BC1083)</f>
        <v>5794.100000000001</v>
      </c>
      <c r="BC47" s="31">
        <f>SUM('FIGARO raw 2023'!BD1060:BD1083)</f>
        <v>42878.099999999984</v>
      </c>
      <c r="BD47" s="31">
        <f>SUM('FIGARO raw 2023'!BE1060:BE1083)</f>
        <v>21102.399999999998</v>
      </c>
      <c r="BE47" s="31">
        <f>SUM('FIGARO raw 2023'!BF1060:BF1083)</f>
        <v>7667.499999999999</v>
      </c>
      <c r="BF47" s="31">
        <f>SUM('FIGARO raw 2023'!BG1060:BG1083)</f>
        <v>17804.300000000003</v>
      </c>
      <c r="BG47" s="31">
        <f>SUM('FIGARO raw 2023'!BH1060:BH1083)</f>
        <v>7831.200000000001</v>
      </c>
      <c r="BH47" s="31">
        <f>SUM('FIGARO raw 2023'!BI1060:BI1083)</f>
        <v>6304.500000000001</v>
      </c>
      <c r="BI47" s="31">
        <f>SUM('FIGARO raw 2023'!BJ1060:BJ1083)</f>
        <v>4216.9</v>
      </c>
      <c r="BJ47" s="31">
        <f>SUM('FIGARO raw 2023'!BK1060:BK1083)</f>
        <v>5861.000000000002</v>
      </c>
      <c r="BK47" s="31">
        <f>SUM('FIGARO raw 2023'!BL1060:BL1083)</f>
        <v>763.0000000000001</v>
      </c>
      <c r="BL47" s="31">
        <f>SUM('FIGARO raw 2023'!BM1060:BM1083)</f>
        <v>3931.3999999999983</v>
      </c>
      <c r="BM47" s="31">
        <f>SUM('FIGARO raw 2023'!BN1060:BN1083)</f>
        <v>0</v>
      </c>
      <c r="BN47" s="31">
        <f>SUM('FIGARO raw 2023'!BO1060:BO1083)</f>
        <v>0</v>
      </c>
      <c r="BO47" s="31">
        <f>SUM('FIGARO raw 2023'!BP1060:BP1083)</f>
        <v>3609.7999999999997</v>
      </c>
      <c r="BP47" s="31">
        <f>SUM('FIGARO raw 2023'!BQ1060:BQ1083)</f>
        <v>36980.100000000006</v>
      </c>
      <c r="BQ47" s="31">
        <f>SUM('FIGARO raw 2023'!BR1060:BR1083)</f>
        <v>582.7</v>
      </c>
      <c r="BR47" s="31">
        <f>SUM('FIGARO raw 2023'!BS1060:BS1083)</f>
        <v>47946.5</v>
      </c>
      <c r="BS47" s="31">
        <f>SUM('FIGARO raw 2023'!BT1060:BT1083)</f>
        <v>84.1</v>
      </c>
    </row>
    <row r="48" spans="1:71" x14ac:dyDescent="0.25">
      <c r="A48" s="36" t="s">
        <v>291</v>
      </c>
      <c r="B48" s="27" t="s">
        <v>360</v>
      </c>
      <c r="C48" s="31">
        <f>SUM('FIGARO raw 2023'!D1084:D1107)</f>
        <v>1479.9999999999998</v>
      </c>
      <c r="D48" s="31">
        <f>SUM('FIGARO raw 2023'!E1084:E1107)</f>
        <v>108.79999999999998</v>
      </c>
      <c r="E48" s="31">
        <f>SUM('FIGARO raw 2023'!F1084:F1107)</f>
        <v>23.000000000000004</v>
      </c>
      <c r="F48" s="31">
        <f>SUM('FIGARO raw 2023'!G1084:G1107)</f>
        <v>1318.8000000000006</v>
      </c>
      <c r="G48" s="31">
        <f>SUM('FIGARO raw 2023'!H1084:H1107)</f>
        <v>4341.699999999999</v>
      </c>
      <c r="H48" s="31">
        <f>SUM('FIGARO raw 2023'!I1084:I1107)</f>
        <v>1001.0000000000001</v>
      </c>
      <c r="I48" s="31">
        <f>SUM('FIGARO raw 2023'!J1084:J1107)</f>
        <v>837.2</v>
      </c>
      <c r="J48" s="31">
        <f>SUM('FIGARO raw 2023'!K1084:K1107)</f>
        <v>1175.8</v>
      </c>
      <c r="K48" s="31">
        <f>SUM('FIGARO raw 2023'!L1084:L1107)</f>
        <v>297.8000000000001</v>
      </c>
      <c r="L48" s="31">
        <f>SUM('FIGARO raw 2023'!M1084:M1107)</f>
        <v>4006.0999999999995</v>
      </c>
      <c r="M48" s="31">
        <f>SUM('FIGARO raw 2023'!N1084:N1107)</f>
        <v>6454.100000000001</v>
      </c>
      <c r="N48" s="31">
        <f>SUM('FIGARO raw 2023'!O1084:O1107)</f>
        <v>3391.599999999998</v>
      </c>
      <c r="O48" s="31">
        <f>SUM('FIGARO raw 2023'!P1084:P1107)</f>
        <v>3383.599999999999</v>
      </c>
      <c r="P48" s="31">
        <f>SUM('FIGARO raw 2023'!Q1084:Q1107)</f>
        <v>2542.0999999999995</v>
      </c>
      <c r="Q48" s="31">
        <f>SUM('FIGARO raw 2023'!R1084:R1107)</f>
        <v>2559.499999999999</v>
      </c>
      <c r="R48" s="31">
        <f>SUM('FIGARO raw 2023'!S1084:S1107)</f>
        <v>4970.900000000002</v>
      </c>
      <c r="S48" s="31">
        <f>SUM('FIGARO raw 2023'!T1084:T1107)</f>
        <v>3972.8</v>
      </c>
      <c r="T48" s="31">
        <f>SUM('FIGARO raw 2023'!U1084:U1107)</f>
        <v>4841.100000000001</v>
      </c>
      <c r="U48" s="31">
        <f>SUM('FIGARO raw 2023'!V1084:V1107)</f>
        <v>7048.099999999999</v>
      </c>
      <c r="V48" s="31">
        <f>SUM('FIGARO raw 2023'!W1084:W1107)</f>
        <v>8858.6</v>
      </c>
      <c r="W48" s="31">
        <f>SUM('FIGARO raw 2023'!X1084:X1107)</f>
        <v>5036.300000000001</v>
      </c>
      <c r="X48" s="31">
        <f>SUM('FIGARO raw 2023'!Y1084:Y1107)</f>
        <v>1049.3</v>
      </c>
      <c r="Y48" s="31">
        <f>SUM('FIGARO raw 2023'!Z1084:Z1107)</f>
        <v>2786.699999999999</v>
      </c>
      <c r="Z48" s="31">
        <f>SUM('FIGARO raw 2023'!AA1084:AA1107)</f>
        <v>8227.699999999999</v>
      </c>
      <c r="AA48" s="31">
        <f>SUM('FIGARO raw 2023'!AB1084:AB1107)</f>
        <v>1401.3999999999996</v>
      </c>
      <c r="AB48" s="31">
        <f>SUM('FIGARO raw 2023'!AC1084:AC1107)</f>
        <v>6951</v>
      </c>
      <c r="AC48" s="31">
        <f>SUM('FIGARO raw 2023'!AD1084:AD1107)</f>
        <v>55282.2</v>
      </c>
      <c r="AD48" s="31">
        <f>SUM('FIGARO raw 2023'!AE1084:AE1107)</f>
        <v>1830.2999999999997</v>
      </c>
      <c r="AE48" s="31">
        <f>SUM('FIGARO raw 2023'!AF1084:AF1107)</f>
        <v>8369.000000000002</v>
      </c>
      <c r="AF48" s="31">
        <f>SUM('FIGARO raw 2023'!AG1084:AG1107)</f>
        <v>4073.1000000000004</v>
      </c>
      <c r="AG48" s="31">
        <f>SUM('FIGARO raw 2023'!AH1084:AH1107)</f>
        <v>5575.5</v>
      </c>
      <c r="AH48" s="31">
        <f>SUM('FIGARO raw 2023'!AI1084:AI1107)</f>
        <v>974.0999999999999</v>
      </c>
      <c r="AI48" s="31">
        <f>SUM('FIGARO raw 2023'!AJ1084:AJ1107)</f>
        <v>1352.5000000000002</v>
      </c>
      <c r="AJ48" s="31">
        <f>SUM('FIGARO raw 2023'!AK1084:AK1107)</f>
        <v>5850.299999999998</v>
      </c>
      <c r="AK48" s="31">
        <f>SUM('FIGARO raw 2023'!AL1084:AL1107)</f>
        <v>531.2</v>
      </c>
      <c r="AL48" s="31">
        <f>SUM('FIGARO raw 2023'!AM1084:AM1107)</f>
        <v>2807.1000000000004</v>
      </c>
      <c r="AM48" s="31">
        <f>SUM('FIGARO raw 2023'!AN1084:AN1107)</f>
        <v>1083.9999999999998</v>
      </c>
      <c r="AN48" s="31">
        <f>SUM('FIGARO raw 2023'!AO1084:AO1107)</f>
        <v>717.1000000000003</v>
      </c>
      <c r="AO48" s="31">
        <f>SUM('FIGARO raw 2023'!AP1084:AP1107)</f>
        <v>3580.7999999999984</v>
      </c>
      <c r="AP48" s="31">
        <f>SUM('FIGARO raw 2023'!AQ1084:AQ1107)</f>
        <v>9714.3</v>
      </c>
      <c r="AQ48" s="31">
        <f>SUM('FIGARO raw 2023'!AR1084:AR1107)</f>
        <v>2259.1999999999994</v>
      </c>
      <c r="AR48" s="31">
        <f>SUM('FIGARO raw 2023'!AS1084:AS1107)</f>
        <v>1268.0999999999997</v>
      </c>
      <c r="AS48" s="31">
        <f>SUM('FIGARO raw 2023'!AT1084:AT1107)</f>
        <v>1410.8999999999996</v>
      </c>
      <c r="AT48" s="31">
        <f>SUM('FIGARO raw 2023'!AU1084:AU1107)</f>
        <v>8617.199999999997</v>
      </c>
      <c r="AU48" s="31">
        <f>SUM('FIGARO raw 2023'!AV1084:AV1107)</f>
        <v>11558.999999999998</v>
      </c>
      <c r="AV48" s="31">
        <f>SUM('FIGARO raw 2023'!AW1084:AW1107)</f>
        <v>47624.9</v>
      </c>
      <c r="AW48" s="31">
        <f>SUM('FIGARO raw 2023'!AX1084:AX1107)</f>
        <v>3650.5999999999985</v>
      </c>
      <c r="AX48" s="31">
        <f>SUM('FIGARO raw 2023'!AY1084:AY1107)</f>
        <v>2364.2000000000003</v>
      </c>
      <c r="AY48" s="31">
        <f>SUM('FIGARO raw 2023'!AZ1084:AZ1107)</f>
        <v>3366.1999999999994</v>
      </c>
      <c r="AZ48" s="31">
        <f>SUM('FIGARO raw 2023'!BA1084:BA1107)</f>
        <v>3448.2999999999997</v>
      </c>
      <c r="BA48" s="31">
        <f>SUM('FIGARO raw 2023'!BB1084:BB1107)</f>
        <v>1500.0999999999997</v>
      </c>
      <c r="BB48" s="31">
        <f>SUM('FIGARO raw 2023'!BC1084:BC1107)</f>
        <v>260.40000000000003</v>
      </c>
      <c r="BC48" s="31">
        <f>SUM('FIGARO raw 2023'!BD1084:BD1107)</f>
        <v>8303.800000000003</v>
      </c>
      <c r="BD48" s="31">
        <f>SUM('FIGARO raw 2023'!BE1084:BE1107)</f>
        <v>9515.900000000001</v>
      </c>
      <c r="BE48" s="31">
        <f>SUM('FIGARO raw 2023'!BF1084:BF1107)</f>
        <v>2064.2999999999993</v>
      </c>
      <c r="BF48" s="31">
        <f>SUM('FIGARO raw 2023'!BG1084:BG1107)</f>
        <v>3048.7999999999993</v>
      </c>
      <c r="BG48" s="31">
        <f>SUM('FIGARO raw 2023'!BH1084:BH1107)</f>
        <v>775.1</v>
      </c>
      <c r="BH48" s="31">
        <f>SUM('FIGARO raw 2023'!BI1084:BI1107)</f>
        <v>1551.9999999999998</v>
      </c>
      <c r="BI48" s="31">
        <f>SUM('FIGARO raw 2023'!BJ1084:BJ1107)</f>
        <v>1015.2000000000003</v>
      </c>
      <c r="BJ48" s="31">
        <f>SUM('FIGARO raw 2023'!BK1084:BK1107)</f>
        <v>792.9000000000001</v>
      </c>
      <c r="BK48" s="31">
        <f>SUM('FIGARO raw 2023'!BL1084:BL1107)</f>
        <v>170.09999999999994</v>
      </c>
      <c r="BL48" s="31">
        <f>SUM('FIGARO raw 2023'!BM1084:BM1107)</f>
        <v>1230.6999999999996</v>
      </c>
      <c r="BM48" s="31">
        <f>SUM('FIGARO raw 2023'!BN1084:BN1107)</f>
        <v>0</v>
      </c>
      <c r="BN48" s="31">
        <f>SUM('FIGARO raw 2023'!BO1084:BO1107)</f>
        <v>0</v>
      </c>
      <c r="BO48" s="31">
        <f>SUM('FIGARO raw 2023'!BP1084:BP1107)</f>
        <v>3109.2</v>
      </c>
      <c r="BP48" s="31">
        <f>SUM('FIGARO raw 2023'!BQ1084:BQ1107)</f>
        <v>13917.7</v>
      </c>
      <c r="BQ48" s="31">
        <f>SUM('FIGARO raw 2023'!BR1084:BR1107)</f>
        <v>122.39999999999999</v>
      </c>
      <c r="BR48" s="31">
        <f>SUM('FIGARO raw 2023'!BS1084:BS1107)</f>
        <v>100996.19999999997</v>
      </c>
      <c r="BS48" s="31">
        <f>SUM('FIGARO raw 2023'!BT1084:BT1107)</f>
        <v>927.4000000000001</v>
      </c>
    </row>
    <row r="49" spans="1:71" x14ac:dyDescent="0.25">
      <c r="A49" s="36" t="s">
        <v>292</v>
      </c>
      <c r="B49" s="27" t="s">
        <v>361</v>
      </c>
      <c r="C49" s="31">
        <f>SUM('FIGARO raw 2023'!D1108:D1131)</f>
        <v>543.5000000000002</v>
      </c>
      <c r="D49" s="31">
        <f>SUM('FIGARO raw 2023'!E1108:E1131)</f>
        <v>20.3</v>
      </c>
      <c r="E49" s="31">
        <f>SUM('FIGARO raw 2023'!F1108:F1131)</f>
        <v>4.3999999999999995</v>
      </c>
      <c r="F49" s="31">
        <f>SUM('FIGARO raw 2023'!G1108:G1131)</f>
        <v>68.39999999999999</v>
      </c>
      <c r="G49" s="31">
        <f>SUM('FIGARO raw 2023'!H1108:H1131)</f>
        <v>786.1000000000001</v>
      </c>
      <c r="H49" s="31">
        <f>SUM('FIGARO raw 2023'!I1108:I1131)</f>
        <v>122.89999999999996</v>
      </c>
      <c r="I49" s="31">
        <f>SUM('FIGARO raw 2023'!J1108:J1131)</f>
        <v>116.10000000000001</v>
      </c>
      <c r="J49" s="31">
        <f>SUM('FIGARO raw 2023'!K1108:K1131)</f>
        <v>164.29999999999995</v>
      </c>
      <c r="K49" s="31">
        <f>SUM('FIGARO raw 2023'!L1108:L1131)</f>
        <v>114.1</v>
      </c>
      <c r="L49" s="31">
        <f>SUM('FIGARO raw 2023'!M1108:M1131)</f>
        <v>226.39999999999998</v>
      </c>
      <c r="M49" s="31">
        <f>SUM('FIGARO raw 2023'!N1108:N1131)</f>
        <v>729.1000000000001</v>
      </c>
      <c r="N49" s="31">
        <f>SUM('FIGARO raw 2023'!O1108:O1131)</f>
        <v>2193.2</v>
      </c>
      <c r="O49" s="31">
        <f>SUM('FIGARO raw 2023'!P1108:P1131)</f>
        <v>454.4000000000001</v>
      </c>
      <c r="P49" s="31">
        <f>SUM('FIGARO raw 2023'!Q1108:Q1131)</f>
        <v>216.79999999999998</v>
      </c>
      <c r="Q49" s="31">
        <f>SUM('FIGARO raw 2023'!R1108:R1131)</f>
        <v>204.99999999999997</v>
      </c>
      <c r="R49" s="31">
        <f>SUM('FIGARO raw 2023'!S1108:S1131)</f>
        <v>393.4000000000001</v>
      </c>
      <c r="S49" s="31">
        <f>SUM('FIGARO raw 2023'!T1108:T1131)</f>
        <v>1007.9000000000001</v>
      </c>
      <c r="T49" s="31">
        <f>SUM('FIGARO raw 2023'!U1108:U1131)</f>
        <v>424.70000000000016</v>
      </c>
      <c r="U49" s="31">
        <f>SUM('FIGARO raw 2023'!V1108:V1131)</f>
        <v>1237.9999999999995</v>
      </c>
      <c r="V49" s="31">
        <f>SUM('FIGARO raw 2023'!W1108:W1131)</f>
        <v>2087.8999999999996</v>
      </c>
      <c r="W49" s="31">
        <f>SUM('FIGARO raw 2023'!X1108:X1131)</f>
        <v>193.49999999999994</v>
      </c>
      <c r="X49" s="31">
        <f>SUM('FIGARO raw 2023'!Y1108:Y1131)</f>
        <v>191.7</v>
      </c>
      <c r="Y49" s="31">
        <f>SUM('FIGARO raw 2023'!Z1108:Z1131)</f>
        <v>181.49999999999997</v>
      </c>
      <c r="Z49" s="31">
        <f>SUM('FIGARO raw 2023'!AA1108:AA1131)</f>
        <v>710.8000000000001</v>
      </c>
      <c r="AA49" s="31">
        <f>SUM('FIGARO raw 2023'!AB1108:AB1131)</f>
        <v>52.89999999999999</v>
      </c>
      <c r="AB49" s="31">
        <f>SUM('FIGARO raw 2023'!AC1108:AC1131)</f>
        <v>406.80000000000007</v>
      </c>
      <c r="AC49" s="31">
        <f>SUM('FIGARO raw 2023'!AD1108:AD1131)</f>
        <v>3030.5</v>
      </c>
      <c r="AD49" s="31">
        <f>SUM('FIGARO raw 2023'!AE1108:AE1131)</f>
        <v>333.9000000000001</v>
      </c>
      <c r="AE49" s="31">
        <f>SUM('FIGARO raw 2023'!AF1108:AF1131)</f>
        <v>2491.7999999999997</v>
      </c>
      <c r="AF49" s="31">
        <f>SUM('FIGARO raw 2023'!AG1108:AG1131)</f>
        <v>1114.5</v>
      </c>
      <c r="AG49" s="31">
        <f>SUM('FIGARO raw 2023'!AH1108:AH1131)</f>
        <v>591.6999999999999</v>
      </c>
      <c r="AH49" s="31">
        <f>SUM('FIGARO raw 2023'!AI1108:AI1131)</f>
        <v>245.09999999999997</v>
      </c>
      <c r="AI49" s="31">
        <f>SUM('FIGARO raw 2023'!AJ1108:AJ1131)</f>
        <v>383.1</v>
      </c>
      <c r="AJ49" s="31">
        <f>SUM('FIGARO raw 2023'!AK1108:AK1131)</f>
        <v>609.8</v>
      </c>
      <c r="AK49" s="31">
        <f>SUM('FIGARO raw 2023'!AL1108:AL1131)</f>
        <v>118.39999999999998</v>
      </c>
      <c r="AL49" s="31">
        <f>SUM('FIGARO raw 2023'!AM1108:AM1131)</f>
        <v>466.8</v>
      </c>
      <c r="AM49" s="31">
        <f>SUM('FIGARO raw 2023'!AN1108:AN1131)</f>
        <v>283.2</v>
      </c>
      <c r="AN49" s="31">
        <f>SUM('FIGARO raw 2023'!AO1108:AO1131)</f>
        <v>373.00000000000006</v>
      </c>
      <c r="AO49" s="31">
        <f>SUM('FIGARO raw 2023'!AP1108:AP1131)</f>
        <v>336.00000000000006</v>
      </c>
      <c r="AP49" s="31">
        <f>SUM('FIGARO raw 2023'!AQ1108:AQ1131)</f>
        <v>2015.4999999999998</v>
      </c>
      <c r="AQ49" s="31">
        <f>SUM('FIGARO raw 2023'!AR1108:AR1131)</f>
        <v>435.30000000000007</v>
      </c>
      <c r="AR49" s="31">
        <f>SUM('FIGARO raw 2023'!AS1108:AS1131)</f>
        <v>219.79999999999998</v>
      </c>
      <c r="AS49" s="31">
        <f>SUM('FIGARO raw 2023'!AT1108:AT1131)</f>
        <v>309.80000000000007</v>
      </c>
      <c r="AT49" s="31">
        <f>SUM('FIGARO raw 2023'!AU1108:AU1131)</f>
        <v>427.1000000000001</v>
      </c>
      <c r="AU49" s="31">
        <f>SUM('FIGARO raw 2023'!AV1108:AV1131)</f>
        <v>1931.2</v>
      </c>
      <c r="AV49" s="31">
        <f>SUM('FIGARO raw 2023'!AW1108:AW1131)</f>
        <v>651.7</v>
      </c>
      <c r="AW49" s="31">
        <f>SUM('FIGARO raw 2023'!AX1108:AX1131)</f>
        <v>7773.9</v>
      </c>
      <c r="AX49" s="31">
        <f>SUM('FIGARO raw 2023'!AY1108:AY1131)</f>
        <v>268.59999999999997</v>
      </c>
      <c r="AY49" s="31">
        <f>SUM('FIGARO raw 2023'!AZ1108:AZ1131)</f>
        <v>272.20000000000005</v>
      </c>
      <c r="AZ49" s="31">
        <f>SUM('FIGARO raw 2023'!BA1108:BA1131)</f>
        <v>3164.3999999999996</v>
      </c>
      <c r="BA49" s="31">
        <f>SUM('FIGARO raw 2023'!BB1108:BB1131)</f>
        <v>109.3</v>
      </c>
      <c r="BB49" s="31">
        <f>SUM('FIGARO raw 2023'!BC1108:BC1131)</f>
        <v>106.99999999999999</v>
      </c>
      <c r="BC49" s="31">
        <f>SUM('FIGARO raw 2023'!BD1108:BD1131)</f>
        <v>758.6</v>
      </c>
      <c r="BD49" s="31">
        <f>SUM('FIGARO raw 2023'!BE1108:BE1131)</f>
        <v>1098.1</v>
      </c>
      <c r="BE49" s="31">
        <f>SUM('FIGARO raw 2023'!BF1108:BF1131)</f>
        <v>1481.1999999999994</v>
      </c>
      <c r="BF49" s="31">
        <f>SUM('FIGARO raw 2023'!BG1108:BG1131)</f>
        <v>917.1</v>
      </c>
      <c r="BG49" s="31">
        <f>SUM('FIGARO raw 2023'!BH1108:BH1131)</f>
        <v>395.7000000000001</v>
      </c>
      <c r="BH49" s="31">
        <f>SUM('FIGARO raw 2023'!BI1108:BI1131)</f>
        <v>218.1</v>
      </c>
      <c r="BI49" s="31">
        <f>SUM('FIGARO raw 2023'!BJ1108:BJ1131)</f>
        <v>188.09999999999997</v>
      </c>
      <c r="BJ49" s="31">
        <f>SUM('FIGARO raw 2023'!BK1108:BK1131)</f>
        <v>194.7</v>
      </c>
      <c r="BK49" s="31">
        <f>SUM('FIGARO raw 2023'!BL1108:BL1131)</f>
        <v>19.300000000000004</v>
      </c>
      <c r="BL49" s="31">
        <f>SUM('FIGARO raw 2023'!BM1108:BM1131)</f>
        <v>144.99999999999997</v>
      </c>
      <c r="BM49" s="31">
        <f>SUM('FIGARO raw 2023'!BN1108:BN1131)</f>
        <v>0</v>
      </c>
      <c r="BN49" s="31">
        <f>SUM('FIGARO raw 2023'!BO1108:BO1131)</f>
        <v>0</v>
      </c>
      <c r="BO49" s="31">
        <f>SUM('FIGARO raw 2023'!BP1108:BP1131)</f>
        <v>41329.1</v>
      </c>
      <c r="BP49" s="31">
        <f>SUM('FIGARO raw 2023'!BQ1108:BQ1131)</f>
        <v>4424.999999999998</v>
      </c>
      <c r="BQ49" s="31">
        <f>SUM('FIGARO raw 2023'!BR1108:BR1131)</f>
        <v>1319.8999999999999</v>
      </c>
      <c r="BR49" s="31">
        <f>SUM('FIGARO raw 2023'!BS1108:BS1131)</f>
        <v>145328.40000000002</v>
      </c>
      <c r="BS49" s="31">
        <f>SUM('FIGARO raw 2023'!BT1108:BT1131)</f>
        <v>234.89999999999992</v>
      </c>
    </row>
    <row r="50" spans="1:71" x14ac:dyDescent="0.25">
      <c r="A50" s="36" t="s">
        <v>293</v>
      </c>
      <c r="B50" s="27" t="s">
        <v>362</v>
      </c>
      <c r="C50" s="31">
        <f>SUM('FIGARO raw 2023'!D1132:D1155)</f>
        <v>278.20000000000005</v>
      </c>
      <c r="D50" s="31">
        <f>SUM('FIGARO raw 2023'!E1132:E1155)</f>
        <v>46.80000000000001</v>
      </c>
      <c r="E50" s="31">
        <f>SUM('FIGARO raw 2023'!F1132:F1155)</f>
        <v>16.300000000000004</v>
      </c>
      <c r="F50" s="31">
        <f>SUM('FIGARO raw 2023'!G1132:G1155)</f>
        <v>175.59999999999997</v>
      </c>
      <c r="G50" s="31">
        <f>SUM('FIGARO raw 2023'!H1132:H1155)</f>
        <v>15400.700000000004</v>
      </c>
      <c r="H50" s="31">
        <f>SUM('FIGARO raw 2023'!I1132:I1155)</f>
        <v>1213.7000000000003</v>
      </c>
      <c r="I50" s="31">
        <f>SUM('FIGARO raw 2023'!J1132:J1155)</f>
        <v>259.30000000000007</v>
      </c>
      <c r="J50" s="31">
        <f>SUM('FIGARO raw 2023'!K1132:K1155)</f>
        <v>773.6</v>
      </c>
      <c r="K50" s="31">
        <f>SUM('FIGARO raw 2023'!L1132:L1155)</f>
        <v>195.69999999999996</v>
      </c>
      <c r="L50" s="31">
        <f>SUM('FIGARO raw 2023'!M1132:M1155)</f>
        <v>1161.7000000000003</v>
      </c>
      <c r="M50" s="31">
        <f>SUM('FIGARO raw 2023'!N1132:N1155)</f>
        <v>3898.9</v>
      </c>
      <c r="N50" s="31">
        <f>SUM('FIGARO raw 2023'!O1132:O1155)</f>
        <v>5151.300000000001</v>
      </c>
      <c r="O50" s="31">
        <f>SUM('FIGARO raw 2023'!P1132:P1155)</f>
        <v>1043.2</v>
      </c>
      <c r="P50" s="31">
        <f>SUM('FIGARO raw 2023'!Q1132:Q1155)</f>
        <v>748.0000000000002</v>
      </c>
      <c r="Q50" s="31">
        <f>SUM('FIGARO raw 2023'!R1132:R1155)</f>
        <v>408.2000000000001</v>
      </c>
      <c r="R50" s="31">
        <f>SUM('FIGARO raw 2023'!S1132:S1155)</f>
        <v>1165.8999999999999</v>
      </c>
      <c r="S50" s="31">
        <f>SUM('FIGARO raw 2023'!T1132:T1155)</f>
        <v>1259.5999999999997</v>
      </c>
      <c r="T50" s="31">
        <f>SUM('FIGARO raw 2023'!U1132:U1155)</f>
        <v>1305.8999999999999</v>
      </c>
      <c r="U50" s="31">
        <f>SUM('FIGARO raw 2023'!V1132:V1155)</f>
        <v>1432.6</v>
      </c>
      <c r="V50" s="31">
        <f>SUM('FIGARO raw 2023'!W1132:W1155)</f>
        <v>3776.5000000000005</v>
      </c>
      <c r="W50" s="31">
        <f>SUM('FIGARO raw 2023'!X1132:X1155)</f>
        <v>329.70000000000005</v>
      </c>
      <c r="X50" s="31">
        <f>SUM('FIGARO raw 2023'!Y1132:Y1155)</f>
        <v>1684</v>
      </c>
      <c r="Y50" s="31">
        <f>SUM('FIGARO raw 2023'!Z1132:Z1155)</f>
        <v>369.0000000000001</v>
      </c>
      <c r="Z50" s="31">
        <f>SUM('FIGARO raw 2023'!AA1132:AA1155)</f>
        <v>1371.8000000000002</v>
      </c>
      <c r="AA50" s="31">
        <f>SUM('FIGARO raw 2023'!AB1132:AB1155)</f>
        <v>162.09999999999997</v>
      </c>
      <c r="AB50" s="31">
        <f>SUM('FIGARO raw 2023'!AC1132:AC1155)</f>
        <v>592.6000000000001</v>
      </c>
      <c r="AC50" s="31">
        <f>SUM('FIGARO raw 2023'!AD1132:AD1155)</f>
        <v>2623.6</v>
      </c>
      <c r="AD50" s="31">
        <f>SUM('FIGARO raw 2023'!AE1132:AE1155)</f>
        <v>4976.4000000000015</v>
      </c>
      <c r="AE50" s="31">
        <f>SUM('FIGARO raw 2023'!AF1132:AF1155)</f>
        <v>18059.1</v>
      </c>
      <c r="AF50" s="31">
        <f>SUM('FIGARO raw 2023'!AG1132:AG1155)</f>
        <v>12757.199999999999</v>
      </c>
      <c r="AG50" s="31">
        <f>SUM('FIGARO raw 2023'!AH1132:AH1155)</f>
        <v>978.7</v>
      </c>
      <c r="AH50" s="31">
        <f>SUM('FIGARO raw 2023'!AI1132:AI1155)</f>
        <v>134.09999999999997</v>
      </c>
      <c r="AI50" s="31">
        <f>SUM('FIGARO raw 2023'!AJ1132:AJ1155)</f>
        <v>629.5</v>
      </c>
      <c r="AJ50" s="31">
        <f>SUM('FIGARO raw 2023'!AK1132:AK1155)</f>
        <v>1200.3999999999999</v>
      </c>
      <c r="AK50" s="31">
        <f>SUM('FIGARO raw 2023'!AL1132:AL1155)</f>
        <v>557.0999999999999</v>
      </c>
      <c r="AL50" s="31">
        <f>SUM('FIGARO raw 2023'!AM1132:AM1155)</f>
        <v>2626.4000000000015</v>
      </c>
      <c r="AM50" s="31">
        <f>SUM('FIGARO raw 2023'!AN1132:AN1155)</f>
        <v>2158.2000000000007</v>
      </c>
      <c r="AN50" s="31">
        <f>SUM('FIGARO raw 2023'!AO1132:AO1155)</f>
        <v>1965.9999999999995</v>
      </c>
      <c r="AO50" s="31">
        <f>SUM('FIGARO raw 2023'!AP1132:AP1155)</f>
        <v>2561.8</v>
      </c>
      <c r="AP50" s="31">
        <f>SUM('FIGARO raw 2023'!AQ1132:AQ1155)</f>
        <v>6819.6</v>
      </c>
      <c r="AQ50" s="31">
        <f>SUM('FIGARO raw 2023'!AR1132:AR1155)</f>
        <v>3430.4</v>
      </c>
      <c r="AR50" s="31">
        <f>SUM('FIGARO raw 2023'!AS1132:AS1155)</f>
        <v>2244.4</v>
      </c>
      <c r="AS50" s="31">
        <f>SUM('FIGARO raw 2023'!AT1132:AT1155)</f>
        <v>1126.0999999999997</v>
      </c>
      <c r="AT50" s="31">
        <f>SUM('FIGARO raw 2023'!AU1132:AU1155)</f>
        <v>1170.3999999999999</v>
      </c>
      <c r="AU50" s="31">
        <f>SUM('FIGARO raw 2023'!AV1132:AV1155)</f>
        <v>6093.700000000001</v>
      </c>
      <c r="AV50" s="31">
        <f>SUM('FIGARO raw 2023'!AW1132:AW1155)</f>
        <v>986.1</v>
      </c>
      <c r="AW50" s="31">
        <f>SUM('FIGARO raw 2023'!AX1132:AX1155)</f>
        <v>375.70000000000005</v>
      </c>
      <c r="AX50" s="31">
        <f>SUM('FIGARO raw 2023'!AY1132:AY1155)</f>
        <v>17050.399999999998</v>
      </c>
      <c r="AY50" s="31">
        <f>SUM('FIGARO raw 2023'!AZ1132:AZ1155)</f>
        <v>927.8000000000001</v>
      </c>
      <c r="AZ50" s="31">
        <f>SUM('FIGARO raw 2023'!BA1132:BA1155)</f>
        <v>1513.8999999999996</v>
      </c>
      <c r="BA50" s="31">
        <f>SUM('FIGARO raw 2023'!BB1132:BB1155)</f>
        <v>1063.1</v>
      </c>
      <c r="BB50" s="31">
        <f>SUM('FIGARO raw 2023'!BC1132:BC1155)</f>
        <v>3034.1000000000004</v>
      </c>
      <c r="BC50" s="31">
        <f>SUM('FIGARO raw 2023'!BD1132:BD1155)</f>
        <v>2331.0999999999995</v>
      </c>
      <c r="BD50" s="31">
        <f>SUM('FIGARO raw 2023'!BE1132:BE1155)</f>
        <v>2843.4</v>
      </c>
      <c r="BE50" s="31">
        <f>SUM('FIGARO raw 2023'!BF1132:BF1155)</f>
        <v>839.5999999999999</v>
      </c>
      <c r="BF50" s="31">
        <f>SUM('FIGARO raw 2023'!BG1132:BG1155)</f>
        <v>1204.4999999999998</v>
      </c>
      <c r="BG50" s="31">
        <f>SUM('FIGARO raw 2023'!BH1132:BH1155)</f>
        <v>383.1000000000001</v>
      </c>
      <c r="BH50" s="31">
        <f>SUM('FIGARO raw 2023'!BI1132:BI1155)</f>
        <v>1970.4999999999998</v>
      </c>
      <c r="BI50" s="31">
        <f>SUM('FIGARO raw 2023'!BJ1132:BJ1155)</f>
        <v>1116.3999999999996</v>
      </c>
      <c r="BJ50" s="31">
        <f>SUM('FIGARO raw 2023'!BK1132:BK1155)</f>
        <v>767.1999999999999</v>
      </c>
      <c r="BK50" s="31">
        <f>SUM('FIGARO raw 2023'!BL1132:BL1155)</f>
        <v>96.99999999999997</v>
      </c>
      <c r="BL50" s="31">
        <f>SUM('FIGARO raw 2023'!BM1132:BM1155)</f>
        <v>500.9</v>
      </c>
      <c r="BM50" s="31">
        <f>SUM('FIGARO raw 2023'!BN1132:BN1155)</f>
        <v>0</v>
      </c>
      <c r="BN50" s="31">
        <f>SUM('FIGARO raw 2023'!BO1132:BO1155)</f>
        <v>0</v>
      </c>
      <c r="BO50" s="31">
        <f>SUM('FIGARO raw 2023'!BP1132:BP1155)</f>
        <v>264.1000000000001</v>
      </c>
      <c r="BP50" s="31">
        <f>SUM('FIGARO raw 2023'!BQ1132:BQ1155)</f>
        <v>1563.6</v>
      </c>
      <c r="BQ50" s="31">
        <f>SUM('FIGARO raw 2023'!BR1132:BR1155)</f>
        <v>29.9</v>
      </c>
      <c r="BR50" s="31">
        <f>SUM('FIGARO raw 2023'!BS1132:BS1155)</f>
        <v>1482.2</v>
      </c>
      <c r="BS50" s="31">
        <f>SUM('FIGARO raw 2023'!BT1132:BT1155)</f>
        <v>-79.50000000000001</v>
      </c>
    </row>
    <row r="51" spans="1:71" x14ac:dyDescent="0.25">
      <c r="A51" s="36" t="s">
        <v>294</v>
      </c>
      <c r="B51" s="27" t="s">
        <v>363</v>
      </c>
      <c r="C51" s="31">
        <f>SUM('FIGARO raw 2023'!D1156:D1179)</f>
        <v>6936.599999999999</v>
      </c>
      <c r="D51" s="31">
        <f>SUM('FIGARO raw 2023'!E1156:E1179)</f>
        <v>103.49999999999999</v>
      </c>
      <c r="E51" s="31">
        <f>SUM('FIGARO raw 2023'!F1156:F1179)</f>
        <v>41.6</v>
      </c>
      <c r="F51" s="31">
        <f>SUM('FIGARO raw 2023'!G1156:G1179)</f>
        <v>297.7000000000001</v>
      </c>
      <c r="G51" s="31">
        <f>SUM('FIGARO raw 2023'!H1156:H1179)</f>
        <v>3139.3999999999987</v>
      </c>
      <c r="H51" s="31">
        <f>SUM('FIGARO raw 2023'!I1156:I1179)</f>
        <v>1699.4999999999993</v>
      </c>
      <c r="I51" s="31">
        <f>SUM('FIGARO raw 2023'!J1156:J1179)</f>
        <v>259</v>
      </c>
      <c r="J51" s="31">
        <f>SUM('FIGARO raw 2023'!K1156:K1179)</f>
        <v>464.50000000000006</v>
      </c>
      <c r="K51" s="31">
        <f>SUM('FIGARO raw 2023'!L1156:L1179)</f>
        <v>286.3999999999999</v>
      </c>
      <c r="L51" s="31">
        <f>SUM('FIGARO raw 2023'!M1156:M1179)</f>
        <v>625.0000000000002</v>
      </c>
      <c r="M51" s="31">
        <f>SUM('FIGARO raw 2023'!N1156:N1179)</f>
        <v>1888.5999999999997</v>
      </c>
      <c r="N51" s="31">
        <f>SUM('FIGARO raw 2023'!O1156:O1179)</f>
        <v>1200.3000000000002</v>
      </c>
      <c r="O51" s="31">
        <f>SUM('FIGARO raw 2023'!P1156:P1179)</f>
        <v>851.6</v>
      </c>
      <c r="P51" s="31">
        <f>SUM('FIGARO raw 2023'!Q1156:Q1179)</f>
        <v>622.4000000000003</v>
      </c>
      <c r="Q51" s="31">
        <f>SUM('FIGARO raw 2023'!R1156:R1179)</f>
        <v>773.6000000000001</v>
      </c>
      <c r="R51" s="31">
        <f>SUM('FIGARO raw 2023'!S1156:S1179)</f>
        <v>1326.1999999999998</v>
      </c>
      <c r="S51" s="31">
        <f>SUM('FIGARO raw 2023'!T1156:T1179)</f>
        <v>1406.1999999999994</v>
      </c>
      <c r="T51" s="31">
        <f>SUM('FIGARO raw 2023'!U1156:U1179)</f>
        <v>1492.7999999999997</v>
      </c>
      <c r="U51" s="31">
        <f>SUM('FIGARO raw 2023'!V1156:V1179)</f>
        <v>2400.2999999999997</v>
      </c>
      <c r="V51" s="31">
        <f>SUM('FIGARO raw 2023'!W1156:W1179)</f>
        <v>3296.8</v>
      </c>
      <c r="W51" s="31">
        <f>SUM('FIGARO raw 2023'!X1156:X1179)</f>
        <v>653.6000000000001</v>
      </c>
      <c r="X51" s="31">
        <f>SUM('FIGARO raw 2023'!Y1156:Y1179)</f>
        <v>1250.7999999999995</v>
      </c>
      <c r="Y51" s="31">
        <f>SUM('FIGARO raw 2023'!Z1156:Z1179)</f>
        <v>596.1000000000003</v>
      </c>
      <c r="Z51" s="31">
        <f>SUM('FIGARO raw 2023'!AA1156:AA1179)</f>
        <v>1857.7999999999997</v>
      </c>
      <c r="AA51" s="31">
        <f>SUM('FIGARO raw 2023'!AB1156:AB1179)</f>
        <v>222.59999999999994</v>
      </c>
      <c r="AB51" s="31">
        <f>SUM('FIGARO raw 2023'!AC1156:AC1179)</f>
        <v>1221.5999999999995</v>
      </c>
      <c r="AC51" s="31">
        <f>SUM('FIGARO raw 2023'!AD1156:AD1179)</f>
        <v>5332.4</v>
      </c>
      <c r="AD51" s="31">
        <f>SUM('FIGARO raw 2023'!AE1156:AE1179)</f>
        <v>1841.3999999999994</v>
      </c>
      <c r="AE51" s="31">
        <f>SUM('FIGARO raw 2023'!AF1156:AF1179)</f>
        <v>12398.200000000003</v>
      </c>
      <c r="AF51" s="31">
        <f>SUM('FIGARO raw 2023'!AG1156:AG1179)</f>
        <v>3762.099999999998</v>
      </c>
      <c r="AG51" s="31">
        <f>SUM('FIGARO raw 2023'!AH1156:AH1179)</f>
        <v>1614.5999999999995</v>
      </c>
      <c r="AH51" s="31">
        <f>SUM('FIGARO raw 2023'!AI1156:AI1179)</f>
        <v>216.39999999999995</v>
      </c>
      <c r="AI51" s="31">
        <f>SUM('FIGARO raw 2023'!AJ1156:AJ1179)</f>
        <v>1223.4</v>
      </c>
      <c r="AJ51" s="31">
        <f>SUM('FIGARO raw 2023'!AK1156:AK1179)</f>
        <v>1852.6999999999991</v>
      </c>
      <c r="AK51" s="31">
        <f>SUM('FIGARO raw 2023'!AL1156:AL1179)</f>
        <v>336.6</v>
      </c>
      <c r="AL51" s="31">
        <f>SUM('FIGARO raw 2023'!AM1156:AM1179)</f>
        <v>2536.1999999999994</v>
      </c>
      <c r="AM51" s="31">
        <f>SUM('FIGARO raw 2023'!AN1156:AN1179)</f>
        <v>1881.6000000000001</v>
      </c>
      <c r="AN51" s="31">
        <f>SUM('FIGARO raw 2023'!AO1156:AO1179)</f>
        <v>1264.0999999999997</v>
      </c>
      <c r="AO51" s="31">
        <f>SUM('FIGARO raw 2023'!AP1156:AP1179)</f>
        <v>2221.4999999999995</v>
      </c>
      <c r="AP51" s="31">
        <f>SUM('FIGARO raw 2023'!AQ1156:AQ1179)</f>
        <v>7310.499999999999</v>
      </c>
      <c r="AQ51" s="31">
        <f>SUM('FIGARO raw 2023'!AR1156:AR1179)</f>
        <v>3667.5999999999995</v>
      </c>
      <c r="AR51" s="31">
        <f>SUM('FIGARO raw 2023'!AS1156:AS1179)</f>
        <v>3024.8999999999996</v>
      </c>
      <c r="AS51" s="31">
        <f>SUM('FIGARO raw 2023'!AT1156:AT1179)</f>
        <v>2765.9999999999995</v>
      </c>
      <c r="AT51" s="31">
        <f>SUM('FIGARO raw 2023'!AU1156:AU1179)</f>
        <v>3061.999999999999</v>
      </c>
      <c r="AU51" s="31">
        <f>SUM('FIGARO raw 2023'!AV1156:AV1179)</f>
        <v>11523.099999999999</v>
      </c>
      <c r="AV51" s="31">
        <f>SUM('FIGARO raw 2023'!AW1156:AW1179)</f>
        <v>4205.099999999999</v>
      </c>
      <c r="AW51" s="31">
        <f>SUM('FIGARO raw 2023'!AX1156:AX1179)</f>
        <v>1117.4</v>
      </c>
      <c r="AX51" s="31">
        <f>SUM('FIGARO raw 2023'!AY1156:AY1179)</f>
        <v>3080.7</v>
      </c>
      <c r="AY51" s="31">
        <f>SUM('FIGARO raw 2023'!AZ1156:AZ1179)</f>
        <v>7010.899999999999</v>
      </c>
      <c r="AZ51" s="31">
        <f>SUM('FIGARO raw 2023'!BA1156:BA1179)</f>
        <v>1934.0999999999995</v>
      </c>
      <c r="BA51" s="31">
        <f>SUM('FIGARO raw 2023'!BB1156:BB1179)</f>
        <v>922.2000000000004</v>
      </c>
      <c r="BB51" s="31">
        <f>SUM('FIGARO raw 2023'!BC1156:BC1179)</f>
        <v>579.9000000000001</v>
      </c>
      <c r="BC51" s="31">
        <f>SUM('FIGARO raw 2023'!BD1156:BD1179)</f>
        <v>5420.599999999999</v>
      </c>
      <c r="BD51" s="31">
        <f>SUM('FIGARO raw 2023'!BE1156:BE1179)</f>
        <v>4998.6</v>
      </c>
      <c r="BE51" s="31">
        <f>SUM('FIGARO raw 2023'!BF1156:BF1179)</f>
        <v>2346.3999999999996</v>
      </c>
      <c r="BF51" s="31">
        <f>SUM('FIGARO raw 2023'!BG1156:BG1179)</f>
        <v>2663.2</v>
      </c>
      <c r="BG51" s="31">
        <f>SUM('FIGARO raw 2023'!BH1156:BH1179)</f>
        <v>1307.5999999999997</v>
      </c>
      <c r="BH51" s="31">
        <f>SUM('FIGARO raw 2023'!BI1156:BI1179)</f>
        <v>1836.3</v>
      </c>
      <c r="BI51" s="31">
        <f>SUM('FIGARO raw 2023'!BJ1156:BJ1179)</f>
        <v>1521.899999999999</v>
      </c>
      <c r="BJ51" s="31">
        <f>SUM('FIGARO raw 2023'!BK1156:BK1179)</f>
        <v>1107.8</v>
      </c>
      <c r="BK51" s="31">
        <f>SUM('FIGARO raw 2023'!BL1156:BL1179)</f>
        <v>113.89999999999998</v>
      </c>
      <c r="BL51" s="31">
        <f>SUM('FIGARO raw 2023'!BM1156:BM1179)</f>
        <v>797.9000000000001</v>
      </c>
      <c r="BM51" s="31">
        <f>SUM('FIGARO raw 2023'!BN1156:BN1179)</f>
        <v>0</v>
      </c>
      <c r="BN51" s="31">
        <f>SUM('FIGARO raw 2023'!BO1156:BO1179)</f>
        <v>0</v>
      </c>
      <c r="BO51" s="31">
        <f>SUM('FIGARO raw 2023'!BP1156:BP1179)</f>
        <v>2122.4</v>
      </c>
      <c r="BP51" s="31">
        <f>SUM('FIGARO raw 2023'!BQ1156:BQ1179)</f>
        <v>27313.700000000008</v>
      </c>
      <c r="BQ51" s="31">
        <f>SUM('FIGARO raw 2023'!BR1156:BR1179)</f>
        <v>53.4</v>
      </c>
      <c r="BR51" s="31">
        <f>SUM('FIGARO raw 2023'!BS1156:BS1179)</f>
        <v>1884.3</v>
      </c>
      <c r="BS51" s="31">
        <f>SUM('FIGARO raw 2023'!BT1156:BT1179)</f>
        <v>329.50000000000006</v>
      </c>
    </row>
    <row r="52" spans="1:71" x14ac:dyDescent="0.25">
      <c r="A52" s="36" t="s">
        <v>295</v>
      </c>
      <c r="B52" s="27" t="s">
        <v>364</v>
      </c>
      <c r="C52" s="31">
        <f>SUM('FIGARO raw 2023'!D1180:D1203)</f>
        <v>3455.2999999999997</v>
      </c>
      <c r="D52" s="31">
        <f>SUM('FIGARO raw 2023'!E1180:E1203)</f>
        <v>212.59999999999997</v>
      </c>
      <c r="E52" s="31">
        <f>SUM('FIGARO raw 2023'!F1180:F1203)</f>
        <v>89.6</v>
      </c>
      <c r="F52" s="31">
        <f>SUM('FIGARO raw 2023'!G1180:G1203)</f>
        <v>735.4000000000002</v>
      </c>
      <c r="G52" s="31">
        <f>SUM('FIGARO raw 2023'!H1180:H1203)</f>
        <v>6627.499999999999</v>
      </c>
      <c r="H52" s="31">
        <f>SUM('FIGARO raw 2023'!I1180:I1203)</f>
        <v>1029.9999999999995</v>
      </c>
      <c r="I52" s="31">
        <f>SUM('FIGARO raw 2023'!J1180:J1203)</f>
        <v>828.9000000000002</v>
      </c>
      <c r="J52" s="31">
        <f>SUM('FIGARO raw 2023'!K1180:K1203)</f>
        <v>1207.4999999999993</v>
      </c>
      <c r="K52" s="31">
        <f>SUM('FIGARO raw 2023'!L1180:L1203)</f>
        <v>919.9000000000001</v>
      </c>
      <c r="L52" s="31">
        <f>SUM('FIGARO raw 2023'!M1180:M1203)</f>
        <v>1383.6000000000001</v>
      </c>
      <c r="M52" s="31">
        <f>SUM('FIGARO raw 2023'!N1180:N1203)</f>
        <v>5313.299999999999</v>
      </c>
      <c r="N52" s="31">
        <f>SUM('FIGARO raw 2023'!O1180:O1203)</f>
        <v>7045.400000000001</v>
      </c>
      <c r="O52" s="31">
        <f>SUM('FIGARO raw 2023'!P1180:P1203)</f>
        <v>2330.100000000001</v>
      </c>
      <c r="P52" s="31">
        <f>SUM('FIGARO raw 2023'!Q1180:Q1203)</f>
        <v>2081.8</v>
      </c>
      <c r="Q52" s="31">
        <f>SUM('FIGARO raw 2023'!R1180:R1203)</f>
        <v>1626.4999999999998</v>
      </c>
      <c r="R52" s="31">
        <f>SUM('FIGARO raw 2023'!S1180:S1203)</f>
        <v>3244.8999999999996</v>
      </c>
      <c r="S52" s="31">
        <f>SUM('FIGARO raw 2023'!T1180:T1203)</f>
        <v>2443.8</v>
      </c>
      <c r="T52" s="31">
        <f>SUM('FIGARO raw 2023'!U1180:U1203)</f>
        <v>2174.2999999999984</v>
      </c>
      <c r="U52" s="31">
        <f>SUM('FIGARO raw 2023'!V1180:V1203)</f>
        <v>4054.499999999999</v>
      </c>
      <c r="V52" s="31">
        <f>SUM('FIGARO raw 2023'!W1180:W1203)</f>
        <v>4788.400000000001</v>
      </c>
      <c r="W52" s="31">
        <f>SUM('FIGARO raw 2023'!X1180:X1203)</f>
        <v>1355.8999999999999</v>
      </c>
      <c r="X52" s="31">
        <f>SUM('FIGARO raw 2023'!Y1180:Y1203)</f>
        <v>1497.9</v>
      </c>
      <c r="Y52" s="31">
        <f>SUM('FIGARO raw 2023'!Z1180:Z1203)</f>
        <v>1581.5999999999997</v>
      </c>
      <c r="Z52" s="31">
        <f>SUM('FIGARO raw 2023'!AA1180:AA1203)</f>
        <v>5802.900000000001</v>
      </c>
      <c r="AA52" s="31">
        <f>SUM('FIGARO raw 2023'!AB1180:AB1203)</f>
        <v>832.2000000000002</v>
      </c>
      <c r="AB52" s="31">
        <f>SUM('FIGARO raw 2023'!AC1180:AC1203)</f>
        <v>3514.8</v>
      </c>
      <c r="AC52" s="31">
        <f>SUM('FIGARO raw 2023'!AD1180:AD1203)</f>
        <v>26799.899999999998</v>
      </c>
      <c r="AD52" s="31">
        <f>SUM('FIGARO raw 2023'!AE1180:AE1203)</f>
        <v>2828.2000000000003</v>
      </c>
      <c r="AE52" s="31">
        <f>SUM('FIGARO raw 2023'!AF1180:AF1203)</f>
        <v>20409.7</v>
      </c>
      <c r="AF52" s="31">
        <f>SUM('FIGARO raw 2023'!AG1180:AG1203)</f>
        <v>10689.800000000005</v>
      </c>
      <c r="AG52" s="31">
        <f>SUM('FIGARO raw 2023'!AH1180:AH1203)</f>
        <v>10672.4</v>
      </c>
      <c r="AH52" s="31">
        <f>SUM('FIGARO raw 2023'!AI1180:AI1203)</f>
        <v>4063.7</v>
      </c>
      <c r="AI52" s="31">
        <f>SUM('FIGARO raw 2023'!AJ1180:AJ1203)</f>
        <v>6231.4</v>
      </c>
      <c r="AJ52" s="31">
        <f>SUM('FIGARO raw 2023'!AK1180:AK1203)</f>
        <v>7986.4000000000015</v>
      </c>
      <c r="AK52" s="31">
        <f>SUM('FIGARO raw 2023'!AL1180:AL1203)</f>
        <v>1013.5000000000001</v>
      </c>
      <c r="AL52" s="31">
        <f>SUM('FIGARO raw 2023'!AM1180:AM1203)</f>
        <v>6450.300000000002</v>
      </c>
      <c r="AM52" s="31">
        <f>SUM('FIGARO raw 2023'!AN1180:AN1203)</f>
        <v>1893.8999999999999</v>
      </c>
      <c r="AN52" s="31">
        <f>SUM('FIGARO raw 2023'!AO1180:AO1203)</f>
        <v>7412.6</v>
      </c>
      <c r="AO52" s="31">
        <f>SUM('FIGARO raw 2023'!AP1180:AP1203)</f>
        <v>5827.200000000001</v>
      </c>
      <c r="AP52" s="31">
        <f>SUM('FIGARO raw 2023'!AQ1180:AQ1203)</f>
        <v>18858.1</v>
      </c>
      <c r="AQ52" s="31">
        <f>SUM('FIGARO raw 2023'!AR1180:AR1203)</f>
        <v>3100.4999999999986</v>
      </c>
      <c r="AR52" s="31">
        <f>SUM('FIGARO raw 2023'!AS1180:AS1203)</f>
        <v>2790.899999999999</v>
      </c>
      <c r="AS52" s="31">
        <f>SUM('FIGARO raw 2023'!AT1180:AT1203)</f>
        <v>3327.899999999999</v>
      </c>
      <c r="AT52" s="31">
        <f>SUM('FIGARO raw 2023'!AU1180:AU1203)</f>
        <v>1429.6999999999996</v>
      </c>
      <c r="AU52" s="31">
        <f>SUM('FIGARO raw 2023'!AV1180:AV1203)</f>
        <v>12908.300000000001</v>
      </c>
      <c r="AV52" s="31">
        <f>SUM('FIGARO raw 2023'!AW1180:AW1203)</f>
        <v>3424.5000000000005</v>
      </c>
      <c r="AW52" s="31">
        <f>SUM('FIGARO raw 2023'!AX1180:AX1203)</f>
        <v>2130.6</v>
      </c>
      <c r="AX52" s="31">
        <f>SUM('FIGARO raw 2023'!AY1180:AY1203)</f>
        <v>1971.1999999999996</v>
      </c>
      <c r="AY52" s="31">
        <f>SUM('FIGARO raw 2023'!AZ1180:AZ1203)</f>
        <v>1642.5</v>
      </c>
      <c r="AZ52" s="31">
        <f>SUM('FIGARO raw 2023'!BA1180:BA1203)</f>
        <v>33253.5</v>
      </c>
      <c r="BA52" s="31">
        <f>SUM('FIGARO raw 2023'!BB1180:BB1203)</f>
        <v>533.6</v>
      </c>
      <c r="BB52" s="31">
        <f>SUM('FIGARO raw 2023'!BC1180:BC1203)</f>
        <v>1064.9999999999993</v>
      </c>
      <c r="BC52" s="31">
        <f>SUM('FIGARO raw 2023'!BD1180:BD1203)</f>
        <v>12037.8</v>
      </c>
      <c r="BD52" s="31">
        <f>SUM('FIGARO raw 2023'!BE1180:BE1203)</f>
        <v>6792.0999999999985</v>
      </c>
      <c r="BE52" s="31">
        <f>SUM('FIGARO raw 2023'!BF1180:BF1203)</f>
        <v>3818.3999999999996</v>
      </c>
      <c r="BF52" s="31">
        <f>SUM('FIGARO raw 2023'!BG1180:BG1203)</f>
        <v>4912.000000000001</v>
      </c>
      <c r="BG52" s="31">
        <f>SUM('FIGARO raw 2023'!BH1180:BH1203)</f>
        <v>2755.2999999999993</v>
      </c>
      <c r="BH52" s="31">
        <f>SUM('FIGARO raw 2023'!BI1180:BI1203)</f>
        <v>2100.7999999999997</v>
      </c>
      <c r="BI52" s="31">
        <f>SUM('FIGARO raw 2023'!BJ1180:BJ1203)</f>
        <v>2216.199999999998</v>
      </c>
      <c r="BJ52" s="31">
        <f>SUM('FIGARO raw 2023'!BK1180:BK1203)</f>
        <v>1142.899999999999</v>
      </c>
      <c r="BK52" s="31">
        <f>SUM('FIGARO raw 2023'!BL1180:BL1203)</f>
        <v>225.69999999999996</v>
      </c>
      <c r="BL52" s="31">
        <f>SUM('FIGARO raw 2023'!BM1180:BM1203)</f>
        <v>2444.699999999999</v>
      </c>
      <c r="BM52" s="31">
        <f>SUM('FIGARO raw 2023'!BN1180:BN1203)</f>
        <v>0</v>
      </c>
      <c r="BN52" s="31">
        <f>SUM('FIGARO raw 2023'!BO1180:BO1203)</f>
        <v>0</v>
      </c>
      <c r="BO52" s="31">
        <f>SUM('FIGARO raw 2023'!BP1180:BP1203)</f>
        <v>933.4</v>
      </c>
      <c r="BP52" s="31">
        <f>SUM('FIGARO raw 2023'!BQ1180:BQ1203)</f>
        <v>32486.600000000002</v>
      </c>
      <c r="BQ52" s="31">
        <f>SUM('FIGARO raw 2023'!BR1180:BR1203)</f>
        <v>26.3</v>
      </c>
      <c r="BR52" s="31">
        <f>SUM('FIGARO raw 2023'!BS1180:BS1203)</f>
        <v>3849.9</v>
      </c>
      <c r="BS52" s="31">
        <f>SUM('FIGARO raw 2023'!BT1180:BT1203)</f>
        <v>34.59999999999999</v>
      </c>
    </row>
    <row r="53" spans="1:71" x14ac:dyDescent="0.25">
      <c r="A53" s="36" t="s">
        <v>296</v>
      </c>
      <c r="B53" s="27" t="s">
        <v>365</v>
      </c>
      <c r="C53" s="31">
        <f>SUM('FIGARO raw 2023'!D1204:D1227)</f>
        <v>4065.7999999999997</v>
      </c>
      <c r="D53" s="31">
        <f>SUM('FIGARO raw 2023'!E1204:E1227)</f>
        <v>177.4</v>
      </c>
      <c r="E53" s="31">
        <f>SUM('FIGARO raw 2023'!F1204:F1227)</f>
        <v>61.50000000000001</v>
      </c>
      <c r="F53" s="31">
        <f>SUM('FIGARO raw 2023'!G1204:G1227)</f>
        <v>579.1</v>
      </c>
      <c r="G53" s="31">
        <f>SUM('FIGARO raw 2023'!H1204:H1227)</f>
        <v>13334.300000000001</v>
      </c>
      <c r="H53" s="31">
        <f>SUM('FIGARO raw 2023'!I1204:I1227)</f>
        <v>1206.8</v>
      </c>
      <c r="I53" s="31">
        <f>SUM('FIGARO raw 2023'!J1204:J1227)</f>
        <v>1161.4</v>
      </c>
      <c r="J53" s="31">
        <f>SUM('FIGARO raw 2023'!K1204:K1227)</f>
        <v>1470.2999999999997</v>
      </c>
      <c r="K53" s="31">
        <f>SUM('FIGARO raw 2023'!L1204:L1227)</f>
        <v>787.3</v>
      </c>
      <c r="L53" s="31">
        <f>SUM('FIGARO raw 2023'!M1204:M1227)</f>
        <v>507.3000000000001</v>
      </c>
      <c r="M53" s="31">
        <f>SUM('FIGARO raw 2023'!N1204:N1227)</f>
        <v>3320.8</v>
      </c>
      <c r="N53" s="31">
        <f>SUM('FIGARO raw 2023'!O1204:O1227)</f>
        <v>3031.299999999999</v>
      </c>
      <c r="O53" s="31">
        <f>SUM('FIGARO raw 2023'!P1204:P1227)</f>
        <v>3488.6</v>
      </c>
      <c r="P53" s="31">
        <f>SUM('FIGARO raw 2023'!Q1204:Q1227)</f>
        <v>2698.2999999999997</v>
      </c>
      <c r="Q53" s="31">
        <f>SUM('FIGARO raw 2023'!R1204:R1227)</f>
        <v>2252.7000000000003</v>
      </c>
      <c r="R53" s="31">
        <f>SUM('FIGARO raw 2023'!S1204:S1227)</f>
        <v>6291.299999999999</v>
      </c>
      <c r="S53" s="31">
        <f>SUM('FIGARO raw 2023'!T1204:T1227)</f>
        <v>2906.8999999999996</v>
      </c>
      <c r="T53" s="31">
        <f>SUM('FIGARO raw 2023'!U1204:U1227)</f>
        <v>3563.4999999999986</v>
      </c>
      <c r="U53" s="31">
        <f>SUM('FIGARO raw 2023'!V1204:V1227)</f>
        <v>7412.100000000001</v>
      </c>
      <c r="V53" s="31">
        <f>SUM('FIGARO raw 2023'!W1204:W1227)</f>
        <v>6687.200000000002</v>
      </c>
      <c r="W53" s="31">
        <f>SUM('FIGARO raw 2023'!X1204:X1227)</f>
        <v>3645.1999999999994</v>
      </c>
      <c r="X53" s="31">
        <f>SUM('FIGARO raw 2023'!Y1204:Y1227)</f>
        <v>2011.2</v>
      </c>
      <c r="Y53" s="31">
        <f>SUM('FIGARO raw 2023'!Z1204:Z1227)</f>
        <v>4105.9</v>
      </c>
      <c r="Z53" s="31">
        <f>SUM('FIGARO raw 2023'!AA1204:AA1227)</f>
        <v>2879.1</v>
      </c>
      <c r="AA53" s="31">
        <f>SUM('FIGARO raw 2023'!AB1204:AB1227)</f>
        <v>398.9000000000001</v>
      </c>
      <c r="AB53" s="31">
        <f>SUM('FIGARO raw 2023'!AC1204:AC1227)</f>
        <v>2380.4999999999995</v>
      </c>
      <c r="AC53" s="31">
        <f>SUM('FIGARO raw 2023'!AD1204:AD1227)</f>
        <v>18494.7</v>
      </c>
      <c r="AD53" s="31">
        <f>SUM('FIGARO raw 2023'!AE1204:AE1227)</f>
        <v>1919.1999999999998</v>
      </c>
      <c r="AE53" s="31">
        <f>SUM('FIGARO raw 2023'!AF1204:AF1227)</f>
        <v>14491.900000000001</v>
      </c>
      <c r="AF53" s="31">
        <f>SUM('FIGARO raw 2023'!AG1204:AG1227)</f>
        <v>7715.100000000002</v>
      </c>
      <c r="AG53" s="31">
        <f>SUM('FIGARO raw 2023'!AH1204:AH1227)</f>
        <v>7369.0999999999985</v>
      </c>
      <c r="AH53" s="31">
        <f>SUM('FIGARO raw 2023'!AI1204:AI1227)</f>
        <v>2334.6</v>
      </c>
      <c r="AI53" s="31">
        <f>SUM('FIGARO raw 2023'!AJ1204:AJ1227)</f>
        <v>1307.1999999999998</v>
      </c>
      <c r="AJ53" s="31">
        <f>SUM('FIGARO raw 2023'!AK1204:AK1227)</f>
        <v>11390.3</v>
      </c>
      <c r="AK53" s="31">
        <f>SUM('FIGARO raw 2023'!AL1204:AL1227)</f>
        <v>2711.2999999999997</v>
      </c>
      <c r="AL53" s="31">
        <f>SUM('FIGARO raw 2023'!AM1204:AM1227)</f>
        <v>5433.000000000001</v>
      </c>
      <c r="AM53" s="31">
        <f>SUM('FIGARO raw 2023'!AN1204:AN1227)</f>
        <v>812.0000000000002</v>
      </c>
      <c r="AN53" s="31">
        <f>SUM('FIGARO raw 2023'!AO1204:AO1227)</f>
        <v>510.90000000000015</v>
      </c>
      <c r="AO53" s="31">
        <f>SUM('FIGARO raw 2023'!AP1204:AP1227)</f>
        <v>2169.499999999999</v>
      </c>
      <c r="AP53" s="31">
        <f>SUM('FIGARO raw 2023'!AQ1204:AQ1227)</f>
        <v>6818.999999999999</v>
      </c>
      <c r="AQ53" s="31">
        <f>SUM('FIGARO raw 2023'!AR1204:AR1227)</f>
        <v>2562.8999999999996</v>
      </c>
      <c r="AR53" s="31">
        <f>SUM('FIGARO raw 2023'!AS1204:AS1227)</f>
        <v>797</v>
      </c>
      <c r="AS53" s="31">
        <f>SUM('FIGARO raw 2023'!AT1204:AT1227)</f>
        <v>1756.7999999999997</v>
      </c>
      <c r="AT53" s="31">
        <f>SUM('FIGARO raw 2023'!AU1204:AU1227)</f>
        <v>1856.5999999999997</v>
      </c>
      <c r="AU53" s="31">
        <f>SUM('FIGARO raw 2023'!AV1204:AV1227)</f>
        <v>8190.1</v>
      </c>
      <c r="AV53" s="31">
        <f>SUM('FIGARO raw 2023'!AW1204:AW1227)</f>
        <v>4623.799999999999</v>
      </c>
      <c r="AW53" s="31">
        <f>SUM('FIGARO raw 2023'!AX1204:AX1227)</f>
        <v>1519.6000000000004</v>
      </c>
      <c r="AX53" s="31">
        <f>SUM('FIGARO raw 2023'!AY1204:AY1227)</f>
        <v>1021.4000000000002</v>
      </c>
      <c r="AY53" s="31">
        <f>SUM('FIGARO raw 2023'!AZ1204:AZ1227)</f>
        <v>1212.8000000000002</v>
      </c>
      <c r="AZ53" s="31">
        <f>SUM('FIGARO raw 2023'!BA1204:BA1227)</f>
        <v>3437.6999999999994</v>
      </c>
      <c r="BA53" s="31">
        <f>SUM('FIGARO raw 2023'!BB1204:BB1227)</f>
        <v>9214.099999999997</v>
      </c>
      <c r="BB53" s="31">
        <f>SUM('FIGARO raw 2023'!BC1204:BC1227)</f>
        <v>635.1999999999999</v>
      </c>
      <c r="BC53" s="31">
        <f>SUM('FIGARO raw 2023'!BD1204:BD1227)</f>
        <v>9484.099999999999</v>
      </c>
      <c r="BD53" s="31">
        <f>SUM('FIGARO raw 2023'!BE1204:BE1227)</f>
        <v>4821.800000000001</v>
      </c>
      <c r="BE53" s="31">
        <f>SUM('FIGARO raw 2023'!BF1204:BF1227)</f>
        <v>3325.8000000000006</v>
      </c>
      <c r="BF53" s="31">
        <f>SUM('FIGARO raw 2023'!BG1204:BG1227)</f>
        <v>7195.500000000001</v>
      </c>
      <c r="BG53" s="31">
        <f>SUM('FIGARO raw 2023'!BH1204:BH1227)</f>
        <v>4258.699999999999</v>
      </c>
      <c r="BH53" s="31">
        <f>SUM('FIGARO raw 2023'!BI1204:BI1227)</f>
        <v>709.5999999999999</v>
      </c>
      <c r="BI53" s="31">
        <f>SUM('FIGARO raw 2023'!BJ1204:BJ1227)</f>
        <v>577.9000000000001</v>
      </c>
      <c r="BJ53" s="31">
        <f>SUM('FIGARO raw 2023'!BK1204:BK1227)</f>
        <v>793.3</v>
      </c>
      <c r="BK53" s="31">
        <f>SUM('FIGARO raw 2023'!BL1204:BL1227)</f>
        <v>269.2</v>
      </c>
      <c r="BL53" s="31">
        <f>SUM('FIGARO raw 2023'!BM1204:BM1227)</f>
        <v>675.7</v>
      </c>
      <c r="BM53" s="31">
        <f>SUM('FIGARO raw 2023'!BN1204:BN1227)</f>
        <v>0</v>
      </c>
      <c r="BN53" s="31">
        <f>SUM('FIGARO raw 2023'!BO1204:BO1227)</f>
        <v>0</v>
      </c>
      <c r="BO53" s="31">
        <f>SUM('FIGARO raw 2023'!BP1204:BP1227)</f>
        <v>3321.7999999999997</v>
      </c>
      <c r="BP53" s="31">
        <f>SUM('FIGARO raw 2023'!BQ1204:BQ1227)</f>
        <v>3724.7999999999993</v>
      </c>
      <c r="BQ53" s="31">
        <f>SUM('FIGARO raw 2023'!BR1204:BR1227)</f>
        <v>60.1</v>
      </c>
      <c r="BR53" s="31">
        <f>SUM('FIGARO raw 2023'!BS1204:BS1227)</f>
        <v>781.7</v>
      </c>
      <c r="BS53" s="31">
        <f>SUM('FIGARO raw 2023'!BT1204:BT1227)</f>
        <v>145.2</v>
      </c>
    </row>
    <row r="54" spans="1:71" x14ac:dyDescent="0.25">
      <c r="A54" s="36" t="s">
        <v>297</v>
      </c>
      <c r="B54" s="27" t="s">
        <v>366</v>
      </c>
      <c r="C54" s="31">
        <f>SUM('FIGARO raw 2023'!D1228:D1251)</f>
        <v>217.49999999999997</v>
      </c>
      <c r="D54" s="31">
        <f>SUM('FIGARO raw 2023'!E1228:E1251)</f>
        <v>61.000000000000014</v>
      </c>
      <c r="E54" s="31">
        <f>SUM('FIGARO raw 2023'!F1228:F1251)</f>
        <v>74.2</v>
      </c>
      <c r="F54" s="31">
        <f>SUM('FIGARO raw 2023'!G1228:G1251)</f>
        <v>133.60000000000002</v>
      </c>
      <c r="G54" s="31">
        <f>SUM('FIGARO raw 2023'!H1228:H1251)</f>
        <v>558.6</v>
      </c>
      <c r="H54" s="31">
        <f>SUM('FIGARO raw 2023'!I1228:I1251)</f>
        <v>236.2</v>
      </c>
      <c r="I54" s="31">
        <f>SUM('FIGARO raw 2023'!J1228:J1251)</f>
        <v>151.39999999999998</v>
      </c>
      <c r="J54" s="31">
        <f>SUM('FIGARO raw 2023'!K1228:K1251)</f>
        <v>203.1</v>
      </c>
      <c r="K54" s="31">
        <f>SUM('FIGARO raw 2023'!L1228:L1251)</f>
        <v>121.7</v>
      </c>
      <c r="L54" s="31">
        <f>SUM('FIGARO raw 2023'!M1228:M1251)</f>
        <v>231.39999999999998</v>
      </c>
      <c r="M54" s="31">
        <f>SUM('FIGARO raw 2023'!N1228:N1251)</f>
        <v>448.30000000000007</v>
      </c>
      <c r="N54" s="31">
        <f>SUM('FIGARO raw 2023'!O1228:O1251)</f>
        <v>316.3</v>
      </c>
      <c r="O54" s="31">
        <f>SUM('FIGARO raw 2023'!P1228:P1251)</f>
        <v>282</v>
      </c>
      <c r="P54" s="31">
        <f>SUM('FIGARO raw 2023'!Q1228:Q1251)</f>
        <v>313.99999999999994</v>
      </c>
      <c r="Q54" s="31">
        <f>SUM('FIGARO raw 2023'!R1228:R1251)</f>
        <v>295.29999999999995</v>
      </c>
      <c r="R54" s="31">
        <f>SUM('FIGARO raw 2023'!S1228:S1251)</f>
        <v>448.2000000000001</v>
      </c>
      <c r="S54" s="31">
        <f>SUM('FIGARO raw 2023'!T1228:T1251)</f>
        <v>278.8</v>
      </c>
      <c r="T54" s="31">
        <f>SUM('FIGARO raw 2023'!U1228:U1251)</f>
        <v>523.4000000000001</v>
      </c>
      <c r="U54" s="31">
        <f>SUM('FIGARO raw 2023'!V1228:V1251)</f>
        <v>476.00000000000017</v>
      </c>
      <c r="V54" s="31">
        <f>SUM('FIGARO raw 2023'!W1228:W1251)</f>
        <v>706.5000000000001</v>
      </c>
      <c r="W54" s="31">
        <f>SUM('FIGARO raw 2023'!X1228:X1251)</f>
        <v>310.19999999999993</v>
      </c>
      <c r="X54" s="31">
        <f>SUM('FIGARO raw 2023'!Y1228:Y1251)</f>
        <v>237.60000000000002</v>
      </c>
      <c r="Y54" s="31">
        <f>SUM('FIGARO raw 2023'!Z1228:Z1251)</f>
        <v>242.19999999999996</v>
      </c>
      <c r="Z54" s="31">
        <f>SUM('FIGARO raw 2023'!AA1228:AA1251)</f>
        <v>555.4000000000001</v>
      </c>
      <c r="AA54" s="31">
        <f>SUM('FIGARO raw 2023'!AB1228:AB1251)</f>
        <v>111.49999999999999</v>
      </c>
      <c r="AB54" s="31">
        <f>SUM('FIGARO raw 2023'!AC1228:AC1251)</f>
        <v>340.5</v>
      </c>
      <c r="AC54" s="31">
        <f>SUM('FIGARO raw 2023'!AD1228:AD1251)</f>
        <v>1053.3</v>
      </c>
      <c r="AD54" s="31">
        <f>SUM('FIGARO raw 2023'!AE1228:AE1251)</f>
        <v>339.20000000000005</v>
      </c>
      <c r="AE54" s="31">
        <f>SUM('FIGARO raw 2023'!AF1228:AF1251)</f>
        <v>1537.8</v>
      </c>
      <c r="AF54" s="31">
        <f>SUM('FIGARO raw 2023'!AG1228:AG1251)</f>
        <v>562.6000000000001</v>
      </c>
      <c r="AG54" s="31">
        <f>SUM('FIGARO raw 2023'!AH1228:AH1251)</f>
        <v>2627.7999999999997</v>
      </c>
      <c r="AH54" s="31">
        <f>SUM('FIGARO raw 2023'!AI1228:AI1251)</f>
        <v>552.2</v>
      </c>
      <c r="AI54" s="31">
        <f>SUM('FIGARO raw 2023'!AJ1228:AJ1251)</f>
        <v>3834.999999999999</v>
      </c>
      <c r="AJ54" s="31">
        <f>SUM('FIGARO raw 2023'!AK1228:AK1251)</f>
        <v>1711.5</v>
      </c>
      <c r="AK54" s="31">
        <f>SUM('FIGARO raw 2023'!AL1228:AL1251)</f>
        <v>127.1</v>
      </c>
      <c r="AL54" s="31">
        <f>SUM('FIGARO raw 2023'!AM1228:AM1251)</f>
        <v>2037.7999999999995</v>
      </c>
      <c r="AM54" s="31">
        <f>SUM('FIGARO raw 2023'!AN1228:AN1251)</f>
        <v>162.7</v>
      </c>
      <c r="AN54" s="31">
        <f>SUM('FIGARO raw 2023'!AO1228:AO1251)</f>
        <v>374.3999999999999</v>
      </c>
      <c r="AO54" s="31">
        <f>SUM('FIGARO raw 2023'!AP1228:AP1251)</f>
        <v>654.2000000000003</v>
      </c>
      <c r="AP54" s="31">
        <f>SUM('FIGARO raw 2023'!AQ1228:AQ1251)</f>
        <v>864.6000000000001</v>
      </c>
      <c r="AQ54" s="31">
        <f>SUM('FIGARO raw 2023'!AR1228:AR1251)</f>
        <v>386.70000000000016</v>
      </c>
      <c r="AR54" s="31">
        <f>SUM('FIGARO raw 2023'!AS1228:AS1251)</f>
        <v>359.8</v>
      </c>
      <c r="AS54" s="31">
        <f>SUM('FIGARO raw 2023'!AT1228:AT1251)</f>
        <v>251.00000000000003</v>
      </c>
      <c r="AT54" s="31">
        <f>SUM('FIGARO raw 2023'!AU1228:AU1251)</f>
        <v>265</v>
      </c>
      <c r="AU54" s="31">
        <f>SUM('FIGARO raw 2023'!AV1228:AV1251)</f>
        <v>1089.5000000000002</v>
      </c>
      <c r="AV54" s="31">
        <f>SUM('FIGARO raw 2023'!AW1228:AW1251)</f>
        <v>286.2</v>
      </c>
      <c r="AW54" s="31">
        <f>SUM('FIGARO raw 2023'!AX1228:AX1251)</f>
        <v>266.4</v>
      </c>
      <c r="AX54" s="31">
        <f>SUM('FIGARO raw 2023'!AY1228:AY1251)</f>
        <v>240.79999999999995</v>
      </c>
      <c r="AY54" s="31">
        <f>SUM('FIGARO raw 2023'!AZ1228:AZ1251)</f>
        <v>191.29999999999995</v>
      </c>
      <c r="AZ54" s="31">
        <f>SUM('FIGARO raw 2023'!BA1228:BA1251)</f>
        <v>560.5</v>
      </c>
      <c r="BA54" s="31">
        <f>SUM('FIGARO raw 2023'!BB1228:BB1251)</f>
        <v>139</v>
      </c>
      <c r="BB54" s="31">
        <f>SUM('FIGARO raw 2023'!BC1228:BC1251)</f>
        <v>13262.3</v>
      </c>
      <c r="BC54" s="31">
        <f>SUM('FIGARO raw 2023'!BD1228:BD1251)</f>
        <v>417.29999999999995</v>
      </c>
      <c r="BD54" s="31">
        <f>SUM('FIGARO raw 2023'!BE1228:BE1251)</f>
        <v>911.5000000000001</v>
      </c>
      <c r="BE54" s="31">
        <f>SUM('FIGARO raw 2023'!BF1228:BF1251)</f>
        <v>549.7</v>
      </c>
      <c r="BF54" s="31">
        <f>SUM('FIGARO raw 2023'!BG1228:BG1251)</f>
        <v>472.5000000000001</v>
      </c>
      <c r="BG54" s="31">
        <f>SUM('FIGARO raw 2023'!BH1228:BH1251)</f>
        <v>287</v>
      </c>
      <c r="BH54" s="31">
        <f>SUM('FIGARO raw 2023'!BI1228:BI1251)</f>
        <v>683.0000000000002</v>
      </c>
      <c r="BI54" s="31">
        <f>SUM('FIGARO raw 2023'!BJ1228:BJ1251)</f>
        <v>1318.6999999999998</v>
      </c>
      <c r="BJ54" s="31">
        <f>SUM('FIGARO raw 2023'!BK1228:BK1251)</f>
        <v>207.79999999999998</v>
      </c>
      <c r="BK54" s="31">
        <f>SUM('FIGARO raw 2023'!BL1228:BL1251)</f>
        <v>116.79999999999998</v>
      </c>
      <c r="BL54" s="31">
        <f>SUM('FIGARO raw 2023'!BM1228:BM1251)</f>
        <v>156.29999999999998</v>
      </c>
      <c r="BM54" s="31">
        <f>SUM('FIGARO raw 2023'!BN1228:BN1251)</f>
        <v>0</v>
      </c>
      <c r="BN54" s="31">
        <f>SUM('FIGARO raw 2023'!BO1228:BO1251)</f>
        <v>0</v>
      </c>
      <c r="BO54" s="31">
        <f>SUM('FIGARO raw 2023'!BP1228:BP1251)</f>
        <v>2479.699999999999</v>
      </c>
      <c r="BP54" s="31">
        <f>SUM('FIGARO raw 2023'!BQ1228:BQ1251)</f>
        <v>86658.09999999999</v>
      </c>
      <c r="BQ54" s="31">
        <f>SUM('FIGARO raw 2023'!BR1228:BR1251)</f>
        <v>161.9</v>
      </c>
      <c r="BR54" s="31">
        <f>SUM('FIGARO raw 2023'!BS1228:BS1251)</f>
        <v>543.5</v>
      </c>
      <c r="BS54" s="31">
        <f>SUM('FIGARO raw 2023'!BT1228:BT1251)</f>
        <v>231.69999999999996</v>
      </c>
    </row>
    <row r="55" spans="1:71" x14ac:dyDescent="0.25">
      <c r="A55" s="36" t="s">
        <v>298</v>
      </c>
      <c r="B55" s="27" t="s">
        <v>367</v>
      </c>
      <c r="C55" s="31">
        <f>SUM('FIGARO raw 2023'!D1252:D1275)</f>
        <v>2856.1999999999994</v>
      </c>
      <c r="D55" s="31">
        <f>SUM('FIGARO raw 2023'!E1252:E1275)</f>
        <v>322</v>
      </c>
      <c r="E55" s="31">
        <f>SUM('FIGARO raw 2023'!F1252:F1275)</f>
        <v>70.7</v>
      </c>
      <c r="F55" s="31">
        <f>SUM('FIGARO raw 2023'!G1252:G1275)</f>
        <v>1407.6999999999996</v>
      </c>
      <c r="G55" s="31">
        <f>SUM('FIGARO raw 2023'!H1252:H1275)</f>
        <v>14224.299999999997</v>
      </c>
      <c r="H55" s="31">
        <f>SUM('FIGARO raw 2023'!I1252:I1275)</f>
        <v>2896.2</v>
      </c>
      <c r="I55" s="31">
        <f>SUM('FIGARO raw 2023'!J1252:J1275)</f>
        <v>1483.6</v>
      </c>
      <c r="J55" s="31">
        <f>SUM('FIGARO raw 2023'!K1252:K1275)</f>
        <v>2631.299999999999</v>
      </c>
      <c r="K55" s="31">
        <f>SUM('FIGARO raw 2023'!L1252:L1275)</f>
        <v>1179</v>
      </c>
      <c r="L55" s="31">
        <f>SUM('FIGARO raw 2023'!M1252:M1275)</f>
        <v>3762.7000000000007</v>
      </c>
      <c r="M55" s="31">
        <f>SUM('FIGARO raw 2023'!N1252:N1275)</f>
        <v>10733.7</v>
      </c>
      <c r="N55" s="31">
        <f>SUM('FIGARO raw 2023'!O1252:O1275)</f>
        <v>5876.8</v>
      </c>
      <c r="O55" s="31">
        <f>SUM('FIGARO raw 2023'!P1252:P1275)</f>
        <v>3528.3</v>
      </c>
      <c r="P55" s="31">
        <f>SUM('FIGARO raw 2023'!Q1252:Q1275)</f>
        <v>3147.7000000000003</v>
      </c>
      <c r="Q55" s="31">
        <f>SUM('FIGARO raw 2023'!R1252:R1275)</f>
        <v>4602.699999999997</v>
      </c>
      <c r="R55" s="31">
        <f>SUM('FIGARO raw 2023'!S1252:S1275)</f>
        <v>5892.500000000002</v>
      </c>
      <c r="S55" s="31">
        <f>SUM('FIGARO raw 2023'!T1252:T1275)</f>
        <v>3335.4999999999986</v>
      </c>
      <c r="T55" s="31">
        <f>SUM('FIGARO raw 2023'!U1252:U1275)</f>
        <v>4452.599999999999</v>
      </c>
      <c r="U55" s="31">
        <f>SUM('FIGARO raw 2023'!V1252:V1275)</f>
        <v>8992.299999999997</v>
      </c>
      <c r="V55" s="31">
        <f>SUM('FIGARO raw 2023'!W1252:W1275)</f>
        <v>10851.900000000001</v>
      </c>
      <c r="W55" s="31">
        <f>SUM('FIGARO raw 2023'!X1252:X1275)</f>
        <v>2994.3000000000006</v>
      </c>
      <c r="X55" s="31">
        <f>SUM('FIGARO raw 2023'!Y1252:Y1275)</f>
        <v>3373.6</v>
      </c>
      <c r="Y55" s="31">
        <f>SUM('FIGARO raw 2023'!Z1252:Z1275)</f>
        <v>3008.6</v>
      </c>
      <c r="Z55" s="31">
        <f>SUM('FIGARO raw 2023'!AA1252:AA1275)</f>
        <v>14272.100000000002</v>
      </c>
      <c r="AA55" s="31">
        <f>SUM('FIGARO raw 2023'!AB1252:AB1275)</f>
        <v>2004.4</v>
      </c>
      <c r="AB55" s="31">
        <f>SUM('FIGARO raw 2023'!AC1252:AC1275)</f>
        <v>7368.200000000001</v>
      </c>
      <c r="AC55" s="31">
        <f>SUM('FIGARO raw 2023'!AD1252:AD1275)</f>
        <v>31938.500000000007</v>
      </c>
      <c r="AD55" s="31">
        <f>SUM('FIGARO raw 2023'!AE1252:AE1275)</f>
        <v>7202.3</v>
      </c>
      <c r="AE55" s="31">
        <f>SUM('FIGARO raw 2023'!AF1252:AF1275)</f>
        <v>40281.89999999999</v>
      </c>
      <c r="AF55" s="31">
        <f>SUM('FIGARO raw 2023'!AG1252:AG1275)</f>
        <v>24950.09999999999</v>
      </c>
      <c r="AG55" s="31">
        <f>SUM('FIGARO raw 2023'!AH1252:AH1275)</f>
        <v>10470.699999999999</v>
      </c>
      <c r="AH55" s="31">
        <f>SUM('FIGARO raw 2023'!AI1252:AI1275)</f>
        <v>3741.7999999999997</v>
      </c>
      <c r="AI55" s="31">
        <f>SUM('FIGARO raw 2023'!AJ1252:AJ1275)</f>
        <v>2528.6000000000004</v>
      </c>
      <c r="AJ55" s="31">
        <f>SUM('FIGARO raw 2023'!AK1252:AK1275)</f>
        <v>17074.399999999994</v>
      </c>
      <c r="AK55" s="31">
        <f>SUM('FIGARO raw 2023'!AL1252:AL1275)</f>
        <v>2489.3999999999987</v>
      </c>
      <c r="AL55" s="31">
        <f>SUM('FIGARO raw 2023'!AM1252:AM1275)</f>
        <v>15321.3</v>
      </c>
      <c r="AM55" s="31">
        <f>SUM('FIGARO raw 2023'!AN1252:AN1275)</f>
        <v>4976.100000000001</v>
      </c>
      <c r="AN55" s="31">
        <f>SUM('FIGARO raw 2023'!AO1252:AO1275)</f>
        <v>6160.199999999999</v>
      </c>
      <c r="AO55" s="31">
        <f>SUM('FIGARO raw 2023'!AP1252:AP1275)</f>
        <v>7373.999999999999</v>
      </c>
      <c r="AP55" s="31">
        <f>SUM('FIGARO raw 2023'!AQ1252:AQ1275)</f>
        <v>22932.899999999994</v>
      </c>
      <c r="AQ55" s="31">
        <f>SUM('FIGARO raw 2023'!AR1252:AR1275)</f>
        <v>14982.1</v>
      </c>
      <c r="AR55" s="31">
        <f>SUM('FIGARO raw 2023'!AS1252:AS1275)</f>
        <v>8546.2</v>
      </c>
      <c r="AS55" s="31">
        <f>SUM('FIGARO raw 2023'!AT1252:AT1275)</f>
        <v>8348.1</v>
      </c>
      <c r="AT55" s="31">
        <f>SUM('FIGARO raw 2023'!AU1252:AU1275)</f>
        <v>19855.600000000006</v>
      </c>
      <c r="AU55" s="31">
        <f>SUM('FIGARO raw 2023'!AV1252:AV1275)</f>
        <v>32632.1</v>
      </c>
      <c r="AV55" s="31">
        <f>SUM('FIGARO raw 2023'!AW1252:AW1275)</f>
        <v>9881.300000000001</v>
      </c>
      <c r="AW55" s="31">
        <f>SUM('FIGARO raw 2023'!AX1252:AX1275)</f>
        <v>4291</v>
      </c>
      <c r="AX55" s="31">
        <f>SUM('FIGARO raw 2023'!AY1252:AY1275)</f>
        <v>5345.500000000001</v>
      </c>
      <c r="AY55" s="31">
        <f>SUM('FIGARO raw 2023'!AZ1252:AZ1275)</f>
        <v>4862.700000000002</v>
      </c>
      <c r="AZ55" s="31">
        <f>SUM('FIGARO raw 2023'!BA1252:BA1275)</f>
        <v>16179.100000000008</v>
      </c>
      <c r="BA55" s="31">
        <f>SUM('FIGARO raw 2023'!BB1252:BB1275)</f>
        <v>2735.999999999999</v>
      </c>
      <c r="BB55" s="31">
        <f>SUM('FIGARO raw 2023'!BC1252:BC1275)</f>
        <v>3462.7000000000007</v>
      </c>
      <c r="BC55" s="31">
        <f>SUM('FIGARO raw 2023'!BD1252:BD1275)</f>
        <v>51439.80000000002</v>
      </c>
      <c r="BD55" s="31">
        <f>SUM('FIGARO raw 2023'!BE1252:BE1275)</f>
        <v>34663.90000000001</v>
      </c>
      <c r="BE55" s="31">
        <f>SUM('FIGARO raw 2023'!BF1252:BF1275)</f>
        <v>11183.499999999996</v>
      </c>
      <c r="BF55" s="31">
        <f>SUM('FIGARO raw 2023'!BG1252:BG1275)</f>
        <v>20774.399999999998</v>
      </c>
      <c r="BG55" s="31">
        <f>SUM('FIGARO raw 2023'!BH1252:BH1275)</f>
        <v>9929.8</v>
      </c>
      <c r="BH55" s="31">
        <f>SUM('FIGARO raw 2023'!BI1252:BI1275)</f>
        <v>5556.500000000002</v>
      </c>
      <c r="BI55" s="31">
        <f>SUM('FIGARO raw 2023'!BJ1252:BJ1275)</f>
        <v>4366.4</v>
      </c>
      <c r="BJ55" s="31">
        <f>SUM('FIGARO raw 2023'!BK1252:BK1275)</f>
        <v>3757.7999999999997</v>
      </c>
      <c r="BK55" s="31">
        <f>SUM('FIGARO raw 2023'!BL1252:BL1275)</f>
        <v>679.9</v>
      </c>
      <c r="BL55" s="31">
        <f>SUM('FIGARO raw 2023'!BM1252:BM1275)</f>
        <v>3134.499999999999</v>
      </c>
      <c r="BM55" s="31">
        <f>SUM('FIGARO raw 2023'!BN1252:BN1275)</f>
        <v>0</v>
      </c>
      <c r="BN55" s="31">
        <f>SUM('FIGARO raw 2023'!BO1252:BO1275)</f>
        <v>0</v>
      </c>
      <c r="BO55" s="31">
        <f>SUM('FIGARO raw 2023'!BP1252:BP1275)</f>
        <v>5371.400000000002</v>
      </c>
      <c r="BP55" s="31">
        <f>SUM('FIGARO raw 2023'!BQ1252:BQ1275)</f>
        <v>52663.59999999999</v>
      </c>
      <c r="BQ55" s="31">
        <f>SUM('FIGARO raw 2023'!BR1252:BR1275)</f>
        <v>156.29999999999998</v>
      </c>
      <c r="BR55" s="31">
        <f>SUM('FIGARO raw 2023'!BS1252:BS1275)</f>
        <v>16748.699999999997</v>
      </c>
      <c r="BS55" s="31">
        <f>SUM('FIGARO raw 2023'!BT1252:BT1275)</f>
        <v>-137.2</v>
      </c>
    </row>
    <row r="56" spans="1:71" x14ac:dyDescent="0.25">
      <c r="A56" s="36" t="s">
        <v>299</v>
      </c>
      <c r="B56" s="27" t="s">
        <v>368</v>
      </c>
      <c r="C56" s="31">
        <f>SUM('FIGARO raw 2023'!D1276:D1299)</f>
        <v>1522.3000000000004</v>
      </c>
      <c r="D56" s="31">
        <f>SUM('FIGARO raw 2023'!E1276:E1299)</f>
        <v>389</v>
      </c>
      <c r="E56" s="31">
        <f>SUM('FIGARO raw 2023'!F1276:F1299)</f>
        <v>88.4</v>
      </c>
      <c r="F56" s="31">
        <f>SUM('FIGARO raw 2023'!G1276:G1299)</f>
        <v>576.0000000000001</v>
      </c>
      <c r="G56" s="31">
        <f>SUM('FIGARO raw 2023'!H1276:H1299)</f>
        <v>4955.6</v>
      </c>
      <c r="H56" s="31">
        <f>SUM('FIGARO raw 2023'!I1276:I1299)</f>
        <v>757.5000000000001</v>
      </c>
      <c r="I56" s="31">
        <f>SUM('FIGARO raw 2023'!J1276:J1299)</f>
        <v>723.2</v>
      </c>
      <c r="J56" s="31">
        <f>SUM('FIGARO raw 2023'!K1276:K1299)</f>
        <v>1229.9999999999998</v>
      </c>
      <c r="K56" s="31">
        <f>SUM('FIGARO raw 2023'!L1276:L1299)</f>
        <v>416.0999999999999</v>
      </c>
      <c r="L56" s="31">
        <f>SUM('FIGARO raw 2023'!M1276:M1299)</f>
        <v>1849.1000000000001</v>
      </c>
      <c r="M56" s="31">
        <f>SUM('FIGARO raw 2023'!N1276:N1299)</f>
        <v>3225.8000000000006</v>
      </c>
      <c r="N56" s="31">
        <f>SUM('FIGARO raw 2023'!O1276:O1299)</f>
        <v>1121.3999999999999</v>
      </c>
      <c r="O56" s="31">
        <f>SUM('FIGARO raw 2023'!P1276:P1299)</f>
        <v>1492.6000000000001</v>
      </c>
      <c r="P56" s="31">
        <f>SUM('FIGARO raw 2023'!Q1276:Q1299)</f>
        <v>1286.8000000000002</v>
      </c>
      <c r="Q56" s="31">
        <f>SUM('FIGARO raw 2023'!R1276:R1299)</f>
        <v>3241.3</v>
      </c>
      <c r="R56" s="31">
        <f>SUM('FIGARO raw 2023'!S1276:S1299)</f>
        <v>2028.5999999999997</v>
      </c>
      <c r="S56" s="31">
        <f>SUM('FIGARO raw 2023'!T1276:T1299)</f>
        <v>1034.9</v>
      </c>
      <c r="T56" s="31">
        <f>SUM('FIGARO raw 2023'!U1276:U1299)</f>
        <v>1502.6999999999998</v>
      </c>
      <c r="U56" s="31">
        <f>SUM('FIGARO raw 2023'!V1276:V1299)</f>
        <v>1986.3999999999999</v>
      </c>
      <c r="V56" s="31">
        <f>SUM('FIGARO raw 2023'!W1276:W1299)</f>
        <v>2753</v>
      </c>
      <c r="W56" s="31">
        <f>SUM('FIGARO raw 2023'!X1276:X1299)</f>
        <v>647.6</v>
      </c>
      <c r="X56" s="31">
        <f>SUM('FIGARO raw 2023'!Y1276:Y1299)</f>
        <v>837.3000000000001</v>
      </c>
      <c r="Y56" s="31">
        <f>SUM('FIGARO raw 2023'!Z1276:Z1299)</f>
        <v>634.5</v>
      </c>
      <c r="Z56" s="31">
        <f>SUM('FIGARO raw 2023'!AA1276:AA1299)</f>
        <v>15250.499999999998</v>
      </c>
      <c r="AA56" s="31">
        <f>SUM('FIGARO raw 2023'!AB1276:AB1299)</f>
        <v>1051.6</v>
      </c>
      <c r="AB56" s="31">
        <f>SUM('FIGARO raw 2023'!AC1276:AC1299)</f>
        <v>6890.999999999998</v>
      </c>
      <c r="AC56" s="31">
        <f>SUM('FIGARO raw 2023'!AD1276:AD1299)</f>
        <v>13453</v>
      </c>
      <c r="AD56" s="31">
        <f>SUM('FIGARO raw 2023'!AE1276:AE1299)</f>
        <v>1544.1</v>
      </c>
      <c r="AE56" s="31">
        <f>SUM('FIGARO raw 2023'!AF1276:AF1299)</f>
        <v>5800</v>
      </c>
      <c r="AF56" s="31">
        <f>SUM('FIGARO raw 2023'!AG1276:AG1299)</f>
        <v>4348.900000000001</v>
      </c>
      <c r="AG56" s="31">
        <f>SUM('FIGARO raw 2023'!AH1276:AH1299)</f>
        <v>4538.599999999999</v>
      </c>
      <c r="AH56" s="31">
        <f>SUM('FIGARO raw 2023'!AI1276:AI1299)</f>
        <v>802.9000000000001</v>
      </c>
      <c r="AI56" s="31">
        <f>SUM('FIGARO raw 2023'!AJ1276:AJ1299)</f>
        <v>663.2000000000003</v>
      </c>
      <c r="AJ56" s="31">
        <f>SUM('FIGARO raw 2023'!AK1276:AK1299)</f>
        <v>6219.400000000001</v>
      </c>
      <c r="AK56" s="31">
        <f>SUM('FIGARO raw 2023'!AL1276:AL1299)</f>
        <v>408.5</v>
      </c>
      <c r="AL56" s="31">
        <f>SUM('FIGARO raw 2023'!AM1276:AM1299)</f>
        <v>3357.7</v>
      </c>
      <c r="AM56" s="31">
        <f>SUM('FIGARO raw 2023'!AN1276:AN1299)</f>
        <v>635.9</v>
      </c>
      <c r="AN56" s="31">
        <f>SUM('FIGARO raw 2023'!AO1276:AO1299)</f>
        <v>850.7000000000002</v>
      </c>
      <c r="AO56" s="31">
        <f>SUM('FIGARO raw 2023'!AP1276:AP1299)</f>
        <v>1735.7999999999995</v>
      </c>
      <c r="AP56" s="31">
        <f>SUM('FIGARO raw 2023'!AQ1276:AQ1299)</f>
        <v>4124.3</v>
      </c>
      <c r="AQ56" s="31">
        <f>SUM('FIGARO raw 2023'!AR1276:AR1299)</f>
        <v>1901.9999999999998</v>
      </c>
      <c r="AR56" s="31">
        <f>SUM('FIGARO raw 2023'!AS1276:AS1299)</f>
        <v>1012.4000000000001</v>
      </c>
      <c r="AS56" s="31">
        <f>SUM('FIGARO raw 2023'!AT1276:AT1299)</f>
        <v>1081.4999999999998</v>
      </c>
      <c r="AT56" s="31">
        <f>SUM('FIGARO raw 2023'!AU1276:AU1299)</f>
        <v>4804.3</v>
      </c>
      <c r="AU56" s="31">
        <f>SUM('FIGARO raw 2023'!AV1276:AV1299)</f>
        <v>9292.9</v>
      </c>
      <c r="AV56" s="31">
        <f>SUM('FIGARO raw 2023'!AW1276:AW1299)</f>
        <v>4637.4</v>
      </c>
      <c r="AW56" s="31">
        <f>SUM('FIGARO raw 2023'!AX1276:AX1299)</f>
        <v>1121.6</v>
      </c>
      <c r="AX56" s="31">
        <f>SUM('FIGARO raw 2023'!AY1276:AY1299)</f>
        <v>1711.1999999999998</v>
      </c>
      <c r="AY56" s="31">
        <f>SUM('FIGARO raw 2023'!AZ1276:AZ1299)</f>
        <v>1762.3</v>
      </c>
      <c r="AZ56" s="31">
        <f>SUM('FIGARO raw 2023'!BA1276:BA1299)</f>
        <v>1430.2999999999997</v>
      </c>
      <c r="BA56" s="31">
        <f>SUM('FIGARO raw 2023'!BB1276:BB1299)</f>
        <v>765.7000000000002</v>
      </c>
      <c r="BB56" s="31">
        <f>SUM('FIGARO raw 2023'!BC1276:BC1299)</f>
        <v>381.90000000000003</v>
      </c>
      <c r="BC56" s="31">
        <f>SUM('FIGARO raw 2023'!BD1276:BD1299)</f>
        <v>5075.1</v>
      </c>
      <c r="BD56" s="31">
        <f>SUM('FIGARO raw 2023'!BE1276:BE1299)</f>
        <v>18541.899999999994</v>
      </c>
      <c r="BE56" s="31">
        <f>SUM('FIGARO raw 2023'!BF1276:BF1299)</f>
        <v>3545.6999999999994</v>
      </c>
      <c r="BF56" s="31">
        <f>SUM('FIGARO raw 2023'!BG1276:BG1299)</f>
        <v>3405.2</v>
      </c>
      <c r="BG56" s="31">
        <f>SUM('FIGARO raw 2023'!BH1276:BH1299)</f>
        <v>2050.7</v>
      </c>
      <c r="BH56" s="31">
        <f>SUM('FIGARO raw 2023'!BI1276:BI1299)</f>
        <v>2028.7999999999997</v>
      </c>
      <c r="BI56" s="31">
        <f>SUM('FIGARO raw 2023'!BJ1276:BJ1299)</f>
        <v>1335.1</v>
      </c>
      <c r="BJ56" s="31">
        <f>SUM('FIGARO raw 2023'!BK1276:BK1299)</f>
        <v>1438.1999999999994</v>
      </c>
      <c r="BK56" s="31">
        <f>SUM('FIGARO raw 2023'!BL1276:BL1299)</f>
        <v>92.19999999999999</v>
      </c>
      <c r="BL56" s="31">
        <f>SUM('FIGARO raw 2023'!BM1276:BM1299)</f>
        <v>475.30000000000007</v>
      </c>
      <c r="BM56" s="31">
        <f>SUM('FIGARO raw 2023'!BN1276:BN1299)</f>
        <v>0</v>
      </c>
      <c r="BN56" s="31">
        <f>SUM('FIGARO raw 2023'!BO1276:BO1299)</f>
        <v>0</v>
      </c>
      <c r="BO56" s="31">
        <f>SUM('FIGARO raw 2023'!BP1276:BP1299)</f>
        <v>1177231.5999999999</v>
      </c>
      <c r="BP56" s="31">
        <f>SUM('FIGARO raw 2023'!BQ1276:BQ1299)</f>
        <v>54260.8</v>
      </c>
      <c r="BQ56" s="31">
        <f>SUM('FIGARO raw 2023'!BR1276:BR1299)</f>
        <v>1169.7999999999997</v>
      </c>
      <c r="BR56" s="31">
        <f>SUM('FIGARO raw 2023'!BS1276:BS1299)</f>
        <v>18239.700000000004</v>
      </c>
      <c r="BS56" s="31">
        <f>SUM('FIGARO raw 2023'!BT1276:BT1299)</f>
        <v>273.09999999999997</v>
      </c>
    </row>
    <row r="57" spans="1:71" x14ac:dyDescent="0.25">
      <c r="A57" s="36" t="s">
        <v>300</v>
      </c>
      <c r="B57" s="27" t="s">
        <v>369</v>
      </c>
      <c r="C57" s="31">
        <f>SUM('FIGARO raw 2023'!D1300:D1323)</f>
        <v>305.90000000000003</v>
      </c>
      <c r="D57" s="31">
        <f>SUM('FIGARO raw 2023'!E1300:E1323)</f>
        <v>59.2</v>
      </c>
      <c r="E57" s="31">
        <f>SUM('FIGARO raw 2023'!F1300:F1323)</f>
        <v>24.300000000000004</v>
      </c>
      <c r="F57" s="31">
        <f>SUM('FIGARO raw 2023'!G1300:G1323)</f>
        <v>132.9</v>
      </c>
      <c r="G57" s="31">
        <f>SUM('FIGARO raw 2023'!H1300:H1323)</f>
        <v>1300.7999999999995</v>
      </c>
      <c r="H57" s="31">
        <f>SUM('FIGARO raw 2023'!I1300:I1323)</f>
        <v>330.5</v>
      </c>
      <c r="I57" s="31">
        <f>SUM('FIGARO raw 2023'!J1300:J1323)</f>
        <v>142.29999999999998</v>
      </c>
      <c r="J57" s="31">
        <f>SUM('FIGARO raw 2023'!K1300:K1323)</f>
        <v>192.9</v>
      </c>
      <c r="K57" s="31">
        <f>SUM('FIGARO raw 2023'!L1300:L1323)</f>
        <v>88.09999999999998</v>
      </c>
      <c r="L57" s="31">
        <f>SUM('FIGARO raw 2023'!M1300:M1323)</f>
        <v>445.40000000000003</v>
      </c>
      <c r="M57" s="31">
        <f>SUM('FIGARO raw 2023'!N1300:N1323)</f>
        <v>892.6000000000001</v>
      </c>
      <c r="N57" s="31">
        <f>SUM('FIGARO raw 2023'!O1300:O1323)</f>
        <v>853.5000000000001</v>
      </c>
      <c r="O57" s="31">
        <f>SUM('FIGARO raw 2023'!P1300:P1323)</f>
        <v>349.40000000000015</v>
      </c>
      <c r="P57" s="31">
        <f>SUM('FIGARO raw 2023'!Q1300:Q1323)</f>
        <v>296.40000000000003</v>
      </c>
      <c r="Q57" s="31">
        <f>SUM('FIGARO raw 2023'!R1300:R1323)</f>
        <v>301.90000000000003</v>
      </c>
      <c r="R57" s="31">
        <f>SUM('FIGARO raw 2023'!S1300:S1323)</f>
        <v>783.7000000000002</v>
      </c>
      <c r="S57" s="31">
        <f>SUM('FIGARO raw 2023'!T1300:T1323)</f>
        <v>852.9000000000001</v>
      </c>
      <c r="T57" s="31">
        <f>SUM('FIGARO raw 2023'!U1300:U1323)</f>
        <v>783.9000000000002</v>
      </c>
      <c r="U57" s="31">
        <f>SUM('FIGARO raw 2023'!V1300:V1323)</f>
        <v>1362.1999999999994</v>
      </c>
      <c r="V57" s="31">
        <f>SUM('FIGARO raw 2023'!W1300:W1323)</f>
        <v>2762.7999999999997</v>
      </c>
      <c r="W57" s="31">
        <f>SUM('FIGARO raw 2023'!X1300:X1323)</f>
        <v>653.5000000000002</v>
      </c>
      <c r="X57" s="31">
        <f>SUM('FIGARO raw 2023'!Y1300:Y1323)</f>
        <v>320.0000000000001</v>
      </c>
      <c r="Y57" s="31">
        <f>SUM('FIGARO raw 2023'!Z1300:Z1323)</f>
        <v>530.4000000000001</v>
      </c>
      <c r="Z57" s="31">
        <f>SUM('FIGARO raw 2023'!AA1300:AA1323)</f>
        <v>933.6000000000001</v>
      </c>
      <c r="AA57" s="31">
        <f>SUM('FIGARO raw 2023'!AB1300:AB1323)</f>
        <v>125.6</v>
      </c>
      <c r="AB57" s="31">
        <f>SUM('FIGARO raw 2023'!AC1300:AC1323)</f>
        <v>467.70000000000005</v>
      </c>
      <c r="AC57" s="31">
        <f>SUM('FIGARO raw 2023'!AD1300:AD1323)</f>
        <v>2320.999999999999</v>
      </c>
      <c r="AD57" s="31">
        <f>SUM('FIGARO raw 2023'!AE1300:AE1323)</f>
        <v>860.8000000000002</v>
      </c>
      <c r="AE57" s="31">
        <f>SUM('FIGARO raw 2023'!AF1300:AF1323)</f>
        <v>3236.399999999999</v>
      </c>
      <c r="AF57" s="31">
        <f>SUM('FIGARO raw 2023'!AG1300:AG1323)</f>
        <v>1879.7999999999993</v>
      </c>
      <c r="AG57" s="31">
        <f>SUM('FIGARO raw 2023'!AH1300:AH1323)</f>
        <v>1632.3999999999992</v>
      </c>
      <c r="AH57" s="31">
        <f>SUM('FIGARO raw 2023'!AI1300:AI1323)</f>
        <v>884.8</v>
      </c>
      <c r="AI57" s="31">
        <f>SUM('FIGARO raw 2023'!AJ1300:AJ1323)</f>
        <v>686.9000000000003</v>
      </c>
      <c r="AJ57" s="31">
        <f>SUM('FIGARO raw 2023'!AK1300:AK1323)</f>
        <v>1238.6999999999996</v>
      </c>
      <c r="AK57" s="31">
        <f>SUM('FIGARO raw 2023'!AL1300:AL1323)</f>
        <v>433.20000000000005</v>
      </c>
      <c r="AL57" s="31">
        <f>SUM('FIGARO raw 2023'!AM1300:AM1323)</f>
        <v>950.3000000000003</v>
      </c>
      <c r="AM57" s="31">
        <f>SUM('FIGARO raw 2023'!AN1300:AN1323)</f>
        <v>371.80000000000007</v>
      </c>
      <c r="AN57" s="31">
        <f>SUM('FIGARO raw 2023'!AO1300:AO1323)</f>
        <v>349.5</v>
      </c>
      <c r="AO57" s="31">
        <f>SUM('FIGARO raw 2023'!AP1300:AP1323)</f>
        <v>1098.2999999999995</v>
      </c>
      <c r="AP57" s="31">
        <f>SUM('FIGARO raw 2023'!AQ1300:AQ1323)</f>
        <v>4077.0999999999995</v>
      </c>
      <c r="AQ57" s="31">
        <f>SUM('FIGARO raw 2023'!AR1300:AR1323)</f>
        <v>2303.399999999999</v>
      </c>
      <c r="AR57" s="31">
        <f>SUM('FIGARO raw 2023'!AS1300:AS1323)</f>
        <v>851.4000000000001</v>
      </c>
      <c r="AS57" s="31">
        <f>SUM('FIGARO raw 2023'!AT1300:AT1323)</f>
        <v>556.5000000000002</v>
      </c>
      <c r="AT57" s="31">
        <f>SUM('FIGARO raw 2023'!AU1300:AU1323)</f>
        <v>1254.7999999999995</v>
      </c>
      <c r="AU57" s="31">
        <f>SUM('FIGARO raw 2023'!AV1300:AV1323)</f>
        <v>4616.200000000001</v>
      </c>
      <c r="AV57" s="31">
        <f>SUM('FIGARO raw 2023'!AW1300:AW1323)</f>
        <v>1038.499999999999</v>
      </c>
      <c r="AW57" s="31">
        <f>SUM('FIGARO raw 2023'!AX1300:AX1323)</f>
        <v>3808.6999999999985</v>
      </c>
      <c r="AX57" s="31">
        <f>SUM('FIGARO raw 2023'!AY1300:AY1323)</f>
        <v>708.6999999999999</v>
      </c>
      <c r="AY57" s="31">
        <f>SUM('FIGARO raw 2023'!AZ1300:AZ1323)</f>
        <v>728.1999999999999</v>
      </c>
      <c r="AZ57" s="31">
        <f>SUM('FIGARO raw 2023'!BA1300:BA1323)</f>
        <v>543.1</v>
      </c>
      <c r="BA57" s="31">
        <f>SUM('FIGARO raw 2023'!BB1300:BB1323)</f>
        <v>1088.9999999999995</v>
      </c>
      <c r="BB57" s="31">
        <f>SUM('FIGARO raw 2023'!BC1300:BC1323)</f>
        <v>225.60000000000002</v>
      </c>
      <c r="BC57" s="31">
        <f>SUM('FIGARO raw 2023'!BD1300:BD1323)</f>
        <v>1862.3999999999996</v>
      </c>
      <c r="BD57" s="31">
        <f>SUM('FIGARO raw 2023'!BE1300:BE1323)</f>
        <v>8562.199999999999</v>
      </c>
      <c r="BE57" s="31">
        <f>SUM('FIGARO raw 2023'!BF1300:BF1323)</f>
        <v>25685.899999999998</v>
      </c>
      <c r="BF57" s="31">
        <f>SUM('FIGARO raw 2023'!BG1300:BG1323)</f>
        <v>5079.700000000003</v>
      </c>
      <c r="BG57" s="31">
        <f>SUM('FIGARO raw 2023'!BH1300:BH1323)</f>
        <v>2269.0999999999985</v>
      </c>
      <c r="BH57" s="31">
        <f>SUM('FIGARO raw 2023'!BI1300:BI1323)</f>
        <v>791.6000000000001</v>
      </c>
      <c r="BI57" s="31">
        <f>SUM('FIGARO raw 2023'!BJ1300:BJ1323)</f>
        <v>1058.2999999999997</v>
      </c>
      <c r="BJ57" s="31">
        <f>SUM('FIGARO raw 2023'!BK1300:BK1323)</f>
        <v>1402.0999999999997</v>
      </c>
      <c r="BK57" s="31">
        <f>SUM('FIGARO raw 2023'!BL1300:BL1323)</f>
        <v>124.7</v>
      </c>
      <c r="BL57" s="31">
        <f>SUM('FIGARO raw 2023'!BM1300:BM1323)</f>
        <v>229.60000000000002</v>
      </c>
      <c r="BM57" s="31">
        <f>SUM('FIGARO raw 2023'!BN1300:BN1323)</f>
        <v>0</v>
      </c>
      <c r="BN57" s="31">
        <f>SUM('FIGARO raw 2023'!BO1300:BO1323)</f>
        <v>0</v>
      </c>
      <c r="BO57" s="31">
        <f>SUM('FIGARO raw 2023'!BP1300:BP1323)</f>
        <v>670476.4</v>
      </c>
      <c r="BP57" s="31">
        <f>SUM('FIGARO raw 2023'!BQ1300:BQ1323)</f>
        <v>103267.2</v>
      </c>
      <c r="BQ57" s="31">
        <f>SUM('FIGARO raw 2023'!BR1300:BR1323)</f>
        <v>30616.600000000002</v>
      </c>
      <c r="BR57" s="31">
        <f>SUM('FIGARO raw 2023'!BS1300:BS1323)</f>
        <v>39328.1</v>
      </c>
      <c r="BS57" s="31">
        <f>SUM('FIGARO raw 2023'!BT1300:BT1323)</f>
        <v>19.900000000000002</v>
      </c>
    </row>
    <row r="58" spans="1:71" x14ac:dyDescent="0.25">
      <c r="A58" s="36" t="s">
        <v>301</v>
      </c>
      <c r="B58" s="27" t="s">
        <v>370</v>
      </c>
      <c r="C58" s="31">
        <f>SUM('FIGARO raw 2023'!D1324:D1347)</f>
        <v>261.4000000000001</v>
      </c>
      <c r="D58" s="31">
        <f>SUM('FIGARO raw 2023'!E1324:E1347)</f>
        <v>28.900000000000006</v>
      </c>
      <c r="E58" s="31">
        <f>SUM('FIGARO raw 2023'!F1324:F1347)</f>
        <v>16.8</v>
      </c>
      <c r="F58" s="31">
        <f>SUM('FIGARO raw 2023'!G1324:G1347)</f>
        <v>119.39999999999996</v>
      </c>
      <c r="G58" s="31">
        <f>SUM('FIGARO raw 2023'!H1324:H1347)</f>
        <v>593.0000000000001</v>
      </c>
      <c r="H58" s="31">
        <f>SUM('FIGARO raw 2023'!I1324:I1347)</f>
        <v>113.8</v>
      </c>
      <c r="I58" s="31">
        <f>SUM('FIGARO raw 2023'!J1324:J1347)</f>
        <v>76.6</v>
      </c>
      <c r="J58" s="31">
        <f>SUM('FIGARO raw 2023'!K1324:K1347)</f>
        <v>89.1</v>
      </c>
      <c r="K58" s="31">
        <f>SUM('FIGARO raw 2023'!L1324:L1347)</f>
        <v>50.30000000000001</v>
      </c>
      <c r="L58" s="31">
        <f>SUM('FIGARO raw 2023'!M1324:M1347)</f>
        <v>176.70000000000002</v>
      </c>
      <c r="M58" s="31">
        <f>SUM('FIGARO raw 2023'!N1324:N1347)</f>
        <v>292.80000000000007</v>
      </c>
      <c r="N58" s="31">
        <f>SUM('FIGARO raw 2023'!O1324:O1347)</f>
        <v>635.2000000000003</v>
      </c>
      <c r="O58" s="31">
        <f>SUM('FIGARO raw 2023'!P1324:P1347)</f>
        <v>178.29999999999998</v>
      </c>
      <c r="P58" s="31">
        <f>SUM('FIGARO raw 2023'!Q1324:Q1347)</f>
        <v>129.69999999999996</v>
      </c>
      <c r="Q58" s="31">
        <f>SUM('FIGARO raw 2023'!R1324:R1347)</f>
        <v>173.39999999999998</v>
      </c>
      <c r="R58" s="31">
        <f>SUM('FIGARO raw 2023'!S1324:S1347)</f>
        <v>265.6</v>
      </c>
      <c r="S58" s="31">
        <f>SUM('FIGARO raw 2023'!T1324:T1347)</f>
        <v>178.2</v>
      </c>
      <c r="T58" s="31">
        <f>SUM('FIGARO raw 2023'!U1324:U1347)</f>
        <v>235.10000000000002</v>
      </c>
      <c r="U58" s="31">
        <f>SUM('FIGARO raw 2023'!V1324:V1347)</f>
        <v>388.80000000000007</v>
      </c>
      <c r="V58" s="31">
        <f>SUM('FIGARO raw 2023'!W1324:W1347)</f>
        <v>599.8000000000002</v>
      </c>
      <c r="W58" s="31">
        <f>SUM('FIGARO raw 2023'!X1324:X1347)</f>
        <v>182.79999999999998</v>
      </c>
      <c r="X58" s="31">
        <f>SUM('FIGARO raw 2023'!Y1324:Y1347)</f>
        <v>259.29999999999995</v>
      </c>
      <c r="Y58" s="31">
        <f>SUM('FIGARO raw 2023'!Z1324:Z1347)</f>
        <v>182.2</v>
      </c>
      <c r="Z58" s="31">
        <f>SUM('FIGARO raw 2023'!AA1324:AA1347)</f>
        <v>292.8000000000001</v>
      </c>
      <c r="AA58" s="31">
        <f>SUM('FIGARO raw 2023'!AB1324:AB1347)</f>
        <v>82.3</v>
      </c>
      <c r="AB58" s="31">
        <f>SUM('FIGARO raw 2023'!AC1324:AC1347)</f>
        <v>475.0000000000001</v>
      </c>
      <c r="AC58" s="31">
        <f>SUM('FIGARO raw 2023'!AD1324:AD1347)</f>
        <v>1088.8999999999992</v>
      </c>
      <c r="AD58" s="31">
        <f>SUM('FIGARO raw 2023'!AE1324:AE1347)</f>
        <v>291.00000000000006</v>
      </c>
      <c r="AE58" s="31">
        <f>SUM('FIGARO raw 2023'!AF1324:AF1347)</f>
        <v>1892.9999999999995</v>
      </c>
      <c r="AF58" s="31">
        <f>SUM('FIGARO raw 2023'!AG1324:AG1347)</f>
        <v>761.3000000000001</v>
      </c>
      <c r="AG58" s="31">
        <f>SUM('FIGARO raw 2023'!AH1324:AH1347)</f>
        <v>640.6000000000004</v>
      </c>
      <c r="AH58" s="31">
        <f>SUM('FIGARO raw 2023'!AI1324:AI1347)</f>
        <v>132.2</v>
      </c>
      <c r="AI58" s="31">
        <f>SUM('FIGARO raw 2023'!AJ1324:AJ1347)</f>
        <v>237.6</v>
      </c>
      <c r="AJ58" s="31">
        <f>SUM('FIGARO raw 2023'!AK1324:AK1347)</f>
        <v>674.1000000000001</v>
      </c>
      <c r="AK58" s="31">
        <f>SUM('FIGARO raw 2023'!AL1324:AL1347)</f>
        <v>115.99999999999999</v>
      </c>
      <c r="AL58" s="31">
        <f>SUM('FIGARO raw 2023'!AM1324:AM1347)</f>
        <v>732.5000000000001</v>
      </c>
      <c r="AM58" s="31">
        <f>SUM('FIGARO raw 2023'!AN1324:AN1347)</f>
        <v>148.79999999999995</v>
      </c>
      <c r="AN58" s="31">
        <f>SUM('FIGARO raw 2023'!AO1324:AO1347)</f>
        <v>135.70000000000002</v>
      </c>
      <c r="AO58" s="31">
        <f>SUM('FIGARO raw 2023'!AP1324:AP1347)</f>
        <v>339.9000000000001</v>
      </c>
      <c r="AP58" s="31">
        <f>SUM('FIGARO raw 2023'!AQ1324:AQ1347)</f>
        <v>1177.1</v>
      </c>
      <c r="AQ58" s="31">
        <f>SUM('FIGARO raw 2023'!AR1324:AR1347)</f>
        <v>579.0000000000002</v>
      </c>
      <c r="AR58" s="31">
        <f>SUM('FIGARO raw 2023'!AS1324:AS1347)</f>
        <v>461.20000000000005</v>
      </c>
      <c r="AS58" s="31">
        <f>SUM('FIGARO raw 2023'!AT1324:AT1347)</f>
        <v>397.5000000000001</v>
      </c>
      <c r="AT58" s="31">
        <f>SUM('FIGARO raw 2023'!AU1324:AU1347)</f>
        <v>293.7</v>
      </c>
      <c r="AU58" s="31">
        <f>SUM('FIGARO raw 2023'!AV1324:AV1347)</f>
        <v>947.0000000000002</v>
      </c>
      <c r="AV58" s="31">
        <f>SUM('FIGARO raw 2023'!AW1324:AW1347)</f>
        <v>408.5000000000001</v>
      </c>
      <c r="AW58" s="31">
        <f>SUM('FIGARO raw 2023'!AX1324:AX1347)</f>
        <v>760.3</v>
      </c>
      <c r="AX58" s="31">
        <f>SUM('FIGARO raw 2023'!AY1324:AY1347)</f>
        <v>1777.4</v>
      </c>
      <c r="AY58" s="31">
        <f>SUM('FIGARO raw 2023'!AZ1324:AZ1347)</f>
        <v>896.5000000000001</v>
      </c>
      <c r="AZ58" s="31">
        <f>SUM('FIGARO raw 2023'!BA1324:BA1347)</f>
        <v>370.3000000000001</v>
      </c>
      <c r="BA58" s="31">
        <f>SUM('FIGARO raw 2023'!BB1324:BB1347)</f>
        <v>434.5</v>
      </c>
      <c r="BB58" s="31">
        <f>SUM('FIGARO raw 2023'!BC1324:BC1347)</f>
        <v>166.1</v>
      </c>
      <c r="BC58" s="31">
        <f>SUM('FIGARO raw 2023'!BD1324:BD1347)</f>
        <v>2886.0999999999995</v>
      </c>
      <c r="BD58" s="31">
        <f>SUM('FIGARO raw 2023'!BE1324:BE1347)</f>
        <v>16623.69999999999</v>
      </c>
      <c r="BE58" s="31">
        <f>SUM('FIGARO raw 2023'!BF1324:BF1347)</f>
        <v>1825.7999999999993</v>
      </c>
      <c r="BF58" s="31">
        <f>SUM('FIGARO raw 2023'!BG1324:BG1347)</f>
        <v>59831.2</v>
      </c>
      <c r="BG58" s="31">
        <f>SUM('FIGARO raw 2023'!BH1324:BH1347)</f>
        <v>8569.8</v>
      </c>
      <c r="BH58" s="31">
        <f>SUM('FIGARO raw 2023'!BI1324:BI1347)</f>
        <v>259.3</v>
      </c>
      <c r="BI58" s="31">
        <f>SUM('FIGARO raw 2023'!BJ1324:BJ1347)</f>
        <v>532.6</v>
      </c>
      <c r="BJ58" s="31">
        <f>SUM('FIGARO raw 2023'!BK1324:BK1347)</f>
        <v>394.3</v>
      </c>
      <c r="BK58" s="31">
        <f>SUM('FIGARO raw 2023'!BL1324:BL1347)</f>
        <v>42.800000000000004</v>
      </c>
      <c r="BL58" s="31">
        <f>SUM('FIGARO raw 2023'!BM1324:BM1347)</f>
        <v>184.29999999999998</v>
      </c>
      <c r="BM58" s="31">
        <f>SUM('FIGARO raw 2023'!BN1324:BN1347)</f>
        <v>0</v>
      </c>
      <c r="BN58" s="31">
        <f>SUM('FIGARO raw 2023'!BO1324:BO1347)</f>
        <v>0</v>
      </c>
      <c r="BO58" s="31">
        <f>SUM('FIGARO raw 2023'!BP1324:BP1347)</f>
        <v>889016</v>
      </c>
      <c r="BP58" s="31">
        <f>SUM('FIGARO raw 2023'!BQ1324:BQ1347)</f>
        <v>235758.60000000003</v>
      </c>
      <c r="BQ58" s="31">
        <f>SUM('FIGARO raw 2023'!BR1324:BR1347)</f>
        <v>9053.000000000002</v>
      </c>
      <c r="BR58" s="31">
        <f>SUM('FIGARO raw 2023'!BS1324:BS1347)</f>
        <v>7706.4000000000015</v>
      </c>
      <c r="BS58" s="31">
        <f>SUM('FIGARO raw 2023'!BT1324:BT1347)</f>
        <v>72.39999999999998</v>
      </c>
    </row>
    <row r="59" spans="1:71" x14ac:dyDescent="0.25">
      <c r="A59" s="36" t="s">
        <v>302</v>
      </c>
      <c r="B59" s="27" t="s">
        <v>371</v>
      </c>
      <c r="C59" s="31">
        <f>SUM('FIGARO raw 2023'!D1348:D1371)</f>
        <v>43.6</v>
      </c>
      <c r="D59" s="31">
        <f>SUM('FIGARO raw 2023'!E1348:E1371)</f>
        <v>5.4</v>
      </c>
      <c r="E59" s="31">
        <f>SUM('FIGARO raw 2023'!F1348:F1371)</f>
        <v>2.3000000000000007</v>
      </c>
      <c r="F59" s="31">
        <f>SUM('FIGARO raw 2023'!G1348:G1371)</f>
        <v>9.6</v>
      </c>
      <c r="G59" s="31">
        <f>SUM('FIGARO raw 2023'!H1348:H1371)</f>
        <v>143.39999999999998</v>
      </c>
      <c r="H59" s="31">
        <f>SUM('FIGARO raw 2023'!I1348:I1371)</f>
        <v>24.9</v>
      </c>
      <c r="I59" s="31">
        <f>SUM('FIGARO raw 2023'!J1348:J1371)</f>
        <v>28.700000000000003</v>
      </c>
      <c r="J59" s="31">
        <f>SUM('FIGARO raw 2023'!K1348:K1371)</f>
        <v>19.700000000000003</v>
      </c>
      <c r="K59" s="31">
        <f>SUM('FIGARO raw 2023'!L1348:L1371)</f>
        <v>9.6</v>
      </c>
      <c r="L59" s="31">
        <f>SUM('FIGARO raw 2023'!M1348:M1371)</f>
        <v>17.600000000000005</v>
      </c>
      <c r="M59" s="31">
        <f>SUM('FIGARO raw 2023'!N1348:N1371)</f>
        <v>41.2</v>
      </c>
      <c r="N59" s="31">
        <f>SUM('FIGARO raw 2023'!O1348:O1371)</f>
        <v>28.600000000000005</v>
      </c>
      <c r="O59" s="31">
        <f>SUM('FIGARO raw 2023'!P1348:P1371)</f>
        <v>31.6</v>
      </c>
      <c r="P59" s="31">
        <f>SUM('FIGARO raw 2023'!Q1348:Q1371)</f>
        <v>20.800000000000004</v>
      </c>
      <c r="Q59" s="31">
        <f>SUM('FIGARO raw 2023'!R1348:R1371)</f>
        <v>26.6</v>
      </c>
      <c r="R59" s="31">
        <f>SUM('FIGARO raw 2023'!S1348:S1371)</f>
        <v>49.4</v>
      </c>
      <c r="S59" s="31">
        <f>SUM('FIGARO raw 2023'!T1348:T1371)</f>
        <v>38.30000000000001</v>
      </c>
      <c r="T59" s="31">
        <f>SUM('FIGARO raw 2023'!U1348:U1371)</f>
        <v>34.00000000000001</v>
      </c>
      <c r="U59" s="31">
        <f>SUM('FIGARO raw 2023'!V1348:V1371)</f>
        <v>63.9</v>
      </c>
      <c r="V59" s="31">
        <f>SUM('FIGARO raw 2023'!W1348:W1371)</f>
        <v>102.99999999999999</v>
      </c>
      <c r="W59" s="31">
        <f>SUM('FIGARO raw 2023'!X1348:X1371)</f>
        <v>41.60000000000001</v>
      </c>
      <c r="X59" s="31">
        <f>SUM('FIGARO raw 2023'!Y1348:Y1371)</f>
        <v>30.8</v>
      </c>
      <c r="Y59" s="31">
        <f>SUM('FIGARO raw 2023'!Z1348:Z1371)</f>
        <v>33.900000000000006</v>
      </c>
      <c r="Z59" s="31">
        <f>SUM('FIGARO raw 2023'!AA1348:AA1371)</f>
        <v>64.8</v>
      </c>
      <c r="AA59" s="31">
        <f>SUM('FIGARO raw 2023'!AB1348:AB1371)</f>
        <v>11.500000000000002</v>
      </c>
      <c r="AB59" s="31">
        <f>SUM('FIGARO raw 2023'!AC1348:AC1371)</f>
        <v>39.10000000000001</v>
      </c>
      <c r="AC59" s="31">
        <f>SUM('FIGARO raw 2023'!AD1348:AD1371)</f>
        <v>246.49999999999997</v>
      </c>
      <c r="AD59" s="31">
        <f>SUM('FIGARO raw 2023'!AE1348:AE1371)</f>
        <v>54.10000000000001</v>
      </c>
      <c r="AE59" s="31">
        <f>SUM('FIGARO raw 2023'!AF1348:AF1371)</f>
        <v>245.29999999999998</v>
      </c>
      <c r="AF59" s="31">
        <f>SUM('FIGARO raw 2023'!AG1348:AG1371)</f>
        <v>157.4</v>
      </c>
      <c r="AG59" s="31">
        <f>SUM('FIGARO raw 2023'!AH1348:AH1371)</f>
        <v>80.1</v>
      </c>
      <c r="AH59" s="31">
        <f>SUM('FIGARO raw 2023'!AI1348:AI1371)</f>
        <v>29.000000000000007</v>
      </c>
      <c r="AI59" s="31">
        <f>SUM('FIGARO raw 2023'!AJ1348:AJ1371)</f>
        <v>25.800000000000008</v>
      </c>
      <c r="AJ59" s="31">
        <f>SUM('FIGARO raw 2023'!AK1348:AK1371)</f>
        <v>88.09999999999998</v>
      </c>
      <c r="AK59" s="31">
        <f>SUM('FIGARO raw 2023'!AL1348:AL1371)</f>
        <v>15</v>
      </c>
      <c r="AL59" s="31">
        <f>SUM('FIGARO raw 2023'!AM1348:AM1371)</f>
        <v>135.09999999999997</v>
      </c>
      <c r="AM59" s="31">
        <f>SUM('FIGARO raw 2023'!AN1348:AN1371)</f>
        <v>28.000000000000004</v>
      </c>
      <c r="AN59" s="31">
        <f>SUM('FIGARO raw 2023'!AO1348:AO1371)</f>
        <v>32.9</v>
      </c>
      <c r="AO59" s="31">
        <f>SUM('FIGARO raw 2023'!AP1348:AP1371)</f>
        <v>46.900000000000006</v>
      </c>
      <c r="AP59" s="31">
        <f>SUM('FIGARO raw 2023'!AQ1348:AQ1371)</f>
        <v>195.79999999999998</v>
      </c>
      <c r="AQ59" s="31">
        <f>SUM('FIGARO raw 2023'!AR1348:AR1371)</f>
        <v>88.3</v>
      </c>
      <c r="AR59" s="31">
        <f>SUM('FIGARO raw 2023'!AS1348:AS1371)</f>
        <v>43.300000000000004</v>
      </c>
      <c r="AS59" s="31">
        <f>SUM('FIGARO raw 2023'!AT1348:AT1371)</f>
        <v>54.5</v>
      </c>
      <c r="AT59" s="31">
        <f>SUM('FIGARO raw 2023'!AU1348:AU1371)</f>
        <v>99.7</v>
      </c>
      <c r="AU59" s="31">
        <f>SUM('FIGARO raw 2023'!AV1348:AV1371)</f>
        <v>208.09999999999997</v>
      </c>
      <c r="AV59" s="31">
        <f>SUM('FIGARO raw 2023'!AW1348:AW1371)</f>
        <v>47.00000000000001</v>
      </c>
      <c r="AW59" s="31">
        <f>SUM('FIGARO raw 2023'!AX1348:AX1371)</f>
        <v>88.89999999999999</v>
      </c>
      <c r="AX59" s="31">
        <f>SUM('FIGARO raw 2023'!AY1348:AY1371)</f>
        <v>1837.7999999999997</v>
      </c>
      <c r="AY59" s="31">
        <f>SUM('FIGARO raw 2023'!AZ1348:AZ1371)</f>
        <v>397.2</v>
      </c>
      <c r="AZ59" s="31">
        <f>SUM('FIGARO raw 2023'!BA1348:BA1371)</f>
        <v>79</v>
      </c>
      <c r="BA59" s="31">
        <f>SUM('FIGARO raw 2023'!BB1348:BB1371)</f>
        <v>46</v>
      </c>
      <c r="BB59" s="31">
        <f>SUM('FIGARO raw 2023'!BC1348:BC1371)</f>
        <v>70.5</v>
      </c>
      <c r="BC59" s="31">
        <f>SUM('FIGARO raw 2023'!BD1348:BD1371)</f>
        <v>2016.6999999999998</v>
      </c>
      <c r="BD59" s="31">
        <f>SUM('FIGARO raw 2023'!BE1348:BE1371)</f>
        <v>1172.8999999999999</v>
      </c>
      <c r="BE59" s="31">
        <f>SUM('FIGARO raw 2023'!BF1348:BF1371)</f>
        <v>526.3000000000001</v>
      </c>
      <c r="BF59" s="31">
        <f>SUM('FIGARO raw 2023'!BG1348:BG1371)</f>
        <v>3487.3999999999996</v>
      </c>
      <c r="BG59" s="31">
        <f>SUM('FIGARO raw 2023'!BH1348:BH1371)</f>
        <v>5509.9000000000015</v>
      </c>
      <c r="BH59" s="31">
        <f>SUM('FIGARO raw 2023'!BI1348:BI1371)</f>
        <v>673.2</v>
      </c>
      <c r="BI59" s="31">
        <f>SUM('FIGARO raw 2023'!BJ1348:BJ1371)</f>
        <v>68.9</v>
      </c>
      <c r="BJ59" s="31">
        <f>SUM('FIGARO raw 2023'!BK1348:BK1371)</f>
        <v>95</v>
      </c>
      <c r="BK59" s="31">
        <f>SUM('FIGARO raw 2023'!BL1348:BL1371)</f>
        <v>8.8</v>
      </c>
      <c r="BL59" s="31">
        <f>SUM('FIGARO raw 2023'!BM1348:BM1371)</f>
        <v>50</v>
      </c>
      <c r="BM59" s="31">
        <f>SUM('FIGARO raw 2023'!BN1348:BN1371)</f>
        <v>0</v>
      </c>
      <c r="BN59" s="31">
        <f>SUM('FIGARO raw 2023'!BO1348:BO1371)</f>
        <v>0</v>
      </c>
      <c r="BO59" s="31">
        <f>SUM('FIGARO raw 2023'!BP1348:BP1371)</f>
        <v>324563.39999999997</v>
      </c>
      <c r="BP59" s="31">
        <f>SUM('FIGARO raw 2023'!BQ1348:BQ1371)</f>
        <v>130272.40000000001</v>
      </c>
      <c r="BQ59" s="31">
        <f>SUM('FIGARO raw 2023'!BR1348:BR1371)</f>
        <v>67850.30000000002</v>
      </c>
      <c r="BR59" s="31">
        <f>SUM('FIGARO raw 2023'!BS1348:BS1371)</f>
        <v>586.4</v>
      </c>
      <c r="BS59" s="31">
        <f>SUM('FIGARO raw 2023'!BT1348:BT1371)</f>
        <v>30.800000000000004</v>
      </c>
    </row>
    <row r="60" spans="1:71" x14ac:dyDescent="0.25">
      <c r="A60" s="36" t="s">
        <v>303</v>
      </c>
      <c r="B60" s="27" t="s">
        <v>372</v>
      </c>
      <c r="C60" s="31">
        <f>SUM('FIGARO raw 2023'!D1372:D1395)</f>
        <v>157.39999999999998</v>
      </c>
      <c r="D60" s="31">
        <f>SUM('FIGARO raw 2023'!E1372:E1395)</f>
        <v>8.2</v>
      </c>
      <c r="E60" s="31">
        <f>SUM('FIGARO raw 2023'!F1372:F1395)</f>
        <v>15.7</v>
      </c>
      <c r="F60" s="31">
        <f>SUM('FIGARO raw 2023'!G1372:G1395)</f>
        <v>35.800000000000004</v>
      </c>
      <c r="G60" s="31">
        <f>SUM('FIGARO raw 2023'!H1372:H1395)</f>
        <v>1051.3999999999996</v>
      </c>
      <c r="H60" s="31">
        <f>SUM('FIGARO raw 2023'!I1372:I1395)</f>
        <v>309.40000000000003</v>
      </c>
      <c r="I60" s="31">
        <f>SUM('FIGARO raw 2023'!J1372:J1395)</f>
        <v>64.29999999999998</v>
      </c>
      <c r="J60" s="31">
        <f>SUM('FIGARO raw 2023'!K1372:K1395)</f>
        <v>189.59999999999997</v>
      </c>
      <c r="K60" s="31">
        <f>SUM('FIGARO raw 2023'!L1372:L1395)</f>
        <v>191.2</v>
      </c>
      <c r="L60" s="31">
        <f>SUM('FIGARO raw 2023'!M1372:M1395)</f>
        <v>155.4</v>
      </c>
      <c r="M60" s="31">
        <f>SUM('FIGARO raw 2023'!N1372:N1395)</f>
        <v>249.79999999999998</v>
      </c>
      <c r="N60" s="31">
        <f>SUM('FIGARO raw 2023'!O1372:O1395)</f>
        <v>286.9</v>
      </c>
      <c r="O60" s="31">
        <f>SUM('FIGARO raw 2023'!P1372:P1395)</f>
        <v>134.29999999999995</v>
      </c>
      <c r="P60" s="31">
        <f>SUM('FIGARO raw 2023'!Q1372:Q1395)</f>
        <v>99.2</v>
      </c>
      <c r="Q60" s="31">
        <f>SUM('FIGARO raw 2023'!R1372:R1395)</f>
        <v>163.6</v>
      </c>
      <c r="R60" s="31">
        <f>SUM('FIGARO raw 2023'!S1372:S1395)</f>
        <v>187.4</v>
      </c>
      <c r="S60" s="31">
        <f>SUM('FIGARO raw 2023'!T1372:T1395)</f>
        <v>89.49999999999999</v>
      </c>
      <c r="T60" s="31">
        <f>SUM('FIGARO raw 2023'!U1372:U1395)</f>
        <v>152.29999999999998</v>
      </c>
      <c r="U60" s="31">
        <f>SUM('FIGARO raw 2023'!V1372:V1395)</f>
        <v>174.19999999999993</v>
      </c>
      <c r="V60" s="31">
        <f>SUM('FIGARO raw 2023'!W1372:W1395)</f>
        <v>192.79999999999998</v>
      </c>
      <c r="W60" s="31">
        <f>SUM('FIGARO raw 2023'!X1372:X1395)</f>
        <v>120.39999999999998</v>
      </c>
      <c r="X60" s="31">
        <f>SUM('FIGARO raw 2023'!Y1372:Y1395)</f>
        <v>184.9</v>
      </c>
      <c r="Y60" s="31">
        <f>SUM('FIGARO raw 2023'!Z1372:Z1395)</f>
        <v>133.79999999999998</v>
      </c>
      <c r="Z60" s="31">
        <f>SUM('FIGARO raw 2023'!AA1372:AA1395)</f>
        <v>273.30000000000007</v>
      </c>
      <c r="AA60" s="31">
        <f>SUM('FIGARO raw 2023'!AB1372:AB1395)</f>
        <v>29.5</v>
      </c>
      <c r="AB60" s="31">
        <f>SUM('FIGARO raw 2023'!AC1372:AC1395)</f>
        <v>132.6</v>
      </c>
      <c r="AC60" s="31">
        <f>SUM('FIGARO raw 2023'!AD1372:AD1395)</f>
        <v>1296.8999999999999</v>
      </c>
      <c r="AD60" s="31">
        <f>SUM('FIGARO raw 2023'!AE1372:AE1395)</f>
        <v>347.7000000000001</v>
      </c>
      <c r="AE60" s="31">
        <f>SUM('FIGARO raw 2023'!AF1372:AF1395)</f>
        <v>717.7000000000003</v>
      </c>
      <c r="AF60" s="31">
        <f>SUM('FIGARO raw 2023'!AG1372:AG1395)</f>
        <v>602.0000000000002</v>
      </c>
      <c r="AG60" s="31">
        <f>SUM('FIGARO raw 2023'!AH1372:AH1395)</f>
        <v>314.5000000000001</v>
      </c>
      <c r="AH60" s="31">
        <f>SUM('FIGARO raw 2023'!AI1372:AI1395)</f>
        <v>75.1</v>
      </c>
      <c r="AI60" s="31">
        <f>SUM('FIGARO raw 2023'!AJ1372:AJ1395)</f>
        <v>273.2000000000001</v>
      </c>
      <c r="AJ60" s="31">
        <f>SUM('FIGARO raw 2023'!AK1372:AK1395)</f>
        <v>495.9</v>
      </c>
      <c r="AK60" s="31">
        <f>SUM('FIGARO raw 2023'!AL1372:AL1395)</f>
        <v>54.1</v>
      </c>
      <c r="AL60" s="31">
        <f>SUM('FIGARO raw 2023'!AM1372:AM1395)</f>
        <v>5011.6</v>
      </c>
      <c r="AM60" s="31">
        <f>SUM('FIGARO raw 2023'!AN1372:AN1395)</f>
        <v>1820</v>
      </c>
      <c r="AN60" s="31">
        <f>SUM('FIGARO raw 2023'!AO1372:AO1395)</f>
        <v>3849.1000000000004</v>
      </c>
      <c r="AO60" s="31">
        <f>SUM('FIGARO raw 2023'!AP1372:AP1395)</f>
        <v>370.50000000000006</v>
      </c>
      <c r="AP60" s="31">
        <f>SUM('FIGARO raw 2023'!AQ1372:AQ1395)</f>
        <v>873.4</v>
      </c>
      <c r="AQ60" s="31">
        <f>SUM('FIGARO raw 2023'!AR1372:AR1395)</f>
        <v>464.50000000000017</v>
      </c>
      <c r="AR60" s="31">
        <f>SUM('FIGARO raw 2023'!AS1372:AS1395)</f>
        <v>71.69999999999997</v>
      </c>
      <c r="AS60" s="31">
        <f>SUM('FIGARO raw 2023'!AT1372:AT1395)</f>
        <v>100.6</v>
      </c>
      <c r="AT60" s="31">
        <f>SUM('FIGARO raw 2023'!AU1372:AU1395)</f>
        <v>276.7000000000001</v>
      </c>
      <c r="AU60" s="31">
        <f>SUM('FIGARO raw 2023'!AV1372:AV1395)</f>
        <v>1073.9</v>
      </c>
      <c r="AV60" s="31">
        <f>SUM('FIGARO raw 2023'!AW1372:AW1395)</f>
        <v>201.6</v>
      </c>
      <c r="AW60" s="31">
        <f>SUM('FIGARO raw 2023'!AX1372:AX1395)</f>
        <v>144.99999999999997</v>
      </c>
      <c r="AX60" s="31">
        <f>SUM('FIGARO raw 2023'!AY1372:AY1395)</f>
        <v>499</v>
      </c>
      <c r="AY60" s="31">
        <f>SUM('FIGARO raw 2023'!AZ1372:AZ1395)</f>
        <v>509.00000000000006</v>
      </c>
      <c r="AZ60" s="31">
        <f>SUM('FIGARO raw 2023'!BA1372:BA1395)</f>
        <v>224.89999999999995</v>
      </c>
      <c r="BA60" s="31">
        <f>SUM('FIGARO raw 2023'!BB1372:BB1395)</f>
        <v>178.5</v>
      </c>
      <c r="BB60" s="31">
        <f>SUM('FIGARO raw 2023'!BC1372:BC1395)</f>
        <v>648.7</v>
      </c>
      <c r="BC60" s="31">
        <f>SUM('FIGARO raw 2023'!BD1372:BD1395)</f>
        <v>1043.9999999999998</v>
      </c>
      <c r="BD60" s="31">
        <f>SUM('FIGARO raw 2023'!BE1372:BE1395)</f>
        <v>1627.0999999999997</v>
      </c>
      <c r="BE60" s="31">
        <f>SUM('FIGARO raw 2023'!BF1372:BF1395)</f>
        <v>1139.4999999999993</v>
      </c>
      <c r="BF60" s="31">
        <f>SUM('FIGARO raw 2023'!BG1372:BG1395)</f>
        <v>261.50000000000006</v>
      </c>
      <c r="BG60" s="31">
        <f>SUM('FIGARO raw 2023'!BH1372:BH1395)</f>
        <v>316.0000000000001</v>
      </c>
      <c r="BH60" s="31">
        <f>SUM('FIGARO raw 2023'!BI1372:BI1395)</f>
        <v>19826.1</v>
      </c>
      <c r="BI60" s="31">
        <f>SUM('FIGARO raw 2023'!BJ1372:BJ1395)</f>
        <v>3000.799999999999</v>
      </c>
      <c r="BJ60" s="31">
        <f>SUM('FIGARO raw 2023'!BK1372:BK1395)</f>
        <v>733.6000000000001</v>
      </c>
      <c r="BK60" s="31">
        <f>SUM('FIGARO raw 2023'!BL1372:BL1395)</f>
        <v>56.7</v>
      </c>
      <c r="BL60" s="31">
        <f>SUM('FIGARO raw 2023'!BM1372:BM1395)</f>
        <v>175.49999999999997</v>
      </c>
      <c r="BM60" s="31">
        <f>SUM('FIGARO raw 2023'!BN1372:BN1395)</f>
        <v>0</v>
      </c>
      <c r="BN60" s="31">
        <f>SUM('FIGARO raw 2023'!BO1372:BO1395)</f>
        <v>0</v>
      </c>
      <c r="BO60" s="31">
        <f>SUM('FIGARO raw 2023'!BP1372:BP1395)</f>
        <v>60082.3</v>
      </c>
      <c r="BP60" s="31">
        <f>SUM('FIGARO raw 2023'!BQ1372:BQ1395)</f>
        <v>94967.3</v>
      </c>
      <c r="BQ60" s="31">
        <f>SUM('FIGARO raw 2023'!BR1372:BR1395)</f>
        <v>7615.200000000002</v>
      </c>
      <c r="BR60" s="31">
        <f>SUM('FIGARO raw 2023'!BS1372:BS1395)</f>
        <v>6050.6</v>
      </c>
      <c r="BS60" s="31">
        <f>SUM('FIGARO raw 2023'!BT1372:BT1395)</f>
        <v>2841.5000000000005</v>
      </c>
    </row>
    <row r="61" spans="1:71" x14ac:dyDescent="0.25">
      <c r="A61" s="36" t="s">
        <v>304</v>
      </c>
      <c r="B61" s="27" t="s">
        <v>373</v>
      </c>
      <c r="C61" s="31">
        <f>SUM('FIGARO raw 2023'!D1396:D1419)</f>
        <v>97.5</v>
      </c>
      <c r="D61" s="31">
        <f>SUM('FIGARO raw 2023'!E1396:E1419)</f>
        <v>29.700000000000003</v>
      </c>
      <c r="E61" s="31">
        <f>SUM('FIGARO raw 2023'!F1396:F1419)</f>
        <v>18.1</v>
      </c>
      <c r="F61" s="31">
        <f>SUM('FIGARO raw 2023'!G1396:G1419)</f>
        <v>59.60000000000001</v>
      </c>
      <c r="G61" s="31">
        <f>SUM('FIGARO raw 2023'!H1396:H1419)</f>
        <v>1084.5999999999997</v>
      </c>
      <c r="H61" s="31">
        <f>SUM('FIGARO raw 2023'!I1396:I1419)</f>
        <v>182.59999999999997</v>
      </c>
      <c r="I61" s="31">
        <f>SUM('FIGARO raw 2023'!J1396:J1419)</f>
        <v>73.59999999999998</v>
      </c>
      <c r="J61" s="31">
        <f>SUM('FIGARO raw 2023'!K1396:K1419)</f>
        <v>118.39999999999999</v>
      </c>
      <c r="K61" s="31">
        <f>SUM('FIGARO raw 2023'!L1396:L1419)</f>
        <v>88.6</v>
      </c>
      <c r="L61" s="31">
        <f>SUM('FIGARO raw 2023'!M1396:M1419)</f>
        <v>142.89999999999998</v>
      </c>
      <c r="M61" s="31">
        <f>SUM('FIGARO raw 2023'!N1396:N1419)</f>
        <v>218.49999999999994</v>
      </c>
      <c r="N61" s="31">
        <f>SUM('FIGARO raw 2023'!O1396:O1419)</f>
        <v>233.99999999999997</v>
      </c>
      <c r="O61" s="31">
        <f>SUM('FIGARO raw 2023'!P1396:P1419)</f>
        <v>123.79999999999998</v>
      </c>
      <c r="P61" s="31">
        <f>SUM('FIGARO raw 2023'!Q1396:Q1419)</f>
        <v>103.89999999999996</v>
      </c>
      <c r="Q61" s="31">
        <f>SUM('FIGARO raw 2023'!R1396:R1419)</f>
        <v>136.2</v>
      </c>
      <c r="R61" s="31">
        <f>SUM('FIGARO raw 2023'!S1396:S1419)</f>
        <v>196.79999999999998</v>
      </c>
      <c r="S61" s="31">
        <f>SUM('FIGARO raw 2023'!T1396:T1419)</f>
        <v>126.19999999999999</v>
      </c>
      <c r="T61" s="31">
        <f>SUM('FIGARO raw 2023'!U1396:U1419)</f>
        <v>149.9</v>
      </c>
      <c r="U61" s="31">
        <f>SUM('FIGARO raw 2023'!V1396:V1419)</f>
        <v>286.1000000000001</v>
      </c>
      <c r="V61" s="31">
        <f>SUM('FIGARO raw 2023'!W1396:W1419)</f>
        <v>343.3000000000001</v>
      </c>
      <c r="W61" s="31">
        <f>SUM('FIGARO raw 2023'!X1396:X1419)</f>
        <v>167.99999999999994</v>
      </c>
      <c r="X61" s="31">
        <f>SUM('FIGARO raw 2023'!Y1396:Y1419)</f>
        <v>167.59999999999997</v>
      </c>
      <c r="Y61" s="31">
        <f>SUM('FIGARO raw 2023'!Z1396:Z1419)</f>
        <v>154.09999999999997</v>
      </c>
      <c r="Z61" s="31">
        <f>SUM('FIGARO raw 2023'!AA1396:AA1419)</f>
        <v>361.0000000000001</v>
      </c>
      <c r="AA61" s="31">
        <f>SUM('FIGARO raw 2023'!AB1396:AB1419)</f>
        <v>64.2</v>
      </c>
      <c r="AB61" s="31">
        <f>SUM('FIGARO raw 2023'!AC1396:AC1419)</f>
        <v>185.39999999999998</v>
      </c>
      <c r="AC61" s="31">
        <f>SUM('FIGARO raw 2023'!AD1396:AD1419)</f>
        <v>1404.2999999999997</v>
      </c>
      <c r="AD61" s="31">
        <f>SUM('FIGARO raw 2023'!AE1396:AE1419)</f>
        <v>313.70000000000005</v>
      </c>
      <c r="AE61" s="31">
        <f>SUM('FIGARO raw 2023'!AF1396:AF1419)</f>
        <v>3874.7999999999993</v>
      </c>
      <c r="AF61" s="31">
        <f>SUM('FIGARO raw 2023'!AG1396:AG1419)</f>
        <v>941</v>
      </c>
      <c r="AG61" s="31">
        <f>SUM('FIGARO raw 2023'!AH1396:AH1419)</f>
        <v>485.70000000000005</v>
      </c>
      <c r="AH61" s="31">
        <f>SUM('FIGARO raw 2023'!AI1396:AI1419)</f>
        <v>144.89999999999998</v>
      </c>
      <c r="AI61" s="31">
        <f>SUM('FIGARO raw 2023'!AJ1396:AJ1419)</f>
        <v>106.6</v>
      </c>
      <c r="AJ61" s="31">
        <f>SUM('FIGARO raw 2023'!AK1396:AK1419)</f>
        <v>605.4000000000001</v>
      </c>
      <c r="AK61" s="31">
        <f>SUM('FIGARO raw 2023'!AL1396:AL1419)</f>
        <v>88.7</v>
      </c>
      <c r="AL61" s="31">
        <f>SUM('FIGARO raw 2023'!AM1396:AM1419)</f>
        <v>3681.999999999999</v>
      </c>
      <c r="AM61" s="31">
        <f>SUM('FIGARO raw 2023'!AN1396:AN1419)</f>
        <v>167.70000000000005</v>
      </c>
      <c r="AN61" s="31">
        <f>SUM('FIGARO raw 2023'!AO1396:AO1419)</f>
        <v>1416.7999999999995</v>
      </c>
      <c r="AO61" s="31">
        <f>SUM('FIGARO raw 2023'!AP1396:AP1419)</f>
        <v>452.5000000000001</v>
      </c>
      <c r="AP61" s="31">
        <f>SUM('FIGARO raw 2023'!AQ1396:AQ1419)</f>
        <v>815.5</v>
      </c>
      <c r="AQ61" s="31">
        <f>SUM('FIGARO raw 2023'!AR1396:AR1419)</f>
        <v>761.3000000000002</v>
      </c>
      <c r="AR61" s="31">
        <f>SUM('FIGARO raw 2023'!AS1396:AS1419)</f>
        <v>189.59999999999997</v>
      </c>
      <c r="AS61" s="31">
        <f>SUM('FIGARO raw 2023'!AT1396:AT1419)</f>
        <v>167.99999999999994</v>
      </c>
      <c r="AT61" s="31">
        <f>SUM('FIGARO raw 2023'!AU1396:AU1419)</f>
        <v>382.7</v>
      </c>
      <c r="AU61" s="31">
        <f>SUM('FIGARO raw 2023'!AV1396:AV1419)</f>
        <v>982.7000000000002</v>
      </c>
      <c r="AV61" s="31">
        <f>SUM('FIGARO raw 2023'!AW1396:AW1419)</f>
        <v>272.40000000000003</v>
      </c>
      <c r="AW61" s="31">
        <f>SUM('FIGARO raw 2023'!AX1396:AX1419)</f>
        <v>127.29999999999998</v>
      </c>
      <c r="AX61" s="31">
        <f>SUM('FIGARO raw 2023'!AY1396:AY1419)</f>
        <v>702.5000000000001</v>
      </c>
      <c r="AY61" s="31">
        <f>SUM('FIGARO raw 2023'!AZ1396:AZ1419)</f>
        <v>228.7</v>
      </c>
      <c r="AZ61" s="31">
        <f>SUM('FIGARO raw 2023'!BA1396:BA1419)</f>
        <v>470.2000000000001</v>
      </c>
      <c r="BA61" s="31">
        <f>SUM('FIGARO raw 2023'!BB1396:BB1419)</f>
        <v>140.89999999999998</v>
      </c>
      <c r="BB61" s="31">
        <f>SUM('FIGARO raw 2023'!BC1396:BC1419)</f>
        <v>797.7</v>
      </c>
      <c r="BC61" s="31">
        <f>SUM('FIGARO raw 2023'!BD1396:BD1419)</f>
        <v>1000.5</v>
      </c>
      <c r="BD61" s="31">
        <f>SUM('FIGARO raw 2023'!BE1396:BE1419)</f>
        <v>6124.800000000001</v>
      </c>
      <c r="BE61" s="31">
        <f>SUM('FIGARO raw 2023'!BF1396:BF1419)</f>
        <v>1917.1999999999998</v>
      </c>
      <c r="BF61" s="31">
        <f>SUM('FIGARO raw 2023'!BG1396:BG1419)</f>
        <v>678.6</v>
      </c>
      <c r="BG61" s="31">
        <f>SUM('FIGARO raw 2023'!BH1396:BH1419)</f>
        <v>555.4000000000001</v>
      </c>
      <c r="BH61" s="31">
        <f>SUM('FIGARO raw 2023'!BI1396:BI1419)</f>
        <v>4955.300000000002</v>
      </c>
      <c r="BI61" s="31">
        <f>SUM('FIGARO raw 2023'!BJ1396:BJ1419)</f>
        <v>17003.399999999998</v>
      </c>
      <c r="BJ61" s="31">
        <f>SUM('FIGARO raw 2023'!BK1396:BK1419)</f>
        <v>1566.299999999999</v>
      </c>
      <c r="BK61" s="31">
        <f>SUM('FIGARO raw 2023'!BL1396:BL1419)</f>
        <v>39.2</v>
      </c>
      <c r="BL61" s="31">
        <f>SUM('FIGARO raw 2023'!BM1396:BM1419)</f>
        <v>628.9</v>
      </c>
      <c r="BM61" s="31">
        <f>SUM('FIGARO raw 2023'!BN1396:BN1419)</f>
        <v>0</v>
      </c>
      <c r="BN61" s="31">
        <f>SUM('FIGARO raw 2023'!BO1396:BO1419)</f>
        <v>0</v>
      </c>
      <c r="BO61" s="31">
        <f>SUM('FIGARO raw 2023'!BP1396:BP1419)</f>
        <v>36226.19999999999</v>
      </c>
      <c r="BP61" s="31">
        <f>SUM('FIGARO raw 2023'!BQ1396:BQ1419)</f>
        <v>58324.8</v>
      </c>
      <c r="BQ61" s="31">
        <f>SUM('FIGARO raw 2023'!BR1396:BR1419)</f>
        <v>16180.400000000001</v>
      </c>
      <c r="BR61" s="31">
        <f>SUM('FIGARO raw 2023'!BS1396:BS1419)</f>
        <v>1075.8</v>
      </c>
      <c r="BS61" s="31">
        <f>SUM('FIGARO raw 2023'!BT1396:BT1419)</f>
        <v>49.400000000000006</v>
      </c>
    </row>
    <row r="62" spans="1:71" x14ac:dyDescent="0.25">
      <c r="A62" s="36" t="s">
        <v>305</v>
      </c>
      <c r="B62" s="27" t="s">
        <v>374</v>
      </c>
      <c r="C62" s="31">
        <f>SUM('FIGARO raw 2023'!D1420:D1443)</f>
        <v>870.8</v>
      </c>
      <c r="D62" s="31">
        <f>SUM('FIGARO raw 2023'!E1420:E1443)</f>
        <v>31.300000000000004</v>
      </c>
      <c r="E62" s="31">
        <f>SUM('FIGARO raw 2023'!F1420:F1443)</f>
        <v>250.6</v>
      </c>
      <c r="F62" s="31">
        <f>SUM('FIGARO raw 2023'!G1420:G1443)</f>
        <v>116.69999999999999</v>
      </c>
      <c r="G62" s="31">
        <f>SUM('FIGARO raw 2023'!H1420:H1443)</f>
        <v>1256.9999999999995</v>
      </c>
      <c r="H62" s="31">
        <f>SUM('FIGARO raw 2023'!I1420:I1443)</f>
        <v>262.90000000000003</v>
      </c>
      <c r="I62" s="31">
        <f>SUM('FIGARO raw 2023'!J1420:J1443)</f>
        <v>115.30000000000001</v>
      </c>
      <c r="J62" s="31">
        <f>SUM('FIGARO raw 2023'!K1420:K1443)</f>
        <v>221.8</v>
      </c>
      <c r="K62" s="31">
        <f>SUM('FIGARO raw 2023'!L1420:L1443)</f>
        <v>143.89999999999998</v>
      </c>
      <c r="L62" s="31">
        <f>SUM('FIGARO raw 2023'!M1420:M1443)</f>
        <v>704.1</v>
      </c>
      <c r="M62" s="31">
        <f>SUM('FIGARO raw 2023'!N1420:N1443)</f>
        <v>607.2</v>
      </c>
      <c r="N62" s="31">
        <f>SUM('FIGARO raw 2023'!O1420:O1443)</f>
        <v>321.6000000000001</v>
      </c>
      <c r="O62" s="31">
        <f>SUM('FIGARO raw 2023'!P1420:P1443)</f>
        <v>239.7</v>
      </c>
      <c r="P62" s="31">
        <f>SUM('FIGARO raw 2023'!Q1420:Q1443)</f>
        <v>253.4</v>
      </c>
      <c r="Q62" s="31">
        <f>SUM('FIGARO raw 2023'!R1420:R1443)</f>
        <v>396.30000000000007</v>
      </c>
      <c r="R62" s="31">
        <f>SUM('FIGARO raw 2023'!S1420:S1443)</f>
        <v>449.1000000000001</v>
      </c>
      <c r="S62" s="31">
        <f>SUM('FIGARO raw 2023'!T1420:T1443)</f>
        <v>232.5</v>
      </c>
      <c r="T62" s="31">
        <f>SUM('FIGARO raw 2023'!U1420:U1443)</f>
        <v>262.80000000000007</v>
      </c>
      <c r="U62" s="31">
        <f>SUM('FIGARO raw 2023'!V1420:V1443)</f>
        <v>427.80000000000007</v>
      </c>
      <c r="V62" s="31">
        <f>SUM('FIGARO raw 2023'!W1420:W1443)</f>
        <v>439.8000000000001</v>
      </c>
      <c r="W62" s="31">
        <f>SUM('FIGARO raw 2023'!X1420:X1443)</f>
        <v>166.8</v>
      </c>
      <c r="X62" s="31">
        <f>SUM('FIGARO raw 2023'!Y1420:Y1443)</f>
        <v>252.1</v>
      </c>
      <c r="Y62" s="31">
        <f>SUM('FIGARO raw 2023'!Z1420:Z1443)</f>
        <v>212.00000000000003</v>
      </c>
      <c r="Z62" s="31">
        <f>SUM('FIGARO raw 2023'!AA1420:AA1443)</f>
        <v>864.1000000000001</v>
      </c>
      <c r="AA62" s="31">
        <f>SUM('FIGARO raw 2023'!AB1420:AB1443)</f>
        <v>158.7</v>
      </c>
      <c r="AB62" s="31">
        <f>SUM('FIGARO raw 2023'!AC1420:AC1443)</f>
        <v>567.4</v>
      </c>
      <c r="AC62" s="31">
        <f>SUM('FIGARO raw 2023'!AD1420:AD1443)</f>
        <v>2635.1999999999994</v>
      </c>
      <c r="AD62" s="31">
        <f>SUM('FIGARO raw 2023'!AE1420:AE1443)</f>
        <v>896.7</v>
      </c>
      <c r="AE62" s="31">
        <f>SUM('FIGARO raw 2023'!AF1420:AF1443)</f>
        <v>2732.899999999999</v>
      </c>
      <c r="AF62" s="31">
        <f>SUM('FIGARO raw 2023'!AG1420:AG1443)</f>
        <v>2664.3999999999996</v>
      </c>
      <c r="AG62" s="31">
        <f>SUM('FIGARO raw 2023'!AH1420:AH1443)</f>
        <v>938.7</v>
      </c>
      <c r="AH62" s="31">
        <f>SUM('FIGARO raw 2023'!AI1420:AI1443)</f>
        <v>114.7</v>
      </c>
      <c r="AI62" s="31">
        <f>SUM('FIGARO raw 2023'!AJ1420:AJ1443)</f>
        <v>89.8</v>
      </c>
      <c r="AJ62" s="31">
        <f>SUM('FIGARO raw 2023'!AK1420:AK1443)</f>
        <v>1258.1999999999998</v>
      </c>
      <c r="AK62" s="31">
        <f>SUM('FIGARO raw 2023'!AL1420:AL1443)</f>
        <v>118.3</v>
      </c>
      <c r="AL62" s="31">
        <f>SUM('FIGARO raw 2023'!AM1420:AM1443)</f>
        <v>1316.0999999999997</v>
      </c>
      <c r="AM62" s="31">
        <f>SUM('FIGARO raw 2023'!AN1420:AN1443)</f>
        <v>467.40000000000003</v>
      </c>
      <c r="AN62" s="31">
        <f>SUM('FIGARO raw 2023'!AO1420:AO1443)</f>
        <v>275.3</v>
      </c>
      <c r="AO62" s="31">
        <f>SUM('FIGARO raw 2023'!AP1420:AP1443)</f>
        <v>1161.8999999999996</v>
      </c>
      <c r="AP62" s="31">
        <f>SUM('FIGARO raw 2023'!AQ1420:AQ1443)</f>
        <v>1522.1</v>
      </c>
      <c r="AQ62" s="31">
        <f>SUM('FIGARO raw 2023'!AR1420:AR1443)</f>
        <v>1036.1999999999998</v>
      </c>
      <c r="AR62" s="31">
        <f>SUM('FIGARO raw 2023'!AS1420:AS1443)</f>
        <v>470.5</v>
      </c>
      <c r="AS62" s="31">
        <f>SUM('FIGARO raw 2023'!AT1420:AT1443)</f>
        <v>903.0000000000001</v>
      </c>
      <c r="AT62" s="31">
        <f>SUM('FIGARO raw 2023'!AU1420:AU1443)</f>
        <v>609.1000000000001</v>
      </c>
      <c r="AU62" s="31">
        <f>SUM('FIGARO raw 2023'!AV1420:AV1443)</f>
        <v>4361.500000000001</v>
      </c>
      <c r="AV62" s="31">
        <f>SUM('FIGARO raw 2023'!AW1420:AW1443)</f>
        <v>978.7000000000002</v>
      </c>
      <c r="AW62" s="31">
        <f>SUM('FIGARO raw 2023'!AX1420:AX1443)</f>
        <v>490.8</v>
      </c>
      <c r="AX62" s="31">
        <f>SUM('FIGARO raw 2023'!AY1420:AY1443)</f>
        <v>559</v>
      </c>
      <c r="AY62" s="31">
        <f>SUM('FIGARO raw 2023'!AZ1420:AZ1443)</f>
        <v>415.3</v>
      </c>
      <c r="AZ62" s="31">
        <f>SUM('FIGARO raw 2023'!BA1420:BA1443)</f>
        <v>401.9000000000001</v>
      </c>
      <c r="BA62" s="31">
        <f>SUM('FIGARO raw 2023'!BB1420:BB1443)</f>
        <v>388.00000000000006</v>
      </c>
      <c r="BB62" s="31">
        <f>SUM('FIGARO raw 2023'!BC1420:BC1443)</f>
        <v>263.50000000000006</v>
      </c>
      <c r="BC62" s="31">
        <f>SUM('FIGARO raw 2023'!BD1420:BD1443)</f>
        <v>1656.2999999999995</v>
      </c>
      <c r="BD62" s="31">
        <f>SUM('FIGARO raw 2023'!BE1420:BE1443)</f>
        <v>991.9000000000001</v>
      </c>
      <c r="BE62" s="31">
        <f>SUM('FIGARO raw 2023'!BF1420:BF1443)</f>
        <v>1333.2999999999997</v>
      </c>
      <c r="BF62" s="31">
        <f>SUM('FIGARO raw 2023'!BG1420:BG1443)</f>
        <v>2365.1</v>
      </c>
      <c r="BG62" s="31">
        <f>SUM('FIGARO raw 2023'!BH1420:BH1443)</f>
        <v>1269.1999999999998</v>
      </c>
      <c r="BH62" s="31">
        <f>SUM('FIGARO raw 2023'!BI1420:BI1443)</f>
        <v>754.4000000000001</v>
      </c>
      <c r="BI62" s="31">
        <f>SUM('FIGARO raw 2023'!BJ1420:BJ1443)</f>
        <v>617.3000000000001</v>
      </c>
      <c r="BJ62" s="31">
        <f>SUM('FIGARO raw 2023'!BK1420:BK1443)</f>
        <v>2118.9999999999995</v>
      </c>
      <c r="BK62" s="31">
        <f>SUM('FIGARO raw 2023'!BL1420:BL1443)</f>
        <v>44.300000000000004</v>
      </c>
      <c r="BL62" s="31">
        <f>SUM('FIGARO raw 2023'!BM1420:BM1443)</f>
        <v>463.3</v>
      </c>
      <c r="BM62" s="31">
        <f>SUM('FIGARO raw 2023'!BN1420:BN1443)</f>
        <v>0</v>
      </c>
      <c r="BN62" s="31">
        <f>SUM('FIGARO raw 2023'!BO1420:BO1443)</f>
        <v>0</v>
      </c>
      <c r="BO62" s="31">
        <f>SUM('FIGARO raw 2023'!BP1420:BP1443)</f>
        <v>19667.299999999996</v>
      </c>
      <c r="BP62" s="31">
        <f>SUM('FIGARO raw 2023'!BQ1420:BQ1443)</f>
        <v>17435.2</v>
      </c>
      <c r="BQ62" s="31">
        <f>SUM('FIGARO raw 2023'!BR1420:BR1443)</f>
        <v>85376.90000000001</v>
      </c>
      <c r="BR62" s="31">
        <f>SUM('FIGARO raw 2023'!BS1420:BS1443)</f>
        <v>1937.1999999999998</v>
      </c>
      <c r="BS62" s="31">
        <f>SUM('FIGARO raw 2023'!BT1420:BT1443)</f>
        <v>44.7</v>
      </c>
    </row>
    <row r="63" spans="1:71" x14ac:dyDescent="0.25">
      <c r="A63" s="36" t="s">
        <v>306</v>
      </c>
      <c r="B63" s="27" t="s">
        <v>375</v>
      </c>
      <c r="C63" s="31">
        <f>SUM('FIGARO raw 2023'!D1444:D1467)</f>
        <v>66.6</v>
      </c>
      <c r="D63" s="31">
        <f>SUM('FIGARO raw 2023'!E1444:E1467)</f>
        <v>28.1</v>
      </c>
      <c r="E63" s="31">
        <f>SUM('FIGARO raw 2023'!F1444:F1467)</f>
        <v>64</v>
      </c>
      <c r="F63" s="31">
        <f>SUM('FIGARO raw 2023'!G1444:G1467)</f>
        <v>37.50000000000001</v>
      </c>
      <c r="G63" s="31">
        <f>SUM('FIGARO raw 2023'!H1444:H1467)</f>
        <v>437.90000000000003</v>
      </c>
      <c r="H63" s="31">
        <f>SUM('FIGARO raw 2023'!I1444:I1467)</f>
        <v>83.99999999999997</v>
      </c>
      <c r="I63" s="31">
        <f>SUM('FIGARO raw 2023'!J1444:J1467)</f>
        <v>66.19999999999999</v>
      </c>
      <c r="J63" s="31">
        <f>SUM('FIGARO raw 2023'!K1444:K1467)</f>
        <v>100.19999999999999</v>
      </c>
      <c r="K63" s="31">
        <f>SUM('FIGARO raw 2023'!L1444:L1467)</f>
        <v>40.8</v>
      </c>
      <c r="L63" s="31">
        <f>SUM('FIGARO raw 2023'!M1444:M1467)</f>
        <v>154.39999999999998</v>
      </c>
      <c r="M63" s="31">
        <f>SUM('FIGARO raw 2023'!N1444:N1467)</f>
        <v>157.9</v>
      </c>
      <c r="N63" s="31">
        <f>SUM('FIGARO raw 2023'!O1444:O1467)</f>
        <v>95.50000000000001</v>
      </c>
      <c r="O63" s="31">
        <f>SUM('FIGARO raw 2023'!P1444:P1467)</f>
        <v>101.80000000000001</v>
      </c>
      <c r="P63" s="31">
        <f>SUM('FIGARO raw 2023'!Q1444:Q1467)</f>
        <v>135.29999999999998</v>
      </c>
      <c r="Q63" s="31">
        <f>SUM('FIGARO raw 2023'!R1444:R1467)</f>
        <v>104.99999999999999</v>
      </c>
      <c r="R63" s="31">
        <f>SUM('FIGARO raw 2023'!S1444:S1467)</f>
        <v>186.79999999999998</v>
      </c>
      <c r="S63" s="31">
        <f>SUM('FIGARO raw 2023'!T1444:T1467)</f>
        <v>341.50000000000006</v>
      </c>
      <c r="T63" s="31">
        <f>SUM('FIGARO raw 2023'!U1444:U1467)</f>
        <v>191.5</v>
      </c>
      <c r="U63" s="31">
        <f>SUM('FIGARO raw 2023'!V1444:V1467)</f>
        <v>277.90000000000003</v>
      </c>
      <c r="V63" s="31">
        <f>SUM('FIGARO raw 2023'!W1444:W1467)</f>
        <v>347.80000000000007</v>
      </c>
      <c r="W63" s="31">
        <f>SUM('FIGARO raw 2023'!X1444:X1467)</f>
        <v>195.49999999999997</v>
      </c>
      <c r="X63" s="31">
        <f>SUM('FIGARO raw 2023'!Y1444:Y1467)</f>
        <v>240.99999999999994</v>
      </c>
      <c r="Y63" s="31">
        <f>SUM('FIGARO raw 2023'!Z1444:Z1467)</f>
        <v>285.30000000000007</v>
      </c>
      <c r="Z63" s="31">
        <f>SUM('FIGARO raw 2023'!AA1444:AA1467)</f>
        <v>296.30000000000007</v>
      </c>
      <c r="AA63" s="31">
        <f>SUM('FIGARO raw 2023'!AB1444:AB1467)</f>
        <v>73.19999999999999</v>
      </c>
      <c r="AB63" s="31">
        <f>SUM('FIGARO raw 2023'!AC1444:AC1467)</f>
        <v>102.1</v>
      </c>
      <c r="AC63" s="31">
        <f>SUM('FIGARO raw 2023'!AD1444:AD1467)</f>
        <v>450.4000000000001</v>
      </c>
      <c r="AD63" s="31">
        <f>SUM('FIGARO raw 2023'!AE1444:AE1467)</f>
        <v>108.49999999999999</v>
      </c>
      <c r="AE63" s="31">
        <f>SUM('FIGARO raw 2023'!AF1444:AF1467)</f>
        <v>800.3000000000001</v>
      </c>
      <c r="AF63" s="31">
        <f>SUM('FIGARO raw 2023'!AG1444:AG1467)</f>
        <v>1008.5000000000001</v>
      </c>
      <c r="AG63" s="31">
        <f>SUM('FIGARO raw 2023'!AH1444:AH1467)</f>
        <v>224.29999999999998</v>
      </c>
      <c r="AH63" s="31">
        <f>SUM('FIGARO raw 2023'!AI1444:AI1467)</f>
        <v>76.29999999999998</v>
      </c>
      <c r="AI63" s="31">
        <f>SUM('FIGARO raw 2023'!AJ1444:AJ1467)</f>
        <v>124.6</v>
      </c>
      <c r="AJ63" s="31">
        <f>SUM('FIGARO raw 2023'!AK1444:AK1467)</f>
        <v>234.89999999999998</v>
      </c>
      <c r="AK63" s="31">
        <f>SUM('FIGARO raw 2023'!AL1444:AL1467)</f>
        <v>64.49999999999999</v>
      </c>
      <c r="AL63" s="31">
        <f>SUM('FIGARO raw 2023'!AM1444:AM1467)</f>
        <v>607.2000000000002</v>
      </c>
      <c r="AM63" s="31">
        <f>SUM('FIGARO raw 2023'!AN1444:AN1467)</f>
        <v>82.1</v>
      </c>
      <c r="AN63" s="31">
        <f>SUM('FIGARO raw 2023'!AO1444:AO1467)</f>
        <v>292.40000000000003</v>
      </c>
      <c r="AO63" s="31">
        <f>SUM('FIGARO raw 2023'!AP1444:AP1467)</f>
        <v>710.3000000000001</v>
      </c>
      <c r="AP63" s="31">
        <f>SUM('FIGARO raw 2023'!AQ1444:AQ1467)</f>
        <v>985.1000000000001</v>
      </c>
      <c r="AQ63" s="31">
        <f>SUM('FIGARO raw 2023'!AR1444:AR1467)</f>
        <v>578.4000000000001</v>
      </c>
      <c r="AR63" s="31">
        <f>SUM('FIGARO raw 2023'!AS1444:AS1467)</f>
        <v>203.49999999999997</v>
      </c>
      <c r="AS63" s="31">
        <f>SUM('FIGARO raw 2023'!AT1444:AT1467)</f>
        <v>227.29999999999995</v>
      </c>
      <c r="AT63" s="31">
        <f>SUM('FIGARO raw 2023'!AU1444:AU1467)</f>
        <v>431.90000000000003</v>
      </c>
      <c r="AU63" s="31">
        <f>SUM('FIGARO raw 2023'!AV1444:AV1467)</f>
        <v>1178.7999999999997</v>
      </c>
      <c r="AV63" s="31">
        <f>SUM('FIGARO raw 2023'!AW1444:AW1467)</f>
        <v>288</v>
      </c>
      <c r="AW63" s="31">
        <f>SUM('FIGARO raw 2023'!AX1444:AX1467)</f>
        <v>87.1</v>
      </c>
      <c r="AX63" s="31">
        <f>SUM('FIGARO raw 2023'!AY1444:AY1467)</f>
        <v>124.89999999999998</v>
      </c>
      <c r="AY63" s="31">
        <f>SUM('FIGARO raw 2023'!AZ1444:AZ1467)</f>
        <v>314.50000000000006</v>
      </c>
      <c r="AZ63" s="31">
        <f>SUM('FIGARO raw 2023'!BA1444:BA1467)</f>
        <v>360.1</v>
      </c>
      <c r="BA63" s="31">
        <f>SUM('FIGARO raw 2023'!BB1444:BB1467)</f>
        <v>28.6</v>
      </c>
      <c r="BB63" s="31">
        <f>SUM('FIGARO raw 2023'!BC1444:BC1467)</f>
        <v>85.7</v>
      </c>
      <c r="BC63" s="31">
        <f>SUM('FIGARO raw 2023'!BD1444:BD1467)</f>
        <v>497.20000000000005</v>
      </c>
      <c r="BD63" s="31">
        <f>SUM('FIGARO raw 2023'!BE1444:BE1467)</f>
        <v>794</v>
      </c>
      <c r="BE63" s="31">
        <f>SUM('FIGARO raw 2023'!BF1444:BF1467)</f>
        <v>277.90000000000003</v>
      </c>
      <c r="BF63" s="31">
        <f>SUM('FIGARO raw 2023'!BG1444:BG1467)</f>
        <v>419.40000000000015</v>
      </c>
      <c r="BG63" s="31">
        <f>SUM('FIGARO raw 2023'!BH1444:BH1467)</f>
        <v>159.09999999999997</v>
      </c>
      <c r="BH63" s="31">
        <f>SUM('FIGARO raw 2023'!BI1444:BI1467)</f>
        <v>94.8</v>
      </c>
      <c r="BI63" s="31">
        <f>SUM('FIGARO raw 2023'!BJ1444:BJ1467)</f>
        <v>99.6</v>
      </c>
      <c r="BJ63" s="31">
        <f>SUM('FIGARO raw 2023'!BK1444:BK1467)</f>
        <v>147.4</v>
      </c>
      <c r="BK63" s="31">
        <f>SUM('FIGARO raw 2023'!BL1444:BL1467)</f>
        <v>1119.8999999999999</v>
      </c>
      <c r="BL63" s="31">
        <f>SUM('FIGARO raw 2023'!BM1444:BM1467)</f>
        <v>42.3</v>
      </c>
      <c r="BM63" s="31">
        <f>SUM('FIGARO raw 2023'!BN1444:BN1467)</f>
        <v>0</v>
      </c>
      <c r="BN63" s="31">
        <f>SUM('FIGARO raw 2023'!BO1444:BO1467)</f>
        <v>0</v>
      </c>
      <c r="BO63" s="31">
        <f>SUM('FIGARO raw 2023'!BP1444:BP1467)</f>
        <v>37.40000000000001</v>
      </c>
      <c r="BP63" s="31">
        <f>SUM('FIGARO raw 2023'!BQ1444:BQ1467)</f>
        <v>9393.900000000003</v>
      </c>
      <c r="BQ63" s="31">
        <f>SUM('FIGARO raw 2023'!BR1444:BR1467)</f>
        <v>16.1</v>
      </c>
      <c r="BR63" s="31">
        <f>SUM('FIGARO raw 2023'!BS1444:BS1467)</f>
        <v>3884.0999999999995</v>
      </c>
      <c r="BS63" s="31">
        <f>SUM('FIGARO raw 2023'!BT1444:BT1467)</f>
        <v>-373.7</v>
      </c>
    </row>
    <row r="64" spans="1:71" x14ac:dyDescent="0.25">
      <c r="A64" s="36" t="s">
        <v>307</v>
      </c>
      <c r="B64" s="27" t="s">
        <v>376</v>
      </c>
      <c r="C64" s="31">
        <f>SUM('FIGARO raw 2023'!D1468:D1491)</f>
        <v>123.59999999999997</v>
      </c>
      <c r="D64" s="31">
        <f>SUM('FIGARO raw 2023'!E1468:E1491)</f>
        <v>15.099999999999998</v>
      </c>
      <c r="E64" s="31">
        <f>SUM('FIGARO raw 2023'!F1468:F1491)</f>
        <v>21.3</v>
      </c>
      <c r="F64" s="31">
        <f>SUM('FIGARO raw 2023'!G1468:G1491)</f>
        <v>57.60000000000001</v>
      </c>
      <c r="G64" s="31">
        <f>SUM('FIGARO raw 2023'!H1468:H1491)</f>
        <v>473.30000000000007</v>
      </c>
      <c r="H64" s="31">
        <f>SUM('FIGARO raw 2023'!I1468:I1491)</f>
        <v>136.79999999999995</v>
      </c>
      <c r="I64" s="31">
        <f>SUM('FIGARO raw 2023'!J1468:J1491)</f>
        <v>151.5</v>
      </c>
      <c r="J64" s="31">
        <f>SUM('FIGARO raw 2023'!K1468:K1491)</f>
        <v>112.69999999999996</v>
      </c>
      <c r="K64" s="31">
        <f>SUM('FIGARO raw 2023'!L1468:L1491)</f>
        <v>53.6</v>
      </c>
      <c r="L64" s="31">
        <f>SUM('FIGARO raw 2023'!M1468:M1491)</f>
        <v>133.19999999999996</v>
      </c>
      <c r="M64" s="31">
        <f>SUM('FIGARO raw 2023'!N1468:N1491)</f>
        <v>416.00000000000006</v>
      </c>
      <c r="N64" s="31">
        <f>SUM('FIGARO raw 2023'!O1468:O1491)</f>
        <v>187.5</v>
      </c>
      <c r="O64" s="31">
        <f>SUM('FIGARO raw 2023'!P1468:P1491)</f>
        <v>149.2</v>
      </c>
      <c r="P64" s="31">
        <f>SUM('FIGARO raw 2023'!Q1468:Q1491)</f>
        <v>141.1999999999999</v>
      </c>
      <c r="Q64" s="31">
        <f>SUM('FIGARO raw 2023'!R1468:R1491)</f>
        <v>141.79999999999995</v>
      </c>
      <c r="R64" s="31">
        <f>SUM('FIGARO raw 2023'!S1468:S1491)</f>
        <v>217.89999999999995</v>
      </c>
      <c r="S64" s="31">
        <f>SUM('FIGARO raw 2023'!T1468:T1491)</f>
        <v>164.59999999999994</v>
      </c>
      <c r="T64" s="31">
        <f>SUM('FIGARO raw 2023'!U1468:U1491)</f>
        <v>177.49999999999991</v>
      </c>
      <c r="U64" s="31">
        <f>SUM('FIGARO raw 2023'!V1468:V1491)</f>
        <v>285.50000000000006</v>
      </c>
      <c r="V64" s="31">
        <f>SUM('FIGARO raw 2023'!W1468:W1491)</f>
        <v>290</v>
      </c>
      <c r="W64" s="31">
        <f>SUM('FIGARO raw 2023'!X1468:X1491)</f>
        <v>105.49999999999999</v>
      </c>
      <c r="X64" s="31">
        <f>SUM('FIGARO raw 2023'!Y1468:Y1491)</f>
        <v>450.70000000000005</v>
      </c>
      <c r="Y64" s="31">
        <f>SUM('FIGARO raw 2023'!Z1468:Z1491)</f>
        <v>61.400000000000006</v>
      </c>
      <c r="Z64" s="31">
        <f>SUM('FIGARO raw 2023'!AA1468:AA1491)</f>
        <v>294</v>
      </c>
      <c r="AA64" s="31">
        <f>SUM('FIGARO raw 2023'!AB1468:AB1491)</f>
        <v>64.5</v>
      </c>
      <c r="AB64" s="31">
        <f>SUM('FIGARO raw 2023'!AC1468:AC1491)</f>
        <v>434.3000000000001</v>
      </c>
      <c r="AC64" s="31">
        <f>SUM('FIGARO raw 2023'!AD1468:AD1491)</f>
        <v>616.7000000000002</v>
      </c>
      <c r="AD64" s="31">
        <f>SUM('FIGARO raw 2023'!AE1468:AE1491)</f>
        <v>135.89999999999995</v>
      </c>
      <c r="AE64" s="31">
        <f>SUM('FIGARO raw 2023'!AF1468:AF1491)</f>
        <v>530.8000000000002</v>
      </c>
      <c r="AF64" s="31">
        <f>SUM('FIGARO raw 2023'!AG1468:AG1491)</f>
        <v>505.00000000000006</v>
      </c>
      <c r="AG64" s="31">
        <f>SUM('FIGARO raw 2023'!AH1468:AH1491)</f>
        <v>436.30000000000007</v>
      </c>
      <c r="AH64" s="31">
        <f>SUM('FIGARO raw 2023'!AI1468:AI1491)</f>
        <v>62.300000000000004</v>
      </c>
      <c r="AI64" s="31">
        <f>SUM('FIGARO raw 2023'!AJ1468:AJ1491)</f>
        <v>178.09999999999997</v>
      </c>
      <c r="AJ64" s="31">
        <f>SUM('FIGARO raw 2023'!AK1468:AK1491)</f>
        <v>411.4000000000001</v>
      </c>
      <c r="AK64" s="31">
        <f>SUM('FIGARO raw 2023'!AL1468:AL1491)</f>
        <v>83.89999999999999</v>
      </c>
      <c r="AL64" s="31">
        <f>SUM('FIGARO raw 2023'!AM1468:AM1491)</f>
        <v>2433.5</v>
      </c>
      <c r="AM64" s="31">
        <f>SUM('FIGARO raw 2023'!AN1468:AN1491)</f>
        <v>67.4</v>
      </c>
      <c r="AN64" s="31">
        <f>SUM('FIGARO raw 2023'!AO1468:AO1491)</f>
        <v>267.1000000000001</v>
      </c>
      <c r="AO64" s="31">
        <f>SUM('FIGARO raw 2023'!AP1468:AP1491)</f>
        <v>221.39999999999995</v>
      </c>
      <c r="AP64" s="31">
        <f>SUM('FIGARO raw 2023'!AQ1468:AQ1491)</f>
        <v>485</v>
      </c>
      <c r="AQ64" s="31">
        <f>SUM('FIGARO raw 2023'!AR1468:AR1491)</f>
        <v>168.99999999999997</v>
      </c>
      <c r="AR64" s="31">
        <f>SUM('FIGARO raw 2023'!AS1468:AS1491)</f>
        <v>89.39999999999999</v>
      </c>
      <c r="AS64" s="31">
        <f>SUM('FIGARO raw 2023'!AT1468:AT1491)</f>
        <v>59.20000000000001</v>
      </c>
      <c r="AT64" s="31">
        <f>SUM('FIGARO raw 2023'!AU1468:AU1491)</f>
        <v>241.99999999999994</v>
      </c>
      <c r="AU64" s="31">
        <f>SUM('FIGARO raw 2023'!AV1468:AV1491)</f>
        <v>1719.8999999999994</v>
      </c>
      <c r="AV64" s="31">
        <f>SUM('FIGARO raw 2023'!AW1468:AW1491)</f>
        <v>409.1</v>
      </c>
      <c r="AW64" s="31">
        <f>SUM('FIGARO raw 2023'!AX1468:AX1491)</f>
        <v>166.39999999999995</v>
      </c>
      <c r="AX64" s="31">
        <f>SUM('FIGARO raw 2023'!AY1468:AY1491)</f>
        <v>342.1</v>
      </c>
      <c r="AY64" s="31">
        <f>SUM('FIGARO raw 2023'!AZ1468:AZ1491)</f>
        <v>250.79999999999995</v>
      </c>
      <c r="AZ64" s="31">
        <f>SUM('FIGARO raw 2023'!BA1468:BA1491)</f>
        <v>953.8000000000002</v>
      </c>
      <c r="BA64" s="31">
        <f>SUM('FIGARO raw 2023'!BB1468:BB1491)</f>
        <v>318.0000000000001</v>
      </c>
      <c r="BB64" s="31">
        <f>SUM('FIGARO raw 2023'!BC1468:BC1491)</f>
        <v>217.6</v>
      </c>
      <c r="BC64" s="31">
        <f>SUM('FIGARO raw 2023'!BD1468:BD1491)</f>
        <v>746.6000000000001</v>
      </c>
      <c r="BD64" s="31">
        <f>SUM('FIGARO raw 2023'!BE1468:BE1491)</f>
        <v>826.3000000000001</v>
      </c>
      <c r="BE64" s="31">
        <f>SUM('FIGARO raw 2023'!BF1468:BF1491)</f>
        <v>522.7</v>
      </c>
      <c r="BF64" s="31">
        <f>SUM('FIGARO raw 2023'!BG1468:BG1491)</f>
        <v>3395.3000000000006</v>
      </c>
      <c r="BG64" s="31">
        <f>SUM('FIGARO raw 2023'!BH1468:BH1491)</f>
        <v>1801.6999999999996</v>
      </c>
      <c r="BH64" s="31">
        <f>SUM('FIGARO raw 2023'!BI1468:BI1491)</f>
        <v>666.7</v>
      </c>
      <c r="BI64" s="31">
        <f>SUM('FIGARO raw 2023'!BJ1468:BJ1491)</f>
        <v>608.8000000000003</v>
      </c>
      <c r="BJ64" s="31">
        <f>SUM('FIGARO raw 2023'!BK1468:BK1491)</f>
        <v>430.2000000000001</v>
      </c>
      <c r="BK64" s="31">
        <f>SUM('FIGARO raw 2023'!BL1468:BL1491)</f>
        <v>15.7</v>
      </c>
      <c r="BL64" s="31">
        <f>SUM('FIGARO raw 2023'!BM1468:BM1491)</f>
        <v>14146</v>
      </c>
      <c r="BM64" s="31">
        <f>SUM('FIGARO raw 2023'!BN1468:BN1491)</f>
        <v>0</v>
      </c>
      <c r="BN64" s="31">
        <f>SUM('FIGARO raw 2023'!BO1468:BO1491)</f>
        <v>0</v>
      </c>
      <c r="BO64" s="31">
        <f>SUM('FIGARO raw 2023'!BP1468:BP1491)</f>
        <v>1036.1999999999998</v>
      </c>
      <c r="BP64" s="31">
        <f>SUM('FIGARO raw 2023'!BQ1468:BQ1491)</f>
        <v>147652.50000000003</v>
      </c>
      <c r="BQ64" s="31">
        <f>SUM('FIGARO raw 2023'!BR1468:BR1491)</f>
        <v>155.89999999999998</v>
      </c>
      <c r="BR64" s="31">
        <f>SUM('FIGARO raw 2023'!BS1468:BS1491)</f>
        <v>299.3000000000001</v>
      </c>
      <c r="BS64" s="31">
        <f>SUM('FIGARO raw 2023'!BT1468:BT1491)</f>
        <v>42.70000000000001</v>
      </c>
    </row>
    <row r="65" spans="1:71" x14ac:dyDescent="0.25">
      <c r="A65" s="36" t="s">
        <v>308</v>
      </c>
      <c r="B65" s="27" t="s">
        <v>377</v>
      </c>
      <c r="C65" s="31">
        <f>SUM('FIGARO raw 2023'!D1492:D1515)</f>
        <v>13.4</v>
      </c>
      <c r="D65" s="31">
        <f>SUM('FIGARO raw 2023'!E1492:E1515)</f>
        <v>1.4</v>
      </c>
      <c r="E65" s="31">
        <f>SUM('FIGARO raw 2023'!F1492:F1515)</f>
        <v>20.2</v>
      </c>
      <c r="F65" s="31">
        <f>SUM('FIGARO raw 2023'!G1492:G1515)</f>
        <v>0</v>
      </c>
      <c r="G65" s="31">
        <f>SUM('FIGARO raw 2023'!H1492:H1515)</f>
        <v>49.300000000000004</v>
      </c>
      <c r="H65" s="31">
        <f>SUM('FIGARO raw 2023'!I1492:I1515)</f>
        <v>0</v>
      </c>
      <c r="I65" s="31">
        <f>SUM('FIGARO raw 2023'!J1492:J1515)</f>
        <v>0</v>
      </c>
      <c r="J65" s="31">
        <f>SUM('FIGARO raw 2023'!K1492:K1515)</f>
        <v>0</v>
      </c>
      <c r="K65" s="31">
        <f>SUM('FIGARO raw 2023'!L1492:L1515)</f>
        <v>0</v>
      </c>
      <c r="L65" s="31">
        <f>SUM('FIGARO raw 2023'!M1492:M1515)</f>
        <v>0.1</v>
      </c>
      <c r="M65" s="31">
        <f>SUM('FIGARO raw 2023'!N1492:N1515)</f>
        <v>0.2</v>
      </c>
      <c r="N65" s="31">
        <f>SUM('FIGARO raw 2023'!O1492:O1515)</f>
        <v>0.1</v>
      </c>
      <c r="O65" s="31">
        <f>SUM('FIGARO raw 2023'!P1492:P1515)</f>
        <v>0.1</v>
      </c>
      <c r="P65" s="31">
        <f>SUM('FIGARO raw 2023'!Q1492:Q1515)</f>
        <v>0</v>
      </c>
      <c r="Q65" s="31">
        <f>SUM('FIGARO raw 2023'!R1492:R1515)</f>
        <v>0.1</v>
      </c>
      <c r="R65" s="31">
        <f>SUM('FIGARO raw 2023'!S1492:S1515)</f>
        <v>0.1</v>
      </c>
      <c r="S65" s="31">
        <f>SUM('FIGARO raw 2023'!T1492:T1515)</f>
        <v>0</v>
      </c>
      <c r="T65" s="31">
        <f>SUM('FIGARO raw 2023'!U1492:U1515)</f>
        <v>0</v>
      </c>
      <c r="U65" s="31">
        <f>SUM('FIGARO raw 2023'!V1492:V1515)</f>
        <v>0</v>
      </c>
      <c r="V65" s="31">
        <f>SUM('FIGARO raw 2023'!W1492:W1515)</f>
        <v>0</v>
      </c>
      <c r="W65" s="31">
        <f>SUM('FIGARO raw 2023'!X1492:X1515)</f>
        <v>0</v>
      </c>
      <c r="X65" s="31">
        <f>SUM('FIGARO raw 2023'!Y1492:Y1515)</f>
        <v>0.3</v>
      </c>
      <c r="Y65" s="31">
        <f>SUM('FIGARO raw 2023'!Z1492:Z1515)</f>
        <v>0.1</v>
      </c>
      <c r="Z65" s="31">
        <f>SUM('FIGARO raw 2023'!AA1492:AA1515)</f>
        <v>0.1</v>
      </c>
      <c r="AA65" s="31">
        <f>SUM('FIGARO raw 2023'!AB1492:AB1515)</f>
        <v>0</v>
      </c>
      <c r="AB65" s="31">
        <f>SUM('FIGARO raw 2023'!AC1492:AC1515)</f>
        <v>0.1</v>
      </c>
      <c r="AC65" s="31">
        <f>SUM('FIGARO raw 2023'!AD1492:AD1515)</f>
        <v>8.8</v>
      </c>
      <c r="AD65" s="31">
        <f>SUM('FIGARO raw 2023'!AE1492:AE1515)</f>
        <v>0</v>
      </c>
      <c r="AE65" s="31">
        <f>SUM('FIGARO raw 2023'!AF1492:AF1515)</f>
        <v>0</v>
      </c>
      <c r="AF65" s="31">
        <f>SUM('FIGARO raw 2023'!AG1492:AG1515)</f>
        <v>0</v>
      </c>
      <c r="AG65" s="31">
        <f>SUM('FIGARO raw 2023'!AH1492:AH1515)</f>
        <v>0</v>
      </c>
      <c r="AH65" s="31">
        <f>SUM('FIGARO raw 2023'!AI1492:AI1515)</f>
        <v>0.4</v>
      </c>
      <c r="AI65" s="31">
        <f>SUM('FIGARO raw 2023'!AJ1492:AJ1515)</f>
        <v>0</v>
      </c>
      <c r="AJ65" s="31">
        <f>SUM('FIGARO raw 2023'!AK1492:AK1515)</f>
        <v>20.900000000000002</v>
      </c>
      <c r="AK65" s="31">
        <f>SUM('FIGARO raw 2023'!AL1492:AL1515)</f>
        <v>0</v>
      </c>
      <c r="AL65" s="31">
        <f>SUM('FIGARO raw 2023'!AM1492:AM1515)</f>
        <v>2.5</v>
      </c>
      <c r="AM65" s="31">
        <f>SUM('FIGARO raw 2023'!AN1492:AN1515)</f>
        <v>0</v>
      </c>
      <c r="AN65" s="31">
        <f>SUM('FIGARO raw 2023'!AO1492:AO1515)</f>
        <v>0</v>
      </c>
      <c r="AO65" s="31">
        <f>SUM('FIGARO raw 2023'!AP1492:AP1515)</f>
        <v>0</v>
      </c>
      <c r="AP65" s="31">
        <f>SUM('FIGARO raw 2023'!AQ1492:AQ1515)</f>
        <v>0</v>
      </c>
      <c r="AQ65" s="31">
        <f>SUM('FIGARO raw 2023'!AR1492:AR1515)</f>
        <v>0</v>
      </c>
      <c r="AR65" s="31">
        <f>SUM('FIGARO raw 2023'!AS1492:AS1515)</f>
        <v>0</v>
      </c>
      <c r="AS65" s="31">
        <f>SUM('FIGARO raw 2023'!AT1492:AT1515)</f>
        <v>0</v>
      </c>
      <c r="AT65" s="31">
        <f>SUM('FIGARO raw 2023'!AU1492:AU1515)</f>
        <v>7</v>
      </c>
      <c r="AU65" s="31">
        <f>SUM('FIGARO raw 2023'!AV1492:AV1515)</f>
        <v>0</v>
      </c>
      <c r="AV65" s="31">
        <f>SUM('FIGARO raw 2023'!AW1492:AW1515)</f>
        <v>4.2</v>
      </c>
      <c r="AW65" s="31">
        <f>SUM('FIGARO raw 2023'!AX1492:AX1515)</f>
        <v>1.4</v>
      </c>
      <c r="AX65" s="31">
        <f>SUM('FIGARO raw 2023'!AY1492:AY1515)</f>
        <v>0</v>
      </c>
      <c r="AY65" s="31">
        <f>SUM('FIGARO raw 2023'!AZ1492:AZ1515)</f>
        <v>0</v>
      </c>
      <c r="AZ65" s="31">
        <f>SUM('FIGARO raw 2023'!BA1492:BA1515)</f>
        <v>0</v>
      </c>
      <c r="BA65" s="31">
        <f>SUM('FIGARO raw 2023'!BB1492:BB1515)</f>
        <v>2.5</v>
      </c>
      <c r="BB65" s="31">
        <f>SUM('FIGARO raw 2023'!BC1492:BC1515)</f>
        <v>0.6000000000000001</v>
      </c>
      <c r="BC65" s="31">
        <f>SUM('FIGARO raw 2023'!BD1492:BD1515)</f>
        <v>4.6</v>
      </c>
      <c r="BD65" s="31">
        <f>SUM('FIGARO raw 2023'!BE1492:BE1515)</f>
        <v>280.9</v>
      </c>
      <c r="BE65" s="31">
        <f>SUM('FIGARO raw 2023'!BF1492:BF1515)</f>
        <v>81.3</v>
      </c>
      <c r="BF65" s="31">
        <f>SUM('FIGARO raw 2023'!BG1492:BG1515)</f>
        <v>64.1</v>
      </c>
      <c r="BG65" s="31">
        <f>SUM('FIGARO raw 2023'!BH1492:BH1515)</f>
        <v>72.3</v>
      </c>
      <c r="BH65" s="31">
        <f>SUM('FIGARO raw 2023'!BI1492:BI1515)</f>
        <v>10</v>
      </c>
      <c r="BI65" s="31">
        <f>SUM('FIGARO raw 2023'!BJ1492:BJ1515)</f>
        <v>5.2</v>
      </c>
      <c r="BJ65" s="31">
        <f>SUM('FIGARO raw 2023'!BK1492:BK1515)</f>
        <v>1.1</v>
      </c>
      <c r="BK65" s="31">
        <f>SUM('FIGARO raw 2023'!BL1492:BL1515)</f>
        <v>0</v>
      </c>
      <c r="BL65" s="31">
        <f>SUM('FIGARO raw 2023'!BM1492:BM1515)</f>
        <v>0.1</v>
      </c>
      <c r="BM65" s="31">
        <f>SUM('FIGARO raw 2023'!BN1492:BN1515)</f>
        <v>0</v>
      </c>
      <c r="BN65" s="31">
        <f>SUM('FIGARO raw 2023'!BO1492:BO1515)</f>
        <v>0</v>
      </c>
      <c r="BO65" s="31">
        <f>SUM('FIGARO raw 2023'!BP1492:BP1515)</f>
        <v>1743.1999999999998</v>
      </c>
      <c r="BP65" s="31">
        <f>SUM('FIGARO raw 2023'!BQ1492:BQ1515)</f>
        <v>43638.2</v>
      </c>
      <c r="BQ65" s="31">
        <f>SUM('FIGARO raw 2023'!BR1492:BR1515)</f>
        <v>0</v>
      </c>
      <c r="BR65" s="31">
        <f>SUM('FIGARO raw 2023'!BS1492:BS1515)</f>
        <v>0.6</v>
      </c>
      <c r="BS65" s="31">
        <f>SUM('FIGARO raw 2023'!BT1492:BT1515)</f>
        <v>0.2</v>
      </c>
    </row>
    <row r="66" spans="1:71" x14ac:dyDescent="0.25">
      <c r="A66" s="36" t="s">
        <v>309</v>
      </c>
      <c r="B66" s="27" t="s">
        <v>378</v>
      </c>
      <c r="C66" s="31">
        <f>SUM('FIGARO raw 2023'!D1516:D1539)</f>
        <v>0</v>
      </c>
      <c r="D66" s="31">
        <f>SUM('FIGARO raw 2023'!E1516:E1539)</f>
        <v>0</v>
      </c>
      <c r="E66" s="31">
        <f>SUM('FIGARO raw 2023'!F1516:F1539)</f>
        <v>0</v>
      </c>
      <c r="F66" s="31">
        <f>SUM('FIGARO raw 2023'!G1516:G1539)</f>
        <v>0</v>
      </c>
      <c r="G66" s="31">
        <f>SUM('FIGARO raw 2023'!H1516:H1539)</f>
        <v>0</v>
      </c>
      <c r="H66" s="31">
        <f>SUM('FIGARO raw 2023'!I1516:I1539)</f>
        <v>0</v>
      </c>
      <c r="I66" s="31">
        <f>SUM('FIGARO raw 2023'!J1516:J1539)</f>
        <v>0</v>
      </c>
      <c r="J66" s="31">
        <f>SUM('FIGARO raw 2023'!K1516:K1539)</f>
        <v>0</v>
      </c>
      <c r="K66" s="31">
        <f>SUM('FIGARO raw 2023'!L1516:L1539)</f>
        <v>0</v>
      </c>
      <c r="L66" s="31">
        <f>SUM('FIGARO raw 2023'!M1516:M1539)</f>
        <v>0</v>
      </c>
      <c r="M66" s="31">
        <f>SUM('FIGARO raw 2023'!N1516:N1539)</f>
        <v>0</v>
      </c>
      <c r="N66" s="31">
        <f>SUM('FIGARO raw 2023'!O1516:O1539)</f>
        <v>0</v>
      </c>
      <c r="O66" s="31">
        <f>SUM('FIGARO raw 2023'!P1516:P1539)</f>
        <v>0</v>
      </c>
      <c r="P66" s="31">
        <f>SUM('FIGARO raw 2023'!Q1516:Q1539)</f>
        <v>0</v>
      </c>
      <c r="Q66" s="31">
        <f>SUM('FIGARO raw 2023'!R1516:R1539)</f>
        <v>0</v>
      </c>
      <c r="R66" s="31">
        <f>SUM('FIGARO raw 2023'!S1516:S1539)</f>
        <v>0</v>
      </c>
      <c r="S66" s="31">
        <f>SUM('FIGARO raw 2023'!T1516:T1539)</f>
        <v>0</v>
      </c>
      <c r="T66" s="31">
        <f>SUM('FIGARO raw 2023'!U1516:U1539)</f>
        <v>0</v>
      </c>
      <c r="U66" s="31">
        <f>SUM('FIGARO raw 2023'!V1516:V1539)</f>
        <v>0</v>
      </c>
      <c r="V66" s="31">
        <f>SUM('FIGARO raw 2023'!W1516:W1539)</f>
        <v>0</v>
      </c>
      <c r="W66" s="31">
        <f>SUM('FIGARO raw 2023'!X1516:X1539)</f>
        <v>0</v>
      </c>
      <c r="X66" s="31">
        <f>SUM('FIGARO raw 2023'!Y1516:Y1539)</f>
        <v>0</v>
      </c>
      <c r="Y66" s="31">
        <f>SUM('FIGARO raw 2023'!Z1516:Z1539)</f>
        <v>0</v>
      </c>
      <c r="Z66" s="31">
        <f>SUM('FIGARO raw 2023'!AA1516:AA1539)</f>
        <v>0</v>
      </c>
      <c r="AA66" s="31">
        <f>SUM('FIGARO raw 2023'!AB1516:AB1539)</f>
        <v>0</v>
      </c>
      <c r="AB66" s="31">
        <f>SUM('FIGARO raw 2023'!AC1516:AC1539)</f>
        <v>0</v>
      </c>
      <c r="AC66" s="31">
        <f>SUM('FIGARO raw 2023'!AD1516:AD1539)</f>
        <v>0</v>
      </c>
      <c r="AD66" s="31">
        <f>SUM('FIGARO raw 2023'!AE1516:AE1539)</f>
        <v>0</v>
      </c>
      <c r="AE66" s="31">
        <f>SUM('FIGARO raw 2023'!AF1516:AF1539)</f>
        <v>0</v>
      </c>
      <c r="AF66" s="31">
        <f>SUM('FIGARO raw 2023'!AG1516:AG1539)</f>
        <v>0</v>
      </c>
      <c r="AG66" s="31">
        <f>SUM('FIGARO raw 2023'!AH1516:AH1539)</f>
        <v>0</v>
      </c>
      <c r="AH66" s="31">
        <f>SUM('FIGARO raw 2023'!AI1516:AI1539)</f>
        <v>0</v>
      </c>
      <c r="AI66" s="31">
        <f>SUM('FIGARO raw 2023'!AJ1516:AJ1539)</f>
        <v>0</v>
      </c>
      <c r="AJ66" s="31">
        <f>SUM('FIGARO raw 2023'!AK1516:AK1539)</f>
        <v>0</v>
      </c>
      <c r="AK66" s="31">
        <f>SUM('FIGARO raw 2023'!AL1516:AL1539)</f>
        <v>0</v>
      </c>
      <c r="AL66" s="31">
        <f>SUM('FIGARO raw 2023'!AM1516:AM1539)</f>
        <v>0</v>
      </c>
      <c r="AM66" s="31">
        <f>SUM('FIGARO raw 2023'!AN1516:AN1539)</f>
        <v>0</v>
      </c>
      <c r="AN66" s="31">
        <f>SUM('FIGARO raw 2023'!AO1516:AO1539)</f>
        <v>0</v>
      </c>
      <c r="AO66" s="31">
        <f>SUM('FIGARO raw 2023'!AP1516:AP1539)</f>
        <v>0</v>
      </c>
      <c r="AP66" s="31">
        <f>SUM('FIGARO raw 2023'!AQ1516:AQ1539)</f>
        <v>0</v>
      </c>
      <c r="AQ66" s="31">
        <f>SUM('FIGARO raw 2023'!AR1516:AR1539)</f>
        <v>0</v>
      </c>
      <c r="AR66" s="31">
        <f>SUM('FIGARO raw 2023'!AS1516:AS1539)</f>
        <v>0</v>
      </c>
      <c r="AS66" s="31">
        <f>SUM('FIGARO raw 2023'!AT1516:AT1539)</f>
        <v>0</v>
      </c>
      <c r="AT66" s="31">
        <f>SUM('FIGARO raw 2023'!AU1516:AU1539)</f>
        <v>0</v>
      </c>
      <c r="AU66" s="31">
        <f>SUM('FIGARO raw 2023'!AV1516:AV1539)</f>
        <v>0</v>
      </c>
      <c r="AV66" s="31">
        <f>SUM('FIGARO raw 2023'!AW1516:AW1539)</f>
        <v>0</v>
      </c>
      <c r="AW66" s="31">
        <f>SUM('FIGARO raw 2023'!AX1516:AX1539)</f>
        <v>0</v>
      </c>
      <c r="AX66" s="31">
        <f>SUM('FIGARO raw 2023'!AY1516:AY1539)</f>
        <v>0</v>
      </c>
      <c r="AY66" s="31">
        <f>SUM('FIGARO raw 2023'!AZ1516:AZ1539)</f>
        <v>0</v>
      </c>
      <c r="AZ66" s="31">
        <f>SUM('FIGARO raw 2023'!BA1516:BA1539)</f>
        <v>0</v>
      </c>
      <c r="BA66" s="31">
        <f>SUM('FIGARO raw 2023'!BB1516:BB1539)</f>
        <v>0</v>
      </c>
      <c r="BB66" s="31">
        <f>SUM('FIGARO raw 2023'!BC1516:BC1539)</f>
        <v>0</v>
      </c>
      <c r="BC66" s="31">
        <f>SUM('FIGARO raw 2023'!BD1516:BD1539)</f>
        <v>0</v>
      </c>
      <c r="BD66" s="31">
        <f>SUM('FIGARO raw 2023'!BE1516:BE1539)</f>
        <v>0</v>
      </c>
      <c r="BE66" s="31">
        <f>SUM('FIGARO raw 2023'!BF1516:BF1539)</f>
        <v>0</v>
      </c>
      <c r="BF66" s="31">
        <f>SUM('FIGARO raw 2023'!BG1516:BG1539)</f>
        <v>0</v>
      </c>
      <c r="BG66" s="31">
        <f>SUM('FIGARO raw 2023'!BH1516:BH1539)</f>
        <v>0</v>
      </c>
      <c r="BH66" s="31">
        <f>SUM('FIGARO raw 2023'!BI1516:BI1539)</f>
        <v>0</v>
      </c>
      <c r="BI66" s="31">
        <f>SUM('FIGARO raw 2023'!BJ1516:BJ1539)</f>
        <v>0</v>
      </c>
      <c r="BJ66" s="31">
        <f>SUM('FIGARO raw 2023'!BK1516:BK1539)</f>
        <v>0</v>
      </c>
      <c r="BK66" s="31">
        <f>SUM('FIGARO raw 2023'!BL1516:BL1539)</f>
        <v>0</v>
      </c>
      <c r="BL66" s="31">
        <f>SUM('FIGARO raw 2023'!BM1516:BM1539)</f>
        <v>0</v>
      </c>
      <c r="BM66" s="31">
        <f>SUM('FIGARO raw 2023'!BN1516:BN1539)</f>
        <v>0</v>
      </c>
      <c r="BN66" s="31">
        <f>SUM('FIGARO raw 2023'!BO1516:BO1539)</f>
        <v>0</v>
      </c>
      <c r="BO66" s="31">
        <f>SUM('FIGARO raw 2023'!BP1516:BP1539)</f>
        <v>0</v>
      </c>
      <c r="BP66" s="31">
        <f>SUM('FIGARO raw 2023'!BQ1516:BQ1539)</f>
        <v>0</v>
      </c>
      <c r="BQ66" s="31">
        <f>SUM('FIGARO raw 2023'!BR1516:BR1539)</f>
        <v>0</v>
      </c>
      <c r="BR66" s="31">
        <f>SUM('FIGARO raw 2023'!BS1516:BS1539)</f>
        <v>0</v>
      </c>
      <c r="BS66" s="31">
        <f>SUM('FIGARO raw 2023'!BT1516:BT1539)</f>
        <v>0</v>
      </c>
    </row>
    <row r="67" spans="1:71" x14ac:dyDescent="0.25">
      <c r="A67" s="36" t="s">
        <v>408</v>
      </c>
      <c r="B67" s="27" t="s">
        <v>409</v>
      </c>
      <c r="C67" s="31">
        <f>SUM('FIGARO raw 2023'!D1540:D1563)</f>
        <v>230146.4</v>
      </c>
      <c r="D67" s="31">
        <f>SUM('FIGARO raw 2023'!E1540:E1563)</f>
        <v>21434.6</v>
      </c>
      <c r="E67" s="31">
        <f>SUM('FIGARO raw 2023'!F1540:F1563)</f>
        <v>4307.4</v>
      </c>
      <c r="F67" s="31">
        <f>SUM('FIGARO raw 2023'!G1540:G1563)</f>
        <v>38968.7</v>
      </c>
      <c r="G67" s="31">
        <f>SUM('FIGARO raw 2023'!H1540:H1563)</f>
        <v>132312.7</v>
      </c>
      <c r="H67" s="31">
        <f>SUM('FIGARO raw 2023'!I1540:I1563)</f>
        <v>32088.6</v>
      </c>
      <c r="I67" s="31">
        <f>SUM('FIGARO raw 2023'!J1540:J1563)</f>
        <v>25626.3</v>
      </c>
      <c r="J67" s="31">
        <f>SUM('FIGARO raw 2023'!K1540:K1563)</f>
        <v>25312.8</v>
      </c>
      <c r="K67" s="31">
        <f>SUM('FIGARO raw 2023'!L1540:L1563)</f>
        <v>9276.4</v>
      </c>
      <c r="L67" s="31">
        <f>SUM('FIGARO raw 2023'!M1540:M1563)</f>
        <v>47156.4</v>
      </c>
      <c r="M67" s="31">
        <f>SUM('FIGARO raw 2023'!N1540:N1563)</f>
        <v>65780.2</v>
      </c>
      <c r="N67" s="31">
        <f>SUM('FIGARO raw 2023'!O1540:O1563)</f>
        <v>131798.9</v>
      </c>
      <c r="O67" s="31">
        <f>SUM('FIGARO raw 2023'!P1540:P1563)</f>
        <v>41902.2</v>
      </c>
      <c r="P67" s="31">
        <f>SUM('FIGARO raw 2023'!Q1540:Q1563)</f>
        <v>34716.6</v>
      </c>
      <c r="Q67" s="31">
        <f>SUM('FIGARO raw 2023'!R1540:R1563)</f>
        <v>37886.3</v>
      </c>
      <c r="R67" s="31">
        <f>SUM('FIGARO raw 2023'!S1540:S1563)</f>
        <v>74974.8</v>
      </c>
      <c r="S67" s="31">
        <f>SUM('FIGARO raw 2023'!T1540:T1563)</f>
        <v>118454.5</v>
      </c>
      <c r="T67" s="31">
        <f>SUM('FIGARO raw 2023'!U1540:U1563)</f>
        <v>42546.6</v>
      </c>
      <c r="U67" s="31">
        <f>SUM('FIGARO raw 2023'!V1540:V1563)</f>
        <v>102190.3</v>
      </c>
      <c r="V67" s="31">
        <f>SUM('FIGARO raw 2023'!W1540:W1563)</f>
        <v>137475.3</v>
      </c>
      <c r="W67" s="31">
        <f>SUM('FIGARO raw 2023'!X1540:X1563)</f>
        <v>28397.8</v>
      </c>
      <c r="X67" s="31">
        <f>SUM('FIGARO raw 2023'!Y1540:Y1563)</f>
        <v>45579.9</v>
      </c>
      <c r="Y67" s="31">
        <f>SUM('FIGARO raw 2023'!Z1540:Z1563)</f>
        <v>30311.2</v>
      </c>
      <c r="Z67" s="31">
        <f>SUM('FIGARO raw 2023'!AA1540:AA1563)</f>
        <v>335246.8</v>
      </c>
      <c r="AA67" s="31">
        <f>SUM('FIGARO raw 2023'!AB1540:AB1563)</f>
        <v>17647.3</v>
      </c>
      <c r="AB67" s="31">
        <f>SUM('FIGARO raw 2023'!AC1540:AC1563)</f>
        <v>61027.4</v>
      </c>
      <c r="AC67" s="31">
        <f>SUM('FIGARO raw 2023'!AD1540:AD1563)</f>
        <v>398479.8</v>
      </c>
      <c r="AD67" s="31">
        <f>SUM('FIGARO raw 2023'!AE1540:AE1563)</f>
        <v>87315.4</v>
      </c>
      <c r="AE67" s="31">
        <f>SUM('FIGARO raw 2023'!AF1540:AF1563)</f>
        <v>472646.7</v>
      </c>
      <c r="AF67" s="31">
        <f>SUM('FIGARO raw 2023'!AG1540:AG1563)</f>
        <v>220766.7</v>
      </c>
      <c r="AG67" s="31">
        <f>SUM('FIGARO raw 2023'!AH1540:AH1563)</f>
        <v>113506.3</v>
      </c>
      <c r="AH67" s="31">
        <f>SUM('FIGARO raw 2023'!AI1540:AI1563)</f>
        <v>59586.5</v>
      </c>
      <c r="AI67" s="31">
        <f>SUM('FIGARO raw 2023'!AJ1540:AJ1563)</f>
        <v>11937.6</v>
      </c>
      <c r="AJ67" s="31">
        <f>SUM('FIGARO raw 2023'!AK1540:AK1563)</f>
        <v>123878.1</v>
      </c>
      <c r="AK67" s="31">
        <f>SUM('FIGARO raw 2023'!AL1540:AL1563)</f>
        <v>8280.7</v>
      </c>
      <c r="AL67" s="31">
        <f>SUM('FIGARO raw 2023'!AM1540:AM1563)</f>
        <v>178636.3</v>
      </c>
      <c r="AM67" s="31">
        <f>SUM('FIGARO raw 2023'!AN1540:AN1563)</f>
        <v>64425.8</v>
      </c>
      <c r="AN67" s="31">
        <f>SUM('FIGARO raw 2023'!AO1540:AO1563)</f>
        <v>31726.2</v>
      </c>
      <c r="AO67" s="31">
        <f>SUM('FIGARO raw 2023'!AP1540:AP1563)</f>
        <v>86386.5</v>
      </c>
      <c r="AP67" s="31">
        <f>SUM('FIGARO raw 2023'!AQ1540:AQ1563)</f>
        <v>181778.8</v>
      </c>
      <c r="AQ67" s="31">
        <f>SUM('FIGARO raw 2023'!AR1540:AR1563)</f>
        <v>207063.7</v>
      </c>
      <c r="AR67" s="31">
        <f>SUM('FIGARO raw 2023'!AS1540:AS1563)</f>
        <v>77592.6</v>
      </c>
      <c r="AS67" s="31">
        <f>SUM('FIGARO raw 2023'!AT1540:AT1563)</f>
        <v>50830.9</v>
      </c>
      <c r="AT67" s="31">
        <f>SUM('FIGARO raw 2023'!AU1540:AU1563)</f>
        <v>1495163.6</v>
      </c>
      <c r="AU67" s="31">
        <f>SUM('FIGARO raw 2023'!AV1540:AV1563)</f>
        <v>210975.3</v>
      </c>
      <c r="AV67" s="31">
        <f>SUM('FIGARO raw 2023'!AW1540:AW1563)</f>
        <v>83826.4</v>
      </c>
      <c r="AW67" s="31">
        <f>SUM('FIGARO raw 2023'!AX1540:AX1563)</f>
        <v>81112.1</v>
      </c>
      <c r="AX67" s="31">
        <f>SUM('FIGARO raw 2023'!AY1540:AY1563)</f>
        <v>25001.2</v>
      </c>
      <c r="AY67" s="31">
        <f>SUM('FIGARO raw 2023'!AZ1540:AZ1563)</f>
        <v>47044.1</v>
      </c>
      <c r="AZ67" s="31">
        <f>SUM('FIGARO raw 2023'!BA1540:BA1563)</f>
        <v>159246.6</v>
      </c>
      <c r="BA67" s="31">
        <f>SUM('FIGARO raw 2023'!BB1540:BB1563)</f>
        <v>11516.8</v>
      </c>
      <c r="BB67" s="31">
        <f>SUM('FIGARO raw 2023'!BC1540:BC1563)</f>
        <v>16841.4</v>
      </c>
      <c r="BC67" s="31">
        <f>SUM('FIGARO raw 2023'!BD1540:BD1563)</f>
        <v>97541.7</v>
      </c>
      <c r="BD67" s="31">
        <f>SUM('FIGARO raw 2023'!BE1540:BE1563)</f>
        <v>235106.9</v>
      </c>
      <c r="BE67" s="31">
        <f>SUM('FIGARO raw 2023'!BF1540:BF1563)</f>
        <v>119321.5</v>
      </c>
      <c r="BF67" s="31">
        <f>SUM('FIGARO raw 2023'!BG1540:BG1563)</f>
        <v>221855.3</v>
      </c>
      <c r="BG67" s="31">
        <f>SUM('FIGARO raw 2023'!BH1540:BH1563)</f>
        <v>43459.1</v>
      </c>
      <c r="BH67" s="31">
        <f>SUM('FIGARO raw 2023'!BI1540:BI1563)</f>
        <v>55685.1</v>
      </c>
      <c r="BI67" s="31">
        <f>SUM('FIGARO raw 2023'!BJ1540:BJ1563)</f>
        <v>24019.6</v>
      </c>
      <c r="BJ67" s="31">
        <f>SUM('FIGARO raw 2023'!BK1540:BK1563)</f>
        <v>10920.5</v>
      </c>
      <c r="BK67" s="31">
        <f>SUM('FIGARO raw 2023'!BL1540:BL1563)</f>
        <v>7966</v>
      </c>
      <c r="BL67" s="31">
        <f>SUM('FIGARO raw 2023'!BM1540:BM1563)</f>
        <v>73395.4</v>
      </c>
      <c r="BM67" s="31">
        <f>SUM('FIGARO raw 2023'!BN1540:BN1563)</f>
        <v>12.1</v>
      </c>
      <c r="BN67" s="31">
        <f>SUM('FIGARO raw 2023'!BO1540:BO1563)</f>
        <v>0</v>
      </c>
      <c r="BO67" s="31">
        <f>SUM('FIGARO raw 2023'!BP1540:BP1563)</f>
        <v>0</v>
      </c>
      <c r="BP67" s="31">
        <f>SUM('FIGARO raw 2023'!BQ1540:BQ1563)</f>
        <v>0</v>
      </c>
      <c r="BQ67" s="31">
        <f>SUM('FIGARO raw 2023'!BR1540:BR1563)</f>
        <v>0</v>
      </c>
      <c r="BR67" s="31">
        <f>SUM('FIGARO raw 2023'!BS1540:BS1563)</f>
        <v>0</v>
      </c>
      <c r="BS67" s="31">
        <f>SUM('FIGARO raw 2023'!BT1540:BT1563)</f>
        <v>0</v>
      </c>
    </row>
    <row r="68" spans="1:71" x14ac:dyDescent="0.25">
      <c r="A68" s="36" t="s">
        <v>410</v>
      </c>
      <c r="B68" s="27" t="s">
        <v>411</v>
      </c>
      <c r="C68" s="31">
        <f>SUM('FIGARO raw 2023'!D1564:D1587)</f>
        <v>55795.8</v>
      </c>
      <c r="D68" s="31">
        <f>SUM('FIGARO raw 2023'!E1564:E1587)</f>
        <v>9168.9</v>
      </c>
      <c r="E68" s="31">
        <f>SUM('FIGARO raw 2023'!F1564:F1587)</f>
        <v>2540</v>
      </c>
      <c r="F68" s="31">
        <f>SUM('FIGARO raw 2023'!G1564:G1587)</f>
        <v>19451.9</v>
      </c>
      <c r="G68" s="31">
        <f>SUM('FIGARO raw 2023'!H1564:H1587)</f>
        <v>163173.1</v>
      </c>
      <c r="H68" s="31">
        <f>SUM('FIGARO raw 2023'!I1564:I1587)</f>
        <v>44207.4</v>
      </c>
      <c r="I68" s="31">
        <f>SUM('FIGARO raw 2023'!J1564:J1587)</f>
        <v>27376.6</v>
      </c>
      <c r="J68" s="31">
        <f>SUM('FIGARO raw 2023'!K1564:K1587)</f>
        <v>28810.8</v>
      </c>
      <c r="K68" s="31">
        <f>SUM('FIGARO raw 2023'!L1564:L1587)</f>
        <v>16842.9</v>
      </c>
      <c r="L68" s="31">
        <f>SUM('FIGARO raw 2023'!M1564:M1587)</f>
        <v>9163.1</v>
      </c>
      <c r="M68" s="31">
        <f>SUM('FIGARO raw 2023'!N1564:N1587)</f>
        <v>78035.1</v>
      </c>
      <c r="N68" s="31">
        <f>SUM('FIGARO raw 2023'!O1564:O1587)</f>
        <v>43594.6</v>
      </c>
      <c r="O68" s="31">
        <f>SUM('FIGARO raw 2023'!P1564:P1587)</f>
        <v>66784.9</v>
      </c>
      <c r="P68" s="31">
        <f>SUM('FIGARO raw 2023'!Q1564:Q1587)</f>
        <v>48639</v>
      </c>
      <c r="Q68" s="31">
        <f>SUM('FIGARO raw 2023'!R1564:R1587)</f>
        <v>47120.7</v>
      </c>
      <c r="R68" s="31">
        <f>SUM('FIGARO raw 2023'!S1564:S1587)</f>
        <v>141421.8</v>
      </c>
      <c r="S68" s="31">
        <f>SUM('FIGARO raw 2023'!T1564:T1587)</f>
        <v>64081</v>
      </c>
      <c r="T68" s="31">
        <f>SUM('FIGARO raw 2023'!U1564:U1587)</f>
        <v>75910</v>
      </c>
      <c r="U68" s="31">
        <f>SUM('FIGARO raw 2023'!V1564:V1587)</f>
        <v>170726.5</v>
      </c>
      <c r="V68" s="31">
        <f>SUM('FIGARO raw 2023'!W1564:W1587)</f>
        <v>134665.4</v>
      </c>
      <c r="W68" s="31">
        <f>SUM('FIGARO raw 2023'!X1564:X1587)</f>
        <v>40847.3</v>
      </c>
      <c r="X68" s="31">
        <f>SUM('FIGARO raw 2023'!Y1564:Y1587)</f>
        <v>62954.8</v>
      </c>
      <c r="Y68" s="31">
        <f>SUM('FIGARO raw 2023'!Z1564:Z1587)</f>
        <v>70079.3</v>
      </c>
      <c r="Z68" s="31">
        <f>SUM('FIGARO raw 2023'!AA1564:AA1587)</f>
        <v>83268.5</v>
      </c>
      <c r="AA68" s="31">
        <f>SUM('FIGARO raw 2023'!AB1564:AB1587)</f>
        <v>14135.1</v>
      </c>
      <c r="AB68" s="31">
        <f>SUM('FIGARO raw 2023'!AC1564:AC1587)</f>
        <v>49814.9</v>
      </c>
      <c r="AC68" s="31">
        <f>SUM('FIGARO raw 2023'!AD1564:AD1587)</f>
        <v>460011.2</v>
      </c>
      <c r="AD68" s="31">
        <f>SUM('FIGARO raw 2023'!AE1564:AE1587)</f>
        <v>116614.7</v>
      </c>
      <c r="AE68" s="31">
        <f>SUM('FIGARO raw 2023'!AF1564:AF1587)</f>
        <v>439785</v>
      </c>
      <c r="AF68" s="31">
        <f>SUM('FIGARO raw 2023'!AG1564:AG1587)</f>
        <v>388581.7</v>
      </c>
      <c r="AG68" s="31">
        <f>SUM('FIGARO raw 2023'!AH1564:AH1587)</f>
        <v>198638.5</v>
      </c>
      <c r="AH68" s="31">
        <f>SUM('FIGARO raw 2023'!AI1564:AI1587)</f>
        <v>13497.9</v>
      </c>
      <c r="AI68" s="31">
        <f>SUM('FIGARO raw 2023'!AJ1564:AJ1587)</f>
        <v>20724.1</v>
      </c>
      <c r="AJ68" s="31">
        <f>SUM('FIGARO raw 2023'!AK1564:AK1587)</f>
        <v>146271</v>
      </c>
      <c r="AK68" s="31">
        <f>SUM('FIGARO raw 2023'!AL1564:AL1587)</f>
        <v>47483.1</v>
      </c>
      <c r="AL68" s="31">
        <f>SUM('FIGARO raw 2023'!AM1564:AM1587)</f>
        <v>237266.2</v>
      </c>
      <c r="AM68" s="31">
        <f>SUM('FIGARO raw 2023'!AN1564:AN1587)</f>
        <v>41434.8</v>
      </c>
      <c r="AN68" s="31">
        <f>SUM('FIGARO raw 2023'!AO1564:AO1587)</f>
        <v>36394.6</v>
      </c>
      <c r="AO68" s="31">
        <f>SUM('FIGARO raw 2023'!AP1564:AP1587)</f>
        <v>46778.1</v>
      </c>
      <c r="AP68" s="31">
        <f>SUM('FIGARO raw 2023'!AQ1564:AQ1587)</f>
        <v>326346.8</v>
      </c>
      <c r="AQ68" s="31">
        <f>SUM('FIGARO raw 2023'!AR1564:AR1587)</f>
        <v>202559.6</v>
      </c>
      <c r="AR68" s="31">
        <f>SUM('FIGARO raw 2023'!AS1564:AS1587)</f>
        <v>52745.7</v>
      </c>
      <c r="AS68" s="31">
        <f>SUM('FIGARO raw 2023'!AT1564:AT1587)</f>
        <v>75668.7</v>
      </c>
      <c r="AT68" s="31">
        <f>SUM('FIGARO raw 2023'!AU1564:AU1587)</f>
        <v>84237</v>
      </c>
      <c r="AU68" s="31">
        <f>SUM('FIGARO raw 2023'!AV1564:AV1587)</f>
        <v>339931.2</v>
      </c>
      <c r="AV68" s="31">
        <f>SUM('FIGARO raw 2023'!AW1564:AW1587)</f>
        <v>140991.6</v>
      </c>
      <c r="AW68" s="31">
        <f>SUM('FIGARO raw 2023'!AX1564:AX1587)</f>
        <v>80574.1</v>
      </c>
      <c r="AX68" s="31">
        <f>SUM('FIGARO raw 2023'!AY1564:AY1587)</f>
        <v>40093.7</v>
      </c>
      <c r="AY68" s="31">
        <f>SUM('FIGARO raw 2023'!AZ1564:AZ1587)</f>
        <v>34556.9</v>
      </c>
      <c r="AZ68" s="31">
        <f>SUM('FIGARO raw 2023'!BA1564:BA1587)</f>
        <v>33083.2</v>
      </c>
      <c r="BA68" s="31">
        <f>SUM('FIGARO raw 2023'!BB1564:BB1587)</f>
        <v>165308.9</v>
      </c>
      <c r="BB68" s="31">
        <f>SUM('FIGARO raw 2023'!BC1564:BC1587)</f>
        <v>12775</v>
      </c>
      <c r="BC68" s="31">
        <f>SUM('FIGARO raw 2023'!BD1564:BD1587)</f>
        <v>231395.7</v>
      </c>
      <c r="BD68" s="31">
        <f>SUM('FIGARO raw 2023'!BE1564:BE1587)</f>
        <v>713606.4</v>
      </c>
      <c r="BE68" s="31">
        <f>SUM('FIGARO raw 2023'!BF1564:BF1587)</f>
        <v>615661.2</v>
      </c>
      <c r="BF68" s="31">
        <f>SUM('FIGARO raw 2023'!BG1564:BG1587)</f>
        <v>556785.3</v>
      </c>
      <c r="BG68" s="31">
        <f>SUM('FIGARO raw 2023'!BH1564:BH1587)</f>
        <v>326038.8</v>
      </c>
      <c r="BH68" s="31">
        <f>SUM('FIGARO raw 2023'!BI1564:BI1587)</f>
        <v>54191.3</v>
      </c>
      <c r="BI68" s="31">
        <f>SUM('FIGARO raw 2023'!BJ1564:BJ1587)</f>
        <v>54683.6</v>
      </c>
      <c r="BJ68" s="31">
        <f>SUM('FIGARO raw 2023'!BK1564:BK1587)</f>
        <v>89371.3</v>
      </c>
      <c r="BK68" s="31">
        <f>SUM('FIGARO raw 2023'!BL1564:BL1587)</f>
        <v>8515.5</v>
      </c>
      <c r="BL68" s="31">
        <f>SUM('FIGARO raw 2023'!BM1564:BM1587)</f>
        <v>40841</v>
      </c>
      <c r="BM68" s="31">
        <f>SUM('FIGARO raw 2023'!BN1564:BN1587)</f>
        <v>46020.6</v>
      </c>
      <c r="BN68" s="31">
        <f>SUM('FIGARO raw 2023'!BO1564:BO1587)</f>
        <v>0</v>
      </c>
      <c r="BO68" s="31">
        <f>SUM('FIGARO raw 2023'!BP1564:BP1587)</f>
        <v>0</v>
      </c>
      <c r="BP68" s="31">
        <f>SUM('FIGARO raw 2023'!BQ1564:BQ1587)</f>
        <v>0</v>
      </c>
      <c r="BQ68" s="31">
        <f>SUM('FIGARO raw 2023'!BR1564:BR1587)</f>
        <v>0</v>
      </c>
      <c r="BR68" s="31">
        <f>SUM('FIGARO raw 2023'!BS1564:BS1587)</f>
        <v>0</v>
      </c>
      <c r="BS68" s="31">
        <f>SUM('FIGARO raw 2023'!BT1564:BT1587)</f>
        <v>0</v>
      </c>
    </row>
    <row r="69" spans="1:71" x14ac:dyDescent="0.25">
      <c r="A69" s="36" t="s">
        <v>412</v>
      </c>
      <c r="B69" s="27" t="s">
        <v>413</v>
      </c>
      <c r="C69" s="31">
        <f>SUM('FIGARO raw 2023'!D1588:D1611)</f>
        <v>10176.4</v>
      </c>
      <c r="D69" s="31">
        <f>SUM('FIGARO raw 2023'!E1588:E1611)</f>
        <v>830.9</v>
      </c>
      <c r="E69" s="31">
        <f>SUM('FIGARO raw 2023'!F1588:F1611)</f>
        <v>277.3</v>
      </c>
      <c r="F69" s="31">
        <f>SUM('FIGARO raw 2023'!G1588:G1611)</f>
        <v>1221.3</v>
      </c>
      <c r="G69" s="31">
        <f>SUM('FIGARO raw 2023'!H1588:H1611)</f>
        <v>8652.6</v>
      </c>
      <c r="H69" s="31">
        <f>SUM('FIGARO raw 2023'!I1588:I1611)</f>
        <v>2007.2</v>
      </c>
      <c r="I69" s="31">
        <f>SUM('FIGARO raw 2023'!J1588:J1611)</f>
        <v>1004.4</v>
      </c>
      <c r="J69" s="31">
        <f>SUM('FIGARO raw 2023'!K1588:K1611)</f>
        <v>1510</v>
      </c>
      <c r="K69" s="31">
        <f>SUM('FIGARO raw 2023'!L1588:L1611)</f>
        <v>476.5</v>
      </c>
      <c r="L69" s="31">
        <f>SUM('FIGARO raw 2023'!M1588:M1611)</f>
        <v>4261</v>
      </c>
      <c r="M69" s="31">
        <f>SUM('FIGARO raw 2023'!N1588:N1611)</f>
        <v>5854.9</v>
      </c>
      <c r="N69" s="31">
        <f>SUM('FIGARO raw 2023'!O1588:O1611)</f>
        <v>2161.6</v>
      </c>
      <c r="O69" s="31">
        <f>SUM('FIGARO raw 2023'!P1588:P1611)</f>
        <v>2357.5</v>
      </c>
      <c r="P69" s="31">
        <f>SUM('FIGARO raw 2023'!Q1588:Q1611)</f>
        <v>2427</v>
      </c>
      <c r="Q69" s="31">
        <f>SUM('FIGARO raw 2023'!R1588:R1611)</f>
        <v>2737</v>
      </c>
      <c r="R69" s="31">
        <f>SUM('FIGARO raw 2023'!S1588:S1611)</f>
        <v>3458.7</v>
      </c>
      <c r="S69" s="31">
        <f>SUM('FIGARO raw 2023'!T1588:T1611)</f>
        <v>1791.4</v>
      </c>
      <c r="T69" s="31">
        <f>SUM('FIGARO raw 2023'!U1588:U1611)</f>
        <v>2144.4</v>
      </c>
      <c r="U69" s="31">
        <f>SUM('FIGARO raw 2023'!V1588:V1611)</f>
        <v>3139.9</v>
      </c>
      <c r="V69" s="31">
        <f>SUM('FIGARO raw 2023'!W1588:W1611)</f>
        <v>4089.3</v>
      </c>
      <c r="W69" s="31">
        <f>SUM('FIGARO raw 2023'!X1588:X1611)</f>
        <v>1120.1</v>
      </c>
      <c r="X69" s="31">
        <f>SUM('FIGARO raw 2023'!Y1588:Y1611)</f>
        <v>2110.6</v>
      </c>
      <c r="Y69" s="31">
        <f>SUM('FIGARO raw 2023'!Z1588:Z1611)</f>
        <v>1265</v>
      </c>
      <c r="Z69" s="31">
        <f>SUM('FIGARO raw 2023'!AA1588:AA1611)</f>
        <v>2102.8</v>
      </c>
      <c r="AA69" s="31">
        <f>SUM('FIGARO raw 2023'!AB1588:AB1611)</f>
        <v>820.2</v>
      </c>
      <c r="AB69" s="31">
        <f>SUM('FIGARO raw 2023'!AC1588:AC1611)</f>
        <v>5337.5</v>
      </c>
      <c r="AC69" s="31">
        <f>SUM('FIGARO raw 2023'!AD1588:AD1611)</f>
        <v>19553.3</v>
      </c>
      <c r="AD69" s="31">
        <f>SUM('FIGARO raw 2023'!AE1588:AE1611)</f>
        <v>3172.3</v>
      </c>
      <c r="AE69" s="31">
        <f>SUM('FIGARO raw 2023'!AF1588:AF1611)</f>
        <v>11522.3</v>
      </c>
      <c r="AF69" s="31">
        <f>SUM('FIGARO raw 2023'!AG1588:AG1611)</f>
        <v>7121.6</v>
      </c>
      <c r="AG69" s="31">
        <f>SUM('FIGARO raw 2023'!AH1588:AH1611)</f>
        <v>24576.5</v>
      </c>
      <c r="AH69" s="31">
        <f>SUM('FIGARO raw 2023'!AI1588:AI1611)</f>
        <v>3059.1</v>
      </c>
      <c r="AI69" s="31">
        <f>SUM('FIGARO raw 2023'!AJ1588:AJ1611)</f>
        <v>4625.1</v>
      </c>
      <c r="AJ69" s="31">
        <f>SUM('FIGARO raw 2023'!AK1588:AK1611)</f>
        <v>9440.3</v>
      </c>
      <c r="AK69" s="31">
        <f>SUM('FIGARO raw 2023'!AL1588:AL1611)</f>
        <v>4179.7</v>
      </c>
      <c r="AL69" s="31">
        <f>SUM('FIGARO raw 2023'!AM1588:AM1611)</f>
        <v>13316.2</v>
      </c>
      <c r="AM69" s="31">
        <f>SUM('FIGARO raw 2023'!AN1588:AN1611)</f>
        <v>1310.9</v>
      </c>
      <c r="AN69" s="31">
        <f>SUM('FIGARO raw 2023'!AO1588:AO1611)</f>
        <v>1346.5</v>
      </c>
      <c r="AO69" s="31">
        <f>SUM('FIGARO raw 2023'!AP1588:AP1611)</f>
        <v>1905.6</v>
      </c>
      <c r="AP69" s="31">
        <f>SUM('FIGARO raw 2023'!AQ1588:AQ1611)</f>
        <v>5282.9</v>
      </c>
      <c r="AQ69" s="31">
        <f>SUM('FIGARO raw 2023'!AR1588:AR1611)</f>
        <v>21640.7</v>
      </c>
      <c r="AR69" s="31">
        <f>SUM('FIGARO raw 2023'!AS1588:AS1611)</f>
        <v>17153.2</v>
      </c>
      <c r="AS69" s="31">
        <f>SUM('FIGARO raw 2023'!AT1588:AT1611)</f>
        <v>10618.3</v>
      </c>
      <c r="AT69" s="31">
        <f>SUM('FIGARO raw 2023'!AU1588:AU1611)</f>
        <v>25744.6</v>
      </c>
      <c r="AU69" s="31">
        <f>SUM('FIGARO raw 2023'!AV1588:AV1611)</f>
        <v>10070.3</v>
      </c>
      <c r="AV69" s="31">
        <f>SUM('FIGARO raw 2023'!AW1588:AW1611)</f>
        <v>2183.5</v>
      </c>
      <c r="AW69" s="31">
        <f>SUM('FIGARO raw 2023'!AX1588:AX1611)</f>
        <v>5575</v>
      </c>
      <c r="AX69" s="31">
        <f>SUM('FIGARO raw 2023'!AY1588:AY1611)</f>
        <v>797.9</v>
      </c>
      <c r="AY69" s="31">
        <f>SUM('FIGARO raw 2023'!AZ1588:AZ1611)</f>
        <v>1181.8</v>
      </c>
      <c r="AZ69" s="31">
        <f>SUM('FIGARO raw 2023'!BA1588:BA1611)</f>
        <v>3231.2</v>
      </c>
      <c r="BA69" s="31">
        <f>SUM('FIGARO raw 2023'!BB1588:BB1611)</f>
        <v>590.7</v>
      </c>
      <c r="BB69" s="31">
        <f>SUM('FIGARO raw 2023'!BC1588:BC1611)</f>
        <v>1084.6</v>
      </c>
      <c r="BC69" s="31">
        <f>SUM('FIGARO raw 2023'!BD1588:BD1611)</f>
        <v>4254.4</v>
      </c>
      <c r="BD69" s="31">
        <f>SUM('FIGARO raw 2023'!BE1588:BE1611)</f>
        <v>52991.2</v>
      </c>
      <c r="BE69" s="31">
        <f>SUM('FIGARO raw 2023'!BF1588:BF1611)</f>
        <v>18122.2</v>
      </c>
      <c r="BF69" s="31">
        <f>SUM('FIGARO raw 2023'!BG1588:BG1611)</f>
        <v>43878.9</v>
      </c>
      <c r="BG69" s="31">
        <f>SUM('FIGARO raw 2023'!BH1588:BH1611)</f>
        <v>18155.5</v>
      </c>
      <c r="BH69" s="31">
        <f>SUM('FIGARO raw 2023'!BI1588:BI1611)</f>
        <v>8179.7</v>
      </c>
      <c r="BI69" s="31">
        <f>SUM('FIGARO raw 2023'!BJ1588:BJ1611)</f>
        <v>5393.5</v>
      </c>
      <c r="BJ69" s="31">
        <f>SUM('FIGARO raw 2023'!BK1588:BK1611)</f>
        <v>7561</v>
      </c>
      <c r="BK69" s="31">
        <f>SUM('FIGARO raw 2023'!BL1588:BL1611)</f>
        <v>246.6</v>
      </c>
      <c r="BL69" s="31">
        <f>SUM('FIGARO raw 2023'!BM1588:BM1611)</f>
        <v>1562.4</v>
      </c>
      <c r="BM69" s="31">
        <f>SUM('FIGARO raw 2023'!BN1588:BN1611)</f>
        <v>0</v>
      </c>
      <c r="BN69" s="31">
        <f>SUM('FIGARO raw 2023'!BO1588:BO1611)</f>
        <v>0</v>
      </c>
      <c r="BO69" s="31">
        <f>SUM('FIGARO raw 2023'!BP1588:BP1611)</f>
        <v>19201.1</v>
      </c>
      <c r="BP69" s="31">
        <f>SUM('FIGARO raw 2023'!BQ1588:BQ1611)</f>
        <v>942316.8</v>
      </c>
      <c r="BQ69" s="31">
        <f>SUM('FIGARO raw 2023'!BR1588:BR1611)</f>
        <v>72.1</v>
      </c>
      <c r="BR69" s="31">
        <f>SUM('FIGARO raw 2023'!BS1588:BS1611)</f>
        <v>252326.1</v>
      </c>
      <c r="BS69" s="31">
        <f>SUM('FIGARO raw 2023'!BT1588:BT1611)</f>
        <v>1143.4</v>
      </c>
    </row>
    <row r="70" spans="1:71" x14ac:dyDescent="0.25">
      <c r="A70" s="36" t="s">
        <v>414</v>
      </c>
      <c r="B70" s="27" t="s">
        <v>415</v>
      </c>
      <c r="C70" s="31">
        <f>SUM('FIGARO raw 2023'!D1612:D1635)</f>
        <v>-42811.3</v>
      </c>
      <c r="D70" s="31">
        <f>SUM('FIGARO raw 2023'!E1612:E1635)</f>
        <v>-353.8</v>
      </c>
      <c r="E70" s="31">
        <f>SUM('FIGARO raw 2023'!F1612:F1635)</f>
        <v>-193.5</v>
      </c>
      <c r="F70" s="31">
        <f>SUM('FIGARO raw 2023'!G1612:G1635)</f>
        <v>474.8</v>
      </c>
      <c r="G70" s="31">
        <f>SUM('FIGARO raw 2023'!H1612:H1635)</f>
        <v>2050.5</v>
      </c>
      <c r="H70" s="31">
        <f>SUM('FIGARO raw 2023'!I1612:I1635)</f>
        <v>189.7</v>
      </c>
      <c r="I70" s="31">
        <f>SUM('FIGARO raw 2023'!J1612:J1635)</f>
        <v>458.9</v>
      </c>
      <c r="J70" s="31">
        <f>SUM('FIGARO raw 2023'!K1612:K1635)</f>
        <v>686.9</v>
      </c>
      <c r="K70" s="31">
        <f>SUM('FIGARO raw 2023'!L1612:L1635)</f>
        <v>71.1</v>
      </c>
      <c r="L70" s="31">
        <f>SUM('FIGARO raw 2023'!M1612:M1635)</f>
        <v>6713.8</v>
      </c>
      <c r="M70" s="31">
        <f>SUM('FIGARO raw 2023'!N1612:N1635)</f>
        <v>1304.9</v>
      </c>
      <c r="N70" s="31">
        <f>SUM('FIGARO raw 2023'!O1612:O1635)</f>
        <v>576.8</v>
      </c>
      <c r="O70" s="31">
        <f>SUM('FIGARO raw 2023'!P1612:P1635)</f>
        <v>298.7</v>
      </c>
      <c r="P70" s="31">
        <f>SUM('FIGARO raw 2023'!Q1612:Q1635)</f>
        <v>2331.5</v>
      </c>
      <c r="Q70" s="31">
        <f>SUM('FIGARO raw 2023'!R1612:R1635)</f>
        <v>789.9</v>
      </c>
      <c r="R70" s="31">
        <f>SUM('FIGARO raw 2023'!S1612:S1635)</f>
        <v>1068.2</v>
      </c>
      <c r="S70" s="31">
        <f>SUM('FIGARO raw 2023'!T1612:T1635)</f>
        <v>-133.3</v>
      </c>
      <c r="T70" s="31">
        <f>SUM('FIGARO raw 2023'!U1612:U1635)</f>
        <v>67.8</v>
      </c>
      <c r="U70" s="31">
        <f>SUM('FIGARO raw 2023'!V1612:V1635)</f>
        <v>396.3</v>
      </c>
      <c r="V70" s="31">
        <f>SUM('FIGARO raw 2023'!W1612:W1635)</f>
        <v>815.5</v>
      </c>
      <c r="W70" s="31">
        <f>SUM('FIGARO raw 2023'!X1612:X1635)</f>
        <v>-93.6</v>
      </c>
      <c r="X70" s="31">
        <f>SUM('FIGARO raw 2023'!Y1612:Y1635)</f>
        <v>419.4</v>
      </c>
      <c r="Y70" s="31">
        <f>SUM('FIGARO raw 2023'!Z1612:Z1635)</f>
        <v>1096.1</v>
      </c>
      <c r="Z70" s="31">
        <f>SUM('FIGARO raw 2023'!AA1612:AA1635)</f>
        <v>7390.4</v>
      </c>
      <c r="AA70" s="31">
        <f>SUM('FIGARO raw 2023'!AB1612:AB1635)</f>
        <v>495.8</v>
      </c>
      <c r="AB70" s="31">
        <f>SUM('FIGARO raw 2023'!AC1612:AC1635)</f>
        <v>743.3</v>
      </c>
      <c r="AC70" s="31">
        <f>SUM('FIGARO raw 2023'!AD1612:AD1635)</f>
        <v>13071.9</v>
      </c>
      <c r="AD70" s="31">
        <f>SUM('FIGARO raw 2023'!AE1612:AE1635)</f>
        <v>5755.7</v>
      </c>
      <c r="AE70" s="31">
        <f>SUM('FIGARO raw 2023'!AF1612:AF1635)</f>
        <v>-12758.9</v>
      </c>
      <c r="AF70" s="31">
        <f>SUM('FIGARO raw 2023'!AG1612:AG1635)</f>
        <v>30098.1</v>
      </c>
      <c r="AG70" s="31">
        <f>SUM('FIGARO raw 2023'!AH1612:AH1635)</f>
        <v>-3514.6</v>
      </c>
      <c r="AH70" s="31">
        <f>SUM('FIGARO raw 2023'!AI1612:AI1635)</f>
        <v>-444.9</v>
      </c>
      <c r="AI70" s="31">
        <f>SUM('FIGARO raw 2023'!AJ1612:AJ1635)</f>
        <v>248.5</v>
      </c>
      <c r="AJ70" s="31">
        <f>SUM('FIGARO raw 2023'!AK1612:AK1635)</f>
        <v>3655.4</v>
      </c>
      <c r="AK70" s="31">
        <f>SUM('FIGARO raw 2023'!AL1612:AL1635)</f>
        <v>-422.1</v>
      </c>
      <c r="AL70" s="31">
        <f>SUM('FIGARO raw 2023'!AM1612:AM1635)</f>
        <v>4320.9</v>
      </c>
      <c r="AM70" s="31">
        <f>SUM('FIGARO raw 2023'!AN1612:AN1635)</f>
        <v>444.2</v>
      </c>
      <c r="AN70" s="31">
        <f>SUM('FIGARO raw 2023'!AO1612:AO1635)</f>
        <v>-1076.9</v>
      </c>
      <c r="AO70" s="31">
        <f>SUM('FIGARO raw 2023'!AP1612:AP1635)</f>
        <v>2242</v>
      </c>
      <c r="AP70" s="31">
        <f>SUM('FIGARO raw 2023'!AQ1612:AQ1635)</f>
        <v>4559</v>
      </c>
      <c r="AQ70" s="31">
        <f>SUM('FIGARO raw 2023'!AR1612:AR1635)</f>
        <v>33761.6</v>
      </c>
      <c r="AR70" s="31">
        <f>SUM('FIGARO raw 2023'!AS1612:AS1635)</f>
        <v>3900</v>
      </c>
      <c r="AS70" s="31">
        <f>SUM('FIGARO raw 2023'!AT1612:AT1635)</f>
        <v>3015.6</v>
      </c>
      <c r="AT70" s="31">
        <f>SUM('FIGARO raw 2023'!AU1612:AU1635)</f>
        <v>94419.1</v>
      </c>
      <c r="AU70" s="31">
        <f>SUM('FIGARO raw 2023'!AV1612:AV1635)</f>
        <v>5220.6</v>
      </c>
      <c r="AV70" s="31">
        <f>SUM('FIGARO raw 2023'!AW1612:AW1635)</f>
        <v>2297.9</v>
      </c>
      <c r="AW70" s="31">
        <f>SUM('FIGARO raw 2023'!AX1612:AX1635)</f>
        <v>-5869.8</v>
      </c>
      <c r="AX70" s="31">
        <f>SUM('FIGARO raw 2023'!AY1612:AY1635)</f>
        <v>607.7</v>
      </c>
      <c r="AY70" s="31">
        <f>SUM('FIGARO raw 2023'!AZ1612:AZ1635)</f>
        <v>468.2</v>
      </c>
      <c r="AZ70" s="31">
        <f>SUM('FIGARO raw 2023'!BA1612:BA1635)</f>
        <v>1762.8</v>
      </c>
      <c r="BA70" s="31">
        <f>SUM('FIGARO raw 2023'!BB1612:BB1635)</f>
        <v>1419.5</v>
      </c>
      <c r="BB70" s="31">
        <f>SUM('FIGARO raw 2023'!BC1612:BC1635)</f>
        <v>-662.9</v>
      </c>
      <c r="BC70" s="31">
        <f>SUM('FIGARO raw 2023'!BD1612:BD1635)</f>
        <v>-543.8</v>
      </c>
      <c r="BD70" s="31">
        <f>SUM('FIGARO raw 2023'!BE1612:BE1635)</f>
        <v>12008</v>
      </c>
      <c r="BE70" s="31">
        <f>SUM('FIGARO raw 2023'!BF1612:BF1635)</f>
        <v>5445.2</v>
      </c>
      <c r="BF70" s="31">
        <f>SUM('FIGARO raw 2023'!BG1612:BG1635)</f>
        <v>2620.8</v>
      </c>
      <c r="BG70" s="31">
        <f>SUM('FIGARO raw 2023'!BH1612:BH1635)</f>
        <v>-149.1</v>
      </c>
      <c r="BH70" s="31">
        <f>SUM('FIGARO raw 2023'!BI1612:BI1635)</f>
        <v>112.9</v>
      </c>
      <c r="BI70" s="31">
        <f>SUM('FIGARO raw 2023'!BJ1612:BJ1635)</f>
        <v>-714</v>
      </c>
      <c r="BJ70" s="31">
        <f>SUM('FIGARO raw 2023'!BK1612:BK1635)</f>
        <v>-825.1</v>
      </c>
      <c r="BK70" s="31">
        <f>SUM('FIGARO raw 2023'!BL1612:BL1635)</f>
        <v>174.3</v>
      </c>
      <c r="BL70" s="31">
        <f>SUM('FIGARO raw 2023'!BM1612:BM1635)</f>
        <v>487.3</v>
      </c>
      <c r="BM70" s="31">
        <f>SUM('FIGARO raw 2023'!BN1612:BN1635)</f>
        <v>0</v>
      </c>
      <c r="BN70" s="31">
        <f>SUM('FIGARO raw 2023'!BO1612:BO1635)</f>
        <v>0</v>
      </c>
      <c r="BO70" s="31">
        <f>SUM('FIGARO raw 2023'!BP1612:BP1635)</f>
        <v>0</v>
      </c>
      <c r="BP70" s="31">
        <f>SUM('FIGARO raw 2023'!BQ1612:BQ1635)</f>
        <v>0</v>
      </c>
      <c r="BQ70" s="31">
        <f>SUM('FIGARO raw 2023'!BR1612:BR1635)</f>
        <v>0</v>
      </c>
      <c r="BR70" s="31">
        <f>SUM('FIGARO raw 2023'!BS1612:BS1635)</f>
        <v>0</v>
      </c>
      <c r="BS70" s="31">
        <f>SUM('FIGARO raw 2023'!BT1612:BT1635)</f>
        <v>0</v>
      </c>
    </row>
    <row r="71" spans="1:71" x14ac:dyDescent="0.25">
      <c r="A71" s="36" t="s">
        <v>416</v>
      </c>
      <c r="B71" s="27" t="s">
        <v>417</v>
      </c>
      <c r="C71" s="31">
        <f>SUM('FIGARO raw 2023'!D1636:D1659)</f>
        <v>0</v>
      </c>
      <c r="D71" s="31">
        <f>SUM('FIGARO raw 2023'!E1636:E1659)</f>
        <v>0</v>
      </c>
      <c r="E71" s="31">
        <f>SUM('FIGARO raw 2023'!F1636:F1659)</f>
        <v>0</v>
      </c>
      <c r="F71" s="31">
        <f>SUM('FIGARO raw 2023'!G1636:G1659)</f>
        <v>0</v>
      </c>
      <c r="G71" s="31">
        <f>SUM('FIGARO raw 2023'!H1636:H1659)</f>
        <v>0</v>
      </c>
      <c r="H71" s="31">
        <f>SUM('FIGARO raw 2023'!I1636:I1659)</f>
        <v>0</v>
      </c>
      <c r="I71" s="31">
        <f>SUM('FIGARO raw 2023'!J1636:J1659)</f>
        <v>0</v>
      </c>
      <c r="J71" s="31">
        <f>SUM('FIGARO raw 2023'!K1636:K1659)</f>
        <v>0</v>
      </c>
      <c r="K71" s="31">
        <f>SUM('FIGARO raw 2023'!L1636:L1659)</f>
        <v>0</v>
      </c>
      <c r="L71" s="31">
        <f>SUM('FIGARO raw 2023'!M1636:M1659)</f>
        <v>0</v>
      </c>
      <c r="M71" s="31">
        <f>SUM('FIGARO raw 2023'!N1636:N1659)</f>
        <v>0</v>
      </c>
      <c r="N71" s="31">
        <f>SUM('FIGARO raw 2023'!O1636:O1659)</f>
        <v>0</v>
      </c>
      <c r="O71" s="31">
        <f>SUM('FIGARO raw 2023'!P1636:P1659)</f>
        <v>0</v>
      </c>
      <c r="P71" s="31">
        <f>SUM('FIGARO raw 2023'!Q1636:Q1659)</f>
        <v>0</v>
      </c>
      <c r="Q71" s="31">
        <f>SUM('FIGARO raw 2023'!R1636:R1659)</f>
        <v>0</v>
      </c>
      <c r="R71" s="31">
        <f>SUM('FIGARO raw 2023'!S1636:S1659)</f>
        <v>0</v>
      </c>
      <c r="S71" s="31">
        <f>SUM('FIGARO raw 2023'!T1636:T1659)</f>
        <v>0</v>
      </c>
      <c r="T71" s="31">
        <f>SUM('FIGARO raw 2023'!U1636:U1659)</f>
        <v>0</v>
      </c>
      <c r="U71" s="31">
        <f>SUM('FIGARO raw 2023'!V1636:V1659)</f>
        <v>0</v>
      </c>
      <c r="V71" s="31">
        <f>SUM('FIGARO raw 2023'!W1636:W1659)</f>
        <v>0</v>
      </c>
      <c r="W71" s="31">
        <f>SUM('FIGARO raw 2023'!X1636:X1659)</f>
        <v>0</v>
      </c>
      <c r="X71" s="31">
        <f>SUM('FIGARO raw 2023'!Y1636:Y1659)</f>
        <v>0</v>
      </c>
      <c r="Y71" s="31">
        <f>SUM('FIGARO raw 2023'!Z1636:Z1659)</f>
        <v>0</v>
      </c>
      <c r="Z71" s="31">
        <f>SUM('FIGARO raw 2023'!AA1636:AA1659)</f>
        <v>0</v>
      </c>
      <c r="AA71" s="31">
        <f>SUM('FIGARO raw 2023'!AB1636:AB1659)</f>
        <v>0</v>
      </c>
      <c r="AB71" s="31">
        <f>SUM('FIGARO raw 2023'!AC1636:AC1659)</f>
        <v>0</v>
      </c>
      <c r="AC71" s="31">
        <f>SUM('FIGARO raw 2023'!AD1636:AD1659)</f>
        <v>0</v>
      </c>
      <c r="AD71" s="31">
        <f>SUM('FIGARO raw 2023'!AE1636:AE1659)</f>
        <v>0</v>
      </c>
      <c r="AE71" s="31">
        <f>SUM('FIGARO raw 2023'!AF1636:AF1659)</f>
        <v>0</v>
      </c>
      <c r="AF71" s="31">
        <f>SUM('FIGARO raw 2023'!AG1636:AG1659)</f>
        <v>0</v>
      </c>
      <c r="AG71" s="31">
        <f>SUM('FIGARO raw 2023'!AH1636:AH1659)</f>
        <v>0</v>
      </c>
      <c r="AH71" s="31">
        <f>SUM('FIGARO raw 2023'!AI1636:AI1659)</f>
        <v>0</v>
      </c>
      <c r="AI71" s="31">
        <f>SUM('FIGARO raw 2023'!AJ1636:AJ1659)</f>
        <v>0</v>
      </c>
      <c r="AJ71" s="31">
        <f>SUM('FIGARO raw 2023'!AK1636:AK1659)</f>
        <v>0</v>
      </c>
      <c r="AK71" s="31">
        <f>SUM('FIGARO raw 2023'!AL1636:AL1659)</f>
        <v>0</v>
      </c>
      <c r="AL71" s="31">
        <f>SUM('FIGARO raw 2023'!AM1636:AM1659)</f>
        <v>0</v>
      </c>
      <c r="AM71" s="31">
        <f>SUM('FIGARO raw 2023'!AN1636:AN1659)</f>
        <v>0</v>
      </c>
      <c r="AN71" s="31">
        <f>SUM('FIGARO raw 2023'!AO1636:AO1659)</f>
        <v>0</v>
      </c>
      <c r="AO71" s="31">
        <f>SUM('FIGARO raw 2023'!AP1636:AP1659)</f>
        <v>0</v>
      </c>
      <c r="AP71" s="31">
        <f>SUM('FIGARO raw 2023'!AQ1636:AQ1659)</f>
        <v>0</v>
      </c>
      <c r="AQ71" s="31">
        <f>SUM('FIGARO raw 2023'!AR1636:AR1659)</f>
        <v>0</v>
      </c>
      <c r="AR71" s="31">
        <f>SUM('FIGARO raw 2023'!AS1636:AS1659)</f>
        <v>0</v>
      </c>
      <c r="AS71" s="31">
        <f>SUM('FIGARO raw 2023'!AT1636:AT1659)</f>
        <v>0</v>
      </c>
      <c r="AT71" s="31">
        <f>SUM('FIGARO raw 2023'!AU1636:AU1659)</f>
        <v>0</v>
      </c>
      <c r="AU71" s="31">
        <f>SUM('FIGARO raw 2023'!AV1636:AV1659)</f>
        <v>0</v>
      </c>
      <c r="AV71" s="31">
        <f>SUM('FIGARO raw 2023'!AW1636:AW1659)</f>
        <v>0</v>
      </c>
      <c r="AW71" s="31">
        <f>SUM('FIGARO raw 2023'!AX1636:AX1659)</f>
        <v>0</v>
      </c>
      <c r="AX71" s="31">
        <f>SUM('FIGARO raw 2023'!AY1636:AY1659)</f>
        <v>0</v>
      </c>
      <c r="AY71" s="31">
        <f>SUM('FIGARO raw 2023'!AZ1636:AZ1659)</f>
        <v>0</v>
      </c>
      <c r="AZ71" s="31">
        <f>SUM('FIGARO raw 2023'!BA1636:BA1659)</f>
        <v>0</v>
      </c>
      <c r="BA71" s="31">
        <f>SUM('FIGARO raw 2023'!BB1636:BB1659)</f>
        <v>0</v>
      </c>
      <c r="BB71" s="31">
        <f>SUM('FIGARO raw 2023'!BC1636:BC1659)</f>
        <v>0</v>
      </c>
      <c r="BC71" s="31">
        <f>SUM('FIGARO raw 2023'!BD1636:BD1659)</f>
        <v>0</v>
      </c>
      <c r="BD71" s="31">
        <f>SUM('FIGARO raw 2023'!BE1636:BE1659)</f>
        <v>0</v>
      </c>
      <c r="BE71" s="31">
        <f>SUM('FIGARO raw 2023'!BF1636:BF1659)</f>
        <v>0</v>
      </c>
      <c r="BF71" s="31">
        <f>SUM('FIGARO raw 2023'!BG1636:BG1659)</f>
        <v>0</v>
      </c>
      <c r="BG71" s="31">
        <f>SUM('FIGARO raw 2023'!BH1636:BH1659)</f>
        <v>0</v>
      </c>
      <c r="BH71" s="31">
        <f>SUM('FIGARO raw 2023'!BI1636:BI1659)</f>
        <v>0</v>
      </c>
      <c r="BI71" s="31">
        <f>SUM('FIGARO raw 2023'!BJ1636:BJ1659)</f>
        <v>0</v>
      </c>
      <c r="BJ71" s="31">
        <f>SUM('FIGARO raw 2023'!BK1636:BK1659)</f>
        <v>0</v>
      </c>
      <c r="BK71" s="31">
        <f>SUM('FIGARO raw 2023'!BL1636:BL1659)</f>
        <v>0</v>
      </c>
      <c r="BL71" s="31">
        <f>SUM('FIGARO raw 2023'!BM1636:BM1659)</f>
        <v>0</v>
      </c>
      <c r="BM71" s="31">
        <f>SUM('FIGARO raw 2023'!BN1636:BN1659)</f>
        <v>0</v>
      </c>
      <c r="BN71" s="31">
        <f>SUM('FIGARO raw 2023'!BO1636:BO1659)</f>
        <v>0</v>
      </c>
      <c r="BO71" s="31">
        <f>SUM('FIGARO raw 2023'!BP1636:BP1659)</f>
        <v>0</v>
      </c>
      <c r="BP71" s="31">
        <f>SUM('FIGARO raw 2023'!BQ1636:BQ1659)</f>
        <v>316426.1</v>
      </c>
      <c r="BQ71" s="31">
        <f>SUM('FIGARO raw 2023'!BR1636:BR1659)</f>
        <v>0</v>
      </c>
      <c r="BR71" s="31">
        <f>SUM('FIGARO raw 2023'!BS1636:BS1659)</f>
        <v>0</v>
      </c>
      <c r="BS71" s="31">
        <f>SUM('FIGARO raw 2023'!BT1636:BT1659)</f>
        <v>0</v>
      </c>
    </row>
    <row r="72" spans="1:71" x14ac:dyDescent="0.25">
      <c r="A72" s="36" t="s">
        <v>418</v>
      </c>
      <c r="B72" s="27" t="s">
        <v>419</v>
      </c>
      <c r="C72" s="31">
        <f>SUM('FIGARO raw 2023'!D1660:D1683)</f>
        <v>0</v>
      </c>
      <c r="D72" s="31">
        <f>SUM('FIGARO raw 2023'!E1660:E1683)</f>
        <v>0</v>
      </c>
      <c r="E72" s="31">
        <f>SUM('FIGARO raw 2023'!F1660:F1683)</f>
        <v>0</v>
      </c>
      <c r="F72" s="31">
        <f>SUM('FIGARO raw 2023'!G1660:G1683)</f>
        <v>0</v>
      </c>
      <c r="G72" s="31">
        <f>SUM('FIGARO raw 2023'!H1660:H1683)</f>
        <v>0</v>
      </c>
      <c r="H72" s="31">
        <f>SUM('FIGARO raw 2023'!I1660:I1683)</f>
        <v>0</v>
      </c>
      <c r="I72" s="31">
        <f>SUM('FIGARO raw 2023'!J1660:J1683)</f>
        <v>0</v>
      </c>
      <c r="J72" s="31">
        <f>SUM('FIGARO raw 2023'!K1660:K1683)</f>
        <v>0</v>
      </c>
      <c r="K72" s="31">
        <f>SUM('FIGARO raw 2023'!L1660:L1683)</f>
        <v>0</v>
      </c>
      <c r="L72" s="31">
        <f>SUM('FIGARO raw 2023'!M1660:M1683)</f>
        <v>0</v>
      </c>
      <c r="M72" s="31">
        <f>SUM('FIGARO raw 2023'!N1660:N1683)</f>
        <v>0</v>
      </c>
      <c r="N72" s="31">
        <f>SUM('FIGARO raw 2023'!O1660:O1683)</f>
        <v>0</v>
      </c>
      <c r="O72" s="31">
        <f>SUM('FIGARO raw 2023'!P1660:P1683)</f>
        <v>0</v>
      </c>
      <c r="P72" s="31">
        <f>SUM('FIGARO raw 2023'!Q1660:Q1683)</f>
        <v>0</v>
      </c>
      <c r="Q72" s="31">
        <f>SUM('FIGARO raw 2023'!R1660:R1683)</f>
        <v>0</v>
      </c>
      <c r="R72" s="31">
        <f>SUM('FIGARO raw 2023'!S1660:S1683)</f>
        <v>0</v>
      </c>
      <c r="S72" s="31">
        <f>SUM('FIGARO raw 2023'!T1660:T1683)</f>
        <v>0</v>
      </c>
      <c r="T72" s="31">
        <f>SUM('FIGARO raw 2023'!U1660:U1683)</f>
        <v>0</v>
      </c>
      <c r="U72" s="31">
        <f>SUM('FIGARO raw 2023'!V1660:V1683)</f>
        <v>0</v>
      </c>
      <c r="V72" s="31">
        <f>SUM('FIGARO raw 2023'!W1660:W1683)</f>
        <v>0</v>
      </c>
      <c r="W72" s="31">
        <f>SUM('FIGARO raw 2023'!X1660:X1683)</f>
        <v>0</v>
      </c>
      <c r="X72" s="31">
        <f>SUM('FIGARO raw 2023'!Y1660:Y1683)</f>
        <v>0</v>
      </c>
      <c r="Y72" s="31">
        <f>SUM('FIGARO raw 2023'!Z1660:Z1683)</f>
        <v>0</v>
      </c>
      <c r="Z72" s="31">
        <f>SUM('FIGARO raw 2023'!AA1660:AA1683)</f>
        <v>0</v>
      </c>
      <c r="AA72" s="31">
        <f>SUM('FIGARO raw 2023'!AB1660:AB1683)</f>
        <v>0</v>
      </c>
      <c r="AB72" s="31">
        <f>SUM('FIGARO raw 2023'!AC1660:AC1683)</f>
        <v>0</v>
      </c>
      <c r="AC72" s="31">
        <f>SUM('FIGARO raw 2023'!AD1660:AD1683)</f>
        <v>0</v>
      </c>
      <c r="AD72" s="31">
        <f>SUM('FIGARO raw 2023'!AE1660:AE1683)</f>
        <v>0</v>
      </c>
      <c r="AE72" s="31">
        <f>SUM('FIGARO raw 2023'!AF1660:AF1683)</f>
        <v>0</v>
      </c>
      <c r="AF72" s="31">
        <f>SUM('FIGARO raw 2023'!AG1660:AG1683)</f>
        <v>0</v>
      </c>
      <c r="AG72" s="31">
        <f>SUM('FIGARO raw 2023'!AH1660:AH1683)</f>
        <v>0</v>
      </c>
      <c r="AH72" s="31">
        <f>SUM('FIGARO raw 2023'!AI1660:AI1683)</f>
        <v>0</v>
      </c>
      <c r="AI72" s="31">
        <f>SUM('FIGARO raw 2023'!AJ1660:AJ1683)</f>
        <v>0</v>
      </c>
      <c r="AJ72" s="31">
        <f>SUM('FIGARO raw 2023'!AK1660:AK1683)</f>
        <v>0</v>
      </c>
      <c r="AK72" s="31">
        <f>SUM('FIGARO raw 2023'!AL1660:AL1683)</f>
        <v>0</v>
      </c>
      <c r="AL72" s="31">
        <f>SUM('FIGARO raw 2023'!AM1660:AM1683)</f>
        <v>0</v>
      </c>
      <c r="AM72" s="31">
        <f>SUM('FIGARO raw 2023'!AN1660:AN1683)</f>
        <v>0</v>
      </c>
      <c r="AN72" s="31">
        <f>SUM('FIGARO raw 2023'!AO1660:AO1683)</f>
        <v>0</v>
      </c>
      <c r="AO72" s="31">
        <f>SUM('FIGARO raw 2023'!AP1660:AP1683)</f>
        <v>0</v>
      </c>
      <c r="AP72" s="31">
        <f>SUM('FIGARO raw 2023'!AQ1660:AQ1683)</f>
        <v>0</v>
      </c>
      <c r="AQ72" s="31">
        <f>SUM('FIGARO raw 2023'!AR1660:AR1683)</f>
        <v>0</v>
      </c>
      <c r="AR72" s="31">
        <f>SUM('FIGARO raw 2023'!AS1660:AS1683)</f>
        <v>0</v>
      </c>
      <c r="AS72" s="31">
        <f>SUM('FIGARO raw 2023'!AT1660:AT1683)</f>
        <v>0</v>
      </c>
      <c r="AT72" s="31">
        <f>SUM('FIGARO raw 2023'!AU1660:AU1683)</f>
        <v>0</v>
      </c>
      <c r="AU72" s="31">
        <f>SUM('FIGARO raw 2023'!AV1660:AV1683)</f>
        <v>0</v>
      </c>
      <c r="AV72" s="31">
        <f>SUM('FIGARO raw 2023'!AW1660:AW1683)</f>
        <v>0</v>
      </c>
      <c r="AW72" s="31">
        <f>SUM('FIGARO raw 2023'!AX1660:AX1683)</f>
        <v>0</v>
      </c>
      <c r="AX72" s="31">
        <f>SUM('FIGARO raw 2023'!AY1660:AY1683)</f>
        <v>0</v>
      </c>
      <c r="AY72" s="31">
        <f>SUM('FIGARO raw 2023'!AZ1660:AZ1683)</f>
        <v>0</v>
      </c>
      <c r="AZ72" s="31">
        <f>SUM('FIGARO raw 2023'!BA1660:BA1683)</f>
        <v>0</v>
      </c>
      <c r="BA72" s="31">
        <f>SUM('FIGARO raw 2023'!BB1660:BB1683)</f>
        <v>0</v>
      </c>
      <c r="BB72" s="31">
        <f>SUM('FIGARO raw 2023'!BC1660:BC1683)</f>
        <v>0</v>
      </c>
      <c r="BC72" s="31">
        <f>SUM('FIGARO raw 2023'!BD1660:BD1683)</f>
        <v>0</v>
      </c>
      <c r="BD72" s="31">
        <f>SUM('FIGARO raw 2023'!BE1660:BE1683)</f>
        <v>0</v>
      </c>
      <c r="BE72" s="31">
        <f>SUM('FIGARO raw 2023'!BF1660:BF1683)</f>
        <v>0</v>
      </c>
      <c r="BF72" s="31">
        <f>SUM('FIGARO raw 2023'!BG1660:BG1683)</f>
        <v>0</v>
      </c>
      <c r="BG72" s="31">
        <f>SUM('FIGARO raw 2023'!BH1660:BH1683)</f>
        <v>0</v>
      </c>
      <c r="BH72" s="31">
        <f>SUM('FIGARO raw 2023'!BI1660:BI1683)</f>
        <v>0</v>
      </c>
      <c r="BI72" s="31">
        <f>SUM('FIGARO raw 2023'!BJ1660:BJ1683)</f>
        <v>0</v>
      </c>
      <c r="BJ72" s="31">
        <f>SUM('FIGARO raw 2023'!BK1660:BK1683)</f>
        <v>0</v>
      </c>
      <c r="BK72" s="31">
        <f>SUM('FIGARO raw 2023'!BL1660:BL1683)</f>
        <v>0</v>
      </c>
      <c r="BL72" s="31">
        <f>SUM('FIGARO raw 2023'!BM1660:BM1683)</f>
        <v>0</v>
      </c>
      <c r="BM72" s="31">
        <f>SUM('FIGARO raw 2023'!BN1660:BN1683)</f>
        <v>0</v>
      </c>
      <c r="BN72" s="31">
        <f>SUM('FIGARO raw 2023'!BO1660:BO1683)</f>
        <v>0</v>
      </c>
      <c r="BO72" s="31">
        <f>SUM('FIGARO raw 2023'!BP1660:BP1683)</f>
        <v>0</v>
      </c>
      <c r="BP72" s="31">
        <f>SUM('FIGARO raw 2023'!BQ1660:BQ1683)</f>
        <v>-405789</v>
      </c>
      <c r="BQ72" s="31">
        <f>SUM('FIGARO raw 2023'!BR1660:BR1683)</f>
        <v>0</v>
      </c>
      <c r="BR72" s="31">
        <f>SUM('FIGARO raw 2023'!BS1660:BS1683)</f>
        <v>0</v>
      </c>
      <c r="BS72" s="31">
        <f>SUM('FIGARO raw 2023'!BT1660:BT1683)</f>
        <v>0</v>
      </c>
    </row>
  </sheetData>
  <mergeCells count="1">
    <mergeCell ref="A1:B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BS72"/>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71" width="11" customWidth="1"/>
  </cols>
  <sheetData>
    <row r="1" spans="1:71" x14ac:dyDescent="0.25">
      <c r="A1" s="34" t="s">
        <v>457</v>
      </c>
      <c r="B1" s="34"/>
      <c r="C1" s="35" t="s">
        <v>265</v>
      </c>
      <c r="D1" s="35" t="s">
        <v>266</v>
      </c>
      <c r="E1" s="35" t="s">
        <v>267</v>
      </c>
      <c r="F1" s="35" t="s">
        <v>268</v>
      </c>
      <c r="G1" s="35" t="s">
        <v>269</v>
      </c>
      <c r="H1" s="35" t="s">
        <v>147</v>
      </c>
      <c r="I1" s="35" t="s">
        <v>87</v>
      </c>
      <c r="J1" s="35" t="s">
        <v>89</v>
      </c>
      <c r="K1" s="35" t="s">
        <v>91</v>
      </c>
      <c r="L1" s="35" t="s">
        <v>93</v>
      </c>
      <c r="M1" s="35" t="s">
        <v>95</v>
      </c>
      <c r="N1" s="35" t="s">
        <v>97</v>
      </c>
      <c r="O1" s="35" t="s">
        <v>99</v>
      </c>
      <c r="P1" s="35" t="s">
        <v>101</v>
      </c>
      <c r="Q1" s="35" t="s">
        <v>103</v>
      </c>
      <c r="R1" s="35" t="s">
        <v>105</v>
      </c>
      <c r="S1" s="35" t="s">
        <v>107</v>
      </c>
      <c r="T1" s="35" t="s">
        <v>109</v>
      </c>
      <c r="U1" s="35" t="s">
        <v>111</v>
      </c>
      <c r="V1" s="35" t="s">
        <v>113</v>
      </c>
      <c r="W1" s="35" t="s">
        <v>115</v>
      </c>
      <c r="X1" s="35" t="s">
        <v>270</v>
      </c>
      <c r="Y1" s="35" t="s">
        <v>121</v>
      </c>
      <c r="Z1" s="35" t="s">
        <v>271</v>
      </c>
      <c r="AA1" s="35" t="s">
        <v>272</v>
      </c>
      <c r="AB1" s="35" t="s">
        <v>273</v>
      </c>
      <c r="AC1" s="35" t="s">
        <v>274</v>
      </c>
      <c r="AD1" s="35" t="s">
        <v>275</v>
      </c>
      <c r="AE1" s="35" t="s">
        <v>276</v>
      </c>
      <c r="AF1" s="35" t="s">
        <v>277</v>
      </c>
      <c r="AG1" s="35" t="s">
        <v>278</v>
      </c>
      <c r="AH1" s="35" t="s">
        <v>136</v>
      </c>
      <c r="AI1" s="35" t="s">
        <v>139</v>
      </c>
      <c r="AJ1" s="35" t="s">
        <v>279</v>
      </c>
      <c r="AK1" s="35" t="s">
        <v>280</v>
      </c>
      <c r="AL1" s="35" t="s">
        <v>281</v>
      </c>
      <c r="AM1" s="35" t="s">
        <v>282</v>
      </c>
      <c r="AN1" s="35" t="s">
        <v>283</v>
      </c>
      <c r="AO1" s="35" t="s">
        <v>284</v>
      </c>
      <c r="AP1" s="35" t="s">
        <v>285</v>
      </c>
      <c r="AQ1" s="35" t="s">
        <v>286</v>
      </c>
      <c r="AR1" s="35" t="s">
        <v>287</v>
      </c>
      <c r="AS1" s="35" t="s">
        <v>288</v>
      </c>
      <c r="AT1" s="35" t="s">
        <v>289</v>
      </c>
      <c r="AU1" s="35" t="s">
        <v>290</v>
      </c>
      <c r="AV1" s="35" t="s">
        <v>291</v>
      </c>
      <c r="AW1" s="35" t="s">
        <v>292</v>
      </c>
      <c r="AX1" s="35" t="s">
        <v>293</v>
      </c>
      <c r="AY1" s="35" t="s">
        <v>294</v>
      </c>
      <c r="AZ1" s="35" t="s">
        <v>295</v>
      </c>
      <c r="BA1" s="35" t="s">
        <v>296</v>
      </c>
      <c r="BB1" s="35" t="s">
        <v>297</v>
      </c>
      <c r="BC1" s="35" t="s">
        <v>298</v>
      </c>
      <c r="BD1" s="35" t="s">
        <v>299</v>
      </c>
      <c r="BE1" s="35" t="s">
        <v>300</v>
      </c>
      <c r="BF1" s="35" t="s">
        <v>301</v>
      </c>
      <c r="BG1" s="35" t="s">
        <v>302</v>
      </c>
      <c r="BH1" s="35" t="s">
        <v>303</v>
      </c>
      <c r="BI1" s="35" t="s">
        <v>304</v>
      </c>
      <c r="BJ1" s="35" t="s">
        <v>305</v>
      </c>
      <c r="BK1" s="35" t="s">
        <v>306</v>
      </c>
      <c r="BL1" s="35" t="s">
        <v>307</v>
      </c>
      <c r="BM1" s="35" t="s">
        <v>308</v>
      </c>
      <c r="BN1" s="35" t="s">
        <v>309</v>
      </c>
      <c r="BO1" s="35" t="s">
        <v>310</v>
      </c>
      <c r="BP1" s="35" t="s">
        <v>311</v>
      </c>
      <c r="BQ1" s="35" t="s">
        <v>312</v>
      </c>
      <c r="BR1" s="35" t="s">
        <v>313</v>
      </c>
      <c r="BS1" s="35" t="s">
        <v>314</v>
      </c>
    </row>
    <row r="2" ht="46" customHeight="1" spans="1:71"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c r="BO2" s="25" t="s">
        <v>379</v>
      </c>
      <c r="BP2" s="25" t="s">
        <v>380</v>
      </c>
      <c r="BQ2" s="25" t="s">
        <v>381</v>
      </c>
      <c r="BR2" s="25" t="s">
        <v>382</v>
      </c>
      <c r="BS2" s="25" t="s">
        <v>383</v>
      </c>
    </row>
    <row r="3" spans="1:71" x14ac:dyDescent="0.25">
      <c r="A3" s="36" t="s">
        <v>265</v>
      </c>
      <c r="B3" s="27" t="s">
        <v>315</v>
      </c>
      <c r="C3" s="31">
        <f>0+'FIGARO raw 2023'!D4</f>
        <v>67150.7</v>
      </c>
      <c r="D3" s="31">
        <f>0+'FIGARO raw 2023'!E4</f>
        <v>614.2</v>
      </c>
      <c r="E3" s="31">
        <f>0+'FIGARO raw 2023'!F4</f>
        <v>95.6</v>
      </c>
      <c r="F3" s="31">
        <f>0+'FIGARO raw 2023'!G4</f>
        <v>86</v>
      </c>
      <c r="G3" s="31">
        <f>0+'FIGARO raw 2023'!H4</f>
        <v>253682.6</v>
      </c>
      <c r="H3" s="31">
        <f>0+'FIGARO raw 2023'!I4</f>
        <v>2698.5</v>
      </c>
      <c r="I3" s="31">
        <f>0+'FIGARO raw 2023'!J4</f>
        <v>390.8</v>
      </c>
      <c r="J3" s="31">
        <f>0+'FIGARO raw 2023'!K4</f>
        <v>262.2</v>
      </c>
      <c r="K3" s="31">
        <f>0+'FIGARO raw 2023'!L4</f>
        <v>24.9</v>
      </c>
      <c r="L3" s="31">
        <f>0+'FIGARO raw 2023'!M4</f>
        <v>120.2</v>
      </c>
      <c r="M3" s="31">
        <f>0+'FIGARO raw 2023'!N4</f>
        <v>2182.4</v>
      </c>
      <c r="N3" s="31">
        <f>0+'FIGARO raw 2023'!O4</f>
        <v>503.7</v>
      </c>
      <c r="O3" s="31">
        <f>0+'FIGARO raw 2023'!P4</f>
        <v>1483</v>
      </c>
      <c r="P3" s="31">
        <f>0+'FIGARO raw 2023'!Q4</f>
        <v>149.3</v>
      </c>
      <c r="Q3" s="31">
        <f>0+'FIGARO raw 2023'!R4</f>
        <v>212.6</v>
      </c>
      <c r="R3" s="31">
        <f>0+'FIGARO raw 2023'!S4</f>
        <v>199.2</v>
      </c>
      <c r="S3" s="31">
        <f>0+'FIGARO raw 2023'!T4</f>
        <v>184.8</v>
      </c>
      <c r="T3" s="31">
        <f>0+'FIGARO raw 2023'!U4</f>
        <v>118.3</v>
      </c>
      <c r="U3" s="31">
        <f>0+'FIGARO raw 2023'!V4</f>
        <v>250.5</v>
      </c>
      <c r="V3" s="31">
        <f>0+'FIGARO raw 2023'!W4</f>
        <v>306.8</v>
      </c>
      <c r="W3" s="31">
        <f>0+'FIGARO raw 2023'!X4</f>
        <v>97.9</v>
      </c>
      <c r="X3" s="31">
        <f>0+'FIGARO raw 2023'!Y4</f>
        <v>250</v>
      </c>
      <c r="Y3" s="31">
        <f>0+'FIGARO raw 2023'!Z4</f>
        <v>77.4</v>
      </c>
      <c r="Z3" s="31">
        <f>0+'FIGARO raw 2023'!AA4</f>
        <v>1620.4</v>
      </c>
      <c r="AA3" s="31">
        <f>0+'FIGARO raw 2023'!AB4</f>
        <v>48.2</v>
      </c>
      <c r="AB3" s="31">
        <f>0+'FIGARO raw 2023'!AC4</f>
        <v>152</v>
      </c>
      <c r="AC3" s="31">
        <f>0+'FIGARO raw 2023'!AD4</f>
        <v>1405.8</v>
      </c>
      <c r="AD3" s="31">
        <f>0+'FIGARO raw 2023'!AE4</f>
        <v>130.6</v>
      </c>
      <c r="AE3" s="31">
        <f>0+'FIGARO raw 2023'!AF4</f>
        <v>7522.9</v>
      </c>
      <c r="AF3" s="31">
        <f>0+'FIGARO raw 2023'!AG4</f>
        <v>3588.9</v>
      </c>
      <c r="AG3" s="31">
        <f>0+'FIGARO raw 2023'!AH4</f>
        <v>354.6</v>
      </c>
      <c r="AH3" s="31">
        <f>0+'FIGARO raw 2023'!AI4</f>
        <v>115.1</v>
      </c>
      <c r="AI3" s="31">
        <f>0+'FIGARO raw 2023'!AJ4</f>
        <v>112.1</v>
      </c>
      <c r="AJ3" s="31">
        <f>0+'FIGARO raw 2023'!AK4</f>
        <v>374.9</v>
      </c>
      <c r="AK3" s="31">
        <f>0+'FIGARO raw 2023'!AL4</f>
        <v>28.2</v>
      </c>
      <c r="AL3" s="31">
        <f>0+'FIGARO raw 2023'!AM4</f>
        <v>15037.7</v>
      </c>
      <c r="AM3" s="31">
        <f>0+'FIGARO raw 2023'!AN4</f>
        <v>46.8</v>
      </c>
      <c r="AN3" s="31">
        <f>0+'FIGARO raw 2023'!AO4</f>
        <v>89.2</v>
      </c>
      <c r="AO3" s="31">
        <f>0+'FIGARO raw 2023'!AP4</f>
        <v>96.6</v>
      </c>
      <c r="AP3" s="31">
        <f>0+'FIGARO raw 2023'!AQ4</f>
        <v>237.5</v>
      </c>
      <c r="AQ3" s="31">
        <f>0+'FIGARO raw 2023'!AR4</f>
        <v>62.2</v>
      </c>
      <c r="AR3" s="31">
        <f>0+'FIGARO raw 2023'!AS4</f>
        <v>58.3</v>
      </c>
      <c r="AS3" s="31">
        <f>0+'FIGARO raw 2023'!AT4</f>
        <v>42.8</v>
      </c>
      <c r="AT3" s="31">
        <f>0+'FIGARO raw 2023'!AU4</f>
        <v>428.7</v>
      </c>
      <c r="AU3" s="31">
        <f>0+'FIGARO raw 2023'!AV4</f>
        <v>325.7</v>
      </c>
      <c r="AV3" s="31">
        <f>0+'FIGARO raw 2023'!AW4</f>
        <v>220.3</v>
      </c>
      <c r="AW3" s="31">
        <f>0+'FIGARO raw 2023'!AX4</f>
        <v>260.1</v>
      </c>
      <c r="AX3" s="31">
        <f>0+'FIGARO raw 2023'!AY4</f>
        <v>55</v>
      </c>
      <c r="AY3" s="31">
        <f>0+'FIGARO raw 2023'!AZ4</f>
        <v>151.3</v>
      </c>
      <c r="AZ3" s="31">
        <f>0+'FIGARO raw 2023'!BA4</f>
        <v>115.6</v>
      </c>
      <c r="BA3" s="31">
        <f>0+'FIGARO raw 2023'!BB4</f>
        <v>54.1</v>
      </c>
      <c r="BB3" s="31">
        <f>0+'FIGARO raw 2023'!BC4</f>
        <v>102.1</v>
      </c>
      <c r="BC3" s="31">
        <f>0+'FIGARO raw 2023'!BD4</f>
        <v>3732.3</v>
      </c>
      <c r="BD3" s="31">
        <f>0+'FIGARO raw 2023'!BE4</f>
        <v>1535.3</v>
      </c>
      <c r="BE3" s="31">
        <f>0+'FIGARO raw 2023'!BF4</f>
        <v>749.5</v>
      </c>
      <c r="BF3" s="31">
        <f>0+'FIGARO raw 2023'!BG4</f>
        <v>1154</v>
      </c>
      <c r="BG3" s="31">
        <f>0+'FIGARO raw 2023'!BH4</f>
        <v>863.1</v>
      </c>
      <c r="BH3" s="31">
        <f>0+'FIGARO raw 2023'!BI4</f>
        <v>272.1</v>
      </c>
      <c r="BI3" s="31">
        <f>0+'FIGARO raw 2023'!BJ4</f>
        <v>343.6</v>
      </c>
      <c r="BJ3" s="31">
        <f>0+'FIGARO raw 2023'!BK4</f>
        <v>149.3</v>
      </c>
      <c r="BK3" s="31">
        <f>0+'FIGARO raw 2023'!BL4</f>
        <v>11.9</v>
      </c>
      <c r="BL3" s="31">
        <f>0+'FIGARO raw 2023'!BM4</f>
        <v>188.8</v>
      </c>
      <c r="BM3" s="31">
        <f>0+'FIGARO raw 2023'!BN4</f>
        <v>0</v>
      </c>
      <c r="BN3" s="31">
        <f>0+'FIGARO raw 2023'!BO4</f>
        <v>0</v>
      </c>
      <c r="BO3" s="31">
        <f>0+'FIGARO raw 2023'!BP4</f>
        <v>1987.4</v>
      </c>
      <c r="BP3" s="31">
        <f>0+'FIGARO raw 2023'!BQ4</f>
        <v>143744.9</v>
      </c>
      <c r="BQ3" s="31">
        <f>0+'FIGARO raw 2023'!BR4</f>
        <v>54.7</v>
      </c>
      <c r="BR3" s="31">
        <f>0+'FIGARO raw 2023'!BS4</f>
        <v>9052.5</v>
      </c>
      <c r="BS3" s="31">
        <f>0+'FIGARO raw 2023'!BT4</f>
        <v>5093.2</v>
      </c>
    </row>
    <row r="4" spans="1:71" x14ac:dyDescent="0.25">
      <c r="A4" s="36" t="s">
        <v>266</v>
      </c>
      <c r="B4" s="27" t="s">
        <v>316</v>
      </c>
      <c r="C4" s="31">
        <f>0+'FIGARO raw 2023'!D28</f>
        <v>638.8</v>
      </c>
      <c r="D4" s="31">
        <f>0+'FIGARO raw 2023'!E28</f>
        <v>15576.3</v>
      </c>
      <c r="E4" s="31">
        <f>0+'FIGARO raw 2023'!F28</f>
        <v>38.5</v>
      </c>
      <c r="F4" s="31">
        <f>0+'FIGARO raw 2023'!G28</f>
        <v>69.7</v>
      </c>
      <c r="G4" s="31">
        <f>0+'FIGARO raw 2023'!H28</f>
        <v>526.2</v>
      </c>
      <c r="H4" s="31">
        <f>0+'FIGARO raw 2023'!I28</f>
        <v>16.1</v>
      </c>
      <c r="I4" s="31">
        <f>0+'FIGARO raw 2023'!J28</f>
        <v>16502.8</v>
      </c>
      <c r="J4" s="31">
        <f>0+'FIGARO raw 2023'!K28</f>
        <v>6988.6</v>
      </c>
      <c r="K4" s="31">
        <f>0+'FIGARO raw 2023'!L28</f>
        <v>9.9</v>
      </c>
      <c r="L4" s="31">
        <f>0+'FIGARO raw 2023'!M28</f>
        <v>9.5</v>
      </c>
      <c r="M4" s="31">
        <f>0+'FIGARO raw 2023'!N28</f>
        <v>269</v>
      </c>
      <c r="N4" s="31">
        <f>0+'FIGARO raw 2023'!O28</f>
        <v>14.1</v>
      </c>
      <c r="O4" s="31">
        <f>0+'FIGARO raw 2023'!P28</f>
        <v>75.2</v>
      </c>
      <c r="P4" s="31">
        <f>0+'FIGARO raw 2023'!Q28</f>
        <v>34.2</v>
      </c>
      <c r="Q4" s="31">
        <f>0+'FIGARO raw 2023'!R28</f>
        <v>31.6</v>
      </c>
      <c r="R4" s="31">
        <f>0+'FIGARO raw 2023'!S28</f>
        <v>32.8</v>
      </c>
      <c r="S4" s="31">
        <f>0+'FIGARO raw 2023'!T28</f>
        <v>9.8</v>
      </c>
      <c r="T4" s="31">
        <f>0+'FIGARO raw 2023'!U28</f>
        <v>17.5</v>
      </c>
      <c r="U4" s="31">
        <f>0+'FIGARO raw 2023'!V28</f>
        <v>21.7</v>
      </c>
      <c r="V4" s="31">
        <f>0+'FIGARO raw 2023'!W28</f>
        <v>47</v>
      </c>
      <c r="W4" s="31">
        <f>0+'FIGARO raw 2023'!X28</f>
        <v>8.1</v>
      </c>
      <c r="X4" s="31">
        <f>0+'FIGARO raw 2023'!Y28</f>
        <v>978.5</v>
      </c>
      <c r="Y4" s="31">
        <f>0+'FIGARO raw 2023'!Z28</f>
        <v>5.6</v>
      </c>
      <c r="Z4" s="31">
        <f>0+'FIGARO raw 2023'!AA28</f>
        <v>1218.5</v>
      </c>
      <c r="AA4" s="31">
        <f>0+'FIGARO raw 2023'!AB28</f>
        <v>5</v>
      </c>
      <c r="AB4" s="31">
        <f>0+'FIGARO raw 2023'!AC28</f>
        <v>20</v>
      </c>
      <c r="AC4" s="31">
        <f>0+'FIGARO raw 2023'!AD28</f>
        <v>731.7</v>
      </c>
      <c r="AD4" s="31">
        <f>0+'FIGARO raw 2023'!AE28</f>
        <v>13.2</v>
      </c>
      <c r="AE4" s="31">
        <f>0+'FIGARO raw 2023'!AF28</f>
        <v>273.8</v>
      </c>
      <c r="AF4" s="31">
        <f>0+'FIGARO raw 2023'!AG28</f>
        <v>49.2</v>
      </c>
      <c r="AG4" s="31">
        <f>0+'FIGARO raw 2023'!AH28</f>
        <v>57.1</v>
      </c>
      <c r="AH4" s="31">
        <f>0+'FIGARO raw 2023'!AI28</f>
        <v>2.1</v>
      </c>
      <c r="AI4" s="31">
        <f>0+'FIGARO raw 2023'!AJ28</f>
        <v>4.2</v>
      </c>
      <c r="AJ4" s="31">
        <f>0+'FIGARO raw 2023'!AK28</f>
        <v>26.9</v>
      </c>
      <c r="AK4" s="31">
        <f>0+'FIGARO raw 2023'!AL28</f>
        <v>1.9</v>
      </c>
      <c r="AL4" s="31">
        <f>0+'FIGARO raw 2023'!AM28</f>
        <v>87.8</v>
      </c>
      <c r="AM4" s="31">
        <f>0+'FIGARO raw 2023'!AN28</f>
        <v>2.6</v>
      </c>
      <c r="AN4" s="31">
        <f>0+'FIGARO raw 2023'!AO28</f>
        <v>4.9</v>
      </c>
      <c r="AO4" s="31">
        <f>0+'FIGARO raw 2023'!AP28</f>
        <v>3.9</v>
      </c>
      <c r="AP4" s="31">
        <f>0+'FIGARO raw 2023'!AQ28</f>
        <v>14.4</v>
      </c>
      <c r="AQ4" s="31">
        <f>0+'FIGARO raw 2023'!AR28</f>
        <v>5.2</v>
      </c>
      <c r="AR4" s="31">
        <f>0+'FIGARO raw 2023'!AS28</f>
        <v>1.2</v>
      </c>
      <c r="AS4" s="31">
        <f>0+'FIGARO raw 2023'!AT28</f>
        <v>2.1</v>
      </c>
      <c r="AT4" s="31">
        <f>0+'FIGARO raw 2023'!AU28</f>
        <v>41.2</v>
      </c>
      <c r="AU4" s="31">
        <f>0+'FIGARO raw 2023'!AV28</f>
        <v>14.1</v>
      </c>
      <c r="AV4" s="31">
        <f>0+'FIGARO raw 2023'!AW28</f>
        <v>46.6</v>
      </c>
      <c r="AW4" s="31">
        <f>0+'FIGARO raw 2023'!AX28</f>
        <v>11.1</v>
      </c>
      <c r="AX4" s="31">
        <f>0+'FIGARO raw 2023'!AY28</f>
        <v>4.7</v>
      </c>
      <c r="AY4" s="31">
        <f>0+'FIGARO raw 2023'!AZ28</f>
        <v>5.9</v>
      </c>
      <c r="AZ4" s="31">
        <f>0+'FIGARO raw 2023'!BA28</f>
        <v>4</v>
      </c>
      <c r="BA4" s="31">
        <f>0+'FIGARO raw 2023'!BB28</f>
        <v>2.8</v>
      </c>
      <c r="BB4" s="31">
        <f>0+'FIGARO raw 2023'!BC28</f>
        <v>2.6</v>
      </c>
      <c r="BC4" s="31">
        <f>0+'FIGARO raw 2023'!BD28</f>
        <v>155.7</v>
      </c>
      <c r="BD4" s="31">
        <f>0+'FIGARO raw 2023'!BE28</f>
        <v>262.6</v>
      </c>
      <c r="BE4" s="31">
        <f>0+'FIGARO raw 2023'!BF28</f>
        <v>31.4</v>
      </c>
      <c r="BF4" s="31">
        <f>0+'FIGARO raw 2023'!BG28</f>
        <v>45</v>
      </c>
      <c r="BG4" s="31">
        <f>0+'FIGARO raw 2023'!BH28</f>
        <v>16</v>
      </c>
      <c r="BH4" s="31">
        <f>0+'FIGARO raw 2023'!BI28</f>
        <v>28.1</v>
      </c>
      <c r="BI4" s="31">
        <f>0+'FIGARO raw 2023'!BJ28</f>
        <v>21.4</v>
      </c>
      <c r="BJ4" s="31">
        <f>0+'FIGARO raw 2023'!BK28</f>
        <v>16</v>
      </c>
      <c r="BK4" s="31">
        <f>0+'FIGARO raw 2023'!BL28</f>
        <v>7.4</v>
      </c>
      <c r="BL4" s="31">
        <f>0+'FIGARO raw 2023'!BM28</f>
        <v>21.6</v>
      </c>
      <c r="BM4" s="31">
        <f>0+'FIGARO raw 2023'!BN28</f>
        <v>0</v>
      </c>
      <c r="BN4" s="31">
        <f>0+'FIGARO raw 2023'!BO28</f>
        <v>0</v>
      </c>
      <c r="BO4" s="31">
        <f>0+'FIGARO raw 2023'!BP28</f>
        <v>1547.1</v>
      </c>
      <c r="BP4" s="31">
        <f>0+'FIGARO raw 2023'!BQ28</f>
        <v>11516.8</v>
      </c>
      <c r="BQ4" s="31">
        <f>0+'FIGARO raw 2023'!BR28</f>
        <v>8.1</v>
      </c>
      <c r="BR4" s="31">
        <f>0+'FIGARO raw 2023'!BS28</f>
        <v>487.5</v>
      </c>
      <c r="BS4" s="31">
        <f>0+'FIGARO raw 2023'!BT28</f>
        <v>1141.6</v>
      </c>
    </row>
    <row r="5" spans="1:71" x14ac:dyDescent="0.25">
      <c r="A5" s="36" t="s">
        <v>267</v>
      </c>
      <c r="B5" s="27" t="s">
        <v>317</v>
      </c>
      <c r="C5" s="31">
        <f>0+'FIGARO raw 2023'!D52</f>
        <v>34.8</v>
      </c>
      <c r="D5" s="31">
        <f>0+'FIGARO raw 2023'!E52</f>
        <v>2.3</v>
      </c>
      <c r="E5" s="31">
        <f>0+'FIGARO raw 2023'!F52</f>
        <v>467.6</v>
      </c>
      <c r="F5" s="31">
        <f>0+'FIGARO raw 2023'!G52</f>
        <v>0.8</v>
      </c>
      <c r="G5" s="31">
        <f>0+'FIGARO raw 2023'!H52</f>
        <v>3021.8</v>
      </c>
      <c r="H5" s="31">
        <f>0+'FIGARO raw 2023'!I52</f>
        <v>6.1</v>
      </c>
      <c r="I5" s="31">
        <f>0+'FIGARO raw 2023'!J52</f>
        <v>1.8</v>
      </c>
      <c r="J5" s="31">
        <f>0+'FIGARO raw 2023'!K52</f>
        <v>1.4</v>
      </c>
      <c r="K5" s="31">
        <f>0+'FIGARO raw 2023'!L52</f>
        <v>0.5</v>
      </c>
      <c r="L5" s="31">
        <f>0+'FIGARO raw 2023'!M52</f>
        <v>1.9</v>
      </c>
      <c r="M5" s="31">
        <f>0+'FIGARO raw 2023'!N52</f>
        <v>17.2</v>
      </c>
      <c r="N5" s="31">
        <f>0+'FIGARO raw 2023'!O52</f>
        <v>8.3</v>
      </c>
      <c r="O5" s="31">
        <f>0+'FIGARO raw 2023'!P52</f>
        <v>1.7</v>
      </c>
      <c r="P5" s="31">
        <f>0+'FIGARO raw 2023'!Q52</f>
        <v>1.7</v>
      </c>
      <c r="Q5" s="31">
        <f>0+'FIGARO raw 2023'!R52</f>
        <v>1.2</v>
      </c>
      <c r="R5" s="31">
        <f>0+'FIGARO raw 2023'!S52</f>
        <v>2.9</v>
      </c>
      <c r="S5" s="31">
        <f>0+'FIGARO raw 2023'!T52</f>
        <v>1.1</v>
      </c>
      <c r="T5" s="31">
        <f>0+'FIGARO raw 2023'!U52</f>
        <v>1.7</v>
      </c>
      <c r="U5" s="31">
        <f>0+'FIGARO raw 2023'!V52</f>
        <v>2.2</v>
      </c>
      <c r="V5" s="31">
        <f>0+'FIGARO raw 2023'!W52</f>
        <v>2.3</v>
      </c>
      <c r="W5" s="31">
        <f>0+'FIGARO raw 2023'!X52</f>
        <v>0.8</v>
      </c>
      <c r="X5" s="31">
        <f>0+'FIGARO raw 2023'!Y52</f>
        <v>4.9</v>
      </c>
      <c r="Y5" s="31">
        <f>0+'FIGARO raw 2023'!Z52</f>
        <v>1.5</v>
      </c>
      <c r="Z5" s="31">
        <f>0+'FIGARO raw 2023'!AA52</f>
        <v>24.1</v>
      </c>
      <c r="AA5" s="31">
        <f>0+'FIGARO raw 2023'!AB52</f>
        <v>0.4</v>
      </c>
      <c r="AB5" s="31">
        <f>0+'FIGARO raw 2023'!AC52</f>
        <v>2.4</v>
      </c>
      <c r="AC5" s="31">
        <f>0+'FIGARO raw 2023'!AD52</f>
        <v>40.4</v>
      </c>
      <c r="AD5" s="31">
        <f>0+'FIGARO raw 2023'!AE52</f>
        <v>1.2</v>
      </c>
      <c r="AE5" s="31">
        <f>0+'FIGARO raw 2023'!AF52</f>
        <v>33.6</v>
      </c>
      <c r="AF5" s="31">
        <f>0+'FIGARO raw 2023'!AG52</f>
        <v>8.6</v>
      </c>
      <c r="AG5" s="31">
        <f>0+'FIGARO raw 2023'!AH52</f>
        <v>3.6</v>
      </c>
      <c r="AH5" s="31">
        <f>0+'FIGARO raw 2023'!AI52</f>
        <v>6.9</v>
      </c>
      <c r="AI5" s="31">
        <f>0+'FIGARO raw 2023'!AJ52</f>
        <v>1</v>
      </c>
      <c r="AJ5" s="31">
        <f>0+'FIGARO raw 2023'!AK52</f>
        <v>4.8</v>
      </c>
      <c r="AK5" s="31">
        <f>0+'FIGARO raw 2023'!AL52</f>
        <v>0.3</v>
      </c>
      <c r="AL5" s="31">
        <f>0+'FIGARO raw 2023'!AM52</f>
        <v>1753.8</v>
      </c>
      <c r="AM5" s="31">
        <f>0+'FIGARO raw 2023'!AN52</f>
        <v>0.5</v>
      </c>
      <c r="AN5" s="31">
        <f>0+'FIGARO raw 2023'!AO52</f>
        <v>3</v>
      </c>
      <c r="AO5" s="31">
        <f>0+'FIGARO raw 2023'!AP52</f>
        <v>1.9</v>
      </c>
      <c r="AP5" s="31">
        <f>0+'FIGARO raw 2023'!AQ52</f>
        <v>5.4</v>
      </c>
      <c r="AQ5" s="31">
        <f>0+'FIGARO raw 2023'!AR52</f>
        <v>2.2</v>
      </c>
      <c r="AR5" s="31">
        <f>0+'FIGARO raw 2023'!AS52</f>
        <v>0.9</v>
      </c>
      <c r="AS5" s="31">
        <f>0+'FIGARO raw 2023'!AT52</f>
        <v>0.5</v>
      </c>
      <c r="AT5" s="31">
        <f>0+'FIGARO raw 2023'!AU52</f>
        <v>3.8</v>
      </c>
      <c r="AU5" s="31">
        <f>0+'FIGARO raw 2023'!AV52</f>
        <v>4.4</v>
      </c>
      <c r="AV5" s="31">
        <f>0+'FIGARO raw 2023'!AW52</f>
        <v>2.1</v>
      </c>
      <c r="AW5" s="31">
        <f>0+'FIGARO raw 2023'!AX52</f>
        <v>1.8</v>
      </c>
      <c r="AX5" s="31">
        <f>0+'FIGARO raw 2023'!AY52</f>
        <v>1</v>
      </c>
      <c r="AY5" s="31">
        <f>0+'FIGARO raw 2023'!AZ52</f>
        <v>2.3</v>
      </c>
      <c r="AZ5" s="31">
        <f>0+'FIGARO raw 2023'!BA52</f>
        <v>4</v>
      </c>
      <c r="BA5" s="31">
        <f>0+'FIGARO raw 2023'!BB52</f>
        <v>0.3</v>
      </c>
      <c r="BB5" s="31">
        <f>0+'FIGARO raw 2023'!BC52</f>
        <v>0.6</v>
      </c>
      <c r="BC5" s="31">
        <f>0+'FIGARO raw 2023'!BD52</f>
        <v>5.7</v>
      </c>
      <c r="BD5" s="31">
        <f>0+'FIGARO raw 2023'!BE52</f>
        <v>18.3</v>
      </c>
      <c r="BE5" s="31">
        <f>0+'FIGARO raw 2023'!BF52</f>
        <v>9.4</v>
      </c>
      <c r="BF5" s="31">
        <f>0+'FIGARO raw 2023'!BG52</f>
        <v>40.5</v>
      </c>
      <c r="BG5" s="31">
        <f>0+'FIGARO raw 2023'!BH52</f>
        <v>35.8</v>
      </c>
      <c r="BH5" s="31">
        <f>0+'FIGARO raw 2023'!BI52</f>
        <v>6.7</v>
      </c>
      <c r="BI5" s="31">
        <f>0+'FIGARO raw 2023'!BJ52</f>
        <v>9.6</v>
      </c>
      <c r="BJ5" s="31">
        <f>0+'FIGARO raw 2023'!BK52</f>
        <v>35.1</v>
      </c>
      <c r="BK5" s="31">
        <f>0+'FIGARO raw 2023'!BL52</f>
        <v>0.2</v>
      </c>
      <c r="BL5" s="31">
        <f>0+'FIGARO raw 2023'!BM52</f>
        <v>1.3</v>
      </c>
      <c r="BM5" s="31">
        <f>0+'FIGARO raw 2023'!BN52</f>
        <v>0</v>
      </c>
      <c r="BN5" s="31">
        <f>0+'FIGARO raw 2023'!BO52</f>
        <v>0</v>
      </c>
      <c r="BO5" s="31">
        <f>0+'FIGARO raw 2023'!BP52</f>
        <v>18.5</v>
      </c>
      <c r="BP5" s="31">
        <f>0+'FIGARO raw 2023'!BQ52</f>
        <v>8139.5</v>
      </c>
      <c r="BQ5" s="31">
        <f>0+'FIGARO raw 2023'!BR52</f>
        <v>2.5</v>
      </c>
      <c r="BR5" s="31">
        <f>0+'FIGARO raw 2023'!BS52</f>
        <v>77.4</v>
      </c>
      <c r="BS5" s="31">
        <f>0+'FIGARO raw 2023'!BT52</f>
        <v>-372.9</v>
      </c>
    </row>
    <row r="6" spans="1:71" x14ac:dyDescent="0.25">
      <c r="A6" s="36" t="s">
        <v>268</v>
      </c>
      <c r="B6" s="27" t="s">
        <v>318</v>
      </c>
      <c r="C6" s="31">
        <f>0+'FIGARO raw 2023'!D76</f>
        <v>886.9</v>
      </c>
      <c r="D6" s="31">
        <f>0+'FIGARO raw 2023'!E76</f>
        <v>70.7</v>
      </c>
      <c r="E6" s="31">
        <f>0+'FIGARO raw 2023'!F76</f>
        <v>47.7</v>
      </c>
      <c r="F6" s="31">
        <f>0+'FIGARO raw 2023'!G76</f>
        <v>5759.9</v>
      </c>
      <c r="G6" s="31">
        <f>0+'FIGARO raw 2023'!H76</f>
        <v>1208.2</v>
      </c>
      <c r="H6" s="31">
        <f>0+'FIGARO raw 2023'!I76</f>
        <v>133.7</v>
      </c>
      <c r="I6" s="31">
        <f>0+'FIGARO raw 2023'!J76</f>
        <v>108</v>
      </c>
      <c r="J6" s="31">
        <f>0+'FIGARO raw 2023'!K76</f>
        <v>559.8</v>
      </c>
      <c r="K6" s="31">
        <f>0+'FIGARO raw 2023'!L76</f>
        <v>50.6</v>
      </c>
      <c r="L6" s="31">
        <f>0+'FIGARO raw 2023'!M76</f>
        <v>22711.2</v>
      </c>
      <c r="M6" s="31">
        <f>0+'FIGARO raw 2023'!N76</f>
        <v>4167.2</v>
      </c>
      <c r="N6" s="31">
        <f>0+'FIGARO raw 2023'!O76</f>
        <v>183.6</v>
      </c>
      <c r="O6" s="31">
        <f>0+'FIGARO raw 2023'!P76</f>
        <v>444.3</v>
      </c>
      <c r="P6" s="31">
        <f>0+'FIGARO raw 2023'!Q76</f>
        <v>9430.4</v>
      </c>
      <c r="Q6" s="31">
        <f>0+'FIGARO raw 2023'!R76</f>
        <v>8992.9</v>
      </c>
      <c r="R6" s="31">
        <f>0+'FIGARO raw 2023'!S76</f>
        <v>2073</v>
      </c>
      <c r="S6" s="31">
        <f>0+'FIGARO raw 2023'!T76</f>
        <v>170.4</v>
      </c>
      <c r="T6" s="31">
        <f>0+'FIGARO raw 2023'!U76</f>
        <v>823.4</v>
      </c>
      <c r="U6" s="31">
        <f>0+'FIGARO raw 2023'!V76</f>
        <v>828.5</v>
      </c>
      <c r="V6" s="31">
        <f>0+'FIGARO raw 2023'!W76</f>
        <v>887.4</v>
      </c>
      <c r="W6" s="31">
        <f>0+'FIGARO raw 2023'!X76</f>
        <v>195.3</v>
      </c>
      <c r="X6" s="31">
        <f>0+'FIGARO raw 2023'!Y76</f>
        <v>537.5</v>
      </c>
      <c r="Y6" s="31">
        <f>0+'FIGARO raw 2023'!Z76</f>
        <v>187.1</v>
      </c>
      <c r="Z6" s="31">
        <f>0+'FIGARO raw 2023'!AA76</f>
        <v>14663.7</v>
      </c>
      <c r="AA6" s="31">
        <f>0+'FIGARO raw 2023'!AB76</f>
        <v>124.9</v>
      </c>
      <c r="AB6" s="31">
        <f>0+'FIGARO raw 2023'!AC76</f>
        <v>509.4</v>
      </c>
      <c r="AC6" s="31">
        <f>0+'FIGARO raw 2023'!AD76</f>
        <v>13998.9</v>
      </c>
      <c r="AD6" s="31">
        <f>0+'FIGARO raw 2023'!AE76</f>
        <v>86.1</v>
      </c>
      <c r="AE6" s="31">
        <f>0+'FIGARO raw 2023'!AF76</f>
        <v>881.9</v>
      </c>
      <c r="AF6" s="31">
        <f>0+'FIGARO raw 2023'!AG76</f>
        <v>280.9</v>
      </c>
      <c r="AG6" s="31">
        <f>0+'FIGARO raw 2023'!AH76</f>
        <v>423.4</v>
      </c>
      <c r="AH6" s="31">
        <f>0+'FIGARO raw 2023'!AI76</f>
        <v>42.5</v>
      </c>
      <c r="AI6" s="31">
        <f>0+'FIGARO raw 2023'!AJ76</f>
        <v>33.2</v>
      </c>
      <c r="AJ6" s="31">
        <f>0+'FIGARO raw 2023'!AK76</f>
        <v>453.8</v>
      </c>
      <c r="AK6" s="31">
        <f>0+'FIGARO raw 2023'!AL76</f>
        <v>20</v>
      </c>
      <c r="AL6" s="31">
        <f>0+'FIGARO raw 2023'!AM76</f>
        <v>265.5</v>
      </c>
      <c r="AM6" s="31">
        <f>0+'FIGARO raw 2023'!AN76</f>
        <v>20.3</v>
      </c>
      <c r="AN6" s="31">
        <f>0+'FIGARO raw 2023'!AO76</f>
        <v>21.8</v>
      </c>
      <c r="AO6" s="31">
        <f>0+'FIGARO raw 2023'!AP76</f>
        <v>56</v>
      </c>
      <c r="AP6" s="31">
        <f>0+'FIGARO raw 2023'!AQ76</f>
        <v>159.8</v>
      </c>
      <c r="AQ6" s="31">
        <f>0+'FIGARO raw 2023'!AR76</f>
        <v>60.4</v>
      </c>
      <c r="AR6" s="31">
        <f>0+'FIGARO raw 2023'!AS76</f>
        <v>14.4</v>
      </c>
      <c r="AS6" s="31">
        <f>0+'FIGARO raw 2023'!AT76</f>
        <v>35.1</v>
      </c>
      <c r="AT6" s="31">
        <f>0+'FIGARO raw 2023'!AU76</f>
        <v>432.8</v>
      </c>
      <c r="AU6" s="31">
        <f>0+'FIGARO raw 2023'!AV76</f>
        <v>338.3</v>
      </c>
      <c r="AV6" s="31">
        <f>0+'FIGARO raw 2023'!AW76</f>
        <v>254.3</v>
      </c>
      <c r="AW6" s="31">
        <f>0+'FIGARO raw 2023'!AX76</f>
        <v>84</v>
      </c>
      <c r="AX6" s="31">
        <f>0+'FIGARO raw 2023'!AY76</f>
        <v>34.8</v>
      </c>
      <c r="AY6" s="31">
        <f>0+'FIGARO raw 2023'!AZ76</f>
        <v>63.8</v>
      </c>
      <c r="AZ6" s="31">
        <f>0+'FIGARO raw 2023'!BA76</f>
        <v>43.2</v>
      </c>
      <c r="BA6" s="31">
        <f>0+'FIGARO raw 2023'!BB76</f>
        <v>49</v>
      </c>
      <c r="BB6" s="31">
        <f>0+'FIGARO raw 2023'!BC76</f>
        <v>13</v>
      </c>
      <c r="BC6" s="31">
        <f>0+'FIGARO raw 2023'!BD76</f>
        <v>556.9</v>
      </c>
      <c r="BD6" s="31">
        <f>0+'FIGARO raw 2023'!BE76</f>
        <v>833.5</v>
      </c>
      <c r="BE6" s="31">
        <f>0+'FIGARO raw 2023'!BF76</f>
        <v>161.9</v>
      </c>
      <c r="BF6" s="31">
        <f>0+'FIGARO raw 2023'!BG76</f>
        <v>371.5</v>
      </c>
      <c r="BG6" s="31">
        <f>0+'FIGARO raw 2023'!BH76</f>
        <v>140.5</v>
      </c>
      <c r="BH6" s="31">
        <f>0+'FIGARO raw 2023'!BI76</f>
        <v>48.8</v>
      </c>
      <c r="BI6" s="31">
        <f>0+'FIGARO raw 2023'!BJ76</f>
        <v>71</v>
      </c>
      <c r="BJ6" s="31">
        <f>0+'FIGARO raw 2023'!BK76</f>
        <v>74.2</v>
      </c>
      <c r="BK6" s="31">
        <f>0+'FIGARO raw 2023'!BL76</f>
        <v>7.2</v>
      </c>
      <c r="BL6" s="31">
        <f>0+'FIGARO raw 2023'!BM76</f>
        <v>65.3</v>
      </c>
      <c r="BM6" s="31">
        <f>0+'FIGARO raw 2023'!BN76</f>
        <v>0</v>
      </c>
      <c r="BN6" s="31">
        <f>0+'FIGARO raw 2023'!BO76</f>
        <v>0</v>
      </c>
      <c r="BO6" s="31">
        <f>0+'FIGARO raw 2023'!BP76</f>
        <v>381</v>
      </c>
      <c r="BP6" s="31">
        <f>0+'FIGARO raw 2023'!BQ76</f>
        <v>5004.9</v>
      </c>
      <c r="BQ6" s="31">
        <f>0+'FIGARO raw 2023'!BR76</f>
        <v>5.1</v>
      </c>
      <c r="BR6" s="31">
        <f>0+'FIGARO raw 2023'!BS76</f>
        <v>2139.6</v>
      </c>
      <c r="BS6" s="31">
        <f>0+'FIGARO raw 2023'!BT76</f>
        <v>-3004.5</v>
      </c>
    </row>
    <row r="7" spans="1:71" x14ac:dyDescent="0.25">
      <c r="A7" s="36" t="s">
        <v>269</v>
      </c>
      <c r="B7" s="27" t="s">
        <v>319</v>
      </c>
      <c r="C7" s="31">
        <f>0+'FIGARO raw 2023'!D100</f>
        <v>55773.3</v>
      </c>
      <c r="D7" s="31">
        <f>0+'FIGARO raw 2023'!E100</f>
        <v>136.2</v>
      </c>
      <c r="E7" s="31">
        <f>0+'FIGARO raw 2023'!F100</f>
        <v>611.3</v>
      </c>
      <c r="F7" s="31">
        <f>0+'FIGARO raw 2023'!G100</f>
        <v>267.4</v>
      </c>
      <c r="G7" s="31">
        <f>0+'FIGARO raw 2023'!H100</f>
        <v>223534.5</v>
      </c>
      <c r="H7" s="31">
        <f>0+'FIGARO raw 2023'!I100</f>
        <v>2017.6</v>
      </c>
      <c r="I7" s="31">
        <f>0+'FIGARO raw 2023'!J100</f>
        <v>376.1</v>
      </c>
      <c r="J7" s="31">
        <f>0+'FIGARO raw 2023'!K100</f>
        <v>950.9</v>
      </c>
      <c r="K7" s="31">
        <f>0+'FIGARO raw 2023'!L100</f>
        <v>153.4</v>
      </c>
      <c r="L7" s="31">
        <f>0+'FIGARO raw 2023'!M100</f>
        <v>1237</v>
      </c>
      <c r="M7" s="31">
        <f>0+'FIGARO raw 2023'!N100</f>
        <v>11528.5</v>
      </c>
      <c r="N7" s="31">
        <f>0+'FIGARO raw 2023'!O100</f>
        <v>3351.8</v>
      </c>
      <c r="O7" s="31">
        <f>0+'FIGARO raw 2023'!P100</f>
        <v>1437.6</v>
      </c>
      <c r="P7" s="31">
        <f>0+'FIGARO raw 2023'!Q100</f>
        <v>769.6</v>
      </c>
      <c r="Q7" s="31">
        <f>0+'FIGARO raw 2023'!R100</f>
        <v>1198.6</v>
      </c>
      <c r="R7" s="31">
        <f>0+'FIGARO raw 2023'!S100</f>
        <v>842.9</v>
      </c>
      <c r="S7" s="31">
        <f>0+'FIGARO raw 2023'!T100</f>
        <v>635.8</v>
      </c>
      <c r="T7" s="31">
        <f>0+'FIGARO raw 2023'!U100</f>
        <v>659.7</v>
      </c>
      <c r="U7" s="31">
        <f>0+'FIGARO raw 2023'!V100</f>
        <v>1100.7</v>
      </c>
      <c r="V7" s="31">
        <f>0+'FIGARO raw 2023'!W100</f>
        <v>1354.6</v>
      </c>
      <c r="W7" s="31">
        <f>0+'FIGARO raw 2023'!X100</f>
        <v>334.8</v>
      </c>
      <c r="X7" s="31">
        <f>0+'FIGARO raw 2023'!Y100</f>
        <v>1048.7</v>
      </c>
      <c r="Y7" s="31">
        <f>0+'FIGARO raw 2023'!Z100</f>
        <v>384.1</v>
      </c>
      <c r="Z7" s="31">
        <f>0+'FIGARO raw 2023'!AA100</f>
        <v>1962.2</v>
      </c>
      <c r="AA7" s="31">
        <f>0+'FIGARO raw 2023'!AB100</f>
        <v>124.2</v>
      </c>
      <c r="AB7" s="31">
        <f>0+'FIGARO raw 2023'!AC100</f>
        <v>1020.2</v>
      </c>
      <c r="AC7" s="31">
        <f>0+'FIGARO raw 2023'!AD100</f>
        <v>3779.2</v>
      </c>
      <c r="AD7" s="31">
        <f>0+'FIGARO raw 2023'!AE100</f>
        <v>807.1</v>
      </c>
      <c r="AE7" s="31">
        <f>0+'FIGARO raw 2023'!AF100</f>
        <v>14500.5</v>
      </c>
      <c r="AF7" s="31">
        <f>0+'FIGARO raw 2023'!AG100</f>
        <v>7322.1</v>
      </c>
      <c r="AG7" s="31">
        <f>0+'FIGARO raw 2023'!AH100</f>
        <v>1821.9</v>
      </c>
      <c r="AH7" s="31">
        <f>0+'FIGARO raw 2023'!AI100</f>
        <v>777.2</v>
      </c>
      <c r="AI7" s="31">
        <f>0+'FIGARO raw 2023'!AJ100</f>
        <v>513.2</v>
      </c>
      <c r="AJ7" s="31">
        <f>0+'FIGARO raw 2023'!AK100</f>
        <v>1373.7</v>
      </c>
      <c r="AK7" s="31">
        <f>0+'FIGARO raw 2023'!AL100</f>
        <v>166.7</v>
      </c>
      <c r="AL7" s="31">
        <f>0+'FIGARO raw 2023'!AM100</f>
        <v>119151.6</v>
      </c>
      <c r="AM7" s="31">
        <f>0+'FIGARO raw 2023'!AN100</f>
        <v>474.8</v>
      </c>
      <c r="AN7" s="31">
        <f>0+'FIGARO raw 2023'!AO100</f>
        <v>622.1</v>
      </c>
      <c r="AO7" s="31">
        <f>0+'FIGARO raw 2023'!AP100</f>
        <v>698.1</v>
      </c>
      <c r="AP7" s="31">
        <f>0+'FIGARO raw 2023'!AQ100</f>
        <v>2095.6</v>
      </c>
      <c r="AQ7" s="31">
        <f>0+'FIGARO raw 2023'!AR100</f>
        <v>543.1</v>
      </c>
      <c r="AR7" s="31">
        <f>0+'FIGARO raw 2023'!AS100</f>
        <v>239.3</v>
      </c>
      <c r="AS7" s="31">
        <f>0+'FIGARO raw 2023'!AT100</f>
        <v>351.5</v>
      </c>
      <c r="AT7" s="31">
        <f>0+'FIGARO raw 2023'!AU100</f>
        <v>955.9</v>
      </c>
      <c r="AU7" s="31">
        <f>0+'FIGARO raw 2023'!AV100</f>
        <v>2635.1</v>
      </c>
      <c r="AV7" s="31">
        <f>0+'FIGARO raw 2023'!AW100</f>
        <v>785.5</v>
      </c>
      <c r="AW7" s="31">
        <f>0+'FIGARO raw 2023'!AX100</f>
        <v>965.2</v>
      </c>
      <c r="AX7" s="31">
        <f>0+'FIGARO raw 2023'!AY100</f>
        <v>577.1</v>
      </c>
      <c r="AY7" s="31">
        <f>0+'FIGARO raw 2023'!AZ100</f>
        <v>683.6</v>
      </c>
      <c r="AZ7" s="31">
        <f>0+'FIGARO raw 2023'!BA100</f>
        <v>966.8</v>
      </c>
      <c r="BA7" s="31">
        <f>0+'FIGARO raw 2023'!BB100</f>
        <v>264.5</v>
      </c>
      <c r="BB7" s="31">
        <f>0+'FIGARO raw 2023'!BC100</f>
        <v>418.7</v>
      </c>
      <c r="BC7" s="31">
        <f>0+'FIGARO raw 2023'!BD100</f>
        <v>2229.9</v>
      </c>
      <c r="BD7" s="31">
        <f>0+'FIGARO raw 2023'!BE100</f>
        <v>6802</v>
      </c>
      <c r="BE7" s="31">
        <f>0+'FIGARO raw 2023'!BF100</f>
        <v>6211</v>
      </c>
      <c r="BF7" s="31">
        <f>0+'FIGARO raw 2023'!BG100</f>
        <v>13493.2</v>
      </c>
      <c r="BG7" s="31">
        <f>0+'FIGARO raw 2023'!BH100</f>
        <v>8703.1</v>
      </c>
      <c r="BH7" s="31">
        <f>0+'FIGARO raw 2023'!BI100</f>
        <v>995.8</v>
      </c>
      <c r="BI7" s="31">
        <f>0+'FIGARO raw 2023'!BJ100</f>
        <v>2672.6</v>
      </c>
      <c r="BJ7" s="31">
        <f>0+'FIGARO raw 2023'!BK100</f>
        <v>1402.8</v>
      </c>
      <c r="BK7" s="31">
        <f>0+'FIGARO raw 2023'!BL100</f>
        <v>107.1</v>
      </c>
      <c r="BL7" s="31">
        <f>0+'FIGARO raw 2023'!BM100</f>
        <v>507.7</v>
      </c>
      <c r="BM7" s="31">
        <f>0+'FIGARO raw 2023'!BN100</f>
        <v>0</v>
      </c>
      <c r="BN7" s="31">
        <f>0+'FIGARO raw 2023'!BO100</f>
        <v>0</v>
      </c>
      <c r="BO7" s="31">
        <f>0+'FIGARO raw 2023'!BP100</f>
        <v>2051.5</v>
      </c>
      <c r="BP7" s="31">
        <f>0+'FIGARO raw 2023'!BQ100</f>
        <v>632161.9</v>
      </c>
      <c r="BQ7" s="31">
        <f>0+'FIGARO raw 2023'!BR100</f>
        <v>259.5</v>
      </c>
      <c r="BR7" s="31">
        <f>0+'FIGARO raw 2023'!BS100</f>
        <v>4327.8</v>
      </c>
      <c r="BS7" s="31">
        <f>0+'FIGARO raw 2023'!BT100</f>
        <v>19014.3</v>
      </c>
    </row>
    <row r="8" spans="1:71" x14ac:dyDescent="0.25">
      <c r="A8" s="36" t="s">
        <v>147</v>
      </c>
      <c r="B8" s="27" t="s">
        <v>320</v>
      </c>
      <c r="C8" s="31">
        <f>0+'FIGARO raw 2023'!D124</f>
        <v>635</v>
      </c>
      <c r="D8" s="31">
        <f>0+'FIGARO raw 2023'!E124</f>
        <v>38.5</v>
      </c>
      <c r="E8" s="31">
        <f>0+'FIGARO raw 2023'!F124</f>
        <v>89.7</v>
      </c>
      <c r="F8" s="31">
        <f>0+'FIGARO raw 2023'!G124</f>
        <v>70.4</v>
      </c>
      <c r="G8" s="31">
        <f>0+'FIGARO raw 2023'!H124</f>
        <v>1027.1</v>
      </c>
      <c r="H8" s="31">
        <f>0+'FIGARO raw 2023'!I124</f>
        <v>40969.7</v>
      </c>
      <c r="I8" s="31">
        <f>0+'FIGARO raw 2023'!J124</f>
        <v>887.8</v>
      </c>
      <c r="J8" s="31">
        <f>0+'FIGARO raw 2023'!K124</f>
        <v>1160.4</v>
      </c>
      <c r="K8" s="31">
        <f>0+'FIGARO raw 2023'!L124</f>
        <v>325.2</v>
      </c>
      <c r="L8" s="31">
        <f>0+'FIGARO raw 2023'!M124</f>
        <v>175.5</v>
      </c>
      <c r="M8" s="31">
        <f>0+'FIGARO raw 2023'!N124</f>
        <v>805</v>
      </c>
      <c r="N8" s="31">
        <f>0+'FIGARO raw 2023'!O124</f>
        <v>366.3</v>
      </c>
      <c r="O8" s="31">
        <f>0+'FIGARO raw 2023'!P124</f>
        <v>1843.8</v>
      </c>
      <c r="P8" s="31">
        <f>0+'FIGARO raw 2023'!Q124</f>
        <v>485.5</v>
      </c>
      <c r="Q8" s="31">
        <f>0+'FIGARO raw 2023'!R124</f>
        <v>339.4</v>
      </c>
      <c r="R8" s="31">
        <f>0+'FIGARO raw 2023'!S124</f>
        <v>705</v>
      </c>
      <c r="S8" s="31">
        <f>0+'FIGARO raw 2023'!T124</f>
        <v>293.4</v>
      </c>
      <c r="T8" s="31">
        <f>0+'FIGARO raw 2023'!U124</f>
        <v>427</v>
      </c>
      <c r="U8" s="31">
        <f>0+'FIGARO raw 2023'!V124</f>
        <v>718.5</v>
      </c>
      <c r="V8" s="31">
        <f>0+'FIGARO raw 2023'!W124</f>
        <v>3690.8</v>
      </c>
      <c r="W8" s="31">
        <f>0+'FIGARO raw 2023'!X124</f>
        <v>550.8</v>
      </c>
      <c r="X8" s="31">
        <f>0+'FIGARO raw 2023'!Y124</f>
        <v>3443.6</v>
      </c>
      <c r="Y8" s="31">
        <f>0+'FIGARO raw 2023'!Z124</f>
        <v>396</v>
      </c>
      <c r="Z8" s="31">
        <f>0+'FIGARO raw 2023'!AA124</f>
        <v>477.2</v>
      </c>
      <c r="AA8" s="31">
        <f>0+'FIGARO raw 2023'!AB124</f>
        <v>46.1</v>
      </c>
      <c r="AB8" s="31">
        <f>0+'FIGARO raw 2023'!AC124</f>
        <v>390.1</v>
      </c>
      <c r="AC8" s="31">
        <f>0+'FIGARO raw 2023'!AD124</f>
        <v>2698.3</v>
      </c>
      <c r="AD8" s="31">
        <f>0+'FIGARO raw 2023'!AE124</f>
        <v>469.7</v>
      </c>
      <c r="AE8" s="31">
        <f>0+'FIGARO raw 2023'!AF124</f>
        <v>3897.1</v>
      </c>
      <c r="AF8" s="31">
        <f>0+'FIGARO raw 2023'!AG124</f>
        <v>1750.3</v>
      </c>
      <c r="AG8" s="31">
        <f>0+'FIGARO raw 2023'!AH124</f>
        <v>508.5</v>
      </c>
      <c r="AH8" s="31">
        <f>0+'FIGARO raw 2023'!AI124</f>
        <v>100.8</v>
      </c>
      <c r="AI8" s="31">
        <f>0+'FIGARO raw 2023'!AJ124</f>
        <v>53.5</v>
      </c>
      <c r="AJ8" s="31">
        <f>0+'FIGARO raw 2023'!AK124</f>
        <v>399.6</v>
      </c>
      <c r="AK8" s="31">
        <f>0+'FIGARO raw 2023'!AL124</f>
        <v>87.5</v>
      </c>
      <c r="AL8" s="31">
        <f>0+'FIGARO raw 2023'!AM124</f>
        <v>1348.5</v>
      </c>
      <c r="AM8" s="31">
        <f>0+'FIGARO raw 2023'!AN124</f>
        <v>110.1</v>
      </c>
      <c r="AN8" s="31">
        <f>0+'FIGARO raw 2023'!AO124</f>
        <v>489.1</v>
      </c>
      <c r="AO8" s="31">
        <f>0+'FIGARO raw 2023'!AP124</f>
        <v>244.3</v>
      </c>
      <c r="AP8" s="31">
        <f>0+'FIGARO raw 2023'!AQ124</f>
        <v>358.4</v>
      </c>
      <c r="AQ8" s="31">
        <f>0+'FIGARO raw 2023'!AR124</f>
        <v>154.6</v>
      </c>
      <c r="AR8" s="31">
        <f>0+'FIGARO raw 2023'!AS124</f>
        <v>53.2</v>
      </c>
      <c r="AS8" s="31">
        <f>0+'FIGARO raw 2023'!AT124</f>
        <v>52.7</v>
      </c>
      <c r="AT8" s="31">
        <f>0+'FIGARO raw 2023'!AU124</f>
        <v>467</v>
      </c>
      <c r="AU8" s="31">
        <f>0+'FIGARO raw 2023'!AV124</f>
        <v>671.7</v>
      </c>
      <c r="AV8" s="31">
        <f>0+'FIGARO raw 2023'!AW124</f>
        <v>331.2</v>
      </c>
      <c r="AW8" s="31">
        <f>0+'FIGARO raw 2023'!AX124</f>
        <v>168.1</v>
      </c>
      <c r="AX8" s="31">
        <f>0+'FIGARO raw 2023'!AY124</f>
        <v>104.8</v>
      </c>
      <c r="AY8" s="31">
        <f>0+'FIGARO raw 2023'!AZ124</f>
        <v>432.8</v>
      </c>
      <c r="AZ8" s="31">
        <f>0+'FIGARO raw 2023'!BA124</f>
        <v>283.1</v>
      </c>
      <c r="BA8" s="31">
        <f>0+'FIGARO raw 2023'!BB124</f>
        <v>130.5</v>
      </c>
      <c r="BB8" s="31">
        <f>0+'FIGARO raw 2023'!BC124</f>
        <v>77</v>
      </c>
      <c r="BC8" s="31">
        <f>0+'FIGARO raw 2023'!BD124</f>
        <v>1301.4</v>
      </c>
      <c r="BD8" s="31">
        <f>0+'FIGARO raw 2023'!BE124</f>
        <v>1196.2</v>
      </c>
      <c r="BE8" s="31">
        <f>0+'FIGARO raw 2023'!BF124</f>
        <v>382.7</v>
      </c>
      <c r="BF8" s="31">
        <f>0+'FIGARO raw 2023'!BG124</f>
        <v>2682.9</v>
      </c>
      <c r="BG8" s="31">
        <f>0+'FIGARO raw 2023'!BH124</f>
        <v>853.4</v>
      </c>
      <c r="BH8" s="31">
        <f>0+'FIGARO raw 2023'!BI124</f>
        <v>687.3</v>
      </c>
      <c r="BI8" s="31">
        <f>0+'FIGARO raw 2023'!BJ124</f>
        <v>472.1</v>
      </c>
      <c r="BJ8" s="31">
        <f>0+'FIGARO raw 2023'!BK124</f>
        <v>143.6</v>
      </c>
      <c r="BK8" s="31">
        <f>0+'FIGARO raw 2023'!BL124</f>
        <v>204.1</v>
      </c>
      <c r="BL8" s="31">
        <f>0+'FIGARO raw 2023'!BM124</f>
        <v>580.1</v>
      </c>
      <c r="BM8" s="31">
        <f>0+'FIGARO raw 2023'!BN124</f>
        <v>0</v>
      </c>
      <c r="BN8" s="31">
        <f>0+'FIGARO raw 2023'!BO124</f>
        <v>0</v>
      </c>
      <c r="BO8" s="31">
        <f>0+'FIGARO raw 2023'!BP124</f>
        <v>679.3</v>
      </c>
      <c r="BP8" s="31">
        <f>0+'FIGARO raw 2023'!BQ124</f>
        <v>78583.1</v>
      </c>
      <c r="BQ8" s="31">
        <f>0+'FIGARO raw 2023'!BR124</f>
        <v>23.3</v>
      </c>
      <c r="BR8" s="31">
        <f>0+'FIGARO raw 2023'!BS124</f>
        <v>2855.6</v>
      </c>
      <c r="BS8" s="31">
        <f>0+'FIGARO raw 2023'!BT124</f>
        <v>-719</v>
      </c>
    </row>
    <row r="9" spans="1:71" x14ac:dyDescent="0.25">
      <c r="A9" s="36" t="s">
        <v>87</v>
      </c>
      <c r="B9" s="27" t="s">
        <v>321</v>
      </c>
      <c r="C9" s="31">
        <f>0+'FIGARO raw 2023'!D148</f>
        <v>1443.6</v>
      </c>
      <c r="D9" s="31">
        <f>0+'FIGARO raw 2023'!E148</f>
        <v>474</v>
      </c>
      <c r="E9" s="31">
        <f>0+'FIGARO raw 2023'!F148</f>
        <v>71.3</v>
      </c>
      <c r="F9" s="31">
        <f>0+'FIGARO raw 2023'!G148</f>
        <v>179.2</v>
      </c>
      <c r="G9" s="31">
        <f>0+'FIGARO raw 2023'!H148</f>
        <v>3711.1</v>
      </c>
      <c r="H9" s="31">
        <f>0+'FIGARO raw 2023'!I148</f>
        <v>269.3</v>
      </c>
      <c r="I9" s="31">
        <f>0+'FIGARO raw 2023'!J148</f>
        <v>30231.2</v>
      </c>
      <c r="J9" s="31">
        <f>0+'FIGARO raw 2023'!K148</f>
        <v>4536.6</v>
      </c>
      <c r="K9" s="31">
        <f>0+'FIGARO raw 2023'!L148</f>
        <v>177.3</v>
      </c>
      <c r="L9" s="31">
        <f>0+'FIGARO raw 2023'!M148</f>
        <v>131</v>
      </c>
      <c r="M9" s="31">
        <f>0+'FIGARO raw 2023'!N148</f>
        <v>1116.2</v>
      </c>
      <c r="N9" s="31">
        <f>0+'FIGARO raw 2023'!O148</f>
        <v>279</v>
      </c>
      <c r="O9" s="31">
        <f>0+'FIGARO raw 2023'!P148</f>
        <v>852.3</v>
      </c>
      <c r="P9" s="31">
        <f>0+'FIGARO raw 2023'!Q148</f>
        <v>1396</v>
      </c>
      <c r="Q9" s="31">
        <f>0+'FIGARO raw 2023'!R148</f>
        <v>824.6</v>
      </c>
      <c r="R9" s="31">
        <f>0+'FIGARO raw 2023'!S148</f>
        <v>1842.5</v>
      </c>
      <c r="S9" s="31">
        <f>0+'FIGARO raw 2023'!T148</f>
        <v>318.1</v>
      </c>
      <c r="T9" s="31">
        <f>0+'FIGARO raw 2023'!U148</f>
        <v>645.9</v>
      </c>
      <c r="U9" s="31">
        <f>0+'FIGARO raw 2023'!V148</f>
        <v>1206</v>
      </c>
      <c r="V9" s="31">
        <f>0+'FIGARO raw 2023'!W148</f>
        <v>1435.6</v>
      </c>
      <c r="W9" s="31">
        <f>0+'FIGARO raw 2023'!X148</f>
        <v>999</v>
      </c>
      <c r="X9" s="31">
        <f>0+'FIGARO raw 2023'!Y148</f>
        <v>13730.7</v>
      </c>
      <c r="Y9" s="31">
        <f>0+'FIGARO raw 2023'!Z148</f>
        <v>435.3</v>
      </c>
      <c r="Z9" s="31">
        <f>0+'FIGARO raw 2023'!AA148</f>
        <v>2580.6</v>
      </c>
      <c r="AA9" s="31">
        <f>0+'FIGARO raw 2023'!AB148</f>
        <v>53.2</v>
      </c>
      <c r="AB9" s="31">
        <f>0+'FIGARO raw 2023'!AC148</f>
        <v>424.1</v>
      </c>
      <c r="AC9" s="31">
        <f>0+'FIGARO raw 2023'!AD148</f>
        <v>37367</v>
      </c>
      <c r="AD9" s="31">
        <f>0+'FIGARO raw 2023'!AE148</f>
        <v>277.2</v>
      </c>
      <c r="AE9" s="31">
        <f>0+'FIGARO raw 2023'!AF148</f>
        <v>2560.2</v>
      </c>
      <c r="AF9" s="31">
        <f>0+'FIGARO raw 2023'!AG148</f>
        <v>975.6</v>
      </c>
      <c r="AG9" s="31">
        <f>0+'FIGARO raw 2023'!AH148</f>
        <v>753.2</v>
      </c>
      <c r="AH9" s="31">
        <f>0+'FIGARO raw 2023'!AI148</f>
        <v>26.4</v>
      </c>
      <c r="AI9" s="31">
        <f>0+'FIGARO raw 2023'!AJ148</f>
        <v>24.7</v>
      </c>
      <c r="AJ9" s="31">
        <f>0+'FIGARO raw 2023'!AK148</f>
        <v>724.9</v>
      </c>
      <c r="AK9" s="31">
        <f>0+'FIGARO raw 2023'!AL148</f>
        <v>41</v>
      </c>
      <c r="AL9" s="31">
        <f>0+'FIGARO raw 2023'!AM148</f>
        <v>706.2</v>
      </c>
      <c r="AM9" s="31">
        <f>0+'FIGARO raw 2023'!AN148</f>
        <v>111.3</v>
      </c>
      <c r="AN9" s="31">
        <f>0+'FIGARO raw 2023'!AO148</f>
        <v>441.5</v>
      </c>
      <c r="AO9" s="31">
        <f>0+'FIGARO raw 2023'!AP148</f>
        <v>187.1</v>
      </c>
      <c r="AP9" s="31">
        <f>0+'FIGARO raw 2023'!AQ148</f>
        <v>276</v>
      </c>
      <c r="AQ9" s="31">
        <f>0+'FIGARO raw 2023'!AR148</f>
        <v>72.9</v>
      </c>
      <c r="AR9" s="31">
        <f>0+'FIGARO raw 2023'!AS148</f>
        <v>41.9</v>
      </c>
      <c r="AS9" s="31">
        <f>0+'FIGARO raw 2023'!AT148</f>
        <v>53.5</v>
      </c>
      <c r="AT9" s="31">
        <f>0+'FIGARO raw 2023'!AU148</f>
        <v>2085.5</v>
      </c>
      <c r="AU9" s="31">
        <f>0+'FIGARO raw 2023'!AV148</f>
        <v>396.8</v>
      </c>
      <c r="AV9" s="31">
        <f>0+'FIGARO raw 2023'!AW148</f>
        <v>256.2</v>
      </c>
      <c r="AW9" s="31">
        <f>0+'FIGARO raw 2023'!AX148</f>
        <v>79.9</v>
      </c>
      <c r="AX9" s="31">
        <f>0+'FIGARO raw 2023'!AY148</f>
        <v>166.1</v>
      </c>
      <c r="AY9" s="31">
        <f>0+'FIGARO raw 2023'!AZ148</f>
        <v>226.5</v>
      </c>
      <c r="AZ9" s="31">
        <f>0+'FIGARO raw 2023'!BA148</f>
        <v>212.5</v>
      </c>
      <c r="BA9" s="31">
        <f>0+'FIGARO raw 2023'!BB148</f>
        <v>35.1</v>
      </c>
      <c r="BB9" s="31">
        <f>0+'FIGARO raw 2023'!BC148</f>
        <v>24.7</v>
      </c>
      <c r="BC9" s="31">
        <f>0+'FIGARO raw 2023'!BD148</f>
        <v>1495.1</v>
      </c>
      <c r="BD9" s="31">
        <f>0+'FIGARO raw 2023'!BE148</f>
        <v>398</v>
      </c>
      <c r="BE9" s="31">
        <f>0+'FIGARO raw 2023'!BF148</f>
        <v>337.9</v>
      </c>
      <c r="BF9" s="31">
        <f>0+'FIGARO raw 2023'!BG148</f>
        <v>711.3</v>
      </c>
      <c r="BG9" s="31">
        <f>0+'FIGARO raw 2023'!BH148</f>
        <v>219.1</v>
      </c>
      <c r="BH9" s="31">
        <f>0+'FIGARO raw 2023'!BI148</f>
        <v>410.4</v>
      </c>
      <c r="BI9" s="31">
        <f>0+'FIGARO raw 2023'!BJ148</f>
        <v>235.8</v>
      </c>
      <c r="BJ9" s="31">
        <f>0+'FIGARO raw 2023'!BK148</f>
        <v>168.4</v>
      </c>
      <c r="BK9" s="31">
        <f>0+'FIGARO raw 2023'!BL148</f>
        <v>93.4</v>
      </c>
      <c r="BL9" s="31">
        <f>0+'FIGARO raw 2023'!BM148</f>
        <v>1102.7</v>
      </c>
      <c r="BM9" s="31">
        <f>0+'FIGARO raw 2023'!BN148</f>
        <v>0</v>
      </c>
      <c r="BN9" s="31">
        <f>0+'FIGARO raw 2023'!BO148</f>
        <v>0</v>
      </c>
      <c r="BO9" s="31">
        <f>0+'FIGARO raw 2023'!BP148</f>
        <v>213.6</v>
      </c>
      <c r="BP9" s="31">
        <f>0+'FIGARO raw 2023'!BQ148</f>
        <v>11846.7</v>
      </c>
      <c r="BQ9" s="31">
        <f>0+'FIGARO raw 2023'!BR148</f>
        <v>15.9</v>
      </c>
      <c r="BR9" s="31">
        <f>0+'FIGARO raw 2023'!BS148</f>
        <v>10899.6</v>
      </c>
      <c r="BS9" s="31">
        <f>0+'FIGARO raw 2023'!BT148</f>
        <v>3726.8</v>
      </c>
    </row>
    <row r="10" spans="1:71" x14ac:dyDescent="0.25">
      <c r="A10" s="36" t="s">
        <v>89</v>
      </c>
      <c r="B10" s="27" t="s">
        <v>322</v>
      </c>
      <c r="C10" s="31">
        <f>0+'FIGARO raw 2023'!D172</f>
        <v>774.9</v>
      </c>
      <c r="D10" s="31">
        <f>0+'FIGARO raw 2023'!E172</f>
        <v>270</v>
      </c>
      <c r="E10" s="31">
        <f>0+'FIGARO raw 2023'!F172</f>
        <v>35</v>
      </c>
      <c r="F10" s="31">
        <f>0+'FIGARO raw 2023'!G172</f>
        <v>157.4</v>
      </c>
      <c r="G10" s="31">
        <f>0+'FIGARO raw 2023'!H172</f>
        <v>18348.1</v>
      </c>
      <c r="H10" s="31">
        <f>0+'FIGARO raw 2023'!I172</f>
        <v>1133.2</v>
      </c>
      <c r="I10" s="31">
        <f>0+'FIGARO raw 2023'!J172</f>
        <v>2082.1</v>
      </c>
      <c r="J10" s="31">
        <f>0+'FIGARO raw 2023'!K172</f>
        <v>43715.4</v>
      </c>
      <c r="K10" s="31">
        <f>0+'FIGARO raw 2023'!L172</f>
        <v>7878.3</v>
      </c>
      <c r="L10" s="31">
        <f>0+'FIGARO raw 2023'!M172</f>
        <v>245.7</v>
      </c>
      <c r="M10" s="31">
        <f>0+'FIGARO raw 2023'!N172</f>
        <v>4579.8</v>
      </c>
      <c r="N10" s="31">
        <f>0+'FIGARO raw 2023'!O172</f>
        <v>2427.5</v>
      </c>
      <c r="O10" s="31">
        <f>0+'FIGARO raw 2023'!P172</f>
        <v>2818.9</v>
      </c>
      <c r="P10" s="31">
        <f>0+'FIGARO raw 2023'!Q172</f>
        <v>1446.4</v>
      </c>
      <c r="Q10" s="31">
        <f>0+'FIGARO raw 2023'!R172</f>
        <v>965.2</v>
      </c>
      <c r="R10" s="31">
        <f>0+'FIGARO raw 2023'!S172</f>
        <v>1546.6</v>
      </c>
      <c r="S10" s="31">
        <f>0+'FIGARO raw 2023'!T172</f>
        <v>983.2</v>
      </c>
      <c r="T10" s="31">
        <f>0+'FIGARO raw 2023'!U172</f>
        <v>1824.7</v>
      </c>
      <c r="U10" s="31">
        <f>0+'FIGARO raw 2023'!V172</f>
        <v>1717.3</v>
      </c>
      <c r="V10" s="31">
        <f>0+'FIGARO raw 2023'!W172</f>
        <v>1142.7</v>
      </c>
      <c r="W10" s="31">
        <f>0+'FIGARO raw 2023'!X172</f>
        <v>267.3</v>
      </c>
      <c r="X10" s="31">
        <f>0+'FIGARO raw 2023'!Y172</f>
        <v>2366.5</v>
      </c>
      <c r="Y10" s="31">
        <f>0+'FIGARO raw 2023'!Z172</f>
        <v>391.3</v>
      </c>
      <c r="Z10" s="31">
        <f>0+'FIGARO raw 2023'!AA172</f>
        <v>1442.5</v>
      </c>
      <c r="AA10" s="31">
        <f>0+'FIGARO raw 2023'!AB172</f>
        <v>99.2</v>
      </c>
      <c r="AB10" s="31">
        <f>0+'FIGARO raw 2023'!AC172</f>
        <v>1343.1</v>
      </c>
      <c r="AC10" s="31">
        <f>0+'FIGARO raw 2023'!AD172</f>
        <v>2557.7</v>
      </c>
      <c r="AD10" s="31">
        <f>0+'FIGARO raw 2023'!AE172</f>
        <v>593.4</v>
      </c>
      <c r="AE10" s="31">
        <f>0+'FIGARO raw 2023'!AF172</f>
        <v>6695</v>
      </c>
      <c r="AF10" s="31">
        <f>0+'FIGARO raw 2023'!AG172</f>
        <v>3712.1</v>
      </c>
      <c r="AG10" s="31">
        <f>0+'FIGARO raw 2023'!AH172</f>
        <v>1005.2</v>
      </c>
      <c r="AH10" s="31">
        <f>0+'FIGARO raw 2023'!AI172</f>
        <v>100.6</v>
      </c>
      <c r="AI10" s="31">
        <f>0+'FIGARO raw 2023'!AJ172</f>
        <v>72.2</v>
      </c>
      <c r="AJ10" s="31">
        <f>0+'FIGARO raw 2023'!AK172</f>
        <v>1220.5</v>
      </c>
      <c r="AK10" s="31">
        <f>0+'FIGARO raw 2023'!AL172</f>
        <v>206.5</v>
      </c>
      <c r="AL10" s="31">
        <f>0+'FIGARO raw 2023'!AM172</f>
        <v>2889.2</v>
      </c>
      <c r="AM10" s="31">
        <f>0+'FIGARO raw 2023'!AN172</f>
        <v>2946.1</v>
      </c>
      <c r="AN10" s="31">
        <f>0+'FIGARO raw 2023'!AO172</f>
        <v>635.2</v>
      </c>
      <c r="AO10" s="31">
        <f>0+'FIGARO raw 2023'!AP172</f>
        <v>273.8</v>
      </c>
      <c r="AP10" s="31">
        <f>0+'FIGARO raw 2023'!AQ172</f>
        <v>1033.7</v>
      </c>
      <c r="AQ10" s="31">
        <f>0+'FIGARO raw 2023'!AR172</f>
        <v>1011.5</v>
      </c>
      <c r="AR10" s="31">
        <f>0+'FIGARO raw 2023'!AS172</f>
        <v>432.8</v>
      </c>
      <c r="AS10" s="31">
        <f>0+'FIGARO raw 2023'!AT172</f>
        <v>863.5</v>
      </c>
      <c r="AT10" s="31">
        <f>0+'FIGARO raw 2023'!AU172</f>
        <v>771.2</v>
      </c>
      <c r="AU10" s="31">
        <f>0+'FIGARO raw 2023'!AV172</f>
        <v>2981.8</v>
      </c>
      <c r="AV10" s="31">
        <f>0+'FIGARO raw 2023'!AW172</f>
        <v>1830.8</v>
      </c>
      <c r="AW10" s="31">
        <f>0+'FIGARO raw 2023'!AX172</f>
        <v>359.3</v>
      </c>
      <c r="AX10" s="31">
        <f>0+'FIGARO raw 2023'!AY172</f>
        <v>1310.6</v>
      </c>
      <c r="AY10" s="31">
        <f>0+'FIGARO raw 2023'!AZ172</f>
        <v>1289.9</v>
      </c>
      <c r="AZ10" s="31">
        <f>0+'FIGARO raw 2023'!BA172</f>
        <v>429.3</v>
      </c>
      <c r="BA10" s="31">
        <f>0+'FIGARO raw 2023'!BB172</f>
        <v>144.6</v>
      </c>
      <c r="BB10" s="31">
        <f>0+'FIGARO raw 2023'!BC172</f>
        <v>390.6</v>
      </c>
      <c r="BC10" s="31">
        <f>0+'FIGARO raw 2023'!BD172</f>
        <v>4274</v>
      </c>
      <c r="BD10" s="31">
        <f>0+'FIGARO raw 2023'!BE172</f>
        <v>2119.5</v>
      </c>
      <c r="BE10" s="31">
        <f>0+'FIGARO raw 2023'!BF172</f>
        <v>1286.1</v>
      </c>
      <c r="BF10" s="31">
        <f>0+'FIGARO raw 2023'!BG172</f>
        <v>1459.3</v>
      </c>
      <c r="BG10" s="31">
        <f>0+'FIGARO raw 2023'!BH172</f>
        <v>1010.6</v>
      </c>
      <c r="BH10" s="31">
        <f>0+'FIGARO raw 2023'!BI172</f>
        <v>1192.3</v>
      </c>
      <c r="BI10" s="31">
        <f>0+'FIGARO raw 2023'!BJ172</f>
        <v>371.4</v>
      </c>
      <c r="BJ10" s="31">
        <f>0+'FIGARO raw 2023'!BK172</f>
        <v>396.4</v>
      </c>
      <c r="BK10" s="31">
        <f>0+'FIGARO raw 2023'!BL172</f>
        <v>70.9</v>
      </c>
      <c r="BL10" s="31">
        <f>0+'FIGARO raw 2023'!BM172</f>
        <v>234.9</v>
      </c>
      <c r="BM10" s="31">
        <f>0+'FIGARO raw 2023'!BN172</f>
        <v>0</v>
      </c>
      <c r="BN10" s="31">
        <f>0+'FIGARO raw 2023'!BO172</f>
        <v>0</v>
      </c>
      <c r="BO10" s="31">
        <f>0+'FIGARO raw 2023'!BP172</f>
        <v>415.8</v>
      </c>
      <c r="BP10" s="31">
        <f>0+'FIGARO raw 2023'!BQ172</f>
        <v>33142.3</v>
      </c>
      <c r="BQ10" s="31">
        <f>0+'FIGARO raw 2023'!BR172</f>
        <v>6.5</v>
      </c>
      <c r="BR10" s="31">
        <f>0+'FIGARO raw 2023'!BS172</f>
        <v>1330.2</v>
      </c>
      <c r="BS10" s="31">
        <f>0+'FIGARO raw 2023'!BT172</f>
        <v>-3558.2</v>
      </c>
    </row>
    <row r="11" spans="1:71" x14ac:dyDescent="0.25">
      <c r="A11" s="36" t="s">
        <v>91</v>
      </c>
      <c r="B11" s="27" t="s">
        <v>323</v>
      </c>
      <c r="C11" s="31">
        <f>0+'FIGARO raw 2023'!D196</f>
        <v>120.8</v>
      </c>
      <c r="D11" s="31">
        <f>0+'FIGARO raw 2023'!E196</f>
        <v>12.6</v>
      </c>
      <c r="E11" s="31">
        <f>0+'FIGARO raw 2023'!F196</f>
        <v>10.2</v>
      </c>
      <c r="F11" s="31">
        <f>0+'FIGARO raw 2023'!G196</f>
        <v>31.9</v>
      </c>
      <c r="G11" s="31">
        <f>0+'FIGARO raw 2023'!H196</f>
        <v>1755.9</v>
      </c>
      <c r="H11" s="31">
        <f>0+'FIGARO raw 2023'!I196</f>
        <v>323.5</v>
      </c>
      <c r="I11" s="31">
        <f>0+'FIGARO raw 2023'!J196</f>
        <v>487.1</v>
      </c>
      <c r="J11" s="31">
        <f>0+'FIGARO raw 2023'!K196</f>
        <v>2522.3</v>
      </c>
      <c r="K11" s="31">
        <f>0+'FIGARO raw 2023'!L196</f>
        <v>4295.9</v>
      </c>
      <c r="L11" s="31">
        <f>0+'FIGARO raw 2023'!M196</f>
        <v>91.2</v>
      </c>
      <c r="M11" s="31">
        <f>0+'FIGARO raw 2023'!N196</f>
        <v>610.8</v>
      </c>
      <c r="N11" s="31">
        <f>0+'FIGARO raw 2023'!O196</f>
        <v>428.1</v>
      </c>
      <c r="O11" s="31">
        <f>0+'FIGARO raw 2023'!P196</f>
        <v>511.5</v>
      </c>
      <c r="P11" s="31">
        <f>0+'FIGARO raw 2023'!Q196</f>
        <v>185.6</v>
      </c>
      <c r="Q11" s="31">
        <f>0+'FIGARO raw 2023'!R196</f>
        <v>230.4</v>
      </c>
      <c r="R11" s="31">
        <f>0+'FIGARO raw 2023'!S196</f>
        <v>435.2</v>
      </c>
      <c r="S11" s="31">
        <f>0+'FIGARO raw 2023'!T196</f>
        <v>227</v>
      </c>
      <c r="T11" s="31">
        <f>0+'FIGARO raw 2023'!U196</f>
        <v>330.8</v>
      </c>
      <c r="U11" s="31">
        <f>0+'FIGARO raw 2023'!V196</f>
        <v>610.2</v>
      </c>
      <c r="V11" s="31">
        <f>0+'FIGARO raw 2023'!W196</f>
        <v>777.8</v>
      </c>
      <c r="W11" s="31">
        <f>0+'FIGARO raw 2023'!X196</f>
        <v>109.8</v>
      </c>
      <c r="X11" s="31">
        <f>0+'FIGARO raw 2023'!Y196</f>
        <v>451.8</v>
      </c>
      <c r="Y11" s="31">
        <f>0+'FIGARO raw 2023'!Z196</f>
        <v>103.2</v>
      </c>
      <c r="Z11" s="31">
        <f>0+'FIGARO raw 2023'!AA196</f>
        <v>458.5</v>
      </c>
      <c r="AA11" s="31">
        <f>0+'FIGARO raw 2023'!AB196</f>
        <v>53.8</v>
      </c>
      <c r="AB11" s="31">
        <f>0+'FIGARO raw 2023'!AC196</f>
        <v>333.1</v>
      </c>
      <c r="AC11" s="31">
        <f>0+'FIGARO raw 2023'!AD196</f>
        <v>824.9</v>
      </c>
      <c r="AD11" s="31">
        <f>0+'FIGARO raw 2023'!AE196</f>
        <v>714.8</v>
      </c>
      <c r="AE11" s="31">
        <f>0+'FIGARO raw 2023'!AF196</f>
        <v>2938.8</v>
      </c>
      <c r="AF11" s="31">
        <f>0+'FIGARO raw 2023'!AG196</f>
        <v>3483</v>
      </c>
      <c r="AG11" s="31">
        <f>0+'FIGARO raw 2023'!AH196</f>
        <v>652.5</v>
      </c>
      <c r="AH11" s="31">
        <f>0+'FIGARO raw 2023'!AI196</f>
        <v>33.9</v>
      </c>
      <c r="AI11" s="31">
        <f>0+'FIGARO raw 2023'!AJ196</f>
        <v>63.1</v>
      </c>
      <c r="AJ11" s="31">
        <f>0+'FIGARO raw 2023'!AK196</f>
        <v>525.2</v>
      </c>
      <c r="AK11" s="31">
        <f>0+'FIGARO raw 2023'!AL196</f>
        <v>480</v>
      </c>
      <c r="AL11" s="31">
        <f>0+'FIGARO raw 2023'!AM196</f>
        <v>1047.3</v>
      </c>
      <c r="AM11" s="31">
        <f>0+'FIGARO raw 2023'!AN196</f>
        <v>6320.3</v>
      </c>
      <c r="AN11" s="31">
        <f>0+'FIGARO raw 2023'!AO196</f>
        <v>1506.6</v>
      </c>
      <c r="AO11" s="31">
        <f>0+'FIGARO raw 2023'!AP196</f>
        <v>847.8</v>
      </c>
      <c r="AP11" s="31">
        <f>0+'FIGARO raw 2023'!AQ196</f>
        <v>1248.7</v>
      </c>
      <c r="AQ11" s="31">
        <f>0+'FIGARO raw 2023'!AR196</f>
        <v>1500.8</v>
      </c>
      <c r="AR11" s="31">
        <f>0+'FIGARO raw 2023'!AS196</f>
        <v>852.4</v>
      </c>
      <c r="AS11" s="31">
        <f>0+'FIGARO raw 2023'!AT196</f>
        <v>1277.3</v>
      </c>
      <c r="AT11" s="31">
        <f>0+'FIGARO raw 2023'!AU196</f>
        <v>620.6</v>
      </c>
      <c r="AU11" s="31">
        <f>0+'FIGARO raw 2023'!AV196</f>
        <v>2112.8</v>
      </c>
      <c r="AV11" s="31">
        <f>0+'FIGARO raw 2023'!AW196</f>
        <v>1356.4</v>
      </c>
      <c r="AW11" s="31">
        <f>0+'FIGARO raw 2023'!AX196</f>
        <v>585.5</v>
      </c>
      <c r="AX11" s="31">
        <f>0+'FIGARO raw 2023'!AY196</f>
        <v>1700.4</v>
      </c>
      <c r="AY11" s="31">
        <f>0+'FIGARO raw 2023'!AZ196</f>
        <v>1116.8</v>
      </c>
      <c r="AZ11" s="31">
        <f>0+'FIGARO raw 2023'!BA196</f>
        <v>361.3</v>
      </c>
      <c r="BA11" s="31">
        <f>0+'FIGARO raw 2023'!BB196</f>
        <v>245.2</v>
      </c>
      <c r="BB11" s="31">
        <f>0+'FIGARO raw 2023'!BC196</f>
        <v>615.1</v>
      </c>
      <c r="BC11" s="31">
        <f>0+'FIGARO raw 2023'!BD196</f>
        <v>3062.8</v>
      </c>
      <c r="BD11" s="31">
        <f>0+'FIGARO raw 2023'!BE196</f>
        <v>2045.9</v>
      </c>
      <c r="BE11" s="31">
        <f>0+'FIGARO raw 2023'!BF196</f>
        <v>1569.7</v>
      </c>
      <c r="BF11" s="31">
        <f>0+'FIGARO raw 2023'!BG196</f>
        <v>654.5</v>
      </c>
      <c r="BG11" s="31">
        <f>0+'FIGARO raw 2023'!BH196</f>
        <v>929.4</v>
      </c>
      <c r="BH11" s="31">
        <f>0+'FIGARO raw 2023'!BI196</f>
        <v>1530.9</v>
      </c>
      <c r="BI11" s="31">
        <f>0+'FIGARO raw 2023'!BJ196</f>
        <v>686.1</v>
      </c>
      <c r="BJ11" s="31">
        <f>0+'FIGARO raw 2023'!BK196</f>
        <v>845.6</v>
      </c>
      <c r="BK11" s="31">
        <f>0+'FIGARO raw 2023'!BL196</f>
        <v>46</v>
      </c>
      <c r="BL11" s="31">
        <f>0+'FIGARO raw 2023'!BM196</f>
        <v>203.7</v>
      </c>
      <c r="BM11" s="31">
        <f>0+'FIGARO raw 2023'!BN196</f>
        <v>0</v>
      </c>
      <c r="BN11" s="31">
        <f>0+'FIGARO raw 2023'!BO196</f>
        <v>0</v>
      </c>
      <c r="BO11" s="31">
        <f>0+'FIGARO raw 2023'!BP196</f>
        <v>87</v>
      </c>
      <c r="BP11" s="31">
        <f>0+'FIGARO raw 2023'!BQ196</f>
        <v>7353</v>
      </c>
      <c r="BQ11" s="31">
        <f>0+'FIGARO raw 2023'!BR196</f>
        <v>30.5</v>
      </c>
      <c r="BR11" s="31">
        <f>0+'FIGARO raw 2023'!BS196</f>
        <v>1103.3</v>
      </c>
      <c r="BS11" s="31">
        <f>0+'FIGARO raw 2023'!BT196</f>
        <v>-3052.8</v>
      </c>
    </row>
    <row r="12" spans="1:71" x14ac:dyDescent="0.25">
      <c r="A12" s="36" t="s">
        <v>93</v>
      </c>
      <c r="B12" s="27" t="s">
        <v>324</v>
      </c>
      <c r="C12" s="31">
        <f>0+'FIGARO raw 2023'!D220</f>
        <v>12686.7</v>
      </c>
      <c r="D12" s="31">
        <f>0+'FIGARO raw 2023'!E220</f>
        <v>1123.4</v>
      </c>
      <c r="E12" s="31">
        <f>0+'FIGARO raw 2023'!F220</f>
        <v>620.1</v>
      </c>
      <c r="F12" s="31">
        <f>0+'FIGARO raw 2023'!G220</f>
        <v>1987.9</v>
      </c>
      <c r="G12" s="31">
        <f>0+'FIGARO raw 2023'!H220</f>
        <v>4620.6</v>
      </c>
      <c r="H12" s="31">
        <f>0+'FIGARO raw 2023'!I220</f>
        <v>957</v>
      </c>
      <c r="I12" s="31">
        <f>0+'FIGARO raw 2023'!J220</f>
        <v>970.9</v>
      </c>
      <c r="J12" s="31">
        <f>0+'FIGARO raw 2023'!K220</f>
        <v>1191.2</v>
      </c>
      <c r="K12" s="31">
        <f>0+'FIGARO raw 2023'!L220</f>
        <v>316.8</v>
      </c>
      <c r="L12" s="31">
        <f>0+'FIGARO raw 2023'!M220</f>
        <v>38881.8</v>
      </c>
      <c r="M12" s="31">
        <f>0+'FIGARO raw 2023'!N220</f>
        <v>35963.2</v>
      </c>
      <c r="N12" s="31">
        <f>0+'FIGARO raw 2023'!O220</f>
        <v>1303.3</v>
      </c>
      <c r="O12" s="31">
        <f>0+'FIGARO raw 2023'!P220</f>
        <v>3157.8</v>
      </c>
      <c r="P12" s="31">
        <f>0+'FIGARO raw 2023'!Q220</f>
        <v>5138.7</v>
      </c>
      <c r="Q12" s="31">
        <f>0+'FIGARO raw 2023'!R220</f>
        <v>6337</v>
      </c>
      <c r="R12" s="31">
        <f>0+'FIGARO raw 2023'!S220</f>
        <v>1991.2</v>
      </c>
      <c r="S12" s="31">
        <f>0+'FIGARO raw 2023'!T220</f>
        <v>614.6</v>
      </c>
      <c r="T12" s="31">
        <f>0+'FIGARO raw 2023'!U220</f>
        <v>1249.3</v>
      </c>
      <c r="U12" s="31">
        <f>0+'FIGARO raw 2023'!V220</f>
        <v>1743</v>
      </c>
      <c r="V12" s="31">
        <f>0+'FIGARO raw 2023'!W220</f>
        <v>2959.6</v>
      </c>
      <c r="W12" s="31">
        <f>0+'FIGARO raw 2023'!X220</f>
        <v>523.3</v>
      </c>
      <c r="X12" s="31">
        <f>0+'FIGARO raw 2023'!Y220</f>
        <v>1188.3</v>
      </c>
      <c r="Y12" s="31">
        <f>0+'FIGARO raw 2023'!Z220</f>
        <v>1019.4</v>
      </c>
      <c r="Z12" s="31">
        <f>0+'FIGARO raw 2023'!AA220</f>
        <v>10870.3</v>
      </c>
      <c r="AA12" s="31">
        <f>0+'FIGARO raw 2023'!AB220</f>
        <v>263</v>
      </c>
      <c r="AB12" s="31">
        <f>0+'FIGARO raw 2023'!AC220</f>
        <v>2960.5</v>
      </c>
      <c r="AC12" s="31">
        <f>0+'FIGARO raw 2023'!AD220</f>
        <v>22567.9</v>
      </c>
      <c r="AD12" s="31">
        <f>0+'FIGARO raw 2023'!AE220</f>
        <v>2723.4</v>
      </c>
      <c r="AE12" s="31">
        <f>0+'FIGARO raw 2023'!AF220</f>
        <v>9648.9</v>
      </c>
      <c r="AF12" s="31">
        <f>0+'FIGARO raw 2023'!AG220</f>
        <v>3328.1</v>
      </c>
      <c r="AG12" s="31">
        <f>0+'FIGARO raw 2023'!AH220</f>
        <v>40229.1</v>
      </c>
      <c r="AH12" s="31">
        <f>0+'FIGARO raw 2023'!AI220</f>
        <v>16709</v>
      </c>
      <c r="AI12" s="31">
        <f>0+'FIGARO raw 2023'!AJ220</f>
        <v>16667.8</v>
      </c>
      <c r="AJ12" s="31">
        <f>0+'FIGARO raw 2023'!AK220</f>
        <v>7017.8</v>
      </c>
      <c r="AK12" s="31">
        <f>0+'FIGARO raw 2023'!AL220</f>
        <v>1677.8</v>
      </c>
      <c r="AL12" s="31">
        <f>0+'FIGARO raw 2023'!AM220</f>
        <v>2353.9</v>
      </c>
      <c r="AM12" s="31">
        <f>0+'FIGARO raw 2023'!AN220</f>
        <v>255.8</v>
      </c>
      <c r="AN12" s="31">
        <f>0+'FIGARO raw 2023'!AO220</f>
        <v>591</v>
      </c>
      <c r="AO12" s="31">
        <f>0+'FIGARO raw 2023'!AP220</f>
        <v>501.9</v>
      </c>
      <c r="AP12" s="31">
        <f>0+'FIGARO raw 2023'!AQ220</f>
        <v>1229.8</v>
      </c>
      <c r="AQ12" s="31">
        <f>0+'FIGARO raw 2023'!AR220</f>
        <v>601.2</v>
      </c>
      <c r="AR12" s="31">
        <f>0+'FIGARO raw 2023'!AS220</f>
        <v>693.1</v>
      </c>
      <c r="AS12" s="31">
        <f>0+'FIGARO raw 2023'!AT220</f>
        <v>1675.1</v>
      </c>
      <c r="AT12" s="31">
        <f>0+'FIGARO raw 2023'!AU220</f>
        <v>1187.3</v>
      </c>
      <c r="AU12" s="31">
        <f>0+'FIGARO raw 2023'!AV220</f>
        <v>2696.7</v>
      </c>
      <c r="AV12" s="31">
        <f>0+'FIGARO raw 2023'!AW220</f>
        <v>1256.2</v>
      </c>
      <c r="AW12" s="31">
        <f>0+'FIGARO raw 2023'!AX220</f>
        <v>548.7</v>
      </c>
      <c r="AX12" s="31">
        <f>0+'FIGARO raw 2023'!AY220</f>
        <v>406.8</v>
      </c>
      <c r="AY12" s="31">
        <f>0+'FIGARO raw 2023'!AZ220</f>
        <v>588.9</v>
      </c>
      <c r="AZ12" s="31">
        <f>0+'FIGARO raw 2023'!BA220</f>
        <v>2795.2</v>
      </c>
      <c r="BA12" s="31">
        <f>0+'FIGARO raw 2023'!BB220</f>
        <v>299.6</v>
      </c>
      <c r="BB12" s="31">
        <f>0+'FIGARO raw 2023'!BC220</f>
        <v>291</v>
      </c>
      <c r="BC12" s="31">
        <f>0+'FIGARO raw 2023'!BD220</f>
        <v>3130.4</v>
      </c>
      <c r="BD12" s="31">
        <f>0+'FIGARO raw 2023'!BE220</f>
        <v>5232.7</v>
      </c>
      <c r="BE12" s="31">
        <f>0+'FIGARO raw 2023'!BF220</f>
        <v>1637.3</v>
      </c>
      <c r="BF12" s="31">
        <f>0+'FIGARO raw 2023'!BG220</f>
        <v>2661.4</v>
      </c>
      <c r="BG12" s="31">
        <f>0+'FIGARO raw 2023'!BH220</f>
        <v>1332.7</v>
      </c>
      <c r="BH12" s="31">
        <f>0+'FIGARO raw 2023'!BI220</f>
        <v>709.9</v>
      </c>
      <c r="BI12" s="31">
        <f>0+'FIGARO raw 2023'!BJ220</f>
        <v>789.2</v>
      </c>
      <c r="BJ12" s="31">
        <f>0+'FIGARO raw 2023'!BK220</f>
        <v>710</v>
      </c>
      <c r="BK12" s="31">
        <f>0+'FIGARO raw 2023'!BL220</f>
        <v>123.9</v>
      </c>
      <c r="BL12" s="31">
        <f>0+'FIGARO raw 2023'!BM220</f>
        <v>1094</v>
      </c>
      <c r="BM12" s="31">
        <f>0+'FIGARO raw 2023'!BN220</f>
        <v>0</v>
      </c>
      <c r="BN12" s="31">
        <f>0+'FIGARO raw 2023'!BO220</f>
        <v>0</v>
      </c>
      <c r="BO12" s="31">
        <f>0+'FIGARO raw 2023'!BP220</f>
        <v>926.4</v>
      </c>
      <c r="BP12" s="31">
        <f>0+'FIGARO raw 2023'!BQ220</f>
        <v>146131.5</v>
      </c>
      <c r="BQ12" s="31">
        <f>0+'FIGARO raw 2023'!BR220</f>
        <v>15.1</v>
      </c>
      <c r="BR12" s="31">
        <f>0+'FIGARO raw 2023'!BS220</f>
        <v>1788.7</v>
      </c>
      <c r="BS12" s="31">
        <f>0+'FIGARO raw 2023'!BT220</f>
        <v>-8659.8</v>
      </c>
    </row>
    <row r="13" spans="1:71" x14ac:dyDescent="0.25">
      <c r="A13" s="36" t="s">
        <v>95</v>
      </c>
      <c r="B13" s="27" t="s">
        <v>325</v>
      </c>
      <c r="C13" s="31">
        <f>0+'FIGARO raw 2023'!D244</f>
        <v>18423.6</v>
      </c>
      <c r="D13" s="31">
        <f>0+'FIGARO raw 2023'!E244</f>
        <v>260.8</v>
      </c>
      <c r="E13" s="31">
        <f>0+'FIGARO raw 2023'!F244</f>
        <v>169.2</v>
      </c>
      <c r="F13" s="31">
        <f>0+'FIGARO raw 2023'!G244</f>
        <v>941.9</v>
      </c>
      <c r="G13" s="31">
        <f>0+'FIGARO raw 2023'!H244</f>
        <v>10632.6</v>
      </c>
      <c r="H13" s="31">
        <f>0+'FIGARO raw 2023'!I244</f>
        <v>6942.5</v>
      </c>
      <c r="I13" s="31">
        <f>0+'FIGARO raw 2023'!J244</f>
        <v>4461.8</v>
      </c>
      <c r="J13" s="31">
        <f>0+'FIGARO raw 2023'!K244</f>
        <v>6740.6</v>
      </c>
      <c r="K13" s="31">
        <f>0+'FIGARO raw 2023'!L244</f>
        <v>1839.5</v>
      </c>
      <c r="L13" s="31">
        <f>0+'FIGARO raw 2023'!M244</f>
        <v>13032.2</v>
      </c>
      <c r="M13" s="31">
        <f>0+'FIGARO raw 2023'!N244</f>
        <v>106534.8</v>
      </c>
      <c r="N13" s="31">
        <f>0+'FIGARO raw 2023'!O244</f>
        <v>12564.9</v>
      </c>
      <c r="O13" s="31">
        <f>0+'FIGARO raw 2023'!P244</f>
        <v>40203.5</v>
      </c>
      <c r="P13" s="31">
        <f>0+'FIGARO raw 2023'!Q244</f>
        <v>6823.5</v>
      </c>
      <c r="Q13" s="31">
        <f>0+'FIGARO raw 2023'!R244</f>
        <v>7412.9</v>
      </c>
      <c r="R13" s="31">
        <f>0+'FIGARO raw 2023'!S244</f>
        <v>6550.8</v>
      </c>
      <c r="S13" s="31">
        <f>0+'FIGARO raw 2023'!T244</f>
        <v>2966.2</v>
      </c>
      <c r="T13" s="31">
        <f>0+'FIGARO raw 2023'!U244</f>
        <v>5240.9</v>
      </c>
      <c r="U13" s="31">
        <f>0+'FIGARO raw 2023'!V244</f>
        <v>4518.2</v>
      </c>
      <c r="V13" s="31">
        <f>0+'FIGARO raw 2023'!W244</f>
        <v>9420.2</v>
      </c>
      <c r="W13" s="31">
        <f>0+'FIGARO raw 2023'!X244</f>
        <v>2523.8</v>
      </c>
      <c r="X13" s="31">
        <f>0+'FIGARO raw 2023'!Y244</f>
        <v>5238.4</v>
      </c>
      <c r="Y13" s="31">
        <f>0+'FIGARO raw 2023'!Z244</f>
        <v>1592.2</v>
      </c>
      <c r="Z13" s="31">
        <f>0+'FIGARO raw 2023'!AA244</f>
        <v>10131</v>
      </c>
      <c r="AA13" s="31">
        <f>0+'FIGARO raw 2023'!AB244</f>
        <v>582.8</v>
      </c>
      <c r="AB13" s="31">
        <f>0+'FIGARO raw 2023'!AC244</f>
        <v>2156.4</v>
      </c>
      <c r="AC13" s="31">
        <f>0+'FIGARO raw 2023'!AD244</f>
        <v>18925.1</v>
      </c>
      <c r="AD13" s="31">
        <f>0+'FIGARO raw 2023'!AE244</f>
        <v>2060.6</v>
      </c>
      <c r="AE13" s="31">
        <f>0+'FIGARO raw 2023'!AF244</f>
        <v>8823.4</v>
      </c>
      <c r="AF13" s="31">
        <f>0+'FIGARO raw 2023'!AG244</f>
        <v>2437.5</v>
      </c>
      <c r="AG13" s="31">
        <f>0+'FIGARO raw 2023'!AH244</f>
        <v>3508</v>
      </c>
      <c r="AH13" s="31">
        <f>0+'FIGARO raw 2023'!AI244</f>
        <v>426.9</v>
      </c>
      <c r="AI13" s="31">
        <f>0+'FIGARO raw 2023'!AJ244</f>
        <v>818.5</v>
      </c>
      <c r="AJ13" s="31">
        <f>0+'FIGARO raw 2023'!AK244</f>
        <v>1377.3</v>
      </c>
      <c r="AK13" s="31">
        <f>0+'FIGARO raw 2023'!AL244</f>
        <v>201.6</v>
      </c>
      <c r="AL13" s="31">
        <f>0+'FIGARO raw 2023'!AM244</f>
        <v>2822.6</v>
      </c>
      <c r="AM13" s="31">
        <f>0+'FIGARO raw 2023'!AN244</f>
        <v>976.8</v>
      </c>
      <c r="AN13" s="31">
        <f>0+'FIGARO raw 2023'!AO244</f>
        <v>427.8</v>
      </c>
      <c r="AO13" s="31">
        <f>0+'FIGARO raw 2023'!AP244</f>
        <v>423.9</v>
      </c>
      <c r="AP13" s="31">
        <f>0+'FIGARO raw 2023'!AQ244</f>
        <v>1716.4</v>
      </c>
      <c r="AQ13" s="31">
        <f>0+'FIGARO raw 2023'!AR244</f>
        <v>459.8</v>
      </c>
      <c r="AR13" s="31">
        <f>0+'FIGARO raw 2023'!AS244</f>
        <v>226.5</v>
      </c>
      <c r="AS13" s="31">
        <f>0+'FIGARO raw 2023'!AT244</f>
        <v>250.3</v>
      </c>
      <c r="AT13" s="31">
        <f>0+'FIGARO raw 2023'!AU244</f>
        <v>2420.1</v>
      </c>
      <c r="AU13" s="31">
        <f>0+'FIGARO raw 2023'!AV244</f>
        <v>1715.6</v>
      </c>
      <c r="AV13" s="31">
        <f>0+'FIGARO raw 2023'!AW244</f>
        <v>1609.4</v>
      </c>
      <c r="AW13" s="31">
        <f>0+'FIGARO raw 2023'!AX244</f>
        <v>2200.4</v>
      </c>
      <c r="AX13" s="31">
        <f>0+'FIGARO raw 2023'!AY244</f>
        <v>299.1</v>
      </c>
      <c r="AY13" s="31">
        <f>0+'FIGARO raw 2023'!AZ244</f>
        <v>813.3</v>
      </c>
      <c r="AZ13" s="31">
        <f>0+'FIGARO raw 2023'!BA244</f>
        <v>1223.8</v>
      </c>
      <c r="BA13" s="31">
        <f>0+'FIGARO raw 2023'!BB244</f>
        <v>142.1</v>
      </c>
      <c r="BB13" s="31">
        <f>0+'FIGARO raw 2023'!BC244</f>
        <v>158.2</v>
      </c>
      <c r="BC13" s="31">
        <f>0+'FIGARO raw 2023'!BD244</f>
        <v>5744.7</v>
      </c>
      <c r="BD13" s="31">
        <f>0+'FIGARO raw 2023'!BE244</f>
        <v>2245.1</v>
      </c>
      <c r="BE13" s="31">
        <f>0+'FIGARO raw 2023'!BF244</f>
        <v>1046.9</v>
      </c>
      <c r="BF13" s="31">
        <f>0+'FIGARO raw 2023'!BG244</f>
        <v>10237.8</v>
      </c>
      <c r="BG13" s="31">
        <f>0+'FIGARO raw 2023'!BH244</f>
        <v>1375.6</v>
      </c>
      <c r="BH13" s="31">
        <f>0+'FIGARO raw 2023'!BI244</f>
        <v>621.5</v>
      </c>
      <c r="BI13" s="31">
        <f>0+'FIGARO raw 2023'!BJ244</f>
        <v>435</v>
      </c>
      <c r="BJ13" s="31">
        <f>0+'FIGARO raw 2023'!BK244</f>
        <v>414</v>
      </c>
      <c r="BK13" s="31">
        <f>0+'FIGARO raw 2023'!BL244</f>
        <v>82.1</v>
      </c>
      <c r="BL13" s="31">
        <f>0+'FIGARO raw 2023'!BM244</f>
        <v>2340.9</v>
      </c>
      <c r="BM13" s="31">
        <f>0+'FIGARO raw 2023'!BN244</f>
        <v>0</v>
      </c>
      <c r="BN13" s="31">
        <f>0+'FIGARO raw 2023'!BO244</f>
        <v>0</v>
      </c>
      <c r="BO13" s="31">
        <f>0+'FIGARO raw 2023'!BP244</f>
        <v>4670.5</v>
      </c>
      <c r="BP13" s="31">
        <f>0+'FIGARO raw 2023'!BQ244</f>
        <v>65188.7</v>
      </c>
      <c r="BQ13" s="31">
        <f>0+'FIGARO raw 2023'!BR244</f>
        <v>98.5</v>
      </c>
      <c r="BR13" s="31">
        <f>0+'FIGARO raw 2023'!BS244</f>
        <v>9788.6</v>
      </c>
      <c r="BS13" s="31">
        <f>0+'FIGARO raw 2023'!BT244</f>
        <v>-5330.1</v>
      </c>
    </row>
    <row r="14" spans="1:71" x14ac:dyDescent="0.25">
      <c r="A14" s="36" t="s">
        <v>97</v>
      </c>
      <c r="B14" s="27" t="s">
        <v>326</v>
      </c>
      <c r="C14" s="31">
        <f>0+'FIGARO raw 2023'!D268</f>
        <v>1855.8</v>
      </c>
      <c r="D14" s="31">
        <f>0+'FIGARO raw 2023'!E268</f>
        <v>23.8</v>
      </c>
      <c r="E14" s="31">
        <f>0+'FIGARO raw 2023'!F268</f>
        <v>24.1</v>
      </c>
      <c r="F14" s="31">
        <f>0+'FIGARO raw 2023'!G268</f>
        <v>80.5</v>
      </c>
      <c r="G14" s="31">
        <f>0+'FIGARO raw 2023'!H268</f>
        <v>3421.1</v>
      </c>
      <c r="H14" s="31">
        <f>0+'FIGARO raw 2023'!I268</f>
        <v>371.8</v>
      </c>
      <c r="I14" s="31">
        <f>0+'FIGARO raw 2023'!J268</f>
        <v>286.9</v>
      </c>
      <c r="J14" s="31">
        <f>0+'FIGARO raw 2023'!K268</f>
        <v>359.3</v>
      </c>
      <c r="K14" s="31">
        <f>0+'FIGARO raw 2023'!L268</f>
        <v>126.5</v>
      </c>
      <c r="L14" s="31">
        <f>0+'FIGARO raw 2023'!M268</f>
        <v>541.7</v>
      </c>
      <c r="M14" s="31">
        <f>0+'FIGARO raw 2023'!N268</f>
        <v>5166.1</v>
      </c>
      <c r="N14" s="31">
        <f>0+'FIGARO raw 2023'!O268</f>
        <v>20542.4</v>
      </c>
      <c r="O14" s="31">
        <f>0+'FIGARO raw 2023'!P268</f>
        <v>2576.8</v>
      </c>
      <c r="P14" s="31">
        <f>0+'FIGARO raw 2023'!Q268</f>
        <v>548.8</v>
      </c>
      <c r="Q14" s="31">
        <f>0+'FIGARO raw 2023'!R268</f>
        <v>472.1</v>
      </c>
      <c r="R14" s="31">
        <f>0+'FIGARO raw 2023'!S268</f>
        <v>566</v>
      </c>
      <c r="S14" s="31">
        <f>0+'FIGARO raw 2023'!T268</f>
        <v>687.4</v>
      </c>
      <c r="T14" s="31">
        <f>0+'FIGARO raw 2023'!U268</f>
        <v>513</v>
      </c>
      <c r="U14" s="31">
        <f>0+'FIGARO raw 2023'!V268</f>
        <v>992.4</v>
      </c>
      <c r="V14" s="31">
        <f>0+'FIGARO raw 2023'!W268</f>
        <v>1144.7</v>
      </c>
      <c r="W14" s="31">
        <f>0+'FIGARO raw 2023'!X268</f>
        <v>243</v>
      </c>
      <c r="X14" s="31">
        <f>0+'FIGARO raw 2023'!Y268</f>
        <v>587.5</v>
      </c>
      <c r="Y14" s="31">
        <f>0+'FIGARO raw 2023'!Z268</f>
        <v>201.5</v>
      </c>
      <c r="Z14" s="31">
        <f>0+'FIGARO raw 2023'!AA268</f>
        <v>781</v>
      </c>
      <c r="AA14" s="31">
        <f>0+'FIGARO raw 2023'!AB268</f>
        <v>54.3</v>
      </c>
      <c r="AB14" s="31">
        <f>0+'FIGARO raw 2023'!AC268</f>
        <v>380.9</v>
      </c>
      <c r="AC14" s="31">
        <f>0+'FIGARO raw 2023'!AD268</f>
        <v>2303.7</v>
      </c>
      <c r="AD14" s="31">
        <f>0+'FIGARO raw 2023'!AE268</f>
        <v>330</v>
      </c>
      <c r="AE14" s="31">
        <f>0+'FIGARO raw 2023'!AF268</f>
        <v>5639.6</v>
      </c>
      <c r="AF14" s="31">
        <f>0+'FIGARO raw 2023'!AG268</f>
        <v>1417.9</v>
      </c>
      <c r="AG14" s="31">
        <f>0+'FIGARO raw 2023'!AH268</f>
        <v>532.4</v>
      </c>
      <c r="AH14" s="31">
        <f>0+'FIGARO raw 2023'!AI268</f>
        <v>161.2</v>
      </c>
      <c r="AI14" s="31">
        <f>0+'FIGARO raw 2023'!AJ268</f>
        <v>268.7</v>
      </c>
      <c r="AJ14" s="31">
        <f>0+'FIGARO raw 2023'!AK268</f>
        <v>497.3</v>
      </c>
      <c r="AK14" s="31">
        <f>0+'FIGARO raw 2023'!AL268</f>
        <v>86.9</v>
      </c>
      <c r="AL14" s="31">
        <f>0+'FIGARO raw 2023'!AM268</f>
        <v>819.3</v>
      </c>
      <c r="AM14" s="31">
        <f>0+'FIGARO raw 2023'!AN268</f>
        <v>741.6</v>
      </c>
      <c r="AN14" s="31">
        <f>0+'FIGARO raw 2023'!AO268</f>
        <v>264.7</v>
      </c>
      <c r="AO14" s="31">
        <f>0+'FIGARO raw 2023'!AP268</f>
        <v>300.3</v>
      </c>
      <c r="AP14" s="31">
        <f>0+'FIGARO raw 2023'!AQ268</f>
        <v>1719.2</v>
      </c>
      <c r="AQ14" s="31">
        <f>0+'FIGARO raw 2023'!AR268</f>
        <v>327.9</v>
      </c>
      <c r="AR14" s="31">
        <f>0+'FIGARO raw 2023'!AS268</f>
        <v>152.6</v>
      </c>
      <c r="AS14" s="31">
        <f>0+'FIGARO raw 2023'!AT268</f>
        <v>183.5</v>
      </c>
      <c r="AT14" s="31">
        <f>0+'FIGARO raw 2023'!AU268</f>
        <v>489.6</v>
      </c>
      <c r="AU14" s="31">
        <f>0+'FIGARO raw 2023'!AV268</f>
        <v>1592.6</v>
      </c>
      <c r="AV14" s="31">
        <f>0+'FIGARO raw 2023'!AW268</f>
        <v>533.3</v>
      </c>
      <c r="AW14" s="31">
        <f>0+'FIGARO raw 2023'!AX268</f>
        <v>1460.6</v>
      </c>
      <c r="AX14" s="31">
        <f>0+'FIGARO raw 2023'!AY268</f>
        <v>197</v>
      </c>
      <c r="AY14" s="31">
        <f>0+'FIGARO raw 2023'!AZ268</f>
        <v>924.9</v>
      </c>
      <c r="AZ14" s="31">
        <f>0+'FIGARO raw 2023'!BA268</f>
        <v>1126.5</v>
      </c>
      <c r="BA14" s="31">
        <f>0+'FIGARO raw 2023'!BB268</f>
        <v>97.3</v>
      </c>
      <c r="BB14" s="31">
        <f>0+'FIGARO raw 2023'!BC268</f>
        <v>89.5</v>
      </c>
      <c r="BC14" s="31">
        <f>0+'FIGARO raw 2023'!BD268</f>
        <v>922.8</v>
      </c>
      <c r="BD14" s="31">
        <f>0+'FIGARO raw 2023'!BE268</f>
        <v>1401.9</v>
      </c>
      <c r="BE14" s="31">
        <f>0+'FIGARO raw 2023'!BF268</f>
        <v>639.8</v>
      </c>
      <c r="BF14" s="31">
        <f>0+'FIGARO raw 2023'!BG268</f>
        <v>26204</v>
      </c>
      <c r="BG14" s="31">
        <f>0+'FIGARO raw 2023'!BH268</f>
        <v>2126.1</v>
      </c>
      <c r="BH14" s="31">
        <f>0+'FIGARO raw 2023'!BI268</f>
        <v>194.3</v>
      </c>
      <c r="BI14" s="31">
        <f>0+'FIGARO raw 2023'!BJ268</f>
        <v>176.5</v>
      </c>
      <c r="BJ14" s="31">
        <f>0+'FIGARO raw 2023'!BK268</f>
        <v>142.2</v>
      </c>
      <c r="BK14" s="31">
        <f>0+'FIGARO raw 2023'!BL268</f>
        <v>18.1</v>
      </c>
      <c r="BL14" s="31">
        <f>0+'FIGARO raw 2023'!BM268</f>
        <v>210.2</v>
      </c>
      <c r="BM14" s="31">
        <f>0+'FIGARO raw 2023'!BN268</f>
        <v>0</v>
      </c>
      <c r="BN14" s="31">
        <f>0+'FIGARO raw 2023'!BO268</f>
        <v>0</v>
      </c>
      <c r="BO14" s="31">
        <f>0+'FIGARO raw 2023'!BP268</f>
        <v>46237.8</v>
      </c>
      <c r="BP14" s="31">
        <f>0+'FIGARO raw 2023'!BQ268</f>
        <v>52275.4</v>
      </c>
      <c r="BQ14" s="31">
        <f>0+'FIGARO raw 2023'!BR268</f>
        <v>132</v>
      </c>
      <c r="BR14" s="31">
        <f>0+'FIGARO raw 2023'!BS268</f>
        <v>18339.3</v>
      </c>
      <c r="BS14" s="31">
        <f>0+'FIGARO raw 2023'!BT268</f>
        <v>-35504.5</v>
      </c>
    </row>
    <row r="15" spans="1:71" x14ac:dyDescent="0.25">
      <c r="A15" s="36" t="s">
        <v>99</v>
      </c>
      <c r="B15" s="27" t="s">
        <v>327</v>
      </c>
      <c r="C15" s="31">
        <f>0+'FIGARO raw 2023'!D292</f>
        <v>2287.9</v>
      </c>
      <c r="D15" s="31">
        <f>0+'FIGARO raw 2023'!E292</f>
        <v>79.5</v>
      </c>
      <c r="E15" s="31">
        <f>0+'FIGARO raw 2023'!F292</f>
        <v>68</v>
      </c>
      <c r="F15" s="31">
        <f>0+'FIGARO raw 2023'!G292</f>
        <v>311.9</v>
      </c>
      <c r="G15" s="31">
        <f>0+'FIGARO raw 2023'!H292</f>
        <v>16918.8</v>
      </c>
      <c r="H15" s="31">
        <f>0+'FIGARO raw 2023'!I292</f>
        <v>2459.4</v>
      </c>
      <c r="I15" s="31">
        <f>0+'FIGARO raw 2023'!J292</f>
        <v>1443</v>
      </c>
      <c r="J15" s="31">
        <f>0+'FIGARO raw 2023'!K292</f>
        <v>2567.8</v>
      </c>
      <c r="K15" s="31">
        <f>0+'FIGARO raw 2023'!L292</f>
        <v>875.6</v>
      </c>
      <c r="L15" s="31">
        <f>0+'FIGARO raw 2023'!M292</f>
        <v>1556.2</v>
      </c>
      <c r="M15" s="31">
        <f>0+'FIGARO raw 2023'!N292</f>
        <v>8275.1</v>
      </c>
      <c r="N15" s="31">
        <f>0+'FIGARO raw 2023'!O292</f>
        <v>3971.4</v>
      </c>
      <c r="O15" s="31">
        <f>0+'FIGARO raw 2023'!P292</f>
        <v>38565.8</v>
      </c>
      <c r="P15" s="31">
        <f>0+'FIGARO raw 2023'!Q292</f>
        <v>3349</v>
      </c>
      <c r="Q15" s="31">
        <f>0+'FIGARO raw 2023'!R292</f>
        <v>2626.8</v>
      </c>
      <c r="R15" s="31">
        <f>0+'FIGARO raw 2023'!S292</f>
        <v>8080.7</v>
      </c>
      <c r="S15" s="31">
        <f>0+'FIGARO raw 2023'!T292</f>
        <v>3449.1</v>
      </c>
      <c r="T15" s="31">
        <f>0+'FIGARO raw 2023'!U292</f>
        <v>8755.9</v>
      </c>
      <c r="U15" s="31">
        <f>0+'FIGARO raw 2023'!V292</f>
        <v>12182.3</v>
      </c>
      <c r="V15" s="31">
        <f>0+'FIGARO raw 2023'!W292</f>
        <v>30375.1</v>
      </c>
      <c r="W15" s="31">
        <f>0+'FIGARO raw 2023'!X292</f>
        <v>2411.6</v>
      </c>
      <c r="X15" s="31">
        <f>0+'FIGARO raw 2023'!Y292</f>
        <v>5845.8</v>
      </c>
      <c r="Y15" s="31">
        <f>0+'FIGARO raw 2023'!Z292</f>
        <v>2219.4</v>
      </c>
      <c r="Z15" s="31">
        <f>0+'FIGARO raw 2023'!AA292</f>
        <v>1212.5</v>
      </c>
      <c r="AA15" s="31">
        <f>0+'FIGARO raw 2023'!AB292</f>
        <v>185.5</v>
      </c>
      <c r="AB15" s="31">
        <f>0+'FIGARO raw 2023'!AC292</f>
        <v>1476.5</v>
      </c>
      <c r="AC15" s="31">
        <f>0+'FIGARO raw 2023'!AD292</f>
        <v>48333.9</v>
      </c>
      <c r="AD15" s="31">
        <f>0+'FIGARO raw 2023'!AE292</f>
        <v>4202.3</v>
      </c>
      <c r="AE15" s="31">
        <f>0+'FIGARO raw 2023'!AF292</f>
        <v>6845.3</v>
      </c>
      <c r="AF15" s="31">
        <f>0+'FIGARO raw 2023'!AG292</f>
        <v>3978.5</v>
      </c>
      <c r="AG15" s="31">
        <f>0+'FIGARO raw 2023'!AH292</f>
        <v>4112.2</v>
      </c>
      <c r="AH15" s="31">
        <f>0+'FIGARO raw 2023'!AI292</f>
        <v>103.8</v>
      </c>
      <c r="AI15" s="31">
        <f>0+'FIGARO raw 2023'!AJ292</f>
        <v>169</v>
      </c>
      <c r="AJ15" s="31">
        <f>0+'FIGARO raw 2023'!AK292</f>
        <v>1491.6</v>
      </c>
      <c r="AK15" s="31">
        <f>0+'FIGARO raw 2023'!AL292</f>
        <v>197.6</v>
      </c>
      <c r="AL15" s="31">
        <f>0+'FIGARO raw 2023'!AM292</f>
        <v>1356</v>
      </c>
      <c r="AM15" s="31">
        <f>0+'FIGARO raw 2023'!AN292</f>
        <v>401.6</v>
      </c>
      <c r="AN15" s="31">
        <f>0+'FIGARO raw 2023'!AO292</f>
        <v>301.5</v>
      </c>
      <c r="AO15" s="31">
        <f>0+'FIGARO raw 2023'!AP292</f>
        <v>878.3</v>
      </c>
      <c r="AP15" s="31">
        <f>0+'FIGARO raw 2023'!AQ292</f>
        <v>877.6</v>
      </c>
      <c r="AQ15" s="31">
        <f>0+'FIGARO raw 2023'!AR292</f>
        <v>441</v>
      </c>
      <c r="AR15" s="31">
        <f>0+'FIGARO raw 2023'!AS292</f>
        <v>243.5</v>
      </c>
      <c r="AS15" s="31">
        <f>0+'FIGARO raw 2023'!AT292</f>
        <v>205.7</v>
      </c>
      <c r="AT15" s="31">
        <f>0+'FIGARO raw 2023'!AU292</f>
        <v>2574.7</v>
      </c>
      <c r="AU15" s="31">
        <f>0+'FIGARO raw 2023'!AV292</f>
        <v>1459.1</v>
      </c>
      <c r="AV15" s="31">
        <f>0+'FIGARO raw 2023'!AW292</f>
        <v>1677.9</v>
      </c>
      <c r="AW15" s="31">
        <f>0+'FIGARO raw 2023'!AX292</f>
        <v>517.8</v>
      </c>
      <c r="AX15" s="31">
        <f>0+'FIGARO raw 2023'!AY292</f>
        <v>495.5</v>
      </c>
      <c r="AY15" s="31">
        <f>0+'FIGARO raw 2023'!AZ292</f>
        <v>663.4</v>
      </c>
      <c r="AZ15" s="31">
        <f>0+'FIGARO raw 2023'!BA292</f>
        <v>733.7</v>
      </c>
      <c r="BA15" s="31">
        <f>0+'FIGARO raw 2023'!BB292</f>
        <v>83.7</v>
      </c>
      <c r="BB15" s="31">
        <f>0+'FIGARO raw 2023'!BC292</f>
        <v>82.1</v>
      </c>
      <c r="BC15" s="31">
        <f>0+'FIGARO raw 2023'!BD292</f>
        <v>3652.1</v>
      </c>
      <c r="BD15" s="31">
        <f>0+'FIGARO raw 2023'!BE292</f>
        <v>1051.2</v>
      </c>
      <c r="BE15" s="31">
        <f>0+'FIGARO raw 2023'!BF292</f>
        <v>410.4</v>
      </c>
      <c r="BF15" s="31">
        <f>0+'FIGARO raw 2023'!BG292</f>
        <v>2530.3</v>
      </c>
      <c r="BG15" s="31">
        <f>0+'FIGARO raw 2023'!BH292</f>
        <v>992.5</v>
      </c>
      <c r="BH15" s="31">
        <f>0+'FIGARO raw 2023'!BI292</f>
        <v>597.1</v>
      </c>
      <c r="BI15" s="31">
        <f>0+'FIGARO raw 2023'!BJ292</f>
        <v>264.6</v>
      </c>
      <c r="BJ15" s="31">
        <f>0+'FIGARO raw 2023'!BK292</f>
        <v>224.9</v>
      </c>
      <c r="BK15" s="31">
        <f>0+'FIGARO raw 2023'!BL292</f>
        <v>201.2</v>
      </c>
      <c r="BL15" s="31">
        <f>0+'FIGARO raw 2023'!BM292</f>
        <v>461.3</v>
      </c>
      <c r="BM15" s="31">
        <f>0+'FIGARO raw 2023'!BN292</f>
        <v>0</v>
      </c>
      <c r="BN15" s="31">
        <f>0+'FIGARO raw 2023'!BO292</f>
        <v>0</v>
      </c>
      <c r="BO15" s="31">
        <f>0+'FIGARO raw 2023'!BP292</f>
        <v>722.1</v>
      </c>
      <c r="BP15" s="31">
        <f>0+'FIGARO raw 2023'!BQ292</f>
        <v>29124.8</v>
      </c>
      <c r="BQ15" s="31">
        <f>0+'FIGARO raw 2023'!BR292</f>
        <v>32.9</v>
      </c>
      <c r="BR15" s="31">
        <f>0+'FIGARO raw 2023'!BS292</f>
        <v>9184</v>
      </c>
      <c r="BS15" s="31">
        <f>0+'FIGARO raw 2023'!BT292</f>
        <v>-1867.8</v>
      </c>
    </row>
    <row r="16" spans="1:71" x14ac:dyDescent="0.25">
      <c r="A16" s="36" t="s">
        <v>101</v>
      </c>
      <c r="B16" s="27" t="s">
        <v>328</v>
      </c>
      <c r="C16" s="31">
        <f>0+'FIGARO raw 2023'!D316</f>
        <v>1867</v>
      </c>
      <c r="D16" s="31">
        <f>0+'FIGARO raw 2023'!E316</f>
        <v>78.4</v>
      </c>
      <c r="E16" s="31">
        <f>0+'FIGARO raw 2023'!F316</f>
        <v>62.1</v>
      </c>
      <c r="F16" s="31">
        <f>0+'FIGARO raw 2023'!G316</f>
        <v>898.3</v>
      </c>
      <c r="G16" s="31">
        <f>0+'FIGARO raw 2023'!H316</f>
        <v>7243.9</v>
      </c>
      <c r="H16" s="31">
        <f>0+'FIGARO raw 2023'!I316</f>
        <v>472.6</v>
      </c>
      <c r="I16" s="31">
        <f>0+'FIGARO raw 2023'!J316</f>
        <v>1678.9</v>
      </c>
      <c r="J16" s="31">
        <f>0+'FIGARO raw 2023'!K316</f>
        <v>342.6</v>
      </c>
      <c r="K16" s="31">
        <f>0+'FIGARO raw 2023'!L316</f>
        <v>67.7</v>
      </c>
      <c r="L16" s="31">
        <f>0+'FIGARO raw 2023'!M316</f>
        <v>1080.4</v>
      </c>
      <c r="M16" s="31">
        <f>0+'FIGARO raw 2023'!N316</f>
        <v>2945.4</v>
      </c>
      <c r="N16" s="31">
        <f>0+'FIGARO raw 2023'!O316</f>
        <v>1226.2</v>
      </c>
      <c r="O16" s="31">
        <f>0+'FIGARO raw 2023'!P316</f>
        <v>2389.1</v>
      </c>
      <c r="P16" s="31">
        <f>0+'FIGARO raw 2023'!Q316</f>
        <v>25964.5</v>
      </c>
      <c r="Q16" s="31">
        <f>0+'FIGARO raw 2023'!R316</f>
        <v>3942.8</v>
      </c>
      <c r="R16" s="31">
        <f>0+'FIGARO raw 2023'!S316</f>
        <v>3698</v>
      </c>
      <c r="S16" s="31">
        <f>0+'FIGARO raw 2023'!T316</f>
        <v>1421.2</v>
      </c>
      <c r="T16" s="31">
        <f>0+'FIGARO raw 2023'!U316</f>
        <v>2562</v>
      </c>
      <c r="U16" s="31">
        <f>0+'FIGARO raw 2023'!V316</f>
        <v>2348.2</v>
      </c>
      <c r="V16" s="31">
        <f>0+'FIGARO raw 2023'!W316</f>
        <v>4868.1</v>
      </c>
      <c r="W16" s="31">
        <f>0+'FIGARO raw 2023'!X316</f>
        <v>801.9</v>
      </c>
      <c r="X16" s="31">
        <f>0+'FIGARO raw 2023'!Y316</f>
        <v>1829.6</v>
      </c>
      <c r="Y16" s="31">
        <f>0+'FIGARO raw 2023'!Z316</f>
        <v>725.4</v>
      </c>
      <c r="Z16" s="31">
        <f>0+'FIGARO raw 2023'!AA316</f>
        <v>2869.2</v>
      </c>
      <c r="AA16" s="31">
        <f>0+'FIGARO raw 2023'!AB316</f>
        <v>337.9</v>
      </c>
      <c r="AB16" s="31">
        <f>0+'FIGARO raw 2023'!AC316</f>
        <v>1122.3</v>
      </c>
      <c r="AC16" s="31">
        <f>0+'FIGARO raw 2023'!AD316</f>
        <v>113403.9</v>
      </c>
      <c r="AD16" s="31">
        <f>0+'FIGARO raw 2023'!AE316</f>
        <v>1063.6</v>
      </c>
      <c r="AE16" s="31">
        <f>0+'FIGARO raw 2023'!AF316</f>
        <v>2820.2</v>
      </c>
      <c r="AF16" s="31">
        <f>0+'FIGARO raw 2023'!AG316</f>
        <v>1026.7</v>
      </c>
      <c r="AG16" s="31">
        <f>0+'FIGARO raw 2023'!AH316</f>
        <v>950.3</v>
      </c>
      <c r="AH16" s="31">
        <f>0+'FIGARO raw 2023'!AI316</f>
        <v>70.2</v>
      </c>
      <c r="AI16" s="31">
        <f>0+'FIGARO raw 2023'!AJ316</f>
        <v>114.6</v>
      </c>
      <c r="AJ16" s="31">
        <f>0+'FIGARO raw 2023'!AK316</f>
        <v>802.4</v>
      </c>
      <c r="AK16" s="31">
        <f>0+'FIGARO raw 2023'!AL316</f>
        <v>41.9</v>
      </c>
      <c r="AL16" s="31">
        <f>0+'FIGARO raw 2023'!AM316</f>
        <v>1471</v>
      </c>
      <c r="AM16" s="31">
        <f>0+'FIGARO raw 2023'!AN316</f>
        <v>70</v>
      </c>
      <c r="AN16" s="31">
        <f>0+'FIGARO raw 2023'!AO316</f>
        <v>59.3</v>
      </c>
      <c r="AO16" s="31">
        <f>0+'FIGARO raw 2023'!AP316</f>
        <v>405.2</v>
      </c>
      <c r="AP16" s="31">
        <f>0+'FIGARO raw 2023'!AQ316</f>
        <v>426.6</v>
      </c>
      <c r="AQ16" s="31">
        <f>0+'FIGARO raw 2023'!AR316</f>
        <v>136.3</v>
      </c>
      <c r="AR16" s="31">
        <f>0+'FIGARO raw 2023'!AS316</f>
        <v>39.5</v>
      </c>
      <c r="AS16" s="31">
        <f>0+'FIGARO raw 2023'!AT316</f>
        <v>58.1</v>
      </c>
      <c r="AT16" s="31">
        <f>0+'FIGARO raw 2023'!AU316</f>
        <v>4015.2</v>
      </c>
      <c r="AU16" s="31">
        <f>0+'FIGARO raw 2023'!AV316</f>
        <v>577.2</v>
      </c>
      <c r="AV16" s="31">
        <f>0+'FIGARO raw 2023'!AW316</f>
        <v>550.1</v>
      </c>
      <c r="AW16" s="31">
        <f>0+'FIGARO raw 2023'!AX316</f>
        <v>417.4</v>
      </c>
      <c r="AX16" s="31">
        <f>0+'FIGARO raw 2023'!AY316</f>
        <v>139.7</v>
      </c>
      <c r="AY16" s="31">
        <f>0+'FIGARO raw 2023'!AZ316</f>
        <v>246.6</v>
      </c>
      <c r="AZ16" s="31">
        <f>0+'FIGARO raw 2023'!BA316</f>
        <v>340.9</v>
      </c>
      <c r="BA16" s="31">
        <f>0+'FIGARO raw 2023'!BB316</f>
        <v>47.7</v>
      </c>
      <c r="BB16" s="31">
        <f>0+'FIGARO raw 2023'!BC316</f>
        <v>48.4</v>
      </c>
      <c r="BC16" s="31">
        <f>0+'FIGARO raw 2023'!BD316</f>
        <v>1825.4</v>
      </c>
      <c r="BD16" s="31">
        <f>0+'FIGARO raw 2023'!BE316</f>
        <v>1135.5</v>
      </c>
      <c r="BE16" s="31">
        <f>0+'FIGARO raw 2023'!BF316</f>
        <v>490.3</v>
      </c>
      <c r="BF16" s="31">
        <f>0+'FIGARO raw 2023'!BG316</f>
        <v>1565.4</v>
      </c>
      <c r="BG16" s="31">
        <f>0+'FIGARO raw 2023'!BH316</f>
        <v>317.3</v>
      </c>
      <c r="BH16" s="31">
        <f>0+'FIGARO raw 2023'!BI316</f>
        <v>450.4</v>
      </c>
      <c r="BI16" s="31">
        <f>0+'FIGARO raw 2023'!BJ316</f>
        <v>219.9</v>
      </c>
      <c r="BJ16" s="31">
        <f>0+'FIGARO raw 2023'!BK316</f>
        <v>265.1</v>
      </c>
      <c r="BK16" s="31">
        <f>0+'FIGARO raw 2023'!BL316</f>
        <v>55.5</v>
      </c>
      <c r="BL16" s="31">
        <f>0+'FIGARO raw 2023'!BM316</f>
        <v>398.6</v>
      </c>
      <c r="BM16" s="31">
        <f>0+'FIGARO raw 2023'!BN316</f>
        <v>0</v>
      </c>
      <c r="BN16" s="31">
        <f>0+'FIGARO raw 2023'!BO316</f>
        <v>0</v>
      </c>
      <c r="BO16" s="31">
        <f>0+'FIGARO raw 2023'!BP316</f>
        <v>278.4</v>
      </c>
      <c r="BP16" s="31">
        <f>0+'FIGARO raw 2023'!BQ316</f>
        <v>21139.2</v>
      </c>
      <c r="BQ16" s="31">
        <f>0+'FIGARO raw 2023'!BR316</f>
        <v>11.5</v>
      </c>
      <c r="BR16" s="31">
        <f>0+'FIGARO raw 2023'!BS316</f>
        <v>10545.6</v>
      </c>
      <c r="BS16" s="31">
        <f>0+'FIGARO raw 2023'!BT316</f>
        <v>-7764.2</v>
      </c>
    </row>
    <row r="17" spans="1:71" x14ac:dyDescent="0.25">
      <c r="A17" s="36" t="s">
        <v>103</v>
      </c>
      <c r="B17" s="27" t="s">
        <v>329</v>
      </c>
      <c r="C17" s="31">
        <f>0+'FIGARO raw 2023'!D340</f>
        <v>574.6</v>
      </c>
      <c r="D17" s="31">
        <f>0+'FIGARO raw 2023'!E340</f>
        <v>37.7</v>
      </c>
      <c r="E17" s="31">
        <f>0+'FIGARO raw 2023'!F340</f>
        <v>9.4</v>
      </c>
      <c r="F17" s="31">
        <f>0+'FIGARO raw 2023'!G340</f>
        <v>436.7</v>
      </c>
      <c r="G17" s="31">
        <f>0+'FIGARO raw 2023'!H340</f>
        <v>2744.8</v>
      </c>
      <c r="H17" s="31">
        <f>0+'FIGARO raw 2023'!I340</f>
        <v>493.7</v>
      </c>
      <c r="I17" s="31">
        <f>0+'FIGARO raw 2023'!J340</f>
        <v>749.1</v>
      </c>
      <c r="J17" s="31">
        <f>0+'FIGARO raw 2023'!K340</f>
        <v>657.2</v>
      </c>
      <c r="K17" s="31">
        <f>0+'FIGARO raw 2023'!L340</f>
        <v>215.3</v>
      </c>
      <c r="L17" s="31">
        <f>0+'FIGARO raw 2023'!M340</f>
        <v>968.9</v>
      </c>
      <c r="M17" s="31">
        <f>0+'FIGARO raw 2023'!N340</f>
        <v>5220.7</v>
      </c>
      <c r="N17" s="31">
        <f>0+'FIGARO raw 2023'!O340</f>
        <v>1040.1</v>
      </c>
      <c r="O17" s="31">
        <f>0+'FIGARO raw 2023'!P340</f>
        <v>4445.1</v>
      </c>
      <c r="P17" s="31">
        <f>0+'FIGARO raw 2023'!Q340</f>
        <v>2600.9</v>
      </c>
      <c r="Q17" s="31">
        <f>0+'FIGARO raw 2023'!R340</f>
        <v>124681.7</v>
      </c>
      <c r="R17" s="31">
        <f>0+'FIGARO raw 2023'!S340</f>
        <v>76211.6</v>
      </c>
      <c r="S17" s="31">
        <f>0+'FIGARO raw 2023'!T340</f>
        <v>4209.9</v>
      </c>
      <c r="T17" s="31">
        <f>0+'FIGARO raw 2023'!U340</f>
        <v>21309.7</v>
      </c>
      <c r="U17" s="31">
        <f>0+'FIGARO raw 2023'!V340</f>
        <v>33829.8</v>
      </c>
      <c r="V17" s="31">
        <f>0+'FIGARO raw 2023'!W340</f>
        <v>39021.8</v>
      </c>
      <c r="W17" s="31">
        <f>0+'FIGARO raw 2023'!X340</f>
        <v>5532.7</v>
      </c>
      <c r="X17" s="31">
        <f>0+'FIGARO raw 2023'!Y340</f>
        <v>9070</v>
      </c>
      <c r="Y17" s="31">
        <f>0+'FIGARO raw 2023'!Z340</f>
        <v>6471.4</v>
      </c>
      <c r="Z17" s="31">
        <f>0+'FIGARO raw 2023'!AA340</f>
        <v>2079.1</v>
      </c>
      <c r="AA17" s="31">
        <f>0+'FIGARO raw 2023'!AB340</f>
        <v>420.7</v>
      </c>
      <c r="AB17" s="31">
        <f>0+'FIGARO raw 2023'!AC340</f>
        <v>4845.1</v>
      </c>
      <c r="AC17" s="31">
        <f>0+'FIGARO raw 2023'!AD340</f>
        <v>29686.4</v>
      </c>
      <c r="AD17" s="31">
        <f>0+'FIGARO raw 2023'!AE340</f>
        <v>1268.3</v>
      </c>
      <c r="AE17" s="31">
        <f>0+'FIGARO raw 2023'!AF340</f>
        <v>4166.5</v>
      </c>
      <c r="AF17" s="31">
        <f>0+'FIGARO raw 2023'!AG340</f>
        <v>1023.9</v>
      </c>
      <c r="AG17" s="31">
        <f>0+'FIGARO raw 2023'!AH340</f>
        <v>1870.6</v>
      </c>
      <c r="AH17" s="31">
        <f>0+'FIGARO raw 2023'!AI340</f>
        <v>101.6</v>
      </c>
      <c r="AI17" s="31">
        <f>0+'FIGARO raw 2023'!AJ340</f>
        <v>107.7</v>
      </c>
      <c r="AJ17" s="31">
        <f>0+'FIGARO raw 2023'!AK340</f>
        <v>1041.4</v>
      </c>
      <c r="AK17" s="31">
        <f>0+'FIGARO raw 2023'!AL340</f>
        <v>39.6</v>
      </c>
      <c r="AL17" s="31">
        <f>0+'FIGARO raw 2023'!AM340</f>
        <v>437.4</v>
      </c>
      <c r="AM17" s="31">
        <f>0+'FIGARO raw 2023'!AN340</f>
        <v>108</v>
      </c>
      <c r="AN17" s="31">
        <f>0+'FIGARO raw 2023'!AO340</f>
        <v>71.3</v>
      </c>
      <c r="AO17" s="31">
        <f>0+'FIGARO raw 2023'!AP340</f>
        <v>315.6</v>
      </c>
      <c r="AP17" s="31">
        <f>0+'FIGARO raw 2023'!AQ340</f>
        <v>685.1</v>
      </c>
      <c r="AQ17" s="31">
        <f>0+'FIGARO raw 2023'!AR340</f>
        <v>121</v>
      </c>
      <c r="AR17" s="31">
        <f>0+'FIGARO raw 2023'!AS340</f>
        <v>44.2</v>
      </c>
      <c r="AS17" s="31">
        <f>0+'FIGARO raw 2023'!AT340</f>
        <v>71.5</v>
      </c>
      <c r="AT17" s="31">
        <f>0+'FIGARO raw 2023'!AU340</f>
        <v>1488.5</v>
      </c>
      <c r="AU17" s="31">
        <f>0+'FIGARO raw 2023'!AV340</f>
        <v>794.3</v>
      </c>
      <c r="AV17" s="31">
        <f>0+'FIGARO raw 2023'!AW340</f>
        <v>1867.5</v>
      </c>
      <c r="AW17" s="31">
        <f>0+'FIGARO raw 2023'!AX340</f>
        <v>307.1</v>
      </c>
      <c r="AX17" s="31">
        <f>0+'FIGARO raw 2023'!AY340</f>
        <v>300.5</v>
      </c>
      <c r="AY17" s="31">
        <f>0+'FIGARO raw 2023'!AZ340</f>
        <v>448.7</v>
      </c>
      <c r="AZ17" s="31">
        <f>0+'FIGARO raw 2023'!BA340</f>
        <v>404.4</v>
      </c>
      <c r="BA17" s="31">
        <f>0+'FIGARO raw 2023'!BB340</f>
        <v>44.6</v>
      </c>
      <c r="BB17" s="31">
        <f>0+'FIGARO raw 2023'!BC340</f>
        <v>31.8</v>
      </c>
      <c r="BC17" s="31">
        <f>0+'FIGARO raw 2023'!BD340</f>
        <v>751</v>
      </c>
      <c r="BD17" s="31">
        <f>0+'FIGARO raw 2023'!BE340</f>
        <v>1156.4</v>
      </c>
      <c r="BE17" s="31">
        <f>0+'FIGARO raw 2023'!BF340</f>
        <v>199.6</v>
      </c>
      <c r="BF17" s="31">
        <f>0+'FIGARO raw 2023'!BG340</f>
        <v>1886.8</v>
      </c>
      <c r="BG17" s="31">
        <f>0+'FIGARO raw 2023'!BH340</f>
        <v>127.6</v>
      </c>
      <c r="BH17" s="31">
        <f>0+'FIGARO raw 2023'!BI340</f>
        <v>271.3</v>
      </c>
      <c r="BI17" s="31">
        <f>0+'FIGARO raw 2023'!BJ340</f>
        <v>129</v>
      </c>
      <c r="BJ17" s="31">
        <f>0+'FIGARO raw 2023'!BK340</f>
        <v>63.3</v>
      </c>
      <c r="BK17" s="31">
        <f>0+'FIGARO raw 2023'!BL340</f>
        <v>180.1</v>
      </c>
      <c r="BL17" s="31">
        <f>0+'FIGARO raw 2023'!BM340</f>
        <v>166.1</v>
      </c>
      <c r="BM17" s="31">
        <f>0+'FIGARO raw 2023'!BN340</f>
        <v>0</v>
      </c>
      <c r="BN17" s="31">
        <f>0+'FIGARO raw 2023'!BO340</f>
        <v>0</v>
      </c>
      <c r="BO17" s="31">
        <f>0+'FIGARO raw 2023'!BP340</f>
        <v>529.3</v>
      </c>
      <c r="BP17" s="31">
        <f>0+'FIGARO raw 2023'!BQ340</f>
        <v>6059.3</v>
      </c>
      <c r="BQ17" s="31">
        <f>0+'FIGARO raw 2023'!BR340</f>
        <v>14.9</v>
      </c>
      <c r="BR17" s="31">
        <f>0+'FIGARO raw 2023'!BS340</f>
        <v>8135.1</v>
      </c>
      <c r="BS17" s="31">
        <f>0+'FIGARO raw 2023'!BT340</f>
        <v>2165</v>
      </c>
    </row>
    <row r="18" spans="1:71" x14ac:dyDescent="0.25">
      <c r="A18" s="36" t="s">
        <v>105</v>
      </c>
      <c r="B18" s="27" t="s">
        <v>330</v>
      </c>
      <c r="C18" s="31">
        <f>0+'FIGARO raw 2023'!D364</f>
        <v>3827.9</v>
      </c>
      <c r="D18" s="31">
        <f>0+'FIGARO raw 2023'!E364</f>
        <v>144.9</v>
      </c>
      <c r="E18" s="31">
        <f>0+'FIGARO raw 2023'!F364</f>
        <v>101.2</v>
      </c>
      <c r="F18" s="31">
        <f>0+'FIGARO raw 2023'!G364</f>
        <v>835.6</v>
      </c>
      <c r="G18" s="31">
        <f>0+'FIGARO raw 2023'!H364</f>
        <v>9675.2</v>
      </c>
      <c r="H18" s="31">
        <f>0+'FIGARO raw 2023'!I364</f>
        <v>1233.9</v>
      </c>
      <c r="I18" s="31">
        <f>0+'FIGARO raw 2023'!J364</f>
        <v>2017.8</v>
      </c>
      <c r="J18" s="31">
        <f>0+'FIGARO raw 2023'!K364</f>
        <v>1014.6</v>
      </c>
      <c r="K18" s="31">
        <f>0+'FIGARO raw 2023'!L364</f>
        <v>371.1</v>
      </c>
      <c r="L18" s="31">
        <f>0+'FIGARO raw 2023'!M364</f>
        <v>1721.4</v>
      </c>
      <c r="M18" s="31">
        <f>0+'FIGARO raw 2023'!N364</f>
        <v>4061.3</v>
      </c>
      <c r="N18" s="31">
        <f>0+'FIGARO raw 2023'!O364</f>
        <v>1449</v>
      </c>
      <c r="O18" s="31">
        <f>0+'FIGARO raw 2023'!P364</f>
        <v>5661.5</v>
      </c>
      <c r="P18" s="31">
        <f>0+'FIGARO raw 2023'!Q364</f>
        <v>2682</v>
      </c>
      <c r="Q18" s="31">
        <f>0+'FIGARO raw 2023'!R364</f>
        <v>16718.1</v>
      </c>
      <c r="R18" s="31">
        <f>0+'FIGARO raw 2023'!S364</f>
        <v>93705.6</v>
      </c>
      <c r="S18" s="31">
        <f>0+'FIGARO raw 2023'!T364</f>
        <v>5556.9</v>
      </c>
      <c r="T18" s="31">
        <f>0+'FIGARO raw 2023'!U364</f>
        <v>13516.9</v>
      </c>
      <c r="U18" s="31">
        <f>0+'FIGARO raw 2023'!V364</f>
        <v>64117.5</v>
      </c>
      <c r="V18" s="31">
        <f>0+'FIGARO raw 2023'!W364</f>
        <v>46703.6</v>
      </c>
      <c r="W18" s="31">
        <f>0+'FIGARO raw 2023'!X364</f>
        <v>13175.9</v>
      </c>
      <c r="X18" s="31">
        <f>0+'FIGARO raw 2023'!Y364</f>
        <v>7225.2</v>
      </c>
      <c r="Y18" s="31">
        <f>0+'FIGARO raw 2023'!Z364</f>
        <v>12255.4</v>
      </c>
      <c r="Z18" s="31">
        <f>0+'FIGARO raw 2023'!AA364</f>
        <v>3932.7</v>
      </c>
      <c r="AA18" s="31">
        <f>0+'FIGARO raw 2023'!AB364</f>
        <v>691.2</v>
      </c>
      <c r="AB18" s="31">
        <f>0+'FIGARO raw 2023'!AC364</f>
        <v>3798.2</v>
      </c>
      <c r="AC18" s="31">
        <f>0+'FIGARO raw 2023'!AD364</f>
        <v>87752</v>
      </c>
      <c r="AD18" s="31">
        <f>0+'FIGARO raw 2023'!AE364</f>
        <v>3696.5</v>
      </c>
      <c r="AE18" s="31">
        <f>0+'FIGARO raw 2023'!AF364</f>
        <v>6306.8</v>
      </c>
      <c r="AF18" s="31">
        <f>0+'FIGARO raw 2023'!AG364</f>
        <v>1869.5</v>
      </c>
      <c r="AG18" s="31">
        <f>0+'FIGARO raw 2023'!AH364</f>
        <v>2679.6</v>
      </c>
      <c r="AH18" s="31">
        <f>0+'FIGARO raw 2023'!AI364</f>
        <v>263</v>
      </c>
      <c r="AI18" s="31">
        <f>0+'FIGARO raw 2023'!AJ364</f>
        <v>341.2</v>
      </c>
      <c r="AJ18" s="31">
        <f>0+'FIGARO raw 2023'!AK364</f>
        <v>3011.4</v>
      </c>
      <c r="AK18" s="31">
        <f>0+'FIGARO raw 2023'!AL364</f>
        <v>118.6</v>
      </c>
      <c r="AL18" s="31">
        <f>0+'FIGARO raw 2023'!AM364</f>
        <v>1570.8</v>
      </c>
      <c r="AM18" s="31">
        <f>0+'FIGARO raw 2023'!AN364</f>
        <v>190.7</v>
      </c>
      <c r="AN18" s="31">
        <f>0+'FIGARO raw 2023'!AO364</f>
        <v>183.3</v>
      </c>
      <c r="AO18" s="31">
        <f>0+'FIGARO raw 2023'!AP364</f>
        <v>969.5</v>
      </c>
      <c r="AP18" s="31">
        <f>0+'FIGARO raw 2023'!AQ364</f>
        <v>1189.4</v>
      </c>
      <c r="AQ18" s="31">
        <f>0+'FIGARO raw 2023'!AR364</f>
        <v>313.8</v>
      </c>
      <c r="AR18" s="31">
        <f>0+'FIGARO raw 2023'!AS364</f>
        <v>123.5</v>
      </c>
      <c r="AS18" s="31">
        <f>0+'FIGARO raw 2023'!AT364</f>
        <v>113.4</v>
      </c>
      <c r="AT18" s="31">
        <f>0+'FIGARO raw 2023'!AU364</f>
        <v>2543.3</v>
      </c>
      <c r="AU18" s="31">
        <f>0+'FIGARO raw 2023'!AV364</f>
        <v>1348.3</v>
      </c>
      <c r="AV18" s="31">
        <f>0+'FIGARO raw 2023'!AW364</f>
        <v>3063.6</v>
      </c>
      <c r="AW18" s="31">
        <f>0+'FIGARO raw 2023'!AX364</f>
        <v>500.2</v>
      </c>
      <c r="AX18" s="31">
        <f>0+'FIGARO raw 2023'!AY364</f>
        <v>540.4</v>
      </c>
      <c r="AY18" s="31">
        <f>0+'FIGARO raw 2023'!AZ364</f>
        <v>537.8</v>
      </c>
      <c r="AZ18" s="31">
        <f>0+'FIGARO raw 2023'!BA364</f>
        <v>961.8</v>
      </c>
      <c r="BA18" s="31">
        <f>0+'FIGARO raw 2023'!BB364</f>
        <v>117.4</v>
      </c>
      <c r="BB18" s="31">
        <f>0+'FIGARO raw 2023'!BC364</f>
        <v>107.4</v>
      </c>
      <c r="BC18" s="31">
        <f>0+'FIGARO raw 2023'!BD364</f>
        <v>3241.9</v>
      </c>
      <c r="BD18" s="31">
        <f>0+'FIGARO raw 2023'!BE364</f>
        <v>3375.6</v>
      </c>
      <c r="BE18" s="31">
        <f>0+'FIGARO raw 2023'!BF364</f>
        <v>489.2</v>
      </c>
      <c r="BF18" s="31">
        <f>0+'FIGARO raw 2023'!BG364</f>
        <v>1410.3</v>
      </c>
      <c r="BG18" s="31">
        <f>0+'FIGARO raw 2023'!BH364</f>
        <v>508.1</v>
      </c>
      <c r="BH18" s="31">
        <f>0+'FIGARO raw 2023'!BI364</f>
        <v>852.3</v>
      </c>
      <c r="BI18" s="31">
        <f>0+'FIGARO raw 2023'!BJ364</f>
        <v>333.5</v>
      </c>
      <c r="BJ18" s="31">
        <f>0+'FIGARO raw 2023'!BK364</f>
        <v>266.8</v>
      </c>
      <c r="BK18" s="31">
        <f>0+'FIGARO raw 2023'!BL364</f>
        <v>375.9</v>
      </c>
      <c r="BL18" s="31">
        <f>0+'FIGARO raw 2023'!BM364</f>
        <v>380.9</v>
      </c>
      <c r="BM18" s="31">
        <f>0+'FIGARO raw 2023'!BN364</f>
        <v>0</v>
      </c>
      <c r="BN18" s="31">
        <f>0+'FIGARO raw 2023'!BO364</f>
        <v>0</v>
      </c>
      <c r="BO18" s="31">
        <f>0+'FIGARO raw 2023'!BP364</f>
        <v>815</v>
      </c>
      <c r="BP18" s="31">
        <f>0+'FIGARO raw 2023'!BQ364</f>
        <v>26478.5</v>
      </c>
      <c r="BQ18" s="31">
        <f>0+'FIGARO raw 2023'!BR364</f>
        <v>65.9</v>
      </c>
      <c r="BR18" s="31">
        <f>0+'FIGARO raw 2023'!BS364</f>
        <v>70205.8</v>
      </c>
      <c r="BS18" s="31">
        <f>0+'FIGARO raw 2023'!BT364</f>
        <v>2667.6</v>
      </c>
    </row>
    <row r="19" spans="1:71" x14ac:dyDescent="0.25">
      <c r="A19" s="36" t="s">
        <v>107</v>
      </c>
      <c r="B19" s="27" t="s">
        <v>331</v>
      </c>
      <c r="C19" s="31">
        <f>0+'FIGARO raw 2023'!D388</f>
        <v>431.5</v>
      </c>
      <c r="D19" s="31">
        <f>0+'FIGARO raw 2023'!E388</f>
        <v>46.5</v>
      </c>
      <c r="E19" s="31">
        <f>0+'FIGARO raw 2023'!F388</f>
        <v>16.3</v>
      </c>
      <c r="F19" s="31">
        <f>0+'FIGARO raw 2023'!G388</f>
        <v>96.7</v>
      </c>
      <c r="G19" s="31">
        <f>0+'FIGARO raw 2023'!H388</f>
        <v>858.4</v>
      </c>
      <c r="H19" s="31">
        <f>0+'FIGARO raw 2023'!I388</f>
        <v>141.1</v>
      </c>
      <c r="I19" s="31">
        <f>0+'FIGARO raw 2023'!J388</f>
        <v>180.6</v>
      </c>
      <c r="J19" s="31">
        <f>0+'FIGARO raw 2023'!K388</f>
        <v>249.4</v>
      </c>
      <c r="K19" s="31">
        <f>0+'FIGARO raw 2023'!L388</f>
        <v>251.9</v>
      </c>
      <c r="L19" s="31">
        <f>0+'FIGARO raw 2023'!M388</f>
        <v>295.6</v>
      </c>
      <c r="M19" s="31">
        <f>0+'FIGARO raw 2023'!N388</f>
        <v>837.1</v>
      </c>
      <c r="N19" s="31">
        <f>0+'FIGARO raw 2023'!O388</f>
        <v>857.6</v>
      </c>
      <c r="O19" s="31">
        <f>0+'FIGARO raw 2023'!P388</f>
        <v>563.5</v>
      </c>
      <c r="P19" s="31">
        <f>0+'FIGARO raw 2023'!Q388</f>
        <v>412</v>
      </c>
      <c r="Q19" s="31">
        <f>0+'FIGARO raw 2023'!R388</f>
        <v>736.3</v>
      </c>
      <c r="R19" s="31">
        <f>0+'FIGARO raw 2023'!S388</f>
        <v>1746.6</v>
      </c>
      <c r="S19" s="31">
        <f>0+'FIGARO raw 2023'!T388</f>
        <v>27258.2</v>
      </c>
      <c r="T19" s="31">
        <f>0+'FIGARO raw 2023'!U388</f>
        <v>8627.6</v>
      </c>
      <c r="U19" s="31">
        <f>0+'FIGARO raw 2023'!V388</f>
        <v>5781.5</v>
      </c>
      <c r="V19" s="31">
        <f>0+'FIGARO raw 2023'!W388</f>
        <v>8407.9</v>
      </c>
      <c r="W19" s="31">
        <f>0+'FIGARO raw 2023'!X388</f>
        <v>3188.2</v>
      </c>
      <c r="X19" s="31">
        <f>0+'FIGARO raw 2023'!Y388</f>
        <v>2030.9</v>
      </c>
      <c r="Y19" s="31">
        <f>0+'FIGARO raw 2023'!Z388</f>
        <v>3442.4</v>
      </c>
      <c r="Z19" s="31">
        <f>0+'FIGARO raw 2023'!AA388</f>
        <v>2662.9</v>
      </c>
      <c r="AA19" s="31">
        <f>0+'FIGARO raw 2023'!AB388</f>
        <v>144.4</v>
      </c>
      <c r="AB19" s="31">
        <f>0+'FIGARO raw 2023'!AC388</f>
        <v>309.3</v>
      </c>
      <c r="AC19" s="31">
        <f>0+'FIGARO raw 2023'!AD388</f>
        <v>7193.3</v>
      </c>
      <c r="AD19" s="31">
        <f>0+'FIGARO raw 2023'!AE388</f>
        <v>663.4</v>
      </c>
      <c r="AE19" s="31">
        <f>0+'FIGARO raw 2023'!AF388</f>
        <v>3534.6</v>
      </c>
      <c r="AF19" s="31">
        <f>0+'FIGARO raw 2023'!AG388</f>
        <v>1247.6</v>
      </c>
      <c r="AG19" s="31">
        <f>0+'FIGARO raw 2023'!AH388</f>
        <v>830.8</v>
      </c>
      <c r="AH19" s="31">
        <f>0+'FIGARO raw 2023'!AI388</f>
        <v>165.7</v>
      </c>
      <c r="AI19" s="31">
        <f>0+'FIGARO raw 2023'!AJ388</f>
        <v>315.8</v>
      </c>
      <c r="AJ19" s="31">
        <f>0+'FIGARO raw 2023'!AK388</f>
        <v>762.1</v>
      </c>
      <c r="AK19" s="31">
        <f>0+'FIGARO raw 2023'!AL388</f>
        <v>230.2</v>
      </c>
      <c r="AL19" s="31">
        <f>0+'FIGARO raw 2023'!AM388</f>
        <v>569.5</v>
      </c>
      <c r="AM19" s="31">
        <f>0+'FIGARO raw 2023'!AN388</f>
        <v>754.5</v>
      </c>
      <c r="AN19" s="31">
        <f>0+'FIGARO raw 2023'!AO388</f>
        <v>821.7</v>
      </c>
      <c r="AO19" s="31">
        <f>0+'FIGARO raw 2023'!AP388</f>
        <v>5267.2</v>
      </c>
      <c r="AP19" s="31">
        <f>0+'FIGARO raw 2023'!AQ388</f>
        <v>7991.7</v>
      </c>
      <c r="AQ19" s="31">
        <f>0+'FIGARO raw 2023'!AR388</f>
        <v>452.5</v>
      </c>
      <c r="AR19" s="31">
        <f>0+'FIGARO raw 2023'!AS388</f>
        <v>257</v>
      </c>
      <c r="AS19" s="31">
        <f>0+'FIGARO raw 2023'!AT388</f>
        <v>375.2</v>
      </c>
      <c r="AT19" s="31">
        <f>0+'FIGARO raw 2023'!AU388</f>
        <v>583.8</v>
      </c>
      <c r="AU19" s="31">
        <f>0+'FIGARO raw 2023'!AV388</f>
        <v>1306.1</v>
      </c>
      <c r="AV19" s="31">
        <f>0+'FIGARO raw 2023'!AW388</f>
        <v>2127.5</v>
      </c>
      <c r="AW19" s="31">
        <f>0+'FIGARO raw 2023'!AX388</f>
        <v>1426.9</v>
      </c>
      <c r="AX19" s="31">
        <f>0+'FIGARO raw 2023'!AY388</f>
        <v>479.2</v>
      </c>
      <c r="AY19" s="31">
        <f>0+'FIGARO raw 2023'!AZ388</f>
        <v>636.8</v>
      </c>
      <c r="AZ19" s="31">
        <f>0+'FIGARO raw 2023'!BA388</f>
        <v>891.1</v>
      </c>
      <c r="BA19" s="31">
        <f>0+'FIGARO raw 2023'!BB388</f>
        <v>143.6</v>
      </c>
      <c r="BB19" s="31">
        <f>0+'FIGARO raw 2023'!BC388</f>
        <v>84.3</v>
      </c>
      <c r="BC19" s="31">
        <f>0+'FIGARO raw 2023'!BD388</f>
        <v>1774.2</v>
      </c>
      <c r="BD19" s="31">
        <f>0+'FIGARO raw 2023'!BE388</f>
        <v>1894.7</v>
      </c>
      <c r="BE19" s="31">
        <f>0+'FIGARO raw 2023'!BF388</f>
        <v>853.5</v>
      </c>
      <c r="BF19" s="31">
        <f>0+'FIGARO raw 2023'!BG388</f>
        <v>3690.1</v>
      </c>
      <c r="BG19" s="31">
        <f>0+'FIGARO raw 2023'!BH388</f>
        <v>799.5</v>
      </c>
      <c r="BH19" s="31">
        <f>0+'FIGARO raw 2023'!BI388</f>
        <v>1048.1</v>
      </c>
      <c r="BI19" s="31">
        <f>0+'FIGARO raw 2023'!BJ388</f>
        <v>293.6</v>
      </c>
      <c r="BJ19" s="31">
        <f>0+'FIGARO raw 2023'!BK388</f>
        <v>173.5</v>
      </c>
      <c r="BK19" s="31">
        <f>0+'FIGARO raw 2023'!BL388</f>
        <v>751.9</v>
      </c>
      <c r="BL19" s="31">
        <f>0+'FIGARO raw 2023'!BM388</f>
        <v>161.9</v>
      </c>
      <c r="BM19" s="31">
        <f>0+'FIGARO raw 2023'!BN388</f>
        <v>0</v>
      </c>
      <c r="BN19" s="31">
        <f>0+'FIGARO raw 2023'!BO388</f>
        <v>0</v>
      </c>
      <c r="BO19" s="31">
        <f>0+'FIGARO raw 2023'!BP388</f>
        <v>2953.9</v>
      </c>
      <c r="BP19" s="31">
        <f>0+'FIGARO raw 2023'!BQ388</f>
        <v>44520.6</v>
      </c>
      <c r="BQ19" s="31">
        <f>0+'FIGARO raw 2023'!BR388</f>
        <v>198.1</v>
      </c>
      <c r="BR19" s="31">
        <f>0+'FIGARO raw 2023'!BS388</f>
        <v>74462.9</v>
      </c>
      <c r="BS19" s="31">
        <f>0+'FIGARO raw 2023'!BT388</f>
        <v>3511.8</v>
      </c>
    </row>
    <row r="20" spans="1:71" x14ac:dyDescent="0.25">
      <c r="A20" s="36" t="s">
        <v>109</v>
      </c>
      <c r="B20" s="27" t="s">
        <v>332</v>
      </c>
      <c r="C20" s="31">
        <f>0+'FIGARO raw 2023'!D412</f>
        <v>806.6</v>
      </c>
      <c r="D20" s="31">
        <f>0+'FIGARO raw 2023'!E412</f>
        <v>59.9</v>
      </c>
      <c r="E20" s="31">
        <f>0+'FIGARO raw 2023'!F412</f>
        <v>38.7</v>
      </c>
      <c r="F20" s="31">
        <f>0+'FIGARO raw 2023'!G412</f>
        <v>255.2</v>
      </c>
      <c r="G20" s="31">
        <f>0+'FIGARO raw 2023'!H412</f>
        <v>2704.9</v>
      </c>
      <c r="H20" s="31">
        <f>0+'FIGARO raw 2023'!I412</f>
        <v>347.4</v>
      </c>
      <c r="I20" s="31">
        <f>0+'FIGARO raw 2023'!J412</f>
        <v>378.7</v>
      </c>
      <c r="J20" s="31">
        <f>0+'FIGARO raw 2023'!K412</f>
        <v>509.2</v>
      </c>
      <c r="K20" s="31">
        <f>0+'FIGARO raw 2023'!L412</f>
        <v>164.7</v>
      </c>
      <c r="L20" s="31">
        <f>0+'FIGARO raw 2023'!M412</f>
        <v>480.6</v>
      </c>
      <c r="M20" s="31">
        <f>0+'FIGARO raw 2023'!N412</f>
        <v>1281.6</v>
      </c>
      <c r="N20" s="31">
        <f>0+'FIGARO raw 2023'!O412</f>
        <v>765.2</v>
      </c>
      <c r="O20" s="31">
        <f>0+'FIGARO raw 2023'!P412</f>
        <v>1167.1</v>
      </c>
      <c r="P20" s="31">
        <f>0+'FIGARO raw 2023'!Q412</f>
        <v>743.2</v>
      </c>
      <c r="Q20" s="31">
        <f>0+'FIGARO raw 2023'!R412</f>
        <v>2551.1</v>
      </c>
      <c r="R20" s="31">
        <f>0+'FIGARO raw 2023'!S412</f>
        <v>4393.4</v>
      </c>
      <c r="S20" s="31">
        <f>0+'FIGARO raw 2023'!T412</f>
        <v>8601.2</v>
      </c>
      <c r="T20" s="31">
        <f>0+'FIGARO raw 2023'!U412</f>
        <v>37465.1</v>
      </c>
      <c r="U20" s="31">
        <f>0+'FIGARO raw 2023'!V412</f>
        <v>16256.3</v>
      </c>
      <c r="V20" s="31">
        <f>0+'FIGARO raw 2023'!W412</f>
        <v>19369.4</v>
      </c>
      <c r="W20" s="31">
        <f>0+'FIGARO raw 2023'!X412</f>
        <v>4149.6</v>
      </c>
      <c r="X20" s="31">
        <f>0+'FIGARO raw 2023'!Y412</f>
        <v>1922.6</v>
      </c>
      <c r="Y20" s="31">
        <f>0+'FIGARO raw 2023'!Z412</f>
        <v>4708.3</v>
      </c>
      <c r="Z20" s="31">
        <f>0+'FIGARO raw 2023'!AA412</f>
        <v>7210.7</v>
      </c>
      <c r="AA20" s="31">
        <f>0+'FIGARO raw 2023'!AB412</f>
        <v>336.5</v>
      </c>
      <c r="AB20" s="31">
        <f>0+'FIGARO raw 2023'!AC412</f>
        <v>865.7</v>
      </c>
      <c r="AC20" s="31">
        <f>0+'FIGARO raw 2023'!AD412</f>
        <v>32970.4</v>
      </c>
      <c r="AD20" s="31">
        <f>0+'FIGARO raw 2023'!AE412</f>
        <v>1526.6</v>
      </c>
      <c r="AE20" s="31">
        <f>0+'FIGARO raw 2023'!AF412</f>
        <v>3815.4</v>
      </c>
      <c r="AF20" s="31">
        <f>0+'FIGARO raw 2023'!AG412</f>
        <v>1426</v>
      </c>
      <c r="AG20" s="31">
        <f>0+'FIGARO raw 2023'!AH412</f>
        <v>1672.8</v>
      </c>
      <c r="AH20" s="31">
        <f>0+'FIGARO raw 2023'!AI412</f>
        <v>229.5</v>
      </c>
      <c r="AI20" s="31">
        <f>0+'FIGARO raw 2023'!AJ412</f>
        <v>402.1</v>
      </c>
      <c r="AJ20" s="31">
        <f>0+'FIGARO raw 2023'!AK412</f>
        <v>1396.6</v>
      </c>
      <c r="AK20" s="31">
        <f>0+'FIGARO raw 2023'!AL412</f>
        <v>160.7</v>
      </c>
      <c r="AL20" s="31">
        <f>0+'FIGARO raw 2023'!AM412</f>
        <v>1730.6</v>
      </c>
      <c r="AM20" s="31">
        <f>0+'FIGARO raw 2023'!AN412</f>
        <v>208.3</v>
      </c>
      <c r="AN20" s="31">
        <f>0+'FIGARO raw 2023'!AO412</f>
        <v>356.7</v>
      </c>
      <c r="AO20" s="31">
        <f>0+'FIGARO raw 2023'!AP412</f>
        <v>1811.5</v>
      </c>
      <c r="AP20" s="31">
        <f>0+'FIGARO raw 2023'!AQ412</f>
        <v>2234.5</v>
      </c>
      <c r="AQ20" s="31">
        <f>0+'FIGARO raw 2023'!AR412</f>
        <v>240.2</v>
      </c>
      <c r="AR20" s="31">
        <f>0+'FIGARO raw 2023'!AS412</f>
        <v>111</v>
      </c>
      <c r="AS20" s="31">
        <f>0+'FIGARO raw 2023'!AT412</f>
        <v>174.4</v>
      </c>
      <c r="AT20" s="31">
        <f>0+'FIGARO raw 2023'!AU412</f>
        <v>1884.7</v>
      </c>
      <c r="AU20" s="31">
        <f>0+'FIGARO raw 2023'!AV412</f>
        <v>1270.9</v>
      </c>
      <c r="AV20" s="31">
        <f>0+'FIGARO raw 2023'!AW412</f>
        <v>1678.2</v>
      </c>
      <c r="AW20" s="31">
        <f>0+'FIGARO raw 2023'!AX412</f>
        <v>640.1</v>
      </c>
      <c r="AX20" s="31">
        <f>0+'FIGARO raw 2023'!AY412</f>
        <v>250.4</v>
      </c>
      <c r="AY20" s="31">
        <f>0+'FIGARO raw 2023'!AZ412</f>
        <v>448.4</v>
      </c>
      <c r="AZ20" s="31">
        <f>0+'FIGARO raw 2023'!BA412</f>
        <v>878.4</v>
      </c>
      <c r="BA20" s="31">
        <f>0+'FIGARO raw 2023'!BB412</f>
        <v>91.3</v>
      </c>
      <c r="BB20" s="31">
        <f>0+'FIGARO raw 2023'!BC412</f>
        <v>94.9</v>
      </c>
      <c r="BC20" s="31">
        <f>0+'FIGARO raw 2023'!BD412</f>
        <v>1517.9</v>
      </c>
      <c r="BD20" s="31">
        <f>0+'FIGARO raw 2023'!BE412</f>
        <v>1283.6</v>
      </c>
      <c r="BE20" s="31">
        <f>0+'FIGARO raw 2023'!BF412</f>
        <v>442.6</v>
      </c>
      <c r="BF20" s="31">
        <f>0+'FIGARO raw 2023'!BG412</f>
        <v>1111.9</v>
      </c>
      <c r="BG20" s="31">
        <f>0+'FIGARO raw 2023'!BH412</f>
        <v>472.5</v>
      </c>
      <c r="BH20" s="31">
        <f>0+'FIGARO raw 2023'!BI412</f>
        <v>768.7</v>
      </c>
      <c r="BI20" s="31">
        <f>0+'FIGARO raw 2023'!BJ412</f>
        <v>317.5</v>
      </c>
      <c r="BJ20" s="31">
        <f>0+'FIGARO raw 2023'!BK412</f>
        <v>130.1</v>
      </c>
      <c r="BK20" s="31">
        <f>0+'FIGARO raw 2023'!BL412</f>
        <v>373.6</v>
      </c>
      <c r="BL20" s="31">
        <f>0+'FIGARO raw 2023'!BM412</f>
        <v>456.7</v>
      </c>
      <c r="BM20" s="31">
        <f>0+'FIGARO raw 2023'!BN412</f>
        <v>0</v>
      </c>
      <c r="BN20" s="31">
        <f>0+'FIGARO raw 2023'!BO412</f>
        <v>0</v>
      </c>
      <c r="BO20" s="31">
        <f>0+'FIGARO raw 2023'!BP412</f>
        <v>918.4</v>
      </c>
      <c r="BP20" s="31">
        <f>0+'FIGARO raw 2023'!BQ412</f>
        <v>44731.3</v>
      </c>
      <c r="BQ20" s="31">
        <f>0+'FIGARO raw 2023'!BR412</f>
        <v>74.8</v>
      </c>
      <c r="BR20" s="31">
        <f>0+'FIGARO raw 2023'!BS412</f>
        <v>46711.8</v>
      </c>
      <c r="BS20" s="31">
        <f>0+'FIGARO raw 2023'!BT412</f>
        <v>7698.9</v>
      </c>
    </row>
    <row r="21" spans="1:71" x14ac:dyDescent="0.25">
      <c r="A21" s="36" t="s">
        <v>111</v>
      </c>
      <c r="B21" s="27" t="s">
        <v>333</v>
      </c>
      <c r="C21" s="31">
        <f>0+'FIGARO raw 2023'!D436</f>
        <v>3397.3</v>
      </c>
      <c r="D21" s="31">
        <f>0+'FIGARO raw 2023'!E436</f>
        <v>405.2</v>
      </c>
      <c r="E21" s="31">
        <f>0+'FIGARO raw 2023'!F436</f>
        <v>111.9</v>
      </c>
      <c r="F21" s="31">
        <f>0+'FIGARO raw 2023'!G436</f>
        <v>1001.8</v>
      </c>
      <c r="G21" s="31">
        <f>0+'FIGARO raw 2023'!H436</f>
        <v>5883.5</v>
      </c>
      <c r="H21" s="31">
        <f>0+'FIGARO raw 2023'!I436</f>
        <v>1007</v>
      </c>
      <c r="I21" s="31">
        <f>0+'FIGARO raw 2023'!J436</f>
        <v>894.4</v>
      </c>
      <c r="J21" s="31">
        <f>0+'FIGARO raw 2023'!K436</f>
        <v>1674.1</v>
      </c>
      <c r="K21" s="31">
        <f>0+'FIGARO raw 2023'!L436</f>
        <v>450.3</v>
      </c>
      <c r="L21" s="31">
        <f>0+'FIGARO raw 2023'!M436</f>
        <v>1425.3</v>
      </c>
      <c r="M21" s="31">
        <f>0+'FIGARO raw 2023'!N436</f>
        <v>3082.6</v>
      </c>
      <c r="N21" s="31">
        <f>0+'FIGARO raw 2023'!O436</f>
        <v>1562.6</v>
      </c>
      <c r="O21" s="31">
        <f>0+'FIGARO raw 2023'!P436</f>
        <v>2844.6</v>
      </c>
      <c r="P21" s="31">
        <f>0+'FIGARO raw 2023'!Q436</f>
        <v>1954.1</v>
      </c>
      <c r="Q21" s="31">
        <f>0+'FIGARO raw 2023'!R436</f>
        <v>6504.9</v>
      </c>
      <c r="R21" s="31">
        <f>0+'FIGARO raw 2023'!S436</f>
        <v>11036.5</v>
      </c>
      <c r="S21" s="31">
        <f>0+'FIGARO raw 2023'!T436</f>
        <v>3926.1</v>
      </c>
      <c r="T21" s="31">
        <f>0+'FIGARO raw 2023'!U436</f>
        <v>7773.5</v>
      </c>
      <c r="U21" s="31">
        <f>0+'FIGARO raw 2023'!V436</f>
        <v>96455.1</v>
      </c>
      <c r="V21" s="31">
        <f>0+'FIGARO raw 2023'!W436</f>
        <v>27404.5</v>
      </c>
      <c r="W21" s="31">
        <f>0+'FIGARO raw 2023'!X436</f>
        <v>7528.4</v>
      </c>
      <c r="X21" s="31">
        <f>0+'FIGARO raw 2023'!Y436</f>
        <v>2220.3</v>
      </c>
      <c r="Y21" s="31">
        <f>0+'FIGARO raw 2023'!Z436</f>
        <v>11224.7</v>
      </c>
      <c r="Z21" s="31">
        <f>0+'FIGARO raw 2023'!AA436</f>
        <v>5247.4</v>
      </c>
      <c r="AA21" s="31">
        <f>0+'FIGARO raw 2023'!AB436</f>
        <v>707.5</v>
      </c>
      <c r="AB21" s="31">
        <f>0+'FIGARO raw 2023'!AC436</f>
        <v>2423.1</v>
      </c>
      <c r="AC21" s="31">
        <f>0+'FIGARO raw 2023'!AD436</f>
        <v>26722.3</v>
      </c>
      <c r="AD21" s="31">
        <f>0+'FIGARO raw 2023'!AE436</f>
        <v>3503.8</v>
      </c>
      <c r="AE21" s="31">
        <f>0+'FIGARO raw 2023'!AF436</f>
        <v>4984</v>
      </c>
      <c r="AF21" s="31">
        <f>0+'FIGARO raw 2023'!AG436</f>
        <v>2449.6</v>
      </c>
      <c r="AG21" s="31">
        <f>0+'FIGARO raw 2023'!AH436</f>
        <v>2683.2</v>
      </c>
      <c r="AH21" s="31">
        <f>0+'FIGARO raw 2023'!AI436</f>
        <v>735.7</v>
      </c>
      <c r="AI21" s="31">
        <f>0+'FIGARO raw 2023'!AJ436</f>
        <v>1116.4</v>
      </c>
      <c r="AJ21" s="31">
        <f>0+'FIGARO raw 2023'!AK436</f>
        <v>3834</v>
      </c>
      <c r="AK21" s="31">
        <f>0+'FIGARO raw 2023'!AL436</f>
        <v>261</v>
      </c>
      <c r="AL21" s="31">
        <f>0+'FIGARO raw 2023'!AM436</f>
        <v>2010.9</v>
      </c>
      <c r="AM21" s="31">
        <f>0+'FIGARO raw 2023'!AN436</f>
        <v>415.4</v>
      </c>
      <c r="AN21" s="31">
        <f>0+'FIGARO raw 2023'!AO436</f>
        <v>384.6</v>
      </c>
      <c r="AO21" s="31">
        <f>0+'FIGARO raw 2023'!AP436</f>
        <v>1444.2</v>
      </c>
      <c r="AP21" s="31">
        <f>0+'FIGARO raw 2023'!AQ436</f>
        <v>2527.6</v>
      </c>
      <c r="AQ21" s="31">
        <f>0+'FIGARO raw 2023'!AR436</f>
        <v>742.7</v>
      </c>
      <c r="AR21" s="31">
        <f>0+'FIGARO raw 2023'!AS436</f>
        <v>462.1</v>
      </c>
      <c r="AS21" s="31">
        <f>0+'FIGARO raw 2023'!AT436</f>
        <v>318.7</v>
      </c>
      <c r="AT21" s="31">
        <f>0+'FIGARO raw 2023'!AU436</f>
        <v>1721.7</v>
      </c>
      <c r="AU21" s="31">
        <f>0+'FIGARO raw 2023'!AV436</f>
        <v>2342.7</v>
      </c>
      <c r="AV21" s="31">
        <f>0+'FIGARO raw 2023'!AW436</f>
        <v>2388.2</v>
      </c>
      <c r="AW21" s="31">
        <f>0+'FIGARO raw 2023'!AX436</f>
        <v>1276</v>
      </c>
      <c r="AX21" s="31">
        <f>0+'FIGARO raw 2023'!AY436</f>
        <v>343.7</v>
      </c>
      <c r="AY21" s="31">
        <f>0+'FIGARO raw 2023'!AZ436</f>
        <v>602</v>
      </c>
      <c r="AZ21" s="31">
        <f>0+'FIGARO raw 2023'!BA436</f>
        <v>2322</v>
      </c>
      <c r="BA21" s="31">
        <f>0+'FIGARO raw 2023'!BB436</f>
        <v>211.4</v>
      </c>
      <c r="BB21" s="31">
        <f>0+'FIGARO raw 2023'!BC436</f>
        <v>187.8</v>
      </c>
      <c r="BC21" s="31">
        <f>0+'FIGARO raw 2023'!BD436</f>
        <v>2790</v>
      </c>
      <c r="BD21" s="31">
        <f>0+'FIGARO raw 2023'!BE436</f>
        <v>2188.2</v>
      </c>
      <c r="BE21" s="31">
        <f>0+'FIGARO raw 2023'!BF436</f>
        <v>605.1</v>
      </c>
      <c r="BF21" s="31">
        <f>0+'FIGARO raw 2023'!BG436</f>
        <v>2243.9</v>
      </c>
      <c r="BG21" s="31">
        <f>0+'FIGARO raw 2023'!BH436</f>
        <v>877.4</v>
      </c>
      <c r="BH21" s="31">
        <f>0+'FIGARO raw 2023'!BI436</f>
        <v>647.4</v>
      </c>
      <c r="BI21" s="31">
        <f>0+'FIGARO raw 2023'!BJ436</f>
        <v>393.4</v>
      </c>
      <c r="BJ21" s="31">
        <f>0+'FIGARO raw 2023'!BK436</f>
        <v>415.5</v>
      </c>
      <c r="BK21" s="31">
        <f>0+'FIGARO raw 2023'!BL436</f>
        <v>222.6</v>
      </c>
      <c r="BL21" s="31">
        <f>0+'FIGARO raw 2023'!BM436</f>
        <v>402.6</v>
      </c>
      <c r="BM21" s="31">
        <f>0+'FIGARO raw 2023'!BN436</f>
        <v>0</v>
      </c>
      <c r="BN21" s="31">
        <f>0+'FIGARO raw 2023'!BO436</f>
        <v>0</v>
      </c>
      <c r="BO21" s="31">
        <f>0+'FIGARO raw 2023'!BP436</f>
        <v>2272.1</v>
      </c>
      <c r="BP21" s="31">
        <f>0+'FIGARO raw 2023'!BQ436</f>
        <v>24828.5</v>
      </c>
      <c r="BQ21" s="31">
        <f>0+'FIGARO raw 2023'!BR436</f>
        <v>160.7</v>
      </c>
      <c r="BR21" s="31">
        <f>0+'FIGARO raw 2023'!BS436</f>
        <v>206850.6</v>
      </c>
      <c r="BS21" s="31">
        <f>0+'FIGARO raw 2023'!BT436</f>
        <v>10432.2</v>
      </c>
    </row>
    <row r="22" spans="1:71" x14ac:dyDescent="0.25">
      <c r="A22" s="36" t="s">
        <v>113</v>
      </c>
      <c r="B22" s="27" t="s">
        <v>334</v>
      </c>
      <c r="C22" s="31">
        <f>0+'FIGARO raw 2023'!D460</f>
        <v>1501</v>
      </c>
      <c r="D22" s="31">
        <f>0+'FIGARO raw 2023'!E460</f>
        <v>138.6</v>
      </c>
      <c r="E22" s="31">
        <f>0+'FIGARO raw 2023'!F460</f>
        <v>33.2</v>
      </c>
      <c r="F22" s="31">
        <f>0+'FIGARO raw 2023'!G460</f>
        <v>255.1</v>
      </c>
      <c r="G22" s="31">
        <f>0+'FIGARO raw 2023'!H460</f>
        <v>1984.6</v>
      </c>
      <c r="H22" s="31">
        <f>0+'FIGARO raw 2023'!I460</f>
        <v>401.6</v>
      </c>
      <c r="I22" s="31">
        <f>0+'FIGARO raw 2023'!J460</f>
        <v>418.4</v>
      </c>
      <c r="J22" s="31">
        <f>0+'FIGARO raw 2023'!K460</f>
        <v>421.5</v>
      </c>
      <c r="K22" s="31">
        <f>0+'FIGARO raw 2023'!L460</f>
        <v>171.5</v>
      </c>
      <c r="L22" s="31">
        <f>0+'FIGARO raw 2023'!M460</f>
        <v>516.1</v>
      </c>
      <c r="M22" s="31">
        <f>0+'FIGARO raw 2023'!N460</f>
        <v>1848.7</v>
      </c>
      <c r="N22" s="31">
        <f>0+'FIGARO raw 2023'!O460</f>
        <v>730.6</v>
      </c>
      <c r="O22" s="31">
        <f>0+'FIGARO raw 2023'!P460</f>
        <v>1769.2</v>
      </c>
      <c r="P22" s="31">
        <f>0+'FIGARO raw 2023'!Q460</f>
        <v>1695.3</v>
      </c>
      <c r="Q22" s="31">
        <f>0+'FIGARO raw 2023'!R460</f>
        <v>1267.4</v>
      </c>
      <c r="R22" s="31">
        <f>0+'FIGARO raw 2023'!S460</f>
        <v>4457.9</v>
      </c>
      <c r="S22" s="31">
        <f>0+'FIGARO raw 2023'!T460</f>
        <v>1883.4</v>
      </c>
      <c r="T22" s="31">
        <f>0+'FIGARO raw 2023'!U460</f>
        <v>4557.4</v>
      </c>
      <c r="U22" s="31">
        <f>0+'FIGARO raw 2023'!V460</f>
        <v>19156</v>
      </c>
      <c r="V22" s="31">
        <f>0+'FIGARO raw 2023'!W460</f>
        <v>247701.6</v>
      </c>
      <c r="W22" s="31">
        <f>0+'FIGARO raw 2023'!X460</f>
        <v>2963.3</v>
      </c>
      <c r="X22" s="31">
        <f>0+'FIGARO raw 2023'!Y460</f>
        <v>972.6</v>
      </c>
      <c r="Y22" s="31">
        <f>0+'FIGARO raw 2023'!Z460</f>
        <v>3773.5</v>
      </c>
      <c r="Z22" s="31">
        <f>0+'FIGARO raw 2023'!AA460</f>
        <v>1731.3</v>
      </c>
      <c r="AA22" s="31">
        <f>0+'FIGARO raw 2023'!AB460</f>
        <v>178.1</v>
      </c>
      <c r="AB22" s="31">
        <f>0+'FIGARO raw 2023'!AC460</f>
        <v>2638.4</v>
      </c>
      <c r="AC22" s="31">
        <f>0+'FIGARO raw 2023'!AD460</f>
        <v>9236.2</v>
      </c>
      <c r="AD22" s="31">
        <f>0+'FIGARO raw 2023'!AE460</f>
        <v>23598.8</v>
      </c>
      <c r="AE22" s="31">
        <f>0+'FIGARO raw 2023'!AF460</f>
        <v>4200.8</v>
      </c>
      <c r="AF22" s="31">
        <f>0+'FIGARO raw 2023'!AG460</f>
        <v>2724.1</v>
      </c>
      <c r="AG22" s="31">
        <f>0+'FIGARO raw 2023'!AH460</f>
        <v>11880.7</v>
      </c>
      <c r="AH22" s="31">
        <f>0+'FIGARO raw 2023'!AI460</f>
        <v>241.4</v>
      </c>
      <c r="AI22" s="31">
        <f>0+'FIGARO raw 2023'!AJ460</f>
        <v>673</v>
      </c>
      <c r="AJ22" s="31">
        <f>0+'FIGARO raw 2023'!AK460</f>
        <v>4075.1</v>
      </c>
      <c r="AK22" s="31">
        <f>0+'FIGARO raw 2023'!AL460</f>
        <v>1456.6</v>
      </c>
      <c r="AL22" s="31">
        <f>0+'FIGARO raw 2023'!AM460</f>
        <v>938.4</v>
      </c>
      <c r="AM22" s="31">
        <f>0+'FIGARO raw 2023'!AN460</f>
        <v>293.6</v>
      </c>
      <c r="AN22" s="31">
        <f>0+'FIGARO raw 2023'!AO460</f>
        <v>358</v>
      </c>
      <c r="AO22" s="31">
        <f>0+'FIGARO raw 2023'!AP460</f>
        <v>748.8</v>
      </c>
      <c r="AP22" s="31">
        <f>0+'FIGARO raw 2023'!AQ460</f>
        <v>2358.2</v>
      </c>
      <c r="AQ22" s="31">
        <f>0+'FIGARO raw 2023'!AR460</f>
        <v>863.9</v>
      </c>
      <c r="AR22" s="31">
        <f>0+'FIGARO raw 2023'!AS460</f>
        <v>703.8</v>
      </c>
      <c r="AS22" s="31">
        <f>0+'FIGARO raw 2023'!AT460</f>
        <v>420.7</v>
      </c>
      <c r="AT22" s="31">
        <f>0+'FIGARO raw 2023'!AU460</f>
        <v>1056.6</v>
      </c>
      <c r="AU22" s="31">
        <f>0+'FIGARO raw 2023'!AV460</f>
        <v>2303.6</v>
      </c>
      <c r="AV22" s="31">
        <f>0+'FIGARO raw 2023'!AW460</f>
        <v>1109.7</v>
      </c>
      <c r="AW22" s="31">
        <f>0+'FIGARO raw 2023'!AX460</f>
        <v>1362</v>
      </c>
      <c r="AX22" s="31">
        <f>0+'FIGARO raw 2023'!AY460</f>
        <v>348.4</v>
      </c>
      <c r="AY22" s="31">
        <f>0+'FIGARO raw 2023'!AZ460</f>
        <v>486</v>
      </c>
      <c r="AZ22" s="31">
        <f>0+'FIGARO raw 2023'!BA460</f>
        <v>4063.5</v>
      </c>
      <c r="BA22" s="31">
        <f>0+'FIGARO raw 2023'!BB460</f>
        <v>153.1</v>
      </c>
      <c r="BB22" s="31">
        <f>0+'FIGARO raw 2023'!BC460</f>
        <v>270</v>
      </c>
      <c r="BC22" s="31">
        <f>0+'FIGARO raw 2023'!BD460</f>
        <v>1761.3</v>
      </c>
      <c r="BD22" s="31">
        <f>0+'FIGARO raw 2023'!BE460</f>
        <v>1918.7</v>
      </c>
      <c r="BE22" s="31">
        <f>0+'FIGARO raw 2023'!BF460</f>
        <v>577.9</v>
      </c>
      <c r="BF22" s="31">
        <f>0+'FIGARO raw 2023'!BG460</f>
        <v>1227.5</v>
      </c>
      <c r="BG22" s="31">
        <f>0+'FIGARO raw 2023'!BH460</f>
        <v>537.3</v>
      </c>
      <c r="BH22" s="31">
        <f>0+'FIGARO raw 2023'!BI460</f>
        <v>390.1</v>
      </c>
      <c r="BI22" s="31">
        <f>0+'FIGARO raw 2023'!BJ460</f>
        <v>411.4</v>
      </c>
      <c r="BJ22" s="31">
        <f>0+'FIGARO raw 2023'!BK460</f>
        <v>335.4</v>
      </c>
      <c r="BK22" s="31">
        <f>0+'FIGARO raw 2023'!BL460</f>
        <v>74.2</v>
      </c>
      <c r="BL22" s="31">
        <f>0+'FIGARO raw 2023'!BM460</f>
        <v>226</v>
      </c>
      <c r="BM22" s="31">
        <f>0+'FIGARO raw 2023'!BN460</f>
        <v>0</v>
      </c>
      <c r="BN22" s="31">
        <f>0+'FIGARO raw 2023'!BO460</f>
        <v>0</v>
      </c>
      <c r="BO22" s="31">
        <f>0+'FIGARO raw 2023'!BP460</f>
        <v>4096.2</v>
      </c>
      <c r="BP22" s="31">
        <f>0+'FIGARO raw 2023'!BQ460</f>
        <v>233230.8</v>
      </c>
      <c r="BQ22" s="31">
        <f>0+'FIGARO raw 2023'!BR460</f>
        <v>531.6</v>
      </c>
      <c r="BR22" s="31">
        <f>0+'FIGARO raw 2023'!BS460</f>
        <v>176829.6</v>
      </c>
      <c r="BS22" s="31">
        <f>0+'FIGARO raw 2023'!BT460</f>
        <v>22190</v>
      </c>
    </row>
    <row r="23" spans="1:71" x14ac:dyDescent="0.25">
      <c r="A23" s="36" t="s">
        <v>115</v>
      </c>
      <c r="B23" s="27" t="s">
        <v>335</v>
      </c>
      <c r="C23" s="31">
        <f>0+'FIGARO raw 2023'!D484</f>
        <v>290.1</v>
      </c>
      <c r="D23" s="31">
        <f>0+'FIGARO raw 2023'!E484</f>
        <v>22.3</v>
      </c>
      <c r="E23" s="31">
        <f>0+'FIGARO raw 2023'!F484</f>
        <v>113.5</v>
      </c>
      <c r="F23" s="31">
        <f>0+'FIGARO raw 2023'!G484</f>
        <v>141.5</v>
      </c>
      <c r="G23" s="31">
        <f>0+'FIGARO raw 2023'!H484</f>
        <v>483.6</v>
      </c>
      <c r="H23" s="31">
        <f>0+'FIGARO raw 2023'!I484</f>
        <v>126.8</v>
      </c>
      <c r="I23" s="31">
        <f>0+'FIGARO raw 2023'!J484</f>
        <v>97.1</v>
      </c>
      <c r="J23" s="31">
        <f>0+'FIGARO raw 2023'!K484</f>
        <v>152.2</v>
      </c>
      <c r="K23" s="31">
        <f>0+'FIGARO raw 2023'!L484</f>
        <v>50.7</v>
      </c>
      <c r="L23" s="31">
        <f>0+'FIGARO raw 2023'!M484</f>
        <v>114.9</v>
      </c>
      <c r="M23" s="31">
        <f>0+'FIGARO raw 2023'!N484</f>
        <v>347.6</v>
      </c>
      <c r="N23" s="31">
        <f>0+'FIGARO raw 2023'!O484</f>
        <v>137.1</v>
      </c>
      <c r="O23" s="31">
        <f>0+'FIGARO raw 2023'!P484</f>
        <v>297.6</v>
      </c>
      <c r="P23" s="31">
        <f>0+'FIGARO raw 2023'!Q484</f>
        <v>207.9</v>
      </c>
      <c r="Q23" s="31">
        <f>0+'FIGARO raw 2023'!R484</f>
        <v>469.4</v>
      </c>
      <c r="R23" s="31">
        <f>0+'FIGARO raw 2023'!S484</f>
        <v>880.7</v>
      </c>
      <c r="S23" s="31">
        <f>0+'FIGARO raw 2023'!T484</f>
        <v>371.9</v>
      </c>
      <c r="T23" s="31">
        <f>0+'FIGARO raw 2023'!U484</f>
        <v>756.1</v>
      </c>
      <c r="U23" s="31">
        <f>0+'FIGARO raw 2023'!V484</f>
        <v>1055.9</v>
      </c>
      <c r="V23" s="31">
        <f>0+'FIGARO raw 2023'!W484</f>
        <v>1445.8</v>
      </c>
      <c r="W23" s="31">
        <f>0+'FIGARO raw 2023'!X484</f>
        <v>51385.9</v>
      </c>
      <c r="X23" s="31">
        <f>0+'FIGARO raw 2023'!Y484</f>
        <v>353.8</v>
      </c>
      <c r="Y23" s="31">
        <f>0+'FIGARO raw 2023'!Z484</f>
        <v>4690.7</v>
      </c>
      <c r="Z23" s="31">
        <f>0+'FIGARO raw 2023'!AA484</f>
        <v>1189.7</v>
      </c>
      <c r="AA23" s="31">
        <f>0+'FIGARO raw 2023'!AB484</f>
        <v>92.5</v>
      </c>
      <c r="AB23" s="31">
        <f>0+'FIGARO raw 2023'!AC484</f>
        <v>219.9</v>
      </c>
      <c r="AC23" s="31">
        <f>0+'FIGARO raw 2023'!AD484</f>
        <v>2082.6</v>
      </c>
      <c r="AD23" s="31">
        <f>0+'FIGARO raw 2023'!AE484</f>
        <v>464</v>
      </c>
      <c r="AE23" s="31">
        <f>0+'FIGARO raw 2023'!AF484</f>
        <v>961.3</v>
      </c>
      <c r="AF23" s="31">
        <f>0+'FIGARO raw 2023'!AG484</f>
        <v>458.9</v>
      </c>
      <c r="AG23" s="31">
        <f>0+'FIGARO raw 2023'!AH484</f>
        <v>2440.3</v>
      </c>
      <c r="AH23" s="31">
        <f>0+'FIGARO raw 2023'!AI484</f>
        <v>299.3</v>
      </c>
      <c r="AI23" s="31">
        <f>0+'FIGARO raw 2023'!AJ484</f>
        <v>2779.8</v>
      </c>
      <c r="AJ23" s="31">
        <f>0+'FIGARO raw 2023'!AK484</f>
        <v>1778.1</v>
      </c>
      <c r="AK23" s="31">
        <f>0+'FIGARO raw 2023'!AL484</f>
        <v>29.4</v>
      </c>
      <c r="AL23" s="31">
        <f>0+'FIGARO raw 2023'!AM484</f>
        <v>380.6</v>
      </c>
      <c r="AM23" s="31">
        <f>0+'FIGARO raw 2023'!AN484</f>
        <v>43.8</v>
      </c>
      <c r="AN23" s="31">
        <f>0+'FIGARO raw 2023'!AO484</f>
        <v>76.9</v>
      </c>
      <c r="AO23" s="31">
        <f>0+'FIGARO raw 2023'!AP484</f>
        <v>211</v>
      </c>
      <c r="AP23" s="31">
        <f>0+'FIGARO raw 2023'!AQ484</f>
        <v>423.6</v>
      </c>
      <c r="AQ23" s="31">
        <f>0+'FIGARO raw 2023'!AR484</f>
        <v>87.6</v>
      </c>
      <c r="AR23" s="31">
        <f>0+'FIGARO raw 2023'!AS484</f>
        <v>32.6</v>
      </c>
      <c r="AS23" s="31">
        <f>0+'FIGARO raw 2023'!AT484</f>
        <v>60.4</v>
      </c>
      <c r="AT23" s="31">
        <f>0+'FIGARO raw 2023'!AU484</f>
        <v>264.3</v>
      </c>
      <c r="AU23" s="31">
        <f>0+'FIGARO raw 2023'!AV484</f>
        <v>290.9</v>
      </c>
      <c r="AV23" s="31">
        <f>0+'FIGARO raw 2023'!AW484</f>
        <v>284.4</v>
      </c>
      <c r="AW23" s="31">
        <f>0+'FIGARO raw 2023'!AX484</f>
        <v>215.7</v>
      </c>
      <c r="AX23" s="31">
        <f>0+'FIGARO raw 2023'!AY484</f>
        <v>65</v>
      </c>
      <c r="AY23" s="31">
        <f>0+'FIGARO raw 2023'!AZ484</f>
        <v>213.4</v>
      </c>
      <c r="AZ23" s="31">
        <f>0+'FIGARO raw 2023'!BA484</f>
        <v>988.4</v>
      </c>
      <c r="BA23" s="31">
        <f>0+'FIGARO raw 2023'!BB484</f>
        <v>34</v>
      </c>
      <c r="BB23" s="31">
        <f>0+'FIGARO raw 2023'!BC484</f>
        <v>36.1</v>
      </c>
      <c r="BC23" s="31">
        <f>0+'FIGARO raw 2023'!BD484</f>
        <v>410.9</v>
      </c>
      <c r="BD23" s="31">
        <f>0+'FIGARO raw 2023'!BE484</f>
        <v>6744.4</v>
      </c>
      <c r="BE23" s="31">
        <f>0+'FIGARO raw 2023'!BF484</f>
        <v>154.1</v>
      </c>
      <c r="BF23" s="31">
        <f>0+'FIGARO raw 2023'!BG484</f>
        <v>538.6</v>
      </c>
      <c r="BG23" s="31">
        <f>0+'FIGARO raw 2023'!BH484</f>
        <v>112.3</v>
      </c>
      <c r="BH23" s="31">
        <f>0+'FIGARO raw 2023'!BI484</f>
        <v>104</v>
      </c>
      <c r="BI23" s="31">
        <f>0+'FIGARO raw 2023'!BJ484</f>
        <v>154.6</v>
      </c>
      <c r="BJ23" s="31">
        <f>0+'FIGARO raw 2023'!BK484</f>
        <v>52.6</v>
      </c>
      <c r="BK23" s="31">
        <f>0+'FIGARO raw 2023'!BL484</f>
        <v>24.3</v>
      </c>
      <c r="BL23" s="31">
        <f>0+'FIGARO raw 2023'!BM484</f>
        <v>86.7</v>
      </c>
      <c r="BM23" s="31">
        <f>0+'FIGARO raw 2023'!BN484</f>
        <v>0</v>
      </c>
      <c r="BN23" s="31">
        <f>0+'FIGARO raw 2023'!BO484</f>
        <v>0</v>
      </c>
      <c r="BO23" s="31">
        <f>0+'FIGARO raw 2023'!BP484</f>
        <v>1712.1</v>
      </c>
      <c r="BP23" s="31">
        <f>0+'FIGARO raw 2023'!BQ484</f>
        <v>18825.3</v>
      </c>
      <c r="BQ23" s="31">
        <f>0+'FIGARO raw 2023'!BR484</f>
        <v>44.6</v>
      </c>
      <c r="BR23" s="31">
        <f>0+'FIGARO raw 2023'!BS484</f>
        <v>70910.9</v>
      </c>
      <c r="BS23" s="31">
        <f>0+'FIGARO raw 2023'!BT484</f>
        <v>-11207.6</v>
      </c>
    </row>
    <row r="24" spans="1:71" x14ac:dyDescent="0.25">
      <c r="A24" s="36" t="s">
        <v>270</v>
      </c>
      <c r="B24" s="27" t="s">
        <v>336</v>
      </c>
      <c r="C24" s="31">
        <f>0+'FIGARO raw 2023'!D508</f>
        <v>455.6</v>
      </c>
      <c r="D24" s="31">
        <f>0+'FIGARO raw 2023'!E508</f>
        <v>25.3</v>
      </c>
      <c r="E24" s="31">
        <f>0+'FIGARO raw 2023'!F508</f>
        <v>22.8</v>
      </c>
      <c r="F24" s="31">
        <f>0+'FIGARO raw 2023'!G508</f>
        <v>66.9</v>
      </c>
      <c r="G24" s="31">
        <f>0+'FIGARO raw 2023'!H508</f>
        <v>1707.8</v>
      </c>
      <c r="H24" s="31">
        <f>0+'FIGARO raw 2023'!I508</f>
        <v>739.7</v>
      </c>
      <c r="I24" s="31">
        <f>0+'FIGARO raw 2023'!J508</f>
        <v>1472.8</v>
      </c>
      <c r="J24" s="31">
        <f>0+'FIGARO raw 2023'!K508</f>
        <v>428.7</v>
      </c>
      <c r="K24" s="31">
        <f>0+'FIGARO raw 2023'!L508</f>
        <v>126.2</v>
      </c>
      <c r="L24" s="31">
        <f>0+'FIGARO raw 2023'!M508</f>
        <v>190.5</v>
      </c>
      <c r="M24" s="31">
        <f>0+'FIGARO raw 2023'!N508</f>
        <v>1342.8</v>
      </c>
      <c r="N24" s="31">
        <f>0+'FIGARO raw 2023'!O508</f>
        <v>1040.5</v>
      </c>
      <c r="O24" s="31">
        <f>0+'FIGARO raw 2023'!P508</f>
        <v>823.5</v>
      </c>
      <c r="P24" s="31">
        <f>0+'FIGARO raw 2023'!Q508</f>
        <v>448.3</v>
      </c>
      <c r="Q24" s="31">
        <f>0+'FIGARO raw 2023'!R508</f>
        <v>1008</v>
      </c>
      <c r="R24" s="31">
        <f>0+'FIGARO raw 2023'!S508</f>
        <v>1348.1</v>
      </c>
      <c r="S24" s="31">
        <f>0+'FIGARO raw 2023'!T508</f>
        <v>1338.6</v>
      </c>
      <c r="T24" s="31">
        <f>0+'FIGARO raw 2023'!U508</f>
        <v>716.4</v>
      </c>
      <c r="U24" s="31">
        <f>0+'FIGARO raw 2023'!V508</f>
        <v>1725.8</v>
      </c>
      <c r="V24" s="31">
        <f>0+'FIGARO raw 2023'!W508</f>
        <v>2514.4</v>
      </c>
      <c r="W24" s="31">
        <f>0+'FIGARO raw 2023'!X508</f>
        <v>517.4</v>
      </c>
      <c r="X24" s="31">
        <f>0+'FIGARO raw 2023'!Y508</f>
        <v>11652.8</v>
      </c>
      <c r="Y24" s="31">
        <f>0+'FIGARO raw 2023'!Z508</f>
        <v>840.9</v>
      </c>
      <c r="Z24" s="31">
        <f>0+'FIGARO raw 2023'!AA508</f>
        <v>623.8</v>
      </c>
      <c r="AA24" s="31">
        <f>0+'FIGARO raw 2023'!AB508</f>
        <v>66.4</v>
      </c>
      <c r="AB24" s="31">
        <f>0+'FIGARO raw 2023'!AC508</f>
        <v>316.6</v>
      </c>
      <c r="AC24" s="31">
        <f>0+'FIGARO raw 2023'!AD508</f>
        <v>8655.3</v>
      </c>
      <c r="AD24" s="31">
        <f>0+'FIGARO raw 2023'!AE508</f>
        <v>646.4</v>
      </c>
      <c r="AE24" s="31">
        <f>0+'FIGARO raw 2023'!AF508</f>
        <v>2487.7</v>
      </c>
      <c r="AF24" s="31">
        <f>0+'FIGARO raw 2023'!AG508</f>
        <v>1610.2</v>
      </c>
      <c r="AG24" s="31">
        <f>0+'FIGARO raw 2023'!AH508</f>
        <v>697</v>
      </c>
      <c r="AH24" s="31">
        <f>0+'FIGARO raw 2023'!AI508</f>
        <v>90.7</v>
      </c>
      <c r="AI24" s="31">
        <f>0+'FIGARO raw 2023'!AJ508</f>
        <v>96.5</v>
      </c>
      <c r="AJ24" s="31">
        <f>0+'FIGARO raw 2023'!AK508</f>
        <v>456.7</v>
      </c>
      <c r="AK24" s="31">
        <f>0+'FIGARO raw 2023'!AL508</f>
        <v>51.6</v>
      </c>
      <c r="AL24" s="31">
        <f>0+'FIGARO raw 2023'!AM508</f>
        <v>1741.5</v>
      </c>
      <c r="AM24" s="31">
        <f>0+'FIGARO raw 2023'!AN508</f>
        <v>215</v>
      </c>
      <c r="AN24" s="31">
        <f>0+'FIGARO raw 2023'!AO508</f>
        <v>610.7</v>
      </c>
      <c r="AO24" s="31">
        <f>0+'FIGARO raw 2023'!AP508</f>
        <v>361.5</v>
      </c>
      <c r="AP24" s="31">
        <f>0+'FIGARO raw 2023'!AQ508</f>
        <v>853</v>
      </c>
      <c r="AQ24" s="31">
        <f>0+'FIGARO raw 2023'!AR508</f>
        <v>265.8</v>
      </c>
      <c r="AR24" s="31">
        <f>0+'FIGARO raw 2023'!AS508</f>
        <v>106.1</v>
      </c>
      <c r="AS24" s="31">
        <f>0+'FIGARO raw 2023'!AT508</f>
        <v>129.6</v>
      </c>
      <c r="AT24" s="31">
        <f>0+'FIGARO raw 2023'!AU508</f>
        <v>1234</v>
      </c>
      <c r="AU24" s="31">
        <f>0+'FIGARO raw 2023'!AV508</f>
        <v>892.4</v>
      </c>
      <c r="AV24" s="31">
        <f>0+'FIGARO raw 2023'!AW508</f>
        <v>521.5</v>
      </c>
      <c r="AW24" s="31">
        <f>0+'FIGARO raw 2023'!AX508</f>
        <v>406.1</v>
      </c>
      <c r="AX24" s="31">
        <f>0+'FIGARO raw 2023'!AY508</f>
        <v>287.6</v>
      </c>
      <c r="AY24" s="31">
        <f>0+'FIGARO raw 2023'!AZ508</f>
        <v>516</v>
      </c>
      <c r="AZ24" s="31">
        <f>0+'FIGARO raw 2023'!BA508</f>
        <v>596.8</v>
      </c>
      <c r="BA24" s="31">
        <f>0+'FIGARO raw 2023'!BB508</f>
        <v>140.4</v>
      </c>
      <c r="BB24" s="31">
        <f>0+'FIGARO raw 2023'!BC508</f>
        <v>71.3</v>
      </c>
      <c r="BC24" s="31">
        <f>0+'FIGARO raw 2023'!BD508</f>
        <v>1072.2</v>
      </c>
      <c r="BD24" s="31">
        <f>0+'FIGARO raw 2023'!BE508</f>
        <v>1018.2</v>
      </c>
      <c r="BE24" s="31">
        <f>0+'FIGARO raw 2023'!BF508</f>
        <v>766.9</v>
      </c>
      <c r="BF24" s="31">
        <f>0+'FIGARO raw 2023'!BG508</f>
        <v>16374.4</v>
      </c>
      <c r="BG24" s="31">
        <f>0+'FIGARO raw 2023'!BH508</f>
        <v>1450.9</v>
      </c>
      <c r="BH24" s="31">
        <f>0+'FIGARO raw 2023'!BI508</f>
        <v>932.3</v>
      </c>
      <c r="BI24" s="31">
        <f>0+'FIGARO raw 2023'!BJ508</f>
        <v>758.8</v>
      </c>
      <c r="BJ24" s="31">
        <f>0+'FIGARO raw 2023'!BK508</f>
        <v>295.9</v>
      </c>
      <c r="BK24" s="31">
        <f>0+'FIGARO raw 2023'!BL508</f>
        <v>85.8</v>
      </c>
      <c r="BL24" s="31">
        <f>0+'FIGARO raw 2023'!BM508</f>
        <v>288.6</v>
      </c>
      <c r="BM24" s="31">
        <f>0+'FIGARO raw 2023'!BN508</f>
        <v>0</v>
      </c>
      <c r="BN24" s="31">
        <f>0+'FIGARO raw 2023'!BO508</f>
        <v>0</v>
      </c>
      <c r="BO24" s="31">
        <f>0+'FIGARO raw 2023'!BP508</f>
        <v>6378.6</v>
      </c>
      <c r="BP24" s="31">
        <f>0+'FIGARO raw 2023'!BQ508</f>
        <v>81204.9</v>
      </c>
      <c r="BQ24" s="31">
        <f>0+'FIGARO raw 2023'!BR508</f>
        <v>51.3</v>
      </c>
      <c r="BR24" s="31">
        <f>0+'FIGARO raw 2023'!BS508</f>
        <v>36471</v>
      </c>
      <c r="BS24" s="31">
        <f>0+'FIGARO raw 2023'!BT508</f>
        <v>-1607.8</v>
      </c>
    </row>
    <row r="25" spans="1:71" x14ac:dyDescent="0.25">
      <c r="A25" s="36" t="s">
        <v>121</v>
      </c>
      <c r="B25" s="27" t="s">
        <v>337</v>
      </c>
      <c r="C25" s="31">
        <f>0+'FIGARO raw 2023'!D532</f>
        <v>7868.1</v>
      </c>
      <c r="D25" s="31">
        <f>0+'FIGARO raw 2023'!E532</f>
        <v>196.8</v>
      </c>
      <c r="E25" s="31">
        <f>0+'FIGARO raw 2023'!F532</f>
        <v>117</v>
      </c>
      <c r="F25" s="31">
        <f>0+'FIGARO raw 2023'!G532</f>
        <v>1511.5</v>
      </c>
      <c r="G25" s="31">
        <f>0+'FIGARO raw 2023'!H532</f>
        <v>4703.1</v>
      </c>
      <c r="H25" s="31">
        <f>0+'FIGARO raw 2023'!I532</f>
        <v>638.4</v>
      </c>
      <c r="I25" s="31">
        <f>0+'FIGARO raw 2023'!J532</f>
        <v>1050.2</v>
      </c>
      <c r="J25" s="31">
        <f>0+'FIGARO raw 2023'!K532</f>
        <v>1604.9</v>
      </c>
      <c r="K25" s="31">
        <f>0+'FIGARO raw 2023'!L532</f>
        <v>355.9</v>
      </c>
      <c r="L25" s="31">
        <f>0+'FIGARO raw 2023'!M532</f>
        <v>1254.3</v>
      </c>
      <c r="M25" s="31">
        <f>0+'FIGARO raw 2023'!N532</f>
        <v>3773.9</v>
      </c>
      <c r="N25" s="31">
        <f>0+'FIGARO raw 2023'!O532</f>
        <v>627.8</v>
      </c>
      <c r="O25" s="31">
        <f>0+'FIGARO raw 2023'!P532</f>
        <v>1435.3</v>
      </c>
      <c r="P25" s="31">
        <f>0+'FIGARO raw 2023'!Q532</f>
        <v>1957.5</v>
      </c>
      <c r="Q25" s="31">
        <f>0+'FIGARO raw 2023'!R532</f>
        <v>5490.5</v>
      </c>
      <c r="R25" s="31">
        <f>0+'FIGARO raw 2023'!S532</f>
        <v>4949.6</v>
      </c>
      <c r="S25" s="31">
        <f>0+'FIGARO raw 2023'!T532</f>
        <v>1744.3</v>
      </c>
      <c r="T25" s="31">
        <f>0+'FIGARO raw 2023'!U532</f>
        <v>2516.9</v>
      </c>
      <c r="U25" s="31">
        <f>0+'FIGARO raw 2023'!V532</f>
        <v>8467.9</v>
      </c>
      <c r="V25" s="31">
        <f>0+'FIGARO raw 2023'!W532</f>
        <v>6719.4</v>
      </c>
      <c r="W25" s="31">
        <f>0+'FIGARO raw 2023'!X532</f>
        <v>4921.4</v>
      </c>
      <c r="X25" s="31">
        <f>0+'FIGARO raw 2023'!Y532</f>
        <v>1196.7</v>
      </c>
      <c r="Y25" s="31">
        <f>0+'FIGARO raw 2023'!Z532</f>
        <v>11312.2</v>
      </c>
      <c r="Z25" s="31">
        <f>0+'FIGARO raw 2023'!AA532</f>
        <v>9917.5</v>
      </c>
      <c r="AA25" s="31">
        <f>0+'FIGARO raw 2023'!AB532</f>
        <v>615.7</v>
      </c>
      <c r="AB25" s="31">
        <f>0+'FIGARO raw 2023'!AC532</f>
        <v>1543.9</v>
      </c>
      <c r="AC25" s="31">
        <f>0+'FIGARO raw 2023'!AD532</f>
        <v>9099.2</v>
      </c>
      <c r="AD25" s="31">
        <f>0+'FIGARO raw 2023'!AE532</f>
        <v>985.8</v>
      </c>
      <c r="AE25" s="31">
        <f>0+'FIGARO raw 2023'!AF532</f>
        <v>3741.4</v>
      </c>
      <c r="AF25" s="31">
        <f>0+'FIGARO raw 2023'!AG532</f>
        <v>2475.1</v>
      </c>
      <c r="AG25" s="31">
        <f>0+'FIGARO raw 2023'!AH532</f>
        <v>6022</v>
      </c>
      <c r="AH25" s="31">
        <f>0+'FIGARO raw 2023'!AI532</f>
        <v>2665.2</v>
      </c>
      <c r="AI25" s="31">
        <f>0+'FIGARO raw 2023'!AJ532</f>
        <v>5640.8</v>
      </c>
      <c r="AJ25" s="31">
        <f>0+'FIGARO raw 2023'!AK532</f>
        <v>2611.1</v>
      </c>
      <c r="AK25" s="31">
        <f>0+'FIGARO raw 2023'!AL532</f>
        <v>179.2</v>
      </c>
      <c r="AL25" s="31">
        <f>0+'FIGARO raw 2023'!AM532</f>
        <v>1463</v>
      </c>
      <c r="AM25" s="31">
        <f>0+'FIGARO raw 2023'!AN532</f>
        <v>177.4</v>
      </c>
      <c r="AN25" s="31">
        <f>0+'FIGARO raw 2023'!AO532</f>
        <v>253.8</v>
      </c>
      <c r="AO25" s="31">
        <f>0+'FIGARO raw 2023'!AP532</f>
        <v>2399.2</v>
      </c>
      <c r="AP25" s="31">
        <f>0+'FIGARO raw 2023'!AQ532</f>
        <v>1742.1</v>
      </c>
      <c r="AQ25" s="31">
        <f>0+'FIGARO raw 2023'!AR532</f>
        <v>336.3</v>
      </c>
      <c r="AR25" s="31">
        <f>0+'FIGARO raw 2023'!AS532</f>
        <v>173.7</v>
      </c>
      <c r="AS25" s="31">
        <f>0+'FIGARO raw 2023'!AT532</f>
        <v>192.6</v>
      </c>
      <c r="AT25" s="31">
        <f>0+'FIGARO raw 2023'!AU532</f>
        <v>2063.4</v>
      </c>
      <c r="AU25" s="31">
        <f>0+'FIGARO raw 2023'!AV532</f>
        <v>1220.4</v>
      </c>
      <c r="AV25" s="31">
        <f>0+'FIGARO raw 2023'!AW532</f>
        <v>778.1</v>
      </c>
      <c r="AW25" s="31">
        <f>0+'FIGARO raw 2023'!AX532</f>
        <v>775.5</v>
      </c>
      <c r="AX25" s="31">
        <f>0+'FIGARO raw 2023'!AY532</f>
        <v>186.2</v>
      </c>
      <c r="AY25" s="31">
        <f>0+'FIGARO raw 2023'!AZ532</f>
        <v>450.8</v>
      </c>
      <c r="AZ25" s="31">
        <f>0+'FIGARO raw 2023'!BA532</f>
        <v>1878.4</v>
      </c>
      <c r="BA25" s="31">
        <f>0+'FIGARO raw 2023'!BB532</f>
        <v>332.6</v>
      </c>
      <c r="BB25" s="31">
        <f>0+'FIGARO raw 2023'!BC532</f>
        <v>106.6</v>
      </c>
      <c r="BC25" s="31">
        <f>0+'FIGARO raw 2023'!BD532</f>
        <v>1575.7</v>
      </c>
      <c r="BD25" s="31">
        <f>0+'FIGARO raw 2023'!BE532</f>
        <v>4511.8</v>
      </c>
      <c r="BE25" s="31">
        <f>0+'FIGARO raw 2023'!BF532</f>
        <v>489.8</v>
      </c>
      <c r="BF25" s="31">
        <f>0+'FIGARO raw 2023'!BG532</f>
        <v>3179.8</v>
      </c>
      <c r="BG25" s="31">
        <f>0+'FIGARO raw 2023'!BH532</f>
        <v>712.9</v>
      </c>
      <c r="BH25" s="31">
        <f>0+'FIGARO raw 2023'!BI532</f>
        <v>349.5</v>
      </c>
      <c r="BI25" s="31">
        <f>0+'FIGARO raw 2023'!BJ532</f>
        <v>428</v>
      </c>
      <c r="BJ25" s="31">
        <f>0+'FIGARO raw 2023'!BK532</f>
        <v>117.6</v>
      </c>
      <c r="BK25" s="31">
        <f>0+'FIGARO raw 2023'!BL532</f>
        <v>69.2</v>
      </c>
      <c r="BL25" s="31">
        <f>0+'FIGARO raw 2023'!BM532</f>
        <v>303</v>
      </c>
      <c r="BM25" s="31">
        <f>0+'FIGARO raw 2023'!BN532</f>
        <v>0</v>
      </c>
      <c r="BN25" s="31">
        <f>0+'FIGARO raw 2023'!BO532</f>
        <v>0</v>
      </c>
      <c r="BO25" s="31">
        <f>0+'FIGARO raw 2023'!BP532</f>
        <v>315.3</v>
      </c>
      <c r="BP25" s="31">
        <f>0+'FIGARO raw 2023'!BQ532</f>
        <v>5675.2</v>
      </c>
      <c r="BQ25" s="31">
        <f>0+'FIGARO raw 2023'!BR532</f>
        <v>5.9</v>
      </c>
      <c r="BR25" s="31">
        <f>0+'FIGARO raw 2023'!BS532</f>
        <v>71478.1</v>
      </c>
      <c r="BS25" s="31">
        <f>0+'FIGARO raw 2023'!BT532</f>
        <v>1506.5</v>
      </c>
    </row>
    <row r="26" spans="1:71" x14ac:dyDescent="0.25">
      <c r="A26" s="36" t="s">
        <v>271</v>
      </c>
      <c r="B26" s="27" t="s">
        <v>338</v>
      </c>
      <c r="C26" s="31">
        <f>0+'FIGARO raw 2023'!D556</f>
        <v>12538.6</v>
      </c>
      <c r="D26" s="31">
        <f>0+'FIGARO raw 2023'!E556</f>
        <v>298.5</v>
      </c>
      <c r="E26" s="31">
        <f>0+'FIGARO raw 2023'!F556</f>
        <v>238.6</v>
      </c>
      <c r="F26" s="31">
        <f>0+'FIGARO raw 2023'!G556</f>
        <v>5966.2</v>
      </c>
      <c r="G26" s="31">
        <f>0+'FIGARO raw 2023'!H556</f>
        <v>27194.2</v>
      </c>
      <c r="H26" s="31">
        <f>0+'FIGARO raw 2023'!I556</f>
        <v>3763.3</v>
      </c>
      <c r="I26" s="31">
        <f>0+'FIGARO raw 2023'!J556</f>
        <v>4472.5</v>
      </c>
      <c r="J26" s="31">
        <f>0+'FIGARO raw 2023'!K556</f>
        <v>12341.2</v>
      </c>
      <c r="K26" s="31">
        <f>0+'FIGARO raw 2023'!L556</f>
        <v>1543.1</v>
      </c>
      <c r="L26" s="31">
        <f>0+'FIGARO raw 2023'!M556</f>
        <v>11089.7</v>
      </c>
      <c r="M26" s="31">
        <f>0+'FIGARO raw 2023'!N556</f>
        <v>25695.7</v>
      </c>
      <c r="N26" s="31">
        <f>0+'FIGARO raw 2023'!O556</f>
        <v>3049.2</v>
      </c>
      <c r="O26" s="31">
        <f>0+'FIGARO raw 2023'!P556</f>
        <v>10087</v>
      </c>
      <c r="P26" s="31">
        <f>0+'FIGARO raw 2023'!Q556</f>
        <v>15089.9</v>
      </c>
      <c r="Q26" s="31">
        <f>0+'FIGARO raw 2023'!R556</f>
        <v>28117.6</v>
      </c>
      <c r="R26" s="31">
        <f>0+'FIGARO raw 2023'!S556</f>
        <v>10680.8</v>
      </c>
      <c r="S26" s="31">
        <f>0+'FIGARO raw 2023'!T556</f>
        <v>3059.4</v>
      </c>
      <c r="T26" s="31">
        <f>0+'FIGARO raw 2023'!U556</f>
        <v>5216.8</v>
      </c>
      <c r="U26" s="31">
        <f>0+'FIGARO raw 2023'!V556</f>
        <v>6766.9</v>
      </c>
      <c r="V26" s="31">
        <f>0+'FIGARO raw 2023'!W556</f>
        <v>12139</v>
      </c>
      <c r="W26" s="31">
        <f>0+'FIGARO raw 2023'!X556</f>
        <v>1784.8</v>
      </c>
      <c r="X26" s="31">
        <f>0+'FIGARO raw 2023'!Y556</f>
        <v>3086.2</v>
      </c>
      <c r="Y26" s="31">
        <f>0+'FIGARO raw 2023'!Z556</f>
        <v>2409.6</v>
      </c>
      <c r="Z26" s="31">
        <f>0+'FIGARO raw 2023'!AA556</f>
        <v>312099.4</v>
      </c>
      <c r="AA26" s="31">
        <f>0+'FIGARO raw 2023'!AB556</f>
        <v>5593.9</v>
      </c>
      <c r="AB26" s="31">
        <f>0+'FIGARO raw 2023'!AC556</f>
        <v>6275.9</v>
      </c>
      <c r="AC26" s="31">
        <f>0+'FIGARO raw 2023'!AD556</f>
        <v>17830.2</v>
      </c>
      <c r="AD26" s="31">
        <f>0+'FIGARO raw 2023'!AE556</f>
        <v>5154.1</v>
      </c>
      <c r="AE26" s="31">
        <f>0+'FIGARO raw 2023'!AF556</f>
        <v>14850.4</v>
      </c>
      <c r="AF26" s="31">
        <f>0+'FIGARO raw 2023'!AG556</f>
        <v>26030.1</v>
      </c>
      <c r="AG26" s="31">
        <f>0+'FIGARO raw 2023'!AH556</f>
        <v>15837.7</v>
      </c>
      <c r="AH26" s="31">
        <f>0+'FIGARO raw 2023'!AI556</f>
        <v>311.4</v>
      </c>
      <c r="AI26" s="31">
        <f>0+'FIGARO raw 2023'!AJ556</f>
        <v>661.8</v>
      </c>
      <c r="AJ26" s="31">
        <f>0+'FIGARO raw 2023'!AK556</f>
        <v>8581.4</v>
      </c>
      <c r="AK26" s="31">
        <f>0+'FIGARO raw 2023'!AL556</f>
        <v>1567.6</v>
      </c>
      <c r="AL26" s="31">
        <f>0+'FIGARO raw 2023'!AM556</f>
        <v>24950</v>
      </c>
      <c r="AM26" s="31">
        <f>0+'FIGARO raw 2023'!AN556</f>
        <v>1152.5</v>
      </c>
      <c r="AN26" s="31">
        <f>0+'FIGARO raw 2023'!AO556</f>
        <v>1700</v>
      </c>
      <c r="AO26" s="31">
        <f>0+'FIGARO raw 2023'!AP556</f>
        <v>6957</v>
      </c>
      <c r="AP26" s="31">
        <f>0+'FIGARO raw 2023'!AQ556</f>
        <v>6720.5</v>
      </c>
      <c r="AQ26" s="31">
        <f>0+'FIGARO raw 2023'!AR556</f>
        <v>3202.7</v>
      </c>
      <c r="AR26" s="31">
        <f>0+'FIGARO raw 2023'!AS556</f>
        <v>1258.7</v>
      </c>
      <c r="AS26" s="31">
        <f>0+'FIGARO raw 2023'!AT556</f>
        <v>984.8</v>
      </c>
      <c r="AT26" s="31">
        <f>0+'FIGARO raw 2023'!AU556</f>
        <v>18972.7</v>
      </c>
      <c r="AU26" s="31">
        <f>0+'FIGARO raw 2023'!AV556</f>
        <v>7058.9</v>
      </c>
      <c r="AV26" s="31">
        <f>0+'FIGARO raw 2023'!AW556</f>
        <v>3204.2</v>
      </c>
      <c r="AW26" s="31">
        <f>0+'FIGARO raw 2023'!AX556</f>
        <v>2421.5</v>
      </c>
      <c r="AX26" s="31">
        <f>0+'FIGARO raw 2023'!AY556</f>
        <v>1076.4</v>
      </c>
      <c r="AY26" s="31">
        <f>0+'FIGARO raw 2023'!AZ556</f>
        <v>1753.2</v>
      </c>
      <c r="AZ26" s="31">
        <f>0+'FIGARO raw 2023'!BA556</f>
        <v>1490.3</v>
      </c>
      <c r="BA26" s="31">
        <f>0+'FIGARO raw 2023'!BB556</f>
        <v>1331.4</v>
      </c>
      <c r="BB26" s="31">
        <f>0+'FIGARO raw 2023'!BC556</f>
        <v>811.8</v>
      </c>
      <c r="BC26" s="31">
        <f>0+'FIGARO raw 2023'!BD556</f>
        <v>5866.5</v>
      </c>
      <c r="BD26" s="31">
        <f>0+'FIGARO raw 2023'!BE556</f>
        <v>16377</v>
      </c>
      <c r="BE26" s="31">
        <f>0+'FIGARO raw 2023'!BF556</f>
        <v>10873.8</v>
      </c>
      <c r="BF26" s="31">
        <f>0+'FIGARO raw 2023'!BG556</f>
        <v>13737.9</v>
      </c>
      <c r="BG26" s="31">
        <f>0+'FIGARO raw 2023'!BH556</f>
        <v>7945.3</v>
      </c>
      <c r="BH26" s="31">
        <f>0+'FIGARO raw 2023'!BI556</f>
        <v>3416.5</v>
      </c>
      <c r="BI26" s="31">
        <f>0+'FIGARO raw 2023'!BJ556</f>
        <v>5195</v>
      </c>
      <c r="BJ26" s="31">
        <f>0+'FIGARO raw 2023'!BK556</f>
        <v>2710.2</v>
      </c>
      <c r="BK26" s="31">
        <f>0+'FIGARO raw 2023'!BL556</f>
        <v>326.3</v>
      </c>
      <c r="BL26" s="31">
        <f>0+'FIGARO raw 2023'!BM556</f>
        <v>4414.9</v>
      </c>
      <c r="BM26" s="31">
        <f>0+'FIGARO raw 2023'!BN556</f>
        <v>0</v>
      </c>
      <c r="BN26" s="31">
        <f>0+'FIGARO raw 2023'!BO556</f>
        <v>0</v>
      </c>
      <c r="BO26" s="31">
        <f>0+'FIGARO raw 2023'!BP556</f>
        <v>4659.7</v>
      </c>
      <c r="BP26" s="31">
        <f>0+'FIGARO raw 2023'!BQ556</f>
        <v>294551.2</v>
      </c>
      <c r="BQ26" s="31">
        <f>0+'FIGARO raw 2023'!BR556</f>
        <v>87.9</v>
      </c>
      <c r="BR26" s="31">
        <f>0+'FIGARO raw 2023'!BS556</f>
        <v>22919.3</v>
      </c>
      <c r="BS26" s="31">
        <f>0+'FIGARO raw 2023'!BT556</f>
        <v>1479</v>
      </c>
    </row>
    <row r="27" spans="1:71" x14ac:dyDescent="0.25">
      <c r="A27" s="36" t="s">
        <v>272</v>
      </c>
      <c r="B27" s="27" t="s">
        <v>339</v>
      </c>
      <c r="C27" s="31">
        <f>0+'FIGARO raw 2023'!D580</f>
        <v>1689.7</v>
      </c>
      <c r="D27" s="31">
        <f>0+'FIGARO raw 2023'!E580</f>
        <v>18.8</v>
      </c>
      <c r="E27" s="31">
        <f>0+'FIGARO raw 2023'!F580</f>
        <v>35.2</v>
      </c>
      <c r="F27" s="31">
        <f>0+'FIGARO raw 2023'!G580</f>
        <v>211.2</v>
      </c>
      <c r="G27" s="31">
        <f>0+'FIGARO raw 2023'!H580</f>
        <v>1824.5</v>
      </c>
      <c r="H27" s="31">
        <f>0+'FIGARO raw 2023'!I580</f>
        <v>268</v>
      </c>
      <c r="I27" s="31">
        <f>0+'FIGARO raw 2023'!J580</f>
        <v>121.1</v>
      </c>
      <c r="J27" s="31">
        <f>0+'FIGARO raw 2023'!K580</f>
        <v>514.5</v>
      </c>
      <c r="K27" s="31">
        <f>0+'FIGARO raw 2023'!L580</f>
        <v>67.8</v>
      </c>
      <c r="L27" s="31">
        <f>0+'FIGARO raw 2023'!M580</f>
        <v>343.5</v>
      </c>
      <c r="M27" s="31">
        <f>0+'FIGARO raw 2023'!N580</f>
        <v>1049.7</v>
      </c>
      <c r="N27" s="31">
        <f>0+'FIGARO raw 2023'!O580</f>
        <v>220.3</v>
      </c>
      <c r="O27" s="31">
        <f>0+'FIGARO raw 2023'!P580</f>
        <v>423.8</v>
      </c>
      <c r="P27" s="31">
        <f>0+'FIGARO raw 2023'!Q580</f>
        <v>367.2</v>
      </c>
      <c r="Q27" s="31">
        <f>0+'FIGARO raw 2023'!R580</f>
        <v>1471.7</v>
      </c>
      <c r="R27" s="31">
        <f>0+'FIGARO raw 2023'!S580</f>
        <v>656.1</v>
      </c>
      <c r="S27" s="31">
        <f>0+'FIGARO raw 2023'!T580</f>
        <v>143</v>
      </c>
      <c r="T27" s="31">
        <f>0+'FIGARO raw 2023'!U580</f>
        <v>264.9</v>
      </c>
      <c r="U27" s="31">
        <f>0+'FIGARO raw 2023'!V580</f>
        <v>449.8</v>
      </c>
      <c r="V27" s="31">
        <f>0+'FIGARO raw 2023'!W580</f>
        <v>519.9</v>
      </c>
      <c r="W27" s="31">
        <f>0+'FIGARO raw 2023'!X580</f>
        <v>171</v>
      </c>
      <c r="X27" s="31">
        <f>0+'FIGARO raw 2023'!Y580</f>
        <v>167.9</v>
      </c>
      <c r="Y27" s="31">
        <f>0+'FIGARO raw 2023'!Z580</f>
        <v>149.7</v>
      </c>
      <c r="Z27" s="31">
        <f>0+'FIGARO raw 2023'!AA580</f>
        <v>1537.6</v>
      </c>
      <c r="AA27" s="31">
        <f>0+'FIGARO raw 2023'!AB580</f>
        <v>3060.9</v>
      </c>
      <c r="AB27" s="31">
        <f>0+'FIGARO raw 2023'!AC580</f>
        <v>2793</v>
      </c>
      <c r="AC27" s="31">
        <f>0+'FIGARO raw 2023'!AD580</f>
        <v>1828.1</v>
      </c>
      <c r="AD27" s="31">
        <f>0+'FIGARO raw 2023'!AE580</f>
        <v>216.3</v>
      </c>
      <c r="AE27" s="31">
        <f>0+'FIGARO raw 2023'!AF580</f>
        <v>861.9</v>
      </c>
      <c r="AF27" s="31">
        <f>0+'FIGARO raw 2023'!AG580</f>
        <v>897.2</v>
      </c>
      <c r="AG27" s="31">
        <f>0+'FIGARO raw 2023'!AH580</f>
        <v>319.4</v>
      </c>
      <c r="AH27" s="31">
        <f>0+'FIGARO raw 2023'!AI580</f>
        <v>20.9</v>
      </c>
      <c r="AI27" s="31">
        <f>0+'FIGARO raw 2023'!AJ580</f>
        <v>22.8</v>
      </c>
      <c r="AJ27" s="31">
        <f>0+'FIGARO raw 2023'!AK580</f>
        <v>311</v>
      </c>
      <c r="AK27" s="31">
        <f>0+'FIGARO raw 2023'!AL580</f>
        <v>59.7</v>
      </c>
      <c r="AL27" s="31">
        <f>0+'FIGARO raw 2023'!AM580</f>
        <v>1904.1</v>
      </c>
      <c r="AM27" s="31">
        <f>0+'FIGARO raw 2023'!AN580</f>
        <v>51.4</v>
      </c>
      <c r="AN27" s="31">
        <f>0+'FIGARO raw 2023'!AO580</f>
        <v>207.7</v>
      </c>
      <c r="AO27" s="31">
        <f>0+'FIGARO raw 2023'!AP580</f>
        <v>182.8</v>
      </c>
      <c r="AP27" s="31">
        <f>0+'FIGARO raw 2023'!AQ580</f>
        <v>225.9</v>
      </c>
      <c r="AQ27" s="31">
        <f>0+'FIGARO raw 2023'!AR580</f>
        <v>204.6</v>
      </c>
      <c r="AR27" s="31">
        <f>0+'FIGARO raw 2023'!AS580</f>
        <v>81.1</v>
      </c>
      <c r="AS27" s="31">
        <f>0+'FIGARO raw 2023'!AT580</f>
        <v>174.5</v>
      </c>
      <c r="AT27" s="31">
        <f>0+'FIGARO raw 2023'!AU580</f>
        <v>2224.2</v>
      </c>
      <c r="AU27" s="31">
        <f>0+'FIGARO raw 2023'!AV580</f>
        <v>382.8</v>
      </c>
      <c r="AV27" s="31">
        <f>0+'FIGARO raw 2023'!AW580</f>
        <v>702.8</v>
      </c>
      <c r="AW27" s="31">
        <f>0+'FIGARO raw 2023'!AX580</f>
        <v>173.1</v>
      </c>
      <c r="AX27" s="31">
        <f>0+'FIGARO raw 2023'!AY580</f>
        <v>56.7</v>
      </c>
      <c r="AY27" s="31">
        <f>0+'FIGARO raw 2023'!AZ580</f>
        <v>143.2</v>
      </c>
      <c r="AZ27" s="31">
        <f>0+'FIGARO raw 2023'!BA580</f>
        <v>112.4</v>
      </c>
      <c r="BA27" s="31">
        <f>0+'FIGARO raw 2023'!BB580</f>
        <v>40.1</v>
      </c>
      <c r="BB27" s="31">
        <f>0+'FIGARO raw 2023'!BC580</f>
        <v>43.3</v>
      </c>
      <c r="BC27" s="31">
        <f>0+'FIGARO raw 2023'!BD580</f>
        <v>484.5</v>
      </c>
      <c r="BD27" s="31">
        <f>0+'FIGARO raw 2023'!BE580</f>
        <v>2805.4</v>
      </c>
      <c r="BE27" s="31">
        <f>0+'FIGARO raw 2023'!BF580</f>
        <v>1169.5</v>
      </c>
      <c r="BF27" s="31">
        <f>0+'FIGARO raw 2023'!BG580</f>
        <v>1641.9</v>
      </c>
      <c r="BG27" s="31">
        <f>0+'FIGARO raw 2023'!BH580</f>
        <v>845.3</v>
      </c>
      <c r="BH27" s="31">
        <f>0+'FIGARO raw 2023'!BI580</f>
        <v>353.1</v>
      </c>
      <c r="BI27" s="31">
        <f>0+'FIGARO raw 2023'!BJ580</f>
        <v>628.5</v>
      </c>
      <c r="BJ27" s="31">
        <f>0+'FIGARO raw 2023'!BK580</f>
        <v>287.1</v>
      </c>
      <c r="BK27" s="31">
        <f>0+'FIGARO raw 2023'!BL580</f>
        <v>18.2</v>
      </c>
      <c r="BL27" s="31">
        <f>0+'FIGARO raw 2023'!BM580</f>
        <v>379.6</v>
      </c>
      <c r="BM27" s="31">
        <f>0+'FIGARO raw 2023'!BN580</f>
        <v>0</v>
      </c>
      <c r="BN27" s="31">
        <f>0+'FIGARO raw 2023'!BO580</f>
        <v>0</v>
      </c>
      <c r="BO27" s="31">
        <f>0+'FIGARO raw 2023'!BP580</f>
        <v>3655.5</v>
      </c>
      <c r="BP27" s="31">
        <f>0+'FIGARO raw 2023'!BQ580</f>
        <v>25600.8</v>
      </c>
      <c r="BQ27" s="31">
        <f>0+'FIGARO raw 2023'!BR580</f>
        <v>6.1</v>
      </c>
      <c r="BR27" s="31">
        <f>0+'FIGARO raw 2023'!BS580</f>
        <v>1366.7</v>
      </c>
      <c r="BS27" s="31">
        <f>0+'FIGARO raw 2023'!BT580</f>
        <v>24.4</v>
      </c>
    </row>
    <row r="28" spans="1:71" x14ac:dyDescent="0.25">
      <c r="A28" s="36" t="s">
        <v>273</v>
      </c>
      <c r="B28" s="27" t="s">
        <v>340</v>
      </c>
      <c r="C28" s="31">
        <f>0+'FIGARO raw 2023'!D604</f>
        <v>2238.5</v>
      </c>
      <c r="D28" s="31">
        <f>0+'FIGARO raw 2023'!E604</f>
        <v>80.6</v>
      </c>
      <c r="E28" s="31">
        <f>0+'FIGARO raw 2023'!F604</f>
        <v>45.5</v>
      </c>
      <c r="F28" s="31">
        <f>0+'FIGARO raw 2023'!G604</f>
        <v>1552.3</v>
      </c>
      <c r="G28" s="31">
        <f>0+'FIGARO raw 2023'!H604</f>
        <v>7260</v>
      </c>
      <c r="H28" s="31">
        <f>0+'FIGARO raw 2023'!I604</f>
        <v>1438.2</v>
      </c>
      <c r="I28" s="31">
        <f>0+'FIGARO raw 2023'!J604</f>
        <v>1109.3</v>
      </c>
      <c r="J28" s="31">
        <f>0+'FIGARO raw 2023'!K604</f>
        <v>6576.8</v>
      </c>
      <c r="K28" s="31">
        <f>0+'FIGARO raw 2023'!L604</f>
        <v>348.4</v>
      </c>
      <c r="L28" s="31">
        <f>0+'FIGARO raw 2023'!M604</f>
        <v>2158.8</v>
      </c>
      <c r="M28" s="31">
        <f>0+'FIGARO raw 2023'!N604</f>
        <v>5893</v>
      </c>
      <c r="N28" s="31">
        <f>0+'FIGARO raw 2023'!O604</f>
        <v>993.5</v>
      </c>
      <c r="O28" s="31">
        <f>0+'FIGARO raw 2023'!P604</f>
        <v>5640</v>
      </c>
      <c r="P28" s="31">
        <f>0+'FIGARO raw 2023'!Q604</f>
        <v>2700.8</v>
      </c>
      <c r="Q28" s="31">
        <f>0+'FIGARO raw 2023'!R604</f>
        <v>20368</v>
      </c>
      <c r="R28" s="31">
        <f>0+'FIGARO raw 2023'!S604</f>
        <v>6366.6</v>
      </c>
      <c r="S28" s="31">
        <f>0+'FIGARO raw 2023'!T604</f>
        <v>552.1</v>
      </c>
      <c r="T28" s="31">
        <f>0+'FIGARO raw 2023'!U604</f>
        <v>4612.6</v>
      </c>
      <c r="U28" s="31">
        <f>0+'FIGARO raw 2023'!V604</f>
        <v>2307.1</v>
      </c>
      <c r="V28" s="31">
        <f>0+'FIGARO raw 2023'!W604</f>
        <v>2245.4</v>
      </c>
      <c r="W28" s="31">
        <f>0+'FIGARO raw 2023'!X604</f>
        <v>572.2</v>
      </c>
      <c r="X28" s="31">
        <f>0+'FIGARO raw 2023'!Y604</f>
        <v>1082.1</v>
      </c>
      <c r="Y28" s="31">
        <f>0+'FIGARO raw 2023'!Z604</f>
        <v>540.8</v>
      </c>
      <c r="Z28" s="31">
        <f>0+'FIGARO raw 2023'!AA604</f>
        <v>4445.2</v>
      </c>
      <c r="AA28" s="31">
        <f>0+'FIGARO raw 2023'!AB604</f>
        <v>3025.4</v>
      </c>
      <c r="AB28" s="31">
        <f>0+'FIGARO raw 2023'!AC604</f>
        <v>44697.3</v>
      </c>
      <c r="AC28" s="31">
        <f>0+'FIGARO raw 2023'!AD604</f>
        <v>12408.8</v>
      </c>
      <c r="AD28" s="31">
        <f>0+'FIGARO raw 2023'!AE604</f>
        <v>1144.6</v>
      </c>
      <c r="AE28" s="31">
        <f>0+'FIGARO raw 2023'!AF604</f>
        <v>4177.4</v>
      </c>
      <c r="AF28" s="31">
        <f>0+'FIGARO raw 2023'!AG604</f>
        <v>4680.8</v>
      </c>
      <c r="AG28" s="31">
        <f>0+'FIGARO raw 2023'!AH604</f>
        <v>1463.3</v>
      </c>
      <c r="AH28" s="31">
        <f>0+'FIGARO raw 2023'!AI604</f>
        <v>159.5</v>
      </c>
      <c r="AI28" s="31">
        <f>0+'FIGARO raw 2023'!AJ604</f>
        <v>158.8</v>
      </c>
      <c r="AJ28" s="31">
        <f>0+'FIGARO raw 2023'!AK604</f>
        <v>1373.9</v>
      </c>
      <c r="AK28" s="31">
        <f>0+'FIGARO raw 2023'!AL604</f>
        <v>266.5</v>
      </c>
      <c r="AL28" s="31">
        <f>0+'FIGARO raw 2023'!AM604</f>
        <v>4637.7</v>
      </c>
      <c r="AM28" s="31">
        <f>0+'FIGARO raw 2023'!AN604</f>
        <v>310.3</v>
      </c>
      <c r="AN28" s="31">
        <f>0+'FIGARO raw 2023'!AO604</f>
        <v>335</v>
      </c>
      <c r="AO28" s="31">
        <f>0+'FIGARO raw 2023'!AP604</f>
        <v>830.6</v>
      </c>
      <c r="AP28" s="31">
        <f>0+'FIGARO raw 2023'!AQ604</f>
        <v>1577.3</v>
      </c>
      <c r="AQ28" s="31">
        <f>0+'FIGARO raw 2023'!AR604</f>
        <v>633.2</v>
      </c>
      <c r="AR28" s="31">
        <f>0+'FIGARO raw 2023'!AS604</f>
        <v>289.3</v>
      </c>
      <c r="AS28" s="31">
        <f>0+'FIGARO raw 2023'!AT604</f>
        <v>239.3</v>
      </c>
      <c r="AT28" s="31">
        <f>0+'FIGARO raw 2023'!AU604</f>
        <v>7610.1</v>
      </c>
      <c r="AU28" s="31">
        <f>0+'FIGARO raw 2023'!AV604</f>
        <v>2281.6</v>
      </c>
      <c r="AV28" s="31">
        <f>0+'FIGARO raw 2023'!AW604</f>
        <v>1041.6</v>
      </c>
      <c r="AW28" s="31">
        <f>0+'FIGARO raw 2023'!AX604</f>
        <v>539.6</v>
      </c>
      <c r="AX28" s="31">
        <f>0+'FIGARO raw 2023'!AY604</f>
        <v>564.6</v>
      </c>
      <c r="AY28" s="31">
        <f>0+'FIGARO raw 2023'!AZ604</f>
        <v>1016.4</v>
      </c>
      <c r="AZ28" s="31">
        <f>0+'FIGARO raw 2023'!BA604</f>
        <v>684.8</v>
      </c>
      <c r="BA28" s="31">
        <f>0+'FIGARO raw 2023'!BB604</f>
        <v>180.4</v>
      </c>
      <c r="BB28" s="31">
        <f>0+'FIGARO raw 2023'!BC604</f>
        <v>180.6</v>
      </c>
      <c r="BC28" s="31">
        <f>0+'FIGARO raw 2023'!BD604</f>
        <v>3512.6</v>
      </c>
      <c r="BD28" s="31">
        <f>0+'FIGARO raw 2023'!BE604</f>
        <v>14985.6</v>
      </c>
      <c r="BE28" s="31">
        <f>0+'FIGARO raw 2023'!BF604</f>
        <v>1415.1</v>
      </c>
      <c r="BF28" s="31">
        <f>0+'FIGARO raw 2023'!BG604</f>
        <v>3699.1</v>
      </c>
      <c r="BG28" s="31">
        <f>0+'FIGARO raw 2023'!BH604</f>
        <v>1938</v>
      </c>
      <c r="BH28" s="31">
        <f>0+'FIGARO raw 2023'!BI604</f>
        <v>857.4</v>
      </c>
      <c r="BI28" s="31">
        <f>0+'FIGARO raw 2023'!BJ604</f>
        <v>837.1</v>
      </c>
      <c r="BJ28" s="31">
        <f>0+'FIGARO raw 2023'!BK604</f>
        <v>391.1</v>
      </c>
      <c r="BK28" s="31">
        <f>0+'FIGARO raw 2023'!BL604</f>
        <v>75.2</v>
      </c>
      <c r="BL28" s="31">
        <f>0+'FIGARO raw 2023'!BM604</f>
        <v>1203.7</v>
      </c>
      <c r="BM28" s="31">
        <f>0+'FIGARO raw 2023'!BN604</f>
        <v>0</v>
      </c>
      <c r="BN28" s="31">
        <f>0+'FIGARO raw 2023'!BO604</f>
        <v>0</v>
      </c>
      <c r="BO28" s="31">
        <f>0+'FIGARO raw 2023'!BP604</f>
        <v>16307</v>
      </c>
      <c r="BP28" s="31">
        <f>0+'FIGARO raw 2023'!BQ604</f>
        <v>50658.7</v>
      </c>
      <c r="BQ28" s="31">
        <f>0+'FIGARO raw 2023'!BR604</f>
        <v>34.8</v>
      </c>
      <c r="BR28" s="31">
        <f>0+'FIGARO raw 2023'!BS604</f>
        <v>2819.8</v>
      </c>
      <c r="BS28" s="31">
        <f>0+'FIGARO raw 2023'!BT604</f>
        <v>590.8</v>
      </c>
    </row>
    <row r="29" spans="1:71" x14ac:dyDescent="0.25">
      <c r="A29" s="36" t="s">
        <v>274</v>
      </c>
      <c r="B29" s="27" t="s">
        <v>341</v>
      </c>
      <c r="C29" s="31">
        <f>0+'FIGARO raw 2023'!D628</f>
        <v>6710.1</v>
      </c>
      <c r="D29" s="31">
        <f>0+'FIGARO raw 2023'!E628</f>
        <v>597.2</v>
      </c>
      <c r="E29" s="31">
        <f>0+'FIGARO raw 2023'!F628</f>
        <v>255.3</v>
      </c>
      <c r="F29" s="31">
        <f>0+'FIGARO raw 2023'!G628</f>
        <v>1391.2</v>
      </c>
      <c r="G29" s="31">
        <f>0+'FIGARO raw 2023'!H628</f>
        <v>7279.3</v>
      </c>
      <c r="H29" s="31">
        <f>0+'FIGARO raw 2023'!I628</f>
        <v>1343.6</v>
      </c>
      <c r="I29" s="31">
        <f>0+'FIGARO raw 2023'!J628</f>
        <v>2286.9</v>
      </c>
      <c r="J29" s="31">
        <f>0+'FIGARO raw 2023'!K628</f>
        <v>1572.2</v>
      </c>
      <c r="K29" s="31">
        <f>0+'FIGARO raw 2023'!L628</f>
        <v>730.3</v>
      </c>
      <c r="L29" s="31">
        <f>0+'FIGARO raw 2023'!M628</f>
        <v>2652.9</v>
      </c>
      <c r="M29" s="31">
        <f>0+'FIGARO raw 2023'!N628</f>
        <v>5315.4</v>
      </c>
      <c r="N29" s="31">
        <f>0+'FIGARO raw 2023'!O628</f>
        <v>3379.1</v>
      </c>
      <c r="O29" s="31">
        <f>0+'FIGARO raw 2023'!P628</f>
        <v>3050.8</v>
      </c>
      <c r="P29" s="31">
        <f>0+'FIGARO raw 2023'!Q628</f>
        <v>3814.3</v>
      </c>
      <c r="Q29" s="31">
        <f>0+'FIGARO raw 2023'!R628</f>
        <v>4460.7</v>
      </c>
      <c r="R29" s="31">
        <f>0+'FIGARO raw 2023'!S628</f>
        <v>5619.6</v>
      </c>
      <c r="S29" s="31">
        <f>0+'FIGARO raw 2023'!T628</f>
        <v>2037.8</v>
      </c>
      <c r="T29" s="31">
        <f>0+'FIGARO raw 2023'!U628</f>
        <v>2735.8</v>
      </c>
      <c r="U29" s="31">
        <f>0+'FIGARO raw 2023'!V628</f>
        <v>5244.8</v>
      </c>
      <c r="V29" s="31">
        <f>0+'FIGARO raw 2023'!W628</f>
        <v>5765.9</v>
      </c>
      <c r="W29" s="31">
        <f>0+'FIGARO raw 2023'!X628</f>
        <v>1547.8</v>
      </c>
      <c r="X29" s="31">
        <f>0+'FIGARO raw 2023'!Y628</f>
        <v>1826.8</v>
      </c>
      <c r="Y29" s="31">
        <f>0+'FIGARO raw 2023'!Z628</f>
        <v>3418.8</v>
      </c>
      <c r="Z29" s="31">
        <f>0+'FIGARO raw 2023'!AA628</f>
        <v>27529.9</v>
      </c>
      <c r="AA29" s="31">
        <f>0+'FIGARO raw 2023'!AB628</f>
        <v>3234.7</v>
      </c>
      <c r="AB29" s="31">
        <f>0+'FIGARO raw 2023'!AC628</f>
        <v>8630</v>
      </c>
      <c r="AC29" s="31">
        <f>0+'FIGARO raw 2023'!AD628</f>
        <v>440358.4</v>
      </c>
      <c r="AD29" s="31">
        <f>0+'FIGARO raw 2023'!AE628</f>
        <v>3024</v>
      </c>
      <c r="AE29" s="31">
        <f>0+'FIGARO raw 2023'!AF628</f>
        <v>12738.7</v>
      </c>
      <c r="AF29" s="31">
        <f>0+'FIGARO raw 2023'!AG628</f>
        <v>10543.5</v>
      </c>
      <c r="AG29" s="31">
        <f>0+'FIGARO raw 2023'!AH628</f>
        <v>9742.1</v>
      </c>
      <c r="AH29" s="31">
        <f>0+'FIGARO raw 2023'!AI628</f>
        <v>1052</v>
      </c>
      <c r="AI29" s="31">
        <f>0+'FIGARO raw 2023'!AJ628</f>
        <v>1138.6</v>
      </c>
      <c r="AJ29" s="31">
        <f>0+'FIGARO raw 2023'!AK628</f>
        <v>18048</v>
      </c>
      <c r="AK29" s="31">
        <f>0+'FIGARO raw 2023'!AL628</f>
        <v>1549.2</v>
      </c>
      <c r="AL29" s="31">
        <f>0+'FIGARO raw 2023'!AM628</f>
        <v>11645.4</v>
      </c>
      <c r="AM29" s="31">
        <f>0+'FIGARO raw 2023'!AN628</f>
        <v>954.6</v>
      </c>
      <c r="AN29" s="31">
        <f>0+'FIGARO raw 2023'!AO628</f>
        <v>1408.9</v>
      </c>
      <c r="AO29" s="31">
        <f>0+'FIGARO raw 2023'!AP628</f>
        <v>5919.7</v>
      </c>
      <c r="AP29" s="31">
        <f>0+'FIGARO raw 2023'!AQ628</f>
        <v>4800</v>
      </c>
      <c r="AQ29" s="31">
        <f>0+'FIGARO raw 2023'!AR628</f>
        <v>3208</v>
      </c>
      <c r="AR29" s="31">
        <f>0+'FIGARO raw 2023'!AS628</f>
        <v>1932.1</v>
      </c>
      <c r="AS29" s="31">
        <f>0+'FIGARO raw 2023'!AT628</f>
        <v>2204.4</v>
      </c>
      <c r="AT29" s="31">
        <f>0+'FIGARO raw 2023'!AU628</f>
        <v>109520</v>
      </c>
      <c r="AU29" s="31">
        <f>0+'FIGARO raw 2023'!AV628</f>
        <v>8109.8</v>
      </c>
      <c r="AV29" s="31">
        <f>0+'FIGARO raw 2023'!AW628</f>
        <v>10616.6</v>
      </c>
      <c r="AW29" s="31">
        <f>0+'FIGARO raw 2023'!AX628</f>
        <v>2310</v>
      </c>
      <c r="AX29" s="31">
        <f>0+'FIGARO raw 2023'!AY628</f>
        <v>1160</v>
      </c>
      <c r="AY29" s="31">
        <f>0+'FIGARO raw 2023'!AZ628</f>
        <v>1826.3</v>
      </c>
      <c r="AZ29" s="31">
        <f>0+'FIGARO raw 2023'!BA628</f>
        <v>2409</v>
      </c>
      <c r="BA29" s="31">
        <f>0+'FIGARO raw 2023'!BB628</f>
        <v>1296.1</v>
      </c>
      <c r="BB29" s="31">
        <f>0+'FIGARO raw 2023'!BC628</f>
        <v>675</v>
      </c>
      <c r="BC29" s="31">
        <f>0+'FIGARO raw 2023'!BD628</f>
        <v>7823.9</v>
      </c>
      <c r="BD29" s="31">
        <f>0+'FIGARO raw 2023'!BE628</f>
        <v>36183.5</v>
      </c>
      <c r="BE29" s="31">
        <f>0+'FIGARO raw 2023'!BF628</f>
        <v>11899.2</v>
      </c>
      <c r="BF29" s="31">
        <f>0+'FIGARO raw 2023'!BG628</f>
        <v>11656.9</v>
      </c>
      <c r="BG29" s="31">
        <f>0+'FIGARO raw 2023'!BH628</f>
        <v>6328.6</v>
      </c>
      <c r="BH29" s="31">
        <f>0+'FIGARO raw 2023'!BI628</f>
        <v>3660.9</v>
      </c>
      <c r="BI29" s="31">
        <f>0+'FIGARO raw 2023'!BJ628</f>
        <v>3015.1</v>
      </c>
      <c r="BJ29" s="31">
        <f>0+'FIGARO raw 2023'!BK628</f>
        <v>2489.2</v>
      </c>
      <c r="BK29" s="31">
        <f>0+'FIGARO raw 2023'!BL628</f>
        <v>314</v>
      </c>
      <c r="BL29" s="31">
        <f>0+'FIGARO raw 2023'!BM628</f>
        <v>1631.4</v>
      </c>
      <c r="BM29" s="31">
        <f>0+'FIGARO raw 2023'!BN628</f>
        <v>0</v>
      </c>
      <c r="BN29" s="31">
        <f>0+'FIGARO raw 2023'!BO628</f>
        <v>0</v>
      </c>
      <c r="BO29" s="31">
        <f>0+'FIGARO raw 2023'!BP628</f>
        <v>9149.9</v>
      </c>
      <c r="BP29" s="31">
        <f>0+'FIGARO raw 2023'!BQ628</f>
        <v>89638.7</v>
      </c>
      <c r="BQ29" s="31">
        <f>0+'FIGARO raw 2023'!BR628</f>
        <v>23</v>
      </c>
      <c r="BR29" s="31">
        <f>0+'FIGARO raw 2023'!BS628</f>
        <v>1441704.8</v>
      </c>
      <c r="BS29" s="31">
        <f>0+'FIGARO raw 2023'!BT628</f>
        <v>1981.5</v>
      </c>
    </row>
    <row r="30" spans="1:71" x14ac:dyDescent="0.25">
      <c r="A30" s="36" t="s">
        <v>275</v>
      </c>
      <c r="B30" s="27" t="s">
        <v>342</v>
      </c>
      <c r="C30" s="31">
        <f>0+'FIGARO raw 2023'!D652</f>
        <v>2984.8</v>
      </c>
      <c r="D30" s="31">
        <f>0+'FIGARO raw 2023'!E652</f>
        <v>399.2</v>
      </c>
      <c r="E30" s="31">
        <f>0+'FIGARO raw 2023'!F652</f>
        <v>151.3</v>
      </c>
      <c r="F30" s="31">
        <f>0+'FIGARO raw 2023'!G652</f>
        <v>474.7</v>
      </c>
      <c r="G30" s="31">
        <f>0+'FIGARO raw 2023'!H652</f>
        <v>5443.2</v>
      </c>
      <c r="H30" s="31">
        <f>0+'FIGARO raw 2023'!I652</f>
        <v>1016.5</v>
      </c>
      <c r="I30" s="31">
        <f>0+'FIGARO raw 2023'!J652</f>
        <v>856.3</v>
      </c>
      <c r="J30" s="31">
        <f>0+'FIGARO raw 2023'!K652</f>
        <v>723.7</v>
      </c>
      <c r="K30" s="31">
        <f>0+'FIGARO raw 2023'!L652</f>
        <v>346.8</v>
      </c>
      <c r="L30" s="31">
        <f>0+'FIGARO raw 2023'!M652</f>
        <v>945.7</v>
      </c>
      <c r="M30" s="31">
        <f>0+'FIGARO raw 2023'!N652</f>
        <v>1973.7</v>
      </c>
      <c r="N30" s="31">
        <f>0+'FIGARO raw 2023'!O652</f>
        <v>929.5</v>
      </c>
      <c r="O30" s="31">
        <f>0+'FIGARO raw 2023'!P652</f>
        <v>1306.4</v>
      </c>
      <c r="P30" s="31">
        <f>0+'FIGARO raw 2023'!Q652</f>
        <v>1682.2</v>
      </c>
      <c r="Q30" s="31">
        <f>0+'FIGARO raw 2023'!R652</f>
        <v>1257.7</v>
      </c>
      <c r="R30" s="31">
        <f>0+'FIGARO raw 2023'!S652</f>
        <v>2085.8</v>
      </c>
      <c r="S30" s="31">
        <f>0+'FIGARO raw 2023'!T652</f>
        <v>1241.5</v>
      </c>
      <c r="T30" s="31">
        <f>0+'FIGARO raw 2023'!U652</f>
        <v>1489.4</v>
      </c>
      <c r="U30" s="31">
        <f>0+'FIGARO raw 2023'!V652</f>
        <v>4578.2</v>
      </c>
      <c r="V30" s="31">
        <f>0+'FIGARO raw 2023'!W652</f>
        <v>36750.5</v>
      </c>
      <c r="W30" s="31">
        <f>0+'FIGARO raw 2023'!X652</f>
        <v>2290.7</v>
      </c>
      <c r="X30" s="31">
        <f>0+'FIGARO raw 2023'!Y652</f>
        <v>1099.3</v>
      </c>
      <c r="Y30" s="31">
        <f>0+'FIGARO raw 2023'!Z652</f>
        <v>1748.4</v>
      </c>
      <c r="Z30" s="31">
        <f>0+'FIGARO raw 2023'!AA652</f>
        <v>1508.2</v>
      </c>
      <c r="AA30" s="31">
        <f>0+'FIGARO raw 2023'!AB652</f>
        <v>315.5</v>
      </c>
      <c r="AB30" s="31">
        <f>0+'FIGARO raw 2023'!AC652</f>
        <v>2574.8</v>
      </c>
      <c r="AC30" s="31">
        <f>0+'FIGARO raw 2023'!AD652</f>
        <v>9730.6</v>
      </c>
      <c r="AD30" s="31">
        <f>0+'FIGARO raw 2023'!AE652</f>
        <v>17793.7</v>
      </c>
      <c r="AE30" s="31">
        <f>0+'FIGARO raw 2023'!AF652</f>
        <v>9446.1</v>
      </c>
      <c r="AF30" s="31">
        <f>0+'FIGARO raw 2023'!AG652</f>
        <v>6769.6</v>
      </c>
      <c r="AG30" s="31">
        <f>0+'FIGARO raw 2023'!AH652</f>
        <v>20400.4</v>
      </c>
      <c r="AH30" s="31">
        <f>0+'FIGARO raw 2023'!AI652</f>
        <v>434.7</v>
      </c>
      <c r="AI30" s="31">
        <f>0+'FIGARO raw 2023'!AJ652</f>
        <v>1168</v>
      </c>
      <c r="AJ30" s="31">
        <f>0+'FIGARO raw 2023'!AK652</f>
        <v>5970.9</v>
      </c>
      <c r="AK30" s="31">
        <f>0+'FIGARO raw 2023'!AL652</f>
        <v>4828.2</v>
      </c>
      <c r="AL30" s="31">
        <f>0+'FIGARO raw 2023'!AM652</f>
        <v>3251.5</v>
      </c>
      <c r="AM30" s="31">
        <f>0+'FIGARO raw 2023'!AN652</f>
        <v>539.1</v>
      </c>
      <c r="AN30" s="31">
        <f>0+'FIGARO raw 2023'!AO652</f>
        <v>911.1</v>
      </c>
      <c r="AO30" s="31">
        <f>0+'FIGARO raw 2023'!AP652</f>
        <v>1443.8</v>
      </c>
      <c r="AP30" s="31">
        <f>0+'FIGARO raw 2023'!AQ652</f>
        <v>2011.3</v>
      </c>
      <c r="AQ30" s="31">
        <f>0+'FIGARO raw 2023'!AR652</f>
        <v>769.2</v>
      </c>
      <c r="AR30" s="31">
        <f>0+'FIGARO raw 2023'!AS652</f>
        <v>552.6</v>
      </c>
      <c r="AS30" s="31">
        <f>0+'FIGARO raw 2023'!AT652</f>
        <v>873.9</v>
      </c>
      <c r="AT30" s="31">
        <f>0+'FIGARO raw 2023'!AU652</f>
        <v>940.8</v>
      </c>
      <c r="AU30" s="31">
        <f>0+'FIGARO raw 2023'!AV652</f>
        <v>2407.2</v>
      </c>
      <c r="AV30" s="31">
        <f>0+'FIGARO raw 2023'!AW652</f>
        <v>1237.3</v>
      </c>
      <c r="AW30" s="31">
        <f>0+'FIGARO raw 2023'!AX652</f>
        <v>984.7</v>
      </c>
      <c r="AX30" s="31">
        <f>0+'FIGARO raw 2023'!AY652</f>
        <v>638.2</v>
      </c>
      <c r="AY30" s="31">
        <f>0+'FIGARO raw 2023'!AZ652</f>
        <v>798.5</v>
      </c>
      <c r="AZ30" s="31">
        <f>0+'FIGARO raw 2023'!BA652</f>
        <v>7593.3</v>
      </c>
      <c r="BA30" s="31">
        <f>0+'FIGARO raw 2023'!BB652</f>
        <v>421.7</v>
      </c>
      <c r="BB30" s="31">
        <f>0+'FIGARO raw 2023'!BC652</f>
        <v>394.3</v>
      </c>
      <c r="BC30" s="31">
        <f>0+'FIGARO raw 2023'!BD652</f>
        <v>2161.3</v>
      </c>
      <c r="BD30" s="31">
        <f>0+'FIGARO raw 2023'!BE652</f>
        <v>3302.4</v>
      </c>
      <c r="BE30" s="31">
        <f>0+'FIGARO raw 2023'!BF652</f>
        <v>1087.5</v>
      </c>
      <c r="BF30" s="31">
        <f>0+'FIGARO raw 2023'!BG652</f>
        <v>3039.5</v>
      </c>
      <c r="BG30" s="31">
        <f>0+'FIGARO raw 2023'!BH652</f>
        <v>1351.3</v>
      </c>
      <c r="BH30" s="31">
        <f>0+'FIGARO raw 2023'!BI652</f>
        <v>696.8</v>
      </c>
      <c r="BI30" s="31">
        <f>0+'FIGARO raw 2023'!BJ652</f>
        <v>755.8</v>
      </c>
      <c r="BJ30" s="31">
        <f>0+'FIGARO raw 2023'!BK652</f>
        <v>832</v>
      </c>
      <c r="BK30" s="31">
        <f>0+'FIGARO raw 2023'!BL652</f>
        <v>235.3</v>
      </c>
      <c r="BL30" s="31">
        <f>0+'FIGARO raw 2023'!BM652</f>
        <v>574.8</v>
      </c>
      <c r="BM30" s="31">
        <f>0+'FIGARO raw 2023'!BN652</f>
        <v>0</v>
      </c>
      <c r="BN30" s="31">
        <f>0+'FIGARO raw 2023'!BO652</f>
        <v>0</v>
      </c>
      <c r="BO30" s="31">
        <f>0+'FIGARO raw 2023'!BP652</f>
        <v>854</v>
      </c>
      <c r="BP30" s="31">
        <f>0+'FIGARO raw 2023'!BQ652</f>
        <v>152286.3</v>
      </c>
      <c r="BQ30" s="31">
        <f>0+'FIGARO raw 2023'!BR652</f>
        <v>33.5</v>
      </c>
      <c r="BR30" s="31">
        <f>0+'FIGARO raw 2023'!BS652</f>
        <v>30479.8</v>
      </c>
      <c r="BS30" s="31">
        <f>0+'FIGARO raw 2023'!BT652</f>
        <v>75.4</v>
      </c>
    </row>
    <row r="31" spans="1:71" x14ac:dyDescent="0.25">
      <c r="A31" s="36" t="s">
        <v>276</v>
      </c>
      <c r="B31" s="27" t="s">
        <v>343</v>
      </c>
      <c r="C31" s="31">
        <f>0+'FIGARO raw 2023'!D676</f>
        <v>25179.2</v>
      </c>
      <c r="D31" s="31">
        <f>0+'FIGARO raw 2023'!E676</f>
        <v>2114.7</v>
      </c>
      <c r="E31" s="31">
        <f>0+'FIGARO raw 2023'!F676</f>
        <v>601.4</v>
      </c>
      <c r="F31" s="31">
        <f>0+'FIGARO raw 2023'!G676</f>
        <v>2159.8</v>
      </c>
      <c r="G31" s="31">
        <f>0+'FIGARO raw 2023'!H676</f>
        <v>93419.4</v>
      </c>
      <c r="H31" s="31">
        <f>0+'FIGARO raw 2023'!I676</f>
        <v>15103.1</v>
      </c>
      <c r="I31" s="31">
        <f>0+'FIGARO raw 2023'!J676</f>
        <v>10484.5</v>
      </c>
      <c r="J31" s="31">
        <f>0+'FIGARO raw 2023'!K676</f>
        <v>10664.8</v>
      </c>
      <c r="K31" s="31">
        <f>0+'FIGARO raw 2023'!L676</f>
        <v>3079.6</v>
      </c>
      <c r="L31" s="31">
        <f>0+'FIGARO raw 2023'!M676</f>
        <v>12417.3</v>
      </c>
      <c r="M31" s="31">
        <f>0+'FIGARO raw 2023'!N676</f>
        <v>34392.5</v>
      </c>
      <c r="N31" s="31">
        <f>0+'FIGARO raw 2023'!O676</f>
        <v>16530.4</v>
      </c>
      <c r="O31" s="31">
        <f>0+'FIGARO raw 2023'!P676</f>
        <v>17052.7</v>
      </c>
      <c r="P31" s="31">
        <f>0+'FIGARO raw 2023'!Q676</f>
        <v>14304.9</v>
      </c>
      <c r="Q31" s="31">
        <f>0+'FIGARO raw 2023'!R676</f>
        <v>21356.1</v>
      </c>
      <c r="R31" s="31">
        <f>0+'FIGARO raw 2023'!S676</f>
        <v>26489.6</v>
      </c>
      <c r="S31" s="31">
        <f>0+'FIGARO raw 2023'!T676</f>
        <v>19333.2</v>
      </c>
      <c r="T31" s="31">
        <f>0+'FIGARO raw 2023'!U676</f>
        <v>20252</v>
      </c>
      <c r="U31" s="31">
        <f>0+'FIGARO raw 2023'!V676</f>
        <v>38853</v>
      </c>
      <c r="V31" s="31">
        <f>0+'FIGARO raw 2023'!W676</f>
        <v>42706.3</v>
      </c>
      <c r="W31" s="31">
        <f>0+'FIGARO raw 2023'!X676</f>
        <v>10852.5</v>
      </c>
      <c r="X31" s="31">
        <f>0+'FIGARO raw 2023'!Y676</f>
        <v>18030</v>
      </c>
      <c r="Y31" s="31">
        <f>0+'FIGARO raw 2023'!Z676</f>
        <v>12671.1</v>
      </c>
      <c r="Z31" s="31">
        <f>0+'FIGARO raw 2023'!AA676</f>
        <v>18364.2</v>
      </c>
      <c r="AA31" s="31">
        <f>0+'FIGARO raw 2023'!AB676</f>
        <v>1142.2</v>
      </c>
      <c r="AB31" s="31">
        <f>0+'FIGARO raw 2023'!AC676</f>
        <v>8725.9</v>
      </c>
      <c r="AC31" s="31">
        <f>0+'FIGARO raw 2023'!AD676</f>
        <v>98196.5</v>
      </c>
      <c r="AD31" s="31">
        <f>0+'FIGARO raw 2023'!AE676</f>
        <v>11442.5</v>
      </c>
      <c r="AE31" s="31">
        <f>0+'FIGARO raw 2023'!AF676</f>
        <v>91719.5</v>
      </c>
      <c r="AF31" s="31">
        <f>0+'FIGARO raw 2023'!AG676</f>
        <v>27643.9</v>
      </c>
      <c r="AG31" s="31">
        <f>0+'FIGARO raw 2023'!AH676</f>
        <v>13588.6</v>
      </c>
      <c r="AH31" s="31">
        <f>0+'FIGARO raw 2023'!AI676</f>
        <v>3899.7</v>
      </c>
      <c r="AI31" s="31">
        <f>0+'FIGARO raw 2023'!AJ676</f>
        <v>3787.5</v>
      </c>
      <c r="AJ31" s="31">
        <f>0+'FIGARO raw 2023'!AK676</f>
        <v>9927.9</v>
      </c>
      <c r="AK31" s="31">
        <f>0+'FIGARO raw 2023'!AL676</f>
        <v>1728.6</v>
      </c>
      <c r="AL31" s="31">
        <f>0+'FIGARO raw 2023'!AM676</f>
        <v>40636.5</v>
      </c>
      <c r="AM31" s="31">
        <f>0+'FIGARO raw 2023'!AN676</f>
        <v>7609</v>
      </c>
      <c r="AN31" s="31">
        <f>0+'FIGARO raw 2023'!AO676</f>
        <v>3701.7</v>
      </c>
      <c r="AO31" s="31">
        <f>0+'FIGARO raw 2023'!AP676</f>
        <v>8648.4</v>
      </c>
      <c r="AP31" s="31">
        <f>0+'FIGARO raw 2023'!AQ676</f>
        <v>23529</v>
      </c>
      <c r="AQ31" s="31">
        <f>0+'FIGARO raw 2023'!AR676</f>
        <v>2500.2</v>
      </c>
      <c r="AR31" s="31">
        <f>0+'FIGARO raw 2023'!AS676</f>
        <v>1262.3</v>
      </c>
      <c r="AS31" s="31">
        <f>0+'FIGARO raw 2023'!AT676</f>
        <v>5278.9</v>
      </c>
      <c r="AT31" s="31">
        <f>0+'FIGARO raw 2023'!AU676</f>
        <v>6571.6</v>
      </c>
      <c r="AU31" s="31">
        <f>0+'FIGARO raw 2023'!AV676</f>
        <v>13489.7</v>
      </c>
      <c r="AV31" s="31">
        <f>0+'FIGARO raw 2023'!AW676</f>
        <v>6866.9</v>
      </c>
      <c r="AW31" s="31">
        <f>0+'FIGARO raw 2023'!AX676</f>
        <v>3461.7</v>
      </c>
      <c r="AX31" s="31">
        <f>0+'FIGARO raw 2023'!AY676</f>
        <v>3534.8</v>
      </c>
      <c r="AY31" s="31">
        <f>0+'FIGARO raw 2023'!AZ676</f>
        <v>3882.8</v>
      </c>
      <c r="AZ31" s="31">
        <f>0+'FIGARO raw 2023'!BA676</f>
        <v>6963.2</v>
      </c>
      <c r="BA31" s="31">
        <f>0+'FIGARO raw 2023'!BB676</f>
        <v>1154.5</v>
      </c>
      <c r="BB31" s="31">
        <f>0+'FIGARO raw 2023'!BC676</f>
        <v>1701</v>
      </c>
      <c r="BC31" s="31">
        <f>0+'FIGARO raw 2023'!BD676</f>
        <v>12984.6</v>
      </c>
      <c r="BD31" s="31">
        <f>0+'FIGARO raw 2023'!BE676</f>
        <v>12693.5</v>
      </c>
      <c r="BE31" s="31">
        <f>0+'FIGARO raw 2023'!BF676</f>
        <v>6659.6</v>
      </c>
      <c r="BF31" s="31">
        <f>0+'FIGARO raw 2023'!BG676</f>
        <v>41382.4</v>
      </c>
      <c r="BG31" s="31">
        <f>0+'FIGARO raw 2023'!BH676</f>
        <v>9060</v>
      </c>
      <c r="BH31" s="31">
        <f>0+'FIGARO raw 2023'!BI676</f>
        <v>4201.4</v>
      </c>
      <c r="BI31" s="31">
        <f>0+'FIGARO raw 2023'!BJ676</f>
        <v>3372.5</v>
      </c>
      <c r="BJ31" s="31">
        <f>0+'FIGARO raw 2023'!BK676</f>
        <v>2337.8</v>
      </c>
      <c r="BK31" s="31">
        <f>0+'FIGARO raw 2023'!BL676</f>
        <v>1224.2</v>
      </c>
      <c r="BL31" s="31">
        <f>0+'FIGARO raw 2023'!BM676</f>
        <v>3185.6</v>
      </c>
      <c r="BM31" s="31">
        <f>0+'FIGARO raw 2023'!BN676</f>
        <v>0</v>
      </c>
      <c r="BN31" s="31">
        <f>0+'FIGARO raw 2023'!BO676</f>
        <v>0</v>
      </c>
      <c r="BO31" s="31">
        <f>0+'FIGARO raw 2023'!BP676</f>
        <v>22441.4</v>
      </c>
      <c r="BP31" s="31">
        <f>0+'FIGARO raw 2023'!BQ676</f>
        <v>334251.2</v>
      </c>
      <c r="BQ31" s="31">
        <f>0+'FIGARO raw 2023'!BR676</f>
        <v>122.6</v>
      </c>
      <c r="BR31" s="31">
        <f>0+'FIGARO raw 2023'!BS676</f>
        <v>111770.3</v>
      </c>
      <c r="BS31" s="31">
        <f>0+'FIGARO raw 2023'!BT676</f>
        <v>5498.2</v>
      </c>
    </row>
    <row r="32" spans="1:71" x14ac:dyDescent="0.25">
      <c r="A32" s="36" t="s">
        <v>277</v>
      </c>
      <c r="B32" s="27" t="s">
        <v>344</v>
      </c>
      <c r="C32" s="31">
        <f>0+'FIGARO raw 2023'!D700</f>
        <v>9561.2</v>
      </c>
      <c r="D32" s="31">
        <f>0+'FIGARO raw 2023'!E700</f>
        <v>683.2</v>
      </c>
      <c r="E32" s="31">
        <f>0+'FIGARO raw 2023'!F700</f>
        <v>377.1</v>
      </c>
      <c r="F32" s="31">
        <f>0+'FIGARO raw 2023'!G700</f>
        <v>939.1</v>
      </c>
      <c r="G32" s="31">
        <f>0+'FIGARO raw 2023'!H700</f>
        <v>28630.4</v>
      </c>
      <c r="H32" s="31">
        <f>0+'FIGARO raw 2023'!I700</f>
        <v>4210</v>
      </c>
      <c r="I32" s="31">
        <f>0+'FIGARO raw 2023'!J700</f>
        <v>2911.3</v>
      </c>
      <c r="J32" s="31">
        <f>0+'FIGARO raw 2023'!K700</f>
        <v>2520.4</v>
      </c>
      <c r="K32" s="31">
        <f>0+'FIGARO raw 2023'!L700</f>
        <v>1108.9</v>
      </c>
      <c r="L32" s="31">
        <f>0+'FIGARO raw 2023'!M700</f>
        <v>2505.6</v>
      </c>
      <c r="M32" s="31">
        <f>0+'FIGARO raw 2023'!N700</f>
        <v>8548.2</v>
      </c>
      <c r="N32" s="31">
        <f>0+'FIGARO raw 2023'!O700</f>
        <v>3384.4</v>
      </c>
      <c r="O32" s="31">
        <f>0+'FIGARO raw 2023'!P700</f>
        <v>4775.1</v>
      </c>
      <c r="P32" s="31">
        <f>0+'FIGARO raw 2023'!Q700</f>
        <v>3806.7</v>
      </c>
      <c r="Q32" s="31">
        <f>0+'FIGARO raw 2023'!R700</f>
        <v>3982.2</v>
      </c>
      <c r="R32" s="31">
        <f>0+'FIGARO raw 2023'!S700</f>
        <v>6532.4</v>
      </c>
      <c r="S32" s="31">
        <f>0+'FIGARO raw 2023'!T700</f>
        <v>6692.9</v>
      </c>
      <c r="T32" s="31">
        <f>0+'FIGARO raw 2023'!U700</f>
        <v>5718.9</v>
      </c>
      <c r="U32" s="31">
        <f>0+'FIGARO raw 2023'!V700</f>
        <v>7825.5</v>
      </c>
      <c r="V32" s="31">
        <f>0+'FIGARO raw 2023'!W700</f>
        <v>12564</v>
      </c>
      <c r="W32" s="31">
        <f>0+'FIGARO raw 2023'!X700</f>
        <v>4594.7</v>
      </c>
      <c r="X32" s="31">
        <f>0+'FIGARO raw 2023'!Y700</f>
        <v>5565.1</v>
      </c>
      <c r="Y32" s="31">
        <f>0+'FIGARO raw 2023'!Z700</f>
        <v>2971.6</v>
      </c>
      <c r="Z32" s="31">
        <f>0+'FIGARO raw 2023'!AA700</f>
        <v>4974.8</v>
      </c>
      <c r="AA32" s="31">
        <f>0+'FIGARO raw 2023'!AB700</f>
        <v>543.3</v>
      </c>
      <c r="AB32" s="31">
        <f>0+'FIGARO raw 2023'!AC700</f>
        <v>1930.8</v>
      </c>
      <c r="AC32" s="31">
        <f>0+'FIGARO raw 2023'!AD700</f>
        <v>23036.3</v>
      </c>
      <c r="AD32" s="31">
        <f>0+'FIGARO raw 2023'!AE700</f>
        <v>3021.2</v>
      </c>
      <c r="AE32" s="31">
        <f>0+'FIGARO raw 2023'!AF700</f>
        <v>10280.2</v>
      </c>
      <c r="AF32" s="31">
        <f>0+'FIGARO raw 2023'!AG700</f>
        <v>6468.4</v>
      </c>
      <c r="AG32" s="31">
        <f>0+'FIGARO raw 2023'!AH700</f>
        <v>5539.3</v>
      </c>
      <c r="AH32" s="31">
        <f>0+'FIGARO raw 2023'!AI700</f>
        <v>1446.1</v>
      </c>
      <c r="AI32" s="31">
        <f>0+'FIGARO raw 2023'!AJ700</f>
        <v>1351.2</v>
      </c>
      <c r="AJ32" s="31">
        <f>0+'FIGARO raw 2023'!AK700</f>
        <v>3100.2</v>
      </c>
      <c r="AK32" s="31">
        <f>0+'FIGARO raw 2023'!AL700</f>
        <v>1017.6</v>
      </c>
      <c r="AL32" s="31">
        <f>0+'FIGARO raw 2023'!AM700</f>
        <v>16707.5</v>
      </c>
      <c r="AM32" s="31">
        <f>0+'FIGARO raw 2023'!AN700</f>
        <v>1171.2</v>
      </c>
      <c r="AN32" s="31">
        <f>0+'FIGARO raw 2023'!AO700</f>
        <v>1591.4</v>
      </c>
      <c r="AO32" s="31">
        <f>0+'FIGARO raw 2023'!AP700</f>
        <v>2631.8</v>
      </c>
      <c r="AP32" s="31">
        <f>0+'FIGARO raw 2023'!AQ700</f>
        <v>4094.3</v>
      </c>
      <c r="AQ32" s="31">
        <f>0+'FIGARO raw 2023'!AR700</f>
        <v>1336.1</v>
      </c>
      <c r="AR32" s="31">
        <f>0+'FIGARO raw 2023'!AS700</f>
        <v>968.9</v>
      </c>
      <c r="AS32" s="31">
        <f>0+'FIGARO raw 2023'!AT700</f>
        <v>1090.2</v>
      </c>
      <c r="AT32" s="31">
        <f>0+'FIGARO raw 2023'!AU700</f>
        <v>2417.7</v>
      </c>
      <c r="AU32" s="31">
        <f>0+'FIGARO raw 2023'!AV700</f>
        <v>3808.8</v>
      </c>
      <c r="AV32" s="31">
        <f>0+'FIGARO raw 2023'!AW700</f>
        <v>2242.4</v>
      </c>
      <c r="AW32" s="31">
        <f>0+'FIGARO raw 2023'!AX700</f>
        <v>1325.2</v>
      </c>
      <c r="AX32" s="31">
        <f>0+'FIGARO raw 2023'!AY700</f>
        <v>2343.2</v>
      </c>
      <c r="AY32" s="31">
        <f>0+'FIGARO raw 2023'!AZ700</f>
        <v>1672.1</v>
      </c>
      <c r="AZ32" s="31">
        <f>0+'FIGARO raw 2023'!BA700</f>
        <v>1764.8</v>
      </c>
      <c r="BA32" s="31">
        <f>0+'FIGARO raw 2023'!BB700</f>
        <v>646.4</v>
      </c>
      <c r="BB32" s="31">
        <f>0+'FIGARO raw 2023'!BC700</f>
        <v>1048.3</v>
      </c>
      <c r="BC32" s="31">
        <f>0+'FIGARO raw 2023'!BD700</f>
        <v>3597.8</v>
      </c>
      <c r="BD32" s="31">
        <f>0+'FIGARO raw 2023'!BE700</f>
        <v>5934</v>
      </c>
      <c r="BE32" s="31">
        <f>0+'FIGARO raw 2023'!BF700</f>
        <v>3017.5</v>
      </c>
      <c r="BF32" s="31">
        <f>0+'FIGARO raw 2023'!BG700</f>
        <v>19338.6</v>
      </c>
      <c r="BG32" s="31">
        <f>0+'FIGARO raw 2023'!BH700</f>
        <v>6661.9</v>
      </c>
      <c r="BH32" s="31">
        <f>0+'FIGARO raw 2023'!BI700</f>
        <v>2159.1</v>
      </c>
      <c r="BI32" s="31">
        <f>0+'FIGARO raw 2023'!BJ700</f>
        <v>1218.4</v>
      </c>
      <c r="BJ32" s="31">
        <f>0+'FIGARO raw 2023'!BK700</f>
        <v>1180.8</v>
      </c>
      <c r="BK32" s="31">
        <f>0+'FIGARO raw 2023'!BL700</f>
        <v>625.5</v>
      </c>
      <c r="BL32" s="31">
        <f>0+'FIGARO raw 2023'!BM700</f>
        <v>1763.6</v>
      </c>
      <c r="BM32" s="31">
        <f>0+'FIGARO raw 2023'!BN700</f>
        <v>0</v>
      </c>
      <c r="BN32" s="31">
        <f>0+'FIGARO raw 2023'!BO700</f>
        <v>0</v>
      </c>
      <c r="BO32" s="31">
        <f>0+'FIGARO raw 2023'!BP700</f>
        <v>37378.2</v>
      </c>
      <c r="BP32" s="31">
        <f>0+'FIGARO raw 2023'!BQ700</f>
        <v>704719.4</v>
      </c>
      <c r="BQ32" s="31">
        <f>0+'FIGARO raw 2023'!BR700</f>
        <v>179.8</v>
      </c>
      <c r="BR32" s="31">
        <f>0+'FIGARO raw 2023'!BS700</f>
        <v>36423</v>
      </c>
      <c r="BS32" s="31">
        <f>0+'FIGARO raw 2023'!BT700</f>
        <v>4714.3</v>
      </c>
    </row>
    <row r="33" spans="1:71" x14ac:dyDescent="0.25">
      <c r="A33" s="36" t="s">
        <v>278</v>
      </c>
      <c r="B33" s="27" t="s">
        <v>345</v>
      </c>
      <c r="C33" s="31">
        <f>0+'FIGARO raw 2023'!D724</f>
        <v>4392</v>
      </c>
      <c r="D33" s="31">
        <f>0+'FIGARO raw 2023'!E724</f>
        <v>2120</v>
      </c>
      <c r="E33" s="31">
        <f>0+'FIGARO raw 2023'!F724</f>
        <v>111.4</v>
      </c>
      <c r="F33" s="31">
        <f>0+'FIGARO raw 2023'!G724</f>
        <v>2968.4</v>
      </c>
      <c r="G33" s="31">
        <f>0+'FIGARO raw 2023'!H724</f>
        <v>31166.5</v>
      </c>
      <c r="H33" s="31">
        <f>0+'FIGARO raw 2023'!I724</f>
        <v>3403.7</v>
      </c>
      <c r="I33" s="31">
        <f>0+'FIGARO raw 2023'!J724</f>
        <v>4631.8</v>
      </c>
      <c r="J33" s="31">
        <f>0+'FIGARO raw 2023'!K724</f>
        <v>7140.9</v>
      </c>
      <c r="K33" s="31">
        <f>0+'FIGARO raw 2023'!L724</f>
        <v>898.4</v>
      </c>
      <c r="L33" s="31">
        <f>0+'FIGARO raw 2023'!M724</f>
        <v>13770.2</v>
      </c>
      <c r="M33" s="31">
        <f>0+'FIGARO raw 2023'!N724</f>
        <v>13112.9</v>
      </c>
      <c r="N33" s="31">
        <f>0+'FIGARO raw 2023'!O724</f>
        <v>2284.2</v>
      </c>
      <c r="O33" s="31">
        <f>0+'FIGARO raw 2023'!P724</f>
        <v>7027.3</v>
      </c>
      <c r="P33" s="31">
        <f>0+'FIGARO raw 2023'!Q724</f>
        <v>10222.5</v>
      </c>
      <c r="Q33" s="31">
        <f>0+'FIGARO raw 2023'!R724</f>
        <v>11930.6</v>
      </c>
      <c r="R33" s="31">
        <f>0+'FIGARO raw 2023'!S724</f>
        <v>6934.7</v>
      </c>
      <c r="S33" s="31">
        <f>0+'FIGARO raw 2023'!T724</f>
        <v>2463.7</v>
      </c>
      <c r="T33" s="31">
        <f>0+'FIGARO raw 2023'!U724</f>
        <v>4706.3</v>
      </c>
      <c r="U33" s="31">
        <f>0+'FIGARO raw 2023'!V724</f>
        <v>7679.5</v>
      </c>
      <c r="V33" s="31">
        <f>0+'FIGARO raw 2023'!W724</f>
        <v>14666.4</v>
      </c>
      <c r="W33" s="31">
        <f>0+'FIGARO raw 2023'!X724</f>
        <v>1683</v>
      </c>
      <c r="X33" s="31">
        <f>0+'FIGARO raw 2023'!Y724</f>
        <v>4455.2</v>
      </c>
      <c r="Y33" s="31">
        <f>0+'FIGARO raw 2023'!Z724</f>
        <v>1587.1</v>
      </c>
      <c r="Z33" s="31">
        <f>0+'FIGARO raw 2023'!AA724</f>
        <v>13782.5</v>
      </c>
      <c r="AA33" s="31">
        <f>0+'FIGARO raw 2023'!AB724</f>
        <v>236.1</v>
      </c>
      <c r="AB33" s="31">
        <f>0+'FIGARO raw 2023'!AC724</f>
        <v>4034.1</v>
      </c>
      <c r="AC33" s="31">
        <f>0+'FIGARO raw 2023'!AD724</f>
        <v>19879.9</v>
      </c>
      <c r="AD33" s="31">
        <f>0+'FIGARO raw 2023'!AE724</f>
        <v>6517.3</v>
      </c>
      <c r="AE33" s="31">
        <f>0+'FIGARO raw 2023'!AF724</f>
        <v>67814.9</v>
      </c>
      <c r="AF33" s="31">
        <f>0+'FIGARO raw 2023'!AG724</f>
        <v>21145.4</v>
      </c>
      <c r="AG33" s="31">
        <f>0+'FIGARO raw 2023'!AH724</f>
        <v>72621.9</v>
      </c>
      <c r="AH33" s="31">
        <f>0+'FIGARO raw 2023'!AI724</f>
        <v>2298.3</v>
      </c>
      <c r="AI33" s="31">
        <f>0+'FIGARO raw 2023'!AJ724</f>
        <v>1734.8</v>
      </c>
      <c r="AJ33" s="31">
        <f>0+'FIGARO raw 2023'!AK724</f>
        <v>57442</v>
      </c>
      <c r="AK33" s="31">
        <f>0+'FIGARO raw 2023'!AL724</f>
        <v>5002</v>
      </c>
      <c r="AL33" s="31">
        <f>0+'FIGARO raw 2023'!AM724</f>
        <v>4066.5</v>
      </c>
      <c r="AM33" s="31">
        <f>0+'FIGARO raw 2023'!AN724</f>
        <v>1547.4</v>
      </c>
      <c r="AN33" s="31">
        <f>0+'FIGARO raw 2023'!AO724</f>
        <v>865.3</v>
      </c>
      <c r="AO33" s="31">
        <f>0+'FIGARO raw 2023'!AP724</f>
        <v>1143.8</v>
      </c>
      <c r="AP33" s="31">
        <f>0+'FIGARO raw 2023'!AQ724</f>
        <v>3672.7</v>
      </c>
      <c r="AQ33" s="31">
        <f>0+'FIGARO raw 2023'!AR724</f>
        <v>876.4</v>
      </c>
      <c r="AR33" s="31">
        <f>0+'FIGARO raw 2023'!AS724</f>
        <v>441.2</v>
      </c>
      <c r="AS33" s="31">
        <f>0+'FIGARO raw 2023'!AT724</f>
        <v>919.8</v>
      </c>
      <c r="AT33" s="31">
        <f>0+'FIGARO raw 2023'!AU724</f>
        <v>1266.1</v>
      </c>
      <c r="AU33" s="31">
        <f>0+'FIGARO raw 2023'!AV724</f>
        <v>3099.7</v>
      </c>
      <c r="AV33" s="31">
        <f>0+'FIGARO raw 2023'!AW724</f>
        <v>1344</v>
      </c>
      <c r="AW33" s="31">
        <f>0+'FIGARO raw 2023'!AX724</f>
        <v>1063.6</v>
      </c>
      <c r="AX33" s="31">
        <f>0+'FIGARO raw 2023'!AY724</f>
        <v>1113.3</v>
      </c>
      <c r="AY33" s="31">
        <f>0+'FIGARO raw 2023'!AZ724</f>
        <v>1007.4</v>
      </c>
      <c r="AZ33" s="31">
        <f>0+'FIGARO raw 2023'!BA724</f>
        <v>2518.8</v>
      </c>
      <c r="BA33" s="31">
        <f>0+'FIGARO raw 2023'!BB724</f>
        <v>307.9</v>
      </c>
      <c r="BB33" s="31">
        <f>0+'FIGARO raw 2023'!BC724</f>
        <v>8148.2</v>
      </c>
      <c r="BC33" s="31">
        <f>0+'FIGARO raw 2023'!BD724</f>
        <v>2416.2</v>
      </c>
      <c r="BD33" s="31">
        <f>0+'FIGARO raw 2023'!BE724</f>
        <v>10334.2</v>
      </c>
      <c r="BE33" s="31">
        <f>0+'FIGARO raw 2023'!BF724</f>
        <v>10976.6</v>
      </c>
      <c r="BF33" s="31">
        <f>0+'FIGARO raw 2023'!BG724</f>
        <v>4339</v>
      </c>
      <c r="BG33" s="31">
        <f>0+'FIGARO raw 2023'!BH724</f>
        <v>2100.2</v>
      </c>
      <c r="BH33" s="31">
        <f>0+'FIGARO raw 2023'!BI724</f>
        <v>798.1</v>
      </c>
      <c r="BI33" s="31">
        <f>0+'FIGARO raw 2023'!BJ724</f>
        <v>885.9</v>
      </c>
      <c r="BJ33" s="31">
        <f>0+'FIGARO raw 2023'!BK724</f>
        <v>1892.6</v>
      </c>
      <c r="BK33" s="31">
        <f>0+'FIGARO raw 2023'!BL724</f>
        <v>286.9</v>
      </c>
      <c r="BL33" s="31">
        <f>0+'FIGARO raw 2023'!BM724</f>
        <v>650.9</v>
      </c>
      <c r="BM33" s="31">
        <f>0+'FIGARO raw 2023'!BN724</f>
        <v>0</v>
      </c>
      <c r="BN33" s="31">
        <f>0+'FIGARO raw 2023'!BO724</f>
        <v>0</v>
      </c>
      <c r="BO33" s="31">
        <f>0+'FIGARO raw 2023'!BP724</f>
        <v>34759.2</v>
      </c>
      <c r="BP33" s="31">
        <f>0+'FIGARO raw 2023'!BQ724</f>
        <v>135601.2</v>
      </c>
      <c r="BQ33" s="31">
        <f>0+'FIGARO raw 2023'!BR724</f>
        <v>50.1</v>
      </c>
      <c r="BR33" s="31">
        <f>0+'FIGARO raw 2023'!BS724</f>
        <v>11122.3</v>
      </c>
      <c r="BS33" s="31">
        <f>0+'FIGARO raw 2023'!BT724</f>
        <v>199.7</v>
      </c>
    </row>
    <row r="34" spans="1:71" x14ac:dyDescent="0.25">
      <c r="A34" s="36" t="s">
        <v>136</v>
      </c>
      <c r="B34" s="27" t="s">
        <v>346</v>
      </c>
      <c r="C34" s="31">
        <f>0+'FIGARO raw 2023'!D748</f>
        <v>243.9</v>
      </c>
      <c r="D34" s="31">
        <f>0+'FIGARO raw 2023'!E748</f>
        <v>190.2</v>
      </c>
      <c r="E34" s="31">
        <f>0+'FIGARO raw 2023'!F748</f>
        <v>50.3</v>
      </c>
      <c r="F34" s="31">
        <f>0+'FIGARO raw 2023'!G748</f>
        <v>333.7</v>
      </c>
      <c r="G34" s="31">
        <f>0+'FIGARO raw 2023'!H748</f>
        <v>2405.6</v>
      </c>
      <c r="H34" s="31">
        <f>0+'FIGARO raw 2023'!I748</f>
        <v>258.5</v>
      </c>
      <c r="I34" s="31">
        <f>0+'FIGARO raw 2023'!J748</f>
        <v>387.3</v>
      </c>
      <c r="J34" s="31">
        <f>0+'FIGARO raw 2023'!K748</f>
        <v>806.5</v>
      </c>
      <c r="K34" s="31">
        <f>0+'FIGARO raw 2023'!L748</f>
        <v>56.2</v>
      </c>
      <c r="L34" s="31">
        <f>0+'FIGARO raw 2023'!M748</f>
        <v>2123.9</v>
      </c>
      <c r="M34" s="31">
        <f>0+'FIGARO raw 2023'!N748</f>
        <v>1754.6</v>
      </c>
      <c r="N34" s="31">
        <f>0+'FIGARO raw 2023'!O748</f>
        <v>566.2</v>
      </c>
      <c r="O34" s="31">
        <f>0+'FIGARO raw 2023'!P748</f>
        <v>516.9</v>
      </c>
      <c r="P34" s="31">
        <f>0+'FIGARO raw 2023'!Q748</f>
        <v>676.9</v>
      </c>
      <c r="Q34" s="31">
        <f>0+'FIGARO raw 2023'!R748</f>
        <v>1516.6</v>
      </c>
      <c r="R34" s="31">
        <f>0+'FIGARO raw 2023'!S748</f>
        <v>721.6</v>
      </c>
      <c r="S34" s="31">
        <f>0+'FIGARO raw 2023'!T748</f>
        <v>757.2</v>
      </c>
      <c r="T34" s="31">
        <f>0+'FIGARO raw 2023'!U748</f>
        <v>681.4</v>
      </c>
      <c r="U34" s="31">
        <f>0+'FIGARO raw 2023'!V748</f>
        <v>1282.8</v>
      </c>
      <c r="V34" s="31">
        <f>0+'FIGARO raw 2023'!W748</f>
        <v>1549.5</v>
      </c>
      <c r="W34" s="31">
        <f>0+'FIGARO raw 2023'!X748</f>
        <v>193.7</v>
      </c>
      <c r="X34" s="31">
        <f>0+'FIGARO raw 2023'!Y748</f>
        <v>331.7</v>
      </c>
      <c r="Y34" s="31">
        <f>0+'FIGARO raw 2023'!Z748</f>
        <v>174.6</v>
      </c>
      <c r="Z34" s="31">
        <f>0+'FIGARO raw 2023'!AA748</f>
        <v>756.7</v>
      </c>
      <c r="AA34" s="31">
        <f>0+'FIGARO raw 2023'!AB748</f>
        <v>25.3</v>
      </c>
      <c r="AB34" s="31">
        <f>0+'FIGARO raw 2023'!AC748</f>
        <v>315.1</v>
      </c>
      <c r="AC34" s="31">
        <f>0+'FIGARO raw 2023'!AD748</f>
        <v>1335.1</v>
      </c>
      <c r="AD34" s="31">
        <f>0+'FIGARO raw 2023'!AE748</f>
        <v>512.2</v>
      </c>
      <c r="AE34" s="31">
        <f>0+'FIGARO raw 2023'!AF748</f>
        <v>6976.2</v>
      </c>
      <c r="AF34" s="31">
        <f>0+'FIGARO raw 2023'!AG748</f>
        <v>624.3</v>
      </c>
      <c r="AG34" s="31">
        <f>0+'FIGARO raw 2023'!AH748</f>
        <v>3587.1</v>
      </c>
      <c r="AH34" s="31">
        <f>0+'FIGARO raw 2023'!AI748</f>
        <v>22400.9</v>
      </c>
      <c r="AI34" s="31">
        <f>0+'FIGARO raw 2023'!AJ748</f>
        <v>286.5</v>
      </c>
      <c r="AJ34" s="31">
        <f>0+'FIGARO raw 2023'!AK748</f>
        <v>7075.5</v>
      </c>
      <c r="AK34" s="31">
        <f>0+'FIGARO raw 2023'!AL748</f>
        <v>259.4</v>
      </c>
      <c r="AL34" s="31">
        <f>0+'FIGARO raw 2023'!AM748</f>
        <v>418.2</v>
      </c>
      <c r="AM34" s="31">
        <f>0+'FIGARO raw 2023'!AN748</f>
        <v>133.2</v>
      </c>
      <c r="AN34" s="31">
        <f>0+'FIGARO raw 2023'!AO748</f>
        <v>66.7</v>
      </c>
      <c r="AO34" s="31">
        <f>0+'FIGARO raw 2023'!AP748</f>
        <v>191.9</v>
      </c>
      <c r="AP34" s="31">
        <f>0+'FIGARO raw 2023'!AQ748</f>
        <v>321.7</v>
      </c>
      <c r="AQ34" s="31">
        <f>0+'FIGARO raw 2023'!AR748</f>
        <v>62.9</v>
      </c>
      <c r="AR34" s="31">
        <f>0+'FIGARO raw 2023'!AS748</f>
        <v>20.9</v>
      </c>
      <c r="AS34" s="31">
        <f>0+'FIGARO raw 2023'!AT748</f>
        <v>56.5</v>
      </c>
      <c r="AT34" s="31">
        <f>0+'FIGARO raw 2023'!AU748</f>
        <v>87.4</v>
      </c>
      <c r="AU34" s="31">
        <f>0+'FIGARO raw 2023'!AV748</f>
        <v>293.8</v>
      </c>
      <c r="AV34" s="31">
        <f>0+'FIGARO raw 2023'!AW748</f>
        <v>105</v>
      </c>
      <c r="AW34" s="31">
        <f>0+'FIGARO raw 2023'!AX748</f>
        <v>59.7</v>
      </c>
      <c r="AX34" s="31">
        <f>0+'FIGARO raw 2023'!AY748</f>
        <v>70</v>
      </c>
      <c r="AY34" s="31">
        <f>0+'FIGARO raw 2023'!AZ748</f>
        <v>70.2</v>
      </c>
      <c r="AZ34" s="31">
        <f>0+'FIGARO raw 2023'!BA748</f>
        <v>385.4</v>
      </c>
      <c r="BA34" s="31">
        <f>0+'FIGARO raw 2023'!BB748</f>
        <v>38.4</v>
      </c>
      <c r="BB34" s="31">
        <f>0+'FIGARO raw 2023'!BC748</f>
        <v>2296.6</v>
      </c>
      <c r="BC34" s="31">
        <f>0+'FIGARO raw 2023'!BD748</f>
        <v>238.4</v>
      </c>
      <c r="BD34" s="31">
        <f>0+'FIGARO raw 2023'!BE748</f>
        <v>442</v>
      </c>
      <c r="BE34" s="31">
        <f>0+'FIGARO raw 2023'!BF748</f>
        <v>225.6</v>
      </c>
      <c r="BF34" s="31">
        <f>0+'FIGARO raw 2023'!BG748</f>
        <v>526</v>
      </c>
      <c r="BG34" s="31">
        <f>0+'FIGARO raw 2023'!BH748</f>
        <v>185.5</v>
      </c>
      <c r="BH34" s="31">
        <f>0+'FIGARO raw 2023'!BI748</f>
        <v>65.5</v>
      </c>
      <c r="BI34" s="31">
        <f>0+'FIGARO raw 2023'!BJ748</f>
        <v>56.2</v>
      </c>
      <c r="BJ34" s="31">
        <f>0+'FIGARO raw 2023'!BK748</f>
        <v>52.4</v>
      </c>
      <c r="BK34" s="31">
        <f>0+'FIGARO raw 2023'!BL748</f>
        <v>13.8</v>
      </c>
      <c r="BL34" s="31">
        <f>0+'FIGARO raw 2023'!BM748</f>
        <v>44.6</v>
      </c>
      <c r="BM34" s="31">
        <f>0+'FIGARO raw 2023'!BN748</f>
        <v>0</v>
      </c>
      <c r="BN34" s="31">
        <f>0+'FIGARO raw 2023'!BO748</f>
        <v>0</v>
      </c>
      <c r="BO34" s="31">
        <f>0+'FIGARO raw 2023'!BP748</f>
        <v>866.6</v>
      </c>
      <c r="BP34" s="31">
        <f>0+'FIGARO raw 2023'!BQ748</f>
        <v>19901.1</v>
      </c>
      <c r="BQ34" s="31">
        <f>0+'FIGARO raw 2023'!BR748</f>
        <v>21.7</v>
      </c>
      <c r="BR34" s="31">
        <f>0+'FIGARO raw 2023'!BS748</f>
        <v>2080.5</v>
      </c>
      <c r="BS34" s="31">
        <f>0+'FIGARO raw 2023'!BT748</f>
        <v>-4794</v>
      </c>
    </row>
    <row r="35" spans="1:71" x14ac:dyDescent="0.25">
      <c r="A35" s="36" t="s">
        <v>139</v>
      </c>
      <c r="B35" s="27" t="s">
        <v>347</v>
      </c>
      <c r="C35" s="31">
        <f>0+'FIGARO raw 2023'!D772</f>
        <v>235.7</v>
      </c>
      <c r="D35" s="31">
        <f>0+'FIGARO raw 2023'!E772</f>
        <v>33.9</v>
      </c>
      <c r="E35" s="31">
        <f>0+'FIGARO raw 2023'!F772</f>
        <v>62</v>
      </c>
      <c r="F35" s="31">
        <f>0+'FIGARO raw 2023'!G772</f>
        <v>89.8</v>
      </c>
      <c r="G35" s="31">
        <f>0+'FIGARO raw 2023'!H772</f>
        <v>1138.9</v>
      </c>
      <c r="H35" s="31">
        <f>0+'FIGARO raw 2023'!I772</f>
        <v>218.9</v>
      </c>
      <c r="I35" s="31">
        <f>0+'FIGARO raw 2023'!J772</f>
        <v>98.8</v>
      </c>
      <c r="J35" s="31">
        <f>0+'FIGARO raw 2023'!K772</f>
        <v>171.4</v>
      </c>
      <c r="K35" s="31">
        <f>0+'FIGARO raw 2023'!L772</f>
        <v>99.4</v>
      </c>
      <c r="L35" s="31">
        <f>0+'FIGARO raw 2023'!M772</f>
        <v>209.4</v>
      </c>
      <c r="M35" s="31">
        <f>0+'FIGARO raw 2023'!N772</f>
        <v>931.3</v>
      </c>
      <c r="N35" s="31">
        <f>0+'FIGARO raw 2023'!O772</f>
        <v>477.7</v>
      </c>
      <c r="O35" s="31">
        <f>0+'FIGARO raw 2023'!P772</f>
        <v>324</v>
      </c>
      <c r="P35" s="31">
        <f>0+'FIGARO raw 2023'!Q772</f>
        <v>272.9</v>
      </c>
      <c r="Q35" s="31">
        <f>0+'FIGARO raw 2023'!R772</f>
        <v>279.3</v>
      </c>
      <c r="R35" s="31">
        <f>0+'FIGARO raw 2023'!S772</f>
        <v>802.8</v>
      </c>
      <c r="S35" s="31">
        <f>0+'FIGARO raw 2023'!T772</f>
        <v>2394.1</v>
      </c>
      <c r="T35" s="31">
        <f>0+'FIGARO raw 2023'!U772</f>
        <v>1166</v>
      </c>
      <c r="U35" s="31">
        <f>0+'FIGARO raw 2023'!V772</f>
        <v>2597.8</v>
      </c>
      <c r="V35" s="31">
        <f>0+'FIGARO raw 2023'!W772</f>
        <v>1861.6</v>
      </c>
      <c r="W35" s="31">
        <f>0+'FIGARO raw 2023'!X772</f>
        <v>668.3</v>
      </c>
      <c r="X35" s="31">
        <f>0+'FIGARO raw 2023'!Y772</f>
        <v>495.5</v>
      </c>
      <c r="Y35" s="31">
        <f>0+'FIGARO raw 2023'!Z772</f>
        <v>619.3</v>
      </c>
      <c r="Z35" s="31">
        <f>0+'FIGARO raw 2023'!AA772</f>
        <v>684.3</v>
      </c>
      <c r="AA35" s="31">
        <f>0+'FIGARO raw 2023'!AB772</f>
        <v>36.3</v>
      </c>
      <c r="AB35" s="31">
        <f>0+'FIGARO raw 2023'!AC772</f>
        <v>175.6</v>
      </c>
      <c r="AC35" s="31">
        <f>0+'FIGARO raw 2023'!AD772</f>
        <v>1169.5</v>
      </c>
      <c r="AD35" s="31">
        <f>0+'FIGARO raw 2023'!AE772</f>
        <v>262.1</v>
      </c>
      <c r="AE35" s="31">
        <f>0+'FIGARO raw 2023'!AF772</f>
        <v>2173.5</v>
      </c>
      <c r="AF35" s="31">
        <f>0+'FIGARO raw 2023'!AG772</f>
        <v>1078.1</v>
      </c>
      <c r="AG35" s="31">
        <f>0+'FIGARO raw 2023'!AH772</f>
        <v>616.9</v>
      </c>
      <c r="AH35" s="31">
        <f>0+'FIGARO raw 2023'!AI772</f>
        <v>499</v>
      </c>
      <c r="AI35" s="31">
        <f>0+'FIGARO raw 2023'!AJ772</f>
        <v>11221.9</v>
      </c>
      <c r="AJ35" s="31">
        <f>0+'FIGARO raw 2023'!AK772</f>
        <v>3012</v>
      </c>
      <c r="AK35" s="31">
        <f>0+'FIGARO raw 2023'!AL772</f>
        <v>2178.8</v>
      </c>
      <c r="AL35" s="31">
        <f>0+'FIGARO raw 2023'!AM772</f>
        <v>548.8</v>
      </c>
      <c r="AM35" s="31">
        <f>0+'FIGARO raw 2023'!AN772</f>
        <v>167.1</v>
      </c>
      <c r="AN35" s="31">
        <f>0+'FIGARO raw 2023'!AO772</f>
        <v>366.8</v>
      </c>
      <c r="AO35" s="31">
        <f>0+'FIGARO raw 2023'!AP772</f>
        <v>273.5</v>
      </c>
      <c r="AP35" s="31">
        <f>0+'FIGARO raw 2023'!AQ772</f>
        <v>1008.4</v>
      </c>
      <c r="AQ35" s="31">
        <f>0+'FIGARO raw 2023'!AR772</f>
        <v>1273.4</v>
      </c>
      <c r="AR35" s="31">
        <f>0+'FIGARO raw 2023'!AS772</f>
        <v>794.7</v>
      </c>
      <c r="AS35" s="31">
        <f>0+'FIGARO raw 2023'!AT772</f>
        <v>1458.2</v>
      </c>
      <c r="AT35" s="31">
        <f>0+'FIGARO raw 2023'!AU772</f>
        <v>133.5</v>
      </c>
      <c r="AU35" s="31">
        <f>0+'FIGARO raw 2023'!AV772</f>
        <v>1728.2</v>
      </c>
      <c r="AV35" s="31">
        <f>0+'FIGARO raw 2023'!AW772</f>
        <v>689.7</v>
      </c>
      <c r="AW35" s="31">
        <f>0+'FIGARO raw 2023'!AX772</f>
        <v>421.9</v>
      </c>
      <c r="AX35" s="31">
        <f>0+'FIGARO raw 2023'!AY772</f>
        <v>226.4</v>
      </c>
      <c r="AY35" s="31">
        <f>0+'FIGARO raw 2023'!AZ772</f>
        <v>227.2</v>
      </c>
      <c r="AZ35" s="31">
        <f>0+'FIGARO raw 2023'!BA772</f>
        <v>548.6</v>
      </c>
      <c r="BA35" s="31">
        <f>0+'FIGARO raw 2023'!BB772</f>
        <v>108.8</v>
      </c>
      <c r="BB35" s="31">
        <f>0+'FIGARO raw 2023'!BC772</f>
        <v>10003.9</v>
      </c>
      <c r="BC35" s="31">
        <f>0+'FIGARO raw 2023'!BD772</f>
        <v>546.7</v>
      </c>
      <c r="BD35" s="31">
        <f>0+'FIGARO raw 2023'!BE772</f>
        <v>1892.4</v>
      </c>
      <c r="BE35" s="31">
        <f>0+'FIGARO raw 2023'!BF772</f>
        <v>637.3</v>
      </c>
      <c r="BF35" s="31">
        <f>0+'FIGARO raw 2023'!BG772</f>
        <v>759.2</v>
      </c>
      <c r="BG35" s="31">
        <f>0+'FIGARO raw 2023'!BH772</f>
        <v>303.6</v>
      </c>
      <c r="BH35" s="31">
        <f>0+'FIGARO raw 2023'!BI772</f>
        <v>340.7</v>
      </c>
      <c r="BI35" s="31">
        <f>0+'FIGARO raw 2023'!BJ772</f>
        <v>249.1</v>
      </c>
      <c r="BJ35" s="31">
        <f>0+'FIGARO raw 2023'!BK772</f>
        <v>628.6</v>
      </c>
      <c r="BK35" s="31">
        <f>0+'FIGARO raw 2023'!BL772</f>
        <v>25.6</v>
      </c>
      <c r="BL35" s="31">
        <f>0+'FIGARO raw 2023'!BM772</f>
        <v>153.8</v>
      </c>
      <c r="BM35" s="31">
        <f>0+'FIGARO raw 2023'!BN772</f>
        <v>0</v>
      </c>
      <c r="BN35" s="31">
        <f>0+'FIGARO raw 2023'!BO772</f>
        <v>0</v>
      </c>
      <c r="BO35" s="31">
        <f>0+'FIGARO raw 2023'!BP772</f>
        <v>1707.3</v>
      </c>
      <c r="BP35" s="31">
        <f>0+'FIGARO raw 2023'!BQ772</f>
        <v>33542.3</v>
      </c>
      <c r="BQ35" s="31">
        <f>0+'FIGARO raw 2023'!BR772</f>
        <v>2.1</v>
      </c>
      <c r="BR35" s="31">
        <f>0+'FIGARO raw 2023'!BS772</f>
        <v>2431.3</v>
      </c>
      <c r="BS35" s="31">
        <f>0+'FIGARO raw 2023'!BT772</f>
        <v>-75.8</v>
      </c>
    </row>
    <row r="36" spans="1:71" x14ac:dyDescent="0.25">
      <c r="A36" s="36" t="s">
        <v>279</v>
      </c>
      <c r="B36" s="27" t="s">
        <v>348</v>
      </c>
      <c r="C36" s="31">
        <f>0+'FIGARO raw 2023'!D796</f>
        <v>1462.3</v>
      </c>
      <c r="D36" s="31">
        <f>0+'FIGARO raw 2023'!E796</f>
        <v>421.3</v>
      </c>
      <c r="E36" s="31">
        <f>0+'FIGARO raw 2023'!F796</f>
        <v>215.1</v>
      </c>
      <c r="F36" s="31">
        <f>0+'FIGARO raw 2023'!G796</f>
        <v>1755</v>
      </c>
      <c r="G36" s="31">
        <f>0+'FIGARO raw 2023'!H796</f>
        <v>24042.6</v>
      </c>
      <c r="H36" s="31">
        <f>0+'FIGARO raw 2023'!I796</f>
        <v>2402.4</v>
      </c>
      <c r="I36" s="31">
        <f>0+'FIGARO raw 2023'!J796</f>
        <v>2044.5</v>
      </c>
      <c r="J36" s="31">
        <f>0+'FIGARO raw 2023'!K796</f>
        <v>4545.4</v>
      </c>
      <c r="K36" s="31">
        <f>0+'FIGARO raw 2023'!L796</f>
        <v>510.1</v>
      </c>
      <c r="L36" s="31">
        <f>0+'FIGARO raw 2023'!M796</f>
        <v>7318</v>
      </c>
      <c r="M36" s="31">
        <f>0+'FIGARO raw 2023'!N796</f>
        <v>8031.2</v>
      </c>
      <c r="N36" s="31">
        <f>0+'FIGARO raw 2023'!O796</f>
        <v>1392.4</v>
      </c>
      <c r="O36" s="31">
        <f>0+'FIGARO raw 2023'!P796</f>
        <v>3671.5</v>
      </c>
      <c r="P36" s="31">
        <f>0+'FIGARO raw 2023'!Q796</f>
        <v>4900.9</v>
      </c>
      <c r="Q36" s="31">
        <f>0+'FIGARO raw 2023'!R796</f>
        <v>5034.9</v>
      </c>
      <c r="R36" s="31">
        <f>0+'FIGARO raw 2023'!S796</f>
        <v>3981.8</v>
      </c>
      <c r="S36" s="31">
        <f>0+'FIGARO raw 2023'!T796</f>
        <v>2224.9</v>
      </c>
      <c r="T36" s="31">
        <f>0+'FIGARO raw 2023'!U796</f>
        <v>2969.1</v>
      </c>
      <c r="U36" s="31">
        <f>0+'FIGARO raw 2023'!V796</f>
        <v>7829</v>
      </c>
      <c r="V36" s="31">
        <f>0+'FIGARO raw 2023'!W796</f>
        <v>10605.2</v>
      </c>
      <c r="W36" s="31">
        <f>0+'FIGARO raw 2023'!X796</f>
        <v>1446.8</v>
      </c>
      <c r="X36" s="31">
        <f>0+'FIGARO raw 2023'!Y796</f>
        <v>2356.6</v>
      </c>
      <c r="Y36" s="31">
        <f>0+'FIGARO raw 2023'!Z796</f>
        <v>1203.4</v>
      </c>
      <c r="Z36" s="31">
        <f>0+'FIGARO raw 2023'!AA796</f>
        <v>8429.1</v>
      </c>
      <c r="AA36" s="31">
        <f>0+'FIGARO raw 2023'!AB796</f>
        <v>185.2</v>
      </c>
      <c r="AB36" s="31">
        <f>0+'FIGARO raw 2023'!AC796</f>
        <v>2692.1</v>
      </c>
      <c r="AC36" s="31">
        <f>0+'FIGARO raw 2023'!AD796</f>
        <v>10076.3</v>
      </c>
      <c r="AD36" s="31">
        <f>0+'FIGARO raw 2023'!AE796</f>
        <v>5505</v>
      </c>
      <c r="AE36" s="31">
        <f>0+'FIGARO raw 2023'!AF796</f>
        <v>85179.9</v>
      </c>
      <c r="AF36" s="31">
        <f>0+'FIGARO raw 2023'!AG796</f>
        <v>20415.9</v>
      </c>
      <c r="AG36" s="31">
        <f>0+'FIGARO raw 2023'!AH796</f>
        <v>74350.8</v>
      </c>
      <c r="AH36" s="31">
        <f>0+'FIGARO raw 2023'!AI796</f>
        <v>30654.8</v>
      </c>
      <c r="AI36" s="31">
        <f>0+'FIGARO raw 2023'!AJ796</f>
        <v>13458.6</v>
      </c>
      <c r="AJ36" s="31">
        <f>0+'FIGARO raw 2023'!AK796</f>
        <v>135752.7</v>
      </c>
      <c r="AK36" s="31">
        <f>0+'FIGARO raw 2023'!AL796</f>
        <v>16508.7</v>
      </c>
      <c r="AL36" s="31">
        <f>0+'FIGARO raw 2023'!AM796</f>
        <v>2162.9</v>
      </c>
      <c r="AM36" s="31">
        <f>0+'FIGARO raw 2023'!AN796</f>
        <v>1615.1</v>
      </c>
      <c r="AN36" s="31">
        <f>0+'FIGARO raw 2023'!AO796</f>
        <v>390.3</v>
      </c>
      <c r="AO36" s="31">
        <f>0+'FIGARO raw 2023'!AP796</f>
        <v>1687.7</v>
      </c>
      <c r="AP36" s="31">
        <f>0+'FIGARO raw 2023'!AQ796</f>
        <v>3394.9</v>
      </c>
      <c r="AQ36" s="31">
        <f>0+'FIGARO raw 2023'!AR796</f>
        <v>493.6</v>
      </c>
      <c r="AR36" s="31">
        <f>0+'FIGARO raw 2023'!AS796</f>
        <v>263.5</v>
      </c>
      <c r="AS36" s="31">
        <f>0+'FIGARO raw 2023'!AT796</f>
        <v>768.9</v>
      </c>
      <c r="AT36" s="31">
        <f>0+'FIGARO raw 2023'!AU796</f>
        <v>1255.7</v>
      </c>
      <c r="AU36" s="31">
        <f>0+'FIGARO raw 2023'!AV796</f>
        <v>3902.9</v>
      </c>
      <c r="AV36" s="31">
        <f>0+'FIGARO raw 2023'!AW796</f>
        <v>1082</v>
      </c>
      <c r="AW36" s="31">
        <f>0+'FIGARO raw 2023'!AX796</f>
        <v>399.4</v>
      </c>
      <c r="AX36" s="31">
        <f>0+'FIGARO raw 2023'!AY796</f>
        <v>738.7</v>
      </c>
      <c r="AY36" s="31">
        <f>0+'FIGARO raw 2023'!AZ796</f>
        <v>1224.5</v>
      </c>
      <c r="AZ36" s="31">
        <f>0+'FIGARO raw 2023'!BA796</f>
        <v>2584.8</v>
      </c>
      <c r="BA36" s="31">
        <f>0+'FIGARO raw 2023'!BB796</f>
        <v>285.7</v>
      </c>
      <c r="BB36" s="31">
        <f>0+'FIGARO raw 2023'!BC796</f>
        <v>1106.3</v>
      </c>
      <c r="BC36" s="31">
        <f>0+'FIGARO raw 2023'!BD796</f>
        <v>2689.1</v>
      </c>
      <c r="BD36" s="31">
        <f>0+'FIGARO raw 2023'!BE796</f>
        <v>3548.7</v>
      </c>
      <c r="BE36" s="31">
        <f>0+'FIGARO raw 2023'!BF796</f>
        <v>1265.5</v>
      </c>
      <c r="BF36" s="31">
        <f>0+'FIGARO raw 2023'!BG796</f>
        <v>1197</v>
      </c>
      <c r="BG36" s="31">
        <f>0+'FIGARO raw 2023'!BH796</f>
        <v>468.7</v>
      </c>
      <c r="BH36" s="31">
        <f>0+'FIGARO raw 2023'!BI796</f>
        <v>458.2</v>
      </c>
      <c r="BI36" s="31">
        <f>0+'FIGARO raw 2023'!BJ796</f>
        <v>488.6</v>
      </c>
      <c r="BJ36" s="31">
        <f>0+'FIGARO raw 2023'!BK796</f>
        <v>353.3</v>
      </c>
      <c r="BK36" s="31">
        <f>0+'FIGARO raw 2023'!BL796</f>
        <v>226.3</v>
      </c>
      <c r="BL36" s="31">
        <f>0+'FIGARO raw 2023'!BM796</f>
        <v>436.6</v>
      </c>
      <c r="BM36" s="31">
        <f>0+'FIGARO raw 2023'!BN796</f>
        <v>0</v>
      </c>
      <c r="BN36" s="31">
        <f>0+'FIGARO raw 2023'!BO796</f>
        <v>0</v>
      </c>
      <c r="BO36" s="31">
        <f>0+'FIGARO raw 2023'!BP796</f>
        <v>63111.1</v>
      </c>
      <c r="BP36" s="31">
        <f>0+'FIGARO raw 2023'!BQ796</f>
        <v>42837.5</v>
      </c>
      <c r="BQ36" s="31">
        <f>0+'FIGARO raw 2023'!BR796</f>
        <v>45.1</v>
      </c>
      <c r="BR36" s="31">
        <f>0+'FIGARO raw 2023'!BS796</f>
        <v>6288.3</v>
      </c>
      <c r="BS36" s="31">
        <f>0+'FIGARO raw 2023'!BT796</f>
        <v>14.4</v>
      </c>
    </row>
    <row r="37" spans="1:71" x14ac:dyDescent="0.25">
      <c r="A37" s="36" t="s">
        <v>280</v>
      </c>
      <c r="B37" s="27" t="s">
        <v>349</v>
      </c>
      <c r="C37" s="31">
        <f>0+'FIGARO raw 2023'!D820</f>
        <v>217.1</v>
      </c>
      <c r="D37" s="31">
        <f>0+'FIGARO raw 2023'!E820</f>
        <v>39.6</v>
      </c>
      <c r="E37" s="31">
        <f>0+'FIGARO raw 2023'!F820</f>
        <v>5.7</v>
      </c>
      <c r="F37" s="31">
        <f>0+'FIGARO raw 2023'!G820</f>
        <v>107.4</v>
      </c>
      <c r="G37" s="31">
        <f>0+'FIGARO raw 2023'!H820</f>
        <v>1357.8</v>
      </c>
      <c r="H37" s="31">
        <f>0+'FIGARO raw 2023'!I820</f>
        <v>406.1</v>
      </c>
      <c r="I37" s="31">
        <f>0+'FIGARO raw 2023'!J820</f>
        <v>139.3</v>
      </c>
      <c r="J37" s="31">
        <f>0+'FIGARO raw 2023'!K820</f>
        <v>272.1</v>
      </c>
      <c r="K37" s="31">
        <f>0+'FIGARO raw 2023'!L820</f>
        <v>350.3</v>
      </c>
      <c r="L37" s="31">
        <f>0+'FIGARO raw 2023'!M820</f>
        <v>463.3</v>
      </c>
      <c r="M37" s="31">
        <f>0+'FIGARO raw 2023'!N820</f>
        <v>2657.2</v>
      </c>
      <c r="N37" s="31">
        <f>0+'FIGARO raw 2023'!O820</f>
        <v>1095.9</v>
      </c>
      <c r="O37" s="31">
        <f>0+'FIGARO raw 2023'!P820</f>
        <v>622.7</v>
      </c>
      <c r="P37" s="31">
        <f>0+'FIGARO raw 2023'!Q820</f>
        <v>314.4</v>
      </c>
      <c r="Q37" s="31">
        <f>0+'FIGARO raw 2023'!R820</f>
        <v>323.4</v>
      </c>
      <c r="R37" s="31">
        <f>0+'FIGARO raw 2023'!S820</f>
        <v>998.6</v>
      </c>
      <c r="S37" s="31">
        <f>0+'FIGARO raw 2023'!T820</f>
        <v>1502.8</v>
      </c>
      <c r="T37" s="31">
        <f>0+'FIGARO raw 2023'!U820</f>
        <v>1764.2</v>
      </c>
      <c r="U37" s="31">
        <f>0+'FIGARO raw 2023'!V820</f>
        <v>3137.2</v>
      </c>
      <c r="V37" s="31">
        <f>0+'FIGARO raw 2023'!W820</f>
        <v>1864.9</v>
      </c>
      <c r="W37" s="31">
        <f>0+'FIGARO raw 2023'!X820</f>
        <v>143.4</v>
      </c>
      <c r="X37" s="31">
        <f>0+'FIGARO raw 2023'!Y820</f>
        <v>990.3</v>
      </c>
      <c r="Y37" s="31">
        <f>0+'FIGARO raw 2023'!Z820</f>
        <v>471.1</v>
      </c>
      <c r="Z37" s="31">
        <f>0+'FIGARO raw 2023'!AA820</f>
        <v>1671.9</v>
      </c>
      <c r="AA37" s="31">
        <f>0+'FIGARO raw 2023'!AB820</f>
        <v>401.6</v>
      </c>
      <c r="AB37" s="31">
        <f>0+'FIGARO raw 2023'!AC820</f>
        <v>707.6</v>
      </c>
      <c r="AC37" s="31">
        <f>0+'FIGARO raw 2023'!AD820</f>
        <v>1850.6</v>
      </c>
      <c r="AD37" s="31">
        <f>0+'FIGARO raw 2023'!AE820</f>
        <v>1333</v>
      </c>
      <c r="AE37" s="31">
        <f>0+'FIGARO raw 2023'!AF820</f>
        <v>11217.7</v>
      </c>
      <c r="AF37" s="31">
        <f>0+'FIGARO raw 2023'!AG820</f>
        <v>17592.2</v>
      </c>
      <c r="AG37" s="31">
        <f>0+'FIGARO raw 2023'!AH820</f>
        <v>3645.1</v>
      </c>
      <c r="AH37" s="31">
        <f>0+'FIGARO raw 2023'!AI820</f>
        <v>307.5</v>
      </c>
      <c r="AI37" s="31">
        <f>0+'FIGARO raw 2023'!AJ820</f>
        <v>406.6</v>
      </c>
      <c r="AJ37" s="31">
        <f>0+'FIGARO raw 2023'!AK820</f>
        <v>4181.3</v>
      </c>
      <c r="AK37" s="31">
        <f>0+'FIGARO raw 2023'!AL820</f>
        <v>13317.6</v>
      </c>
      <c r="AL37" s="31">
        <f>0+'FIGARO raw 2023'!AM820</f>
        <v>2864.7</v>
      </c>
      <c r="AM37" s="31">
        <f>0+'FIGARO raw 2023'!AN820</f>
        <v>1388.4</v>
      </c>
      <c r="AN37" s="31">
        <f>0+'FIGARO raw 2023'!AO820</f>
        <v>443.9</v>
      </c>
      <c r="AO37" s="31">
        <f>0+'FIGARO raw 2023'!AP820</f>
        <v>4142.6</v>
      </c>
      <c r="AP37" s="31">
        <f>0+'FIGARO raw 2023'!AQ820</f>
        <v>2050.8</v>
      </c>
      <c r="AQ37" s="31">
        <f>0+'FIGARO raw 2023'!AR820</f>
        <v>2547.3</v>
      </c>
      <c r="AR37" s="31">
        <f>0+'FIGARO raw 2023'!AS820</f>
        <v>1175</v>
      </c>
      <c r="AS37" s="31">
        <f>0+'FIGARO raw 2023'!AT820</f>
        <v>1609.4</v>
      </c>
      <c r="AT37" s="31">
        <f>0+'FIGARO raw 2023'!AU820</f>
        <v>751.8</v>
      </c>
      <c r="AU37" s="31">
        <f>0+'FIGARO raw 2023'!AV820</f>
        <v>4349.4</v>
      </c>
      <c r="AV37" s="31">
        <f>0+'FIGARO raw 2023'!AW820</f>
        <v>814.3</v>
      </c>
      <c r="AW37" s="31">
        <f>0+'FIGARO raw 2023'!AX820</f>
        <v>359.5</v>
      </c>
      <c r="AX37" s="31">
        <f>0+'FIGARO raw 2023'!AY820</f>
        <v>670.6</v>
      </c>
      <c r="AY37" s="31">
        <f>0+'FIGARO raw 2023'!AZ820</f>
        <v>757.5</v>
      </c>
      <c r="AZ37" s="31">
        <f>0+'FIGARO raw 2023'!BA820</f>
        <v>656.4</v>
      </c>
      <c r="BA37" s="31">
        <f>0+'FIGARO raw 2023'!BB820</f>
        <v>1328.3</v>
      </c>
      <c r="BB37" s="31">
        <f>0+'FIGARO raw 2023'!BC820</f>
        <v>320.5</v>
      </c>
      <c r="BC37" s="31">
        <f>0+'FIGARO raw 2023'!BD820</f>
        <v>2116.2</v>
      </c>
      <c r="BD37" s="31">
        <f>0+'FIGARO raw 2023'!BE820</f>
        <v>7380.5</v>
      </c>
      <c r="BE37" s="31">
        <f>0+'FIGARO raw 2023'!BF820</f>
        <v>943.5</v>
      </c>
      <c r="BF37" s="31">
        <f>0+'FIGARO raw 2023'!BG820</f>
        <v>1413.6</v>
      </c>
      <c r="BG37" s="31">
        <f>0+'FIGARO raw 2023'!BH820</f>
        <v>1164</v>
      </c>
      <c r="BH37" s="31">
        <f>0+'FIGARO raw 2023'!BI820</f>
        <v>881.5</v>
      </c>
      <c r="BI37" s="31">
        <f>0+'FIGARO raw 2023'!BJ820</f>
        <v>433.9</v>
      </c>
      <c r="BJ37" s="31">
        <f>0+'FIGARO raw 2023'!BK820</f>
        <v>881.8</v>
      </c>
      <c r="BK37" s="31">
        <f>0+'FIGARO raw 2023'!BL820</f>
        <v>97.7</v>
      </c>
      <c r="BL37" s="31">
        <f>0+'FIGARO raw 2023'!BM820</f>
        <v>444.1</v>
      </c>
      <c r="BM37" s="31">
        <f>0+'FIGARO raw 2023'!BN820</f>
        <v>0</v>
      </c>
      <c r="BN37" s="31">
        <f>0+'FIGARO raw 2023'!BO820</f>
        <v>0</v>
      </c>
      <c r="BO37" s="31">
        <f>0+'FIGARO raw 2023'!BP820</f>
        <v>225</v>
      </c>
      <c r="BP37" s="31">
        <f>0+'FIGARO raw 2023'!BQ820</f>
        <v>10360</v>
      </c>
      <c r="BQ37" s="31">
        <f>0+'FIGARO raw 2023'!BR820</f>
        <v>6.1</v>
      </c>
      <c r="BR37" s="31">
        <f>0+'FIGARO raw 2023'!BS820</f>
        <v>391.3</v>
      </c>
      <c r="BS37" s="31">
        <f>0+'FIGARO raw 2023'!BT820</f>
        <v>12.1</v>
      </c>
    </row>
    <row r="38" spans="1:71" x14ac:dyDescent="0.25">
      <c r="A38" s="36" t="s">
        <v>281</v>
      </c>
      <c r="B38" s="27" t="s">
        <v>350</v>
      </c>
      <c r="C38" s="31">
        <f>0+'FIGARO raw 2023'!D844</f>
        <v>737.8</v>
      </c>
      <c r="D38" s="31">
        <f>0+'FIGARO raw 2023'!E844</f>
        <v>74.9</v>
      </c>
      <c r="E38" s="31">
        <f>0+'FIGARO raw 2023'!F844</f>
        <v>50.4</v>
      </c>
      <c r="F38" s="31">
        <f>0+'FIGARO raw 2023'!G844</f>
        <v>393</v>
      </c>
      <c r="G38" s="31">
        <f>0+'FIGARO raw 2023'!H844</f>
        <v>3221</v>
      </c>
      <c r="H38" s="31">
        <f>0+'FIGARO raw 2023'!I844</f>
        <v>865</v>
      </c>
      <c r="I38" s="31">
        <f>0+'FIGARO raw 2023'!J844</f>
        <v>883.9</v>
      </c>
      <c r="J38" s="31">
        <f>0+'FIGARO raw 2023'!K844</f>
        <v>454</v>
      </c>
      <c r="K38" s="31">
        <f>0+'FIGARO raw 2023'!L844</f>
        <v>296</v>
      </c>
      <c r="L38" s="31">
        <f>0+'FIGARO raw 2023'!M844</f>
        <v>794.3</v>
      </c>
      <c r="M38" s="31">
        <f>0+'FIGARO raw 2023'!N844</f>
        <v>1851.9</v>
      </c>
      <c r="N38" s="31">
        <f>0+'FIGARO raw 2023'!O844</f>
        <v>1104.5</v>
      </c>
      <c r="O38" s="31">
        <f>0+'FIGARO raw 2023'!P844</f>
        <v>736.2</v>
      </c>
      <c r="P38" s="31">
        <f>0+'FIGARO raw 2023'!Q844</f>
        <v>704</v>
      </c>
      <c r="Q38" s="31">
        <f>0+'FIGARO raw 2023'!R844</f>
        <v>785.8</v>
      </c>
      <c r="R38" s="31">
        <f>0+'FIGARO raw 2023'!S844</f>
        <v>1949.2</v>
      </c>
      <c r="S38" s="31">
        <f>0+'FIGARO raw 2023'!T844</f>
        <v>902</v>
      </c>
      <c r="T38" s="31">
        <f>0+'FIGARO raw 2023'!U844</f>
        <v>1092.5</v>
      </c>
      <c r="U38" s="31">
        <f>0+'FIGARO raw 2023'!V844</f>
        <v>2596.4</v>
      </c>
      <c r="V38" s="31">
        <f>0+'FIGARO raw 2023'!W844</f>
        <v>1377.2</v>
      </c>
      <c r="W38" s="31">
        <f>0+'FIGARO raw 2023'!X844</f>
        <v>661.5</v>
      </c>
      <c r="X38" s="31">
        <f>0+'FIGARO raw 2023'!Y844</f>
        <v>896.4</v>
      </c>
      <c r="Y38" s="31">
        <f>0+'FIGARO raw 2023'!Z844</f>
        <v>1858.1</v>
      </c>
      <c r="Z38" s="31">
        <f>0+'FIGARO raw 2023'!AA844</f>
        <v>2521.6</v>
      </c>
      <c r="AA38" s="31">
        <f>0+'FIGARO raw 2023'!AB844</f>
        <v>465.6</v>
      </c>
      <c r="AB38" s="31">
        <f>0+'FIGARO raw 2023'!AC844</f>
        <v>767.1</v>
      </c>
      <c r="AC38" s="31">
        <f>0+'FIGARO raw 2023'!AD844</f>
        <v>13785.8</v>
      </c>
      <c r="AD38" s="31">
        <f>0+'FIGARO raw 2023'!AE844</f>
        <v>2081</v>
      </c>
      <c r="AE38" s="31">
        <f>0+'FIGARO raw 2023'!AF844</f>
        <v>13188.6</v>
      </c>
      <c r="AF38" s="31">
        <f>0+'FIGARO raw 2023'!AG844</f>
        <v>4538.3</v>
      </c>
      <c r="AG38" s="31">
        <f>0+'FIGARO raw 2023'!AH844</f>
        <v>7500.4</v>
      </c>
      <c r="AH38" s="31">
        <f>0+'FIGARO raw 2023'!AI844</f>
        <v>694.9</v>
      </c>
      <c r="AI38" s="31">
        <f>0+'FIGARO raw 2023'!AJ844</f>
        <v>4101.5</v>
      </c>
      <c r="AJ38" s="31">
        <f>0+'FIGARO raw 2023'!AK844</f>
        <v>7698.8</v>
      </c>
      <c r="AK38" s="31">
        <f>0+'FIGARO raw 2023'!AL844</f>
        <v>394.7</v>
      </c>
      <c r="AL38" s="31">
        <f>0+'FIGARO raw 2023'!AM844</f>
        <v>9219.8</v>
      </c>
      <c r="AM38" s="31">
        <f>0+'FIGARO raw 2023'!AN844</f>
        <v>873.3</v>
      </c>
      <c r="AN38" s="31">
        <f>0+'FIGARO raw 2023'!AO844</f>
        <v>2618.1</v>
      </c>
      <c r="AO38" s="31">
        <f>0+'FIGARO raw 2023'!AP844</f>
        <v>1922.4</v>
      </c>
      <c r="AP38" s="31">
        <f>0+'FIGARO raw 2023'!AQ844</f>
        <v>5789.5</v>
      </c>
      <c r="AQ38" s="31">
        <f>0+'FIGARO raw 2023'!AR844</f>
        <v>2878.6</v>
      </c>
      <c r="AR38" s="31">
        <f>0+'FIGARO raw 2023'!AS844</f>
        <v>1097.8</v>
      </c>
      <c r="AS38" s="31">
        <f>0+'FIGARO raw 2023'!AT844</f>
        <v>3349.7</v>
      </c>
      <c r="AT38" s="31">
        <f>0+'FIGARO raw 2023'!AU844</f>
        <v>1533.5</v>
      </c>
      <c r="AU38" s="31">
        <f>0+'FIGARO raw 2023'!AV844</f>
        <v>8220.4</v>
      </c>
      <c r="AV38" s="31">
        <f>0+'FIGARO raw 2023'!AW844</f>
        <v>2322.3</v>
      </c>
      <c r="AW38" s="31">
        <f>0+'FIGARO raw 2023'!AX844</f>
        <v>855.5</v>
      </c>
      <c r="AX38" s="31">
        <f>0+'FIGARO raw 2023'!AY844</f>
        <v>1102.7</v>
      </c>
      <c r="AY38" s="31">
        <f>0+'FIGARO raw 2023'!AZ844</f>
        <v>1183.9</v>
      </c>
      <c r="AZ38" s="31">
        <f>0+'FIGARO raw 2023'!BA844</f>
        <v>1423.8</v>
      </c>
      <c r="BA38" s="31">
        <f>0+'FIGARO raw 2023'!BB844</f>
        <v>1140</v>
      </c>
      <c r="BB38" s="31">
        <f>0+'FIGARO raw 2023'!BC844</f>
        <v>18385.5</v>
      </c>
      <c r="BC38" s="31">
        <f>0+'FIGARO raw 2023'!BD844</f>
        <v>6225.6</v>
      </c>
      <c r="BD38" s="31">
        <f>0+'FIGARO raw 2023'!BE844</f>
        <v>8035.4</v>
      </c>
      <c r="BE38" s="31">
        <f>0+'FIGARO raw 2023'!BF844</f>
        <v>5536.2</v>
      </c>
      <c r="BF38" s="31">
        <f>0+'FIGARO raw 2023'!BG844</f>
        <v>6548</v>
      </c>
      <c r="BG38" s="31">
        <f>0+'FIGARO raw 2023'!BH844</f>
        <v>6629.6</v>
      </c>
      <c r="BH38" s="31">
        <f>0+'FIGARO raw 2023'!BI844</f>
        <v>2417</v>
      </c>
      <c r="BI38" s="31">
        <f>0+'FIGARO raw 2023'!BJ844</f>
        <v>3107.5</v>
      </c>
      <c r="BJ38" s="31">
        <f>0+'FIGARO raw 2023'!BK844</f>
        <v>3993.7</v>
      </c>
      <c r="BK38" s="31">
        <f>0+'FIGARO raw 2023'!BL844</f>
        <v>260</v>
      </c>
      <c r="BL38" s="31">
        <f>0+'FIGARO raw 2023'!BM844</f>
        <v>1536.4</v>
      </c>
      <c r="BM38" s="31">
        <f>0+'FIGARO raw 2023'!BN844</f>
        <v>0</v>
      </c>
      <c r="BN38" s="31">
        <f>0+'FIGARO raw 2023'!BO844</f>
        <v>0</v>
      </c>
      <c r="BO38" s="31">
        <f>0+'FIGARO raw 2023'!BP844</f>
        <v>5819.1</v>
      </c>
      <c r="BP38" s="31">
        <f>0+'FIGARO raw 2023'!BQ844</f>
        <v>680869.4</v>
      </c>
      <c r="BQ38" s="31">
        <f>0+'FIGARO raw 2023'!BR844</f>
        <v>2215.1</v>
      </c>
      <c r="BR38" s="31">
        <f>0+'FIGARO raw 2023'!BS844</f>
        <v>1208</v>
      </c>
      <c r="BS38" s="31">
        <f>0+'FIGARO raw 2023'!BT844</f>
        <v>-108.8</v>
      </c>
    </row>
    <row r="39" spans="1:71" x14ac:dyDescent="0.25">
      <c r="A39" s="36" t="s">
        <v>282</v>
      </c>
      <c r="B39" s="27" t="s">
        <v>351</v>
      </c>
      <c r="C39" s="31">
        <f>0+'FIGARO raw 2023'!D868</f>
        <v>278</v>
      </c>
      <c r="D39" s="31">
        <f>0+'FIGARO raw 2023'!E868</f>
        <v>29.8</v>
      </c>
      <c r="E39" s="31">
        <f>0+'FIGARO raw 2023'!F868</f>
        <v>3.7</v>
      </c>
      <c r="F39" s="31">
        <f>0+'FIGARO raw 2023'!G868</f>
        <v>197.7</v>
      </c>
      <c r="G39" s="31">
        <f>0+'FIGARO raw 2023'!H868</f>
        <v>1160.1</v>
      </c>
      <c r="H39" s="31">
        <f>0+'FIGARO raw 2023'!I868</f>
        <v>182.3</v>
      </c>
      <c r="I39" s="31">
        <f>0+'FIGARO raw 2023'!J868</f>
        <v>114</v>
      </c>
      <c r="J39" s="31">
        <f>0+'FIGARO raw 2023'!K868</f>
        <v>376.7</v>
      </c>
      <c r="K39" s="31">
        <f>0+'FIGARO raw 2023'!L868</f>
        <v>385.4</v>
      </c>
      <c r="L39" s="31">
        <f>0+'FIGARO raw 2023'!M868</f>
        <v>277.9</v>
      </c>
      <c r="M39" s="31">
        <f>0+'FIGARO raw 2023'!N868</f>
        <v>719.8</v>
      </c>
      <c r="N39" s="31">
        <f>0+'FIGARO raw 2023'!O868</f>
        <v>555.6</v>
      </c>
      <c r="O39" s="31">
        <f>0+'FIGARO raw 2023'!P868</f>
        <v>286.7</v>
      </c>
      <c r="P39" s="31">
        <f>0+'FIGARO raw 2023'!Q868</f>
        <v>190</v>
      </c>
      <c r="Q39" s="31">
        <f>0+'FIGARO raw 2023'!R868</f>
        <v>274.2</v>
      </c>
      <c r="R39" s="31">
        <f>0+'FIGARO raw 2023'!S868</f>
        <v>505.8</v>
      </c>
      <c r="S39" s="31">
        <f>0+'FIGARO raw 2023'!T868</f>
        <v>820.1</v>
      </c>
      <c r="T39" s="31">
        <f>0+'FIGARO raw 2023'!U868</f>
        <v>660.8</v>
      </c>
      <c r="U39" s="31">
        <f>0+'FIGARO raw 2023'!V868</f>
        <v>772.2</v>
      </c>
      <c r="V39" s="31">
        <f>0+'FIGARO raw 2023'!W868</f>
        <v>954</v>
      </c>
      <c r="W39" s="31">
        <f>0+'FIGARO raw 2023'!X868</f>
        <v>301.5</v>
      </c>
      <c r="X39" s="31">
        <f>0+'FIGARO raw 2023'!Y868</f>
        <v>311.5</v>
      </c>
      <c r="Y39" s="31">
        <f>0+'FIGARO raw 2023'!Z868</f>
        <v>221</v>
      </c>
      <c r="Z39" s="31">
        <f>0+'FIGARO raw 2023'!AA868</f>
        <v>690.2</v>
      </c>
      <c r="AA39" s="31">
        <f>0+'FIGARO raw 2023'!AB868</f>
        <v>64.9</v>
      </c>
      <c r="AB39" s="31">
        <f>0+'FIGARO raw 2023'!AC868</f>
        <v>499.9</v>
      </c>
      <c r="AC39" s="31">
        <f>0+'FIGARO raw 2023'!AD868</f>
        <v>1207.8</v>
      </c>
      <c r="AD39" s="31">
        <f>0+'FIGARO raw 2023'!AE868</f>
        <v>645.7</v>
      </c>
      <c r="AE39" s="31">
        <f>0+'FIGARO raw 2023'!AF868</f>
        <v>4194.4</v>
      </c>
      <c r="AF39" s="31">
        <f>0+'FIGARO raw 2023'!AG868</f>
        <v>2932.1</v>
      </c>
      <c r="AG39" s="31">
        <f>0+'FIGARO raw 2023'!AH868</f>
        <v>629.3</v>
      </c>
      <c r="AH39" s="31">
        <f>0+'FIGARO raw 2023'!AI868</f>
        <v>194.7</v>
      </c>
      <c r="AI39" s="31">
        <f>0+'FIGARO raw 2023'!AJ868</f>
        <v>266.1</v>
      </c>
      <c r="AJ39" s="31">
        <f>0+'FIGARO raw 2023'!AK868</f>
        <v>633.6</v>
      </c>
      <c r="AK39" s="31">
        <f>0+'FIGARO raw 2023'!AL868</f>
        <v>278.6</v>
      </c>
      <c r="AL39" s="31">
        <f>0+'FIGARO raw 2023'!AM868</f>
        <v>1059.8</v>
      </c>
      <c r="AM39" s="31">
        <f>0+'FIGARO raw 2023'!AN868</f>
        <v>5350.6</v>
      </c>
      <c r="AN39" s="31">
        <f>0+'FIGARO raw 2023'!AO868</f>
        <v>936.6</v>
      </c>
      <c r="AO39" s="31">
        <f>0+'FIGARO raw 2023'!AP868</f>
        <v>1316.9</v>
      </c>
      <c r="AP39" s="31">
        <f>0+'FIGARO raw 2023'!AQ868</f>
        <v>8927.4</v>
      </c>
      <c r="AQ39" s="31">
        <f>0+'FIGARO raw 2023'!AR868</f>
        <v>3191.4</v>
      </c>
      <c r="AR39" s="31">
        <f>0+'FIGARO raw 2023'!AS868</f>
        <v>1231.7</v>
      </c>
      <c r="AS39" s="31">
        <f>0+'FIGARO raw 2023'!AT868</f>
        <v>2637.3</v>
      </c>
      <c r="AT39" s="31">
        <f>0+'FIGARO raw 2023'!AU868</f>
        <v>706.1</v>
      </c>
      <c r="AU39" s="31">
        <f>0+'FIGARO raw 2023'!AV868</f>
        <v>4543.1</v>
      </c>
      <c r="AV39" s="31">
        <f>0+'FIGARO raw 2023'!AW868</f>
        <v>1952.6</v>
      </c>
      <c r="AW39" s="31">
        <f>0+'FIGARO raw 2023'!AX868</f>
        <v>1115.8</v>
      </c>
      <c r="AX39" s="31">
        <f>0+'FIGARO raw 2023'!AY868</f>
        <v>3803.4</v>
      </c>
      <c r="AY39" s="31">
        <f>0+'FIGARO raw 2023'!AZ868</f>
        <v>841</v>
      </c>
      <c r="AZ39" s="31">
        <f>0+'FIGARO raw 2023'!BA868</f>
        <v>840.4</v>
      </c>
      <c r="BA39" s="31">
        <f>0+'FIGARO raw 2023'!BB868</f>
        <v>474.4</v>
      </c>
      <c r="BB39" s="31">
        <f>0+'FIGARO raw 2023'!BC868</f>
        <v>389.8</v>
      </c>
      <c r="BC39" s="31">
        <f>0+'FIGARO raw 2023'!BD868</f>
        <v>2298</v>
      </c>
      <c r="BD39" s="31">
        <f>0+'FIGARO raw 2023'!BE868</f>
        <v>4836.5</v>
      </c>
      <c r="BE39" s="31">
        <f>0+'FIGARO raw 2023'!BF868</f>
        <v>4588.4</v>
      </c>
      <c r="BF39" s="31">
        <f>0+'FIGARO raw 2023'!BG868</f>
        <v>2187.3</v>
      </c>
      <c r="BG39" s="31">
        <f>0+'FIGARO raw 2023'!BH868</f>
        <v>1331.7</v>
      </c>
      <c r="BH39" s="31">
        <f>0+'FIGARO raw 2023'!BI868</f>
        <v>2125.1</v>
      </c>
      <c r="BI39" s="31">
        <f>0+'FIGARO raw 2023'!BJ868</f>
        <v>992.2</v>
      </c>
      <c r="BJ39" s="31">
        <f>0+'FIGARO raw 2023'!BK868</f>
        <v>1499.7</v>
      </c>
      <c r="BK39" s="31">
        <f>0+'FIGARO raw 2023'!BL868</f>
        <v>56.2</v>
      </c>
      <c r="BL39" s="31">
        <f>0+'FIGARO raw 2023'!BM868</f>
        <v>268.2</v>
      </c>
      <c r="BM39" s="31">
        <f>0+'FIGARO raw 2023'!BN868</f>
        <v>0</v>
      </c>
      <c r="BN39" s="31">
        <f>0+'FIGARO raw 2023'!BO868</f>
        <v>0</v>
      </c>
      <c r="BO39" s="31">
        <f>0+'FIGARO raw 2023'!BP868</f>
        <v>901.9</v>
      </c>
      <c r="BP39" s="31">
        <f>0+'FIGARO raw 2023'!BQ868</f>
        <v>39144</v>
      </c>
      <c r="BQ39" s="31">
        <f>0+'FIGARO raw 2023'!BR868</f>
        <v>62.9</v>
      </c>
      <c r="BR39" s="31">
        <f>0+'FIGARO raw 2023'!BS868</f>
        <v>23819.5</v>
      </c>
      <c r="BS39" s="31">
        <f>0+'FIGARO raw 2023'!BT868</f>
        <v>261.4</v>
      </c>
    </row>
    <row r="40" spans="1:71" x14ac:dyDescent="0.25">
      <c r="A40" s="36" t="s">
        <v>283</v>
      </c>
      <c r="B40" s="27" t="s">
        <v>352</v>
      </c>
      <c r="C40" s="31">
        <f>0+'FIGARO raw 2023'!D892</f>
        <v>83</v>
      </c>
      <c r="D40" s="31">
        <f>0+'FIGARO raw 2023'!E892</f>
        <v>11</v>
      </c>
      <c r="E40" s="31">
        <f>0+'FIGARO raw 2023'!F892</f>
        <v>8.4</v>
      </c>
      <c r="F40" s="31">
        <f>0+'FIGARO raw 2023'!G892</f>
        <v>48.2</v>
      </c>
      <c r="G40" s="31">
        <f>0+'FIGARO raw 2023'!H892</f>
        <v>2093.7</v>
      </c>
      <c r="H40" s="31">
        <f>0+'FIGARO raw 2023'!I892</f>
        <v>162</v>
      </c>
      <c r="I40" s="31">
        <f>0+'FIGARO raw 2023'!J892</f>
        <v>77.4</v>
      </c>
      <c r="J40" s="31">
        <f>0+'FIGARO raw 2023'!K892</f>
        <v>124.9</v>
      </c>
      <c r="K40" s="31">
        <f>0+'FIGARO raw 2023'!L892</f>
        <v>93.8</v>
      </c>
      <c r="L40" s="31">
        <f>0+'FIGARO raw 2023'!M892</f>
        <v>144.5</v>
      </c>
      <c r="M40" s="31">
        <f>0+'FIGARO raw 2023'!N892</f>
        <v>557.3</v>
      </c>
      <c r="N40" s="31">
        <f>0+'FIGARO raw 2023'!O892</f>
        <v>542.1</v>
      </c>
      <c r="O40" s="31">
        <f>0+'FIGARO raw 2023'!P892</f>
        <v>153.8</v>
      </c>
      <c r="P40" s="31">
        <f>0+'FIGARO raw 2023'!Q892</f>
        <v>131.9</v>
      </c>
      <c r="Q40" s="31">
        <f>0+'FIGARO raw 2023'!R892</f>
        <v>97.6</v>
      </c>
      <c r="R40" s="31">
        <f>0+'FIGARO raw 2023'!S892</f>
        <v>238.2</v>
      </c>
      <c r="S40" s="31">
        <f>0+'FIGARO raw 2023'!T892</f>
        <v>299.4</v>
      </c>
      <c r="T40" s="31">
        <f>0+'FIGARO raw 2023'!U892</f>
        <v>224.3</v>
      </c>
      <c r="U40" s="31">
        <f>0+'FIGARO raw 2023'!V892</f>
        <v>302.4</v>
      </c>
      <c r="V40" s="31">
        <f>0+'FIGARO raw 2023'!W892</f>
        <v>453.5</v>
      </c>
      <c r="W40" s="31">
        <f>0+'FIGARO raw 2023'!X892</f>
        <v>346.2</v>
      </c>
      <c r="X40" s="31">
        <f>0+'FIGARO raw 2023'!Y892</f>
        <v>211.8</v>
      </c>
      <c r="Y40" s="31">
        <f>0+'FIGARO raw 2023'!Z892</f>
        <v>169.6</v>
      </c>
      <c r="Z40" s="31">
        <f>0+'FIGARO raw 2023'!AA892</f>
        <v>529.1</v>
      </c>
      <c r="AA40" s="31">
        <f>0+'FIGARO raw 2023'!AB892</f>
        <v>59.3</v>
      </c>
      <c r="AB40" s="31">
        <f>0+'FIGARO raw 2023'!AC892</f>
        <v>165.2</v>
      </c>
      <c r="AC40" s="31">
        <f>0+'FIGARO raw 2023'!AD892</f>
        <v>1262.4</v>
      </c>
      <c r="AD40" s="31">
        <f>0+'FIGARO raw 2023'!AE892</f>
        <v>598.5</v>
      </c>
      <c r="AE40" s="31">
        <f>0+'FIGARO raw 2023'!AF892</f>
        <v>4691.3</v>
      </c>
      <c r="AF40" s="31">
        <f>0+'FIGARO raw 2023'!AG892</f>
        <v>3258.3</v>
      </c>
      <c r="AG40" s="31">
        <f>0+'FIGARO raw 2023'!AH892</f>
        <v>616.4</v>
      </c>
      <c r="AH40" s="31">
        <f>0+'FIGARO raw 2023'!AI892</f>
        <v>157.3</v>
      </c>
      <c r="AI40" s="31">
        <f>0+'FIGARO raw 2023'!AJ892</f>
        <v>205.3</v>
      </c>
      <c r="AJ40" s="31">
        <f>0+'FIGARO raw 2023'!AK892</f>
        <v>468.1</v>
      </c>
      <c r="AK40" s="31">
        <f>0+'FIGARO raw 2023'!AL892</f>
        <v>136</v>
      </c>
      <c r="AL40" s="31">
        <f>0+'FIGARO raw 2023'!AM892</f>
        <v>2020.3</v>
      </c>
      <c r="AM40" s="31">
        <f>0+'FIGARO raw 2023'!AN892</f>
        <v>1875.2</v>
      </c>
      <c r="AN40" s="31">
        <f>0+'FIGARO raw 2023'!AO892</f>
        <v>24730.5</v>
      </c>
      <c r="AO40" s="31">
        <f>0+'FIGARO raw 2023'!AP892</f>
        <v>7897.7</v>
      </c>
      <c r="AP40" s="31">
        <f>0+'FIGARO raw 2023'!AQ892</f>
        <v>6060.4</v>
      </c>
      <c r="AQ40" s="31">
        <f>0+'FIGARO raw 2023'!AR892</f>
        <v>484.2</v>
      </c>
      <c r="AR40" s="31">
        <f>0+'FIGARO raw 2023'!AS892</f>
        <v>220.6</v>
      </c>
      <c r="AS40" s="31">
        <f>0+'FIGARO raw 2023'!AT892</f>
        <v>206.7</v>
      </c>
      <c r="AT40" s="31">
        <f>0+'FIGARO raw 2023'!AU892</f>
        <v>439.7</v>
      </c>
      <c r="AU40" s="31">
        <f>0+'FIGARO raw 2023'!AV892</f>
        <v>3657.9</v>
      </c>
      <c r="AV40" s="31">
        <f>0+'FIGARO raw 2023'!AW892</f>
        <v>1006.3</v>
      </c>
      <c r="AW40" s="31">
        <f>0+'FIGARO raw 2023'!AX892</f>
        <v>584.5</v>
      </c>
      <c r="AX40" s="31">
        <f>0+'FIGARO raw 2023'!AY892</f>
        <v>10894.2</v>
      </c>
      <c r="AY40" s="31">
        <f>0+'FIGARO raw 2023'!AZ892</f>
        <v>610.3</v>
      </c>
      <c r="AZ40" s="31">
        <f>0+'FIGARO raw 2023'!BA892</f>
        <v>1424.5</v>
      </c>
      <c r="BA40" s="31">
        <f>0+'FIGARO raw 2023'!BB892</f>
        <v>188.2</v>
      </c>
      <c r="BB40" s="31">
        <f>0+'FIGARO raw 2023'!BC892</f>
        <v>252.4</v>
      </c>
      <c r="BC40" s="31">
        <f>0+'FIGARO raw 2023'!BD892</f>
        <v>1690.8</v>
      </c>
      <c r="BD40" s="31">
        <f>0+'FIGARO raw 2023'!BE892</f>
        <v>1432.2</v>
      </c>
      <c r="BE40" s="31">
        <f>0+'FIGARO raw 2023'!BF892</f>
        <v>680.8</v>
      </c>
      <c r="BF40" s="31">
        <f>0+'FIGARO raw 2023'!BG892</f>
        <v>648.6</v>
      </c>
      <c r="BG40" s="31">
        <f>0+'FIGARO raw 2023'!BH892</f>
        <v>340</v>
      </c>
      <c r="BH40" s="31">
        <f>0+'FIGARO raw 2023'!BI892</f>
        <v>1389.3</v>
      </c>
      <c r="BI40" s="31">
        <f>0+'FIGARO raw 2023'!BJ892</f>
        <v>1623.5</v>
      </c>
      <c r="BJ40" s="31">
        <f>0+'FIGARO raw 2023'!BK892</f>
        <v>773.8</v>
      </c>
      <c r="BK40" s="31">
        <f>0+'FIGARO raw 2023'!BL892</f>
        <v>43.1</v>
      </c>
      <c r="BL40" s="31">
        <f>0+'FIGARO raw 2023'!BM892</f>
        <v>255.9</v>
      </c>
      <c r="BM40" s="31">
        <f>0+'FIGARO raw 2023'!BN892</f>
        <v>0</v>
      </c>
      <c r="BN40" s="31">
        <f>0+'FIGARO raw 2023'!BO892</f>
        <v>0</v>
      </c>
      <c r="BO40" s="31">
        <f>0+'FIGARO raw 2023'!BP892</f>
        <v>25524.1</v>
      </c>
      <c r="BP40" s="31">
        <f>0+'FIGARO raw 2023'!BQ892</f>
        <v>25473.1</v>
      </c>
      <c r="BQ40" s="31">
        <f>0+'FIGARO raw 2023'!BR892</f>
        <v>749.3</v>
      </c>
      <c r="BR40" s="31">
        <f>0+'FIGARO raw 2023'!BS892</f>
        <v>17489.7</v>
      </c>
      <c r="BS40" s="31">
        <f>0+'FIGARO raw 2023'!BT892</f>
        <v>-73.4</v>
      </c>
    </row>
    <row r="41" spans="1:71" x14ac:dyDescent="0.25">
      <c r="A41" s="36" t="s">
        <v>284</v>
      </c>
      <c r="B41" s="27" t="s">
        <v>353</v>
      </c>
      <c r="C41" s="31">
        <f>0+'FIGARO raw 2023'!D916</f>
        <v>526.8</v>
      </c>
      <c r="D41" s="31">
        <f>0+'FIGARO raw 2023'!E916</f>
        <v>70.4</v>
      </c>
      <c r="E41" s="31">
        <f>0+'FIGARO raw 2023'!F916</f>
        <v>41.3</v>
      </c>
      <c r="F41" s="31">
        <f>0+'FIGARO raw 2023'!G916</f>
        <v>285.6</v>
      </c>
      <c r="G41" s="31">
        <f>0+'FIGARO raw 2023'!H916</f>
        <v>3258.8</v>
      </c>
      <c r="H41" s="31">
        <f>0+'FIGARO raw 2023'!I916</f>
        <v>1003.5</v>
      </c>
      <c r="I41" s="31">
        <f>0+'FIGARO raw 2023'!J916</f>
        <v>351.4</v>
      </c>
      <c r="J41" s="31">
        <f>0+'FIGARO raw 2023'!K916</f>
        <v>691.6</v>
      </c>
      <c r="K41" s="31">
        <f>0+'FIGARO raw 2023'!L916</f>
        <v>276.6</v>
      </c>
      <c r="L41" s="31">
        <f>0+'FIGARO raw 2023'!M916</f>
        <v>602.5</v>
      </c>
      <c r="M41" s="31">
        <f>0+'FIGARO raw 2023'!N916</f>
        <v>1572.7</v>
      </c>
      <c r="N41" s="31">
        <f>0+'FIGARO raw 2023'!O916</f>
        <v>649.6</v>
      </c>
      <c r="O41" s="31">
        <f>0+'FIGARO raw 2023'!P916</f>
        <v>1062.5</v>
      </c>
      <c r="P41" s="31">
        <f>0+'FIGARO raw 2023'!Q916</f>
        <v>1200.4</v>
      </c>
      <c r="Q41" s="31">
        <f>0+'FIGARO raw 2023'!R916</f>
        <v>1448.1</v>
      </c>
      <c r="R41" s="31">
        <f>0+'FIGARO raw 2023'!S916</f>
        <v>1906.2</v>
      </c>
      <c r="S41" s="31">
        <f>0+'FIGARO raw 2023'!T916</f>
        <v>1119.7</v>
      </c>
      <c r="T41" s="31">
        <f>0+'FIGARO raw 2023'!U916</f>
        <v>914.2</v>
      </c>
      <c r="U41" s="31">
        <f>0+'FIGARO raw 2023'!V916</f>
        <v>1834</v>
      </c>
      <c r="V41" s="31">
        <f>0+'FIGARO raw 2023'!W916</f>
        <v>1785.6</v>
      </c>
      <c r="W41" s="31">
        <f>0+'FIGARO raw 2023'!X916</f>
        <v>586.4</v>
      </c>
      <c r="X41" s="31">
        <f>0+'FIGARO raw 2023'!Y916</f>
        <v>644.1</v>
      </c>
      <c r="Y41" s="31">
        <f>0+'FIGARO raw 2023'!Z916</f>
        <v>656.3</v>
      </c>
      <c r="Z41" s="31">
        <f>0+'FIGARO raw 2023'!AA916</f>
        <v>1906.1</v>
      </c>
      <c r="AA41" s="31">
        <f>0+'FIGARO raw 2023'!AB916</f>
        <v>493.9</v>
      </c>
      <c r="AB41" s="31">
        <f>0+'FIGARO raw 2023'!AC916</f>
        <v>1037.1</v>
      </c>
      <c r="AC41" s="31">
        <f>0+'FIGARO raw 2023'!AD916</f>
        <v>4783.6</v>
      </c>
      <c r="AD41" s="31">
        <f>0+'FIGARO raw 2023'!AE916</f>
        <v>1871.3</v>
      </c>
      <c r="AE41" s="31">
        <f>0+'FIGARO raw 2023'!AF916</f>
        <v>9045.5</v>
      </c>
      <c r="AF41" s="31">
        <f>0+'FIGARO raw 2023'!AG916</f>
        <v>5723.6</v>
      </c>
      <c r="AG41" s="31">
        <f>0+'FIGARO raw 2023'!AH916</f>
        <v>2459.3</v>
      </c>
      <c r="AH41" s="31">
        <f>0+'FIGARO raw 2023'!AI916</f>
        <v>248.3</v>
      </c>
      <c r="AI41" s="31">
        <f>0+'FIGARO raw 2023'!AJ916</f>
        <v>551.3</v>
      </c>
      <c r="AJ41" s="31">
        <f>0+'FIGARO raw 2023'!AK916</f>
        <v>2126.3</v>
      </c>
      <c r="AK41" s="31">
        <f>0+'FIGARO raw 2023'!AL916</f>
        <v>3082.4</v>
      </c>
      <c r="AL41" s="31">
        <f>0+'FIGARO raw 2023'!AM916</f>
        <v>5605.8</v>
      </c>
      <c r="AM41" s="31">
        <f>0+'FIGARO raw 2023'!AN916</f>
        <v>1834.9</v>
      </c>
      <c r="AN41" s="31">
        <f>0+'FIGARO raw 2023'!AO916</f>
        <v>2539.9</v>
      </c>
      <c r="AO41" s="31">
        <f>0+'FIGARO raw 2023'!AP916</f>
        <v>52371.2</v>
      </c>
      <c r="AP41" s="31">
        <f>0+'FIGARO raw 2023'!AQ916</f>
        <v>9092.2</v>
      </c>
      <c r="AQ41" s="31">
        <f>0+'FIGARO raw 2023'!AR916</f>
        <v>6676.1</v>
      </c>
      <c r="AR41" s="31">
        <f>0+'FIGARO raw 2023'!AS916</f>
        <v>2408.5</v>
      </c>
      <c r="AS41" s="31">
        <f>0+'FIGARO raw 2023'!AT916</f>
        <v>4585.8</v>
      </c>
      <c r="AT41" s="31">
        <f>0+'FIGARO raw 2023'!AU916</f>
        <v>2624.8</v>
      </c>
      <c r="AU41" s="31">
        <f>0+'FIGARO raw 2023'!AV916</f>
        <v>7289.3</v>
      </c>
      <c r="AV41" s="31">
        <f>0+'FIGARO raw 2023'!AW916</f>
        <v>2439.2</v>
      </c>
      <c r="AW41" s="31">
        <f>0+'FIGARO raw 2023'!AX916</f>
        <v>1087.4</v>
      </c>
      <c r="AX41" s="31">
        <f>0+'FIGARO raw 2023'!AY916</f>
        <v>1918.8</v>
      </c>
      <c r="AY41" s="31">
        <f>0+'FIGARO raw 2023'!AZ916</f>
        <v>1398.6</v>
      </c>
      <c r="AZ41" s="31">
        <f>0+'FIGARO raw 2023'!BA916</f>
        <v>1555.8</v>
      </c>
      <c r="BA41" s="31">
        <f>0+'FIGARO raw 2023'!BB916</f>
        <v>2011.4</v>
      </c>
      <c r="BB41" s="31">
        <f>0+'FIGARO raw 2023'!BC916</f>
        <v>2669.5</v>
      </c>
      <c r="BC41" s="31">
        <f>0+'FIGARO raw 2023'!BD916</f>
        <v>3264.2</v>
      </c>
      <c r="BD41" s="31">
        <f>0+'FIGARO raw 2023'!BE916</f>
        <v>8240.8</v>
      </c>
      <c r="BE41" s="31">
        <f>0+'FIGARO raw 2023'!BF916</f>
        <v>2261.3</v>
      </c>
      <c r="BF41" s="31">
        <f>0+'FIGARO raw 2023'!BG916</f>
        <v>3599.6</v>
      </c>
      <c r="BG41" s="31">
        <f>0+'FIGARO raw 2023'!BH916</f>
        <v>2348</v>
      </c>
      <c r="BH41" s="31">
        <f>0+'FIGARO raw 2023'!BI916</f>
        <v>2210.3</v>
      </c>
      <c r="BI41" s="31">
        <f>0+'FIGARO raw 2023'!BJ916</f>
        <v>1325.8</v>
      </c>
      <c r="BJ41" s="31">
        <f>0+'FIGARO raw 2023'!BK916</f>
        <v>1276.1</v>
      </c>
      <c r="BK41" s="31">
        <f>0+'FIGARO raw 2023'!BL916</f>
        <v>172</v>
      </c>
      <c r="BL41" s="31">
        <f>0+'FIGARO raw 2023'!BM916</f>
        <v>1118.2</v>
      </c>
      <c r="BM41" s="31">
        <f>0+'FIGARO raw 2023'!BN916</f>
        <v>0</v>
      </c>
      <c r="BN41" s="31">
        <f>0+'FIGARO raw 2023'!BO916</f>
        <v>0</v>
      </c>
      <c r="BO41" s="31">
        <f>0+'FIGARO raw 2023'!BP916</f>
        <v>1304.3</v>
      </c>
      <c r="BP41" s="31">
        <f>0+'FIGARO raw 2023'!BQ916</f>
        <v>129385.3</v>
      </c>
      <c r="BQ41" s="31">
        <f>0+'FIGARO raw 2023'!BR916</f>
        <v>23.2</v>
      </c>
      <c r="BR41" s="31">
        <f>0+'FIGARO raw 2023'!BS916</f>
        <v>4833.4</v>
      </c>
      <c r="BS41" s="31">
        <f>0+'FIGARO raw 2023'!BT916</f>
        <v>142.9</v>
      </c>
    </row>
    <row r="42" spans="1:71" x14ac:dyDescent="0.25">
      <c r="A42" s="36" t="s">
        <v>285</v>
      </c>
      <c r="B42" s="27" t="s">
        <v>354</v>
      </c>
      <c r="C42" s="31">
        <f>0+'FIGARO raw 2023'!D940</f>
        <v>934</v>
      </c>
      <c r="D42" s="31">
        <f>0+'FIGARO raw 2023'!E940</f>
        <v>127.7</v>
      </c>
      <c r="E42" s="31">
        <f>0+'FIGARO raw 2023'!F940</f>
        <v>31.5</v>
      </c>
      <c r="F42" s="31">
        <f>0+'FIGARO raw 2023'!G940</f>
        <v>694.6</v>
      </c>
      <c r="G42" s="31">
        <f>0+'FIGARO raw 2023'!H940</f>
        <v>6755.8</v>
      </c>
      <c r="H42" s="31">
        <f>0+'FIGARO raw 2023'!I940</f>
        <v>1765.4</v>
      </c>
      <c r="I42" s="31">
        <f>0+'FIGARO raw 2023'!J940</f>
        <v>704.9</v>
      </c>
      <c r="J42" s="31">
        <f>0+'FIGARO raw 2023'!K940</f>
        <v>1785.4</v>
      </c>
      <c r="K42" s="31">
        <f>0+'FIGARO raw 2023'!L940</f>
        <v>1008.9</v>
      </c>
      <c r="L42" s="31">
        <f>0+'FIGARO raw 2023'!M940</f>
        <v>2541.3</v>
      </c>
      <c r="M42" s="31">
        <f>0+'FIGARO raw 2023'!N940</f>
        <v>7368.3</v>
      </c>
      <c r="N42" s="31">
        <f>0+'FIGARO raw 2023'!O940</f>
        <v>3901.4</v>
      </c>
      <c r="O42" s="31">
        <f>0+'FIGARO raw 2023'!P940</f>
        <v>2355.1</v>
      </c>
      <c r="P42" s="31">
        <f>0+'FIGARO raw 2023'!Q940</f>
        <v>1790.5</v>
      </c>
      <c r="Q42" s="31">
        <f>0+'FIGARO raw 2023'!R940</f>
        <v>2799.6</v>
      </c>
      <c r="R42" s="31">
        <f>0+'FIGARO raw 2023'!S940</f>
        <v>5246.2</v>
      </c>
      <c r="S42" s="31">
        <f>0+'FIGARO raw 2023'!T940</f>
        <v>4991.4</v>
      </c>
      <c r="T42" s="31">
        <f>0+'FIGARO raw 2023'!U940</f>
        <v>4650.5</v>
      </c>
      <c r="U42" s="31">
        <f>0+'FIGARO raw 2023'!V940</f>
        <v>8684.1</v>
      </c>
      <c r="V42" s="31">
        <f>0+'FIGARO raw 2023'!W940</f>
        <v>10621.6</v>
      </c>
      <c r="W42" s="31">
        <f>0+'FIGARO raw 2023'!X940</f>
        <v>3823.8</v>
      </c>
      <c r="X42" s="31">
        <f>0+'FIGARO raw 2023'!Y940</f>
        <v>2099.2</v>
      </c>
      <c r="Y42" s="31">
        <f>0+'FIGARO raw 2023'!Z940</f>
        <v>2615.2</v>
      </c>
      <c r="Z42" s="31">
        <f>0+'FIGARO raw 2023'!AA940</f>
        <v>9698.5</v>
      </c>
      <c r="AA42" s="31">
        <f>0+'FIGARO raw 2023'!AB940</f>
        <v>763.5</v>
      </c>
      <c r="AB42" s="31">
        <f>0+'FIGARO raw 2023'!AC940</f>
        <v>4018.6</v>
      </c>
      <c r="AC42" s="31">
        <f>0+'FIGARO raw 2023'!AD940</f>
        <v>10202.1</v>
      </c>
      <c r="AD42" s="31">
        <f>0+'FIGARO raw 2023'!AE940</f>
        <v>5376.7</v>
      </c>
      <c r="AE42" s="31">
        <f>0+'FIGARO raw 2023'!AF940</f>
        <v>33944.6</v>
      </c>
      <c r="AF42" s="31">
        <f>0+'FIGARO raw 2023'!AG940</f>
        <v>17474.5</v>
      </c>
      <c r="AG42" s="31">
        <f>0+'FIGARO raw 2023'!AH940</f>
        <v>6597.8</v>
      </c>
      <c r="AH42" s="31">
        <f>0+'FIGARO raw 2023'!AI940</f>
        <v>2310.9</v>
      </c>
      <c r="AI42" s="31">
        <f>0+'FIGARO raw 2023'!AJ940</f>
        <v>2855.1</v>
      </c>
      <c r="AJ42" s="31">
        <f>0+'FIGARO raw 2023'!AK940</f>
        <v>8401.8</v>
      </c>
      <c r="AK42" s="31">
        <f>0+'FIGARO raw 2023'!AL940</f>
        <v>3889.4</v>
      </c>
      <c r="AL42" s="31">
        <f>0+'FIGARO raw 2023'!AM940</f>
        <v>4822.6</v>
      </c>
      <c r="AM42" s="31">
        <f>0+'FIGARO raw 2023'!AN940</f>
        <v>9995</v>
      </c>
      <c r="AN42" s="31">
        <f>0+'FIGARO raw 2023'!AO940</f>
        <v>4750.3</v>
      </c>
      <c r="AO42" s="31">
        <f>0+'FIGARO raw 2023'!AP940</f>
        <v>14307.7</v>
      </c>
      <c r="AP42" s="31">
        <f>0+'FIGARO raw 2023'!AQ940</f>
        <v>201162.9</v>
      </c>
      <c r="AQ42" s="31">
        <f>0+'FIGARO raw 2023'!AR940</f>
        <v>21407.1</v>
      </c>
      <c r="AR42" s="31">
        <f>0+'FIGARO raw 2023'!AS940</f>
        <v>7122.7</v>
      </c>
      <c r="AS42" s="31">
        <f>0+'FIGARO raw 2023'!AT940</f>
        <v>7960</v>
      </c>
      <c r="AT42" s="31">
        <f>0+'FIGARO raw 2023'!AU940</f>
        <v>4813.8</v>
      </c>
      <c r="AU42" s="31">
        <f>0+'FIGARO raw 2023'!AV940</f>
        <v>44017.3</v>
      </c>
      <c r="AV42" s="31">
        <f>0+'FIGARO raw 2023'!AW940</f>
        <v>10182.6</v>
      </c>
      <c r="AW42" s="31">
        <f>0+'FIGARO raw 2023'!AX940</f>
        <v>7570.9</v>
      </c>
      <c r="AX42" s="31">
        <f>0+'FIGARO raw 2023'!AY940</f>
        <v>6463.2</v>
      </c>
      <c r="AY42" s="31">
        <f>0+'FIGARO raw 2023'!AZ940</f>
        <v>3628.4</v>
      </c>
      <c r="AZ42" s="31">
        <f>0+'FIGARO raw 2023'!BA940</f>
        <v>5405.3</v>
      </c>
      <c r="BA42" s="31">
        <f>0+'FIGARO raw 2023'!BB940</f>
        <v>3537.7</v>
      </c>
      <c r="BB42" s="31">
        <f>0+'FIGARO raw 2023'!BC940</f>
        <v>2097.3</v>
      </c>
      <c r="BC42" s="31">
        <f>0+'FIGARO raw 2023'!BD940</f>
        <v>11958.1</v>
      </c>
      <c r="BD42" s="31">
        <f>0+'FIGARO raw 2023'!BE940</f>
        <v>19995.1</v>
      </c>
      <c r="BE42" s="31">
        <f>0+'FIGARO raw 2023'!BF940</f>
        <v>8601.8</v>
      </c>
      <c r="BF42" s="31">
        <f>0+'FIGARO raw 2023'!BG940</f>
        <v>10749.8</v>
      </c>
      <c r="BG42" s="31">
        <f>0+'FIGARO raw 2023'!BH940</f>
        <v>4806.9</v>
      </c>
      <c r="BH42" s="31">
        <f>0+'FIGARO raw 2023'!BI940</f>
        <v>7061.6</v>
      </c>
      <c r="BI42" s="31">
        <f>0+'FIGARO raw 2023'!BJ940</f>
        <v>1452.6</v>
      </c>
      <c r="BJ42" s="31">
        <f>0+'FIGARO raw 2023'!BK940</f>
        <v>2230.7</v>
      </c>
      <c r="BK42" s="31">
        <f>0+'FIGARO raw 2023'!BL940</f>
        <v>521.4</v>
      </c>
      <c r="BL42" s="31">
        <f>0+'FIGARO raw 2023'!BM940</f>
        <v>1495</v>
      </c>
      <c r="BM42" s="31">
        <f>0+'FIGARO raw 2023'!BN940</f>
        <v>0</v>
      </c>
      <c r="BN42" s="31">
        <f>0+'FIGARO raw 2023'!BO940</f>
        <v>0</v>
      </c>
      <c r="BO42" s="31">
        <f>0+'FIGARO raw 2023'!BP940</f>
        <v>4773.6</v>
      </c>
      <c r="BP42" s="31">
        <f>0+'FIGARO raw 2023'!BQ940</f>
        <v>26450.9</v>
      </c>
      <c r="BQ42" s="31">
        <f>0+'FIGARO raw 2023'!BR940</f>
        <v>194.1</v>
      </c>
      <c r="BR42" s="31">
        <f>0+'FIGARO raw 2023'!BS940</f>
        <v>266488.9</v>
      </c>
      <c r="BS42" s="31">
        <f>0+'FIGARO raw 2023'!BT940</f>
        <v>548.3</v>
      </c>
    </row>
    <row r="43" spans="1:71" x14ac:dyDescent="0.25">
      <c r="A43" s="36" t="s">
        <v>286</v>
      </c>
      <c r="B43" s="27" t="s">
        <v>355</v>
      </c>
      <c r="C43" s="31">
        <f>0+'FIGARO raw 2023'!D964</f>
        <v>7810.8</v>
      </c>
      <c r="D43" s="31">
        <f>0+'FIGARO raw 2023'!E964</f>
        <v>641</v>
      </c>
      <c r="E43" s="31">
        <f>0+'FIGARO raw 2023'!F964</f>
        <v>247.1</v>
      </c>
      <c r="F43" s="31">
        <f>0+'FIGARO raw 2023'!G964</f>
        <v>939.8</v>
      </c>
      <c r="G43" s="31">
        <f>0+'FIGARO raw 2023'!H964</f>
        <v>10787.7</v>
      </c>
      <c r="H43" s="31">
        <f>0+'FIGARO raw 2023'!I964</f>
        <v>2563.4</v>
      </c>
      <c r="I43" s="31">
        <f>0+'FIGARO raw 2023'!J964</f>
        <v>1338.7</v>
      </c>
      <c r="J43" s="31">
        <f>0+'FIGARO raw 2023'!K964</f>
        <v>1627.1</v>
      </c>
      <c r="K43" s="31">
        <f>0+'FIGARO raw 2023'!L964</f>
        <v>782.4</v>
      </c>
      <c r="L43" s="31">
        <f>0+'FIGARO raw 2023'!M964</f>
        <v>3070.3</v>
      </c>
      <c r="M43" s="31">
        <f>0+'FIGARO raw 2023'!N964</f>
        <v>4933.2</v>
      </c>
      <c r="N43" s="31">
        <f>0+'FIGARO raw 2023'!O964</f>
        <v>2021.1</v>
      </c>
      <c r="O43" s="31">
        <f>0+'FIGARO raw 2023'!P964</f>
        <v>3009.4</v>
      </c>
      <c r="P43" s="31">
        <f>0+'FIGARO raw 2023'!Q964</f>
        <v>2295.5</v>
      </c>
      <c r="Q43" s="31">
        <f>0+'FIGARO raw 2023'!R964</f>
        <v>3494.3</v>
      </c>
      <c r="R43" s="31">
        <f>0+'FIGARO raw 2023'!S964</f>
        <v>5267.1</v>
      </c>
      <c r="S43" s="31">
        <f>0+'FIGARO raw 2023'!T964</f>
        <v>2224.2</v>
      </c>
      <c r="T43" s="31">
        <f>0+'FIGARO raw 2023'!U964</f>
        <v>2779.6</v>
      </c>
      <c r="U43" s="31">
        <f>0+'FIGARO raw 2023'!V964</f>
        <v>5967.6</v>
      </c>
      <c r="V43" s="31">
        <f>0+'FIGARO raw 2023'!W964</f>
        <v>6203.7</v>
      </c>
      <c r="W43" s="31">
        <f>0+'FIGARO raw 2023'!X964</f>
        <v>1432.5</v>
      </c>
      <c r="X43" s="31">
        <f>0+'FIGARO raw 2023'!Y964</f>
        <v>2190.9</v>
      </c>
      <c r="Y43" s="31">
        <f>0+'FIGARO raw 2023'!Z964</f>
        <v>1698.6</v>
      </c>
      <c r="Z43" s="31">
        <f>0+'FIGARO raw 2023'!AA964</f>
        <v>8817.3</v>
      </c>
      <c r="AA43" s="31">
        <f>0+'FIGARO raw 2023'!AB964</f>
        <v>975.1</v>
      </c>
      <c r="AB43" s="31">
        <f>0+'FIGARO raw 2023'!AC964</f>
        <v>2249.7</v>
      </c>
      <c r="AC43" s="31">
        <f>0+'FIGARO raw 2023'!AD964</f>
        <v>25818.1</v>
      </c>
      <c r="AD43" s="31">
        <f>0+'FIGARO raw 2023'!AE964</f>
        <v>6263.6</v>
      </c>
      <c r="AE43" s="31">
        <f>0+'FIGARO raw 2023'!AF964</f>
        <v>27167.3</v>
      </c>
      <c r="AF43" s="31">
        <f>0+'FIGARO raw 2023'!AG964</f>
        <v>21499.1</v>
      </c>
      <c r="AG43" s="31">
        <f>0+'FIGARO raw 2023'!AH964</f>
        <v>7954.9</v>
      </c>
      <c r="AH43" s="31">
        <f>0+'FIGARO raw 2023'!AI964</f>
        <v>2553.9</v>
      </c>
      <c r="AI43" s="31">
        <f>0+'FIGARO raw 2023'!AJ964</f>
        <v>1904.9</v>
      </c>
      <c r="AJ43" s="31">
        <f>0+'FIGARO raw 2023'!AK964</f>
        <v>7988.6</v>
      </c>
      <c r="AK43" s="31">
        <f>0+'FIGARO raw 2023'!AL964</f>
        <v>1255</v>
      </c>
      <c r="AL43" s="31">
        <f>0+'FIGARO raw 2023'!AM964</f>
        <v>11847.8</v>
      </c>
      <c r="AM43" s="31">
        <f>0+'FIGARO raw 2023'!AN964</f>
        <v>1765.9</v>
      </c>
      <c r="AN43" s="31">
        <f>0+'FIGARO raw 2023'!AO964</f>
        <v>1791.2</v>
      </c>
      <c r="AO43" s="31">
        <f>0+'FIGARO raw 2023'!AP964</f>
        <v>3669.5</v>
      </c>
      <c r="AP43" s="31">
        <f>0+'FIGARO raw 2023'!AQ964</f>
        <v>12877.5</v>
      </c>
      <c r="AQ43" s="31">
        <f>0+'FIGARO raw 2023'!AR964</f>
        <v>101642.7</v>
      </c>
      <c r="AR43" s="31">
        <f>0+'FIGARO raw 2023'!AS964</f>
        <v>35120.7</v>
      </c>
      <c r="AS43" s="31">
        <f>0+'FIGARO raw 2023'!AT964</f>
        <v>21346.1</v>
      </c>
      <c r="AT43" s="31">
        <f>0+'FIGARO raw 2023'!AU964</f>
        <v>79753.1</v>
      </c>
      <c r="AU43" s="31">
        <f>0+'FIGARO raw 2023'!AV964</f>
        <v>21212.1</v>
      </c>
      <c r="AV43" s="31">
        <f>0+'FIGARO raw 2023'!AW964</f>
        <v>4553.2</v>
      </c>
      <c r="AW43" s="31">
        <f>0+'FIGARO raw 2023'!AX964</f>
        <v>1012.1</v>
      </c>
      <c r="AX43" s="31">
        <f>0+'FIGARO raw 2023'!AY964</f>
        <v>2171.5</v>
      </c>
      <c r="AY43" s="31">
        <f>0+'FIGARO raw 2023'!AZ964</f>
        <v>2087.8</v>
      </c>
      <c r="AZ43" s="31">
        <f>0+'FIGARO raw 2023'!BA964</f>
        <v>7019.8</v>
      </c>
      <c r="BA43" s="31">
        <f>0+'FIGARO raw 2023'!BB964</f>
        <v>1901.7</v>
      </c>
      <c r="BB43" s="31">
        <f>0+'FIGARO raw 2023'!BC964</f>
        <v>1870</v>
      </c>
      <c r="BC43" s="31">
        <f>0+'FIGARO raw 2023'!BD964</f>
        <v>6277.9</v>
      </c>
      <c r="BD43" s="31">
        <f>0+'FIGARO raw 2023'!BE964</f>
        <v>23116.6</v>
      </c>
      <c r="BE43" s="31">
        <f>0+'FIGARO raw 2023'!BF964</f>
        <v>3199.9</v>
      </c>
      <c r="BF43" s="31">
        <f>0+'FIGARO raw 2023'!BG964</f>
        <v>7991.6</v>
      </c>
      <c r="BG43" s="31">
        <f>0+'FIGARO raw 2023'!BH964</f>
        <v>3770.7</v>
      </c>
      <c r="BH43" s="31">
        <f>0+'FIGARO raw 2023'!BI964</f>
        <v>2422.1</v>
      </c>
      <c r="BI43" s="31">
        <f>0+'FIGARO raw 2023'!BJ964</f>
        <v>1826.1</v>
      </c>
      <c r="BJ43" s="31">
        <f>0+'FIGARO raw 2023'!BK964</f>
        <v>4608.2</v>
      </c>
      <c r="BK43" s="31">
        <f>0+'FIGARO raw 2023'!BL964</f>
        <v>354.6</v>
      </c>
      <c r="BL43" s="31">
        <f>0+'FIGARO raw 2023'!BM964</f>
        <v>3026</v>
      </c>
      <c r="BM43" s="31">
        <f>0+'FIGARO raw 2023'!BN964</f>
        <v>0</v>
      </c>
      <c r="BN43" s="31">
        <f>0+'FIGARO raw 2023'!BO964</f>
        <v>0</v>
      </c>
      <c r="BO43" s="31">
        <f>0+'FIGARO raw 2023'!BP964</f>
        <v>1760.4</v>
      </c>
      <c r="BP43" s="31">
        <f>0+'FIGARO raw 2023'!BQ964</f>
        <v>175530.3</v>
      </c>
      <c r="BQ43" s="31">
        <f>0+'FIGARO raw 2023'!BR964</f>
        <v>113</v>
      </c>
      <c r="BR43" s="31">
        <f>0+'FIGARO raw 2023'!BS964</f>
        <v>4408.1</v>
      </c>
      <c r="BS43" s="31">
        <f>0+'FIGARO raw 2023'!BT964</f>
        <v>4.8</v>
      </c>
    </row>
    <row r="44" spans="1:71" x14ac:dyDescent="0.25">
      <c r="A44" s="36" t="s">
        <v>287</v>
      </c>
      <c r="B44" s="27" t="s">
        <v>356</v>
      </c>
      <c r="C44" s="31">
        <f>0+'FIGARO raw 2023'!D988</f>
        <v>3752.1</v>
      </c>
      <c r="D44" s="31">
        <f>0+'FIGARO raw 2023'!E988</f>
        <v>103.8</v>
      </c>
      <c r="E44" s="31">
        <f>0+'FIGARO raw 2023'!F988</f>
        <v>66.7</v>
      </c>
      <c r="F44" s="31">
        <f>0+'FIGARO raw 2023'!G988</f>
        <v>242.2</v>
      </c>
      <c r="G44" s="31">
        <f>0+'FIGARO raw 2023'!H988</f>
        <v>2507.2</v>
      </c>
      <c r="H44" s="31">
        <f>0+'FIGARO raw 2023'!I988</f>
        <v>445.8</v>
      </c>
      <c r="I44" s="31">
        <f>0+'FIGARO raw 2023'!J988</f>
        <v>529.3</v>
      </c>
      <c r="J44" s="31">
        <f>0+'FIGARO raw 2023'!K988</f>
        <v>616.6</v>
      </c>
      <c r="K44" s="31">
        <f>0+'FIGARO raw 2023'!L988</f>
        <v>306.4</v>
      </c>
      <c r="L44" s="31">
        <f>0+'FIGARO raw 2023'!M988</f>
        <v>621.4</v>
      </c>
      <c r="M44" s="31">
        <f>0+'FIGARO raw 2023'!N988</f>
        <v>2202.7</v>
      </c>
      <c r="N44" s="31">
        <f>0+'FIGARO raw 2023'!O988</f>
        <v>554.7</v>
      </c>
      <c r="O44" s="31">
        <f>0+'FIGARO raw 2023'!P988</f>
        <v>962.1</v>
      </c>
      <c r="P44" s="31">
        <f>0+'FIGARO raw 2023'!Q988</f>
        <v>746.8</v>
      </c>
      <c r="Q44" s="31">
        <f>0+'FIGARO raw 2023'!R988</f>
        <v>707.8</v>
      </c>
      <c r="R44" s="31">
        <f>0+'FIGARO raw 2023'!S988</f>
        <v>1220.8</v>
      </c>
      <c r="S44" s="31">
        <f>0+'FIGARO raw 2023'!T988</f>
        <v>499.4</v>
      </c>
      <c r="T44" s="31">
        <f>0+'FIGARO raw 2023'!U988</f>
        <v>662.8</v>
      </c>
      <c r="U44" s="31">
        <f>0+'FIGARO raw 2023'!V988</f>
        <v>1366.9</v>
      </c>
      <c r="V44" s="31">
        <f>0+'FIGARO raw 2023'!W988</f>
        <v>1481.1</v>
      </c>
      <c r="W44" s="31">
        <f>0+'FIGARO raw 2023'!X988</f>
        <v>514.3</v>
      </c>
      <c r="X44" s="31">
        <f>0+'FIGARO raw 2023'!Y988</f>
        <v>641.6</v>
      </c>
      <c r="Y44" s="31">
        <f>0+'FIGARO raw 2023'!Z988</f>
        <v>532.2</v>
      </c>
      <c r="Z44" s="31">
        <f>0+'FIGARO raw 2023'!AA988</f>
        <v>2842.1</v>
      </c>
      <c r="AA44" s="31">
        <f>0+'FIGARO raw 2023'!AB988</f>
        <v>293.6</v>
      </c>
      <c r="AB44" s="31">
        <f>0+'FIGARO raw 2023'!AC988</f>
        <v>1399.9</v>
      </c>
      <c r="AC44" s="31">
        <f>0+'FIGARO raw 2023'!AD988</f>
        <v>6107.5</v>
      </c>
      <c r="AD44" s="31">
        <f>0+'FIGARO raw 2023'!AE988</f>
        <v>1824.9</v>
      </c>
      <c r="AE44" s="31">
        <f>0+'FIGARO raw 2023'!AF988</f>
        <v>5231.6</v>
      </c>
      <c r="AF44" s="31">
        <f>0+'FIGARO raw 2023'!AG988</f>
        <v>5110.5</v>
      </c>
      <c r="AG44" s="31">
        <f>0+'FIGARO raw 2023'!AH988</f>
        <v>7707</v>
      </c>
      <c r="AH44" s="31">
        <f>0+'FIGARO raw 2023'!AI988</f>
        <v>1168.7</v>
      </c>
      <c r="AI44" s="31">
        <f>0+'FIGARO raw 2023'!AJ988</f>
        <v>684.9</v>
      </c>
      <c r="AJ44" s="31">
        <f>0+'FIGARO raw 2023'!AK988</f>
        <v>3959.9</v>
      </c>
      <c r="AK44" s="31">
        <f>0+'FIGARO raw 2023'!AL988</f>
        <v>323.2</v>
      </c>
      <c r="AL44" s="31">
        <f>0+'FIGARO raw 2023'!AM988</f>
        <v>2320.7</v>
      </c>
      <c r="AM44" s="31">
        <f>0+'FIGARO raw 2023'!AN988</f>
        <v>450.7</v>
      </c>
      <c r="AN44" s="31">
        <f>0+'FIGARO raw 2023'!AO988</f>
        <v>356.3</v>
      </c>
      <c r="AO44" s="31">
        <f>0+'FIGARO raw 2023'!AP988</f>
        <v>1144.3</v>
      </c>
      <c r="AP44" s="31">
        <f>0+'FIGARO raw 2023'!AQ988</f>
        <v>1913.8</v>
      </c>
      <c r="AQ44" s="31">
        <f>0+'FIGARO raw 2023'!AR988</f>
        <v>2872.5</v>
      </c>
      <c r="AR44" s="31">
        <f>0+'FIGARO raw 2023'!AS988</f>
        <v>28936.4</v>
      </c>
      <c r="AS44" s="31">
        <f>0+'FIGARO raw 2023'!AT988</f>
        <v>4678.7</v>
      </c>
      <c r="AT44" s="31">
        <f>0+'FIGARO raw 2023'!AU988</f>
        <v>7624.8</v>
      </c>
      <c r="AU44" s="31">
        <f>0+'FIGARO raw 2023'!AV988</f>
        <v>3995.6</v>
      </c>
      <c r="AV44" s="31">
        <f>0+'FIGARO raw 2023'!AW988</f>
        <v>1307.8</v>
      </c>
      <c r="AW44" s="31">
        <f>0+'FIGARO raw 2023'!AX988</f>
        <v>276.3</v>
      </c>
      <c r="AX44" s="31">
        <f>0+'FIGARO raw 2023'!AY988</f>
        <v>337.9</v>
      </c>
      <c r="AY44" s="31">
        <f>0+'FIGARO raw 2023'!AZ988</f>
        <v>458</v>
      </c>
      <c r="AZ44" s="31">
        <f>0+'FIGARO raw 2023'!BA988</f>
        <v>4057.3</v>
      </c>
      <c r="BA44" s="31">
        <f>0+'FIGARO raw 2023'!BB988</f>
        <v>330.6</v>
      </c>
      <c r="BB44" s="31">
        <f>0+'FIGARO raw 2023'!BC988</f>
        <v>348.9</v>
      </c>
      <c r="BC44" s="31">
        <f>0+'FIGARO raw 2023'!BD988</f>
        <v>2071.2</v>
      </c>
      <c r="BD44" s="31">
        <f>0+'FIGARO raw 2023'!BE988</f>
        <v>4705.5</v>
      </c>
      <c r="BE44" s="31">
        <f>0+'FIGARO raw 2023'!BF988</f>
        <v>3336.2</v>
      </c>
      <c r="BF44" s="31">
        <f>0+'FIGARO raw 2023'!BG988</f>
        <v>2227.9</v>
      </c>
      <c r="BG44" s="31">
        <f>0+'FIGARO raw 2023'!BH988</f>
        <v>1098.2</v>
      </c>
      <c r="BH44" s="31">
        <f>0+'FIGARO raw 2023'!BI988</f>
        <v>600.9</v>
      </c>
      <c r="BI44" s="31">
        <f>0+'FIGARO raw 2023'!BJ988</f>
        <v>391.3</v>
      </c>
      <c r="BJ44" s="31">
        <f>0+'FIGARO raw 2023'!BK988</f>
        <v>585.6</v>
      </c>
      <c r="BK44" s="31">
        <f>0+'FIGARO raw 2023'!BL988</f>
        <v>128</v>
      </c>
      <c r="BL44" s="31">
        <f>0+'FIGARO raw 2023'!BM988</f>
        <v>435.9</v>
      </c>
      <c r="BM44" s="31">
        <f>0+'FIGARO raw 2023'!BN988</f>
        <v>0</v>
      </c>
      <c r="BN44" s="31">
        <f>0+'FIGARO raw 2023'!BO988</f>
        <v>0</v>
      </c>
      <c r="BO44" s="31">
        <f>0+'FIGARO raw 2023'!BP988</f>
        <v>1059.5</v>
      </c>
      <c r="BP44" s="31">
        <f>0+'FIGARO raw 2023'!BQ988</f>
        <v>226631.4</v>
      </c>
      <c r="BQ44" s="31">
        <f>0+'FIGARO raw 2023'!BR988</f>
        <v>269.7</v>
      </c>
      <c r="BR44" s="31">
        <f>0+'FIGARO raw 2023'!BS988</f>
        <v>1443.9</v>
      </c>
      <c r="BS44" s="31">
        <f>0+'FIGARO raw 2023'!BT988</f>
        <v>4.6</v>
      </c>
    </row>
    <row r="45" spans="1:71" x14ac:dyDescent="0.25">
      <c r="A45" s="36" t="s">
        <v>288</v>
      </c>
      <c r="B45" s="27" t="s">
        <v>357</v>
      </c>
      <c r="C45" s="31">
        <f>0+'FIGARO raw 2023'!D1012</f>
        <v>714</v>
      </c>
      <c r="D45" s="31">
        <f>0+'FIGARO raw 2023'!E1012</f>
        <v>50</v>
      </c>
      <c r="E45" s="31">
        <f>0+'FIGARO raw 2023'!F1012</f>
        <v>48.7</v>
      </c>
      <c r="F45" s="31">
        <f>0+'FIGARO raw 2023'!G1012</f>
        <v>87.1</v>
      </c>
      <c r="G45" s="31">
        <f>0+'FIGARO raw 2023'!H1012</f>
        <v>2048.7</v>
      </c>
      <c r="H45" s="31">
        <f>0+'FIGARO raw 2023'!I1012</f>
        <v>785.1</v>
      </c>
      <c r="I45" s="31">
        <f>0+'FIGARO raw 2023'!J1012</f>
        <v>305.9</v>
      </c>
      <c r="J45" s="31">
        <f>0+'FIGARO raw 2023'!K1012</f>
        <v>216.2</v>
      </c>
      <c r="K45" s="31">
        <f>0+'FIGARO raw 2023'!L1012</f>
        <v>134.3</v>
      </c>
      <c r="L45" s="31">
        <f>0+'FIGARO raw 2023'!M1012</f>
        <v>789.5</v>
      </c>
      <c r="M45" s="31">
        <f>0+'FIGARO raw 2023'!N1012</f>
        <v>1250.6</v>
      </c>
      <c r="N45" s="31">
        <f>0+'FIGARO raw 2023'!O1012</f>
        <v>331.1</v>
      </c>
      <c r="O45" s="31">
        <f>0+'FIGARO raw 2023'!P1012</f>
        <v>451.1</v>
      </c>
      <c r="P45" s="31">
        <f>0+'FIGARO raw 2023'!Q1012</f>
        <v>561.2</v>
      </c>
      <c r="Q45" s="31">
        <f>0+'FIGARO raw 2023'!R1012</f>
        <v>324.1</v>
      </c>
      <c r="R45" s="31">
        <f>0+'FIGARO raw 2023'!S1012</f>
        <v>831.9</v>
      </c>
      <c r="S45" s="31">
        <f>0+'FIGARO raw 2023'!T1012</f>
        <v>359.8</v>
      </c>
      <c r="T45" s="31">
        <f>0+'FIGARO raw 2023'!U1012</f>
        <v>586.5</v>
      </c>
      <c r="U45" s="31">
        <f>0+'FIGARO raw 2023'!V1012</f>
        <v>1583.7</v>
      </c>
      <c r="V45" s="31">
        <f>0+'FIGARO raw 2023'!W1012</f>
        <v>675.8</v>
      </c>
      <c r="W45" s="31">
        <f>0+'FIGARO raw 2023'!X1012</f>
        <v>664.4</v>
      </c>
      <c r="X45" s="31">
        <f>0+'FIGARO raw 2023'!Y1012</f>
        <v>791.7</v>
      </c>
      <c r="Y45" s="31">
        <f>0+'FIGARO raw 2023'!Z1012</f>
        <v>434.7</v>
      </c>
      <c r="Z45" s="31">
        <f>0+'FIGARO raw 2023'!AA1012</f>
        <v>1592.8</v>
      </c>
      <c r="AA45" s="31">
        <f>0+'FIGARO raw 2023'!AB1012</f>
        <v>128.2</v>
      </c>
      <c r="AB45" s="31">
        <f>0+'FIGARO raw 2023'!AC1012</f>
        <v>308.7</v>
      </c>
      <c r="AC45" s="31">
        <f>0+'FIGARO raw 2023'!AD1012</f>
        <v>3887</v>
      </c>
      <c r="AD45" s="31">
        <f>0+'FIGARO raw 2023'!AE1012</f>
        <v>954.8</v>
      </c>
      <c r="AE45" s="31">
        <f>0+'FIGARO raw 2023'!AF1012</f>
        <v>6667</v>
      </c>
      <c r="AF45" s="31">
        <f>0+'FIGARO raw 2023'!AG1012</f>
        <v>2938</v>
      </c>
      <c r="AG45" s="31">
        <f>0+'FIGARO raw 2023'!AH1012</f>
        <v>2766.1</v>
      </c>
      <c r="AH45" s="31">
        <f>0+'FIGARO raw 2023'!AI1012</f>
        <v>997.1</v>
      </c>
      <c r="AI45" s="31">
        <f>0+'FIGARO raw 2023'!AJ1012</f>
        <v>602.3</v>
      </c>
      <c r="AJ45" s="31">
        <f>0+'FIGARO raw 2023'!AK1012</f>
        <v>711.6</v>
      </c>
      <c r="AK45" s="31">
        <f>0+'FIGARO raw 2023'!AL1012</f>
        <v>369.6</v>
      </c>
      <c r="AL45" s="31">
        <f>0+'FIGARO raw 2023'!AM1012</f>
        <v>1658.7</v>
      </c>
      <c r="AM45" s="31">
        <f>0+'FIGARO raw 2023'!AN1012</f>
        <v>727.8</v>
      </c>
      <c r="AN45" s="31">
        <f>0+'FIGARO raw 2023'!AO1012</f>
        <v>228.9</v>
      </c>
      <c r="AO45" s="31">
        <f>0+'FIGARO raw 2023'!AP1012</f>
        <v>2886.7</v>
      </c>
      <c r="AP45" s="31">
        <f>0+'FIGARO raw 2023'!AQ1012</f>
        <v>1897</v>
      </c>
      <c r="AQ45" s="31">
        <f>0+'FIGARO raw 2023'!AR1012</f>
        <v>71495.3</v>
      </c>
      <c r="AR45" s="31">
        <f>0+'FIGARO raw 2023'!AS1012</f>
        <v>91233.2</v>
      </c>
      <c r="AS45" s="31">
        <f>0+'FIGARO raw 2023'!AT1012</f>
        <v>40501.5</v>
      </c>
      <c r="AT45" s="31">
        <f>0+'FIGARO raw 2023'!AU1012</f>
        <v>2155.1</v>
      </c>
      <c r="AU45" s="31">
        <f>0+'FIGARO raw 2023'!AV1012</f>
        <v>4895.7</v>
      </c>
      <c r="AV45" s="31">
        <f>0+'FIGARO raw 2023'!AW1012</f>
        <v>1300.7</v>
      </c>
      <c r="AW45" s="31">
        <f>0+'FIGARO raw 2023'!AX1012</f>
        <v>299.6</v>
      </c>
      <c r="AX45" s="31">
        <f>0+'FIGARO raw 2023'!AY1012</f>
        <v>313.4</v>
      </c>
      <c r="AY45" s="31">
        <f>0+'FIGARO raw 2023'!AZ1012</f>
        <v>367.5</v>
      </c>
      <c r="AZ45" s="31">
        <f>0+'FIGARO raw 2023'!BA1012</f>
        <v>2231.4</v>
      </c>
      <c r="BA45" s="31">
        <f>0+'FIGARO raw 2023'!BB1012</f>
        <v>255.5</v>
      </c>
      <c r="BB45" s="31">
        <f>0+'FIGARO raw 2023'!BC1012</f>
        <v>392.3</v>
      </c>
      <c r="BC45" s="31">
        <f>0+'FIGARO raw 2023'!BD1012</f>
        <v>1857.1</v>
      </c>
      <c r="BD45" s="31">
        <f>0+'FIGARO raw 2023'!BE1012</f>
        <v>703.8</v>
      </c>
      <c r="BE45" s="31">
        <f>0+'FIGARO raw 2023'!BF1012</f>
        <v>457.8</v>
      </c>
      <c r="BF45" s="31">
        <f>0+'FIGARO raw 2023'!BG1012</f>
        <v>591.8</v>
      </c>
      <c r="BG45" s="31">
        <f>0+'FIGARO raw 2023'!BH1012</f>
        <v>424</v>
      </c>
      <c r="BH45" s="31">
        <f>0+'FIGARO raw 2023'!BI1012</f>
        <v>314.4</v>
      </c>
      <c r="BI45" s="31">
        <f>0+'FIGARO raw 2023'!BJ1012</f>
        <v>304.2</v>
      </c>
      <c r="BJ45" s="31">
        <f>0+'FIGARO raw 2023'!BK1012</f>
        <v>519.5</v>
      </c>
      <c r="BK45" s="31">
        <f>0+'FIGARO raw 2023'!BL1012</f>
        <v>210.4</v>
      </c>
      <c r="BL45" s="31">
        <f>0+'FIGARO raw 2023'!BM1012</f>
        <v>233.1</v>
      </c>
      <c r="BM45" s="31">
        <f>0+'FIGARO raw 2023'!BN1012</f>
        <v>0</v>
      </c>
      <c r="BN45" s="31">
        <f>0+'FIGARO raw 2023'!BO1012</f>
        <v>0</v>
      </c>
      <c r="BO45" s="31">
        <f>0+'FIGARO raw 2023'!BP1012</f>
        <v>661.2</v>
      </c>
      <c r="BP45" s="31">
        <f>0+'FIGARO raw 2023'!BQ1012</f>
        <v>23137.7</v>
      </c>
      <c r="BQ45" s="31">
        <f>0+'FIGARO raw 2023'!BR1012</f>
        <v>3.8</v>
      </c>
      <c r="BR45" s="31">
        <f>0+'FIGARO raw 2023'!BS1012</f>
        <v>2655.3</v>
      </c>
      <c r="BS45" s="31">
        <f>0+'FIGARO raw 2023'!BT1012</f>
        <v>112.1</v>
      </c>
    </row>
    <row r="46" spans="1:71" x14ac:dyDescent="0.25">
      <c r="A46" s="36" t="s">
        <v>289</v>
      </c>
      <c r="B46" s="27" t="s">
        <v>358</v>
      </c>
      <c r="C46" s="31">
        <f>0+'FIGARO raw 2023'!D1036</f>
        <v>2091.1</v>
      </c>
      <c r="D46" s="31">
        <f>0+'FIGARO raw 2023'!E1036</f>
        <v>197.4</v>
      </c>
      <c r="E46" s="31">
        <f>0+'FIGARO raw 2023'!F1036</f>
        <v>40.6</v>
      </c>
      <c r="F46" s="31">
        <f>0+'FIGARO raw 2023'!G1036</f>
        <v>678.2</v>
      </c>
      <c r="G46" s="31">
        <f>0+'FIGARO raw 2023'!H1036</f>
        <v>10019.3</v>
      </c>
      <c r="H46" s="31">
        <f>0+'FIGARO raw 2023'!I1036</f>
        <v>2707.4</v>
      </c>
      <c r="I46" s="31">
        <f>0+'FIGARO raw 2023'!J1036</f>
        <v>1538.8</v>
      </c>
      <c r="J46" s="31">
        <f>0+'FIGARO raw 2023'!K1036</f>
        <v>1659.9</v>
      </c>
      <c r="K46" s="31">
        <f>0+'FIGARO raw 2023'!L1036</f>
        <v>1329</v>
      </c>
      <c r="L46" s="31">
        <f>0+'FIGARO raw 2023'!M1036</f>
        <v>1328.2</v>
      </c>
      <c r="M46" s="31">
        <f>0+'FIGARO raw 2023'!N1036</f>
        <v>3594.7</v>
      </c>
      <c r="N46" s="31">
        <f>0+'FIGARO raw 2023'!O1036</f>
        <v>1579.6</v>
      </c>
      <c r="O46" s="31">
        <f>0+'FIGARO raw 2023'!P1036</f>
        <v>3191.9</v>
      </c>
      <c r="P46" s="31">
        <f>0+'FIGARO raw 2023'!Q1036</f>
        <v>2267.1</v>
      </c>
      <c r="Q46" s="31">
        <f>0+'FIGARO raw 2023'!R1036</f>
        <v>1868.1</v>
      </c>
      <c r="R46" s="31">
        <f>0+'FIGARO raw 2023'!S1036</f>
        <v>6731.5</v>
      </c>
      <c r="S46" s="31">
        <f>0+'FIGARO raw 2023'!T1036</f>
        <v>2773.6</v>
      </c>
      <c r="T46" s="31">
        <f>0+'FIGARO raw 2023'!U1036</f>
        <v>2806.4</v>
      </c>
      <c r="U46" s="31">
        <f>0+'FIGARO raw 2023'!V1036</f>
        <v>6296.7</v>
      </c>
      <c r="V46" s="31">
        <f>0+'FIGARO raw 2023'!W1036</f>
        <v>8111.8</v>
      </c>
      <c r="W46" s="31">
        <f>0+'FIGARO raw 2023'!X1036</f>
        <v>1539.4</v>
      </c>
      <c r="X46" s="31">
        <f>0+'FIGARO raw 2023'!Y1036</f>
        <v>3001.9</v>
      </c>
      <c r="Y46" s="31">
        <f>0+'FIGARO raw 2023'!Z1036</f>
        <v>2721.2</v>
      </c>
      <c r="Z46" s="31">
        <f>0+'FIGARO raw 2023'!AA1036</f>
        <v>8543.1</v>
      </c>
      <c r="AA46" s="31">
        <f>0+'FIGARO raw 2023'!AB1036</f>
        <v>1174.9</v>
      </c>
      <c r="AB46" s="31">
        <f>0+'FIGARO raw 2023'!AC1036</f>
        <v>2745.1</v>
      </c>
      <c r="AC46" s="31">
        <f>0+'FIGARO raw 2023'!AD1036</f>
        <v>41790.5</v>
      </c>
      <c r="AD46" s="31">
        <f>0+'FIGARO raw 2023'!AE1036</f>
        <v>15517.9</v>
      </c>
      <c r="AE46" s="31">
        <f>0+'FIGARO raw 2023'!AF1036</f>
        <v>39663.6</v>
      </c>
      <c r="AF46" s="31">
        <f>0+'FIGARO raw 2023'!AG1036</f>
        <v>77185.3</v>
      </c>
      <c r="AG46" s="31">
        <f>0+'FIGARO raw 2023'!AH1036</f>
        <v>8446</v>
      </c>
      <c r="AH46" s="31">
        <f>0+'FIGARO raw 2023'!AI1036</f>
        <v>703.6</v>
      </c>
      <c r="AI46" s="31">
        <f>0+'FIGARO raw 2023'!AJ1036</f>
        <v>1710.2</v>
      </c>
      <c r="AJ46" s="31">
        <f>0+'FIGARO raw 2023'!AK1036</f>
        <v>12588.2</v>
      </c>
      <c r="AK46" s="31">
        <f>0+'FIGARO raw 2023'!AL1036</f>
        <v>1901.1</v>
      </c>
      <c r="AL46" s="31">
        <f>0+'FIGARO raw 2023'!AM1036</f>
        <v>44224.6</v>
      </c>
      <c r="AM46" s="31">
        <f>0+'FIGARO raw 2023'!AN1036</f>
        <v>2311.9</v>
      </c>
      <c r="AN46" s="31">
        <f>0+'FIGARO raw 2023'!AO1036</f>
        <v>2979.9</v>
      </c>
      <c r="AO46" s="31">
        <f>0+'FIGARO raw 2023'!AP1036</f>
        <v>10944.2</v>
      </c>
      <c r="AP46" s="31">
        <f>0+'FIGARO raw 2023'!AQ1036</f>
        <v>12755.1</v>
      </c>
      <c r="AQ46" s="31">
        <f>0+'FIGARO raw 2023'!AR1036</f>
        <v>15496.5</v>
      </c>
      <c r="AR46" s="31">
        <f>0+'FIGARO raw 2023'!AS1036</f>
        <v>7265.5</v>
      </c>
      <c r="AS46" s="31">
        <f>0+'FIGARO raw 2023'!AT1036</f>
        <v>7398.7</v>
      </c>
      <c r="AT46" s="31">
        <f>0+'FIGARO raw 2023'!AU1036</f>
        <v>41975.7</v>
      </c>
      <c r="AU46" s="31">
        <f>0+'FIGARO raw 2023'!AV1036</f>
        <v>31071.3</v>
      </c>
      <c r="AV46" s="31">
        <f>0+'FIGARO raw 2023'!AW1036</f>
        <v>12503.4</v>
      </c>
      <c r="AW46" s="31">
        <f>0+'FIGARO raw 2023'!AX1036</f>
        <v>3178.6</v>
      </c>
      <c r="AX46" s="31">
        <f>0+'FIGARO raw 2023'!AY1036</f>
        <v>3856.8</v>
      </c>
      <c r="AY46" s="31">
        <f>0+'FIGARO raw 2023'!AZ1036</f>
        <v>3776.7</v>
      </c>
      <c r="AZ46" s="31">
        <f>0+'FIGARO raw 2023'!BA1036</f>
        <v>5352.5</v>
      </c>
      <c r="BA46" s="31">
        <f>0+'FIGARO raw 2023'!BB1036</f>
        <v>4508.9</v>
      </c>
      <c r="BB46" s="31">
        <f>0+'FIGARO raw 2023'!BC1036</f>
        <v>2158.8</v>
      </c>
      <c r="BC46" s="31">
        <f>0+'FIGARO raw 2023'!BD1036</f>
        <v>16081.8</v>
      </c>
      <c r="BD46" s="31">
        <f>0+'FIGARO raw 2023'!BE1036</f>
        <v>21271.5</v>
      </c>
      <c r="BE46" s="31">
        <f>0+'FIGARO raw 2023'!BF1036</f>
        <v>9738.5</v>
      </c>
      <c r="BF46" s="31">
        <f>0+'FIGARO raw 2023'!BG1036</f>
        <v>14494.8</v>
      </c>
      <c r="BG46" s="31">
        <f>0+'FIGARO raw 2023'!BH1036</f>
        <v>11844.3</v>
      </c>
      <c r="BH46" s="31">
        <f>0+'FIGARO raw 2023'!BI1036</f>
        <v>3864.6</v>
      </c>
      <c r="BI46" s="31">
        <f>0+'FIGARO raw 2023'!BJ1036</f>
        <v>4874.4</v>
      </c>
      <c r="BJ46" s="31">
        <f>0+'FIGARO raw 2023'!BK1036</f>
        <v>3614.4</v>
      </c>
      <c r="BK46" s="31">
        <f>0+'FIGARO raw 2023'!BL1036</f>
        <v>767.2</v>
      </c>
      <c r="BL46" s="31">
        <f>0+'FIGARO raw 2023'!BM1036</f>
        <v>5923.8</v>
      </c>
      <c r="BM46" s="31">
        <f>0+'FIGARO raw 2023'!BN1036</f>
        <v>0</v>
      </c>
      <c r="BN46" s="31">
        <f>0+'FIGARO raw 2023'!BO1036</f>
        <v>0</v>
      </c>
      <c r="BO46" s="31">
        <f>0+'FIGARO raw 2023'!BP1036</f>
        <v>26164.4</v>
      </c>
      <c r="BP46" s="31">
        <f>0+'FIGARO raw 2023'!BQ1036</f>
        <v>1437164.7</v>
      </c>
      <c r="BQ46" s="31">
        <f>0+'FIGARO raw 2023'!BR1036</f>
        <v>639.7</v>
      </c>
      <c r="BR46" s="31">
        <f>0+'FIGARO raw 2023'!BS1036</f>
        <v>55668.1</v>
      </c>
      <c r="BS46" s="31">
        <f>0+'FIGARO raw 2023'!BT1036</f>
        <v>-223.3</v>
      </c>
    </row>
    <row r="47" spans="1:71" x14ac:dyDescent="0.25">
      <c r="A47" s="36" t="s">
        <v>290</v>
      </c>
      <c r="B47" s="27" t="s">
        <v>359</v>
      </c>
      <c r="C47" s="31">
        <f>0+'FIGARO raw 2023'!D1060</f>
        <v>3738.8</v>
      </c>
      <c r="D47" s="31">
        <f>0+'FIGARO raw 2023'!E1060</f>
        <v>283.7</v>
      </c>
      <c r="E47" s="31">
        <f>0+'FIGARO raw 2023'!F1060</f>
        <v>180.1</v>
      </c>
      <c r="F47" s="31">
        <f>0+'FIGARO raw 2023'!G1060</f>
        <v>1414.6</v>
      </c>
      <c r="G47" s="31">
        <f>0+'FIGARO raw 2023'!H1060</f>
        <v>24302.4</v>
      </c>
      <c r="H47" s="31">
        <f>0+'FIGARO raw 2023'!I1060</f>
        <v>3578.3</v>
      </c>
      <c r="I47" s="31">
        <f>0+'FIGARO raw 2023'!J1060</f>
        <v>2011.3</v>
      </c>
      <c r="J47" s="31">
        <f>0+'FIGARO raw 2023'!K1060</f>
        <v>3610.6</v>
      </c>
      <c r="K47" s="31">
        <f>0+'FIGARO raw 2023'!L1060</f>
        <v>1615.9</v>
      </c>
      <c r="L47" s="31">
        <f>0+'FIGARO raw 2023'!M1060</f>
        <v>7396.1</v>
      </c>
      <c r="M47" s="31">
        <f>0+'FIGARO raw 2023'!N1060</f>
        <v>13098.2</v>
      </c>
      <c r="N47" s="31">
        <f>0+'FIGARO raw 2023'!O1060</f>
        <v>8694.7</v>
      </c>
      <c r="O47" s="31">
        <f>0+'FIGARO raw 2023'!P1060</f>
        <v>5650.3</v>
      </c>
      <c r="P47" s="31">
        <f>0+'FIGARO raw 2023'!Q1060</f>
        <v>4719.1</v>
      </c>
      <c r="Q47" s="31">
        <f>0+'FIGARO raw 2023'!R1060</f>
        <v>6436</v>
      </c>
      <c r="R47" s="31">
        <f>0+'FIGARO raw 2023'!S1060</f>
        <v>10024.8</v>
      </c>
      <c r="S47" s="31">
        <f>0+'FIGARO raw 2023'!T1060</f>
        <v>7595.4</v>
      </c>
      <c r="T47" s="31">
        <f>0+'FIGARO raw 2023'!U1060</f>
        <v>8161.7</v>
      </c>
      <c r="U47" s="31">
        <f>0+'FIGARO raw 2023'!V1060</f>
        <v>17975.2</v>
      </c>
      <c r="V47" s="31">
        <f>0+'FIGARO raw 2023'!W1060</f>
        <v>18323.5</v>
      </c>
      <c r="W47" s="31">
        <f>0+'FIGARO raw 2023'!X1060</f>
        <v>5138.4</v>
      </c>
      <c r="X47" s="31">
        <f>0+'FIGARO raw 2023'!Y1060</f>
        <v>4136.4</v>
      </c>
      <c r="Y47" s="31">
        <f>0+'FIGARO raw 2023'!Z1060</f>
        <v>5015</v>
      </c>
      <c r="Z47" s="31">
        <f>0+'FIGARO raw 2023'!AA1060</f>
        <v>13691.3</v>
      </c>
      <c r="AA47" s="31">
        <f>0+'FIGARO raw 2023'!AB1060</f>
        <v>1177.8</v>
      </c>
      <c r="AB47" s="31">
        <f>0+'FIGARO raw 2023'!AC1060</f>
        <v>5292.7</v>
      </c>
      <c r="AC47" s="31">
        <f>0+'FIGARO raw 2023'!AD1060</f>
        <v>38519.3</v>
      </c>
      <c r="AD47" s="31">
        <f>0+'FIGARO raw 2023'!AE1060</f>
        <v>10610.1</v>
      </c>
      <c r="AE47" s="31">
        <f>0+'FIGARO raw 2023'!AF1060</f>
        <v>63487.2</v>
      </c>
      <c r="AF47" s="31">
        <f>0+'FIGARO raw 2023'!AG1060</f>
        <v>33537.2</v>
      </c>
      <c r="AG47" s="31">
        <f>0+'FIGARO raw 2023'!AH1060</f>
        <v>11693.1</v>
      </c>
      <c r="AH47" s="31">
        <f>0+'FIGARO raw 2023'!AI1060</f>
        <v>3288.3</v>
      </c>
      <c r="AI47" s="31">
        <f>0+'FIGARO raw 2023'!AJ1060</f>
        <v>2694.2</v>
      </c>
      <c r="AJ47" s="31">
        <f>0+'FIGARO raw 2023'!AK1060</f>
        <v>15010</v>
      </c>
      <c r="AK47" s="31">
        <f>0+'FIGARO raw 2023'!AL1060</f>
        <v>4247</v>
      </c>
      <c r="AL47" s="31">
        <f>0+'FIGARO raw 2023'!AM1060</f>
        <v>17202.5</v>
      </c>
      <c r="AM47" s="31">
        <f>0+'FIGARO raw 2023'!AN1060</f>
        <v>8012</v>
      </c>
      <c r="AN47" s="31">
        <f>0+'FIGARO raw 2023'!AO1060</f>
        <v>5244.4</v>
      </c>
      <c r="AO47" s="31">
        <f>0+'FIGARO raw 2023'!AP1060</f>
        <v>10411.6</v>
      </c>
      <c r="AP47" s="31">
        <f>0+'FIGARO raw 2023'!AQ1060</f>
        <v>46973.7</v>
      </c>
      <c r="AQ47" s="31">
        <f>0+'FIGARO raw 2023'!AR1060</f>
        <v>30026.2</v>
      </c>
      <c r="AR47" s="31">
        <f>0+'FIGARO raw 2023'!AS1060</f>
        <v>11258.8</v>
      </c>
      <c r="AS47" s="31">
        <f>0+'FIGARO raw 2023'!AT1060</f>
        <v>13839.7</v>
      </c>
      <c r="AT47" s="31">
        <f>0+'FIGARO raw 2023'!AU1060</f>
        <v>30031</v>
      </c>
      <c r="AU47" s="31">
        <f>0+'FIGARO raw 2023'!AV1060</f>
        <v>207134</v>
      </c>
      <c r="AV47" s="31">
        <f>0+'FIGARO raw 2023'!AW1060</f>
        <v>36117.6</v>
      </c>
      <c r="AW47" s="31">
        <f>0+'FIGARO raw 2023'!AX1060</f>
        <v>5987.2</v>
      </c>
      <c r="AX47" s="31">
        <f>0+'FIGARO raw 2023'!AY1060</f>
        <v>7941.2</v>
      </c>
      <c r="AY47" s="31">
        <f>0+'FIGARO raw 2023'!AZ1060</f>
        <v>9784.9</v>
      </c>
      <c r="AZ47" s="31">
        <f>0+'FIGARO raw 2023'!BA1060</f>
        <v>12769.1</v>
      </c>
      <c r="BA47" s="31">
        <f>0+'FIGARO raw 2023'!BB1060</f>
        <v>7183.1</v>
      </c>
      <c r="BB47" s="31">
        <f>0+'FIGARO raw 2023'!BC1060</f>
        <v>4493.3</v>
      </c>
      <c r="BC47" s="31">
        <f>0+'FIGARO raw 2023'!BD1060</f>
        <v>40942.4</v>
      </c>
      <c r="BD47" s="31">
        <f>0+'FIGARO raw 2023'!BE1060</f>
        <v>20504.6</v>
      </c>
      <c r="BE47" s="31">
        <f>0+'FIGARO raw 2023'!BF1060</f>
        <v>7373.5</v>
      </c>
      <c r="BF47" s="31">
        <f>0+'FIGARO raw 2023'!BG1060</f>
        <v>17085.4</v>
      </c>
      <c r="BG47" s="31">
        <f>0+'FIGARO raw 2023'!BH1060</f>
        <v>7556.1</v>
      </c>
      <c r="BH47" s="31">
        <f>0+'FIGARO raw 2023'!BI1060</f>
        <v>5546.6</v>
      </c>
      <c r="BI47" s="31">
        <f>0+'FIGARO raw 2023'!BJ1060</f>
        <v>4072.3</v>
      </c>
      <c r="BJ47" s="31">
        <f>0+'FIGARO raw 2023'!BK1060</f>
        <v>5646.9</v>
      </c>
      <c r="BK47" s="31">
        <f>0+'FIGARO raw 2023'!BL1060</f>
        <v>742.1</v>
      </c>
      <c r="BL47" s="31">
        <f>0+'FIGARO raw 2023'!BM1060</f>
        <v>3809.7</v>
      </c>
      <c r="BM47" s="31">
        <f>0+'FIGARO raw 2023'!BN1060</f>
        <v>0</v>
      </c>
      <c r="BN47" s="31">
        <f>0+'FIGARO raw 2023'!BO1060</f>
        <v>0</v>
      </c>
      <c r="BO47" s="31">
        <f>0+'FIGARO raw 2023'!BP1060</f>
        <v>3601.3</v>
      </c>
      <c r="BP47" s="31">
        <f>0+'FIGARO raw 2023'!BQ1060</f>
        <v>35978.3</v>
      </c>
      <c r="BQ47" s="31">
        <f>0+'FIGARO raw 2023'!BR1060</f>
        <v>582.4</v>
      </c>
      <c r="BR47" s="31">
        <f>0+'FIGARO raw 2023'!BS1060</f>
        <v>46126.1</v>
      </c>
      <c r="BS47" s="31">
        <f>0+'FIGARO raw 2023'!BT1060</f>
        <v>59.9</v>
      </c>
    </row>
    <row r="48" spans="1:71" x14ac:dyDescent="0.25">
      <c r="A48" s="36" t="s">
        <v>291</v>
      </c>
      <c r="B48" s="27" t="s">
        <v>360</v>
      </c>
      <c r="C48" s="31">
        <f>0+'FIGARO raw 2023'!D1084</f>
        <v>1460.6</v>
      </c>
      <c r="D48" s="31">
        <f>0+'FIGARO raw 2023'!E1084</f>
        <v>107.6</v>
      </c>
      <c r="E48" s="31">
        <f>0+'FIGARO raw 2023'!F1084</f>
        <v>22.6</v>
      </c>
      <c r="F48" s="31">
        <f>0+'FIGARO raw 2023'!G1084</f>
        <v>1300.9</v>
      </c>
      <c r="G48" s="31">
        <f>0+'FIGARO raw 2023'!H1084</f>
        <v>4232.2</v>
      </c>
      <c r="H48" s="31">
        <f>0+'FIGARO raw 2023'!I1084</f>
        <v>990.8</v>
      </c>
      <c r="I48" s="31">
        <f>0+'FIGARO raw 2023'!J1084</f>
        <v>824.6</v>
      </c>
      <c r="J48" s="31">
        <f>0+'FIGARO raw 2023'!K1084</f>
        <v>1158.4</v>
      </c>
      <c r="K48" s="31">
        <f>0+'FIGARO raw 2023'!L1084</f>
        <v>294</v>
      </c>
      <c r="L48" s="31">
        <f>0+'FIGARO raw 2023'!M1084</f>
        <v>3871.3</v>
      </c>
      <c r="M48" s="31">
        <f>0+'FIGARO raw 2023'!N1084</f>
        <v>6319</v>
      </c>
      <c r="N48" s="31">
        <f>0+'FIGARO raw 2023'!O1084</f>
        <v>3237.1</v>
      </c>
      <c r="O48" s="31">
        <f>0+'FIGARO raw 2023'!P1084</f>
        <v>3329.3</v>
      </c>
      <c r="P48" s="31">
        <f>0+'FIGARO raw 2023'!Q1084</f>
        <v>2497.2</v>
      </c>
      <c r="Q48" s="31">
        <f>0+'FIGARO raw 2023'!R1084</f>
        <v>2502.7</v>
      </c>
      <c r="R48" s="31">
        <f>0+'FIGARO raw 2023'!S1084</f>
        <v>4842.3</v>
      </c>
      <c r="S48" s="31">
        <f>0+'FIGARO raw 2023'!T1084</f>
        <v>3837.5</v>
      </c>
      <c r="T48" s="31">
        <f>0+'FIGARO raw 2023'!U1084</f>
        <v>4752.8</v>
      </c>
      <c r="U48" s="31">
        <f>0+'FIGARO raw 2023'!V1084</f>
        <v>6884.6</v>
      </c>
      <c r="V48" s="31">
        <f>0+'FIGARO raw 2023'!W1084</f>
        <v>8690.9</v>
      </c>
      <c r="W48" s="31">
        <f>0+'FIGARO raw 2023'!X1084</f>
        <v>4939.5</v>
      </c>
      <c r="X48" s="31">
        <f>0+'FIGARO raw 2023'!Y1084</f>
        <v>1020.2</v>
      </c>
      <c r="Y48" s="31">
        <f>0+'FIGARO raw 2023'!Z1084</f>
        <v>2727</v>
      </c>
      <c r="Z48" s="31">
        <f>0+'FIGARO raw 2023'!AA1084</f>
        <v>8047.9</v>
      </c>
      <c r="AA48" s="31">
        <f>0+'FIGARO raw 2023'!AB1084</f>
        <v>1390.3</v>
      </c>
      <c r="AB48" s="31">
        <f>0+'FIGARO raw 2023'!AC1084</f>
        <v>6849.3</v>
      </c>
      <c r="AC48" s="31">
        <f>0+'FIGARO raw 2023'!AD1084</f>
        <v>53863.5</v>
      </c>
      <c r="AD48" s="31">
        <f>0+'FIGARO raw 2023'!AE1084</f>
        <v>1808.1</v>
      </c>
      <c r="AE48" s="31">
        <f>0+'FIGARO raw 2023'!AF1084</f>
        <v>8244.3</v>
      </c>
      <c r="AF48" s="31">
        <f>0+'FIGARO raw 2023'!AG1084</f>
        <v>4027.3</v>
      </c>
      <c r="AG48" s="31">
        <f>0+'FIGARO raw 2023'!AH1084</f>
        <v>5509.4</v>
      </c>
      <c r="AH48" s="31">
        <f>0+'FIGARO raw 2023'!AI1084</f>
        <v>928.9</v>
      </c>
      <c r="AI48" s="31">
        <f>0+'FIGARO raw 2023'!AJ1084</f>
        <v>1330.6</v>
      </c>
      <c r="AJ48" s="31">
        <f>0+'FIGARO raw 2023'!AK1084</f>
        <v>5755.2</v>
      </c>
      <c r="AK48" s="31">
        <f>0+'FIGARO raw 2023'!AL1084</f>
        <v>524.2</v>
      </c>
      <c r="AL48" s="31">
        <f>0+'FIGARO raw 2023'!AM1084</f>
        <v>2759.9</v>
      </c>
      <c r="AM48" s="31">
        <f>0+'FIGARO raw 2023'!AN1084</f>
        <v>1052.2</v>
      </c>
      <c r="AN48" s="31">
        <f>0+'FIGARO raw 2023'!AO1084</f>
        <v>704.2</v>
      </c>
      <c r="AO48" s="31">
        <f>0+'FIGARO raw 2023'!AP1084</f>
        <v>3525.1</v>
      </c>
      <c r="AP48" s="31">
        <f>0+'FIGARO raw 2023'!AQ1084</f>
        <v>9252.8</v>
      </c>
      <c r="AQ48" s="31">
        <f>0+'FIGARO raw 2023'!AR1084</f>
        <v>2225.3</v>
      </c>
      <c r="AR48" s="31">
        <f>0+'FIGARO raw 2023'!AS1084</f>
        <v>1242.1</v>
      </c>
      <c r="AS48" s="31">
        <f>0+'FIGARO raw 2023'!AT1084</f>
        <v>1366.4</v>
      </c>
      <c r="AT48" s="31">
        <f>0+'FIGARO raw 2023'!AU1084</f>
        <v>8530.3</v>
      </c>
      <c r="AU48" s="31">
        <f>0+'FIGARO raw 2023'!AV1084</f>
        <v>11309.3</v>
      </c>
      <c r="AV48" s="31">
        <f>0+'FIGARO raw 2023'!AW1084</f>
        <v>46870.2</v>
      </c>
      <c r="AW48" s="31">
        <f>0+'FIGARO raw 2023'!AX1084</f>
        <v>3580.1</v>
      </c>
      <c r="AX48" s="31">
        <f>0+'FIGARO raw 2023'!AY1084</f>
        <v>2334.5</v>
      </c>
      <c r="AY48" s="31">
        <f>0+'FIGARO raw 2023'!AZ1084</f>
        <v>3313.4</v>
      </c>
      <c r="AZ48" s="31">
        <f>0+'FIGARO raw 2023'!BA1084</f>
        <v>3371.1</v>
      </c>
      <c r="BA48" s="31">
        <f>0+'FIGARO raw 2023'!BB1084</f>
        <v>1470.8</v>
      </c>
      <c r="BB48" s="31">
        <f>0+'FIGARO raw 2023'!BC1084</f>
        <v>249</v>
      </c>
      <c r="BC48" s="31">
        <f>0+'FIGARO raw 2023'!BD1084</f>
        <v>8192.5</v>
      </c>
      <c r="BD48" s="31">
        <f>0+'FIGARO raw 2023'!BE1084</f>
        <v>9338.4</v>
      </c>
      <c r="BE48" s="31">
        <f>0+'FIGARO raw 2023'!BF1084</f>
        <v>2036.4</v>
      </c>
      <c r="BF48" s="31">
        <f>0+'FIGARO raw 2023'!BG1084</f>
        <v>3003.6</v>
      </c>
      <c r="BG48" s="31">
        <f>0+'FIGARO raw 2023'!BH1084</f>
        <v>764.4</v>
      </c>
      <c r="BH48" s="31">
        <f>0+'FIGARO raw 2023'!BI1084</f>
        <v>1529.5</v>
      </c>
      <c r="BI48" s="31">
        <f>0+'FIGARO raw 2023'!BJ1084</f>
        <v>1006.8</v>
      </c>
      <c r="BJ48" s="31">
        <f>0+'FIGARO raw 2023'!BK1084</f>
        <v>780.7</v>
      </c>
      <c r="BK48" s="31">
        <f>0+'FIGARO raw 2023'!BL1084</f>
        <v>168.5</v>
      </c>
      <c r="BL48" s="31">
        <f>0+'FIGARO raw 2023'!BM1084</f>
        <v>1221.6</v>
      </c>
      <c r="BM48" s="31">
        <f>0+'FIGARO raw 2023'!BN1084</f>
        <v>0</v>
      </c>
      <c r="BN48" s="31">
        <f>0+'FIGARO raw 2023'!BO1084</f>
        <v>0</v>
      </c>
      <c r="BO48" s="31">
        <f>0+'FIGARO raw 2023'!BP1084</f>
        <v>3099.6</v>
      </c>
      <c r="BP48" s="31">
        <f>0+'FIGARO raw 2023'!BQ1084</f>
        <v>13813.1</v>
      </c>
      <c r="BQ48" s="31">
        <f>0+'FIGARO raw 2023'!BR1084</f>
        <v>122.3</v>
      </c>
      <c r="BR48" s="31">
        <f>0+'FIGARO raw 2023'!BS1084</f>
        <v>99540</v>
      </c>
      <c r="BS48" s="31">
        <f>0+'FIGARO raw 2023'!BT1084</f>
        <v>914</v>
      </c>
    </row>
    <row r="49" spans="1:71" x14ac:dyDescent="0.25">
      <c r="A49" s="36" t="s">
        <v>292</v>
      </c>
      <c r="B49" s="27" t="s">
        <v>361</v>
      </c>
      <c r="C49" s="31">
        <f>0+'FIGARO raw 2023'!D1108</f>
        <v>532</v>
      </c>
      <c r="D49" s="31">
        <f>0+'FIGARO raw 2023'!E1108</f>
        <v>19.8</v>
      </c>
      <c r="E49" s="31">
        <f>0+'FIGARO raw 2023'!F1108</f>
        <v>4</v>
      </c>
      <c r="F49" s="31">
        <f>0+'FIGARO raw 2023'!G1108</f>
        <v>67</v>
      </c>
      <c r="G49" s="31">
        <f>0+'FIGARO raw 2023'!H1108</f>
        <v>702.7</v>
      </c>
      <c r="H49" s="31">
        <f>0+'FIGARO raw 2023'!I1108</f>
        <v>112.1</v>
      </c>
      <c r="I49" s="31">
        <f>0+'FIGARO raw 2023'!J1108</f>
        <v>111.9</v>
      </c>
      <c r="J49" s="31">
        <f>0+'FIGARO raw 2023'!K1108</f>
        <v>156.2</v>
      </c>
      <c r="K49" s="31">
        <f>0+'FIGARO raw 2023'!L1108</f>
        <v>112.2</v>
      </c>
      <c r="L49" s="31">
        <f>0+'FIGARO raw 2023'!M1108</f>
        <v>203.7</v>
      </c>
      <c r="M49" s="31">
        <f>0+'FIGARO raw 2023'!N1108</f>
        <v>664.7</v>
      </c>
      <c r="N49" s="31">
        <f>0+'FIGARO raw 2023'!O1108</f>
        <v>1731.4</v>
      </c>
      <c r="O49" s="31">
        <f>0+'FIGARO raw 2023'!P1108</f>
        <v>430.3</v>
      </c>
      <c r="P49" s="31">
        <f>0+'FIGARO raw 2023'!Q1108</f>
        <v>204.4</v>
      </c>
      <c r="Q49" s="31">
        <f>0+'FIGARO raw 2023'!R1108</f>
        <v>192.5</v>
      </c>
      <c r="R49" s="31">
        <f>0+'FIGARO raw 2023'!S1108</f>
        <v>374.6</v>
      </c>
      <c r="S49" s="31">
        <f>0+'FIGARO raw 2023'!T1108</f>
        <v>805.3</v>
      </c>
      <c r="T49" s="31">
        <f>0+'FIGARO raw 2023'!U1108</f>
        <v>392.8</v>
      </c>
      <c r="U49" s="31">
        <f>0+'FIGARO raw 2023'!V1108</f>
        <v>1195.7</v>
      </c>
      <c r="V49" s="31">
        <f>0+'FIGARO raw 2023'!W1108</f>
        <v>1819.4</v>
      </c>
      <c r="W49" s="31">
        <f>0+'FIGARO raw 2023'!X1108</f>
        <v>176.4</v>
      </c>
      <c r="X49" s="31">
        <f>0+'FIGARO raw 2023'!Y1108</f>
        <v>173.4</v>
      </c>
      <c r="Y49" s="31">
        <f>0+'FIGARO raw 2023'!Z1108</f>
        <v>170.7</v>
      </c>
      <c r="Z49" s="31">
        <f>0+'FIGARO raw 2023'!AA1108</f>
        <v>681</v>
      </c>
      <c r="AA49" s="31">
        <f>0+'FIGARO raw 2023'!AB1108</f>
        <v>51.3</v>
      </c>
      <c r="AB49" s="31">
        <f>0+'FIGARO raw 2023'!AC1108</f>
        <v>398.2</v>
      </c>
      <c r="AC49" s="31">
        <f>0+'FIGARO raw 2023'!AD1108</f>
        <v>2975.9</v>
      </c>
      <c r="AD49" s="31">
        <f>0+'FIGARO raw 2023'!AE1108</f>
        <v>323.7</v>
      </c>
      <c r="AE49" s="31">
        <f>0+'FIGARO raw 2023'!AF1108</f>
        <v>2368.3</v>
      </c>
      <c r="AF49" s="31">
        <f>0+'FIGARO raw 2023'!AG1108</f>
        <v>1085.1</v>
      </c>
      <c r="AG49" s="31">
        <f>0+'FIGARO raw 2023'!AH1108</f>
        <v>580.4</v>
      </c>
      <c r="AH49" s="31">
        <f>0+'FIGARO raw 2023'!AI1108</f>
        <v>236.9</v>
      </c>
      <c r="AI49" s="31">
        <f>0+'FIGARO raw 2023'!AJ1108</f>
        <v>370.8</v>
      </c>
      <c r="AJ49" s="31">
        <f>0+'FIGARO raw 2023'!AK1108</f>
        <v>595.5</v>
      </c>
      <c r="AK49" s="31">
        <f>0+'FIGARO raw 2023'!AL1108</f>
        <v>115.6</v>
      </c>
      <c r="AL49" s="31">
        <f>0+'FIGARO raw 2023'!AM1108</f>
        <v>450.4</v>
      </c>
      <c r="AM49" s="31">
        <f>0+'FIGARO raw 2023'!AN1108</f>
        <v>221.1</v>
      </c>
      <c r="AN49" s="31">
        <f>0+'FIGARO raw 2023'!AO1108</f>
        <v>364.4</v>
      </c>
      <c r="AO49" s="31">
        <f>0+'FIGARO raw 2023'!AP1108</f>
        <v>321.6</v>
      </c>
      <c r="AP49" s="31">
        <f>0+'FIGARO raw 2023'!AQ1108</f>
        <v>1801.5</v>
      </c>
      <c r="AQ49" s="31">
        <f>0+'FIGARO raw 2023'!AR1108</f>
        <v>405.9</v>
      </c>
      <c r="AR49" s="31">
        <f>0+'FIGARO raw 2023'!AS1108</f>
        <v>210.3</v>
      </c>
      <c r="AS49" s="31">
        <f>0+'FIGARO raw 2023'!AT1108</f>
        <v>293.8</v>
      </c>
      <c r="AT49" s="31">
        <f>0+'FIGARO raw 2023'!AU1108</f>
        <v>417.7</v>
      </c>
      <c r="AU49" s="31">
        <f>0+'FIGARO raw 2023'!AV1108</f>
        <v>1576.8</v>
      </c>
      <c r="AV49" s="31">
        <f>0+'FIGARO raw 2023'!AW1108</f>
        <v>620.5</v>
      </c>
      <c r="AW49" s="31">
        <f>0+'FIGARO raw 2023'!AX1108</f>
        <v>6773.9</v>
      </c>
      <c r="AX49" s="31">
        <f>0+'FIGARO raw 2023'!AY1108</f>
        <v>255.6</v>
      </c>
      <c r="AY49" s="31">
        <f>0+'FIGARO raw 2023'!AZ1108</f>
        <v>263.4</v>
      </c>
      <c r="AZ49" s="31">
        <f>0+'FIGARO raw 2023'!BA1108</f>
        <v>3148.5</v>
      </c>
      <c r="BA49" s="31">
        <f>0+'FIGARO raw 2023'!BB1108</f>
        <v>105</v>
      </c>
      <c r="BB49" s="31">
        <f>0+'FIGARO raw 2023'!BC1108</f>
        <v>98.1</v>
      </c>
      <c r="BC49" s="31">
        <f>0+'FIGARO raw 2023'!BD1108</f>
        <v>732.8</v>
      </c>
      <c r="BD49" s="31">
        <f>0+'FIGARO raw 2023'!BE1108</f>
        <v>1063.2</v>
      </c>
      <c r="BE49" s="31">
        <f>0+'FIGARO raw 2023'!BF1108</f>
        <v>1455.1</v>
      </c>
      <c r="BF49" s="31">
        <f>0+'FIGARO raw 2023'!BG1108</f>
        <v>855.5</v>
      </c>
      <c r="BG49" s="31">
        <f>0+'FIGARO raw 2023'!BH1108</f>
        <v>387.6</v>
      </c>
      <c r="BH49" s="31">
        <f>0+'FIGARO raw 2023'!BI1108</f>
        <v>201.9</v>
      </c>
      <c r="BI49" s="31">
        <f>0+'FIGARO raw 2023'!BJ1108</f>
        <v>185.2</v>
      </c>
      <c r="BJ49" s="31">
        <f>0+'FIGARO raw 2023'!BK1108</f>
        <v>188.5</v>
      </c>
      <c r="BK49" s="31">
        <f>0+'FIGARO raw 2023'!BL1108</f>
        <v>18.5</v>
      </c>
      <c r="BL49" s="31">
        <f>0+'FIGARO raw 2023'!BM1108</f>
        <v>142.4</v>
      </c>
      <c r="BM49" s="31">
        <f>0+'FIGARO raw 2023'!BN1108</f>
        <v>0</v>
      </c>
      <c r="BN49" s="31">
        <f>0+'FIGARO raw 2023'!BO1108</f>
        <v>0</v>
      </c>
      <c r="BO49" s="31">
        <f>0+'FIGARO raw 2023'!BP1108</f>
        <v>41259.1</v>
      </c>
      <c r="BP49" s="31">
        <f>0+'FIGARO raw 2023'!BQ1108</f>
        <v>4323.4</v>
      </c>
      <c r="BQ49" s="31">
        <f>0+'FIGARO raw 2023'!BR1108</f>
        <v>1319.5</v>
      </c>
      <c r="BR49" s="31">
        <f>0+'FIGARO raw 2023'!BS1108</f>
        <v>133832.4</v>
      </c>
      <c r="BS49" s="31">
        <f>0+'FIGARO raw 2023'!BT1108</f>
        <v>118.7</v>
      </c>
    </row>
    <row r="50" spans="1:71" x14ac:dyDescent="0.25">
      <c r="A50" s="36" t="s">
        <v>293</v>
      </c>
      <c r="B50" s="27" t="s">
        <v>362</v>
      </c>
      <c r="C50" s="31">
        <f>0+'FIGARO raw 2023'!D1132</f>
        <v>271.3</v>
      </c>
      <c r="D50" s="31">
        <f>0+'FIGARO raw 2023'!E1132</f>
        <v>46.1</v>
      </c>
      <c r="E50" s="31">
        <f>0+'FIGARO raw 2023'!F1132</f>
        <v>16.1</v>
      </c>
      <c r="F50" s="31">
        <f>0+'FIGARO raw 2023'!G1132</f>
        <v>172.5</v>
      </c>
      <c r="G50" s="31">
        <f>0+'FIGARO raw 2023'!H1132</f>
        <v>14812.4</v>
      </c>
      <c r="H50" s="31">
        <f>0+'FIGARO raw 2023'!I1132</f>
        <v>1189.4</v>
      </c>
      <c r="I50" s="31">
        <f>0+'FIGARO raw 2023'!J1132</f>
        <v>253.6</v>
      </c>
      <c r="J50" s="31">
        <f>0+'FIGARO raw 2023'!K1132</f>
        <v>754.2</v>
      </c>
      <c r="K50" s="31">
        <f>0+'FIGARO raw 2023'!L1132</f>
        <v>191.9</v>
      </c>
      <c r="L50" s="31">
        <f>0+'FIGARO raw 2023'!M1132</f>
        <v>1108.3</v>
      </c>
      <c r="M50" s="31">
        <f>0+'FIGARO raw 2023'!N1132</f>
        <v>3737.4</v>
      </c>
      <c r="N50" s="31">
        <f>0+'FIGARO raw 2023'!O1132</f>
        <v>4471.6</v>
      </c>
      <c r="O50" s="31">
        <f>0+'FIGARO raw 2023'!P1132</f>
        <v>1008.9</v>
      </c>
      <c r="P50" s="31">
        <f>0+'FIGARO raw 2023'!Q1132</f>
        <v>720.7</v>
      </c>
      <c r="Q50" s="31">
        <f>0+'FIGARO raw 2023'!R1132</f>
        <v>394.6</v>
      </c>
      <c r="R50" s="31">
        <f>0+'FIGARO raw 2023'!S1132</f>
        <v>1132.6</v>
      </c>
      <c r="S50" s="31">
        <f>0+'FIGARO raw 2023'!T1132</f>
        <v>1171.9</v>
      </c>
      <c r="T50" s="31">
        <f>0+'FIGARO raw 2023'!U1132</f>
        <v>1273.5</v>
      </c>
      <c r="U50" s="31">
        <f>0+'FIGARO raw 2023'!V1132</f>
        <v>1392.5</v>
      </c>
      <c r="V50" s="31">
        <f>0+'FIGARO raw 2023'!W1132</f>
        <v>3660</v>
      </c>
      <c r="W50" s="31">
        <f>0+'FIGARO raw 2023'!X1132</f>
        <v>319.3</v>
      </c>
      <c r="X50" s="31">
        <f>0+'FIGARO raw 2023'!Y1132</f>
        <v>1609</v>
      </c>
      <c r="Y50" s="31">
        <f>0+'FIGARO raw 2023'!Z1132</f>
        <v>359</v>
      </c>
      <c r="Z50" s="31">
        <f>0+'FIGARO raw 2023'!AA1132</f>
        <v>1331</v>
      </c>
      <c r="AA50" s="31">
        <f>0+'FIGARO raw 2023'!AB1132</f>
        <v>159.8</v>
      </c>
      <c r="AB50" s="31">
        <f>0+'FIGARO raw 2023'!AC1132</f>
        <v>581.2</v>
      </c>
      <c r="AC50" s="31">
        <f>0+'FIGARO raw 2023'!AD1132</f>
        <v>2555.2</v>
      </c>
      <c r="AD50" s="31">
        <f>0+'FIGARO raw 2023'!AE1132</f>
        <v>4859.4</v>
      </c>
      <c r="AE50" s="31">
        <f>0+'FIGARO raw 2023'!AF1132</f>
        <v>17716.8</v>
      </c>
      <c r="AF50" s="31">
        <f>0+'FIGARO raw 2023'!AG1132</f>
        <v>12433.9</v>
      </c>
      <c r="AG50" s="31">
        <f>0+'FIGARO raw 2023'!AH1132</f>
        <v>955.8</v>
      </c>
      <c r="AH50" s="31">
        <f>0+'FIGARO raw 2023'!AI1132</f>
        <v>126.4</v>
      </c>
      <c r="AI50" s="31">
        <f>0+'FIGARO raw 2023'!AJ1132</f>
        <v>610.3</v>
      </c>
      <c r="AJ50" s="31">
        <f>0+'FIGARO raw 2023'!AK1132</f>
        <v>1171.5</v>
      </c>
      <c r="AK50" s="31">
        <f>0+'FIGARO raw 2023'!AL1132</f>
        <v>544.8</v>
      </c>
      <c r="AL50" s="31">
        <f>0+'FIGARO raw 2023'!AM1132</f>
        <v>2565.3</v>
      </c>
      <c r="AM50" s="31">
        <f>0+'FIGARO raw 2023'!AN1132</f>
        <v>2071.3</v>
      </c>
      <c r="AN50" s="31">
        <f>0+'FIGARO raw 2023'!AO1132</f>
        <v>1912.1</v>
      </c>
      <c r="AO50" s="31">
        <f>0+'FIGARO raw 2023'!AP1132</f>
        <v>2497.4</v>
      </c>
      <c r="AP50" s="31">
        <f>0+'FIGARO raw 2023'!AQ1132</f>
        <v>6084.1</v>
      </c>
      <c r="AQ50" s="31">
        <f>0+'FIGARO raw 2023'!AR1132</f>
        <v>3380.9</v>
      </c>
      <c r="AR50" s="31">
        <f>0+'FIGARO raw 2023'!AS1132</f>
        <v>2163.7</v>
      </c>
      <c r="AS50" s="31">
        <f>0+'FIGARO raw 2023'!AT1132</f>
        <v>1063.2</v>
      </c>
      <c r="AT50" s="31">
        <f>0+'FIGARO raw 2023'!AU1132</f>
        <v>1150.8</v>
      </c>
      <c r="AU50" s="31">
        <f>0+'FIGARO raw 2023'!AV1132</f>
        <v>5731.8</v>
      </c>
      <c r="AV50" s="31">
        <f>0+'FIGARO raw 2023'!AW1132</f>
        <v>963.8</v>
      </c>
      <c r="AW50" s="31">
        <f>0+'FIGARO raw 2023'!AX1132</f>
        <v>364.7</v>
      </c>
      <c r="AX50" s="31">
        <f>0+'FIGARO raw 2023'!AY1132</f>
        <v>16623</v>
      </c>
      <c r="AY50" s="31">
        <f>0+'FIGARO raw 2023'!AZ1132</f>
        <v>910.3</v>
      </c>
      <c r="AZ50" s="31">
        <f>0+'FIGARO raw 2023'!BA1132</f>
        <v>1467.1</v>
      </c>
      <c r="BA50" s="31">
        <f>0+'FIGARO raw 2023'!BB1132</f>
        <v>1040</v>
      </c>
      <c r="BB50" s="31">
        <f>0+'FIGARO raw 2023'!BC1132</f>
        <v>2679.8</v>
      </c>
      <c r="BC50" s="31">
        <f>0+'FIGARO raw 2023'!BD1132</f>
        <v>2286.5</v>
      </c>
      <c r="BD50" s="31">
        <f>0+'FIGARO raw 2023'!BE1132</f>
        <v>2790.9</v>
      </c>
      <c r="BE50" s="31">
        <f>0+'FIGARO raw 2023'!BF1132</f>
        <v>823.8</v>
      </c>
      <c r="BF50" s="31">
        <f>0+'FIGARO raw 2023'!BG1132</f>
        <v>1157.3</v>
      </c>
      <c r="BG50" s="31">
        <f>0+'FIGARO raw 2023'!BH1132</f>
        <v>370.8</v>
      </c>
      <c r="BH50" s="31">
        <f>0+'FIGARO raw 2023'!BI1132</f>
        <v>1898.5</v>
      </c>
      <c r="BI50" s="31">
        <f>0+'FIGARO raw 2023'!BJ1132</f>
        <v>1094</v>
      </c>
      <c r="BJ50" s="31">
        <f>0+'FIGARO raw 2023'!BK1132</f>
        <v>752</v>
      </c>
      <c r="BK50" s="31">
        <f>0+'FIGARO raw 2023'!BL1132</f>
        <v>95.2</v>
      </c>
      <c r="BL50" s="31">
        <f>0+'FIGARO raw 2023'!BM1132</f>
        <v>493.8</v>
      </c>
      <c r="BM50" s="31">
        <f>0+'FIGARO raw 2023'!BN1132</f>
        <v>0</v>
      </c>
      <c r="BN50" s="31">
        <f>0+'FIGARO raw 2023'!BO1132</f>
        <v>0</v>
      </c>
      <c r="BO50" s="31">
        <f>0+'FIGARO raw 2023'!BP1132</f>
        <v>262.5</v>
      </c>
      <c r="BP50" s="31">
        <f>0+'FIGARO raw 2023'!BQ1132</f>
        <v>1542.9</v>
      </c>
      <c r="BQ50" s="31">
        <f>0+'FIGARO raw 2023'!BR1132</f>
        <v>29.9</v>
      </c>
      <c r="BR50" s="31">
        <f>0+'FIGARO raw 2023'!BS1132</f>
        <v>1440.9</v>
      </c>
      <c r="BS50" s="31">
        <f>0+'FIGARO raw 2023'!BT1132</f>
        <v>-80.9</v>
      </c>
    </row>
    <row r="51" spans="1:71" x14ac:dyDescent="0.25">
      <c r="A51" s="36" t="s">
        <v>294</v>
      </c>
      <c r="B51" s="27" t="s">
        <v>363</v>
      </c>
      <c r="C51" s="31">
        <f>0+'FIGARO raw 2023'!D1156</f>
        <v>6795.5</v>
      </c>
      <c r="D51" s="31">
        <f>0+'FIGARO raw 2023'!E1156</f>
        <v>101.6</v>
      </c>
      <c r="E51" s="31">
        <f>0+'FIGARO raw 2023'!F1156</f>
        <v>40.8</v>
      </c>
      <c r="F51" s="31">
        <f>0+'FIGARO raw 2023'!G1156</f>
        <v>278.5</v>
      </c>
      <c r="G51" s="31">
        <f>0+'FIGARO raw 2023'!H1156</f>
        <v>2751.5</v>
      </c>
      <c r="H51" s="31">
        <f>0+'FIGARO raw 2023'!I1156</f>
        <v>1633.6</v>
      </c>
      <c r="I51" s="31">
        <f>0+'FIGARO raw 2023'!J1156</f>
        <v>241.9</v>
      </c>
      <c r="J51" s="31">
        <f>0+'FIGARO raw 2023'!K1156</f>
        <v>405.4</v>
      </c>
      <c r="K51" s="31">
        <f>0+'FIGARO raw 2023'!L1156</f>
        <v>248.3</v>
      </c>
      <c r="L51" s="31">
        <f>0+'FIGARO raw 2023'!M1156</f>
        <v>523.6</v>
      </c>
      <c r="M51" s="31">
        <f>0+'FIGARO raw 2023'!N1156</f>
        <v>1573.5</v>
      </c>
      <c r="N51" s="31">
        <f>0+'FIGARO raw 2023'!O1156</f>
        <v>677.1</v>
      </c>
      <c r="O51" s="31">
        <f>0+'FIGARO raw 2023'!P1156</f>
        <v>752.5</v>
      </c>
      <c r="P51" s="31">
        <f>0+'FIGARO raw 2023'!Q1156</f>
        <v>563.7</v>
      </c>
      <c r="Q51" s="31">
        <f>0+'FIGARO raw 2023'!R1156</f>
        <v>667.9</v>
      </c>
      <c r="R51" s="31">
        <f>0+'FIGARO raw 2023'!S1156</f>
        <v>1196.6</v>
      </c>
      <c r="S51" s="31">
        <f>0+'FIGARO raw 2023'!T1156</f>
        <v>1257.5</v>
      </c>
      <c r="T51" s="31">
        <f>0+'FIGARO raw 2023'!U1156</f>
        <v>1287.2</v>
      </c>
      <c r="U51" s="31">
        <f>0+'FIGARO raw 2023'!V1156</f>
        <v>2141.2</v>
      </c>
      <c r="V51" s="31">
        <f>0+'FIGARO raw 2023'!W1156</f>
        <v>2854</v>
      </c>
      <c r="W51" s="31">
        <f>0+'FIGARO raw 2023'!X1156</f>
        <v>602.8</v>
      </c>
      <c r="X51" s="31">
        <f>0+'FIGARO raw 2023'!Y1156</f>
        <v>1161</v>
      </c>
      <c r="Y51" s="31">
        <f>0+'FIGARO raw 2023'!Z1156</f>
        <v>521.2</v>
      </c>
      <c r="Z51" s="31">
        <f>0+'FIGARO raw 2023'!AA1156</f>
        <v>1621.9</v>
      </c>
      <c r="AA51" s="31">
        <f>0+'FIGARO raw 2023'!AB1156</f>
        <v>211.2</v>
      </c>
      <c r="AB51" s="31">
        <f>0+'FIGARO raw 2023'!AC1156</f>
        <v>1080.6</v>
      </c>
      <c r="AC51" s="31">
        <f>0+'FIGARO raw 2023'!AD1156</f>
        <v>4838.6</v>
      </c>
      <c r="AD51" s="31">
        <f>0+'FIGARO raw 2023'!AE1156</f>
        <v>1649.1</v>
      </c>
      <c r="AE51" s="31">
        <f>0+'FIGARO raw 2023'!AF1156</f>
        <v>11351.2</v>
      </c>
      <c r="AF51" s="31">
        <f>0+'FIGARO raw 2023'!AG1156</f>
        <v>3388</v>
      </c>
      <c r="AG51" s="31">
        <f>0+'FIGARO raw 2023'!AH1156</f>
        <v>1422</v>
      </c>
      <c r="AH51" s="31">
        <f>0+'FIGARO raw 2023'!AI1156</f>
        <v>167.6</v>
      </c>
      <c r="AI51" s="31">
        <f>0+'FIGARO raw 2023'!AJ1156</f>
        <v>597.3</v>
      </c>
      <c r="AJ51" s="31">
        <f>0+'FIGARO raw 2023'!AK1156</f>
        <v>1698.3</v>
      </c>
      <c r="AK51" s="31">
        <f>0+'FIGARO raw 2023'!AL1156</f>
        <v>275.5</v>
      </c>
      <c r="AL51" s="31">
        <f>0+'FIGARO raw 2023'!AM1156</f>
        <v>2267.2</v>
      </c>
      <c r="AM51" s="31">
        <f>0+'FIGARO raw 2023'!AN1156</f>
        <v>1509.2</v>
      </c>
      <c r="AN51" s="31">
        <f>0+'FIGARO raw 2023'!AO1156</f>
        <v>1072.3</v>
      </c>
      <c r="AO51" s="31">
        <f>0+'FIGARO raw 2023'!AP1156</f>
        <v>1845.4</v>
      </c>
      <c r="AP51" s="31">
        <f>0+'FIGARO raw 2023'!AQ1156</f>
        <v>5781.4</v>
      </c>
      <c r="AQ51" s="31">
        <f>0+'FIGARO raw 2023'!AR1156</f>
        <v>3327</v>
      </c>
      <c r="AR51" s="31">
        <f>0+'FIGARO raw 2023'!AS1156</f>
        <v>2589</v>
      </c>
      <c r="AS51" s="31">
        <f>0+'FIGARO raw 2023'!AT1156</f>
        <v>2347.2</v>
      </c>
      <c r="AT51" s="31">
        <f>0+'FIGARO raw 2023'!AU1156</f>
        <v>2824.6</v>
      </c>
      <c r="AU51" s="31">
        <f>0+'FIGARO raw 2023'!AV1156</f>
        <v>9800.8</v>
      </c>
      <c r="AV51" s="31">
        <f>0+'FIGARO raw 2023'!AW1156</f>
        <v>3849.2</v>
      </c>
      <c r="AW51" s="31">
        <f>0+'FIGARO raw 2023'!AX1156</f>
        <v>936</v>
      </c>
      <c r="AX51" s="31">
        <f>0+'FIGARO raw 2023'!AY1156</f>
        <v>2577</v>
      </c>
      <c r="AY51" s="31">
        <f>0+'FIGARO raw 2023'!AZ1156</f>
        <v>6221.9</v>
      </c>
      <c r="AZ51" s="31">
        <f>0+'FIGARO raw 2023'!BA1156</f>
        <v>1706</v>
      </c>
      <c r="BA51" s="31">
        <f>0+'FIGARO raw 2023'!BB1156</f>
        <v>810</v>
      </c>
      <c r="BB51" s="31">
        <f>0+'FIGARO raw 2023'!BC1156</f>
        <v>484.2</v>
      </c>
      <c r="BC51" s="31">
        <f>0+'FIGARO raw 2023'!BD1156</f>
        <v>4560.3</v>
      </c>
      <c r="BD51" s="31">
        <f>0+'FIGARO raw 2023'!BE1156</f>
        <v>4402.4</v>
      </c>
      <c r="BE51" s="31">
        <f>0+'FIGARO raw 2023'!BF1156</f>
        <v>2139.7</v>
      </c>
      <c r="BF51" s="31">
        <f>0+'FIGARO raw 2023'!BG1156</f>
        <v>2335.8</v>
      </c>
      <c r="BG51" s="31">
        <f>0+'FIGARO raw 2023'!BH1156</f>
        <v>1162.4</v>
      </c>
      <c r="BH51" s="31">
        <f>0+'FIGARO raw 2023'!BI1156</f>
        <v>1712.3</v>
      </c>
      <c r="BI51" s="31">
        <f>0+'FIGARO raw 2023'!BJ1156</f>
        <v>1437.1</v>
      </c>
      <c r="BJ51" s="31">
        <f>0+'FIGARO raw 2023'!BK1156</f>
        <v>926.5</v>
      </c>
      <c r="BK51" s="31">
        <f>0+'FIGARO raw 2023'!BL1156</f>
        <v>103.3</v>
      </c>
      <c r="BL51" s="31">
        <f>0+'FIGARO raw 2023'!BM1156</f>
        <v>705.4</v>
      </c>
      <c r="BM51" s="31">
        <f>0+'FIGARO raw 2023'!BN1156</f>
        <v>0</v>
      </c>
      <c r="BN51" s="31">
        <f>0+'FIGARO raw 2023'!BO1156</f>
        <v>0</v>
      </c>
      <c r="BO51" s="31">
        <f>0+'FIGARO raw 2023'!BP1156</f>
        <v>2106</v>
      </c>
      <c r="BP51" s="31">
        <f>0+'FIGARO raw 2023'!BQ1156</f>
        <v>23261.9</v>
      </c>
      <c r="BQ51" s="31">
        <f>0+'FIGARO raw 2023'!BR1156</f>
        <v>53.4</v>
      </c>
      <c r="BR51" s="31">
        <f>0+'FIGARO raw 2023'!BS1156</f>
        <v>1842.4</v>
      </c>
      <c r="BS51" s="31">
        <f>0+'FIGARO raw 2023'!BT1156</f>
        <v>291.7</v>
      </c>
    </row>
    <row r="52" spans="1:71" x14ac:dyDescent="0.25">
      <c r="A52" s="36" t="s">
        <v>295</v>
      </c>
      <c r="B52" s="27" t="s">
        <v>364</v>
      </c>
      <c r="C52" s="31">
        <f>0+'FIGARO raw 2023'!D1180</f>
        <v>3410.5</v>
      </c>
      <c r="D52" s="31">
        <f>0+'FIGARO raw 2023'!E1180</f>
        <v>211.1</v>
      </c>
      <c r="E52" s="31">
        <f>0+'FIGARO raw 2023'!F1180</f>
        <v>87.8</v>
      </c>
      <c r="F52" s="31">
        <f>0+'FIGARO raw 2023'!G1180</f>
        <v>724.7</v>
      </c>
      <c r="G52" s="31">
        <f>0+'FIGARO raw 2023'!H1180</f>
        <v>6429.8</v>
      </c>
      <c r="H52" s="31">
        <f>0+'FIGARO raw 2023'!I1180</f>
        <v>970.8</v>
      </c>
      <c r="I52" s="31">
        <f>0+'FIGARO raw 2023'!J1180</f>
        <v>818.1</v>
      </c>
      <c r="J52" s="31">
        <f>0+'FIGARO raw 2023'!K1180</f>
        <v>1189.8</v>
      </c>
      <c r="K52" s="31">
        <f>0+'FIGARO raw 2023'!L1180</f>
        <v>910.2</v>
      </c>
      <c r="L52" s="31">
        <f>0+'FIGARO raw 2023'!M1180</f>
        <v>1336.3</v>
      </c>
      <c r="M52" s="31">
        <f>0+'FIGARO raw 2023'!N1180</f>
        <v>4934.5</v>
      </c>
      <c r="N52" s="31">
        <f>0+'FIGARO raw 2023'!O1180</f>
        <v>6439.2</v>
      </c>
      <c r="O52" s="31">
        <f>0+'FIGARO raw 2023'!P1180</f>
        <v>2265.6</v>
      </c>
      <c r="P52" s="31">
        <f>0+'FIGARO raw 2023'!Q1180</f>
        <v>2031.3</v>
      </c>
      <c r="Q52" s="31">
        <f>0+'FIGARO raw 2023'!R1180</f>
        <v>1579.2</v>
      </c>
      <c r="R52" s="31">
        <f>0+'FIGARO raw 2023'!S1180</f>
        <v>3168.7</v>
      </c>
      <c r="S52" s="31">
        <f>0+'FIGARO raw 2023'!T1180</f>
        <v>2243.5</v>
      </c>
      <c r="T52" s="31">
        <f>0+'FIGARO raw 2023'!U1180</f>
        <v>2064.2</v>
      </c>
      <c r="U52" s="31">
        <f>0+'FIGARO raw 2023'!V1180</f>
        <v>3869.3</v>
      </c>
      <c r="V52" s="31">
        <f>0+'FIGARO raw 2023'!W1180</f>
        <v>4546.3</v>
      </c>
      <c r="W52" s="31">
        <f>0+'FIGARO raw 2023'!X1180</f>
        <v>1295.7</v>
      </c>
      <c r="X52" s="31">
        <f>0+'FIGARO raw 2023'!Y1180</f>
        <v>1429</v>
      </c>
      <c r="Y52" s="31">
        <f>0+'FIGARO raw 2023'!Z1180</f>
        <v>1553.6</v>
      </c>
      <c r="Z52" s="31">
        <f>0+'FIGARO raw 2023'!AA1180</f>
        <v>5707.1</v>
      </c>
      <c r="AA52" s="31">
        <f>0+'FIGARO raw 2023'!AB1180</f>
        <v>818.9</v>
      </c>
      <c r="AB52" s="31">
        <f>0+'FIGARO raw 2023'!AC1180</f>
        <v>3433.1</v>
      </c>
      <c r="AC52" s="31">
        <f>0+'FIGARO raw 2023'!AD1180</f>
        <v>26403.5</v>
      </c>
      <c r="AD52" s="31">
        <f>0+'FIGARO raw 2023'!AE1180</f>
        <v>2755.7</v>
      </c>
      <c r="AE52" s="31">
        <f>0+'FIGARO raw 2023'!AF1180</f>
        <v>20009.8</v>
      </c>
      <c r="AF52" s="31">
        <f>0+'FIGARO raw 2023'!AG1180</f>
        <v>10476.4</v>
      </c>
      <c r="AG52" s="31">
        <f>0+'FIGARO raw 2023'!AH1180</f>
        <v>10454.3</v>
      </c>
      <c r="AH52" s="31">
        <f>0+'FIGARO raw 2023'!AI1180</f>
        <v>3928.3</v>
      </c>
      <c r="AI52" s="31">
        <f>0+'FIGARO raw 2023'!AJ1180</f>
        <v>6041.8</v>
      </c>
      <c r="AJ52" s="31">
        <f>0+'FIGARO raw 2023'!AK1180</f>
        <v>7764.6</v>
      </c>
      <c r="AK52" s="31">
        <f>0+'FIGARO raw 2023'!AL1180</f>
        <v>1001.6</v>
      </c>
      <c r="AL52" s="31">
        <f>0+'FIGARO raw 2023'!AM1180</f>
        <v>6311.9</v>
      </c>
      <c r="AM52" s="31">
        <f>0+'FIGARO raw 2023'!AN1180</f>
        <v>1839.7</v>
      </c>
      <c r="AN52" s="31">
        <f>0+'FIGARO raw 2023'!AO1180</f>
        <v>6990.9</v>
      </c>
      <c r="AO52" s="31">
        <f>0+'FIGARO raw 2023'!AP1180</f>
        <v>5699.7</v>
      </c>
      <c r="AP52" s="31">
        <f>0+'FIGARO raw 2023'!AQ1180</f>
        <v>16526</v>
      </c>
      <c r="AQ52" s="31">
        <f>0+'FIGARO raw 2023'!AR1180</f>
        <v>3056.2</v>
      </c>
      <c r="AR52" s="31">
        <f>0+'FIGARO raw 2023'!AS1180</f>
        <v>2748.4</v>
      </c>
      <c r="AS52" s="31">
        <f>0+'FIGARO raw 2023'!AT1180</f>
        <v>3282.3</v>
      </c>
      <c r="AT52" s="31">
        <f>0+'FIGARO raw 2023'!AU1180</f>
        <v>1407.3</v>
      </c>
      <c r="AU52" s="31">
        <f>0+'FIGARO raw 2023'!AV1180</f>
        <v>12515</v>
      </c>
      <c r="AV52" s="31">
        <f>0+'FIGARO raw 2023'!AW1180</f>
        <v>3330.9</v>
      </c>
      <c r="AW52" s="31">
        <f>0+'FIGARO raw 2023'!AX1180</f>
        <v>2065.7</v>
      </c>
      <c r="AX52" s="31">
        <f>0+'FIGARO raw 2023'!AY1180</f>
        <v>1922</v>
      </c>
      <c r="AY52" s="31">
        <f>0+'FIGARO raw 2023'!AZ1180</f>
        <v>1598.7</v>
      </c>
      <c r="AZ52" s="31">
        <f>0+'FIGARO raw 2023'!BA1180</f>
        <v>32605.5</v>
      </c>
      <c r="BA52" s="31">
        <f>0+'FIGARO raw 2023'!BB1180</f>
        <v>524.4</v>
      </c>
      <c r="BB52" s="31">
        <f>0+'FIGARO raw 2023'!BC1180</f>
        <v>1044.6</v>
      </c>
      <c r="BC52" s="31">
        <f>0+'FIGARO raw 2023'!BD1180</f>
        <v>11832.9</v>
      </c>
      <c r="BD52" s="31">
        <f>0+'FIGARO raw 2023'!BE1180</f>
        <v>6687.1</v>
      </c>
      <c r="BE52" s="31">
        <f>0+'FIGARO raw 2023'!BF1180</f>
        <v>3761.5</v>
      </c>
      <c r="BF52" s="31">
        <f>0+'FIGARO raw 2023'!BG1180</f>
        <v>4819.9</v>
      </c>
      <c r="BG52" s="31">
        <f>0+'FIGARO raw 2023'!BH1180</f>
        <v>2718.1</v>
      </c>
      <c r="BH52" s="31">
        <f>0+'FIGARO raw 2023'!BI1180</f>
        <v>2043.4</v>
      </c>
      <c r="BI52" s="31">
        <f>0+'FIGARO raw 2023'!BJ1180</f>
        <v>2184.7</v>
      </c>
      <c r="BJ52" s="31">
        <f>0+'FIGARO raw 2023'!BK1180</f>
        <v>1130.4</v>
      </c>
      <c r="BK52" s="31">
        <f>0+'FIGARO raw 2023'!BL1180</f>
        <v>222.2</v>
      </c>
      <c r="BL52" s="31">
        <f>0+'FIGARO raw 2023'!BM1180</f>
        <v>2404.9</v>
      </c>
      <c r="BM52" s="31">
        <f>0+'FIGARO raw 2023'!BN1180</f>
        <v>0</v>
      </c>
      <c r="BN52" s="31">
        <f>0+'FIGARO raw 2023'!BO1180</f>
        <v>0</v>
      </c>
      <c r="BO52" s="31">
        <f>0+'FIGARO raw 2023'!BP1180</f>
        <v>930.3</v>
      </c>
      <c r="BP52" s="31">
        <f>0+'FIGARO raw 2023'!BQ1180</f>
        <v>32270.7</v>
      </c>
      <c r="BQ52" s="31">
        <f>0+'FIGARO raw 2023'!BR1180</f>
        <v>26.2</v>
      </c>
      <c r="BR52" s="31">
        <f>0+'FIGARO raw 2023'!BS1180</f>
        <v>3741.4</v>
      </c>
      <c r="BS52" s="31">
        <f>0+'FIGARO raw 2023'!BT1180</f>
        <v>32.8</v>
      </c>
    </row>
    <row r="53" spans="1:71" x14ac:dyDescent="0.25">
      <c r="A53" s="36" t="s">
        <v>296</v>
      </c>
      <c r="B53" s="27" t="s">
        <v>365</v>
      </c>
      <c r="C53" s="31">
        <f>0+'FIGARO raw 2023'!D1204</f>
        <v>3572.5</v>
      </c>
      <c r="D53" s="31">
        <f>0+'FIGARO raw 2023'!E1204</f>
        <v>144.3</v>
      </c>
      <c r="E53" s="31">
        <f>0+'FIGARO raw 2023'!F1204</f>
        <v>27.1</v>
      </c>
      <c r="F53" s="31">
        <f>0+'FIGARO raw 2023'!G1204</f>
        <v>518.2</v>
      </c>
      <c r="G53" s="31">
        <f>0+'FIGARO raw 2023'!H1204</f>
        <v>12691.2</v>
      </c>
      <c r="H53" s="31">
        <f>0+'FIGARO raw 2023'!I1204</f>
        <v>1055.9</v>
      </c>
      <c r="I53" s="31">
        <f>0+'FIGARO raw 2023'!J1204</f>
        <v>1057.9</v>
      </c>
      <c r="J53" s="31">
        <f>0+'FIGARO raw 2023'!K1204</f>
        <v>1335.5</v>
      </c>
      <c r="K53" s="31">
        <f>0+'FIGARO raw 2023'!L1204</f>
        <v>701.2</v>
      </c>
      <c r="L53" s="31">
        <f>0+'FIGARO raw 2023'!M1204</f>
        <v>395.9</v>
      </c>
      <c r="M53" s="31">
        <f>0+'FIGARO raw 2023'!N1204</f>
        <v>3030.3</v>
      </c>
      <c r="N53" s="31">
        <f>0+'FIGARO raw 2023'!O1204</f>
        <v>2824.5</v>
      </c>
      <c r="O53" s="31">
        <f>0+'FIGARO raw 2023'!P1204</f>
        <v>3234</v>
      </c>
      <c r="P53" s="31">
        <f>0+'FIGARO raw 2023'!Q1204</f>
        <v>2542</v>
      </c>
      <c r="Q53" s="31">
        <f>0+'FIGARO raw 2023'!R1204</f>
        <v>2048.5</v>
      </c>
      <c r="R53" s="31">
        <f>0+'FIGARO raw 2023'!S1204</f>
        <v>5871.3</v>
      </c>
      <c r="S53" s="31">
        <f>0+'FIGARO raw 2023'!T1204</f>
        <v>2704.7</v>
      </c>
      <c r="T53" s="31">
        <f>0+'FIGARO raw 2023'!U1204</f>
        <v>3336</v>
      </c>
      <c r="U53" s="31">
        <f>0+'FIGARO raw 2023'!V1204</f>
        <v>6982.3</v>
      </c>
      <c r="V53" s="31">
        <f>0+'FIGARO raw 2023'!W1204</f>
        <v>6302</v>
      </c>
      <c r="W53" s="31">
        <f>0+'FIGARO raw 2023'!X1204</f>
        <v>3450.2</v>
      </c>
      <c r="X53" s="31">
        <f>0+'FIGARO raw 2023'!Y1204</f>
        <v>1844.3</v>
      </c>
      <c r="Y53" s="31">
        <f>0+'FIGARO raw 2023'!Z1204</f>
        <v>3936.9</v>
      </c>
      <c r="Z53" s="31">
        <f>0+'FIGARO raw 2023'!AA1204</f>
        <v>2708.2</v>
      </c>
      <c r="AA53" s="31">
        <f>0+'FIGARO raw 2023'!AB1204</f>
        <v>354</v>
      </c>
      <c r="AB53" s="31">
        <f>0+'FIGARO raw 2023'!AC1204</f>
        <v>2225.2</v>
      </c>
      <c r="AC53" s="31">
        <f>0+'FIGARO raw 2023'!AD1204</f>
        <v>18094.4</v>
      </c>
      <c r="AD53" s="31">
        <f>0+'FIGARO raw 2023'!AE1204</f>
        <v>1785.7</v>
      </c>
      <c r="AE53" s="31">
        <f>0+'FIGARO raw 2023'!AF1204</f>
        <v>14071.1</v>
      </c>
      <c r="AF53" s="31">
        <f>0+'FIGARO raw 2023'!AG1204</f>
        <v>7507.8</v>
      </c>
      <c r="AG53" s="31">
        <f>0+'FIGARO raw 2023'!AH1204</f>
        <v>7179.7</v>
      </c>
      <c r="AH53" s="31">
        <f>0+'FIGARO raw 2023'!AI1204</f>
        <v>2233.3</v>
      </c>
      <c r="AI53" s="31">
        <f>0+'FIGARO raw 2023'!AJ1204</f>
        <v>1176.6</v>
      </c>
      <c r="AJ53" s="31">
        <f>0+'FIGARO raw 2023'!AK1204</f>
        <v>10846.4</v>
      </c>
      <c r="AK53" s="31">
        <f>0+'FIGARO raw 2023'!AL1204</f>
        <v>2562.6</v>
      </c>
      <c r="AL53" s="31">
        <f>0+'FIGARO raw 2023'!AM1204</f>
        <v>5183</v>
      </c>
      <c r="AM53" s="31">
        <f>0+'FIGARO raw 2023'!AN1204</f>
        <v>741</v>
      </c>
      <c r="AN53" s="31">
        <f>0+'FIGARO raw 2023'!AO1204</f>
        <v>431.1</v>
      </c>
      <c r="AO53" s="31">
        <f>0+'FIGARO raw 2023'!AP1204</f>
        <v>2058.1</v>
      </c>
      <c r="AP53" s="31">
        <f>0+'FIGARO raw 2023'!AQ1204</f>
        <v>6431</v>
      </c>
      <c r="AQ53" s="31">
        <f>0+'FIGARO raw 2023'!AR1204</f>
        <v>2420.8</v>
      </c>
      <c r="AR53" s="31">
        <f>0+'FIGARO raw 2023'!AS1204</f>
        <v>721.3</v>
      </c>
      <c r="AS53" s="31">
        <f>0+'FIGARO raw 2023'!AT1204</f>
        <v>1663.6</v>
      </c>
      <c r="AT53" s="31">
        <f>0+'FIGARO raw 2023'!AU1204</f>
        <v>1754.2</v>
      </c>
      <c r="AU53" s="31">
        <f>0+'FIGARO raw 2023'!AV1204</f>
        <v>7833.3</v>
      </c>
      <c r="AV53" s="31">
        <f>0+'FIGARO raw 2023'!AW1204</f>
        <v>4345.1</v>
      </c>
      <c r="AW53" s="31">
        <f>0+'FIGARO raw 2023'!AX1204</f>
        <v>1428.8</v>
      </c>
      <c r="AX53" s="31">
        <f>0+'FIGARO raw 2023'!AY1204</f>
        <v>927.3</v>
      </c>
      <c r="AY53" s="31">
        <f>0+'FIGARO raw 2023'!AZ1204</f>
        <v>1125.8</v>
      </c>
      <c r="AZ53" s="31">
        <f>0+'FIGARO raw 2023'!BA1204</f>
        <v>3328</v>
      </c>
      <c r="BA53" s="31">
        <f>0+'FIGARO raw 2023'!BB1204</f>
        <v>8881.8</v>
      </c>
      <c r="BB53" s="31">
        <f>0+'FIGARO raw 2023'!BC1204</f>
        <v>584.4</v>
      </c>
      <c r="BC53" s="31">
        <f>0+'FIGARO raw 2023'!BD1204</f>
        <v>9112.6</v>
      </c>
      <c r="BD53" s="31">
        <f>0+'FIGARO raw 2023'!BE1204</f>
        <v>4702.7</v>
      </c>
      <c r="BE53" s="31">
        <f>0+'FIGARO raw 2023'!BF1204</f>
        <v>3225.4</v>
      </c>
      <c r="BF53" s="31">
        <f>0+'FIGARO raw 2023'!BG1204</f>
        <v>6769.7</v>
      </c>
      <c r="BG53" s="31">
        <f>0+'FIGARO raw 2023'!BH1204</f>
        <v>4074.5</v>
      </c>
      <c r="BH53" s="31">
        <f>0+'FIGARO raw 2023'!BI1204</f>
        <v>645.6</v>
      </c>
      <c r="BI53" s="31">
        <f>0+'FIGARO raw 2023'!BJ1204</f>
        <v>503.1</v>
      </c>
      <c r="BJ53" s="31">
        <f>0+'FIGARO raw 2023'!BK1204</f>
        <v>726.5</v>
      </c>
      <c r="BK53" s="31">
        <f>0+'FIGARO raw 2023'!BL1204</f>
        <v>217.4</v>
      </c>
      <c r="BL53" s="31">
        <f>0+'FIGARO raw 2023'!BM1204</f>
        <v>590.9</v>
      </c>
      <c r="BM53" s="31">
        <f>0+'FIGARO raw 2023'!BN1204</f>
        <v>0</v>
      </c>
      <c r="BN53" s="31">
        <f>0+'FIGARO raw 2023'!BO1204</f>
        <v>0</v>
      </c>
      <c r="BO53" s="31">
        <f>0+'FIGARO raw 2023'!BP1204</f>
        <v>3197.7</v>
      </c>
      <c r="BP53" s="31">
        <f>0+'FIGARO raw 2023'!BQ1204</f>
        <v>3611.7</v>
      </c>
      <c r="BQ53" s="31">
        <f>0+'FIGARO raw 2023'!BR1204</f>
        <v>42.1</v>
      </c>
      <c r="BR53" s="31">
        <f>0+'FIGARO raw 2023'!BS1204</f>
        <v>648.1</v>
      </c>
      <c r="BS53" s="31">
        <f>0+'FIGARO raw 2023'!BT1204</f>
        <v>45.6</v>
      </c>
    </row>
    <row r="54" spans="1:71" x14ac:dyDescent="0.25">
      <c r="A54" s="36" t="s">
        <v>297</v>
      </c>
      <c r="B54" s="27" t="s">
        <v>366</v>
      </c>
      <c r="C54" s="31">
        <f>0+'FIGARO raw 2023'!D1228</f>
        <v>68.8</v>
      </c>
      <c r="D54" s="31">
        <f>0+'FIGARO raw 2023'!E1228</f>
        <v>22.1</v>
      </c>
      <c r="E54" s="31">
        <f>0+'FIGARO raw 2023'!F1228</f>
        <v>14.7</v>
      </c>
      <c r="F54" s="31">
        <f>0+'FIGARO raw 2023'!G1228</f>
        <v>54.2</v>
      </c>
      <c r="G54" s="31">
        <f>0+'FIGARO raw 2023'!H1228</f>
        <v>315.4</v>
      </c>
      <c r="H54" s="31">
        <f>0+'FIGARO raw 2023'!I1228</f>
        <v>104.4</v>
      </c>
      <c r="I54" s="31">
        <f>0+'FIGARO raw 2023'!J1228</f>
        <v>56</v>
      </c>
      <c r="J54" s="31">
        <f>0+'FIGARO raw 2023'!K1228</f>
        <v>69.4</v>
      </c>
      <c r="K54" s="31">
        <f>0+'FIGARO raw 2023'!L1228</f>
        <v>36.5</v>
      </c>
      <c r="L54" s="31">
        <f>0+'FIGARO raw 2023'!M1228</f>
        <v>75.5</v>
      </c>
      <c r="M54" s="31">
        <f>0+'FIGARO raw 2023'!N1228</f>
        <v>227.8</v>
      </c>
      <c r="N54" s="31">
        <f>0+'FIGARO raw 2023'!O1228</f>
        <v>151.4</v>
      </c>
      <c r="O54" s="31">
        <f>0+'FIGARO raw 2023'!P1228</f>
        <v>97.1</v>
      </c>
      <c r="P54" s="31">
        <f>0+'FIGARO raw 2023'!Q1228</f>
        <v>157.6</v>
      </c>
      <c r="Q54" s="31">
        <f>0+'FIGARO raw 2023'!R1228</f>
        <v>90.4</v>
      </c>
      <c r="R54" s="31">
        <f>0+'FIGARO raw 2023'!S1228</f>
        <v>251.3</v>
      </c>
      <c r="S54" s="31">
        <f>0+'FIGARO raw 2023'!T1228</f>
        <v>131.9</v>
      </c>
      <c r="T54" s="31">
        <f>0+'FIGARO raw 2023'!U1228</f>
        <v>346.1</v>
      </c>
      <c r="U54" s="31">
        <f>0+'FIGARO raw 2023'!V1228</f>
        <v>283.5</v>
      </c>
      <c r="V54" s="31">
        <f>0+'FIGARO raw 2023'!W1228</f>
        <v>461.1</v>
      </c>
      <c r="W54" s="31">
        <f>0+'FIGARO raw 2023'!X1228</f>
        <v>133.7</v>
      </c>
      <c r="X54" s="31">
        <f>0+'FIGARO raw 2023'!Y1228</f>
        <v>104.9</v>
      </c>
      <c r="Y54" s="31">
        <f>0+'FIGARO raw 2023'!Z1228</f>
        <v>115.3</v>
      </c>
      <c r="Z54" s="31">
        <f>0+'FIGARO raw 2023'!AA1228</f>
        <v>384.7</v>
      </c>
      <c r="AA54" s="31">
        <f>0+'FIGARO raw 2023'!AB1228</f>
        <v>48.9</v>
      </c>
      <c r="AB54" s="31">
        <f>0+'FIGARO raw 2023'!AC1228</f>
        <v>122.6</v>
      </c>
      <c r="AC54" s="31">
        <f>0+'FIGARO raw 2023'!AD1228</f>
        <v>591.3</v>
      </c>
      <c r="AD54" s="31">
        <f>0+'FIGARO raw 2023'!AE1228</f>
        <v>156.3</v>
      </c>
      <c r="AE54" s="31">
        <f>0+'FIGARO raw 2023'!AF1228</f>
        <v>1159.1</v>
      </c>
      <c r="AF54" s="31">
        <f>0+'FIGARO raw 2023'!AG1228</f>
        <v>325.1</v>
      </c>
      <c r="AG54" s="31">
        <f>0+'FIGARO raw 2023'!AH1228</f>
        <v>2183.7</v>
      </c>
      <c r="AH54" s="31">
        <f>0+'FIGARO raw 2023'!AI1228</f>
        <v>308</v>
      </c>
      <c r="AI54" s="31">
        <f>0+'FIGARO raw 2023'!AJ1228</f>
        <v>2602</v>
      </c>
      <c r="AJ54" s="31">
        <f>0+'FIGARO raw 2023'!AK1228</f>
        <v>995</v>
      </c>
      <c r="AK54" s="31">
        <f>0+'FIGARO raw 2023'!AL1228</f>
        <v>67</v>
      </c>
      <c r="AL54" s="31">
        <f>0+'FIGARO raw 2023'!AM1228</f>
        <v>1610</v>
      </c>
      <c r="AM54" s="31">
        <f>0+'FIGARO raw 2023'!AN1228</f>
        <v>68.6</v>
      </c>
      <c r="AN54" s="31">
        <f>0+'FIGARO raw 2023'!AO1228</f>
        <v>240.8</v>
      </c>
      <c r="AO54" s="31">
        <f>0+'FIGARO raw 2023'!AP1228</f>
        <v>500.8</v>
      </c>
      <c r="AP54" s="31">
        <f>0+'FIGARO raw 2023'!AQ1228</f>
        <v>620.1</v>
      </c>
      <c r="AQ54" s="31">
        <f>0+'FIGARO raw 2023'!AR1228</f>
        <v>291.5</v>
      </c>
      <c r="AR54" s="31">
        <f>0+'FIGARO raw 2023'!AS1228</f>
        <v>259</v>
      </c>
      <c r="AS54" s="31">
        <f>0+'FIGARO raw 2023'!AT1228</f>
        <v>167.3</v>
      </c>
      <c r="AT54" s="31">
        <f>0+'FIGARO raw 2023'!AU1228</f>
        <v>163.3</v>
      </c>
      <c r="AU54" s="31">
        <f>0+'FIGARO raw 2023'!AV1228</f>
        <v>721.8</v>
      </c>
      <c r="AV54" s="31">
        <f>0+'FIGARO raw 2023'!AW1228</f>
        <v>142.9</v>
      </c>
      <c r="AW54" s="31">
        <f>0+'FIGARO raw 2023'!AX1228</f>
        <v>140.9</v>
      </c>
      <c r="AX54" s="31">
        <f>0+'FIGARO raw 2023'!AY1228</f>
        <v>125.2</v>
      </c>
      <c r="AY54" s="31">
        <f>0+'FIGARO raw 2023'!AZ1228</f>
        <v>88.7</v>
      </c>
      <c r="AZ54" s="31">
        <f>0+'FIGARO raw 2023'!BA1228</f>
        <v>336.5</v>
      </c>
      <c r="BA54" s="31">
        <f>0+'FIGARO raw 2023'!BB1228</f>
        <v>66</v>
      </c>
      <c r="BB54" s="31">
        <f>0+'FIGARO raw 2023'!BC1228</f>
        <v>11649.3</v>
      </c>
      <c r="BC54" s="31">
        <f>0+'FIGARO raw 2023'!BD1228</f>
        <v>268.4</v>
      </c>
      <c r="BD54" s="31">
        <f>0+'FIGARO raw 2023'!BE1228</f>
        <v>669.1</v>
      </c>
      <c r="BE54" s="31">
        <f>0+'FIGARO raw 2023'!BF1228</f>
        <v>400.6</v>
      </c>
      <c r="BF54" s="31">
        <f>0+'FIGARO raw 2023'!BG1228</f>
        <v>249.9</v>
      </c>
      <c r="BG54" s="31">
        <f>0+'FIGARO raw 2023'!BH1228</f>
        <v>175.4</v>
      </c>
      <c r="BH54" s="31">
        <f>0+'FIGARO raw 2023'!BI1228</f>
        <v>554.7</v>
      </c>
      <c r="BI54" s="31">
        <f>0+'FIGARO raw 2023'!BJ1228</f>
        <v>1178.9</v>
      </c>
      <c r="BJ54" s="31">
        <f>0+'FIGARO raw 2023'!BK1228</f>
        <v>113.7</v>
      </c>
      <c r="BK54" s="31">
        <f>0+'FIGARO raw 2023'!BL1228</f>
        <v>33.7</v>
      </c>
      <c r="BL54" s="31">
        <f>0+'FIGARO raw 2023'!BM1228</f>
        <v>56.4</v>
      </c>
      <c r="BM54" s="31">
        <f>0+'FIGARO raw 2023'!BN1228</f>
        <v>0</v>
      </c>
      <c r="BN54" s="31">
        <f>0+'FIGARO raw 2023'!BO1228</f>
        <v>0</v>
      </c>
      <c r="BO54" s="31">
        <f>0+'FIGARO raw 2023'!BP1228</f>
        <v>2270.1</v>
      </c>
      <c r="BP54" s="31">
        <f>0+'FIGARO raw 2023'!BQ1228</f>
        <v>75812.4</v>
      </c>
      <c r="BQ54" s="31">
        <f>0+'FIGARO raw 2023'!BR1228</f>
        <v>153.4</v>
      </c>
      <c r="BR54" s="31">
        <f>0+'FIGARO raw 2023'!BS1228</f>
        <v>367.4</v>
      </c>
      <c r="BS54" s="31">
        <f>0+'FIGARO raw 2023'!BT1228</f>
        <v>50.8</v>
      </c>
    </row>
    <row r="55" spans="1:71" x14ac:dyDescent="0.25">
      <c r="A55" s="36" t="s">
        <v>298</v>
      </c>
      <c r="B55" s="27" t="s">
        <v>367</v>
      </c>
      <c r="C55" s="31">
        <f>0+'FIGARO raw 2023'!D1252</f>
        <v>2410.7</v>
      </c>
      <c r="D55" s="31">
        <f>0+'FIGARO raw 2023'!E1252</f>
        <v>259.3</v>
      </c>
      <c r="E55" s="31">
        <f>0+'FIGARO raw 2023'!F1252</f>
        <v>53.9</v>
      </c>
      <c r="F55" s="31">
        <f>0+'FIGARO raw 2023'!G1252</f>
        <v>1254.8</v>
      </c>
      <c r="G55" s="31">
        <f>0+'FIGARO raw 2023'!H1252</f>
        <v>12101.8</v>
      </c>
      <c r="H55" s="31">
        <f>0+'FIGARO raw 2023'!I1252</f>
        <v>2494.9</v>
      </c>
      <c r="I55" s="31">
        <f>0+'FIGARO raw 2023'!J1252</f>
        <v>1238.2</v>
      </c>
      <c r="J55" s="31">
        <f>0+'FIGARO raw 2023'!K1252</f>
        <v>2251.2</v>
      </c>
      <c r="K55" s="31">
        <f>0+'FIGARO raw 2023'!L1252</f>
        <v>1003.4</v>
      </c>
      <c r="L55" s="31">
        <f>0+'FIGARO raw 2023'!M1252</f>
        <v>3294.6</v>
      </c>
      <c r="M55" s="31">
        <f>0+'FIGARO raw 2023'!N1252</f>
        <v>8954.2</v>
      </c>
      <c r="N55" s="31">
        <f>0+'FIGARO raw 2023'!O1252</f>
        <v>4306.3</v>
      </c>
      <c r="O55" s="31">
        <f>0+'FIGARO raw 2023'!P1252</f>
        <v>2909</v>
      </c>
      <c r="P55" s="31">
        <f>0+'FIGARO raw 2023'!Q1252</f>
        <v>2672.7</v>
      </c>
      <c r="Q55" s="31">
        <f>0+'FIGARO raw 2023'!R1252</f>
        <v>3780.7</v>
      </c>
      <c r="R55" s="31">
        <f>0+'FIGARO raw 2023'!S1252</f>
        <v>4928.5</v>
      </c>
      <c r="S55" s="31">
        <f>0+'FIGARO raw 2023'!T1252</f>
        <v>2768.7</v>
      </c>
      <c r="T55" s="31">
        <f>0+'FIGARO raw 2023'!U1252</f>
        <v>3673.7</v>
      </c>
      <c r="U55" s="31">
        <f>0+'FIGARO raw 2023'!V1252</f>
        <v>7556.2</v>
      </c>
      <c r="V55" s="31">
        <f>0+'FIGARO raw 2023'!W1252</f>
        <v>9114.4</v>
      </c>
      <c r="W55" s="31">
        <f>0+'FIGARO raw 2023'!X1252</f>
        <v>2494.5</v>
      </c>
      <c r="X55" s="31">
        <f>0+'FIGARO raw 2023'!Y1252</f>
        <v>2653.2</v>
      </c>
      <c r="Y55" s="31">
        <f>0+'FIGARO raw 2023'!Z1252</f>
        <v>2557.2</v>
      </c>
      <c r="Z55" s="31">
        <f>0+'FIGARO raw 2023'!AA1252</f>
        <v>12301.6</v>
      </c>
      <c r="AA55" s="31">
        <f>0+'FIGARO raw 2023'!AB1252</f>
        <v>1883.8</v>
      </c>
      <c r="AB55" s="31">
        <f>0+'FIGARO raw 2023'!AC1252</f>
        <v>6638.6</v>
      </c>
      <c r="AC55" s="31">
        <f>0+'FIGARO raw 2023'!AD1252</f>
        <v>29673.9</v>
      </c>
      <c r="AD55" s="31">
        <f>0+'FIGARO raw 2023'!AE1252</f>
        <v>6358.6</v>
      </c>
      <c r="AE55" s="31">
        <f>0+'FIGARO raw 2023'!AF1252</f>
        <v>36933.2</v>
      </c>
      <c r="AF55" s="31">
        <f>0+'FIGARO raw 2023'!AG1252</f>
        <v>23200.5</v>
      </c>
      <c r="AG55" s="31">
        <f>0+'FIGARO raw 2023'!AH1252</f>
        <v>9387.7</v>
      </c>
      <c r="AH55" s="31">
        <f>0+'FIGARO raw 2023'!AI1252</f>
        <v>2995.9</v>
      </c>
      <c r="AI55" s="31">
        <f>0+'FIGARO raw 2023'!AJ1252</f>
        <v>1939.7</v>
      </c>
      <c r="AJ55" s="31">
        <f>0+'FIGARO raw 2023'!AK1252</f>
        <v>15397.4</v>
      </c>
      <c r="AK55" s="31">
        <f>0+'FIGARO raw 2023'!AL1252</f>
        <v>2108.2</v>
      </c>
      <c r="AL55" s="31">
        <f>0+'FIGARO raw 2023'!AM1252</f>
        <v>13624.1</v>
      </c>
      <c r="AM55" s="31">
        <f>0+'FIGARO raw 2023'!AN1252</f>
        <v>4186.8</v>
      </c>
      <c r="AN55" s="31">
        <f>0+'FIGARO raw 2023'!AO1252</f>
        <v>5352.1</v>
      </c>
      <c r="AO55" s="31">
        <f>0+'FIGARO raw 2023'!AP1252</f>
        <v>6266.3</v>
      </c>
      <c r="AP55" s="31">
        <f>0+'FIGARO raw 2023'!AQ1252</f>
        <v>17605.3</v>
      </c>
      <c r="AQ55" s="31">
        <f>0+'FIGARO raw 2023'!AR1252</f>
        <v>13493.7</v>
      </c>
      <c r="AR55" s="31">
        <f>0+'FIGARO raw 2023'!AS1252</f>
        <v>7549.5</v>
      </c>
      <c r="AS55" s="31">
        <f>0+'FIGARO raw 2023'!AT1252</f>
        <v>7373.9</v>
      </c>
      <c r="AT55" s="31">
        <f>0+'FIGARO raw 2023'!AU1252</f>
        <v>19028</v>
      </c>
      <c r="AU55" s="31">
        <f>0+'FIGARO raw 2023'!AV1252</f>
        <v>27093.8</v>
      </c>
      <c r="AV55" s="31">
        <f>0+'FIGARO raw 2023'!AW1252</f>
        <v>8770.9</v>
      </c>
      <c r="AW55" s="31">
        <f>0+'FIGARO raw 2023'!AX1252</f>
        <v>3645.3</v>
      </c>
      <c r="AX55" s="31">
        <f>0+'FIGARO raw 2023'!AY1252</f>
        <v>4534.2</v>
      </c>
      <c r="AY55" s="31">
        <f>0+'FIGARO raw 2023'!AZ1252</f>
        <v>4308.1</v>
      </c>
      <c r="AZ55" s="31">
        <f>0+'FIGARO raw 2023'!BA1252</f>
        <v>13699.7</v>
      </c>
      <c r="BA55" s="31">
        <f>0+'FIGARO raw 2023'!BB1252</f>
        <v>2295.6</v>
      </c>
      <c r="BB55" s="31">
        <f>0+'FIGARO raw 2023'!BC1252</f>
        <v>2795.2</v>
      </c>
      <c r="BC55" s="31">
        <f>0+'FIGARO raw 2023'!BD1252</f>
        <v>46528.9</v>
      </c>
      <c r="BD55" s="31">
        <f>0+'FIGARO raw 2023'!BE1252</f>
        <v>32170.4</v>
      </c>
      <c r="BE55" s="31">
        <f>0+'FIGARO raw 2023'!BF1252</f>
        <v>10093.5</v>
      </c>
      <c r="BF55" s="31">
        <f>0+'FIGARO raw 2023'!BG1252</f>
        <v>19140.2</v>
      </c>
      <c r="BG55" s="31">
        <f>0+'FIGARO raw 2023'!BH1252</f>
        <v>9117.5</v>
      </c>
      <c r="BH55" s="31">
        <f>0+'FIGARO raw 2023'!BI1252</f>
        <v>4961.3</v>
      </c>
      <c r="BI55" s="31">
        <f>0+'FIGARO raw 2023'!BJ1252</f>
        <v>4024.2</v>
      </c>
      <c r="BJ55" s="31">
        <f>0+'FIGARO raw 2023'!BK1252</f>
        <v>3393.3</v>
      </c>
      <c r="BK55" s="31">
        <f>0+'FIGARO raw 2023'!BL1252</f>
        <v>571</v>
      </c>
      <c r="BL55" s="31">
        <f>0+'FIGARO raw 2023'!BM1252</f>
        <v>2816.4</v>
      </c>
      <c r="BM55" s="31">
        <f>0+'FIGARO raw 2023'!BN1252</f>
        <v>0</v>
      </c>
      <c r="BN55" s="31">
        <f>0+'FIGARO raw 2023'!BO1252</f>
        <v>0</v>
      </c>
      <c r="BO55" s="31">
        <f>0+'FIGARO raw 2023'!BP1252</f>
        <v>5271.6</v>
      </c>
      <c r="BP55" s="31">
        <f>0+'FIGARO raw 2023'!BQ1252</f>
        <v>48852.1</v>
      </c>
      <c r="BQ55" s="31">
        <f>0+'FIGARO raw 2023'!BR1252</f>
        <v>154.3</v>
      </c>
      <c r="BR55" s="31">
        <f>0+'FIGARO raw 2023'!BS1252</f>
        <v>16574.4</v>
      </c>
      <c r="BS55" s="31">
        <f>0+'FIGARO raw 2023'!BT1252</f>
        <v>-197.7</v>
      </c>
    </row>
    <row r="56" spans="1:71" x14ac:dyDescent="0.25">
      <c r="A56" s="36" t="s">
        <v>299</v>
      </c>
      <c r="B56" s="27" t="s">
        <v>368</v>
      </c>
      <c r="C56" s="31">
        <f>0+'FIGARO raw 2023'!D1276</f>
        <v>1487.4</v>
      </c>
      <c r="D56" s="31">
        <f>0+'FIGARO raw 2023'!E1276</f>
        <v>385</v>
      </c>
      <c r="E56" s="31">
        <f>0+'FIGARO raw 2023'!F1276</f>
        <v>84.2</v>
      </c>
      <c r="F56" s="31">
        <f>0+'FIGARO raw 2023'!G1276</f>
        <v>566.1</v>
      </c>
      <c r="G56" s="31">
        <f>0+'FIGARO raw 2023'!H1276</f>
        <v>4854.5</v>
      </c>
      <c r="H56" s="31">
        <f>0+'FIGARO raw 2023'!I1276</f>
        <v>739.6</v>
      </c>
      <c r="I56" s="31">
        <f>0+'FIGARO raw 2023'!J1276</f>
        <v>701.9</v>
      </c>
      <c r="J56" s="31">
        <f>0+'FIGARO raw 2023'!K1276</f>
        <v>1204.1</v>
      </c>
      <c r="K56" s="31">
        <f>0+'FIGARO raw 2023'!L1276</f>
        <v>402.7</v>
      </c>
      <c r="L56" s="31">
        <f>0+'FIGARO raw 2023'!M1276</f>
        <v>1650.8</v>
      </c>
      <c r="M56" s="31">
        <f>0+'FIGARO raw 2023'!N1276</f>
        <v>3136.4</v>
      </c>
      <c r="N56" s="31">
        <f>0+'FIGARO raw 2023'!O1276</f>
        <v>1035</v>
      </c>
      <c r="O56" s="31">
        <f>0+'FIGARO raw 2023'!P1276</f>
        <v>1450.6</v>
      </c>
      <c r="P56" s="31">
        <f>0+'FIGARO raw 2023'!Q1276</f>
        <v>1260.8</v>
      </c>
      <c r="Q56" s="31">
        <f>0+'FIGARO raw 2023'!R1276</f>
        <v>3152.3</v>
      </c>
      <c r="R56" s="31">
        <f>0+'FIGARO raw 2023'!S1276</f>
        <v>1985.3</v>
      </c>
      <c r="S56" s="31">
        <f>0+'FIGARO raw 2023'!T1276</f>
        <v>992.5</v>
      </c>
      <c r="T56" s="31">
        <f>0+'FIGARO raw 2023'!U1276</f>
        <v>1475.6</v>
      </c>
      <c r="U56" s="31">
        <f>0+'FIGARO raw 2023'!V1276</f>
        <v>1947.2</v>
      </c>
      <c r="V56" s="31">
        <f>0+'FIGARO raw 2023'!W1276</f>
        <v>2700.4</v>
      </c>
      <c r="W56" s="31">
        <f>0+'FIGARO raw 2023'!X1276</f>
        <v>625.6</v>
      </c>
      <c r="X56" s="31">
        <f>0+'FIGARO raw 2023'!Y1276</f>
        <v>808</v>
      </c>
      <c r="Y56" s="31">
        <f>0+'FIGARO raw 2023'!Z1276</f>
        <v>618</v>
      </c>
      <c r="Z56" s="31">
        <f>0+'FIGARO raw 2023'!AA1276</f>
        <v>15085.3</v>
      </c>
      <c r="AA56" s="31">
        <f>0+'FIGARO raw 2023'!AB1276</f>
        <v>1043.2</v>
      </c>
      <c r="AB56" s="31">
        <f>0+'FIGARO raw 2023'!AC1276</f>
        <v>6843.4</v>
      </c>
      <c r="AC56" s="31">
        <f>0+'FIGARO raw 2023'!AD1276</f>
        <v>13329.6</v>
      </c>
      <c r="AD56" s="31">
        <f>0+'FIGARO raw 2023'!AE1276</f>
        <v>1522.4</v>
      </c>
      <c r="AE56" s="31">
        <f>0+'FIGARO raw 2023'!AF1276</f>
        <v>5697.4</v>
      </c>
      <c r="AF56" s="31">
        <f>0+'FIGARO raw 2023'!AG1276</f>
        <v>4303.1</v>
      </c>
      <c r="AG56" s="31">
        <f>0+'FIGARO raw 2023'!AH1276</f>
        <v>4488.2</v>
      </c>
      <c r="AH56" s="31">
        <f>0+'FIGARO raw 2023'!AI1276</f>
        <v>742.3</v>
      </c>
      <c r="AI56" s="31">
        <f>0+'FIGARO raw 2023'!AJ1276</f>
        <v>636.1</v>
      </c>
      <c r="AJ56" s="31">
        <f>0+'FIGARO raw 2023'!AK1276</f>
        <v>6154</v>
      </c>
      <c r="AK56" s="31">
        <f>0+'FIGARO raw 2023'!AL1276</f>
        <v>397.6</v>
      </c>
      <c r="AL56" s="31">
        <f>0+'FIGARO raw 2023'!AM1276</f>
        <v>3318.1</v>
      </c>
      <c r="AM56" s="31">
        <f>0+'FIGARO raw 2023'!AN1276</f>
        <v>570</v>
      </c>
      <c r="AN56" s="31">
        <f>0+'FIGARO raw 2023'!AO1276</f>
        <v>826.2</v>
      </c>
      <c r="AO56" s="31">
        <f>0+'FIGARO raw 2023'!AP1276</f>
        <v>1694</v>
      </c>
      <c r="AP56" s="31">
        <f>0+'FIGARO raw 2023'!AQ1276</f>
        <v>3867.2</v>
      </c>
      <c r="AQ56" s="31">
        <f>0+'FIGARO raw 2023'!AR1276</f>
        <v>1873.2</v>
      </c>
      <c r="AR56" s="31">
        <f>0+'FIGARO raw 2023'!AS1276</f>
        <v>903.5</v>
      </c>
      <c r="AS56" s="31">
        <f>0+'FIGARO raw 2023'!AT1276</f>
        <v>1050.2</v>
      </c>
      <c r="AT56" s="31">
        <f>0+'FIGARO raw 2023'!AU1276</f>
        <v>4782.6</v>
      </c>
      <c r="AU56" s="31">
        <f>0+'FIGARO raw 2023'!AV1276</f>
        <v>9169.8</v>
      </c>
      <c r="AV56" s="31">
        <f>0+'FIGARO raw 2023'!AW1276</f>
        <v>4603.2</v>
      </c>
      <c r="AW56" s="31">
        <f>0+'FIGARO raw 2023'!AX1276</f>
        <v>1059.8</v>
      </c>
      <c r="AX56" s="31">
        <f>0+'FIGARO raw 2023'!AY1276</f>
        <v>1690.5</v>
      </c>
      <c r="AY56" s="31">
        <f>0+'FIGARO raw 2023'!AZ1276</f>
        <v>1746.5</v>
      </c>
      <c r="AZ56" s="31">
        <f>0+'FIGARO raw 2023'!BA1276</f>
        <v>1397.1</v>
      </c>
      <c r="BA56" s="31">
        <f>0+'FIGARO raw 2023'!BB1276</f>
        <v>755.6</v>
      </c>
      <c r="BB56" s="31">
        <f>0+'FIGARO raw 2023'!BC1276</f>
        <v>366.5</v>
      </c>
      <c r="BC56" s="31">
        <f>0+'FIGARO raw 2023'!BD1276</f>
        <v>5018.3</v>
      </c>
      <c r="BD56" s="31">
        <f>0+'FIGARO raw 2023'!BE1276</f>
        <v>18377.7</v>
      </c>
      <c r="BE56" s="31">
        <f>0+'FIGARO raw 2023'!BF1276</f>
        <v>3517</v>
      </c>
      <c r="BF56" s="31">
        <f>0+'FIGARO raw 2023'!BG1276</f>
        <v>3292.6</v>
      </c>
      <c r="BG56" s="31">
        <f>0+'FIGARO raw 2023'!BH1276</f>
        <v>2024.9</v>
      </c>
      <c r="BH56" s="31">
        <f>0+'FIGARO raw 2023'!BI1276</f>
        <v>2001.7</v>
      </c>
      <c r="BI56" s="31">
        <f>0+'FIGARO raw 2023'!BJ1276</f>
        <v>1322.2</v>
      </c>
      <c r="BJ56" s="31">
        <f>0+'FIGARO raw 2023'!BK1276</f>
        <v>1424.8</v>
      </c>
      <c r="BK56" s="31">
        <f>0+'FIGARO raw 2023'!BL1276</f>
        <v>86.3</v>
      </c>
      <c r="BL56" s="31">
        <f>0+'FIGARO raw 2023'!BM1276</f>
        <v>464.3</v>
      </c>
      <c r="BM56" s="31">
        <f>0+'FIGARO raw 2023'!BN1276</f>
        <v>0</v>
      </c>
      <c r="BN56" s="31">
        <f>0+'FIGARO raw 2023'!BO1276</f>
        <v>0</v>
      </c>
      <c r="BO56" s="31">
        <f>0+'FIGARO raw 2023'!BP1276</f>
        <v>1176709.4</v>
      </c>
      <c r="BP56" s="31">
        <f>0+'FIGARO raw 2023'!BQ1276</f>
        <v>53714</v>
      </c>
      <c r="BQ56" s="31">
        <f>0+'FIGARO raw 2023'!BR1276</f>
        <v>1166.7</v>
      </c>
      <c r="BR56" s="31">
        <f>0+'FIGARO raw 2023'!BS1276</f>
        <v>17369.1</v>
      </c>
      <c r="BS56" s="31">
        <f>0+'FIGARO raw 2023'!BT1276</f>
        <v>242.7</v>
      </c>
    </row>
    <row r="57" spans="1:71" x14ac:dyDescent="0.25">
      <c r="A57" s="36" t="s">
        <v>300</v>
      </c>
      <c r="B57" s="27" t="s">
        <v>369</v>
      </c>
      <c r="C57" s="31">
        <f>0+'FIGARO raw 2023'!D1300</f>
        <v>288.9</v>
      </c>
      <c r="D57" s="31">
        <f>0+'FIGARO raw 2023'!E1300</f>
        <v>55.8</v>
      </c>
      <c r="E57" s="31">
        <f>0+'FIGARO raw 2023'!F1300</f>
        <v>18.1</v>
      </c>
      <c r="F57" s="31">
        <f>0+'FIGARO raw 2023'!G1300</f>
        <v>124.9</v>
      </c>
      <c r="G57" s="31">
        <f>0+'FIGARO raw 2023'!H1300</f>
        <v>1254.6</v>
      </c>
      <c r="H57" s="31">
        <f>0+'FIGARO raw 2023'!I1300</f>
        <v>315.9</v>
      </c>
      <c r="I57" s="31">
        <f>0+'FIGARO raw 2023'!J1300</f>
        <v>131.1</v>
      </c>
      <c r="J57" s="31">
        <f>0+'FIGARO raw 2023'!K1300</f>
        <v>171.5</v>
      </c>
      <c r="K57" s="31">
        <f>0+'FIGARO raw 2023'!L1300</f>
        <v>75.6</v>
      </c>
      <c r="L57" s="31">
        <f>0+'FIGARO raw 2023'!M1300</f>
        <v>430.2</v>
      </c>
      <c r="M57" s="31">
        <f>0+'FIGARO raw 2023'!N1300</f>
        <v>846.5</v>
      </c>
      <c r="N57" s="31">
        <f>0+'FIGARO raw 2023'!O1300</f>
        <v>750.1</v>
      </c>
      <c r="O57" s="31">
        <f>0+'FIGARO raw 2023'!P1300</f>
        <v>301.8</v>
      </c>
      <c r="P57" s="31">
        <f>0+'FIGARO raw 2023'!Q1300</f>
        <v>276.1</v>
      </c>
      <c r="Q57" s="31">
        <f>0+'FIGARO raw 2023'!R1300</f>
        <v>282.8</v>
      </c>
      <c r="R57" s="31">
        <f>0+'FIGARO raw 2023'!S1300</f>
        <v>750.3</v>
      </c>
      <c r="S57" s="31">
        <f>0+'FIGARO raw 2023'!T1300</f>
        <v>803.2</v>
      </c>
      <c r="T57" s="31">
        <f>0+'FIGARO raw 2023'!U1300</f>
        <v>754.3</v>
      </c>
      <c r="U57" s="31">
        <f>0+'FIGARO raw 2023'!V1300</f>
        <v>1318.3</v>
      </c>
      <c r="V57" s="31">
        <f>0+'FIGARO raw 2023'!W1300</f>
        <v>2705.9</v>
      </c>
      <c r="W57" s="31">
        <f>0+'FIGARO raw 2023'!X1300</f>
        <v>631.2</v>
      </c>
      <c r="X57" s="31">
        <f>0+'FIGARO raw 2023'!Y1300</f>
        <v>300.5</v>
      </c>
      <c r="Y57" s="31">
        <f>0+'FIGARO raw 2023'!Z1300</f>
        <v>509.9</v>
      </c>
      <c r="Z57" s="31">
        <f>0+'FIGARO raw 2023'!AA1300</f>
        <v>901.8</v>
      </c>
      <c r="AA57" s="31">
        <f>0+'FIGARO raw 2023'!AB1300</f>
        <v>117.5</v>
      </c>
      <c r="AB57" s="31">
        <f>0+'FIGARO raw 2023'!AC1300</f>
        <v>446.7</v>
      </c>
      <c r="AC57" s="31">
        <f>0+'FIGARO raw 2023'!AD1300</f>
        <v>2268.6</v>
      </c>
      <c r="AD57" s="31">
        <f>0+'FIGARO raw 2023'!AE1300</f>
        <v>835.6</v>
      </c>
      <c r="AE57" s="31">
        <f>0+'FIGARO raw 2023'!AF1300</f>
        <v>3140.9</v>
      </c>
      <c r="AF57" s="31">
        <f>0+'FIGARO raw 2023'!AG1300</f>
        <v>1846.3</v>
      </c>
      <c r="AG57" s="31">
        <f>0+'FIGARO raw 2023'!AH1300</f>
        <v>1605.3</v>
      </c>
      <c r="AH57" s="31">
        <f>0+'FIGARO raw 2023'!AI1300</f>
        <v>861.4</v>
      </c>
      <c r="AI57" s="31">
        <f>0+'FIGARO raw 2023'!AJ1300</f>
        <v>661.2</v>
      </c>
      <c r="AJ57" s="31">
        <f>0+'FIGARO raw 2023'!AK1300</f>
        <v>1198.4</v>
      </c>
      <c r="AK57" s="31">
        <f>0+'FIGARO raw 2023'!AL1300</f>
        <v>422.4</v>
      </c>
      <c r="AL57" s="31">
        <f>0+'FIGARO raw 2023'!AM1300</f>
        <v>925.7</v>
      </c>
      <c r="AM57" s="31">
        <f>0+'FIGARO raw 2023'!AN1300</f>
        <v>337.2</v>
      </c>
      <c r="AN57" s="31">
        <f>0+'FIGARO raw 2023'!AO1300</f>
        <v>334.8</v>
      </c>
      <c r="AO57" s="31">
        <f>0+'FIGARO raw 2023'!AP1300</f>
        <v>1065.7</v>
      </c>
      <c r="AP57" s="31">
        <f>0+'FIGARO raw 2023'!AQ1300</f>
        <v>3888.8</v>
      </c>
      <c r="AQ57" s="31">
        <f>0+'FIGARO raw 2023'!AR1300</f>
        <v>2270.9</v>
      </c>
      <c r="AR57" s="31">
        <f>0+'FIGARO raw 2023'!AS1300</f>
        <v>823.9</v>
      </c>
      <c r="AS57" s="31">
        <f>0+'FIGARO raw 2023'!AT1300</f>
        <v>524.8</v>
      </c>
      <c r="AT57" s="31">
        <f>0+'FIGARO raw 2023'!AU1300</f>
        <v>1242.1</v>
      </c>
      <c r="AU57" s="31">
        <f>0+'FIGARO raw 2023'!AV1300</f>
        <v>4495.2</v>
      </c>
      <c r="AV57" s="31">
        <f>0+'FIGARO raw 2023'!AW1300</f>
        <v>1001.9</v>
      </c>
      <c r="AW57" s="31">
        <f>0+'FIGARO raw 2023'!AX1300</f>
        <v>3653.7</v>
      </c>
      <c r="AX57" s="31">
        <f>0+'FIGARO raw 2023'!AY1300</f>
        <v>693.8</v>
      </c>
      <c r="AY57" s="31">
        <f>0+'FIGARO raw 2023'!AZ1300</f>
        <v>708</v>
      </c>
      <c r="AZ57" s="31">
        <f>0+'FIGARO raw 2023'!BA1300</f>
        <v>525.4</v>
      </c>
      <c r="BA57" s="31">
        <f>0+'FIGARO raw 2023'!BB1300</f>
        <v>1075.1</v>
      </c>
      <c r="BB57" s="31">
        <f>0+'FIGARO raw 2023'!BC1300</f>
        <v>213.6</v>
      </c>
      <c r="BC57" s="31">
        <f>0+'FIGARO raw 2023'!BD1300</f>
        <v>1830.2</v>
      </c>
      <c r="BD57" s="31">
        <f>0+'FIGARO raw 2023'!BE1300</f>
        <v>8417.9</v>
      </c>
      <c r="BE57" s="31">
        <f>0+'FIGARO raw 2023'!BF1300</f>
        <v>25406.3</v>
      </c>
      <c r="BF57" s="31">
        <f>0+'FIGARO raw 2023'!BG1300</f>
        <v>4989.3</v>
      </c>
      <c r="BG57" s="31">
        <f>0+'FIGARO raw 2023'!BH1300</f>
        <v>2211.5</v>
      </c>
      <c r="BH57" s="31">
        <f>0+'FIGARO raw 2023'!BI1300</f>
        <v>769.4</v>
      </c>
      <c r="BI57" s="31">
        <f>0+'FIGARO raw 2023'!BJ1300</f>
        <v>1045.5</v>
      </c>
      <c r="BJ57" s="31">
        <f>0+'FIGARO raw 2023'!BK1300</f>
        <v>1350.6</v>
      </c>
      <c r="BK57" s="31">
        <f>0+'FIGARO raw 2023'!BL1300</f>
        <v>116.7</v>
      </c>
      <c r="BL57" s="31">
        <f>0+'FIGARO raw 2023'!BM1300</f>
        <v>214.3</v>
      </c>
      <c r="BM57" s="31">
        <f>0+'FIGARO raw 2023'!BN1300</f>
        <v>0</v>
      </c>
      <c r="BN57" s="31">
        <f>0+'FIGARO raw 2023'!BO1300</f>
        <v>0</v>
      </c>
      <c r="BO57" s="31">
        <f>0+'FIGARO raw 2023'!BP1300</f>
        <v>669972.1</v>
      </c>
      <c r="BP57" s="31">
        <f>0+'FIGARO raw 2023'!BQ1300</f>
        <v>102416.6</v>
      </c>
      <c r="BQ57" s="31">
        <f>0+'FIGARO raw 2023'!BR1300</f>
        <v>30612.1</v>
      </c>
      <c r="BR57" s="31">
        <f>0+'FIGARO raw 2023'!BS1300</f>
        <v>37560.9</v>
      </c>
      <c r="BS57" s="31">
        <f>0+'FIGARO raw 2023'!BT1300</f>
        <v>-14.4</v>
      </c>
    </row>
    <row r="58" spans="1:71" x14ac:dyDescent="0.25">
      <c r="A58" s="36" t="s">
        <v>301</v>
      </c>
      <c r="B58" s="27" t="s">
        <v>370</v>
      </c>
      <c r="C58" s="31">
        <f>0+'FIGARO raw 2023'!D1324</f>
        <v>251.3</v>
      </c>
      <c r="D58" s="31">
        <f>0+'FIGARO raw 2023'!E1324</f>
        <v>27.4</v>
      </c>
      <c r="E58" s="31">
        <f>0+'FIGARO raw 2023'!F1324</f>
        <v>15.4</v>
      </c>
      <c r="F58" s="31">
        <f>0+'FIGARO raw 2023'!G1324</f>
        <v>107.5</v>
      </c>
      <c r="G58" s="31">
        <f>0+'FIGARO raw 2023'!H1324</f>
        <v>549.9</v>
      </c>
      <c r="H58" s="31">
        <f>0+'FIGARO raw 2023'!I1324</f>
        <v>104.2</v>
      </c>
      <c r="I58" s="31">
        <f>0+'FIGARO raw 2023'!J1324</f>
        <v>69.3</v>
      </c>
      <c r="J58" s="31">
        <f>0+'FIGARO raw 2023'!K1324</f>
        <v>80.4</v>
      </c>
      <c r="K58" s="31">
        <f>0+'FIGARO raw 2023'!L1324</f>
        <v>45.8</v>
      </c>
      <c r="L58" s="31">
        <f>0+'FIGARO raw 2023'!M1324</f>
        <v>153.5</v>
      </c>
      <c r="M58" s="31">
        <f>0+'FIGARO raw 2023'!N1324</f>
        <v>268.5</v>
      </c>
      <c r="N58" s="31">
        <f>0+'FIGARO raw 2023'!O1324</f>
        <v>587.5</v>
      </c>
      <c r="O58" s="31">
        <f>0+'FIGARO raw 2023'!P1324</f>
        <v>156.5</v>
      </c>
      <c r="P58" s="31">
        <f>0+'FIGARO raw 2023'!Q1324</f>
        <v>118.4</v>
      </c>
      <c r="Q58" s="31">
        <f>0+'FIGARO raw 2023'!R1324</f>
        <v>161.2</v>
      </c>
      <c r="R58" s="31">
        <f>0+'FIGARO raw 2023'!S1324</f>
        <v>247</v>
      </c>
      <c r="S58" s="31">
        <f>0+'FIGARO raw 2023'!T1324</f>
        <v>155.8</v>
      </c>
      <c r="T58" s="31">
        <f>0+'FIGARO raw 2023'!U1324</f>
        <v>217.9</v>
      </c>
      <c r="U58" s="31">
        <f>0+'FIGARO raw 2023'!V1324</f>
        <v>356</v>
      </c>
      <c r="V58" s="31">
        <f>0+'FIGARO raw 2023'!W1324</f>
        <v>560.2</v>
      </c>
      <c r="W58" s="31">
        <f>0+'FIGARO raw 2023'!X1324</f>
        <v>172.5</v>
      </c>
      <c r="X58" s="31">
        <f>0+'FIGARO raw 2023'!Y1324</f>
        <v>246</v>
      </c>
      <c r="Y58" s="31">
        <f>0+'FIGARO raw 2023'!Z1324</f>
        <v>172.1</v>
      </c>
      <c r="Z58" s="31">
        <f>0+'FIGARO raw 2023'!AA1324</f>
        <v>276.3</v>
      </c>
      <c r="AA58" s="31">
        <f>0+'FIGARO raw 2023'!AB1324</f>
        <v>80.1</v>
      </c>
      <c r="AB58" s="31">
        <f>0+'FIGARO raw 2023'!AC1324</f>
        <v>460.6</v>
      </c>
      <c r="AC58" s="31">
        <f>0+'FIGARO raw 2023'!AD1324</f>
        <v>1036.8</v>
      </c>
      <c r="AD58" s="31">
        <f>0+'FIGARO raw 2023'!AE1324</f>
        <v>276.8</v>
      </c>
      <c r="AE58" s="31">
        <f>0+'FIGARO raw 2023'!AF1324</f>
        <v>1830.1</v>
      </c>
      <c r="AF58" s="31">
        <f>0+'FIGARO raw 2023'!AG1324</f>
        <v>736.5</v>
      </c>
      <c r="AG58" s="31">
        <f>0+'FIGARO raw 2023'!AH1324</f>
        <v>621.7</v>
      </c>
      <c r="AH58" s="31">
        <f>0+'FIGARO raw 2023'!AI1324</f>
        <v>116.4</v>
      </c>
      <c r="AI58" s="31">
        <f>0+'FIGARO raw 2023'!AJ1324</f>
        <v>228</v>
      </c>
      <c r="AJ58" s="31">
        <f>0+'FIGARO raw 2023'!AK1324</f>
        <v>653.6</v>
      </c>
      <c r="AK58" s="31">
        <f>0+'FIGARO raw 2023'!AL1324</f>
        <v>106.8</v>
      </c>
      <c r="AL58" s="31">
        <f>0+'FIGARO raw 2023'!AM1324</f>
        <v>716.8</v>
      </c>
      <c r="AM58" s="31">
        <f>0+'FIGARO raw 2023'!AN1324</f>
        <v>134.9</v>
      </c>
      <c r="AN58" s="31">
        <f>0+'FIGARO raw 2023'!AO1324</f>
        <v>123.1</v>
      </c>
      <c r="AO58" s="31">
        <f>0+'FIGARO raw 2023'!AP1324</f>
        <v>327.3</v>
      </c>
      <c r="AP58" s="31">
        <f>0+'FIGARO raw 2023'!AQ1324</f>
        <v>1077.7</v>
      </c>
      <c r="AQ58" s="31">
        <f>0+'FIGARO raw 2023'!AR1324</f>
        <v>569.6</v>
      </c>
      <c r="AR58" s="31">
        <f>0+'FIGARO raw 2023'!AS1324</f>
        <v>450</v>
      </c>
      <c r="AS58" s="31">
        <f>0+'FIGARO raw 2023'!AT1324</f>
        <v>385.3</v>
      </c>
      <c r="AT58" s="31">
        <f>0+'FIGARO raw 2023'!AU1324</f>
        <v>287.2</v>
      </c>
      <c r="AU58" s="31">
        <f>0+'FIGARO raw 2023'!AV1324</f>
        <v>906.8</v>
      </c>
      <c r="AV58" s="31">
        <f>0+'FIGARO raw 2023'!AW1324</f>
        <v>399.1</v>
      </c>
      <c r="AW58" s="31">
        <f>0+'FIGARO raw 2023'!AX1324</f>
        <v>734.3</v>
      </c>
      <c r="AX58" s="31">
        <f>0+'FIGARO raw 2023'!AY1324</f>
        <v>1770.9</v>
      </c>
      <c r="AY58" s="31">
        <f>0+'FIGARO raw 2023'!AZ1324</f>
        <v>890.2</v>
      </c>
      <c r="AZ58" s="31">
        <f>0+'FIGARO raw 2023'!BA1324</f>
        <v>349.8</v>
      </c>
      <c r="BA58" s="31">
        <f>0+'FIGARO raw 2023'!BB1324</f>
        <v>428.4</v>
      </c>
      <c r="BB58" s="31">
        <f>0+'FIGARO raw 2023'!BC1324</f>
        <v>156.1</v>
      </c>
      <c r="BC58" s="31">
        <f>0+'FIGARO raw 2023'!BD1324</f>
        <v>2863.2</v>
      </c>
      <c r="BD58" s="31">
        <f>0+'FIGARO raw 2023'!BE1324</f>
        <v>16598.4</v>
      </c>
      <c r="BE58" s="31">
        <f>0+'FIGARO raw 2023'!BF1324</f>
        <v>1813</v>
      </c>
      <c r="BF58" s="31">
        <f>0+'FIGARO raw 2023'!BG1324</f>
        <v>59383.6</v>
      </c>
      <c r="BG58" s="31">
        <f>0+'FIGARO raw 2023'!BH1324</f>
        <v>8539.2</v>
      </c>
      <c r="BH58" s="31">
        <f>0+'FIGARO raw 2023'!BI1324</f>
        <v>251.4</v>
      </c>
      <c r="BI58" s="31">
        <f>0+'FIGARO raw 2023'!BJ1324</f>
        <v>519.7</v>
      </c>
      <c r="BJ58" s="31">
        <f>0+'FIGARO raw 2023'!BK1324</f>
        <v>389.1</v>
      </c>
      <c r="BK58" s="31">
        <f>0+'FIGARO raw 2023'!BL1324</f>
        <v>40.1</v>
      </c>
      <c r="BL58" s="31">
        <f>0+'FIGARO raw 2023'!BM1324</f>
        <v>178.1</v>
      </c>
      <c r="BM58" s="31">
        <f>0+'FIGARO raw 2023'!BN1324</f>
        <v>0</v>
      </c>
      <c r="BN58" s="31">
        <f>0+'FIGARO raw 2023'!BO1324</f>
        <v>0</v>
      </c>
      <c r="BO58" s="31">
        <f>0+'FIGARO raw 2023'!BP1324</f>
        <v>887746.5</v>
      </c>
      <c r="BP58" s="31">
        <f>0+'FIGARO raw 2023'!BQ1324</f>
        <v>235188.9</v>
      </c>
      <c r="BQ58" s="31">
        <f>0+'FIGARO raw 2023'!BR1324</f>
        <v>9050.8</v>
      </c>
      <c r="BR58" s="31">
        <f>0+'FIGARO raw 2023'!BS1324</f>
        <v>7459.9</v>
      </c>
      <c r="BS58" s="31">
        <f>0+'FIGARO raw 2023'!BT1324</f>
        <v>54.2</v>
      </c>
    </row>
    <row r="59" spans="1:71" x14ac:dyDescent="0.25">
      <c r="A59" s="36" t="s">
        <v>302</v>
      </c>
      <c r="B59" s="27" t="s">
        <v>371</v>
      </c>
      <c r="C59" s="31">
        <f>0+'FIGARO raw 2023'!D1348</f>
        <v>37.8</v>
      </c>
      <c r="D59" s="31">
        <f>0+'FIGARO raw 2023'!E1348</f>
        <v>3.8</v>
      </c>
      <c r="E59" s="31">
        <f>0+'FIGARO raw 2023'!F1348</f>
        <v>1.1</v>
      </c>
      <c r="F59" s="31">
        <f>0+'FIGARO raw 2023'!G1348</f>
        <v>7</v>
      </c>
      <c r="G59" s="31">
        <f>0+'FIGARO raw 2023'!H1348</f>
        <v>125.5</v>
      </c>
      <c r="H59" s="31">
        <f>0+'FIGARO raw 2023'!I1348</f>
        <v>19.5</v>
      </c>
      <c r="I59" s="31">
        <f>0+'FIGARO raw 2023'!J1348</f>
        <v>23.1</v>
      </c>
      <c r="J59" s="31">
        <f>0+'FIGARO raw 2023'!K1348</f>
        <v>14.6</v>
      </c>
      <c r="K59" s="31">
        <f>0+'FIGARO raw 2023'!L1348</f>
        <v>6.8</v>
      </c>
      <c r="L59" s="31">
        <f>0+'FIGARO raw 2023'!M1348</f>
        <v>12.3</v>
      </c>
      <c r="M59" s="31">
        <f>0+'FIGARO raw 2023'!N1348</f>
        <v>30.4</v>
      </c>
      <c r="N59" s="31">
        <f>0+'FIGARO raw 2023'!O1348</f>
        <v>20.2</v>
      </c>
      <c r="O59" s="31">
        <f>0+'FIGARO raw 2023'!P1348</f>
        <v>19.5</v>
      </c>
      <c r="P59" s="31">
        <f>0+'FIGARO raw 2023'!Q1348</f>
        <v>15.5</v>
      </c>
      <c r="Q59" s="31">
        <f>0+'FIGARO raw 2023'!R1348</f>
        <v>19.4</v>
      </c>
      <c r="R59" s="31">
        <f>0+'FIGARO raw 2023'!S1348</f>
        <v>37.2</v>
      </c>
      <c r="S59" s="31">
        <f>0+'FIGARO raw 2023'!T1348</f>
        <v>27.8</v>
      </c>
      <c r="T59" s="31">
        <f>0+'FIGARO raw 2023'!U1348</f>
        <v>24</v>
      </c>
      <c r="U59" s="31">
        <f>0+'FIGARO raw 2023'!V1348</f>
        <v>46.9</v>
      </c>
      <c r="V59" s="31">
        <f>0+'FIGARO raw 2023'!W1348</f>
        <v>83.9</v>
      </c>
      <c r="W59" s="31">
        <f>0+'FIGARO raw 2023'!X1348</f>
        <v>34.5</v>
      </c>
      <c r="X59" s="31">
        <f>0+'FIGARO raw 2023'!Y1348</f>
        <v>23.2</v>
      </c>
      <c r="Y59" s="31">
        <f>0+'FIGARO raw 2023'!Z1348</f>
        <v>27.9</v>
      </c>
      <c r="Z59" s="31">
        <f>0+'FIGARO raw 2023'!AA1348</f>
        <v>57.2</v>
      </c>
      <c r="AA59" s="31">
        <f>0+'FIGARO raw 2023'!AB1348</f>
        <v>9.9</v>
      </c>
      <c r="AB59" s="31">
        <f>0+'FIGARO raw 2023'!AC1348</f>
        <v>33.8</v>
      </c>
      <c r="AC59" s="31">
        <f>0+'FIGARO raw 2023'!AD1348</f>
        <v>221.4</v>
      </c>
      <c r="AD59" s="31">
        <f>0+'FIGARO raw 2023'!AE1348</f>
        <v>47.7</v>
      </c>
      <c r="AE59" s="31">
        <f>0+'FIGARO raw 2023'!AF1348</f>
        <v>225.4</v>
      </c>
      <c r="AF59" s="31">
        <f>0+'FIGARO raw 2023'!AG1348</f>
        <v>148</v>
      </c>
      <c r="AG59" s="31">
        <f>0+'FIGARO raw 2023'!AH1348</f>
        <v>73.4</v>
      </c>
      <c r="AH59" s="31">
        <f>0+'FIGARO raw 2023'!AI1348</f>
        <v>22.6</v>
      </c>
      <c r="AI59" s="31">
        <f>0+'FIGARO raw 2023'!AJ1348</f>
        <v>20.6</v>
      </c>
      <c r="AJ59" s="31">
        <f>0+'FIGARO raw 2023'!AK1348</f>
        <v>81.6</v>
      </c>
      <c r="AK59" s="31">
        <f>0+'FIGARO raw 2023'!AL1348</f>
        <v>11.4</v>
      </c>
      <c r="AL59" s="31">
        <f>0+'FIGARO raw 2023'!AM1348</f>
        <v>128.7</v>
      </c>
      <c r="AM59" s="31">
        <f>0+'FIGARO raw 2023'!AN1348</f>
        <v>22.4</v>
      </c>
      <c r="AN59" s="31">
        <f>0+'FIGARO raw 2023'!AO1348</f>
        <v>28.4</v>
      </c>
      <c r="AO59" s="31">
        <f>0+'FIGARO raw 2023'!AP1348</f>
        <v>41.5</v>
      </c>
      <c r="AP59" s="31">
        <f>0+'FIGARO raw 2023'!AQ1348</f>
        <v>172.3</v>
      </c>
      <c r="AQ59" s="31">
        <f>0+'FIGARO raw 2023'!AR1348</f>
        <v>85.4</v>
      </c>
      <c r="AR59" s="31">
        <f>0+'FIGARO raw 2023'!AS1348</f>
        <v>37.8</v>
      </c>
      <c r="AS59" s="31">
        <f>0+'FIGARO raw 2023'!AT1348</f>
        <v>49.6</v>
      </c>
      <c r="AT59" s="31">
        <f>0+'FIGARO raw 2023'!AU1348</f>
        <v>96.8</v>
      </c>
      <c r="AU59" s="31">
        <f>0+'FIGARO raw 2023'!AV1348</f>
        <v>199.6</v>
      </c>
      <c r="AV59" s="31">
        <f>0+'FIGARO raw 2023'!AW1348</f>
        <v>42.5</v>
      </c>
      <c r="AW59" s="31">
        <f>0+'FIGARO raw 2023'!AX1348</f>
        <v>82</v>
      </c>
      <c r="AX59" s="31">
        <f>0+'FIGARO raw 2023'!AY1348</f>
        <v>1834.2</v>
      </c>
      <c r="AY59" s="31">
        <f>0+'FIGARO raw 2023'!AZ1348</f>
        <v>394.3</v>
      </c>
      <c r="AZ59" s="31">
        <f>0+'FIGARO raw 2023'!BA1348</f>
        <v>73.9</v>
      </c>
      <c r="BA59" s="31">
        <f>0+'FIGARO raw 2023'!BB1348</f>
        <v>43.5</v>
      </c>
      <c r="BB59" s="31">
        <f>0+'FIGARO raw 2023'!BC1348</f>
        <v>65.4</v>
      </c>
      <c r="BC59" s="31">
        <f>0+'FIGARO raw 2023'!BD1348</f>
        <v>2011.7</v>
      </c>
      <c r="BD59" s="31">
        <f>0+'FIGARO raw 2023'!BE1348</f>
        <v>1167.3</v>
      </c>
      <c r="BE59" s="31">
        <f>0+'FIGARO raw 2023'!BF1348</f>
        <v>522.5</v>
      </c>
      <c r="BF59" s="31">
        <f>0+'FIGARO raw 2023'!BG1348</f>
        <v>3477.2</v>
      </c>
      <c r="BG59" s="31">
        <f>0+'FIGARO raw 2023'!BH1348</f>
        <v>5504.2</v>
      </c>
      <c r="BH59" s="31">
        <f>0+'FIGARO raw 2023'!BI1348</f>
        <v>669.3</v>
      </c>
      <c r="BI59" s="31">
        <f>0+'FIGARO raw 2023'!BJ1348</f>
        <v>66</v>
      </c>
      <c r="BJ59" s="31">
        <f>0+'FIGARO raw 2023'!BK1348</f>
        <v>92.4</v>
      </c>
      <c r="BK59" s="31">
        <f>0+'FIGARO raw 2023'!BL1348</f>
        <v>6.9</v>
      </c>
      <c r="BL59" s="31">
        <f>0+'FIGARO raw 2023'!BM1348</f>
        <v>47</v>
      </c>
      <c r="BM59" s="31">
        <f>0+'FIGARO raw 2023'!BN1348</f>
        <v>0</v>
      </c>
      <c r="BN59" s="31">
        <f>0+'FIGARO raw 2023'!BO1348</f>
        <v>0</v>
      </c>
      <c r="BO59" s="31">
        <f>0+'FIGARO raw 2023'!BP1348</f>
        <v>324537.5</v>
      </c>
      <c r="BP59" s="31">
        <f>0+'FIGARO raw 2023'!BQ1348</f>
        <v>130217.6</v>
      </c>
      <c r="BQ59" s="31">
        <f>0+'FIGARO raw 2023'!BR1348</f>
        <v>67849.6</v>
      </c>
      <c r="BR59" s="31">
        <f>0+'FIGARO raw 2023'!BS1348</f>
        <v>545.6</v>
      </c>
      <c r="BS59" s="31">
        <f>0+'FIGARO raw 2023'!BT1348</f>
        <v>22</v>
      </c>
    </row>
    <row r="60" spans="1:71" x14ac:dyDescent="0.25">
      <c r="A60" s="36" t="s">
        <v>303</v>
      </c>
      <c r="B60" s="27" t="s">
        <v>372</v>
      </c>
      <c r="C60" s="31">
        <f>0+'FIGARO raw 2023'!D1372</f>
        <v>155.5</v>
      </c>
      <c r="D60" s="31">
        <f>0+'FIGARO raw 2023'!E1372</f>
        <v>8</v>
      </c>
      <c r="E60" s="31">
        <f>0+'FIGARO raw 2023'!F1372</f>
        <v>15.7</v>
      </c>
      <c r="F60" s="31">
        <f>0+'FIGARO raw 2023'!G1372</f>
        <v>35.3</v>
      </c>
      <c r="G60" s="31">
        <f>0+'FIGARO raw 2023'!H1372</f>
        <v>1036.4</v>
      </c>
      <c r="H60" s="31">
        <f>0+'FIGARO raw 2023'!I1372</f>
        <v>307.3</v>
      </c>
      <c r="I60" s="31">
        <f>0+'FIGARO raw 2023'!J1372</f>
        <v>61.4</v>
      </c>
      <c r="J60" s="31">
        <f>0+'FIGARO raw 2023'!K1372</f>
        <v>187.8</v>
      </c>
      <c r="K60" s="31">
        <f>0+'FIGARO raw 2023'!L1372</f>
        <v>190.2</v>
      </c>
      <c r="L60" s="31">
        <f>0+'FIGARO raw 2023'!M1372</f>
        <v>152</v>
      </c>
      <c r="M60" s="31">
        <f>0+'FIGARO raw 2023'!N1372</f>
        <v>241.3</v>
      </c>
      <c r="N60" s="31">
        <f>0+'FIGARO raw 2023'!O1372</f>
        <v>274.9</v>
      </c>
      <c r="O60" s="31">
        <f>0+'FIGARO raw 2023'!P1372</f>
        <v>131.5</v>
      </c>
      <c r="P60" s="31">
        <f>0+'FIGARO raw 2023'!Q1372</f>
        <v>96.7</v>
      </c>
      <c r="Q60" s="31">
        <f>0+'FIGARO raw 2023'!R1372</f>
        <v>160.4</v>
      </c>
      <c r="R60" s="31">
        <f>0+'FIGARO raw 2023'!S1372</f>
        <v>182.3</v>
      </c>
      <c r="S60" s="31">
        <f>0+'FIGARO raw 2023'!T1372</f>
        <v>85.4</v>
      </c>
      <c r="T60" s="31">
        <f>0+'FIGARO raw 2023'!U1372</f>
        <v>148.9</v>
      </c>
      <c r="U60" s="31">
        <f>0+'FIGARO raw 2023'!V1372</f>
        <v>168.5</v>
      </c>
      <c r="V60" s="31">
        <f>0+'FIGARO raw 2023'!W1372</f>
        <v>185.5</v>
      </c>
      <c r="W60" s="31">
        <f>0+'FIGARO raw 2023'!X1372</f>
        <v>113.4</v>
      </c>
      <c r="X60" s="31">
        <f>0+'FIGARO raw 2023'!Y1372</f>
        <v>180.8</v>
      </c>
      <c r="Y60" s="31">
        <f>0+'FIGARO raw 2023'!Z1372</f>
        <v>131.9</v>
      </c>
      <c r="Z60" s="31">
        <f>0+'FIGARO raw 2023'!AA1372</f>
        <v>263.8</v>
      </c>
      <c r="AA60" s="31">
        <f>0+'FIGARO raw 2023'!AB1372</f>
        <v>29.2</v>
      </c>
      <c r="AB60" s="31">
        <f>0+'FIGARO raw 2023'!AC1372</f>
        <v>129.3</v>
      </c>
      <c r="AC60" s="31">
        <f>0+'FIGARO raw 2023'!AD1372</f>
        <v>1281.5</v>
      </c>
      <c r="AD60" s="31">
        <f>0+'FIGARO raw 2023'!AE1372</f>
        <v>341.6</v>
      </c>
      <c r="AE60" s="31">
        <f>0+'FIGARO raw 2023'!AF1372</f>
        <v>672</v>
      </c>
      <c r="AF60" s="31">
        <f>0+'FIGARO raw 2023'!AG1372</f>
        <v>587.6</v>
      </c>
      <c r="AG60" s="31">
        <f>0+'FIGARO raw 2023'!AH1372</f>
        <v>310.1</v>
      </c>
      <c r="AH60" s="31">
        <f>0+'FIGARO raw 2023'!AI1372</f>
        <v>71.2</v>
      </c>
      <c r="AI60" s="31">
        <f>0+'FIGARO raw 2023'!AJ1372</f>
        <v>268.3</v>
      </c>
      <c r="AJ60" s="31">
        <f>0+'FIGARO raw 2023'!AK1372</f>
        <v>488.9</v>
      </c>
      <c r="AK60" s="31">
        <f>0+'FIGARO raw 2023'!AL1372</f>
        <v>52.2</v>
      </c>
      <c r="AL60" s="31">
        <f>0+'FIGARO raw 2023'!AM1372</f>
        <v>4884.8</v>
      </c>
      <c r="AM60" s="31">
        <f>0+'FIGARO raw 2023'!AN1372</f>
        <v>1779.4</v>
      </c>
      <c r="AN60" s="31">
        <f>0+'FIGARO raw 2023'!AO1372</f>
        <v>3614.6</v>
      </c>
      <c r="AO60" s="31">
        <f>0+'FIGARO raw 2023'!AP1372</f>
        <v>357.8</v>
      </c>
      <c r="AP60" s="31">
        <f>0+'FIGARO raw 2023'!AQ1372</f>
        <v>771.1</v>
      </c>
      <c r="AQ60" s="31">
        <f>0+'FIGARO raw 2023'!AR1372</f>
        <v>449.6</v>
      </c>
      <c r="AR60" s="31">
        <f>0+'FIGARO raw 2023'!AS1372</f>
        <v>66.1</v>
      </c>
      <c r="AS60" s="31">
        <f>0+'FIGARO raw 2023'!AT1372</f>
        <v>94</v>
      </c>
      <c r="AT60" s="31">
        <f>0+'FIGARO raw 2023'!AU1372</f>
        <v>271.8</v>
      </c>
      <c r="AU60" s="31">
        <f>0+'FIGARO raw 2023'!AV1372</f>
        <v>1032.1</v>
      </c>
      <c r="AV60" s="31">
        <f>0+'FIGARO raw 2023'!AW1372</f>
        <v>194.2</v>
      </c>
      <c r="AW60" s="31">
        <f>0+'FIGARO raw 2023'!AX1372</f>
        <v>137.9</v>
      </c>
      <c r="AX60" s="31">
        <f>0+'FIGARO raw 2023'!AY1372</f>
        <v>490.7</v>
      </c>
      <c r="AY60" s="31">
        <f>0+'FIGARO raw 2023'!AZ1372</f>
        <v>494.2</v>
      </c>
      <c r="AZ60" s="31">
        <f>0+'FIGARO raw 2023'!BA1372</f>
        <v>208.8</v>
      </c>
      <c r="BA60" s="31">
        <f>0+'FIGARO raw 2023'!BB1372</f>
        <v>173.6</v>
      </c>
      <c r="BB60" s="31">
        <f>0+'FIGARO raw 2023'!BC1372</f>
        <v>583.8</v>
      </c>
      <c r="BC60" s="31">
        <f>0+'FIGARO raw 2023'!BD1372</f>
        <v>1014.9</v>
      </c>
      <c r="BD60" s="31">
        <f>0+'FIGARO raw 2023'!BE1372</f>
        <v>1590</v>
      </c>
      <c r="BE60" s="31">
        <f>0+'FIGARO raw 2023'!BF1372</f>
        <v>1122.8</v>
      </c>
      <c r="BF60" s="31">
        <f>0+'FIGARO raw 2023'!BG1372</f>
        <v>253.2</v>
      </c>
      <c r="BG60" s="31">
        <f>0+'FIGARO raw 2023'!BH1372</f>
        <v>306.6</v>
      </c>
      <c r="BH60" s="31">
        <f>0+'FIGARO raw 2023'!BI1372</f>
        <v>19477.5</v>
      </c>
      <c r="BI60" s="31">
        <f>0+'FIGARO raw 2023'!BJ1372</f>
        <v>2972.1</v>
      </c>
      <c r="BJ60" s="31">
        <f>0+'FIGARO raw 2023'!BK1372</f>
        <v>714.5</v>
      </c>
      <c r="BK60" s="31">
        <f>0+'FIGARO raw 2023'!BL1372</f>
        <v>56.2</v>
      </c>
      <c r="BL60" s="31">
        <f>0+'FIGARO raw 2023'!BM1372</f>
        <v>173.3</v>
      </c>
      <c r="BM60" s="31">
        <f>0+'FIGARO raw 2023'!BN1372</f>
        <v>0</v>
      </c>
      <c r="BN60" s="31">
        <f>0+'FIGARO raw 2023'!BO1372</f>
        <v>0</v>
      </c>
      <c r="BO60" s="31">
        <f>0+'FIGARO raw 2023'!BP1372</f>
        <v>59934.9</v>
      </c>
      <c r="BP60" s="31">
        <f>0+'FIGARO raw 2023'!BQ1372</f>
        <v>93602.1</v>
      </c>
      <c r="BQ60" s="31">
        <f>0+'FIGARO raw 2023'!BR1372</f>
        <v>7613.1</v>
      </c>
      <c r="BR60" s="31">
        <f>0+'FIGARO raw 2023'!BS1372</f>
        <v>5874.4</v>
      </c>
      <c r="BS60" s="31">
        <f>0+'FIGARO raw 2023'!BT1372</f>
        <v>2236.6</v>
      </c>
    </row>
    <row r="61" spans="1:71" x14ac:dyDescent="0.25">
      <c r="A61" s="36" t="s">
        <v>304</v>
      </c>
      <c r="B61" s="27" t="s">
        <v>373</v>
      </c>
      <c r="C61" s="31">
        <f>0+'FIGARO raw 2023'!D1396</f>
        <v>91.4</v>
      </c>
      <c r="D61" s="31">
        <f>0+'FIGARO raw 2023'!E1396</f>
        <v>28.5</v>
      </c>
      <c r="E61" s="31">
        <f>0+'FIGARO raw 2023'!F1396</f>
        <v>16.3</v>
      </c>
      <c r="F61" s="31">
        <f>0+'FIGARO raw 2023'!G1396</f>
        <v>57.2</v>
      </c>
      <c r="G61" s="31">
        <f>0+'FIGARO raw 2023'!H1396</f>
        <v>1057.2</v>
      </c>
      <c r="H61" s="31">
        <f>0+'FIGARO raw 2023'!I1396</f>
        <v>176.5</v>
      </c>
      <c r="I61" s="31">
        <f>0+'FIGARO raw 2023'!J1396</f>
        <v>66.5</v>
      </c>
      <c r="J61" s="31">
        <f>0+'FIGARO raw 2023'!K1396</f>
        <v>113.4</v>
      </c>
      <c r="K61" s="31">
        <f>0+'FIGARO raw 2023'!L1396</f>
        <v>85.2</v>
      </c>
      <c r="L61" s="31">
        <f>0+'FIGARO raw 2023'!M1396</f>
        <v>136.1</v>
      </c>
      <c r="M61" s="31">
        <f>0+'FIGARO raw 2023'!N1396</f>
        <v>206.2</v>
      </c>
      <c r="N61" s="31">
        <f>0+'FIGARO raw 2023'!O1396</f>
        <v>206.7</v>
      </c>
      <c r="O61" s="31">
        <f>0+'FIGARO raw 2023'!P1396</f>
        <v>116.2</v>
      </c>
      <c r="P61" s="31">
        <f>0+'FIGARO raw 2023'!Q1396</f>
        <v>97.8</v>
      </c>
      <c r="Q61" s="31">
        <f>0+'FIGARO raw 2023'!R1396</f>
        <v>129.8</v>
      </c>
      <c r="R61" s="31">
        <f>0+'FIGARO raw 2023'!S1396</f>
        <v>188.6</v>
      </c>
      <c r="S61" s="31">
        <f>0+'FIGARO raw 2023'!T1396</f>
        <v>116.4</v>
      </c>
      <c r="T61" s="31">
        <f>0+'FIGARO raw 2023'!U1396</f>
        <v>142.4</v>
      </c>
      <c r="U61" s="31">
        <f>0+'FIGARO raw 2023'!V1396</f>
        <v>277.1</v>
      </c>
      <c r="V61" s="31">
        <f>0+'FIGARO raw 2023'!W1396</f>
        <v>332</v>
      </c>
      <c r="W61" s="31">
        <f>0+'FIGARO raw 2023'!X1396</f>
        <v>161.6</v>
      </c>
      <c r="X61" s="31">
        <f>0+'FIGARO raw 2023'!Y1396</f>
        <v>157.6</v>
      </c>
      <c r="Y61" s="31">
        <f>0+'FIGARO raw 2023'!Z1396</f>
        <v>148.8</v>
      </c>
      <c r="Z61" s="31">
        <f>0+'FIGARO raw 2023'!AA1396</f>
        <v>351.3</v>
      </c>
      <c r="AA61" s="31">
        <f>0+'FIGARO raw 2023'!AB1396</f>
        <v>62.4</v>
      </c>
      <c r="AB61" s="31">
        <f>0+'FIGARO raw 2023'!AC1396</f>
        <v>179.9</v>
      </c>
      <c r="AC61" s="31">
        <f>0+'FIGARO raw 2023'!AD1396</f>
        <v>1385.9</v>
      </c>
      <c r="AD61" s="31">
        <f>0+'FIGARO raw 2023'!AE1396</f>
        <v>305.6</v>
      </c>
      <c r="AE61" s="31">
        <f>0+'FIGARO raw 2023'!AF1396</f>
        <v>3849.7</v>
      </c>
      <c r="AF61" s="31">
        <f>0+'FIGARO raw 2023'!AG1396</f>
        <v>923.8</v>
      </c>
      <c r="AG61" s="31">
        <f>0+'FIGARO raw 2023'!AH1396</f>
        <v>477.8</v>
      </c>
      <c r="AH61" s="31">
        <f>0+'FIGARO raw 2023'!AI1396</f>
        <v>138.4</v>
      </c>
      <c r="AI61" s="31">
        <f>0+'FIGARO raw 2023'!AJ1396</f>
        <v>100.5</v>
      </c>
      <c r="AJ61" s="31">
        <f>0+'FIGARO raw 2023'!AK1396</f>
        <v>595.8</v>
      </c>
      <c r="AK61" s="31">
        <f>0+'FIGARO raw 2023'!AL1396</f>
        <v>86</v>
      </c>
      <c r="AL61" s="31">
        <f>0+'FIGARO raw 2023'!AM1396</f>
        <v>3663.2</v>
      </c>
      <c r="AM61" s="31">
        <f>0+'FIGARO raw 2023'!AN1396</f>
        <v>157.5</v>
      </c>
      <c r="AN61" s="31">
        <f>0+'FIGARO raw 2023'!AO1396</f>
        <v>1387.1</v>
      </c>
      <c r="AO61" s="31">
        <f>0+'FIGARO raw 2023'!AP1396</f>
        <v>441.9</v>
      </c>
      <c r="AP61" s="31">
        <f>0+'FIGARO raw 2023'!AQ1396</f>
        <v>756.3</v>
      </c>
      <c r="AQ61" s="31">
        <f>0+'FIGARO raw 2023'!AR1396</f>
        <v>755.7</v>
      </c>
      <c r="AR61" s="31">
        <f>0+'FIGARO raw 2023'!AS1396</f>
        <v>183.4</v>
      </c>
      <c r="AS61" s="31">
        <f>0+'FIGARO raw 2023'!AT1396</f>
        <v>162.2</v>
      </c>
      <c r="AT61" s="31">
        <f>0+'FIGARO raw 2023'!AU1396</f>
        <v>378.4</v>
      </c>
      <c r="AU61" s="31">
        <f>0+'FIGARO raw 2023'!AV1396</f>
        <v>949.5</v>
      </c>
      <c r="AV61" s="31">
        <f>0+'FIGARO raw 2023'!AW1396</f>
        <v>264.9</v>
      </c>
      <c r="AW61" s="31">
        <f>0+'FIGARO raw 2023'!AX1396</f>
        <v>116.6</v>
      </c>
      <c r="AX61" s="31">
        <f>0+'FIGARO raw 2023'!AY1396</f>
        <v>686.7</v>
      </c>
      <c r="AY61" s="31">
        <f>0+'FIGARO raw 2023'!AZ1396</f>
        <v>223.3</v>
      </c>
      <c r="AZ61" s="31">
        <f>0+'FIGARO raw 2023'!BA1396</f>
        <v>459.1</v>
      </c>
      <c r="BA61" s="31">
        <f>0+'FIGARO raw 2023'!BB1396</f>
        <v>137.4</v>
      </c>
      <c r="BB61" s="31">
        <f>0+'FIGARO raw 2023'!BC1396</f>
        <v>659.6</v>
      </c>
      <c r="BC61" s="31">
        <f>0+'FIGARO raw 2023'!BD1396</f>
        <v>986.5</v>
      </c>
      <c r="BD61" s="31">
        <f>0+'FIGARO raw 2023'!BE1396</f>
        <v>6034.9</v>
      </c>
      <c r="BE61" s="31">
        <f>0+'FIGARO raw 2023'!BF1396</f>
        <v>1910.3</v>
      </c>
      <c r="BF61" s="31">
        <f>0+'FIGARO raw 2023'!BG1396</f>
        <v>669.4</v>
      </c>
      <c r="BG61" s="31">
        <f>0+'FIGARO raw 2023'!BH1396</f>
        <v>548.7</v>
      </c>
      <c r="BH61" s="31">
        <f>0+'FIGARO raw 2023'!BI1396</f>
        <v>4931.5</v>
      </c>
      <c r="BI61" s="31">
        <f>0+'FIGARO raw 2023'!BJ1396</f>
        <v>16921.8</v>
      </c>
      <c r="BJ61" s="31">
        <f>0+'FIGARO raw 2023'!BK1396</f>
        <v>1559</v>
      </c>
      <c r="BK61" s="31">
        <f>0+'FIGARO raw 2023'!BL1396</f>
        <v>36.4</v>
      </c>
      <c r="BL61" s="31">
        <f>0+'FIGARO raw 2023'!BM1396</f>
        <v>623.8</v>
      </c>
      <c r="BM61" s="31">
        <f>0+'FIGARO raw 2023'!BN1396</f>
        <v>0</v>
      </c>
      <c r="BN61" s="31">
        <f>0+'FIGARO raw 2023'!BO1396</f>
        <v>0</v>
      </c>
      <c r="BO61" s="31">
        <f>0+'FIGARO raw 2023'!BP1396</f>
        <v>36200.5</v>
      </c>
      <c r="BP61" s="31">
        <f>0+'FIGARO raw 2023'!BQ1396</f>
        <v>58082.1</v>
      </c>
      <c r="BQ61" s="31">
        <f>0+'FIGARO raw 2023'!BR1396</f>
        <v>16176.1</v>
      </c>
      <c r="BR61" s="31">
        <f>0+'FIGARO raw 2023'!BS1396</f>
        <v>999.3</v>
      </c>
      <c r="BS61" s="31">
        <f>0+'FIGARO raw 2023'!BT1396</f>
        <v>26.5</v>
      </c>
    </row>
    <row r="62" spans="1:71" x14ac:dyDescent="0.25">
      <c r="A62" s="36" t="s">
        <v>305</v>
      </c>
      <c r="B62" s="27" t="s">
        <v>374</v>
      </c>
      <c r="C62" s="31">
        <f>0+'FIGARO raw 2023'!D1420</f>
        <v>870</v>
      </c>
      <c r="D62" s="31">
        <f>0+'FIGARO raw 2023'!E1420</f>
        <v>31.1</v>
      </c>
      <c r="E62" s="31">
        <f>0+'FIGARO raw 2023'!F1420</f>
        <v>250.4</v>
      </c>
      <c r="F62" s="31">
        <f>0+'FIGARO raw 2023'!G1420</f>
        <v>116.5</v>
      </c>
      <c r="G62" s="31">
        <f>0+'FIGARO raw 2023'!H1420</f>
        <v>1253.3</v>
      </c>
      <c r="H62" s="31">
        <f>0+'FIGARO raw 2023'!I1420</f>
        <v>260.3</v>
      </c>
      <c r="I62" s="31">
        <f>0+'FIGARO raw 2023'!J1420</f>
        <v>114.9</v>
      </c>
      <c r="J62" s="31">
        <f>0+'FIGARO raw 2023'!K1420</f>
        <v>221.1</v>
      </c>
      <c r="K62" s="31">
        <f>0+'FIGARO raw 2023'!L1420</f>
        <v>143.5</v>
      </c>
      <c r="L62" s="31">
        <f>0+'FIGARO raw 2023'!M1420</f>
        <v>703.1</v>
      </c>
      <c r="M62" s="31">
        <f>0+'FIGARO raw 2023'!N1420</f>
        <v>605</v>
      </c>
      <c r="N62" s="31">
        <f>0+'FIGARO raw 2023'!O1420</f>
        <v>318.5</v>
      </c>
      <c r="O62" s="31">
        <f>0+'FIGARO raw 2023'!P1420</f>
        <v>238.5</v>
      </c>
      <c r="P62" s="31">
        <f>0+'FIGARO raw 2023'!Q1420</f>
        <v>252.5</v>
      </c>
      <c r="Q62" s="31">
        <f>0+'FIGARO raw 2023'!R1420</f>
        <v>395.1</v>
      </c>
      <c r="R62" s="31">
        <f>0+'FIGARO raw 2023'!S1420</f>
        <v>447.7</v>
      </c>
      <c r="S62" s="31">
        <f>0+'FIGARO raw 2023'!T1420</f>
        <v>231</v>
      </c>
      <c r="T62" s="31">
        <f>0+'FIGARO raw 2023'!U1420</f>
        <v>261.7</v>
      </c>
      <c r="U62" s="31">
        <f>0+'FIGARO raw 2023'!V1420</f>
        <v>426.3</v>
      </c>
      <c r="V62" s="31">
        <f>0+'FIGARO raw 2023'!W1420</f>
        <v>437.8</v>
      </c>
      <c r="W62" s="31">
        <f>0+'FIGARO raw 2023'!X1420</f>
        <v>166</v>
      </c>
      <c r="X62" s="31">
        <f>0+'FIGARO raw 2023'!Y1420</f>
        <v>250.9</v>
      </c>
      <c r="Y62" s="31">
        <f>0+'FIGARO raw 2023'!Z1420</f>
        <v>211.4</v>
      </c>
      <c r="Z62" s="31">
        <f>0+'FIGARO raw 2023'!AA1420</f>
        <v>862.2</v>
      </c>
      <c r="AA62" s="31">
        <f>0+'FIGARO raw 2023'!AB1420</f>
        <v>158.5</v>
      </c>
      <c r="AB62" s="31">
        <f>0+'FIGARO raw 2023'!AC1420</f>
        <v>566.6</v>
      </c>
      <c r="AC62" s="31">
        <f>0+'FIGARO raw 2023'!AD1420</f>
        <v>2632.4</v>
      </c>
      <c r="AD62" s="31">
        <f>0+'FIGARO raw 2023'!AE1420</f>
        <v>895.5</v>
      </c>
      <c r="AE62" s="31">
        <f>0+'FIGARO raw 2023'!AF1420</f>
        <v>2727.5</v>
      </c>
      <c r="AF62" s="31">
        <f>0+'FIGARO raw 2023'!AG1420</f>
        <v>2661</v>
      </c>
      <c r="AG62" s="31">
        <f>0+'FIGARO raw 2023'!AH1420</f>
        <v>936.9</v>
      </c>
      <c r="AH62" s="31">
        <f>0+'FIGARO raw 2023'!AI1420</f>
        <v>107.5</v>
      </c>
      <c r="AI62" s="31">
        <f>0+'FIGARO raw 2023'!AJ1420</f>
        <v>88.1</v>
      </c>
      <c r="AJ62" s="31">
        <f>0+'FIGARO raw 2023'!AK1420</f>
        <v>1253.5</v>
      </c>
      <c r="AK62" s="31">
        <f>0+'FIGARO raw 2023'!AL1420</f>
        <v>117.8</v>
      </c>
      <c r="AL62" s="31">
        <f>0+'FIGARO raw 2023'!AM1420</f>
        <v>1314.8</v>
      </c>
      <c r="AM62" s="31">
        <f>0+'FIGARO raw 2023'!AN1420</f>
        <v>465.9</v>
      </c>
      <c r="AN62" s="31">
        <f>0+'FIGARO raw 2023'!AO1420</f>
        <v>273.9</v>
      </c>
      <c r="AO62" s="31">
        <f>0+'FIGARO raw 2023'!AP1420</f>
        <v>1160.5</v>
      </c>
      <c r="AP62" s="31">
        <f>0+'FIGARO raw 2023'!AQ1420</f>
        <v>1508.7</v>
      </c>
      <c r="AQ62" s="31">
        <f>0+'FIGARO raw 2023'!AR1420</f>
        <v>1035.2</v>
      </c>
      <c r="AR62" s="31">
        <f>0+'FIGARO raw 2023'!AS1420</f>
        <v>469.6</v>
      </c>
      <c r="AS62" s="31">
        <f>0+'FIGARO raw 2023'!AT1420</f>
        <v>901.8</v>
      </c>
      <c r="AT62" s="31">
        <f>0+'FIGARO raw 2023'!AU1420</f>
        <v>608.7</v>
      </c>
      <c r="AU62" s="31">
        <f>0+'FIGARO raw 2023'!AV1420</f>
        <v>4356.1</v>
      </c>
      <c r="AV62" s="31">
        <f>0+'FIGARO raw 2023'!AW1420</f>
        <v>977.7</v>
      </c>
      <c r="AW62" s="31">
        <f>0+'FIGARO raw 2023'!AX1420</f>
        <v>489.9</v>
      </c>
      <c r="AX62" s="31">
        <f>0+'FIGARO raw 2023'!AY1420</f>
        <v>557.8</v>
      </c>
      <c r="AY62" s="31">
        <f>0+'FIGARO raw 2023'!AZ1420</f>
        <v>414.7</v>
      </c>
      <c r="AZ62" s="31">
        <f>0+'FIGARO raw 2023'!BA1420</f>
        <v>400.8</v>
      </c>
      <c r="BA62" s="31">
        <f>0+'FIGARO raw 2023'!BB1420</f>
        <v>387.6</v>
      </c>
      <c r="BB62" s="31">
        <f>0+'FIGARO raw 2023'!BC1420</f>
        <v>262</v>
      </c>
      <c r="BC62" s="31">
        <f>0+'FIGARO raw 2023'!BD1420</f>
        <v>1654.7</v>
      </c>
      <c r="BD62" s="31">
        <f>0+'FIGARO raw 2023'!BE1420</f>
        <v>990.6</v>
      </c>
      <c r="BE62" s="31">
        <f>0+'FIGARO raw 2023'!BF1420</f>
        <v>1332.5</v>
      </c>
      <c r="BF62" s="31">
        <f>0+'FIGARO raw 2023'!BG1420</f>
        <v>2363.3</v>
      </c>
      <c r="BG62" s="31">
        <f>0+'FIGARO raw 2023'!BH1420</f>
        <v>1268.6</v>
      </c>
      <c r="BH62" s="31">
        <f>0+'FIGARO raw 2023'!BI1420</f>
        <v>752.9</v>
      </c>
      <c r="BI62" s="31">
        <f>0+'FIGARO raw 2023'!BJ1420</f>
        <v>616.8</v>
      </c>
      <c r="BJ62" s="31">
        <f>0+'FIGARO raw 2023'!BK1420</f>
        <v>2118</v>
      </c>
      <c r="BK62" s="31">
        <f>0+'FIGARO raw 2023'!BL1420</f>
        <v>44.1</v>
      </c>
      <c r="BL62" s="31">
        <f>0+'FIGARO raw 2023'!BM1420</f>
        <v>462.8</v>
      </c>
      <c r="BM62" s="31">
        <f>0+'FIGARO raw 2023'!BN1420</f>
        <v>0</v>
      </c>
      <c r="BN62" s="31">
        <f>0+'FIGARO raw 2023'!BO1420</f>
        <v>0</v>
      </c>
      <c r="BO62" s="31">
        <f>0+'FIGARO raw 2023'!BP1420</f>
        <v>19666.1</v>
      </c>
      <c r="BP62" s="31">
        <f>0+'FIGARO raw 2023'!BQ1420</f>
        <v>17419.2</v>
      </c>
      <c r="BQ62" s="31">
        <f>0+'FIGARO raw 2023'!BR1420</f>
        <v>85376</v>
      </c>
      <c r="BR62" s="31">
        <f>0+'FIGARO raw 2023'!BS1420</f>
        <v>1928.1</v>
      </c>
      <c r="BS62" s="31">
        <f>0+'FIGARO raw 2023'!BT1420</f>
        <v>42.6</v>
      </c>
    </row>
    <row r="63" spans="1:71" x14ac:dyDescent="0.25">
      <c r="A63" s="36" t="s">
        <v>306</v>
      </c>
      <c r="B63" s="27" t="s">
        <v>375</v>
      </c>
      <c r="C63" s="31">
        <f>0+'FIGARO raw 2023'!D1444</f>
        <v>64.7</v>
      </c>
      <c r="D63" s="31">
        <f>0+'FIGARO raw 2023'!E1444</f>
        <v>28</v>
      </c>
      <c r="E63" s="31">
        <f>0+'FIGARO raw 2023'!F1444</f>
        <v>63.9</v>
      </c>
      <c r="F63" s="31">
        <f>0+'FIGARO raw 2023'!G1444</f>
        <v>36.9</v>
      </c>
      <c r="G63" s="31">
        <f>0+'FIGARO raw 2023'!H1444</f>
        <v>430</v>
      </c>
      <c r="H63" s="31">
        <f>0+'FIGARO raw 2023'!I1444</f>
        <v>82.1</v>
      </c>
      <c r="I63" s="31">
        <f>0+'FIGARO raw 2023'!J1444</f>
        <v>65.2</v>
      </c>
      <c r="J63" s="31">
        <f>0+'FIGARO raw 2023'!K1444</f>
        <v>99</v>
      </c>
      <c r="K63" s="31">
        <f>0+'FIGARO raw 2023'!L1444</f>
        <v>40.3</v>
      </c>
      <c r="L63" s="31">
        <f>0+'FIGARO raw 2023'!M1444</f>
        <v>152.5</v>
      </c>
      <c r="M63" s="31">
        <f>0+'FIGARO raw 2023'!N1444</f>
        <v>153.5</v>
      </c>
      <c r="N63" s="31">
        <f>0+'FIGARO raw 2023'!O1444</f>
        <v>91.7</v>
      </c>
      <c r="O63" s="31">
        <f>0+'FIGARO raw 2023'!P1444</f>
        <v>99.4</v>
      </c>
      <c r="P63" s="31">
        <f>0+'FIGARO raw 2023'!Q1444</f>
        <v>133.5</v>
      </c>
      <c r="Q63" s="31">
        <f>0+'FIGARO raw 2023'!R1444</f>
        <v>102.6</v>
      </c>
      <c r="R63" s="31">
        <f>0+'FIGARO raw 2023'!S1444</f>
        <v>184</v>
      </c>
      <c r="S63" s="31">
        <f>0+'FIGARO raw 2023'!T1444</f>
        <v>337.7</v>
      </c>
      <c r="T63" s="31">
        <f>0+'FIGARO raw 2023'!U1444</f>
        <v>188.6</v>
      </c>
      <c r="U63" s="31">
        <f>0+'FIGARO raw 2023'!V1444</f>
        <v>273.5</v>
      </c>
      <c r="V63" s="31">
        <f>0+'FIGARO raw 2023'!W1444</f>
        <v>342.7</v>
      </c>
      <c r="W63" s="31">
        <f>0+'FIGARO raw 2023'!X1444</f>
        <v>193.9</v>
      </c>
      <c r="X63" s="31">
        <f>0+'FIGARO raw 2023'!Y1444</f>
        <v>238.2</v>
      </c>
      <c r="Y63" s="31">
        <f>0+'FIGARO raw 2023'!Z1444</f>
        <v>283.5</v>
      </c>
      <c r="Z63" s="31">
        <f>0+'FIGARO raw 2023'!AA1444</f>
        <v>292.3</v>
      </c>
      <c r="AA63" s="31">
        <f>0+'FIGARO raw 2023'!AB1444</f>
        <v>72.8</v>
      </c>
      <c r="AB63" s="31">
        <f>0+'FIGARO raw 2023'!AC1444</f>
        <v>100.5</v>
      </c>
      <c r="AC63" s="31">
        <f>0+'FIGARO raw 2023'!AD1444</f>
        <v>445.1</v>
      </c>
      <c r="AD63" s="31">
        <f>0+'FIGARO raw 2023'!AE1444</f>
        <v>107</v>
      </c>
      <c r="AE63" s="31">
        <f>0+'FIGARO raw 2023'!AF1444</f>
        <v>784.9</v>
      </c>
      <c r="AF63" s="31">
        <f>0+'FIGARO raw 2023'!AG1444</f>
        <v>1003.2</v>
      </c>
      <c r="AG63" s="31">
        <f>0+'FIGARO raw 2023'!AH1444</f>
        <v>222.1</v>
      </c>
      <c r="AH63" s="31">
        <f>0+'FIGARO raw 2023'!AI1444</f>
        <v>73.6</v>
      </c>
      <c r="AI63" s="31">
        <f>0+'FIGARO raw 2023'!AJ1444</f>
        <v>120.2</v>
      </c>
      <c r="AJ63" s="31">
        <f>0+'FIGARO raw 2023'!AK1444</f>
        <v>232</v>
      </c>
      <c r="AK63" s="31">
        <f>0+'FIGARO raw 2023'!AL1444</f>
        <v>64</v>
      </c>
      <c r="AL63" s="31">
        <f>0+'FIGARO raw 2023'!AM1444</f>
        <v>603.4</v>
      </c>
      <c r="AM63" s="31">
        <f>0+'FIGARO raw 2023'!AN1444</f>
        <v>79</v>
      </c>
      <c r="AN63" s="31">
        <f>0+'FIGARO raw 2023'!AO1444</f>
        <v>291</v>
      </c>
      <c r="AO63" s="31">
        <f>0+'FIGARO raw 2023'!AP1444</f>
        <v>707.7</v>
      </c>
      <c r="AP63" s="31">
        <f>0+'FIGARO raw 2023'!AQ1444</f>
        <v>961.4</v>
      </c>
      <c r="AQ63" s="31">
        <f>0+'FIGARO raw 2023'!AR1444</f>
        <v>576.8</v>
      </c>
      <c r="AR63" s="31">
        <f>0+'FIGARO raw 2023'!AS1444</f>
        <v>202.4</v>
      </c>
      <c r="AS63" s="31">
        <f>0+'FIGARO raw 2023'!AT1444</f>
        <v>225.6</v>
      </c>
      <c r="AT63" s="31">
        <f>0+'FIGARO raw 2023'!AU1444</f>
        <v>431</v>
      </c>
      <c r="AU63" s="31">
        <f>0+'FIGARO raw 2023'!AV1444</f>
        <v>1171.6</v>
      </c>
      <c r="AV63" s="31">
        <f>0+'FIGARO raw 2023'!AW1444</f>
        <v>286.4</v>
      </c>
      <c r="AW63" s="31">
        <f>0+'FIGARO raw 2023'!AX1444</f>
        <v>85.9</v>
      </c>
      <c r="AX63" s="31">
        <f>0+'FIGARO raw 2023'!AY1444</f>
        <v>123.5</v>
      </c>
      <c r="AY63" s="31">
        <f>0+'FIGARO raw 2023'!AZ1444</f>
        <v>313.8</v>
      </c>
      <c r="AZ63" s="31">
        <f>0+'FIGARO raw 2023'!BA1444</f>
        <v>357.7</v>
      </c>
      <c r="BA63" s="31">
        <f>0+'FIGARO raw 2023'!BB1444</f>
        <v>28</v>
      </c>
      <c r="BB63" s="31">
        <f>0+'FIGARO raw 2023'!BC1444</f>
        <v>84.7</v>
      </c>
      <c r="BC63" s="31">
        <f>0+'FIGARO raw 2023'!BD1444</f>
        <v>493.9</v>
      </c>
      <c r="BD63" s="31">
        <f>0+'FIGARO raw 2023'!BE1444</f>
        <v>790.9</v>
      </c>
      <c r="BE63" s="31">
        <f>0+'FIGARO raw 2023'!BF1444</f>
        <v>276.3</v>
      </c>
      <c r="BF63" s="31">
        <f>0+'FIGARO raw 2023'!BG1444</f>
        <v>415.1</v>
      </c>
      <c r="BG63" s="31">
        <f>0+'FIGARO raw 2023'!BH1444</f>
        <v>158</v>
      </c>
      <c r="BH63" s="31">
        <f>0+'FIGARO raw 2023'!BI1444</f>
        <v>93.5</v>
      </c>
      <c r="BI63" s="31">
        <f>0+'FIGARO raw 2023'!BJ1444</f>
        <v>99</v>
      </c>
      <c r="BJ63" s="31">
        <f>0+'FIGARO raw 2023'!BK1444</f>
        <v>146.9</v>
      </c>
      <c r="BK63" s="31">
        <f>0+'FIGARO raw 2023'!BL1444</f>
        <v>1119.4</v>
      </c>
      <c r="BL63" s="31">
        <f>0+'FIGARO raw 2023'!BM1444</f>
        <v>41.8</v>
      </c>
      <c r="BM63" s="31">
        <f>0+'FIGARO raw 2023'!BN1444</f>
        <v>0</v>
      </c>
      <c r="BN63" s="31">
        <f>0+'FIGARO raw 2023'!BO1444</f>
        <v>0</v>
      </c>
      <c r="BO63" s="31">
        <f>0+'FIGARO raw 2023'!BP1444</f>
        <v>36.2</v>
      </c>
      <c r="BP63" s="31">
        <f>0+'FIGARO raw 2023'!BQ1444</f>
        <v>9365.6</v>
      </c>
      <c r="BQ63" s="31">
        <f>0+'FIGARO raw 2023'!BR1444</f>
        <v>16</v>
      </c>
      <c r="BR63" s="31">
        <f>0+'FIGARO raw 2023'!BS1444</f>
        <v>3871.8</v>
      </c>
      <c r="BS63" s="31">
        <f>0+'FIGARO raw 2023'!BT1444</f>
        <v>-25.2</v>
      </c>
    </row>
    <row r="64" spans="1:71" x14ac:dyDescent="0.25">
      <c r="A64" s="36" t="s">
        <v>307</v>
      </c>
      <c r="B64" s="27" t="s">
        <v>376</v>
      </c>
      <c r="C64" s="31">
        <f>0+'FIGARO raw 2023'!D1468</f>
        <v>118.5</v>
      </c>
      <c r="D64" s="31">
        <f>0+'FIGARO raw 2023'!E1468</f>
        <v>13.2</v>
      </c>
      <c r="E64" s="31">
        <f>0+'FIGARO raw 2023'!F1468</f>
        <v>20.2</v>
      </c>
      <c r="F64" s="31">
        <f>0+'FIGARO raw 2023'!G1468</f>
        <v>54.7</v>
      </c>
      <c r="G64" s="31">
        <f>0+'FIGARO raw 2023'!H1468</f>
        <v>456.4</v>
      </c>
      <c r="H64" s="31">
        <f>0+'FIGARO raw 2023'!I1468</f>
        <v>132</v>
      </c>
      <c r="I64" s="31">
        <f>0+'FIGARO raw 2023'!J1468</f>
        <v>147.8</v>
      </c>
      <c r="J64" s="31">
        <f>0+'FIGARO raw 2023'!K1468</f>
        <v>108.1</v>
      </c>
      <c r="K64" s="31">
        <f>0+'FIGARO raw 2023'!L1468</f>
        <v>50.4</v>
      </c>
      <c r="L64" s="31">
        <f>0+'FIGARO raw 2023'!M1468</f>
        <v>125.5</v>
      </c>
      <c r="M64" s="31">
        <f>0+'FIGARO raw 2023'!N1468</f>
        <v>405.9</v>
      </c>
      <c r="N64" s="31">
        <f>0+'FIGARO raw 2023'!O1468</f>
        <v>178.9</v>
      </c>
      <c r="O64" s="31">
        <f>0+'FIGARO raw 2023'!P1468</f>
        <v>141.8</v>
      </c>
      <c r="P64" s="31">
        <f>0+'FIGARO raw 2023'!Q1468</f>
        <v>135.5</v>
      </c>
      <c r="Q64" s="31">
        <f>0+'FIGARO raw 2023'!R1468</f>
        <v>133.7</v>
      </c>
      <c r="R64" s="31">
        <f>0+'FIGARO raw 2023'!S1468</f>
        <v>209.8</v>
      </c>
      <c r="S64" s="31">
        <f>0+'FIGARO raw 2023'!T1468</f>
        <v>155.9</v>
      </c>
      <c r="T64" s="31">
        <f>0+'FIGARO raw 2023'!U1468</f>
        <v>171.2</v>
      </c>
      <c r="U64" s="31">
        <f>0+'FIGARO raw 2023'!V1468</f>
        <v>276.7</v>
      </c>
      <c r="V64" s="31">
        <f>0+'FIGARO raw 2023'!W1468</f>
        <v>280.5</v>
      </c>
      <c r="W64" s="31">
        <f>0+'FIGARO raw 2023'!X1468</f>
        <v>101</v>
      </c>
      <c r="X64" s="31">
        <f>0+'FIGARO raw 2023'!Y1468</f>
        <v>349.3</v>
      </c>
      <c r="Y64" s="31">
        <f>0+'FIGARO raw 2023'!Z1468</f>
        <v>56.8</v>
      </c>
      <c r="Z64" s="31">
        <f>0+'FIGARO raw 2023'!AA1468</f>
        <v>284.7</v>
      </c>
      <c r="AA64" s="31">
        <f>0+'FIGARO raw 2023'!AB1468</f>
        <v>62.6</v>
      </c>
      <c r="AB64" s="31">
        <f>0+'FIGARO raw 2023'!AC1468</f>
        <v>426.3</v>
      </c>
      <c r="AC64" s="31">
        <f>0+'FIGARO raw 2023'!AD1468</f>
        <v>606.5</v>
      </c>
      <c r="AD64" s="31">
        <f>0+'FIGARO raw 2023'!AE1468</f>
        <v>129.7</v>
      </c>
      <c r="AE64" s="31">
        <f>0+'FIGARO raw 2023'!AF1468</f>
        <v>503.6</v>
      </c>
      <c r="AF64" s="31">
        <f>0+'FIGARO raw 2023'!AG1468</f>
        <v>493</v>
      </c>
      <c r="AG64" s="31">
        <f>0+'FIGARO raw 2023'!AH1468</f>
        <v>427.7</v>
      </c>
      <c r="AH64" s="31">
        <f>0+'FIGARO raw 2023'!AI1468</f>
        <v>44.3</v>
      </c>
      <c r="AI64" s="31">
        <f>0+'FIGARO raw 2023'!AJ1468</f>
        <v>168.2</v>
      </c>
      <c r="AJ64" s="31">
        <f>0+'FIGARO raw 2023'!AK1468</f>
        <v>398.6</v>
      </c>
      <c r="AK64" s="31">
        <f>0+'FIGARO raw 2023'!AL1468</f>
        <v>79.2</v>
      </c>
      <c r="AL64" s="31">
        <f>0+'FIGARO raw 2023'!AM1468</f>
        <v>2404.1</v>
      </c>
      <c r="AM64" s="31">
        <f>0+'FIGARO raw 2023'!AN1468</f>
        <v>59</v>
      </c>
      <c r="AN64" s="31">
        <f>0+'FIGARO raw 2023'!AO1468</f>
        <v>261.6</v>
      </c>
      <c r="AO64" s="31">
        <f>0+'FIGARO raw 2023'!AP1468</f>
        <v>216</v>
      </c>
      <c r="AP64" s="31">
        <f>0+'FIGARO raw 2023'!AQ1468</f>
        <v>463.4</v>
      </c>
      <c r="AQ64" s="31">
        <f>0+'FIGARO raw 2023'!AR1468</f>
        <v>166</v>
      </c>
      <c r="AR64" s="31">
        <f>0+'FIGARO raw 2023'!AS1468</f>
        <v>83.6</v>
      </c>
      <c r="AS64" s="31">
        <f>0+'FIGARO raw 2023'!AT1468</f>
        <v>54.6</v>
      </c>
      <c r="AT64" s="31">
        <f>0+'FIGARO raw 2023'!AU1468</f>
        <v>238.2</v>
      </c>
      <c r="AU64" s="31">
        <f>0+'FIGARO raw 2023'!AV1468</f>
        <v>1707.8</v>
      </c>
      <c r="AV64" s="31">
        <f>0+'FIGARO raw 2023'!AW1468</f>
        <v>403.9</v>
      </c>
      <c r="AW64" s="31">
        <f>0+'FIGARO raw 2023'!AX1468</f>
        <v>161.1</v>
      </c>
      <c r="AX64" s="31">
        <f>0+'FIGARO raw 2023'!AY1468</f>
        <v>336.9</v>
      </c>
      <c r="AY64" s="31">
        <f>0+'FIGARO raw 2023'!AZ1468</f>
        <v>247.1</v>
      </c>
      <c r="AZ64" s="31">
        <f>0+'FIGARO raw 2023'!BA1468</f>
        <v>944.7</v>
      </c>
      <c r="BA64" s="31">
        <f>0+'FIGARO raw 2023'!BB1468</f>
        <v>313.8</v>
      </c>
      <c r="BB64" s="31">
        <f>0+'FIGARO raw 2023'!BC1468</f>
        <v>135</v>
      </c>
      <c r="BC64" s="31">
        <f>0+'FIGARO raw 2023'!BD1468</f>
        <v>739</v>
      </c>
      <c r="BD64" s="31">
        <f>0+'FIGARO raw 2023'!BE1468</f>
        <v>815.9</v>
      </c>
      <c r="BE64" s="31">
        <f>0+'FIGARO raw 2023'!BF1468</f>
        <v>516.1</v>
      </c>
      <c r="BF64" s="31">
        <f>0+'FIGARO raw 2023'!BG1468</f>
        <v>3350.8</v>
      </c>
      <c r="BG64" s="31">
        <f>0+'FIGARO raw 2023'!BH1468</f>
        <v>1793.7</v>
      </c>
      <c r="BH64" s="31">
        <f>0+'FIGARO raw 2023'!BI1468</f>
        <v>659.5</v>
      </c>
      <c r="BI64" s="31">
        <f>0+'FIGARO raw 2023'!BJ1468</f>
        <v>603.2</v>
      </c>
      <c r="BJ64" s="31">
        <f>0+'FIGARO raw 2023'!BK1468</f>
        <v>423.1</v>
      </c>
      <c r="BK64" s="31">
        <f>0+'FIGARO raw 2023'!BL1468</f>
        <v>14.1</v>
      </c>
      <c r="BL64" s="31">
        <f>0+'FIGARO raw 2023'!BM1468</f>
        <v>14096.1</v>
      </c>
      <c r="BM64" s="31">
        <f>0+'FIGARO raw 2023'!BN1468</f>
        <v>0</v>
      </c>
      <c r="BN64" s="31">
        <f>0+'FIGARO raw 2023'!BO1468</f>
        <v>0</v>
      </c>
      <c r="BO64" s="31">
        <f>0+'FIGARO raw 2023'!BP1468</f>
        <v>1022.7</v>
      </c>
      <c r="BP64" s="31">
        <f>0+'FIGARO raw 2023'!BQ1468</f>
        <v>146690.5</v>
      </c>
      <c r="BQ64" s="31">
        <f>0+'FIGARO raw 2023'!BR1468</f>
        <v>153.9</v>
      </c>
      <c r="BR64" s="31">
        <f>0+'FIGARO raw 2023'!BS1468</f>
        <v>287.6</v>
      </c>
      <c r="BS64" s="31">
        <f>0+'FIGARO raw 2023'!BT1468</f>
        <v>32.1</v>
      </c>
    </row>
    <row r="65" spans="1:71" x14ac:dyDescent="0.25">
      <c r="A65" s="36" t="s">
        <v>308</v>
      </c>
      <c r="B65" s="27" t="s">
        <v>377</v>
      </c>
      <c r="C65" s="31">
        <f>0+'FIGARO raw 2023'!D1492</f>
        <v>13.3</v>
      </c>
      <c r="D65" s="31">
        <f>0+'FIGARO raw 2023'!E1492</f>
        <v>1.4</v>
      </c>
      <c r="E65" s="31">
        <f>0+'FIGARO raw 2023'!F1492</f>
        <v>20.2</v>
      </c>
      <c r="F65" s="31">
        <f>0+'FIGARO raw 2023'!G1492</f>
        <v>0</v>
      </c>
      <c r="G65" s="31">
        <f>0+'FIGARO raw 2023'!H1492</f>
        <v>49.2</v>
      </c>
      <c r="H65" s="31">
        <f>0+'FIGARO raw 2023'!I1492</f>
        <v>0</v>
      </c>
      <c r="I65" s="31">
        <f>0+'FIGARO raw 2023'!J1492</f>
        <v>0</v>
      </c>
      <c r="J65" s="31">
        <f>0+'FIGARO raw 2023'!K1492</f>
        <v>0</v>
      </c>
      <c r="K65" s="31">
        <f>0+'FIGARO raw 2023'!L1492</f>
        <v>0</v>
      </c>
      <c r="L65" s="31">
        <f>0+'FIGARO raw 2023'!M1492</f>
        <v>0</v>
      </c>
      <c r="M65" s="31">
        <f>0+'FIGARO raw 2023'!N1492</f>
        <v>0.1</v>
      </c>
      <c r="N65" s="31">
        <f>0+'FIGARO raw 2023'!O1492</f>
        <v>0</v>
      </c>
      <c r="O65" s="31">
        <f>0+'FIGARO raw 2023'!P1492</f>
        <v>0</v>
      </c>
      <c r="P65" s="31">
        <f>0+'FIGARO raw 2023'!Q1492</f>
        <v>0</v>
      </c>
      <c r="Q65" s="31">
        <f>0+'FIGARO raw 2023'!R1492</f>
        <v>0</v>
      </c>
      <c r="R65" s="31">
        <f>0+'FIGARO raw 2023'!S1492</f>
        <v>0</v>
      </c>
      <c r="S65" s="31">
        <f>0+'FIGARO raw 2023'!T1492</f>
        <v>0</v>
      </c>
      <c r="T65" s="31">
        <f>0+'FIGARO raw 2023'!U1492</f>
        <v>0</v>
      </c>
      <c r="U65" s="31">
        <f>0+'FIGARO raw 2023'!V1492</f>
        <v>0</v>
      </c>
      <c r="V65" s="31">
        <f>0+'FIGARO raw 2023'!W1492</f>
        <v>0</v>
      </c>
      <c r="W65" s="31">
        <f>0+'FIGARO raw 2023'!X1492</f>
        <v>0</v>
      </c>
      <c r="X65" s="31">
        <f>0+'FIGARO raw 2023'!Y1492</f>
        <v>0</v>
      </c>
      <c r="Y65" s="31">
        <f>0+'FIGARO raw 2023'!Z1492</f>
        <v>0.1</v>
      </c>
      <c r="Z65" s="31">
        <f>0+'FIGARO raw 2023'!AA1492</f>
        <v>0</v>
      </c>
      <c r="AA65" s="31">
        <f>0+'FIGARO raw 2023'!AB1492</f>
        <v>0</v>
      </c>
      <c r="AB65" s="31">
        <f>0+'FIGARO raw 2023'!AC1492</f>
        <v>0</v>
      </c>
      <c r="AC65" s="31">
        <f>0+'FIGARO raw 2023'!AD1492</f>
        <v>8.8</v>
      </c>
      <c r="AD65" s="31">
        <f>0+'FIGARO raw 2023'!AE1492</f>
        <v>0</v>
      </c>
      <c r="AE65" s="31">
        <f>0+'FIGARO raw 2023'!AF1492</f>
        <v>0</v>
      </c>
      <c r="AF65" s="31">
        <f>0+'FIGARO raw 2023'!AG1492</f>
        <v>0</v>
      </c>
      <c r="AG65" s="31">
        <f>0+'FIGARO raw 2023'!AH1492</f>
        <v>0</v>
      </c>
      <c r="AH65" s="31">
        <f>0+'FIGARO raw 2023'!AI1492</f>
        <v>0.4</v>
      </c>
      <c r="AI65" s="31">
        <f>0+'FIGARO raw 2023'!AJ1492</f>
        <v>0</v>
      </c>
      <c r="AJ65" s="31">
        <f>0+'FIGARO raw 2023'!AK1492</f>
        <v>20.8</v>
      </c>
      <c r="AK65" s="31">
        <f>0+'FIGARO raw 2023'!AL1492</f>
        <v>0</v>
      </c>
      <c r="AL65" s="31">
        <f>0+'FIGARO raw 2023'!AM1492</f>
        <v>2.4</v>
      </c>
      <c r="AM65" s="31">
        <f>0+'FIGARO raw 2023'!AN1492</f>
        <v>0</v>
      </c>
      <c r="AN65" s="31">
        <f>0+'FIGARO raw 2023'!AO1492</f>
        <v>0</v>
      </c>
      <c r="AO65" s="31">
        <f>0+'FIGARO raw 2023'!AP1492</f>
        <v>0</v>
      </c>
      <c r="AP65" s="31">
        <f>0+'FIGARO raw 2023'!AQ1492</f>
        <v>0</v>
      </c>
      <c r="AQ65" s="31">
        <f>0+'FIGARO raw 2023'!AR1492</f>
        <v>0</v>
      </c>
      <c r="AR65" s="31">
        <f>0+'FIGARO raw 2023'!AS1492</f>
        <v>0</v>
      </c>
      <c r="AS65" s="31">
        <f>0+'FIGARO raw 2023'!AT1492</f>
        <v>0</v>
      </c>
      <c r="AT65" s="31">
        <f>0+'FIGARO raw 2023'!AU1492</f>
        <v>7</v>
      </c>
      <c r="AU65" s="31">
        <f>0+'FIGARO raw 2023'!AV1492</f>
        <v>0</v>
      </c>
      <c r="AV65" s="31">
        <f>0+'FIGARO raw 2023'!AW1492</f>
        <v>4.2</v>
      </c>
      <c r="AW65" s="31">
        <f>0+'FIGARO raw 2023'!AX1492</f>
        <v>1.4</v>
      </c>
      <c r="AX65" s="31">
        <f>0+'FIGARO raw 2023'!AY1492</f>
        <v>0</v>
      </c>
      <c r="AY65" s="31">
        <f>0+'FIGARO raw 2023'!AZ1492</f>
        <v>0</v>
      </c>
      <c r="AZ65" s="31">
        <f>0+'FIGARO raw 2023'!BA1492</f>
        <v>0</v>
      </c>
      <c r="BA65" s="31">
        <f>0+'FIGARO raw 2023'!BB1492</f>
        <v>2.5</v>
      </c>
      <c r="BB65" s="31">
        <f>0+'FIGARO raw 2023'!BC1492</f>
        <v>0.4</v>
      </c>
      <c r="BC65" s="31">
        <f>0+'FIGARO raw 2023'!BD1492</f>
        <v>4.6</v>
      </c>
      <c r="BD65" s="31">
        <f>0+'FIGARO raw 2023'!BE1492</f>
        <v>280.9</v>
      </c>
      <c r="BE65" s="31">
        <f>0+'FIGARO raw 2023'!BF1492</f>
        <v>81.3</v>
      </c>
      <c r="BF65" s="31">
        <f>0+'FIGARO raw 2023'!BG1492</f>
        <v>63.9</v>
      </c>
      <c r="BG65" s="31">
        <f>0+'FIGARO raw 2023'!BH1492</f>
        <v>72.3</v>
      </c>
      <c r="BH65" s="31">
        <f>0+'FIGARO raw 2023'!BI1492</f>
        <v>10</v>
      </c>
      <c r="BI65" s="31">
        <f>0+'FIGARO raw 2023'!BJ1492</f>
        <v>5.2</v>
      </c>
      <c r="BJ65" s="31">
        <f>0+'FIGARO raw 2023'!BK1492</f>
        <v>1.1</v>
      </c>
      <c r="BK65" s="31">
        <f>0+'FIGARO raw 2023'!BL1492</f>
        <v>0</v>
      </c>
      <c r="BL65" s="31">
        <f>0+'FIGARO raw 2023'!BM1492</f>
        <v>0</v>
      </c>
      <c r="BM65" s="31">
        <f>0+'FIGARO raw 2023'!BN1492</f>
        <v>0</v>
      </c>
      <c r="BN65" s="31">
        <f>0+'FIGARO raw 2023'!BO1492</f>
        <v>0</v>
      </c>
      <c r="BO65" s="31">
        <f>0+'FIGARO raw 2023'!BP1492</f>
        <v>1743.1</v>
      </c>
      <c r="BP65" s="31">
        <f>0+'FIGARO raw 2023'!BQ1492</f>
        <v>43634.9</v>
      </c>
      <c r="BQ65" s="31">
        <f>0+'FIGARO raw 2023'!BR1492</f>
        <v>0</v>
      </c>
      <c r="BR65" s="31">
        <f>0+'FIGARO raw 2023'!BS1492</f>
        <v>0.5</v>
      </c>
      <c r="BS65" s="31">
        <f>0+'FIGARO raw 2023'!BT1492</f>
        <v>0</v>
      </c>
    </row>
    <row r="66" spans="1:71" x14ac:dyDescent="0.25">
      <c r="A66" s="36" t="s">
        <v>309</v>
      </c>
      <c r="B66" s="27" t="s">
        <v>378</v>
      </c>
      <c r="C66" s="31">
        <f>0+'FIGARO raw 2023'!D1516</f>
        <v>0</v>
      </c>
      <c r="D66" s="31">
        <f>0+'FIGARO raw 2023'!E1516</f>
        <v>0</v>
      </c>
      <c r="E66" s="31">
        <f>0+'FIGARO raw 2023'!F1516</f>
        <v>0</v>
      </c>
      <c r="F66" s="31">
        <f>0+'FIGARO raw 2023'!G1516</f>
        <v>0</v>
      </c>
      <c r="G66" s="31">
        <f>0+'FIGARO raw 2023'!H1516</f>
        <v>0</v>
      </c>
      <c r="H66" s="31">
        <f>0+'FIGARO raw 2023'!I1516</f>
        <v>0</v>
      </c>
      <c r="I66" s="31">
        <f>0+'FIGARO raw 2023'!J1516</f>
        <v>0</v>
      </c>
      <c r="J66" s="31">
        <f>0+'FIGARO raw 2023'!K1516</f>
        <v>0</v>
      </c>
      <c r="K66" s="31">
        <f>0+'FIGARO raw 2023'!L1516</f>
        <v>0</v>
      </c>
      <c r="L66" s="31">
        <f>0+'FIGARO raw 2023'!M1516</f>
        <v>0</v>
      </c>
      <c r="M66" s="31">
        <f>0+'FIGARO raw 2023'!N1516</f>
        <v>0</v>
      </c>
      <c r="N66" s="31">
        <f>0+'FIGARO raw 2023'!O1516</f>
        <v>0</v>
      </c>
      <c r="O66" s="31">
        <f>0+'FIGARO raw 2023'!P1516</f>
        <v>0</v>
      </c>
      <c r="P66" s="31">
        <f>0+'FIGARO raw 2023'!Q1516</f>
        <v>0</v>
      </c>
      <c r="Q66" s="31">
        <f>0+'FIGARO raw 2023'!R1516</f>
        <v>0</v>
      </c>
      <c r="R66" s="31">
        <f>0+'FIGARO raw 2023'!S1516</f>
        <v>0</v>
      </c>
      <c r="S66" s="31">
        <f>0+'FIGARO raw 2023'!T1516</f>
        <v>0</v>
      </c>
      <c r="T66" s="31">
        <f>0+'FIGARO raw 2023'!U1516</f>
        <v>0</v>
      </c>
      <c r="U66" s="31">
        <f>0+'FIGARO raw 2023'!V1516</f>
        <v>0</v>
      </c>
      <c r="V66" s="31">
        <f>0+'FIGARO raw 2023'!W1516</f>
        <v>0</v>
      </c>
      <c r="W66" s="31">
        <f>0+'FIGARO raw 2023'!X1516</f>
        <v>0</v>
      </c>
      <c r="X66" s="31">
        <f>0+'FIGARO raw 2023'!Y1516</f>
        <v>0</v>
      </c>
      <c r="Y66" s="31">
        <f>0+'FIGARO raw 2023'!Z1516</f>
        <v>0</v>
      </c>
      <c r="Z66" s="31">
        <f>0+'FIGARO raw 2023'!AA1516</f>
        <v>0</v>
      </c>
      <c r="AA66" s="31">
        <f>0+'FIGARO raw 2023'!AB1516</f>
        <v>0</v>
      </c>
      <c r="AB66" s="31">
        <f>0+'FIGARO raw 2023'!AC1516</f>
        <v>0</v>
      </c>
      <c r="AC66" s="31">
        <f>0+'FIGARO raw 2023'!AD1516</f>
        <v>0</v>
      </c>
      <c r="AD66" s="31">
        <f>0+'FIGARO raw 2023'!AE1516</f>
        <v>0</v>
      </c>
      <c r="AE66" s="31">
        <f>0+'FIGARO raw 2023'!AF1516</f>
        <v>0</v>
      </c>
      <c r="AF66" s="31">
        <f>0+'FIGARO raw 2023'!AG1516</f>
        <v>0</v>
      </c>
      <c r="AG66" s="31">
        <f>0+'FIGARO raw 2023'!AH1516</f>
        <v>0</v>
      </c>
      <c r="AH66" s="31">
        <f>0+'FIGARO raw 2023'!AI1516</f>
        <v>0</v>
      </c>
      <c r="AI66" s="31">
        <f>0+'FIGARO raw 2023'!AJ1516</f>
        <v>0</v>
      </c>
      <c r="AJ66" s="31">
        <f>0+'FIGARO raw 2023'!AK1516</f>
        <v>0</v>
      </c>
      <c r="AK66" s="31">
        <f>0+'FIGARO raw 2023'!AL1516</f>
        <v>0</v>
      </c>
      <c r="AL66" s="31">
        <f>0+'FIGARO raw 2023'!AM1516</f>
        <v>0</v>
      </c>
      <c r="AM66" s="31">
        <f>0+'FIGARO raw 2023'!AN1516</f>
        <v>0</v>
      </c>
      <c r="AN66" s="31">
        <f>0+'FIGARO raw 2023'!AO1516</f>
        <v>0</v>
      </c>
      <c r="AO66" s="31">
        <f>0+'FIGARO raw 2023'!AP1516</f>
        <v>0</v>
      </c>
      <c r="AP66" s="31">
        <f>0+'FIGARO raw 2023'!AQ1516</f>
        <v>0</v>
      </c>
      <c r="AQ66" s="31">
        <f>0+'FIGARO raw 2023'!AR1516</f>
        <v>0</v>
      </c>
      <c r="AR66" s="31">
        <f>0+'FIGARO raw 2023'!AS1516</f>
        <v>0</v>
      </c>
      <c r="AS66" s="31">
        <f>0+'FIGARO raw 2023'!AT1516</f>
        <v>0</v>
      </c>
      <c r="AT66" s="31">
        <f>0+'FIGARO raw 2023'!AU1516</f>
        <v>0</v>
      </c>
      <c r="AU66" s="31">
        <f>0+'FIGARO raw 2023'!AV1516</f>
        <v>0</v>
      </c>
      <c r="AV66" s="31">
        <f>0+'FIGARO raw 2023'!AW1516</f>
        <v>0</v>
      </c>
      <c r="AW66" s="31">
        <f>0+'FIGARO raw 2023'!AX1516</f>
        <v>0</v>
      </c>
      <c r="AX66" s="31">
        <f>0+'FIGARO raw 2023'!AY1516</f>
        <v>0</v>
      </c>
      <c r="AY66" s="31">
        <f>0+'FIGARO raw 2023'!AZ1516</f>
        <v>0</v>
      </c>
      <c r="AZ66" s="31">
        <f>0+'FIGARO raw 2023'!BA1516</f>
        <v>0</v>
      </c>
      <c r="BA66" s="31">
        <f>0+'FIGARO raw 2023'!BB1516</f>
        <v>0</v>
      </c>
      <c r="BB66" s="31">
        <f>0+'FIGARO raw 2023'!BC1516</f>
        <v>0</v>
      </c>
      <c r="BC66" s="31">
        <f>0+'FIGARO raw 2023'!BD1516</f>
        <v>0</v>
      </c>
      <c r="BD66" s="31">
        <f>0+'FIGARO raw 2023'!BE1516</f>
        <v>0</v>
      </c>
      <c r="BE66" s="31">
        <f>0+'FIGARO raw 2023'!BF1516</f>
        <v>0</v>
      </c>
      <c r="BF66" s="31">
        <f>0+'FIGARO raw 2023'!BG1516</f>
        <v>0</v>
      </c>
      <c r="BG66" s="31">
        <f>0+'FIGARO raw 2023'!BH1516</f>
        <v>0</v>
      </c>
      <c r="BH66" s="31">
        <f>0+'FIGARO raw 2023'!BI1516</f>
        <v>0</v>
      </c>
      <c r="BI66" s="31">
        <f>0+'FIGARO raw 2023'!BJ1516</f>
        <v>0</v>
      </c>
      <c r="BJ66" s="31">
        <f>0+'FIGARO raw 2023'!BK1516</f>
        <v>0</v>
      </c>
      <c r="BK66" s="31">
        <f>0+'FIGARO raw 2023'!BL1516</f>
        <v>0</v>
      </c>
      <c r="BL66" s="31">
        <f>0+'FIGARO raw 2023'!BM1516</f>
        <v>0</v>
      </c>
      <c r="BM66" s="31">
        <f>0+'FIGARO raw 2023'!BN1516</f>
        <v>0</v>
      </c>
      <c r="BN66" s="31">
        <f>0+'FIGARO raw 2023'!BO1516</f>
        <v>0</v>
      </c>
      <c r="BO66" s="31">
        <f>0+'FIGARO raw 2023'!BP1516</f>
        <v>0</v>
      </c>
      <c r="BP66" s="31">
        <f>0+'FIGARO raw 2023'!BQ1516</f>
        <v>0</v>
      </c>
      <c r="BQ66" s="31">
        <f>0+'FIGARO raw 2023'!BR1516</f>
        <v>0</v>
      </c>
      <c r="BR66" s="31">
        <f>0+'FIGARO raw 2023'!BS1516</f>
        <v>0</v>
      </c>
      <c r="BS66" s="31">
        <f>0+'FIGARO raw 2023'!BT1516</f>
        <v>0</v>
      </c>
    </row>
    <row r="67" spans="1:71" x14ac:dyDescent="0.25">
      <c r="A67" s="36" t="s">
        <v>408</v>
      </c>
      <c r="B67" s="27" t="s">
        <v>409</v>
      </c>
      <c r="C67" s="31">
        <f>0+'FIGARO raw 2023'!D1540</f>
        <v>230146.4</v>
      </c>
      <c r="D67" s="31">
        <f>0+'FIGARO raw 2023'!E1540</f>
        <v>21434.6</v>
      </c>
      <c r="E67" s="31">
        <f>0+'FIGARO raw 2023'!F1540</f>
        <v>4307.4</v>
      </c>
      <c r="F67" s="31">
        <f>0+'FIGARO raw 2023'!G1540</f>
        <v>38968.7</v>
      </c>
      <c r="G67" s="31">
        <f>0+'FIGARO raw 2023'!H1540</f>
        <v>132312.7</v>
      </c>
      <c r="H67" s="31">
        <f>0+'FIGARO raw 2023'!I1540</f>
        <v>32088.6</v>
      </c>
      <c r="I67" s="31">
        <f>0+'FIGARO raw 2023'!J1540</f>
        <v>25626.3</v>
      </c>
      <c r="J67" s="31">
        <f>0+'FIGARO raw 2023'!K1540</f>
        <v>25312.8</v>
      </c>
      <c r="K67" s="31">
        <f>0+'FIGARO raw 2023'!L1540</f>
        <v>9276.4</v>
      </c>
      <c r="L67" s="31">
        <f>0+'FIGARO raw 2023'!M1540</f>
        <v>47156.4</v>
      </c>
      <c r="M67" s="31">
        <f>0+'FIGARO raw 2023'!N1540</f>
        <v>65780.2</v>
      </c>
      <c r="N67" s="31">
        <f>0+'FIGARO raw 2023'!O1540</f>
        <v>131798.9</v>
      </c>
      <c r="O67" s="31">
        <f>0+'FIGARO raw 2023'!P1540</f>
        <v>41902.2</v>
      </c>
      <c r="P67" s="31">
        <f>0+'FIGARO raw 2023'!Q1540</f>
        <v>34716.6</v>
      </c>
      <c r="Q67" s="31">
        <f>0+'FIGARO raw 2023'!R1540</f>
        <v>37886.3</v>
      </c>
      <c r="R67" s="31">
        <f>0+'FIGARO raw 2023'!S1540</f>
        <v>74974.8</v>
      </c>
      <c r="S67" s="31">
        <f>0+'FIGARO raw 2023'!T1540</f>
        <v>118454.5</v>
      </c>
      <c r="T67" s="31">
        <f>0+'FIGARO raw 2023'!U1540</f>
        <v>42546.6</v>
      </c>
      <c r="U67" s="31">
        <f>0+'FIGARO raw 2023'!V1540</f>
        <v>102190.3</v>
      </c>
      <c r="V67" s="31">
        <f>0+'FIGARO raw 2023'!W1540</f>
        <v>137475.3</v>
      </c>
      <c r="W67" s="31">
        <f>0+'FIGARO raw 2023'!X1540</f>
        <v>28397.8</v>
      </c>
      <c r="X67" s="31">
        <f>0+'FIGARO raw 2023'!Y1540</f>
        <v>45579.9</v>
      </c>
      <c r="Y67" s="31">
        <f>0+'FIGARO raw 2023'!Z1540</f>
        <v>30311.2</v>
      </c>
      <c r="Z67" s="31">
        <f>0+'FIGARO raw 2023'!AA1540</f>
        <v>335246.8</v>
      </c>
      <c r="AA67" s="31">
        <f>0+'FIGARO raw 2023'!AB1540</f>
        <v>17647.3</v>
      </c>
      <c r="AB67" s="31">
        <f>0+'FIGARO raw 2023'!AC1540</f>
        <v>61027.4</v>
      </c>
      <c r="AC67" s="31">
        <f>0+'FIGARO raw 2023'!AD1540</f>
        <v>398479.8</v>
      </c>
      <c r="AD67" s="31">
        <f>0+'FIGARO raw 2023'!AE1540</f>
        <v>87315.4</v>
      </c>
      <c r="AE67" s="31">
        <f>0+'FIGARO raw 2023'!AF1540</f>
        <v>472646.7</v>
      </c>
      <c r="AF67" s="31">
        <f>0+'FIGARO raw 2023'!AG1540</f>
        <v>220766.7</v>
      </c>
      <c r="AG67" s="31">
        <f>0+'FIGARO raw 2023'!AH1540</f>
        <v>113506.3</v>
      </c>
      <c r="AH67" s="31">
        <f>0+'FIGARO raw 2023'!AI1540</f>
        <v>59586.5</v>
      </c>
      <c r="AI67" s="31">
        <f>0+'FIGARO raw 2023'!AJ1540</f>
        <v>11937.6</v>
      </c>
      <c r="AJ67" s="31">
        <f>0+'FIGARO raw 2023'!AK1540</f>
        <v>123878.1</v>
      </c>
      <c r="AK67" s="31">
        <f>0+'FIGARO raw 2023'!AL1540</f>
        <v>8280.7</v>
      </c>
      <c r="AL67" s="31">
        <f>0+'FIGARO raw 2023'!AM1540</f>
        <v>178636.3</v>
      </c>
      <c r="AM67" s="31">
        <f>0+'FIGARO raw 2023'!AN1540</f>
        <v>64425.8</v>
      </c>
      <c r="AN67" s="31">
        <f>0+'FIGARO raw 2023'!AO1540</f>
        <v>31726.2</v>
      </c>
      <c r="AO67" s="31">
        <f>0+'FIGARO raw 2023'!AP1540</f>
        <v>86386.5</v>
      </c>
      <c r="AP67" s="31">
        <f>0+'FIGARO raw 2023'!AQ1540</f>
        <v>181778.8</v>
      </c>
      <c r="AQ67" s="31">
        <f>0+'FIGARO raw 2023'!AR1540</f>
        <v>207063.7</v>
      </c>
      <c r="AR67" s="31">
        <f>0+'FIGARO raw 2023'!AS1540</f>
        <v>77592.6</v>
      </c>
      <c r="AS67" s="31">
        <f>0+'FIGARO raw 2023'!AT1540</f>
        <v>50830.9</v>
      </c>
      <c r="AT67" s="31">
        <f>0+'FIGARO raw 2023'!AU1540</f>
        <v>1495163.6</v>
      </c>
      <c r="AU67" s="31">
        <f>0+'FIGARO raw 2023'!AV1540</f>
        <v>210975.3</v>
      </c>
      <c r="AV67" s="31">
        <f>0+'FIGARO raw 2023'!AW1540</f>
        <v>83826.4</v>
      </c>
      <c r="AW67" s="31">
        <f>0+'FIGARO raw 2023'!AX1540</f>
        <v>81112.1</v>
      </c>
      <c r="AX67" s="31">
        <f>0+'FIGARO raw 2023'!AY1540</f>
        <v>25001.2</v>
      </c>
      <c r="AY67" s="31">
        <f>0+'FIGARO raw 2023'!AZ1540</f>
        <v>47044.1</v>
      </c>
      <c r="AZ67" s="31">
        <f>0+'FIGARO raw 2023'!BA1540</f>
        <v>159246.6</v>
      </c>
      <c r="BA67" s="31">
        <f>0+'FIGARO raw 2023'!BB1540</f>
        <v>11516.8</v>
      </c>
      <c r="BB67" s="31">
        <f>0+'FIGARO raw 2023'!BC1540</f>
        <v>16841.4</v>
      </c>
      <c r="BC67" s="31">
        <f>0+'FIGARO raw 2023'!BD1540</f>
        <v>97541.7</v>
      </c>
      <c r="BD67" s="31">
        <f>0+'FIGARO raw 2023'!BE1540</f>
        <v>235106.9</v>
      </c>
      <c r="BE67" s="31">
        <f>0+'FIGARO raw 2023'!BF1540</f>
        <v>119321.5</v>
      </c>
      <c r="BF67" s="31">
        <f>0+'FIGARO raw 2023'!BG1540</f>
        <v>221855.3</v>
      </c>
      <c r="BG67" s="31">
        <f>0+'FIGARO raw 2023'!BH1540</f>
        <v>43459.1</v>
      </c>
      <c r="BH67" s="31">
        <f>0+'FIGARO raw 2023'!BI1540</f>
        <v>55685.1</v>
      </c>
      <c r="BI67" s="31">
        <f>0+'FIGARO raw 2023'!BJ1540</f>
        <v>24019.6</v>
      </c>
      <c r="BJ67" s="31">
        <f>0+'FIGARO raw 2023'!BK1540</f>
        <v>10920.5</v>
      </c>
      <c r="BK67" s="31">
        <f>0+'FIGARO raw 2023'!BL1540</f>
        <v>7966</v>
      </c>
      <c r="BL67" s="31">
        <f>0+'FIGARO raw 2023'!BM1540</f>
        <v>73395.4</v>
      </c>
      <c r="BM67" s="31">
        <f>0+'FIGARO raw 2023'!BN1540</f>
        <v>12.1</v>
      </c>
      <c r="BN67" s="31">
        <f>0+'FIGARO raw 2023'!BO1540</f>
        <v>0</v>
      </c>
      <c r="BO67" s="31">
        <f>0+'FIGARO raw 2023'!BP1540</f>
        <v>0</v>
      </c>
      <c r="BP67" s="31">
        <f>0+'FIGARO raw 2023'!BQ1540</f>
        <v>0</v>
      </c>
      <c r="BQ67" s="31">
        <f>0+'FIGARO raw 2023'!BR1540</f>
        <v>0</v>
      </c>
      <c r="BR67" s="31">
        <f>0+'FIGARO raw 2023'!BS1540</f>
        <v>0</v>
      </c>
      <c r="BS67" s="31">
        <f>0+'FIGARO raw 2023'!BT1540</f>
        <v>0</v>
      </c>
    </row>
    <row r="68" spans="1:71" x14ac:dyDescent="0.25">
      <c r="A68" s="36" t="s">
        <v>410</v>
      </c>
      <c r="B68" s="27" t="s">
        <v>411</v>
      </c>
      <c r="C68" s="31">
        <f>0+'FIGARO raw 2023'!D1564</f>
        <v>55795.8</v>
      </c>
      <c r="D68" s="31">
        <f>0+'FIGARO raw 2023'!E1564</f>
        <v>9168.9</v>
      </c>
      <c r="E68" s="31">
        <f>0+'FIGARO raw 2023'!F1564</f>
        <v>2540</v>
      </c>
      <c r="F68" s="31">
        <f>0+'FIGARO raw 2023'!G1564</f>
        <v>19451.9</v>
      </c>
      <c r="G68" s="31">
        <f>0+'FIGARO raw 2023'!H1564</f>
        <v>163173.1</v>
      </c>
      <c r="H68" s="31">
        <f>0+'FIGARO raw 2023'!I1564</f>
        <v>44207.4</v>
      </c>
      <c r="I68" s="31">
        <f>0+'FIGARO raw 2023'!J1564</f>
        <v>27376.6</v>
      </c>
      <c r="J68" s="31">
        <f>0+'FIGARO raw 2023'!K1564</f>
        <v>28810.8</v>
      </c>
      <c r="K68" s="31">
        <f>0+'FIGARO raw 2023'!L1564</f>
        <v>16842.9</v>
      </c>
      <c r="L68" s="31">
        <f>0+'FIGARO raw 2023'!M1564</f>
        <v>9163.1</v>
      </c>
      <c r="M68" s="31">
        <f>0+'FIGARO raw 2023'!N1564</f>
        <v>78035.1</v>
      </c>
      <c r="N68" s="31">
        <f>0+'FIGARO raw 2023'!O1564</f>
        <v>43594.6</v>
      </c>
      <c r="O68" s="31">
        <f>0+'FIGARO raw 2023'!P1564</f>
        <v>66784.9</v>
      </c>
      <c r="P68" s="31">
        <f>0+'FIGARO raw 2023'!Q1564</f>
        <v>48639</v>
      </c>
      <c r="Q68" s="31">
        <f>0+'FIGARO raw 2023'!R1564</f>
        <v>47120.7</v>
      </c>
      <c r="R68" s="31">
        <f>0+'FIGARO raw 2023'!S1564</f>
        <v>141421.8</v>
      </c>
      <c r="S68" s="31">
        <f>0+'FIGARO raw 2023'!T1564</f>
        <v>64081</v>
      </c>
      <c r="T68" s="31">
        <f>0+'FIGARO raw 2023'!U1564</f>
        <v>75910</v>
      </c>
      <c r="U68" s="31">
        <f>0+'FIGARO raw 2023'!V1564</f>
        <v>170726.5</v>
      </c>
      <c r="V68" s="31">
        <f>0+'FIGARO raw 2023'!W1564</f>
        <v>134665.4</v>
      </c>
      <c r="W68" s="31">
        <f>0+'FIGARO raw 2023'!X1564</f>
        <v>40847.3</v>
      </c>
      <c r="X68" s="31">
        <f>0+'FIGARO raw 2023'!Y1564</f>
        <v>62954.8</v>
      </c>
      <c r="Y68" s="31">
        <f>0+'FIGARO raw 2023'!Z1564</f>
        <v>70079.3</v>
      </c>
      <c r="Z68" s="31">
        <f>0+'FIGARO raw 2023'!AA1564</f>
        <v>83268.5</v>
      </c>
      <c r="AA68" s="31">
        <f>0+'FIGARO raw 2023'!AB1564</f>
        <v>14135.1</v>
      </c>
      <c r="AB68" s="31">
        <f>0+'FIGARO raw 2023'!AC1564</f>
        <v>49814.9</v>
      </c>
      <c r="AC68" s="31">
        <f>0+'FIGARO raw 2023'!AD1564</f>
        <v>460011.2</v>
      </c>
      <c r="AD68" s="31">
        <f>0+'FIGARO raw 2023'!AE1564</f>
        <v>116614.7</v>
      </c>
      <c r="AE68" s="31">
        <f>0+'FIGARO raw 2023'!AF1564</f>
        <v>439785</v>
      </c>
      <c r="AF68" s="31">
        <f>0+'FIGARO raw 2023'!AG1564</f>
        <v>388581.7</v>
      </c>
      <c r="AG68" s="31">
        <f>0+'FIGARO raw 2023'!AH1564</f>
        <v>198638.5</v>
      </c>
      <c r="AH68" s="31">
        <f>0+'FIGARO raw 2023'!AI1564</f>
        <v>13497.9</v>
      </c>
      <c r="AI68" s="31">
        <f>0+'FIGARO raw 2023'!AJ1564</f>
        <v>20724.1</v>
      </c>
      <c r="AJ68" s="31">
        <f>0+'FIGARO raw 2023'!AK1564</f>
        <v>146271</v>
      </c>
      <c r="AK68" s="31">
        <f>0+'FIGARO raw 2023'!AL1564</f>
        <v>47483.1</v>
      </c>
      <c r="AL68" s="31">
        <f>0+'FIGARO raw 2023'!AM1564</f>
        <v>237266.2</v>
      </c>
      <c r="AM68" s="31">
        <f>0+'FIGARO raw 2023'!AN1564</f>
        <v>41434.8</v>
      </c>
      <c r="AN68" s="31">
        <f>0+'FIGARO raw 2023'!AO1564</f>
        <v>36394.6</v>
      </c>
      <c r="AO68" s="31">
        <f>0+'FIGARO raw 2023'!AP1564</f>
        <v>46778.1</v>
      </c>
      <c r="AP68" s="31">
        <f>0+'FIGARO raw 2023'!AQ1564</f>
        <v>326346.8</v>
      </c>
      <c r="AQ68" s="31">
        <f>0+'FIGARO raw 2023'!AR1564</f>
        <v>202559.6</v>
      </c>
      <c r="AR68" s="31">
        <f>0+'FIGARO raw 2023'!AS1564</f>
        <v>52745.7</v>
      </c>
      <c r="AS68" s="31">
        <f>0+'FIGARO raw 2023'!AT1564</f>
        <v>75668.7</v>
      </c>
      <c r="AT68" s="31">
        <f>0+'FIGARO raw 2023'!AU1564</f>
        <v>84237</v>
      </c>
      <c r="AU68" s="31">
        <f>0+'FIGARO raw 2023'!AV1564</f>
        <v>339931.2</v>
      </c>
      <c r="AV68" s="31">
        <f>0+'FIGARO raw 2023'!AW1564</f>
        <v>140991.6</v>
      </c>
      <c r="AW68" s="31">
        <f>0+'FIGARO raw 2023'!AX1564</f>
        <v>80574.1</v>
      </c>
      <c r="AX68" s="31">
        <f>0+'FIGARO raw 2023'!AY1564</f>
        <v>40093.7</v>
      </c>
      <c r="AY68" s="31">
        <f>0+'FIGARO raw 2023'!AZ1564</f>
        <v>34556.9</v>
      </c>
      <c r="AZ68" s="31">
        <f>0+'FIGARO raw 2023'!BA1564</f>
        <v>33083.2</v>
      </c>
      <c r="BA68" s="31">
        <f>0+'FIGARO raw 2023'!BB1564</f>
        <v>165308.9</v>
      </c>
      <c r="BB68" s="31">
        <f>0+'FIGARO raw 2023'!BC1564</f>
        <v>12775</v>
      </c>
      <c r="BC68" s="31">
        <f>0+'FIGARO raw 2023'!BD1564</f>
        <v>231395.7</v>
      </c>
      <c r="BD68" s="31">
        <f>0+'FIGARO raw 2023'!BE1564</f>
        <v>713606.4</v>
      </c>
      <c r="BE68" s="31">
        <f>0+'FIGARO raw 2023'!BF1564</f>
        <v>615661.2</v>
      </c>
      <c r="BF68" s="31">
        <f>0+'FIGARO raw 2023'!BG1564</f>
        <v>556785.3</v>
      </c>
      <c r="BG68" s="31">
        <f>0+'FIGARO raw 2023'!BH1564</f>
        <v>326038.8</v>
      </c>
      <c r="BH68" s="31">
        <f>0+'FIGARO raw 2023'!BI1564</f>
        <v>54191.3</v>
      </c>
      <c r="BI68" s="31">
        <f>0+'FIGARO raw 2023'!BJ1564</f>
        <v>54683.6</v>
      </c>
      <c r="BJ68" s="31">
        <f>0+'FIGARO raw 2023'!BK1564</f>
        <v>89371.3</v>
      </c>
      <c r="BK68" s="31">
        <f>0+'FIGARO raw 2023'!BL1564</f>
        <v>8515.5</v>
      </c>
      <c r="BL68" s="31">
        <f>0+'FIGARO raw 2023'!BM1564</f>
        <v>40841</v>
      </c>
      <c r="BM68" s="31">
        <f>0+'FIGARO raw 2023'!BN1564</f>
        <v>46020.6</v>
      </c>
      <c r="BN68" s="31">
        <f>0+'FIGARO raw 2023'!BO1564</f>
        <v>0</v>
      </c>
      <c r="BO68" s="31">
        <f>0+'FIGARO raw 2023'!BP1564</f>
        <v>0</v>
      </c>
      <c r="BP68" s="31">
        <f>0+'FIGARO raw 2023'!BQ1564</f>
        <v>0</v>
      </c>
      <c r="BQ68" s="31">
        <f>0+'FIGARO raw 2023'!BR1564</f>
        <v>0</v>
      </c>
      <c r="BR68" s="31">
        <f>0+'FIGARO raw 2023'!BS1564</f>
        <v>0</v>
      </c>
      <c r="BS68" s="31">
        <f>0+'FIGARO raw 2023'!BT1564</f>
        <v>0</v>
      </c>
    </row>
    <row r="69" spans="1:71" x14ac:dyDescent="0.25">
      <c r="A69" s="36" t="s">
        <v>412</v>
      </c>
      <c r="B69" s="27" t="s">
        <v>413</v>
      </c>
      <c r="C69" s="31">
        <f>0+'FIGARO raw 2023'!D1588</f>
        <v>10176.4</v>
      </c>
      <c r="D69" s="31">
        <f>0+'FIGARO raw 2023'!E1588</f>
        <v>830.9</v>
      </c>
      <c r="E69" s="31">
        <f>0+'FIGARO raw 2023'!F1588</f>
        <v>277.3</v>
      </c>
      <c r="F69" s="31">
        <f>0+'FIGARO raw 2023'!G1588</f>
        <v>1221.3</v>
      </c>
      <c r="G69" s="31">
        <f>0+'FIGARO raw 2023'!H1588</f>
        <v>8652.6</v>
      </c>
      <c r="H69" s="31">
        <f>0+'FIGARO raw 2023'!I1588</f>
        <v>2007.2</v>
      </c>
      <c r="I69" s="31">
        <f>0+'FIGARO raw 2023'!J1588</f>
        <v>1004.4</v>
      </c>
      <c r="J69" s="31">
        <f>0+'FIGARO raw 2023'!K1588</f>
        <v>1510</v>
      </c>
      <c r="K69" s="31">
        <f>0+'FIGARO raw 2023'!L1588</f>
        <v>476.5</v>
      </c>
      <c r="L69" s="31">
        <f>0+'FIGARO raw 2023'!M1588</f>
        <v>4261</v>
      </c>
      <c r="M69" s="31">
        <f>0+'FIGARO raw 2023'!N1588</f>
        <v>5854.9</v>
      </c>
      <c r="N69" s="31">
        <f>0+'FIGARO raw 2023'!O1588</f>
        <v>2161.6</v>
      </c>
      <c r="O69" s="31">
        <f>0+'FIGARO raw 2023'!P1588</f>
        <v>2357.5</v>
      </c>
      <c r="P69" s="31">
        <f>0+'FIGARO raw 2023'!Q1588</f>
        <v>2427</v>
      </c>
      <c r="Q69" s="31">
        <f>0+'FIGARO raw 2023'!R1588</f>
        <v>2737</v>
      </c>
      <c r="R69" s="31">
        <f>0+'FIGARO raw 2023'!S1588</f>
        <v>3458.7</v>
      </c>
      <c r="S69" s="31">
        <f>0+'FIGARO raw 2023'!T1588</f>
        <v>1791.4</v>
      </c>
      <c r="T69" s="31">
        <f>0+'FIGARO raw 2023'!U1588</f>
        <v>2144.4</v>
      </c>
      <c r="U69" s="31">
        <f>0+'FIGARO raw 2023'!V1588</f>
        <v>3139.9</v>
      </c>
      <c r="V69" s="31">
        <f>0+'FIGARO raw 2023'!W1588</f>
        <v>4089.3</v>
      </c>
      <c r="W69" s="31">
        <f>0+'FIGARO raw 2023'!X1588</f>
        <v>1120.1</v>
      </c>
      <c r="X69" s="31">
        <f>0+'FIGARO raw 2023'!Y1588</f>
        <v>2110.6</v>
      </c>
      <c r="Y69" s="31">
        <f>0+'FIGARO raw 2023'!Z1588</f>
        <v>1265</v>
      </c>
      <c r="Z69" s="31">
        <f>0+'FIGARO raw 2023'!AA1588</f>
        <v>2102.8</v>
      </c>
      <c r="AA69" s="31">
        <f>0+'FIGARO raw 2023'!AB1588</f>
        <v>820.2</v>
      </c>
      <c r="AB69" s="31">
        <f>0+'FIGARO raw 2023'!AC1588</f>
        <v>5337.5</v>
      </c>
      <c r="AC69" s="31">
        <f>0+'FIGARO raw 2023'!AD1588</f>
        <v>19553.3</v>
      </c>
      <c r="AD69" s="31">
        <f>0+'FIGARO raw 2023'!AE1588</f>
        <v>3172.3</v>
      </c>
      <c r="AE69" s="31">
        <f>0+'FIGARO raw 2023'!AF1588</f>
        <v>11522.3</v>
      </c>
      <c r="AF69" s="31">
        <f>0+'FIGARO raw 2023'!AG1588</f>
        <v>7121.6</v>
      </c>
      <c r="AG69" s="31">
        <f>0+'FIGARO raw 2023'!AH1588</f>
        <v>24576.5</v>
      </c>
      <c r="AH69" s="31">
        <f>0+'FIGARO raw 2023'!AI1588</f>
        <v>3059.1</v>
      </c>
      <c r="AI69" s="31">
        <f>0+'FIGARO raw 2023'!AJ1588</f>
        <v>4625.1</v>
      </c>
      <c r="AJ69" s="31">
        <f>0+'FIGARO raw 2023'!AK1588</f>
        <v>9440.3</v>
      </c>
      <c r="AK69" s="31">
        <f>0+'FIGARO raw 2023'!AL1588</f>
        <v>4179.7</v>
      </c>
      <c r="AL69" s="31">
        <f>0+'FIGARO raw 2023'!AM1588</f>
        <v>13316.2</v>
      </c>
      <c r="AM69" s="31">
        <f>0+'FIGARO raw 2023'!AN1588</f>
        <v>1310.9</v>
      </c>
      <c r="AN69" s="31">
        <f>0+'FIGARO raw 2023'!AO1588</f>
        <v>1346.5</v>
      </c>
      <c r="AO69" s="31">
        <f>0+'FIGARO raw 2023'!AP1588</f>
        <v>1905.6</v>
      </c>
      <c r="AP69" s="31">
        <f>0+'FIGARO raw 2023'!AQ1588</f>
        <v>5282.9</v>
      </c>
      <c r="AQ69" s="31">
        <f>0+'FIGARO raw 2023'!AR1588</f>
        <v>21640.7</v>
      </c>
      <c r="AR69" s="31">
        <f>0+'FIGARO raw 2023'!AS1588</f>
        <v>17153.2</v>
      </c>
      <c r="AS69" s="31">
        <f>0+'FIGARO raw 2023'!AT1588</f>
        <v>10618.3</v>
      </c>
      <c r="AT69" s="31">
        <f>0+'FIGARO raw 2023'!AU1588</f>
        <v>25744.6</v>
      </c>
      <c r="AU69" s="31">
        <f>0+'FIGARO raw 2023'!AV1588</f>
        <v>10070.3</v>
      </c>
      <c r="AV69" s="31">
        <f>0+'FIGARO raw 2023'!AW1588</f>
        <v>2183.5</v>
      </c>
      <c r="AW69" s="31">
        <f>0+'FIGARO raw 2023'!AX1588</f>
        <v>5575</v>
      </c>
      <c r="AX69" s="31">
        <f>0+'FIGARO raw 2023'!AY1588</f>
        <v>797.9</v>
      </c>
      <c r="AY69" s="31">
        <f>0+'FIGARO raw 2023'!AZ1588</f>
        <v>1181.8</v>
      </c>
      <c r="AZ69" s="31">
        <f>0+'FIGARO raw 2023'!BA1588</f>
        <v>3231.2</v>
      </c>
      <c r="BA69" s="31">
        <f>0+'FIGARO raw 2023'!BB1588</f>
        <v>590.7</v>
      </c>
      <c r="BB69" s="31">
        <f>0+'FIGARO raw 2023'!BC1588</f>
        <v>1084.6</v>
      </c>
      <c r="BC69" s="31">
        <f>0+'FIGARO raw 2023'!BD1588</f>
        <v>4254.4</v>
      </c>
      <c r="BD69" s="31">
        <f>0+'FIGARO raw 2023'!BE1588</f>
        <v>52991.2</v>
      </c>
      <c r="BE69" s="31">
        <f>0+'FIGARO raw 2023'!BF1588</f>
        <v>18122.2</v>
      </c>
      <c r="BF69" s="31">
        <f>0+'FIGARO raw 2023'!BG1588</f>
        <v>43878.9</v>
      </c>
      <c r="BG69" s="31">
        <f>0+'FIGARO raw 2023'!BH1588</f>
        <v>18155.5</v>
      </c>
      <c r="BH69" s="31">
        <f>0+'FIGARO raw 2023'!BI1588</f>
        <v>8179.7</v>
      </c>
      <c r="BI69" s="31">
        <f>0+'FIGARO raw 2023'!BJ1588</f>
        <v>5393.5</v>
      </c>
      <c r="BJ69" s="31">
        <f>0+'FIGARO raw 2023'!BK1588</f>
        <v>7561</v>
      </c>
      <c r="BK69" s="31">
        <f>0+'FIGARO raw 2023'!BL1588</f>
        <v>246.6</v>
      </c>
      <c r="BL69" s="31">
        <f>0+'FIGARO raw 2023'!BM1588</f>
        <v>1562.4</v>
      </c>
      <c r="BM69" s="31">
        <f>0+'FIGARO raw 2023'!BN1588</f>
        <v>0</v>
      </c>
      <c r="BN69" s="31">
        <f>0+'FIGARO raw 2023'!BO1588</f>
        <v>0</v>
      </c>
      <c r="BO69" s="31">
        <f>0+'FIGARO raw 2023'!BP1588</f>
        <v>19201.1</v>
      </c>
      <c r="BP69" s="31">
        <f>0+'FIGARO raw 2023'!BQ1588</f>
        <v>942316.8</v>
      </c>
      <c r="BQ69" s="31">
        <f>0+'FIGARO raw 2023'!BR1588</f>
        <v>72.1</v>
      </c>
      <c r="BR69" s="31">
        <f>0+'FIGARO raw 2023'!BS1588</f>
        <v>252326.1</v>
      </c>
      <c r="BS69" s="31">
        <f>0+'FIGARO raw 2023'!BT1588</f>
        <v>1143.4</v>
      </c>
    </row>
    <row r="70" spans="1:71" x14ac:dyDescent="0.25">
      <c r="A70" s="36" t="s">
        <v>414</v>
      </c>
      <c r="B70" s="27" t="s">
        <v>415</v>
      </c>
      <c r="C70" s="31">
        <f>0+'FIGARO raw 2023'!D1612</f>
        <v>-42811.3</v>
      </c>
      <c r="D70" s="31">
        <f>0+'FIGARO raw 2023'!E1612</f>
        <v>-353.8</v>
      </c>
      <c r="E70" s="31">
        <f>0+'FIGARO raw 2023'!F1612</f>
        <v>-193.5</v>
      </c>
      <c r="F70" s="31">
        <f>0+'FIGARO raw 2023'!G1612</f>
        <v>474.8</v>
      </c>
      <c r="G70" s="31">
        <f>0+'FIGARO raw 2023'!H1612</f>
        <v>2050.5</v>
      </c>
      <c r="H70" s="31">
        <f>0+'FIGARO raw 2023'!I1612</f>
        <v>189.7</v>
      </c>
      <c r="I70" s="31">
        <f>0+'FIGARO raw 2023'!J1612</f>
        <v>458.9</v>
      </c>
      <c r="J70" s="31">
        <f>0+'FIGARO raw 2023'!K1612</f>
        <v>686.9</v>
      </c>
      <c r="K70" s="31">
        <f>0+'FIGARO raw 2023'!L1612</f>
        <v>71.1</v>
      </c>
      <c r="L70" s="31">
        <f>0+'FIGARO raw 2023'!M1612</f>
        <v>6713.8</v>
      </c>
      <c r="M70" s="31">
        <f>0+'FIGARO raw 2023'!N1612</f>
        <v>1304.9</v>
      </c>
      <c r="N70" s="31">
        <f>0+'FIGARO raw 2023'!O1612</f>
        <v>576.8</v>
      </c>
      <c r="O70" s="31">
        <f>0+'FIGARO raw 2023'!P1612</f>
        <v>298.7</v>
      </c>
      <c r="P70" s="31">
        <f>0+'FIGARO raw 2023'!Q1612</f>
        <v>2331.5</v>
      </c>
      <c r="Q70" s="31">
        <f>0+'FIGARO raw 2023'!R1612</f>
        <v>789.9</v>
      </c>
      <c r="R70" s="31">
        <f>0+'FIGARO raw 2023'!S1612</f>
        <v>1068.2</v>
      </c>
      <c r="S70" s="31">
        <f>0+'FIGARO raw 2023'!T1612</f>
        <v>-133.3</v>
      </c>
      <c r="T70" s="31">
        <f>0+'FIGARO raw 2023'!U1612</f>
        <v>67.8</v>
      </c>
      <c r="U70" s="31">
        <f>0+'FIGARO raw 2023'!V1612</f>
        <v>396.3</v>
      </c>
      <c r="V70" s="31">
        <f>0+'FIGARO raw 2023'!W1612</f>
        <v>815.5</v>
      </c>
      <c r="W70" s="31">
        <f>0+'FIGARO raw 2023'!X1612</f>
        <v>-93.6</v>
      </c>
      <c r="X70" s="31">
        <f>0+'FIGARO raw 2023'!Y1612</f>
        <v>419.4</v>
      </c>
      <c r="Y70" s="31">
        <f>0+'FIGARO raw 2023'!Z1612</f>
        <v>1096.1</v>
      </c>
      <c r="Z70" s="31">
        <f>0+'FIGARO raw 2023'!AA1612</f>
        <v>7390.4</v>
      </c>
      <c r="AA70" s="31">
        <f>0+'FIGARO raw 2023'!AB1612</f>
        <v>495.8</v>
      </c>
      <c r="AB70" s="31">
        <f>0+'FIGARO raw 2023'!AC1612</f>
        <v>743.3</v>
      </c>
      <c r="AC70" s="31">
        <f>0+'FIGARO raw 2023'!AD1612</f>
        <v>13071.9</v>
      </c>
      <c r="AD70" s="31">
        <f>0+'FIGARO raw 2023'!AE1612</f>
        <v>5755.7</v>
      </c>
      <c r="AE70" s="31">
        <f>0+'FIGARO raw 2023'!AF1612</f>
        <v>-12758.9</v>
      </c>
      <c r="AF70" s="31">
        <f>0+'FIGARO raw 2023'!AG1612</f>
        <v>30098.1</v>
      </c>
      <c r="AG70" s="31">
        <f>0+'FIGARO raw 2023'!AH1612</f>
        <v>-3514.6</v>
      </c>
      <c r="AH70" s="31">
        <f>0+'FIGARO raw 2023'!AI1612</f>
        <v>-444.9</v>
      </c>
      <c r="AI70" s="31">
        <f>0+'FIGARO raw 2023'!AJ1612</f>
        <v>248.5</v>
      </c>
      <c r="AJ70" s="31">
        <f>0+'FIGARO raw 2023'!AK1612</f>
        <v>3655.4</v>
      </c>
      <c r="AK70" s="31">
        <f>0+'FIGARO raw 2023'!AL1612</f>
        <v>-422.1</v>
      </c>
      <c r="AL70" s="31">
        <f>0+'FIGARO raw 2023'!AM1612</f>
        <v>4320.9</v>
      </c>
      <c r="AM70" s="31">
        <f>0+'FIGARO raw 2023'!AN1612</f>
        <v>444.2</v>
      </c>
      <c r="AN70" s="31">
        <f>0+'FIGARO raw 2023'!AO1612</f>
        <v>-1076.9</v>
      </c>
      <c r="AO70" s="31">
        <f>0+'FIGARO raw 2023'!AP1612</f>
        <v>2242</v>
      </c>
      <c r="AP70" s="31">
        <f>0+'FIGARO raw 2023'!AQ1612</f>
        <v>4559</v>
      </c>
      <c r="AQ70" s="31">
        <f>0+'FIGARO raw 2023'!AR1612</f>
        <v>33761.6</v>
      </c>
      <c r="AR70" s="31">
        <f>0+'FIGARO raw 2023'!AS1612</f>
        <v>3900</v>
      </c>
      <c r="AS70" s="31">
        <f>0+'FIGARO raw 2023'!AT1612</f>
        <v>3015.6</v>
      </c>
      <c r="AT70" s="31">
        <f>0+'FIGARO raw 2023'!AU1612</f>
        <v>94419.1</v>
      </c>
      <c r="AU70" s="31">
        <f>0+'FIGARO raw 2023'!AV1612</f>
        <v>5220.6</v>
      </c>
      <c r="AV70" s="31">
        <f>0+'FIGARO raw 2023'!AW1612</f>
        <v>2297.9</v>
      </c>
      <c r="AW70" s="31">
        <f>0+'FIGARO raw 2023'!AX1612</f>
        <v>-5869.8</v>
      </c>
      <c r="AX70" s="31">
        <f>0+'FIGARO raw 2023'!AY1612</f>
        <v>607.7</v>
      </c>
      <c r="AY70" s="31">
        <f>0+'FIGARO raw 2023'!AZ1612</f>
        <v>468.2</v>
      </c>
      <c r="AZ70" s="31">
        <f>0+'FIGARO raw 2023'!BA1612</f>
        <v>1762.8</v>
      </c>
      <c r="BA70" s="31">
        <f>0+'FIGARO raw 2023'!BB1612</f>
        <v>1419.5</v>
      </c>
      <c r="BB70" s="31">
        <f>0+'FIGARO raw 2023'!BC1612</f>
        <v>-662.9</v>
      </c>
      <c r="BC70" s="31">
        <f>0+'FIGARO raw 2023'!BD1612</f>
        <v>-543.8</v>
      </c>
      <c r="BD70" s="31">
        <f>0+'FIGARO raw 2023'!BE1612</f>
        <v>12008</v>
      </c>
      <c r="BE70" s="31">
        <f>0+'FIGARO raw 2023'!BF1612</f>
        <v>5445.2</v>
      </c>
      <c r="BF70" s="31">
        <f>0+'FIGARO raw 2023'!BG1612</f>
        <v>2620.8</v>
      </c>
      <c r="BG70" s="31">
        <f>0+'FIGARO raw 2023'!BH1612</f>
        <v>-149.1</v>
      </c>
      <c r="BH70" s="31">
        <f>0+'FIGARO raw 2023'!BI1612</f>
        <v>112.9</v>
      </c>
      <c r="BI70" s="31">
        <f>0+'FIGARO raw 2023'!BJ1612</f>
        <v>-714</v>
      </c>
      <c r="BJ70" s="31">
        <f>0+'FIGARO raw 2023'!BK1612</f>
        <v>-825.1</v>
      </c>
      <c r="BK70" s="31">
        <f>0+'FIGARO raw 2023'!BL1612</f>
        <v>174.3</v>
      </c>
      <c r="BL70" s="31">
        <f>0+'FIGARO raw 2023'!BM1612</f>
        <v>487.3</v>
      </c>
      <c r="BM70" s="31">
        <f>0+'FIGARO raw 2023'!BN1612</f>
        <v>0</v>
      </c>
      <c r="BN70" s="31">
        <f>0+'FIGARO raw 2023'!BO1612</f>
        <v>0</v>
      </c>
      <c r="BO70" s="31">
        <f>0+'FIGARO raw 2023'!BP1612</f>
        <v>0</v>
      </c>
      <c r="BP70" s="31">
        <f>0+'FIGARO raw 2023'!BQ1612</f>
        <v>0</v>
      </c>
      <c r="BQ70" s="31">
        <f>0+'FIGARO raw 2023'!BR1612</f>
        <v>0</v>
      </c>
      <c r="BR70" s="31">
        <f>0+'FIGARO raw 2023'!BS1612</f>
        <v>0</v>
      </c>
      <c r="BS70" s="31">
        <f>0+'FIGARO raw 2023'!BT1612</f>
        <v>0</v>
      </c>
    </row>
    <row r="71" spans="1:71" x14ac:dyDescent="0.25">
      <c r="A71" s="36" t="s">
        <v>416</v>
      </c>
      <c r="B71" s="27" t="s">
        <v>417</v>
      </c>
      <c r="C71" s="31">
        <f>0+'FIGARO raw 2023'!D1636</f>
        <v>0</v>
      </c>
      <c r="D71" s="31">
        <f>0+'FIGARO raw 2023'!E1636</f>
        <v>0</v>
      </c>
      <c r="E71" s="31">
        <f>0+'FIGARO raw 2023'!F1636</f>
        <v>0</v>
      </c>
      <c r="F71" s="31">
        <f>0+'FIGARO raw 2023'!G1636</f>
        <v>0</v>
      </c>
      <c r="G71" s="31">
        <f>0+'FIGARO raw 2023'!H1636</f>
        <v>0</v>
      </c>
      <c r="H71" s="31">
        <f>0+'FIGARO raw 2023'!I1636</f>
        <v>0</v>
      </c>
      <c r="I71" s="31">
        <f>0+'FIGARO raw 2023'!J1636</f>
        <v>0</v>
      </c>
      <c r="J71" s="31">
        <f>0+'FIGARO raw 2023'!K1636</f>
        <v>0</v>
      </c>
      <c r="K71" s="31">
        <f>0+'FIGARO raw 2023'!L1636</f>
        <v>0</v>
      </c>
      <c r="L71" s="31">
        <f>0+'FIGARO raw 2023'!M1636</f>
        <v>0</v>
      </c>
      <c r="M71" s="31">
        <f>0+'FIGARO raw 2023'!N1636</f>
        <v>0</v>
      </c>
      <c r="N71" s="31">
        <f>0+'FIGARO raw 2023'!O1636</f>
        <v>0</v>
      </c>
      <c r="O71" s="31">
        <f>0+'FIGARO raw 2023'!P1636</f>
        <v>0</v>
      </c>
      <c r="P71" s="31">
        <f>0+'FIGARO raw 2023'!Q1636</f>
        <v>0</v>
      </c>
      <c r="Q71" s="31">
        <f>0+'FIGARO raw 2023'!R1636</f>
        <v>0</v>
      </c>
      <c r="R71" s="31">
        <f>0+'FIGARO raw 2023'!S1636</f>
        <v>0</v>
      </c>
      <c r="S71" s="31">
        <f>0+'FIGARO raw 2023'!T1636</f>
        <v>0</v>
      </c>
      <c r="T71" s="31">
        <f>0+'FIGARO raw 2023'!U1636</f>
        <v>0</v>
      </c>
      <c r="U71" s="31">
        <f>0+'FIGARO raw 2023'!V1636</f>
        <v>0</v>
      </c>
      <c r="V71" s="31">
        <f>0+'FIGARO raw 2023'!W1636</f>
        <v>0</v>
      </c>
      <c r="W71" s="31">
        <f>0+'FIGARO raw 2023'!X1636</f>
        <v>0</v>
      </c>
      <c r="X71" s="31">
        <f>0+'FIGARO raw 2023'!Y1636</f>
        <v>0</v>
      </c>
      <c r="Y71" s="31">
        <f>0+'FIGARO raw 2023'!Z1636</f>
        <v>0</v>
      </c>
      <c r="Z71" s="31">
        <f>0+'FIGARO raw 2023'!AA1636</f>
        <v>0</v>
      </c>
      <c r="AA71" s="31">
        <f>0+'FIGARO raw 2023'!AB1636</f>
        <v>0</v>
      </c>
      <c r="AB71" s="31">
        <f>0+'FIGARO raw 2023'!AC1636</f>
        <v>0</v>
      </c>
      <c r="AC71" s="31">
        <f>0+'FIGARO raw 2023'!AD1636</f>
        <v>0</v>
      </c>
      <c r="AD71" s="31">
        <f>0+'FIGARO raw 2023'!AE1636</f>
        <v>0</v>
      </c>
      <c r="AE71" s="31">
        <f>0+'FIGARO raw 2023'!AF1636</f>
        <v>0</v>
      </c>
      <c r="AF71" s="31">
        <f>0+'FIGARO raw 2023'!AG1636</f>
        <v>0</v>
      </c>
      <c r="AG71" s="31">
        <f>0+'FIGARO raw 2023'!AH1636</f>
        <v>0</v>
      </c>
      <c r="AH71" s="31">
        <f>0+'FIGARO raw 2023'!AI1636</f>
        <v>0</v>
      </c>
      <c r="AI71" s="31">
        <f>0+'FIGARO raw 2023'!AJ1636</f>
        <v>0</v>
      </c>
      <c r="AJ71" s="31">
        <f>0+'FIGARO raw 2023'!AK1636</f>
        <v>0</v>
      </c>
      <c r="AK71" s="31">
        <f>0+'FIGARO raw 2023'!AL1636</f>
        <v>0</v>
      </c>
      <c r="AL71" s="31">
        <f>0+'FIGARO raw 2023'!AM1636</f>
        <v>0</v>
      </c>
      <c r="AM71" s="31">
        <f>0+'FIGARO raw 2023'!AN1636</f>
        <v>0</v>
      </c>
      <c r="AN71" s="31">
        <f>0+'FIGARO raw 2023'!AO1636</f>
        <v>0</v>
      </c>
      <c r="AO71" s="31">
        <f>0+'FIGARO raw 2023'!AP1636</f>
        <v>0</v>
      </c>
      <c r="AP71" s="31">
        <f>0+'FIGARO raw 2023'!AQ1636</f>
        <v>0</v>
      </c>
      <c r="AQ71" s="31">
        <f>0+'FIGARO raw 2023'!AR1636</f>
        <v>0</v>
      </c>
      <c r="AR71" s="31">
        <f>0+'FIGARO raw 2023'!AS1636</f>
        <v>0</v>
      </c>
      <c r="AS71" s="31">
        <f>0+'FIGARO raw 2023'!AT1636</f>
        <v>0</v>
      </c>
      <c r="AT71" s="31">
        <f>0+'FIGARO raw 2023'!AU1636</f>
        <v>0</v>
      </c>
      <c r="AU71" s="31">
        <f>0+'FIGARO raw 2023'!AV1636</f>
        <v>0</v>
      </c>
      <c r="AV71" s="31">
        <f>0+'FIGARO raw 2023'!AW1636</f>
        <v>0</v>
      </c>
      <c r="AW71" s="31">
        <f>0+'FIGARO raw 2023'!AX1636</f>
        <v>0</v>
      </c>
      <c r="AX71" s="31">
        <f>0+'FIGARO raw 2023'!AY1636</f>
        <v>0</v>
      </c>
      <c r="AY71" s="31">
        <f>0+'FIGARO raw 2023'!AZ1636</f>
        <v>0</v>
      </c>
      <c r="AZ71" s="31">
        <f>0+'FIGARO raw 2023'!BA1636</f>
        <v>0</v>
      </c>
      <c r="BA71" s="31">
        <f>0+'FIGARO raw 2023'!BB1636</f>
        <v>0</v>
      </c>
      <c r="BB71" s="31">
        <f>0+'FIGARO raw 2023'!BC1636</f>
        <v>0</v>
      </c>
      <c r="BC71" s="31">
        <f>0+'FIGARO raw 2023'!BD1636</f>
        <v>0</v>
      </c>
      <c r="BD71" s="31">
        <f>0+'FIGARO raw 2023'!BE1636</f>
        <v>0</v>
      </c>
      <c r="BE71" s="31">
        <f>0+'FIGARO raw 2023'!BF1636</f>
        <v>0</v>
      </c>
      <c r="BF71" s="31">
        <f>0+'FIGARO raw 2023'!BG1636</f>
        <v>0</v>
      </c>
      <c r="BG71" s="31">
        <f>0+'FIGARO raw 2023'!BH1636</f>
        <v>0</v>
      </c>
      <c r="BH71" s="31">
        <f>0+'FIGARO raw 2023'!BI1636</f>
        <v>0</v>
      </c>
      <c r="BI71" s="31">
        <f>0+'FIGARO raw 2023'!BJ1636</f>
        <v>0</v>
      </c>
      <c r="BJ71" s="31">
        <f>0+'FIGARO raw 2023'!BK1636</f>
        <v>0</v>
      </c>
      <c r="BK71" s="31">
        <f>0+'FIGARO raw 2023'!BL1636</f>
        <v>0</v>
      </c>
      <c r="BL71" s="31">
        <f>0+'FIGARO raw 2023'!BM1636</f>
        <v>0</v>
      </c>
      <c r="BM71" s="31">
        <f>0+'FIGARO raw 2023'!BN1636</f>
        <v>0</v>
      </c>
      <c r="BN71" s="31">
        <f>0+'FIGARO raw 2023'!BO1636</f>
        <v>0</v>
      </c>
      <c r="BO71" s="31">
        <f>0+'FIGARO raw 2023'!BP1636</f>
        <v>0</v>
      </c>
      <c r="BP71" s="31">
        <f>0+'FIGARO raw 2023'!BQ1636</f>
        <v>316426.1</v>
      </c>
      <c r="BQ71" s="31">
        <f>0+'FIGARO raw 2023'!BR1636</f>
        <v>0</v>
      </c>
      <c r="BR71" s="31">
        <f>0+'FIGARO raw 2023'!BS1636</f>
        <v>0</v>
      </c>
      <c r="BS71" s="31">
        <f>0+'FIGARO raw 2023'!BT1636</f>
        <v>0</v>
      </c>
    </row>
    <row r="72" spans="1:71" x14ac:dyDescent="0.25">
      <c r="A72" s="36" t="s">
        <v>418</v>
      </c>
      <c r="B72" s="27" t="s">
        <v>419</v>
      </c>
      <c r="C72" s="31">
        <f>0+'FIGARO raw 2023'!D1660</f>
        <v>0</v>
      </c>
      <c r="D72" s="31">
        <f>0+'FIGARO raw 2023'!E1660</f>
        <v>0</v>
      </c>
      <c r="E72" s="31">
        <f>0+'FIGARO raw 2023'!F1660</f>
        <v>0</v>
      </c>
      <c r="F72" s="31">
        <f>0+'FIGARO raw 2023'!G1660</f>
        <v>0</v>
      </c>
      <c r="G72" s="31">
        <f>0+'FIGARO raw 2023'!H1660</f>
        <v>0</v>
      </c>
      <c r="H72" s="31">
        <f>0+'FIGARO raw 2023'!I1660</f>
        <v>0</v>
      </c>
      <c r="I72" s="31">
        <f>0+'FIGARO raw 2023'!J1660</f>
        <v>0</v>
      </c>
      <c r="J72" s="31">
        <f>0+'FIGARO raw 2023'!K1660</f>
        <v>0</v>
      </c>
      <c r="K72" s="31">
        <f>0+'FIGARO raw 2023'!L1660</f>
        <v>0</v>
      </c>
      <c r="L72" s="31">
        <f>0+'FIGARO raw 2023'!M1660</f>
        <v>0</v>
      </c>
      <c r="M72" s="31">
        <f>0+'FIGARO raw 2023'!N1660</f>
        <v>0</v>
      </c>
      <c r="N72" s="31">
        <f>0+'FIGARO raw 2023'!O1660</f>
        <v>0</v>
      </c>
      <c r="O72" s="31">
        <f>0+'FIGARO raw 2023'!P1660</f>
        <v>0</v>
      </c>
      <c r="P72" s="31">
        <f>0+'FIGARO raw 2023'!Q1660</f>
        <v>0</v>
      </c>
      <c r="Q72" s="31">
        <f>0+'FIGARO raw 2023'!R1660</f>
        <v>0</v>
      </c>
      <c r="R72" s="31">
        <f>0+'FIGARO raw 2023'!S1660</f>
        <v>0</v>
      </c>
      <c r="S72" s="31">
        <f>0+'FIGARO raw 2023'!T1660</f>
        <v>0</v>
      </c>
      <c r="T72" s="31">
        <f>0+'FIGARO raw 2023'!U1660</f>
        <v>0</v>
      </c>
      <c r="U72" s="31">
        <f>0+'FIGARO raw 2023'!V1660</f>
        <v>0</v>
      </c>
      <c r="V72" s="31">
        <f>0+'FIGARO raw 2023'!W1660</f>
        <v>0</v>
      </c>
      <c r="W72" s="31">
        <f>0+'FIGARO raw 2023'!X1660</f>
        <v>0</v>
      </c>
      <c r="X72" s="31">
        <f>0+'FIGARO raw 2023'!Y1660</f>
        <v>0</v>
      </c>
      <c r="Y72" s="31">
        <f>0+'FIGARO raw 2023'!Z1660</f>
        <v>0</v>
      </c>
      <c r="Z72" s="31">
        <f>0+'FIGARO raw 2023'!AA1660</f>
        <v>0</v>
      </c>
      <c r="AA72" s="31">
        <f>0+'FIGARO raw 2023'!AB1660</f>
        <v>0</v>
      </c>
      <c r="AB72" s="31">
        <f>0+'FIGARO raw 2023'!AC1660</f>
        <v>0</v>
      </c>
      <c r="AC72" s="31">
        <f>0+'FIGARO raw 2023'!AD1660</f>
        <v>0</v>
      </c>
      <c r="AD72" s="31">
        <f>0+'FIGARO raw 2023'!AE1660</f>
        <v>0</v>
      </c>
      <c r="AE72" s="31">
        <f>0+'FIGARO raw 2023'!AF1660</f>
        <v>0</v>
      </c>
      <c r="AF72" s="31">
        <f>0+'FIGARO raw 2023'!AG1660</f>
        <v>0</v>
      </c>
      <c r="AG72" s="31">
        <f>0+'FIGARO raw 2023'!AH1660</f>
        <v>0</v>
      </c>
      <c r="AH72" s="31">
        <f>0+'FIGARO raw 2023'!AI1660</f>
        <v>0</v>
      </c>
      <c r="AI72" s="31">
        <f>0+'FIGARO raw 2023'!AJ1660</f>
        <v>0</v>
      </c>
      <c r="AJ72" s="31">
        <f>0+'FIGARO raw 2023'!AK1660</f>
        <v>0</v>
      </c>
      <c r="AK72" s="31">
        <f>0+'FIGARO raw 2023'!AL1660</f>
        <v>0</v>
      </c>
      <c r="AL72" s="31">
        <f>0+'FIGARO raw 2023'!AM1660</f>
        <v>0</v>
      </c>
      <c r="AM72" s="31">
        <f>0+'FIGARO raw 2023'!AN1660</f>
        <v>0</v>
      </c>
      <c r="AN72" s="31">
        <f>0+'FIGARO raw 2023'!AO1660</f>
        <v>0</v>
      </c>
      <c r="AO72" s="31">
        <f>0+'FIGARO raw 2023'!AP1660</f>
        <v>0</v>
      </c>
      <c r="AP72" s="31">
        <f>0+'FIGARO raw 2023'!AQ1660</f>
        <v>0</v>
      </c>
      <c r="AQ72" s="31">
        <f>0+'FIGARO raw 2023'!AR1660</f>
        <v>0</v>
      </c>
      <c r="AR72" s="31">
        <f>0+'FIGARO raw 2023'!AS1660</f>
        <v>0</v>
      </c>
      <c r="AS72" s="31">
        <f>0+'FIGARO raw 2023'!AT1660</f>
        <v>0</v>
      </c>
      <c r="AT72" s="31">
        <f>0+'FIGARO raw 2023'!AU1660</f>
        <v>0</v>
      </c>
      <c r="AU72" s="31">
        <f>0+'FIGARO raw 2023'!AV1660</f>
        <v>0</v>
      </c>
      <c r="AV72" s="31">
        <f>0+'FIGARO raw 2023'!AW1660</f>
        <v>0</v>
      </c>
      <c r="AW72" s="31">
        <f>0+'FIGARO raw 2023'!AX1660</f>
        <v>0</v>
      </c>
      <c r="AX72" s="31">
        <f>0+'FIGARO raw 2023'!AY1660</f>
        <v>0</v>
      </c>
      <c r="AY72" s="31">
        <f>0+'FIGARO raw 2023'!AZ1660</f>
        <v>0</v>
      </c>
      <c r="AZ72" s="31">
        <f>0+'FIGARO raw 2023'!BA1660</f>
        <v>0</v>
      </c>
      <c r="BA72" s="31">
        <f>0+'FIGARO raw 2023'!BB1660</f>
        <v>0</v>
      </c>
      <c r="BB72" s="31">
        <f>0+'FIGARO raw 2023'!BC1660</f>
        <v>0</v>
      </c>
      <c r="BC72" s="31">
        <f>0+'FIGARO raw 2023'!BD1660</f>
        <v>0</v>
      </c>
      <c r="BD72" s="31">
        <f>0+'FIGARO raw 2023'!BE1660</f>
        <v>0</v>
      </c>
      <c r="BE72" s="31">
        <f>0+'FIGARO raw 2023'!BF1660</f>
        <v>0</v>
      </c>
      <c r="BF72" s="31">
        <f>0+'FIGARO raw 2023'!BG1660</f>
        <v>0</v>
      </c>
      <c r="BG72" s="31">
        <f>0+'FIGARO raw 2023'!BH1660</f>
        <v>0</v>
      </c>
      <c r="BH72" s="31">
        <f>0+'FIGARO raw 2023'!BI1660</f>
        <v>0</v>
      </c>
      <c r="BI72" s="31">
        <f>0+'FIGARO raw 2023'!BJ1660</f>
        <v>0</v>
      </c>
      <c r="BJ72" s="31">
        <f>0+'FIGARO raw 2023'!BK1660</f>
        <v>0</v>
      </c>
      <c r="BK72" s="31">
        <f>0+'FIGARO raw 2023'!BL1660</f>
        <v>0</v>
      </c>
      <c r="BL72" s="31">
        <f>0+'FIGARO raw 2023'!BM1660</f>
        <v>0</v>
      </c>
      <c r="BM72" s="31">
        <f>0+'FIGARO raw 2023'!BN1660</f>
        <v>0</v>
      </c>
      <c r="BN72" s="31">
        <f>0+'FIGARO raw 2023'!BO1660</f>
        <v>0</v>
      </c>
      <c r="BO72" s="31">
        <f>0+'FIGARO raw 2023'!BP1660</f>
        <v>0</v>
      </c>
      <c r="BP72" s="31">
        <f>0+'FIGARO raw 2023'!BQ1660</f>
        <v>-405789</v>
      </c>
      <c r="BQ72" s="31">
        <f>0+'FIGARO raw 2023'!BR1660</f>
        <v>0</v>
      </c>
      <c r="BR72" s="31">
        <f>0+'FIGARO raw 2023'!BS1660</f>
        <v>0</v>
      </c>
      <c r="BS72" s="31">
        <f>0+'FIGARO raw 2023'!BT1660</f>
        <v>0</v>
      </c>
    </row>
  </sheetData>
  <mergeCells count="1">
    <mergeCell ref="A1:B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BS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71" width="11" customWidth="1"/>
  </cols>
  <sheetData>
    <row r="1" spans="1:71" x14ac:dyDescent="0.25">
      <c r="A1" s="34" t="s">
        <v>458</v>
      </c>
      <c r="B1" s="34"/>
      <c r="C1" s="35" t="s">
        <v>265</v>
      </c>
      <c r="D1" s="35" t="s">
        <v>266</v>
      </c>
      <c r="E1" s="35" t="s">
        <v>267</v>
      </c>
      <c r="F1" s="35" t="s">
        <v>268</v>
      </c>
      <c r="G1" s="35" t="s">
        <v>269</v>
      </c>
      <c r="H1" s="35" t="s">
        <v>147</v>
      </c>
      <c r="I1" s="35" t="s">
        <v>87</v>
      </c>
      <c r="J1" s="35" t="s">
        <v>89</v>
      </c>
      <c r="K1" s="35" t="s">
        <v>91</v>
      </c>
      <c r="L1" s="35" t="s">
        <v>93</v>
      </c>
      <c r="M1" s="35" t="s">
        <v>95</v>
      </c>
      <c r="N1" s="35" t="s">
        <v>97</v>
      </c>
      <c r="O1" s="35" t="s">
        <v>99</v>
      </c>
      <c r="P1" s="35" t="s">
        <v>101</v>
      </c>
      <c r="Q1" s="35" t="s">
        <v>103</v>
      </c>
      <c r="R1" s="35" t="s">
        <v>105</v>
      </c>
      <c r="S1" s="35" t="s">
        <v>107</v>
      </c>
      <c r="T1" s="35" t="s">
        <v>109</v>
      </c>
      <c r="U1" s="35" t="s">
        <v>111</v>
      </c>
      <c r="V1" s="35" t="s">
        <v>113</v>
      </c>
      <c r="W1" s="35" t="s">
        <v>115</v>
      </c>
      <c r="X1" s="35" t="s">
        <v>270</v>
      </c>
      <c r="Y1" s="35" t="s">
        <v>121</v>
      </c>
      <c r="Z1" s="35" t="s">
        <v>271</v>
      </c>
      <c r="AA1" s="35" t="s">
        <v>272</v>
      </c>
      <c r="AB1" s="35" t="s">
        <v>273</v>
      </c>
      <c r="AC1" s="35" t="s">
        <v>274</v>
      </c>
      <c r="AD1" s="35" t="s">
        <v>275</v>
      </c>
      <c r="AE1" s="35" t="s">
        <v>276</v>
      </c>
      <c r="AF1" s="35" t="s">
        <v>277</v>
      </c>
      <c r="AG1" s="35" t="s">
        <v>278</v>
      </c>
      <c r="AH1" s="35" t="s">
        <v>136</v>
      </c>
      <c r="AI1" s="35" t="s">
        <v>139</v>
      </c>
      <c r="AJ1" s="35" t="s">
        <v>279</v>
      </c>
      <c r="AK1" s="35" t="s">
        <v>280</v>
      </c>
      <c r="AL1" s="35" t="s">
        <v>281</v>
      </c>
      <c r="AM1" s="35" t="s">
        <v>282</v>
      </c>
      <c r="AN1" s="35" t="s">
        <v>283</v>
      </c>
      <c r="AO1" s="35" t="s">
        <v>284</v>
      </c>
      <c r="AP1" s="35" t="s">
        <v>285</v>
      </c>
      <c r="AQ1" s="35" t="s">
        <v>286</v>
      </c>
      <c r="AR1" s="35" t="s">
        <v>287</v>
      </c>
      <c r="AS1" s="35" t="s">
        <v>288</v>
      </c>
      <c r="AT1" s="35" t="s">
        <v>289</v>
      </c>
      <c r="AU1" s="35" t="s">
        <v>290</v>
      </c>
      <c r="AV1" s="35" t="s">
        <v>291</v>
      </c>
      <c r="AW1" s="35" t="s">
        <v>292</v>
      </c>
      <c r="AX1" s="35" t="s">
        <v>293</v>
      </c>
      <c r="AY1" s="35" t="s">
        <v>294</v>
      </c>
      <c r="AZ1" s="35" t="s">
        <v>295</v>
      </c>
      <c r="BA1" s="35" t="s">
        <v>296</v>
      </c>
      <c r="BB1" s="35" t="s">
        <v>297</v>
      </c>
      <c r="BC1" s="35" t="s">
        <v>298</v>
      </c>
      <c r="BD1" s="35" t="s">
        <v>299</v>
      </c>
      <c r="BE1" s="35" t="s">
        <v>300</v>
      </c>
      <c r="BF1" s="35" t="s">
        <v>301</v>
      </c>
      <c r="BG1" s="35" t="s">
        <v>302</v>
      </c>
      <c r="BH1" s="35" t="s">
        <v>303</v>
      </c>
      <c r="BI1" s="35" t="s">
        <v>304</v>
      </c>
      <c r="BJ1" s="35" t="s">
        <v>305</v>
      </c>
      <c r="BK1" s="35" t="s">
        <v>306</v>
      </c>
      <c r="BL1" s="35" t="s">
        <v>307</v>
      </c>
      <c r="BM1" s="35" t="s">
        <v>308</v>
      </c>
      <c r="BN1" s="35" t="s">
        <v>309</v>
      </c>
      <c r="BO1" s="35" t="s">
        <v>310</v>
      </c>
      <c r="BP1" s="35" t="s">
        <v>311</v>
      </c>
      <c r="BQ1" s="35" t="s">
        <v>312</v>
      </c>
      <c r="BR1" s="35" t="s">
        <v>313</v>
      </c>
      <c r="BS1" s="35" t="s">
        <v>314</v>
      </c>
    </row>
    <row r="2" ht="46" customHeight="1" spans="1:71"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c r="BO2" s="25" t="s">
        <v>379</v>
      </c>
      <c r="BP2" s="25" t="s">
        <v>380</v>
      </c>
      <c r="BQ2" s="25" t="s">
        <v>381</v>
      </c>
      <c r="BR2" s="25" t="s">
        <v>382</v>
      </c>
      <c r="BS2" s="25" t="s">
        <v>383</v>
      </c>
    </row>
    <row r="3" spans="1:71" x14ac:dyDescent="0.25">
      <c r="A3" s="36" t="s">
        <v>265</v>
      </c>
      <c r="B3" s="27" t="s">
        <v>315</v>
      </c>
      <c r="C3" s="31">
        <f>SUM('FIGARO raw 2023'!D5:D27)</f>
        <v>3420.3999999999996</v>
      </c>
      <c r="D3" s="31">
        <f>SUM('FIGARO raw 2023'!E5:E27)</f>
        <v>35.8</v>
      </c>
      <c r="E3" s="31">
        <f>SUM('FIGARO raw 2023'!F5:F27)</f>
        <v>4.2</v>
      </c>
      <c r="F3" s="31">
        <f>SUM('FIGARO raw 2023'!G5:G27)</f>
        <v>0.8</v>
      </c>
      <c r="G3" s="31">
        <f>SUM('FIGARO raw 2023'!H5:H27)</f>
        <v>24018.1</v>
      </c>
      <c r="H3" s="31">
        <f>SUM('FIGARO raw 2023'!I5:I27)</f>
        <v>308.5</v>
      </c>
      <c r="I3" s="31">
        <f>SUM('FIGARO raw 2023'!J5:J27)</f>
        <v>42.00000000000001</v>
      </c>
      <c r="J3" s="31">
        <f>SUM('FIGARO raw 2023'!K5:K27)</f>
        <v>37.6</v>
      </c>
      <c r="K3" s="31">
        <f>SUM('FIGARO raw 2023'!L5:L27)</f>
        <v>0.6000000000000001</v>
      </c>
      <c r="L3" s="31">
        <f>SUM('FIGARO raw 2023'!M5:M27)</f>
        <v>15.8</v>
      </c>
      <c r="M3" s="31">
        <f>SUM('FIGARO raw 2023'!N5:N27)</f>
        <v>341.7</v>
      </c>
      <c r="N3" s="31">
        <f>SUM('FIGARO raw 2023'!O5:O27)</f>
        <v>67.69999999999999</v>
      </c>
      <c r="O3" s="31">
        <f>SUM('FIGARO raw 2023'!P5:P27)</f>
        <v>328.29999999999995</v>
      </c>
      <c r="P3" s="31">
        <f>SUM('FIGARO raw 2023'!Q5:Q27)</f>
        <v>4.6</v>
      </c>
      <c r="Q3" s="31">
        <f>SUM('FIGARO raw 2023'!R5:R27)</f>
        <v>4.5</v>
      </c>
      <c r="R3" s="31">
        <f>SUM('FIGARO raw 2023'!S5:S27)</f>
        <v>3.7</v>
      </c>
      <c r="S3" s="31">
        <f>SUM('FIGARO raw 2023'!T5:T27)</f>
        <v>2.7</v>
      </c>
      <c r="T3" s="31">
        <f>SUM('FIGARO raw 2023'!U5:U27)</f>
        <v>3.1</v>
      </c>
      <c r="U3" s="31">
        <f>SUM('FIGARO raw 2023'!V5:V27)</f>
        <v>4.7</v>
      </c>
      <c r="V3" s="31">
        <f>SUM('FIGARO raw 2023'!W5:W27)</f>
        <v>6.800000000000001</v>
      </c>
      <c r="W3" s="31">
        <f>SUM('FIGARO raw 2023'!X5:X27)</f>
        <v>1.3000000000000003</v>
      </c>
      <c r="X3" s="31">
        <f>SUM('FIGARO raw 2023'!Y5:Y27)</f>
        <v>23.499999999999996</v>
      </c>
      <c r="Y3" s="31">
        <f>SUM('FIGARO raw 2023'!Z5:Z27)</f>
        <v>1.2</v>
      </c>
      <c r="Z3" s="31">
        <f>SUM('FIGARO raw 2023'!AA5:AA27)</f>
        <v>71.3</v>
      </c>
      <c r="AA3" s="31">
        <f>SUM('FIGARO raw 2023'!AB5:AB27)</f>
        <v>0.5</v>
      </c>
      <c r="AB3" s="31">
        <f>SUM('FIGARO raw 2023'!AC5:AC27)</f>
        <v>8.100000000000001</v>
      </c>
      <c r="AC3" s="31">
        <f>SUM('FIGARO raw 2023'!AD5:AD27)</f>
        <v>23.499999999999996</v>
      </c>
      <c r="AD3" s="31">
        <f>SUM('FIGARO raw 2023'!AE5:AE27)</f>
        <v>1.6999999999999997</v>
      </c>
      <c r="AE3" s="31">
        <f>SUM('FIGARO raw 2023'!AF5:AF27)</f>
        <v>191.79999999999998</v>
      </c>
      <c r="AF3" s="31">
        <f>SUM('FIGARO raw 2023'!AG5:AG27)</f>
        <v>34.3</v>
      </c>
      <c r="AG3" s="31">
        <f>SUM('FIGARO raw 2023'!AH5:AH27)</f>
        <v>8</v>
      </c>
      <c r="AH3" s="31">
        <f>SUM('FIGARO raw 2023'!AI5:AI27)</f>
        <v>12.9</v>
      </c>
      <c r="AI3" s="31">
        <f>SUM('FIGARO raw 2023'!AJ5:AJ27)</f>
        <v>2.1000000000000005</v>
      </c>
      <c r="AJ3" s="31">
        <f>SUM('FIGARO raw 2023'!AK5:AK27)</f>
        <v>6.000000000000001</v>
      </c>
      <c r="AK3" s="31">
        <f>SUM('FIGARO raw 2023'!AL5:AL27)</f>
        <v>0.4</v>
      </c>
      <c r="AL3" s="31">
        <f>SUM('FIGARO raw 2023'!AM5:AM27)</f>
        <v>677</v>
      </c>
      <c r="AM3" s="31">
        <f>SUM('FIGARO raw 2023'!AN5:AN27)</f>
        <v>1.9000000000000004</v>
      </c>
      <c r="AN3" s="31">
        <f>SUM('FIGARO raw 2023'!AO5:AO27)</f>
        <v>4</v>
      </c>
      <c r="AO3" s="31">
        <f>SUM('FIGARO raw 2023'!AP5:AP27)</f>
        <v>1.4</v>
      </c>
      <c r="AP3" s="31">
        <f>SUM('FIGARO raw 2023'!AQ5:AQ27)</f>
        <v>10.3</v>
      </c>
      <c r="AQ3" s="31">
        <f>SUM('FIGARO raw 2023'!AR5:AR27)</f>
        <v>1.2999999999999998</v>
      </c>
      <c r="AR3" s="31">
        <f>SUM('FIGARO raw 2023'!AS5:AS27)</f>
        <v>0.8</v>
      </c>
      <c r="AS3" s="31">
        <f>SUM('FIGARO raw 2023'!AT5:AT27)</f>
        <v>1.1</v>
      </c>
      <c r="AT3" s="31">
        <f>SUM('FIGARO raw 2023'!AU5:AU27)</f>
        <v>5.300000000000001</v>
      </c>
      <c r="AU3" s="31">
        <f>SUM('FIGARO raw 2023'!AV5:AV27)</f>
        <v>11.100000000000001</v>
      </c>
      <c r="AV3" s="31">
        <f>SUM('FIGARO raw 2023'!AW5:AW27)</f>
        <v>2.5</v>
      </c>
      <c r="AW3" s="31">
        <f>SUM('FIGARO raw 2023'!AX5:AX27)</f>
        <v>6.6</v>
      </c>
      <c r="AX3" s="31">
        <f>SUM('FIGARO raw 2023'!AY5:AY27)</f>
        <v>3.9</v>
      </c>
      <c r="AY3" s="31">
        <f>SUM('FIGARO raw 2023'!AZ5:AZ27)</f>
        <v>3.9000000000000004</v>
      </c>
      <c r="AZ3" s="31">
        <f>SUM('FIGARO raw 2023'!BA5:BA27)</f>
        <v>2.7</v>
      </c>
      <c r="BA3" s="31">
        <f>SUM('FIGARO raw 2023'!BB5:BB27)</f>
        <v>0.7000000000000001</v>
      </c>
      <c r="BB3" s="31">
        <f>SUM('FIGARO raw 2023'!BC5:BC27)</f>
        <v>3.8</v>
      </c>
      <c r="BC3" s="31">
        <f>SUM('FIGARO raw 2023'!BD5:BD27)</f>
        <v>154.9</v>
      </c>
      <c r="BD3" s="31">
        <f>SUM('FIGARO raw 2023'!BE5:BE27)</f>
        <v>102.1</v>
      </c>
      <c r="BE3" s="31">
        <f>SUM('FIGARO raw 2023'!BF5:BF27)</f>
        <v>35.9</v>
      </c>
      <c r="BF3" s="31">
        <f>SUM('FIGARO raw 2023'!BG5:BG27)</f>
        <v>101</v>
      </c>
      <c r="BG3" s="31">
        <f>SUM('FIGARO raw 2023'!BH5:BH27)</f>
        <v>78.20000000000002</v>
      </c>
      <c r="BH3" s="31">
        <f>SUM('FIGARO raw 2023'!BI5:BI27)</f>
        <v>12.3</v>
      </c>
      <c r="BI3" s="31">
        <f>SUM('FIGARO raw 2023'!BJ5:BJ27)</f>
        <v>6.4</v>
      </c>
      <c r="BJ3" s="31">
        <f>SUM('FIGARO raw 2023'!BK5:BK27)</f>
        <v>6</v>
      </c>
      <c r="BK3" s="31">
        <f>SUM('FIGARO raw 2023'!BL5:BL27)</f>
        <v>0.1</v>
      </c>
      <c r="BL3" s="31">
        <f>SUM('FIGARO raw 2023'!BM5:BM27)</f>
        <v>10</v>
      </c>
      <c r="BM3" s="31">
        <f>SUM('FIGARO raw 2023'!BN5:BN27)</f>
        <v>0</v>
      </c>
      <c r="BN3" s="31">
        <f>SUM('FIGARO raw 2023'!BO5:BO27)</f>
        <v>0</v>
      </c>
      <c r="BO3" s="31">
        <f>SUM('FIGARO raw 2023'!BP5:BP27)</f>
        <v>107.69999999999999</v>
      </c>
      <c r="BP3" s="31">
        <f>SUM('FIGARO raw 2023'!BQ5:BQ27)</f>
        <v>18571</v>
      </c>
      <c r="BQ3" s="31">
        <f>SUM('FIGARO raw 2023'!BR5:BR27)</f>
        <v>0</v>
      </c>
      <c r="BR3" s="31">
        <f>SUM('FIGARO raw 2023'!BS5:BS27)</f>
        <v>607.9</v>
      </c>
      <c r="BS3" s="31">
        <f>SUM('FIGARO raw 2023'!BT5:BT27)</f>
        <v>951.5999999999999</v>
      </c>
    </row>
    <row r="4" spans="1:71" x14ac:dyDescent="0.25">
      <c r="A4" s="36" t="s">
        <v>266</v>
      </c>
      <c r="B4" s="27" t="s">
        <v>316</v>
      </c>
      <c r="C4" s="31">
        <f>SUM('FIGARO raw 2023'!D29:D51)</f>
        <v>18.9</v>
      </c>
      <c r="D4" s="31">
        <f>SUM('FIGARO raw 2023'!E29:E51)</f>
        <v>79.20000000000002</v>
      </c>
      <c r="E4" s="31">
        <f>SUM('FIGARO raw 2023'!F29:F51)</f>
        <v>0</v>
      </c>
      <c r="F4" s="31">
        <f>SUM('FIGARO raw 2023'!G29:G51)</f>
        <v>0.1</v>
      </c>
      <c r="G4" s="31">
        <f>SUM('FIGARO raw 2023'!H29:H51)</f>
        <v>81.89999999999998</v>
      </c>
      <c r="H4" s="31">
        <f>SUM('FIGARO raw 2023'!I29:I51)</f>
        <v>2</v>
      </c>
      <c r="I4" s="31">
        <f>SUM('FIGARO raw 2023'!J29:J51)</f>
        <v>506.5999999999999</v>
      </c>
      <c r="J4" s="31">
        <f>SUM('FIGARO raw 2023'!K29:K51)</f>
        <v>212.2</v>
      </c>
      <c r="K4" s="31">
        <f>SUM('FIGARO raw 2023'!L29:L51)</f>
        <v>0.1</v>
      </c>
      <c r="L4" s="31">
        <f>SUM('FIGARO raw 2023'!M29:M51)</f>
        <v>1.2000000000000002</v>
      </c>
      <c r="M4" s="31">
        <f>SUM('FIGARO raw 2023'!N29:N51)</f>
        <v>38.2</v>
      </c>
      <c r="N4" s="31">
        <f>SUM('FIGARO raw 2023'!O29:O51)</f>
        <v>2.5</v>
      </c>
      <c r="O4" s="31">
        <f>SUM('FIGARO raw 2023'!P29:P51)</f>
        <v>4.7</v>
      </c>
      <c r="P4" s="31">
        <f>SUM('FIGARO raw 2023'!Q29:Q51)</f>
        <v>0.5</v>
      </c>
      <c r="Q4" s="31">
        <f>SUM('FIGARO raw 2023'!R29:R51)</f>
        <v>0.5</v>
      </c>
      <c r="R4" s="31">
        <f>SUM('FIGARO raw 2023'!S29:S51)</f>
        <v>1.3</v>
      </c>
      <c r="S4" s="31">
        <f>SUM('FIGARO raw 2023'!T29:T51)</f>
        <v>0.2</v>
      </c>
      <c r="T4" s="31">
        <f>SUM('FIGARO raw 2023'!U29:U51)</f>
        <v>0</v>
      </c>
      <c r="U4" s="31">
        <f>SUM('FIGARO raw 2023'!V29:V51)</f>
        <v>0.4</v>
      </c>
      <c r="V4" s="31">
        <f>SUM('FIGARO raw 2023'!W29:W51)</f>
        <v>0.5</v>
      </c>
      <c r="W4" s="31">
        <f>SUM('FIGARO raw 2023'!X29:X51)</f>
        <v>0</v>
      </c>
      <c r="X4" s="31">
        <f>SUM('FIGARO raw 2023'!Y29:Y51)</f>
        <v>22.200000000000003</v>
      </c>
      <c r="Y4" s="31">
        <f>SUM('FIGARO raw 2023'!Z29:Z51)</f>
        <v>0</v>
      </c>
      <c r="Z4" s="31">
        <f>SUM('FIGARO raw 2023'!AA29:AA51)</f>
        <v>12.8</v>
      </c>
      <c r="AA4" s="31">
        <f>SUM('FIGARO raw 2023'!AB29:AB51)</f>
        <v>0.1</v>
      </c>
      <c r="AB4" s="31">
        <f>SUM('FIGARO raw 2023'!AC29:AC51)</f>
        <v>0.1</v>
      </c>
      <c r="AC4" s="31">
        <f>SUM('FIGARO raw 2023'!AD29:AD51)</f>
        <v>24.8</v>
      </c>
      <c r="AD4" s="31">
        <f>SUM('FIGARO raw 2023'!AE29:AE51)</f>
        <v>0</v>
      </c>
      <c r="AE4" s="31">
        <f>SUM('FIGARO raw 2023'!AF29:AF51)</f>
        <v>4.3999999999999995</v>
      </c>
      <c r="AF4" s="31">
        <f>SUM('FIGARO raw 2023'!AG29:AG51)</f>
        <v>2.1</v>
      </c>
      <c r="AG4" s="31">
        <f>SUM('FIGARO raw 2023'!AH29:AH51)</f>
        <v>0.8</v>
      </c>
      <c r="AH4" s="31">
        <f>SUM('FIGARO raw 2023'!AI29:AI51)</f>
        <v>0.1</v>
      </c>
      <c r="AI4" s="31">
        <f>SUM('FIGARO raw 2023'!AJ29:AJ51)</f>
        <v>3.1</v>
      </c>
      <c r="AJ4" s="31">
        <f>SUM('FIGARO raw 2023'!AK29:AK51)</f>
        <v>0.30000000000000004</v>
      </c>
      <c r="AK4" s="31">
        <f>SUM('FIGARO raw 2023'!AL29:AL51)</f>
        <v>0</v>
      </c>
      <c r="AL4" s="31">
        <f>SUM('FIGARO raw 2023'!AM29:AM51)</f>
        <v>4.300000000000001</v>
      </c>
      <c r="AM4" s="31">
        <f>SUM('FIGARO raw 2023'!AN29:AN51)</f>
        <v>0.2</v>
      </c>
      <c r="AN4" s="31">
        <f>SUM('FIGARO raw 2023'!AO29:AO51)</f>
        <v>0</v>
      </c>
      <c r="AO4" s="31">
        <f>SUM('FIGARO raw 2023'!AP29:AP51)</f>
        <v>0</v>
      </c>
      <c r="AP4" s="31">
        <f>SUM('FIGARO raw 2023'!AQ29:AQ51)</f>
        <v>1.2000000000000002</v>
      </c>
      <c r="AQ4" s="31">
        <f>SUM('FIGARO raw 2023'!AR29:AR51)</f>
        <v>0</v>
      </c>
      <c r="AR4" s="31">
        <f>SUM('FIGARO raw 2023'!AS29:AS51)</f>
        <v>0</v>
      </c>
      <c r="AS4" s="31">
        <f>SUM('FIGARO raw 2023'!AT29:AT51)</f>
        <v>0</v>
      </c>
      <c r="AT4" s="31">
        <f>SUM('FIGARO raw 2023'!AU29:AU51)</f>
        <v>0.1</v>
      </c>
      <c r="AU4" s="31">
        <f>SUM('FIGARO raw 2023'!AV29:AV51)</f>
        <v>0.4</v>
      </c>
      <c r="AV4" s="31">
        <f>SUM('FIGARO raw 2023'!AW29:AW51)</f>
        <v>0.8</v>
      </c>
      <c r="AW4" s="31">
        <f>SUM('FIGARO raw 2023'!AX29:AX51)</f>
        <v>0.2</v>
      </c>
      <c r="AX4" s="31">
        <f>SUM('FIGARO raw 2023'!AY29:AY51)</f>
        <v>0</v>
      </c>
      <c r="AY4" s="31">
        <f>SUM('FIGARO raw 2023'!AZ29:AZ51)</f>
        <v>0</v>
      </c>
      <c r="AZ4" s="31">
        <f>SUM('FIGARO raw 2023'!BA29:BA51)</f>
        <v>0.2</v>
      </c>
      <c r="BA4" s="31">
        <f>SUM('FIGARO raw 2023'!BB29:BB51)</f>
        <v>0</v>
      </c>
      <c r="BB4" s="31">
        <f>SUM('FIGARO raw 2023'!BC29:BC51)</f>
        <v>0.1</v>
      </c>
      <c r="BC4" s="31">
        <f>SUM('FIGARO raw 2023'!BD29:BD51)</f>
        <v>3.7</v>
      </c>
      <c r="BD4" s="31">
        <f>SUM('FIGARO raw 2023'!BE29:BE51)</f>
        <v>14.399999999999999</v>
      </c>
      <c r="BE4" s="31">
        <f>SUM('FIGARO raw 2023'!BF29:BF51)</f>
        <v>0.30000000000000004</v>
      </c>
      <c r="BF4" s="31">
        <f>SUM('FIGARO raw 2023'!BG29:BG51)</f>
        <v>1.2000000000000002</v>
      </c>
      <c r="BG4" s="31">
        <f>SUM('FIGARO raw 2023'!BH29:BH51)</f>
        <v>1</v>
      </c>
      <c r="BH4" s="31">
        <f>SUM('FIGARO raw 2023'!BI29:BI51)</f>
        <v>6.300000000000001</v>
      </c>
      <c r="BI4" s="31">
        <f>SUM('FIGARO raw 2023'!BJ29:BJ51)</f>
        <v>0.2</v>
      </c>
      <c r="BJ4" s="31">
        <f>SUM('FIGARO raw 2023'!BK29:BK51)</f>
        <v>0.9</v>
      </c>
      <c r="BK4" s="31">
        <f>SUM('FIGARO raw 2023'!BL29:BL51)</f>
        <v>0</v>
      </c>
      <c r="BL4" s="31">
        <f>SUM('FIGARO raw 2023'!BM29:BM51)</f>
        <v>1</v>
      </c>
      <c r="BM4" s="31">
        <f>SUM('FIGARO raw 2023'!BN29:BN51)</f>
        <v>0</v>
      </c>
      <c r="BN4" s="31">
        <f>SUM('FIGARO raw 2023'!BO29:BO51)</f>
        <v>0</v>
      </c>
      <c r="BO4" s="31">
        <f>SUM('FIGARO raw 2023'!BP29:BP51)</f>
        <v>1</v>
      </c>
      <c r="BP4" s="31">
        <f>SUM('FIGARO raw 2023'!BQ29:BQ51)</f>
        <v>276.5</v>
      </c>
      <c r="BQ4" s="31">
        <f>SUM('FIGARO raw 2023'!BR29:BR51)</f>
        <v>0</v>
      </c>
      <c r="BR4" s="31">
        <f>SUM('FIGARO raw 2023'!BS29:BS51)</f>
        <v>2.5</v>
      </c>
      <c r="BS4" s="31">
        <f>SUM('FIGARO raw 2023'!BT29:BT51)</f>
        <v>34.9</v>
      </c>
    </row>
    <row r="5" spans="1:71" x14ac:dyDescent="0.25">
      <c r="A5" s="36" t="s">
        <v>267</v>
      </c>
      <c r="B5" s="27" t="s">
        <v>317</v>
      </c>
      <c r="C5" s="31">
        <f>SUM('FIGARO raw 2023'!D53:D75)</f>
        <v>10.299999999999999</v>
      </c>
      <c r="D5" s="31">
        <f>SUM('FIGARO raw 2023'!E53:E75)</f>
        <v>0.7</v>
      </c>
      <c r="E5" s="31">
        <f>SUM('FIGARO raw 2023'!F53:F75)</f>
        <v>66.00000000000001</v>
      </c>
      <c r="F5" s="31">
        <f>SUM('FIGARO raw 2023'!G53:G75)</f>
        <v>0.1</v>
      </c>
      <c r="G5" s="31">
        <f>SUM('FIGARO raw 2023'!H53:H75)</f>
        <v>3379.2</v>
      </c>
      <c r="H5" s="31">
        <f>SUM('FIGARO raw 2023'!I53:I75)</f>
        <v>1</v>
      </c>
      <c r="I5" s="31">
        <f>SUM('FIGARO raw 2023'!J53:J75)</f>
        <v>0.2</v>
      </c>
      <c r="J5" s="31">
        <f>SUM('FIGARO raw 2023'!K53:K75)</f>
        <v>0</v>
      </c>
      <c r="K5" s="31">
        <f>SUM('FIGARO raw 2023'!L53:L75)</f>
        <v>0</v>
      </c>
      <c r="L5" s="31">
        <f>SUM('FIGARO raw 2023'!M53:M75)</f>
        <v>3.3</v>
      </c>
      <c r="M5" s="31">
        <f>SUM('FIGARO raw 2023'!N53:N75)</f>
        <v>19.400000000000002</v>
      </c>
      <c r="N5" s="31">
        <f>SUM('FIGARO raw 2023'!O53:O75)</f>
        <v>48.800000000000004</v>
      </c>
      <c r="O5" s="31">
        <f>SUM('FIGARO raw 2023'!P53:P75)</f>
        <v>0.1</v>
      </c>
      <c r="P5" s="31">
        <f>SUM('FIGARO raw 2023'!Q53:Q75)</f>
        <v>0.1</v>
      </c>
      <c r="Q5" s="31">
        <f>SUM('FIGARO raw 2023'!R53:R75)</f>
        <v>0.7</v>
      </c>
      <c r="R5" s="31">
        <f>SUM('FIGARO raw 2023'!S53:S75)</f>
        <v>0.1</v>
      </c>
      <c r="S5" s="31">
        <f>SUM('FIGARO raw 2023'!T53:T75)</f>
        <v>0.4</v>
      </c>
      <c r="T5" s="31">
        <f>SUM('FIGARO raw 2023'!U53:U75)</f>
        <v>0.1</v>
      </c>
      <c r="U5" s="31">
        <f>SUM('FIGARO raw 2023'!V53:V75)</f>
        <v>0.4</v>
      </c>
      <c r="V5" s="31">
        <f>SUM('FIGARO raw 2023'!W53:W75)</f>
        <v>0.4</v>
      </c>
      <c r="W5" s="31">
        <f>SUM('FIGARO raw 2023'!X53:X75)</f>
        <v>0</v>
      </c>
      <c r="X5" s="31">
        <f>SUM('FIGARO raw 2023'!Y53:Y75)</f>
        <v>1.2</v>
      </c>
      <c r="Y5" s="31">
        <f>SUM('FIGARO raw 2023'!Z53:Z75)</f>
        <v>0</v>
      </c>
      <c r="Z5" s="31">
        <f>SUM('FIGARO raw 2023'!AA53:AA75)</f>
        <v>2.7</v>
      </c>
      <c r="AA5" s="31">
        <f>SUM('FIGARO raw 2023'!AB53:AB75)</f>
        <v>0.1</v>
      </c>
      <c r="AB5" s="31">
        <f>SUM('FIGARO raw 2023'!AC53:AC75)</f>
        <v>0.4</v>
      </c>
      <c r="AC5" s="31">
        <f>SUM('FIGARO raw 2023'!AD53:AD75)</f>
        <v>9.499999999999998</v>
      </c>
      <c r="AD5" s="31">
        <f>SUM('FIGARO raw 2023'!AE53:AE75)</f>
        <v>0.3</v>
      </c>
      <c r="AE5" s="31">
        <f>SUM('FIGARO raw 2023'!AF53:AF75)</f>
        <v>10.599999999999998</v>
      </c>
      <c r="AF5" s="31">
        <f>SUM('FIGARO raw 2023'!AG53:AG75)</f>
        <v>16.800000000000004</v>
      </c>
      <c r="AG5" s="31">
        <f>SUM('FIGARO raw 2023'!AH53:AH75)</f>
        <v>1.3000000000000003</v>
      </c>
      <c r="AH5" s="31">
        <f>SUM('FIGARO raw 2023'!AI53:AI75)</f>
        <v>4.4</v>
      </c>
      <c r="AI5" s="31">
        <f>SUM('FIGARO raw 2023'!AJ53:AJ75)</f>
        <v>0.2</v>
      </c>
      <c r="AJ5" s="31">
        <f>SUM('FIGARO raw 2023'!AK53:AK75)</f>
        <v>6.8</v>
      </c>
      <c r="AK5" s="31">
        <f>SUM('FIGARO raw 2023'!AL53:AL75)</f>
        <v>0</v>
      </c>
      <c r="AL5" s="31">
        <f>SUM('FIGARO raw 2023'!AM53:AM75)</f>
        <v>863.7000000000002</v>
      </c>
      <c r="AM5" s="31">
        <f>SUM('FIGARO raw 2023'!AN53:AN75)</f>
        <v>0.1</v>
      </c>
      <c r="AN5" s="31">
        <f>SUM('FIGARO raw 2023'!AO53:AO75)</f>
        <v>0.5</v>
      </c>
      <c r="AO5" s="31">
        <f>SUM('FIGARO raw 2023'!AP53:AP75)</f>
        <v>1</v>
      </c>
      <c r="AP5" s="31">
        <f>SUM('FIGARO raw 2023'!AQ53:AQ75)</f>
        <v>5.5</v>
      </c>
      <c r="AQ5" s="31">
        <f>SUM('FIGARO raw 2023'!AR53:AR75)</f>
        <v>0.7</v>
      </c>
      <c r="AR5" s="31">
        <f>SUM('FIGARO raw 2023'!AS53:AS75)</f>
        <v>0.6</v>
      </c>
      <c r="AS5" s="31">
        <f>SUM('FIGARO raw 2023'!AT53:AT75)</f>
        <v>0.2</v>
      </c>
      <c r="AT5" s="31">
        <f>SUM('FIGARO raw 2023'!AU53:AU75)</f>
        <v>1.7</v>
      </c>
      <c r="AU5" s="31">
        <f>SUM('FIGARO raw 2023'!AV53:AV75)</f>
        <v>7.099999999999999</v>
      </c>
      <c r="AV5" s="31">
        <f>SUM('FIGARO raw 2023'!AW53:AW75)</f>
        <v>1.7000000000000002</v>
      </c>
      <c r="AW5" s="31">
        <f>SUM('FIGARO raw 2023'!AX53:AX75)</f>
        <v>1.6</v>
      </c>
      <c r="AX5" s="31">
        <f>SUM('FIGARO raw 2023'!AY53:AY75)</f>
        <v>0.5</v>
      </c>
      <c r="AY5" s="31">
        <f>SUM('FIGARO raw 2023'!AZ53:AZ75)</f>
        <v>0.7</v>
      </c>
      <c r="AZ5" s="31">
        <f>SUM('FIGARO raw 2023'!BA53:BA75)</f>
        <v>6.8999999999999995</v>
      </c>
      <c r="BA5" s="31">
        <f>SUM('FIGARO raw 2023'!BB53:BB75)</f>
        <v>0.1</v>
      </c>
      <c r="BB5" s="31">
        <f>SUM('FIGARO raw 2023'!BC53:BC75)</f>
        <v>0.2</v>
      </c>
      <c r="BC5" s="31">
        <f>SUM('FIGARO raw 2023'!BD53:BD75)</f>
        <v>11.799999999999999</v>
      </c>
      <c r="BD5" s="31">
        <f>SUM('FIGARO raw 2023'!BE53:BE75)</f>
        <v>3.6</v>
      </c>
      <c r="BE5" s="31">
        <f>SUM('FIGARO raw 2023'!BF53:BF75)</f>
        <v>6.8</v>
      </c>
      <c r="BF5" s="31">
        <f>SUM('FIGARO raw 2023'!BG53:BG75)</f>
        <v>25.400000000000006</v>
      </c>
      <c r="BG5" s="31">
        <f>SUM('FIGARO raw 2023'!BH53:BH75)</f>
        <v>32.1</v>
      </c>
      <c r="BH5" s="31">
        <f>SUM('FIGARO raw 2023'!BI53:BI75)</f>
        <v>13.499999999999998</v>
      </c>
      <c r="BI5" s="31">
        <f>SUM('FIGARO raw 2023'!BJ53:BJ75)</f>
        <v>12.399999999999999</v>
      </c>
      <c r="BJ5" s="31">
        <f>SUM('FIGARO raw 2023'!BK53:BK75)</f>
        <v>5.999999999999999</v>
      </c>
      <c r="BK5" s="31">
        <f>SUM('FIGARO raw 2023'!BL53:BL75)</f>
        <v>0</v>
      </c>
      <c r="BL5" s="31">
        <f>SUM('FIGARO raw 2023'!BM53:BM75)</f>
        <v>0.4</v>
      </c>
      <c r="BM5" s="31">
        <f>SUM('FIGARO raw 2023'!BN53:BN75)</f>
        <v>0</v>
      </c>
      <c r="BN5" s="31">
        <f>SUM('FIGARO raw 2023'!BO53:BO75)</f>
        <v>0</v>
      </c>
      <c r="BO5" s="31">
        <f>SUM('FIGARO raw 2023'!BP53:BP75)</f>
        <v>0</v>
      </c>
      <c r="BP5" s="31">
        <f>SUM('FIGARO raw 2023'!BQ53:BQ75)</f>
        <v>2782.1</v>
      </c>
      <c r="BQ5" s="31">
        <f>SUM('FIGARO raw 2023'!BR53:BR75)</f>
        <v>0</v>
      </c>
      <c r="BR5" s="31">
        <f>SUM('FIGARO raw 2023'!BS53:BS75)</f>
        <v>10.799999999999997</v>
      </c>
      <c r="BS5" s="31">
        <f>SUM('FIGARO raw 2023'!BT53:BT75)</f>
        <v>-105.59999999999997</v>
      </c>
    </row>
    <row r="6" spans="1:71" x14ac:dyDescent="0.25">
      <c r="A6" s="36" t="s">
        <v>268</v>
      </c>
      <c r="B6" s="27" t="s">
        <v>318</v>
      </c>
      <c r="C6" s="31">
        <f>SUM('FIGARO raw 2023'!D77:D99)</f>
        <v>1326.4</v>
      </c>
      <c r="D6" s="31">
        <f>SUM('FIGARO raw 2023'!E77:E99)</f>
        <v>8.399999999999999</v>
      </c>
      <c r="E6" s="31">
        <f>SUM('FIGARO raw 2023'!F77:F99)</f>
        <v>10.2</v>
      </c>
      <c r="F6" s="31">
        <f>SUM('FIGARO raw 2023'!G77:G99)</f>
        <v>1546.8000000000002</v>
      </c>
      <c r="G6" s="31">
        <f>SUM('FIGARO raw 2023'!H77:H99)</f>
        <v>2465.8</v>
      </c>
      <c r="H6" s="31">
        <f>SUM('FIGARO raw 2023'!I77:I99)</f>
        <v>355.5</v>
      </c>
      <c r="I6" s="31">
        <f>SUM('FIGARO raw 2023'!J77:J99)</f>
        <v>64.9</v>
      </c>
      <c r="J6" s="31">
        <f>SUM('FIGARO raw 2023'!K77:K99)</f>
        <v>1637.7</v>
      </c>
      <c r="K6" s="31">
        <f>SUM('FIGARO raw 2023'!L77:L99)</f>
        <v>85</v>
      </c>
      <c r="L6" s="31">
        <f>SUM('FIGARO raw 2023'!M77:M99)</f>
        <v>264110.1</v>
      </c>
      <c r="M6" s="31">
        <f>SUM('FIGARO raw 2023'!N77:N99)</f>
        <v>13597.399999999998</v>
      </c>
      <c r="N6" s="31">
        <f>SUM('FIGARO raw 2023'!O77:O99)</f>
        <v>413.4</v>
      </c>
      <c r="O6" s="31">
        <f>SUM('FIGARO raw 2023'!P77:P99)</f>
        <v>468.3999999999999</v>
      </c>
      <c r="P6" s="31">
        <f>SUM('FIGARO raw 2023'!Q77:Q99)</f>
        <v>5820.3</v>
      </c>
      <c r="Q6" s="31">
        <f>SUM('FIGARO raw 2023'!R77:R99)</f>
        <v>36209.7</v>
      </c>
      <c r="R6" s="31">
        <f>SUM('FIGARO raw 2023'!S77:S99)</f>
        <v>1127</v>
      </c>
      <c r="S6" s="31">
        <f>SUM('FIGARO raw 2023'!T77:T99)</f>
        <v>122.00000000000003</v>
      </c>
      <c r="T6" s="31">
        <f>SUM('FIGARO raw 2023'!U77:U99)</f>
        <v>383.7</v>
      </c>
      <c r="U6" s="31">
        <f>SUM('FIGARO raw 2023'!V77:V99)</f>
        <v>942.5000000000002</v>
      </c>
      <c r="V6" s="31">
        <f>SUM('FIGARO raw 2023'!W77:W99)</f>
        <v>437</v>
      </c>
      <c r="W6" s="31">
        <f>SUM('FIGARO raw 2023'!X77:X99)</f>
        <v>261.29999999999995</v>
      </c>
      <c r="X6" s="31">
        <f>SUM('FIGARO raw 2023'!Y77:Y99)</f>
        <v>570.4</v>
      </c>
      <c r="Y6" s="31">
        <f>SUM('FIGARO raw 2023'!Z77:Z99)</f>
        <v>77.9</v>
      </c>
      <c r="Z6" s="31">
        <f>SUM('FIGARO raw 2023'!AA77:AA99)</f>
        <v>75031</v>
      </c>
      <c r="AA6" s="31">
        <f>SUM('FIGARO raw 2023'!AB77:AB99)</f>
        <v>62.2</v>
      </c>
      <c r="AB6" s="31">
        <f>SUM('FIGARO raw 2023'!AC77:AC99)</f>
        <v>169.7</v>
      </c>
      <c r="AC6" s="31">
        <f>SUM('FIGARO raw 2023'!AD77:AD99)</f>
        <v>4438.500000000001</v>
      </c>
      <c r="AD6" s="31">
        <f>SUM('FIGARO raw 2023'!AE77:AE99)</f>
        <v>64.2</v>
      </c>
      <c r="AE6" s="31">
        <f>SUM('FIGARO raw 2023'!AF77:AF99)</f>
        <v>1369.9</v>
      </c>
      <c r="AF6" s="31">
        <f>SUM('FIGARO raw 2023'!AG77:AG99)</f>
        <v>311.6</v>
      </c>
      <c r="AG6" s="31">
        <f>SUM('FIGARO raw 2023'!AH77:AH99)</f>
        <v>610.2</v>
      </c>
      <c r="AH6" s="31">
        <f>SUM('FIGARO raw 2023'!AI77:AI99)</f>
        <v>180.2</v>
      </c>
      <c r="AI6" s="31">
        <f>SUM('FIGARO raw 2023'!AJ77:AJ99)</f>
        <v>126.90000000000002</v>
      </c>
      <c r="AJ6" s="31">
        <f>SUM('FIGARO raw 2023'!AK77:AK99)</f>
        <v>352.4</v>
      </c>
      <c r="AK6" s="31">
        <f>SUM('FIGARO raw 2023'!AL77:AL99)</f>
        <v>33.900000000000006</v>
      </c>
      <c r="AL6" s="31">
        <f>SUM('FIGARO raw 2023'!AM77:AM99)</f>
        <v>597.6999999999999</v>
      </c>
      <c r="AM6" s="31">
        <f>SUM('FIGARO raw 2023'!AN77:AN99)</f>
        <v>21.599999999999998</v>
      </c>
      <c r="AN6" s="31">
        <f>SUM('FIGARO raw 2023'!AO77:AO99)</f>
        <v>15.1</v>
      </c>
      <c r="AO6" s="31">
        <f>SUM('FIGARO raw 2023'!AP77:AP99)</f>
        <v>46.199999999999996</v>
      </c>
      <c r="AP6" s="31">
        <f>SUM('FIGARO raw 2023'!AQ77:AQ99)</f>
        <v>92.89999999999999</v>
      </c>
      <c r="AQ6" s="31">
        <f>SUM('FIGARO raw 2023'!AR77:AR99)</f>
        <v>25.199999999999996</v>
      </c>
      <c r="AR6" s="31">
        <f>SUM('FIGARO raw 2023'!AS77:AS99)</f>
        <v>11.299999999999999</v>
      </c>
      <c r="AS6" s="31">
        <f>SUM('FIGARO raw 2023'!AT77:AT99)</f>
        <v>16.599999999999998</v>
      </c>
      <c r="AT6" s="31">
        <f>SUM('FIGARO raw 2023'!AU77:AU99)</f>
        <v>113.60000000000001</v>
      </c>
      <c r="AU6" s="31">
        <f>SUM('FIGARO raw 2023'!AV77:AV99)</f>
        <v>1529.3</v>
      </c>
      <c r="AV6" s="31">
        <f>SUM('FIGARO raw 2023'!AW77:AW99)</f>
        <v>320.6</v>
      </c>
      <c r="AW6" s="31">
        <f>SUM('FIGARO raw 2023'!AX77:AX99)</f>
        <v>48.1</v>
      </c>
      <c r="AX6" s="31">
        <f>SUM('FIGARO raw 2023'!AY77:AY99)</f>
        <v>9.8</v>
      </c>
      <c r="AY6" s="31">
        <f>SUM('FIGARO raw 2023'!AZ77:AZ99)</f>
        <v>13</v>
      </c>
      <c r="AZ6" s="31">
        <f>SUM('FIGARO raw 2023'!BA77:BA99)</f>
        <v>44.2</v>
      </c>
      <c r="BA6" s="31">
        <f>SUM('FIGARO raw 2023'!BB77:BB99)</f>
        <v>16.700000000000003</v>
      </c>
      <c r="BB6" s="31">
        <f>SUM('FIGARO raw 2023'!BC77:BC99)</f>
        <v>4.9</v>
      </c>
      <c r="BC6" s="31">
        <f>SUM('FIGARO raw 2023'!BD77:BD99)</f>
        <v>245.7</v>
      </c>
      <c r="BD6" s="31">
        <f>SUM('FIGARO raw 2023'!BE77:BE99)</f>
        <v>577.7</v>
      </c>
      <c r="BE6" s="31">
        <f>SUM('FIGARO raw 2023'!BF77:BF99)</f>
        <v>197.5</v>
      </c>
      <c r="BF6" s="31">
        <f>SUM('FIGARO raw 2023'!BG77:BG99)</f>
        <v>491</v>
      </c>
      <c r="BG6" s="31">
        <f>SUM('FIGARO raw 2023'!BH77:BH99)</f>
        <v>259</v>
      </c>
      <c r="BH6" s="31">
        <f>SUM('FIGARO raw 2023'!BI77:BI99)</f>
        <v>42.7</v>
      </c>
      <c r="BI6" s="31">
        <f>SUM('FIGARO raw 2023'!BJ77:BJ99)</f>
        <v>59.599999999999994</v>
      </c>
      <c r="BJ6" s="31">
        <f>SUM('FIGARO raw 2023'!BK77:BK99)</f>
        <v>76.80000000000001</v>
      </c>
      <c r="BK6" s="31">
        <f>SUM('FIGARO raw 2023'!BL77:BL99)</f>
        <v>3.8000000000000007</v>
      </c>
      <c r="BL6" s="31">
        <f>SUM('FIGARO raw 2023'!BM77:BM99)</f>
        <v>74.19999999999999</v>
      </c>
      <c r="BM6" s="31">
        <f>SUM('FIGARO raw 2023'!BN77:BN99)</f>
        <v>0</v>
      </c>
      <c r="BN6" s="31">
        <f>SUM('FIGARO raw 2023'!BO77:BO99)</f>
        <v>0</v>
      </c>
      <c r="BO6" s="31">
        <f>SUM('FIGARO raw 2023'!BP77:BP99)</f>
        <v>134</v>
      </c>
      <c r="BP6" s="31">
        <f>SUM('FIGARO raw 2023'!BQ77:BQ99)</f>
        <v>20327.5</v>
      </c>
      <c r="BQ6" s="31">
        <f>SUM('FIGARO raw 2023'!BR77:BR99)</f>
        <v>0</v>
      </c>
      <c r="BR6" s="31">
        <f>SUM('FIGARO raw 2023'!BS77:BS99)</f>
        <v>464.80000000000007</v>
      </c>
      <c r="BS6" s="31">
        <f>SUM('FIGARO raw 2023'!BT77:BT99)</f>
        <v>4581</v>
      </c>
    </row>
    <row r="7" spans="1:71" x14ac:dyDescent="0.25">
      <c r="A7" s="36" t="s">
        <v>269</v>
      </c>
      <c r="B7" s="27" t="s">
        <v>319</v>
      </c>
      <c r="C7" s="31">
        <f>SUM('FIGARO raw 2023'!D101:D123)</f>
        <v>1795.3999999999996</v>
      </c>
      <c r="D7" s="31">
        <f>SUM('FIGARO raw 2023'!E101:E123)</f>
        <v>9.8</v>
      </c>
      <c r="E7" s="31">
        <f>SUM('FIGARO raw 2023'!F101:F123)</f>
        <v>50.4</v>
      </c>
      <c r="F7" s="31">
        <f>SUM('FIGARO raw 2023'!G101:G123)</f>
        <v>15.1</v>
      </c>
      <c r="G7" s="31">
        <f>SUM('FIGARO raw 2023'!H101:H123)</f>
        <v>20211.199999999997</v>
      </c>
      <c r="H7" s="31">
        <f>SUM('FIGARO raw 2023'!I101:I123)</f>
        <v>272.8</v>
      </c>
      <c r="I7" s="31">
        <f>SUM('FIGARO raw 2023'!J101:J123)</f>
        <v>29.8</v>
      </c>
      <c r="J7" s="31">
        <f>SUM('FIGARO raw 2023'!K101:K123)</f>
        <v>96.9</v>
      </c>
      <c r="K7" s="31">
        <f>SUM('FIGARO raw 2023'!L101:L123)</f>
        <v>13.700000000000001</v>
      </c>
      <c r="L7" s="31">
        <f>SUM('FIGARO raw 2023'!M101:M123)</f>
        <v>163.79999999999998</v>
      </c>
      <c r="M7" s="31">
        <f>SUM('FIGARO raw 2023'!N101:N123)</f>
        <v>1500.9</v>
      </c>
      <c r="N7" s="31">
        <f>SUM('FIGARO raw 2023'!O101:O123)</f>
        <v>582.2</v>
      </c>
      <c r="O7" s="31">
        <f>SUM('FIGARO raw 2023'!P101:P123)</f>
        <v>169.50000000000003</v>
      </c>
      <c r="P7" s="31">
        <f>SUM('FIGARO raw 2023'!Q101:Q123)</f>
        <v>43.89999999999999</v>
      </c>
      <c r="Q7" s="31">
        <f>SUM('FIGARO raw 2023'!R101:R123)</f>
        <v>73.8</v>
      </c>
      <c r="R7" s="31">
        <f>SUM('FIGARO raw 2023'!S101:S123)</f>
        <v>70.10000000000002</v>
      </c>
      <c r="S7" s="31">
        <f>SUM('FIGARO raw 2023'!T101:T123)</f>
        <v>98</v>
      </c>
      <c r="T7" s="31">
        <f>SUM('FIGARO raw 2023'!U101:U123)</f>
        <v>61.10000000000001</v>
      </c>
      <c r="U7" s="31">
        <f>SUM('FIGARO raw 2023'!V101:V123)</f>
        <v>128.9</v>
      </c>
      <c r="V7" s="31">
        <f>SUM('FIGARO raw 2023'!W101:W123)</f>
        <v>105.30000000000001</v>
      </c>
      <c r="W7" s="31">
        <f>SUM('FIGARO raw 2023'!X101:X123)</f>
        <v>45.00000000000001</v>
      </c>
      <c r="X7" s="31">
        <f>SUM('FIGARO raw 2023'!Y101:Y123)</f>
        <v>128.8</v>
      </c>
      <c r="Y7" s="31">
        <f>SUM('FIGARO raw 2023'!Z101:Z123)</f>
        <v>43.8</v>
      </c>
      <c r="Z7" s="31">
        <f>SUM('FIGARO raw 2023'!AA101:AA123)</f>
        <v>159</v>
      </c>
      <c r="AA7" s="31">
        <f>SUM('FIGARO raw 2023'!AB101:AB123)</f>
        <v>6.999999999999999</v>
      </c>
      <c r="AB7" s="31">
        <f>SUM('FIGARO raw 2023'!AC101:AC123)</f>
        <v>108.7</v>
      </c>
      <c r="AC7" s="31">
        <f>SUM('FIGARO raw 2023'!AD101:AD123)</f>
        <v>168.4</v>
      </c>
      <c r="AD7" s="31">
        <f>SUM('FIGARO raw 2023'!AE101:AE123)</f>
        <v>41.10000000000001</v>
      </c>
      <c r="AE7" s="31">
        <f>SUM('FIGARO raw 2023'!AF101:AF123)</f>
        <v>851.6999999999999</v>
      </c>
      <c r="AF7" s="31">
        <f>SUM('FIGARO raw 2023'!AG101:AG123)</f>
        <v>431.4</v>
      </c>
      <c r="AG7" s="31">
        <f>SUM('FIGARO raw 2023'!AH101:AH123)</f>
        <v>81.9</v>
      </c>
      <c r="AH7" s="31">
        <f>SUM('FIGARO raw 2023'!AI101:AI123)</f>
        <v>120.6</v>
      </c>
      <c r="AI7" s="31">
        <f>SUM('FIGARO raw 2023'!AJ101:AJ123)</f>
        <v>80</v>
      </c>
      <c r="AJ7" s="31">
        <f>SUM('FIGARO raw 2023'!AK101:AK123)</f>
        <v>72.7</v>
      </c>
      <c r="AK7" s="31">
        <f>SUM('FIGARO raw 2023'!AL101:AL123)</f>
        <v>13.399999999999999</v>
      </c>
      <c r="AL7" s="31">
        <f>SUM('FIGARO raw 2023'!AM101:AM123)</f>
        <v>5465.799999999999</v>
      </c>
      <c r="AM7" s="31">
        <f>SUM('FIGARO raw 2023'!AN101:AN123)</f>
        <v>97.3</v>
      </c>
      <c r="AN7" s="31">
        <f>SUM('FIGARO raw 2023'!AO101:AO123)</f>
        <v>35.300000000000004</v>
      </c>
      <c r="AO7" s="31">
        <f>SUM('FIGARO raw 2023'!AP101:AP123)</f>
        <v>40.300000000000004</v>
      </c>
      <c r="AP7" s="31">
        <f>SUM('FIGARO raw 2023'!AQ101:AQ123)</f>
        <v>275.19999999999993</v>
      </c>
      <c r="AQ7" s="31">
        <f>SUM('FIGARO raw 2023'!AR101:AR123)</f>
        <v>14</v>
      </c>
      <c r="AR7" s="31">
        <f>SUM('FIGARO raw 2023'!AS101:AS123)</f>
        <v>16.099999999999998</v>
      </c>
      <c r="AS7" s="31">
        <f>SUM('FIGARO raw 2023'!AT101:AT123)</f>
        <v>22.1</v>
      </c>
      <c r="AT7" s="31">
        <f>SUM('FIGARO raw 2023'!AU101:AU123)</f>
        <v>26.800000000000004</v>
      </c>
      <c r="AU7" s="31">
        <f>SUM('FIGARO raw 2023'!AV101:AV123)</f>
        <v>108.80000000000001</v>
      </c>
      <c r="AV7" s="31">
        <f>SUM('FIGARO raw 2023'!AW101:AW123)</f>
        <v>41.3</v>
      </c>
      <c r="AW7" s="31">
        <f>SUM('FIGARO raw 2023'!AX101:AX123)</f>
        <v>68.49999999999999</v>
      </c>
      <c r="AX7" s="31">
        <f>SUM('FIGARO raw 2023'!AY101:AY123)</f>
        <v>27.9</v>
      </c>
      <c r="AY7" s="31">
        <f>SUM('FIGARO raw 2023'!AZ101:AZ123)</f>
        <v>29.3</v>
      </c>
      <c r="AZ7" s="31">
        <f>SUM('FIGARO raw 2023'!BA101:BA123)</f>
        <v>59.09999999999999</v>
      </c>
      <c r="BA7" s="31">
        <f>SUM('FIGARO raw 2023'!BB101:BB123)</f>
        <v>18</v>
      </c>
      <c r="BB7" s="31">
        <f>SUM('FIGARO raw 2023'!BC101:BC123)</f>
        <v>23.60000000000001</v>
      </c>
      <c r="BC7" s="31">
        <f>SUM('FIGARO raw 2023'!BD101:BD123)</f>
        <v>95.9</v>
      </c>
      <c r="BD7" s="31">
        <f>SUM('FIGARO raw 2023'!BE101:BE123)</f>
        <v>262.49999999999994</v>
      </c>
      <c r="BE7" s="31">
        <f>SUM('FIGARO raw 2023'!BF101:BF123)</f>
        <v>247.19999999999996</v>
      </c>
      <c r="BF7" s="31">
        <f>SUM('FIGARO raw 2023'!BG101:BG123)</f>
        <v>765.9000000000001</v>
      </c>
      <c r="BG7" s="31">
        <f>SUM('FIGARO raw 2023'!BH101:BH123)</f>
        <v>447.6999999999999</v>
      </c>
      <c r="BH7" s="31">
        <f>SUM('FIGARO raw 2023'!BI101:BI123)</f>
        <v>40.599999999999994</v>
      </c>
      <c r="BI7" s="31">
        <f>SUM('FIGARO raw 2023'!BJ101:BJ123)</f>
        <v>115.4</v>
      </c>
      <c r="BJ7" s="31">
        <f>SUM('FIGARO raw 2023'!BK101:BK123)</f>
        <v>61.5</v>
      </c>
      <c r="BK7" s="31">
        <f>SUM('FIGARO raw 2023'!BL101:BL123)</f>
        <v>7.6</v>
      </c>
      <c r="BL7" s="31">
        <f>SUM('FIGARO raw 2023'!BM101:BM123)</f>
        <v>35.2</v>
      </c>
      <c r="BM7" s="31">
        <f>SUM('FIGARO raw 2023'!BN101:BN123)</f>
        <v>0</v>
      </c>
      <c r="BN7" s="31">
        <f>SUM('FIGARO raw 2023'!BO101:BO123)</f>
        <v>0</v>
      </c>
      <c r="BO7" s="31">
        <f>SUM('FIGARO raw 2023'!BP101:BP123)</f>
        <v>149.49999999999997</v>
      </c>
      <c r="BP7" s="31">
        <f>SUM('FIGARO raw 2023'!BQ101:BQ123)</f>
        <v>47953.1</v>
      </c>
      <c r="BQ7" s="31">
        <f>SUM('FIGARO raw 2023'!BR101:BR123)</f>
        <v>73.10000000000001</v>
      </c>
      <c r="BR7" s="31">
        <f>SUM('FIGARO raw 2023'!BS101:BS123)</f>
        <v>211.09999999999997</v>
      </c>
      <c r="BS7" s="31">
        <f>SUM('FIGARO raw 2023'!BT101:BT123)</f>
        <v>2002.8999999999999</v>
      </c>
    </row>
    <row r="8" spans="1:71" x14ac:dyDescent="0.25">
      <c r="A8" s="36" t="s">
        <v>147</v>
      </c>
      <c r="B8" s="27" t="s">
        <v>320</v>
      </c>
      <c r="C8" s="31">
        <f>SUM('FIGARO raw 2023'!D125:D147)</f>
        <v>207.60000000000002</v>
      </c>
      <c r="D8" s="31">
        <f>SUM('FIGARO raw 2023'!E125:E147)</f>
        <v>20.800000000000004</v>
      </c>
      <c r="E8" s="31">
        <f>SUM('FIGARO raw 2023'!F125:F147)</f>
        <v>19.400000000000002</v>
      </c>
      <c r="F8" s="31">
        <f>SUM('FIGARO raw 2023'!G125:G147)</f>
        <v>31.1</v>
      </c>
      <c r="G8" s="31">
        <f>SUM('FIGARO raw 2023'!H125:H147)</f>
        <v>462.09999999999997</v>
      </c>
      <c r="H8" s="31">
        <f>SUM('FIGARO raw 2023'!I125:I147)</f>
        <v>13761.9</v>
      </c>
      <c r="I8" s="31">
        <f>SUM('FIGARO raw 2023'!J125:J147)</f>
        <v>69.00000000000001</v>
      </c>
      <c r="J8" s="31">
        <f>SUM('FIGARO raw 2023'!K125:K147)</f>
        <v>548.3</v>
      </c>
      <c r="K8" s="31">
        <f>SUM('FIGARO raw 2023'!L125:L147)</f>
        <v>225.10000000000002</v>
      </c>
      <c r="L8" s="31">
        <f>SUM('FIGARO raw 2023'!M125:M147)</f>
        <v>74.80000000000001</v>
      </c>
      <c r="M8" s="31">
        <f>SUM('FIGARO raw 2023'!N125:N147)</f>
        <v>572.6</v>
      </c>
      <c r="N8" s="31">
        <f>SUM('FIGARO raw 2023'!O125:O147)</f>
        <v>238.5</v>
      </c>
      <c r="O8" s="31">
        <f>SUM('FIGARO raw 2023'!P125:P147)</f>
        <v>1392.4</v>
      </c>
      <c r="P8" s="31">
        <f>SUM('FIGARO raw 2023'!Q125:Q147)</f>
        <v>240.3</v>
      </c>
      <c r="Q8" s="31">
        <f>SUM('FIGARO raw 2023'!R125:R147)</f>
        <v>136.8</v>
      </c>
      <c r="R8" s="31">
        <f>SUM('FIGARO raw 2023'!S125:S147)</f>
        <v>380.7</v>
      </c>
      <c r="S8" s="31">
        <f>SUM('FIGARO raw 2023'!T125:T147)</f>
        <v>149.3</v>
      </c>
      <c r="T8" s="31">
        <f>SUM('FIGARO raw 2023'!U125:U147)</f>
        <v>184.00000000000003</v>
      </c>
      <c r="U8" s="31">
        <f>SUM('FIGARO raw 2023'!V125:V147)</f>
        <v>384.59999999999997</v>
      </c>
      <c r="V8" s="31">
        <f>SUM('FIGARO raw 2023'!W125:W147)</f>
        <v>2114.3999999999996</v>
      </c>
      <c r="W8" s="31">
        <f>SUM('FIGARO raw 2023'!X125:X147)</f>
        <v>281.7</v>
      </c>
      <c r="X8" s="31">
        <f>SUM('FIGARO raw 2023'!Y125:Y147)</f>
        <v>1785.1</v>
      </c>
      <c r="Y8" s="31">
        <f>SUM('FIGARO raw 2023'!Z125:Z147)</f>
        <v>205.5</v>
      </c>
      <c r="Z8" s="31">
        <f>SUM('FIGARO raw 2023'!AA125:AA147)</f>
        <v>216.40000000000003</v>
      </c>
      <c r="AA8" s="31">
        <f>SUM('FIGARO raw 2023'!AB125:AB147)</f>
        <v>14.1</v>
      </c>
      <c r="AB8" s="31">
        <f>SUM('FIGARO raw 2023'!AC125:AC147)</f>
        <v>152.7</v>
      </c>
      <c r="AC8" s="31">
        <f>SUM('FIGARO raw 2023'!AD125:AD147)</f>
        <v>1089.5</v>
      </c>
      <c r="AD8" s="31">
        <f>SUM('FIGARO raw 2023'!AE125:AE147)</f>
        <v>220.79999999999998</v>
      </c>
      <c r="AE8" s="31">
        <f>SUM('FIGARO raw 2023'!AF125:AF147)</f>
        <v>1418.4999999999998</v>
      </c>
      <c r="AF8" s="31">
        <f>SUM('FIGARO raw 2023'!AG125:AG147)</f>
        <v>788.5</v>
      </c>
      <c r="AG8" s="31">
        <f>SUM('FIGARO raw 2023'!AH125:AH147)</f>
        <v>241.7</v>
      </c>
      <c r="AH8" s="31">
        <f>SUM('FIGARO raw 2023'!AI125:AI147)</f>
        <v>85.5</v>
      </c>
      <c r="AI8" s="31">
        <f>SUM('FIGARO raw 2023'!AJ125:AJ147)</f>
        <v>45.699999999999996</v>
      </c>
      <c r="AJ8" s="31">
        <f>SUM('FIGARO raw 2023'!AK125:AK147)</f>
        <v>218.8</v>
      </c>
      <c r="AK8" s="31">
        <f>SUM('FIGARO raw 2023'!AL125:AL147)</f>
        <v>67.6</v>
      </c>
      <c r="AL8" s="31">
        <f>SUM('FIGARO raw 2023'!AM125:AM147)</f>
        <v>637.3999999999999</v>
      </c>
      <c r="AM8" s="31">
        <f>SUM('FIGARO raw 2023'!AN125:AN147)</f>
        <v>43.400000000000006</v>
      </c>
      <c r="AN8" s="31">
        <f>SUM('FIGARO raw 2023'!AO125:AO147)</f>
        <v>299.9</v>
      </c>
      <c r="AO8" s="31">
        <f>SUM('FIGARO raw 2023'!AP125:AP147)</f>
        <v>123.7</v>
      </c>
      <c r="AP8" s="31">
        <f>SUM('FIGARO raw 2023'!AQ125:AQ147)</f>
        <v>180.50000000000003</v>
      </c>
      <c r="AQ8" s="31">
        <f>SUM('FIGARO raw 2023'!AR125:AR147)</f>
        <v>37.900000000000006</v>
      </c>
      <c r="AR8" s="31">
        <f>SUM('FIGARO raw 2023'!AS125:AS147)</f>
        <v>19.9</v>
      </c>
      <c r="AS8" s="31">
        <f>SUM('FIGARO raw 2023'!AT125:AT147)</f>
        <v>25.1</v>
      </c>
      <c r="AT8" s="31">
        <f>SUM('FIGARO raw 2023'!AU125:AU147)</f>
        <v>122.1</v>
      </c>
      <c r="AU8" s="31">
        <f>SUM('FIGARO raw 2023'!AV125:AV147)</f>
        <v>300.9</v>
      </c>
      <c r="AV8" s="31">
        <f>SUM('FIGARO raw 2023'!AW125:AW147)</f>
        <v>112</v>
      </c>
      <c r="AW8" s="31">
        <f>SUM('FIGARO raw 2023'!AX125:AX147)</f>
        <v>84.8</v>
      </c>
      <c r="AX8" s="31">
        <f>SUM('FIGARO raw 2023'!AY125:AY147)</f>
        <v>32.4</v>
      </c>
      <c r="AY8" s="31">
        <f>SUM('FIGARO raw 2023'!AZ125:AZ147)</f>
        <v>159.6</v>
      </c>
      <c r="AZ8" s="31">
        <f>SUM('FIGARO raw 2023'!BA125:BA147)</f>
        <v>156.10000000000002</v>
      </c>
      <c r="BA8" s="31">
        <f>SUM('FIGARO raw 2023'!BB125:BB147)</f>
        <v>69.2</v>
      </c>
      <c r="BB8" s="31">
        <f>SUM('FIGARO raw 2023'!BC125:BC147)</f>
        <v>37.7</v>
      </c>
      <c r="BC8" s="31">
        <f>SUM('FIGARO raw 2023'!BD125:BD147)</f>
        <v>433.6</v>
      </c>
      <c r="BD8" s="31">
        <f>SUM('FIGARO raw 2023'!BE125:BE147)</f>
        <v>660</v>
      </c>
      <c r="BE8" s="31">
        <f>SUM('FIGARO raw 2023'!BF125:BF147)</f>
        <v>279.5</v>
      </c>
      <c r="BF8" s="31">
        <f>SUM('FIGARO raw 2023'!BG125:BG147)</f>
        <v>1668.2999999999997</v>
      </c>
      <c r="BG8" s="31">
        <f>SUM('FIGARO raw 2023'!BH125:BH147)</f>
        <v>524.0999999999999</v>
      </c>
      <c r="BH8" s="31">
        <f>SUM('FIGARO raw 2023'!BI125:BI147)</f>
        <v>261.70000000000005</v>
      </c>
      <c r="BI8" s="31">
        <f>SUM('FIGARO raw 2023'!BJ125:BJ147)</f>
        <v>180.1</v>
      </c>
      <c r="BJ8" s="31">
        <f>SUM('FIGARO raw 2023'!BK125:BK147)</f>
        <v>82.1</v>
      </c>
      <c r="BK8" s="31">
        <f>SUM('FIGARO raw 2023'!BL125:BL147)</f>
        <v>87.7</v>
      </c>
      <c r="BL8" s="31">
        <f>SUM('FIGARO raw 2023'!BM125:BM147)</f>
        <v>156.1</v>
      </c>
      <c r="BM8" s="31">
        <f>SUM('FIGARO raw 2023'!BN125:BN147)</f>
        <v>0</v>
      </c>
      <c r="BN8" s="31">
        <f>SUM('FIGARO raw 2023'!BO125:BO147)</f>
        <v>0</v>
      </c>
      <c r="BO8" s="31">
        <f>SUM('FIGARO raw 2023'!BP125:BP147)</f>
        <v>134.1</v>
      </c>
      <c r="BP8" s="31">
        <f>SUM('FIGARO raw 2023'!BQ125:BQ147)</f>
        <v>79152.59999999999</v>
      </c>
      <c r="BQ8" s="31">
        <f>SUM('FIGARO raw 2023'!BR125:BR147)</f>
        <v>91.1</v>
      </c>
      <c r="BR8" s="31">
        <f>SUM('FIGARO raw 2023'!BS125:BS147)</f>
        <v>717.1999999999999</v>
      </c>
      <c r="BS8" s="31">
        <f>SUM('FIGARO raw 2023'!BT125:BT147)</f>
        <v>14046.599999999999</v>
      </c>
    </row>
    <row r="9" spans="1:71" x14ac:dyDescent="0.25">
      <c r="A9" s="36" t="s">
        <v>87</v>
      </c>
      <c r="B9" s="27" t="s">
        <v>321</v>
      </c>
      <c r="C9" s="31">
        <f>SUM('FIGARO raw 2023'!D149:D171)</f>
        <v>212.9</v>
      </c>
      <c r="D9" s="31">
        <f>SUM('FIGARO raw 2023'!E149:E171)</f>
        <v>20.299999999999997</v>
      </c>
      <c r="E9" s="31">
        <f>SUM('FIGARO raw 2023'!F149:F171)</f>
        <v>5.4</v>
      </c>
      <c r="F9" s="31">
        <f>SUM('FIGARO raw 2023'!G149:G171)</f>
        <v>13.799999999999999</v>
      </c>
      <c r="G9" s="31">
        <f>SUM('FIGARO raw 2023'!H149:H171)</f>
        <v>488.8</v>
      </c>
      <c r="H9" s="31">
        <f>SUM('FIGARO raw 2023'!I149:I171)</f>
        <v>34.900000000000006</v>
      </c>
      <c r="I9" s="31">
        <f>SUM('FIGARO raw 2023'!J149:J171)</f>
        <v>3980.4000000000005</v>
      </c>
      <c r="J9" s="31">
        <f>SUM('FIGARO raw 2023'!K149:K171)</f>
        <v>288.5</v>
      </c>
      <c r="K9" s="31">
        <f>SUM('FIGARO raw 2023'!L149:L171)</f>
        <v>15.299999999999997</v>
      </c>
      <c r="L9" s="31">
        <f>SUM('FIGARO raw 2023'!M149:M171)</f>
        <v>10.2</v>
      </c>
      <c r="M9" s="31">
        <f>SUM('FIGARO raw 2023'!N149:N171)</f>
        <v>136.29999999999998</v>
      </c>
      <c r="N9" s="31">
        <f>SUM('FIGARO raw 2023'!O149:O171)</f>
        <v>45.8</v>
      </c>
      <c r="O9" s="31">
        <f>SUM('FIGARO raw 2023'!P149:P171)</f>
        <v>100.30000000000001</v>
      </c>
      <c r="P9" s="31">
        <f>SUM('FIGARO raw 2023'!Q149:Q171)</f>
        <v>144.9</v>
      </c>
      <c r="Q9" s="31">
        <f>SUM('FIGARO raw 2023'!R149:R171)</f>
        <v>96.69999999999999</v>
      </c>
      <c r="R9" s="31">
        <f>SUM('FIGARO raw 2023'!S149:S171)</f>
        <v>274.6</v>
      </c>
      <c r="S9" s="31">
        <f>SUM('FIGARO raw 2023'!T149:T171)</f>
        <v>47.7</v>
      </c>
      <c r="T9" s="31">
        <f>SUM('FIGARO raw 2023'!U149:U171)</f>
        <v>89.5</v>
      </c>
      <c r="U9" s="31">
        <f>SUM('FIGARO raw 2023'!V149:V171)</f>
        <v>130.8</v>
      </c>
      <c r="V9" s="31">
        <f>SUM('FIGARO raw 2023'!W149:W171)</f>
        <v>216.29999999999995</v>
      </c>
      <c r="W9" s="31">
        <f>SUM('FIGARO raw 2023'!X149:X171)</f>
        <v>114.70000000000002</v>
      </c>
      <c r="X9" s="31">
        <f>SUM('FIGARO raw 2023'!Y149:Y171)</f>
        <v>1853.7999999999997</v>
      </c>
      <c r="Y9" s="31">
        <f>SUM('FIGARO raw 2023'!Z149:Z171)</f>
        <v>62.300000000000004</v>
      </c>
      <c r="Z9" s="31">
        <f>SUM('FIGARO raw 2023'!AA149:AA171)</f>
        <v>293.5</v>
      </c>
      <c r="AA9" s="31">
        <f>SUM('FIGARO raw 2023'!AB149:AB171)</f>
        <v>1.7000000000000002</v>
      </c>
      <c r="AB9" s="31">
        <f>SUM('FIGARO raw 2023'!AC149:AC171)</f>
        <v>35.1</v>
      </c>
      <c r="AC9" s="31">
        <f>SUM('FIGARO raw 2023'!AD149:AD171)</f>
        <v>4523.1</v>
      </c>
      <c r="AD9" s="31">
        <f>SUM('FIGARO raw 2023'!AE149:AE171)</f>
        <v>24.9</v>
      </c>
      <c r="AE9" s="31">
        <f>SUM('FIGARO raw 2023'!AF149:AF171)</f>
        <v>229</v>
      </c>
      <c r="AF9" s="31">
        <f>SUM('FIGARO raw 2023'!AG149:AG171)</f>
        <v>95.10000000000001</v>
      </c>
      <c r="AG9" s="31">
        <f>SUM('FIGARO raw 2023'!AH149:AH171)</f>
        <v>61</v>
      </c>
      <c r="AH9" s="31">
        <f>SUM('FIGARO raw 2023'!AI149:AI171)</f>
        <v>15.4</v>
      </c>
      <c r="AI9" s="31">
        <f>SUM('FIGARO raw 2023'!AJ149:AJ171)</f>
        <v>11.3</v>
      </c>
      <c r="AJ9" s="31">
        <f>SUM('FIGARO raw 2023'!AK149:AK171)</f>
        <v>70.4</v>
      </c>
      <c r="AK9" s="31">
        <f>SUM('FIGARO raw 2023'!AL149:AL171)</f>
        <v>3.5000000000000004</v>
      </c>
      <c r="AL9" s="31">
        <f>SUM('FIGARO raw 2023'!AM149:AM171)</f>
        <v>101.4</v>
      </c>
      <c r="AM9" s="31">
        <f>SUM('FIGARO raw 2023'!AN149:AN171)</f>
        <v>20</v>
      </c>
      <c r="AN9" s="31">
        <f>SUM('FIGARO raw 2023'!AO149:AO171)</f>
        <v>61.60000000000001</v>
      </c>
      <c r="AO9" s="31">
        <f>SUM('FIGARO raw 2023'!AP149:AP171)</f>
        <v>23.199999999999996</v>
      </c>
      <c r="AP9" s="31">
        <f>SUM('FIGARO raw 2023'!AQ149:AQ171)</f>
        <v>63.00000000000001</v>
      </c>
      <c r="AQ9" s="31">
        <f>SUM('FIGARO raw 2023'!AR149:AR171)</f>
        <v>3.7</v>
      </c>
      <c r="AR9" s="31">
        <f>SUM('FIGARO raw 2023'!AS149:AS171)</f>
        <v>2.3</v>
      </c>
      <c r="AS9" s="31">
        <f>SUM('FIGARO raw 2023'!AT149:AT171)</f>
        <v>4.5</v>
      </c>
      <c r="AT9" s="31">
        <f>SUM('FIGARO raw 2023'!AU149:AU171)</f>
        <v>145.39999999999998</v>
      </c>
      <c r="AU9" s="31">
        <f>SUM('FIGARO raw 2023'!AV149:AV171)</f>
        <v>28.7</v>
      </c>
      <c r="AV9" s="31">
        <f>SUM('FIGARO raw 2023'!AW149:AW171)</f>
        <v>29.100000000000005</v>
      </c>
      <c r="AW9" s="31">
        <f>SUM('FIGARO raw 2023'!AX149:AX171)</f>
        <v>6.299999999999999</v>
      </c>
      <c r="AX9" s="31">
        <f>SUM('FIGARO raw 2023'!AY149:AY171)</f>
        <v>15.499999999999998</v>
      </c>
      <c r="AY9" s="31">
        <f>SUM('FIGARO raw 2023'!AZ149:AZ171)</f>
        <v>19.299999999999997</v>
      </c>
      <c r="AZ9" s="31">
        <f>SUM('FIGARO raw 2023'!BA149:BA171)</f>
        <v>35.2</v>
      </c>
      <c r="BA9" s="31">
        <f>SUM('FIGARO raw 2023'!BB149:BB171)</f>
        <v>1.8000000000000003</v>
      </c>
      <c r="BB9" s="31">
        <f>SUM('FIGARO raw 2023'!BC149:BC171)</f>
        <v>1.7</v>
      </c>
      <c r="BC9" s="31">
        <f>SUM('FIGARO raw 2023'!BD149:BD171)</f>
        <v>169.6</v>
      </c>
      <c r="BD9" s="31">
        <f>SUM('FIGARO raw 2023'!BE149:BE171)</f>
        <v>35.4</v>
      </c>
      <c r="BE9" s="31">
        <f>SUM('FIGARO raw 2023'!BF149:BF171)</f>
        <v>39.099999999999994</v>
      </c>
      <c r="BF9" s="31">
        <f>SUM('FIGARO raw 2023'!BG149:BG171)</f>
        <v>97.29999999999998</v>
      </c>
      <c r="BG9" s="31">
        <f>SUM('FIGARO raw 2023'!BH149:BH171)</f>
        <v>23.300000000000004</v>
      </c>
      <c r="BH9" s="31">
        <f>SUM('FIGARO raw 2023'!BI149:BI171)</f>
        <v>32.5</v>
      </c>
      <c r="BI9" s="31">
        <f>SUM('FIGARO raw 2023'!BJ149:BJ171)</f>
        <v>17.599999999999998</v>
      </c>
      <c r="BJ9" s="31">
        <f>SUM('FIGARO raw 2023'!BK149:BK171)</f>
        <v>13.799999999999999</v>
      </c>
      <c r="BK9" s="31">
        <f>SUM('FIGARO raw 2023'!BL149:BL171)</f>
        <v>8.5</v>
      </c>
      <c r="BL9" s="31">
        <f>SUM('FIGARO raw 2023'!BM149:BM171)</f>
        <v>44.9</v>
      </c>
      <c r="BM9" s="31">
        <f>SUM('FIGARO raw 2023'!BN149:BN171)</f>
        <v>0</v>
      </c>
      <c r="BN9" s="31">
        <f>SUM('FIGARO raw 2023'!BO149:BO171)</f>
        <v>0</v>
      </c>
      <c r="BO9" s="31">
        <f>SUM('FIGARO raw 2023'!BP149:BP171)</f>
        <v>29.5</v>
      </c>
      <c r="BP9" s="31">
        <f>SUM('FIGARO raw 2023'!BQ149:BQ171)</f>
        <v>2126.2000000000003</v>
      </c>
      <c r="BQ9" s="31">
        <f>SUM('FIGARO raw 2023'!BR149:BR171)</f>
        <v>0.2</v>
      </c>
      <c r="BR9" s="31">
        <f>SUM('FIGARO raw 2023'!BS149:BS171)</f>
        <v>632.5</v>
      </c>
      <c r="BS9" s="31">
        <f>SUM('FIGARO raw 2023'!BT149:BT171)</f>
        <v>302.1</v>
      </c>
    </row>
    <row r="10" spans="1:71" x14ac:dyDescent="0.25">
      <c r="A10" s="36" t="s">
        <v>89</v>
      </c>
      <c r="B10" s="27" t="s">
        <v>322</v>
      </c>
      <c r="C10" s="31">
        <f>SUM('FIGARO raw 2023'!D173:D195)</f>
        <v>51.89999999999999</v>
      </c>
      <c r="D10" s="31">
        <f>SUM('FIGARO raw 2023'!E173:E195)</f>
        <v>13.999999999999998</v>
      </c>
      <c r="E10" s="31">
        <f>SUM('FIGARO raw 2023'!F173:F195)</f>
        <v>1</v>
      </c>
      <c r="F10" s="31">
        <f>SUM('FIGARO raw 2023'!G173:G195)</f>
        <v>6.8999999999999995</v>
      </c>
      <c r="G10" s="31">
        <f>SUM('FIGARO raw 2023'!H173:H195)</f>
        <v>1438.0000000000005</v>
      </c>
      <c r="H10" s="31">
        <f>SUM('FIGARO raw 2023'!I173:I195)</f>
        <v>73.9</v>
      </c>
      <c r="I10" s="31">
        <f>SUM('FIGARO raw 2023'!J173:J195)</f>
        <v>180.70000000000002</v>
      </c>
      <c r="J10" s="31">
        <f>SUM('FIGARO raw 2023'!K173:K195)</f>
        <v>6118</v>
      </c>
      <c r="K10" s="31">
        <f>SUM('FIGARO raw 2023'!L173:L195)</f>
        <v>1075.8000000000002</v>
      </c>
      <c r="L10" s="31">
        <f>SUM('FIGARO raw 2023'!M173:M195)</f>
        <v>17.4</v>
      </c>
      <c r="M10" s="31">
        <f>SUM('FIGARO raw 2023'!N173:N195)</f>
        <v>421.6000000000001</v>
      </c>
      <c r="N10" s="31">
        <f>SUM('FIGARO raw 2023'!O173:O195)</f>
        <v>324.20000000000005</v>
      </c>
      <c r="O10" s="31">
        <f>SUM('FIGARO raw 2023'!P173:P195)</f>
        <v>358.0000000000001</v>
      </c>
      <c r="P10" s="31">
        <f>SUM('FIGARO raw 2023'!Q173:Q195)</f>
        <v>116.8</v>
      </c>
      <c r="Q10" s="31">
        <f>SUM('FIGARO raw 2023'!R173:R195)</f>
        <v>48.599999999999994</v>
      </c>
      <c r="R10" s="31">
        <f>SUM('FIGARO raw 2023'!S173:S195)</f>
        <v>100.5</v>
      </c>
      <c r="S10" s="31">
        <f>SUM('FIGARO raw 2023'!T173:T195)</f>
        <v>75.1</v>
      </c>
      <c r="T10" s="31">
        <f>SUM('FIGARO raw 2023'!U173:U195)</f>
        <v>108</v>
      </c>
      <c r="U10" s="31">
        <f>SUM('FIGARO raw 2023'!V173:V195)</f>
        <v>84.70000000000002</v>
      </c>
      <c r="V10" s="31">
        <f>SUM('FIGARO raw 2023'!W173:W195)</f>
        <v>125.30000000000001</v>
      </c>
      <c r="W10" s="31">
        <f>SUM('FIGARO raw 2023'!X173:X195)</f>
        <v>15.299999999999997</v>
      </c>
      <c r="X10" s="31">
        <f>SUM('FIGARO raw 2023'!Y173:Y195)</f>
        <v>260.5</v>
      </c>
      <c r="Y10" s="31">
        <f>SUM('FIGARO raw 2023'!Z173:Z195)</f>
        <v>26.6</v>
      </c>
      <c r="Z10" s="31">
        <f>SUM('FIGARO raw 2023'!AA173:AA195)</f>
        <v>91.20000000000002</v>
      </c>
      <c r="AA10" s="31">
        <f>SUM('FIGARO raw 2023'!AB173:AB195)</f>
        <v>2.2</v>
      </c>
      <c r="AB10" s="31">
        <f>SUM('FIGARO raw 2023'!AC173:AC195)</f>
        <v>64.1</v>
      </c>
      <c r="AC10" s="31">
        <f>SUM('FIGARO raw 2023'!AD173:AD195)</f>
        <v>233.90000000000006</v>
      </c>
      <c r="AD10" s="31">
        <f>SUM('FIGARO raw 2023'!AE173:AE195)</f>
        <v>40.3</v>
      </c>
      <c r="AE10" s="31">
        <f>SUM('FIGARO raw 2023'!AF173:AF195)</f>
        <v>432.1</v>
      </c>
      <c r="AF10" s="31">
        <f>SUM('FIGARO raw 2023'!AG173:AG195)</f>
        <v>235.5</v>
      </c>
      <c r="AG10" s="31">
        <f>SUM('FIGARO raw 2023'!AH173:AH195)</f>
        <v>52.7</v>
      </c>
      <c r="AH10" s="31">
        <f>SUM('FIGARO raw 2023'!AI173:AI195)</f>
        <v>8.299999999999999</v>
      </c>
      <c r="AI10" s="31">
        <f>SUM('FIGARO raw 2023'!AJ173:AJ195)</f>
        <v>11.699999999999998</v>
      </c>
      <c r="AJ10" s="31">
        <f>SUM('FIGARO raw 2023'!AK173:AK195)</f>
        <v>53.89999999999999</v>
      </c>
      <c r="AK10" s="31">
        <f>SUM('FIGARO raw 2023'!AL173:AL195)</f>
        <v>11.699999999999998</v>
      </c>
      <c r="AL10" s="31">
        <f>SUM('FIGARO raw 2023'!AM173:AM195)</f>
        <v>144.39999999999998</v>
      </c>
      <c r="AM10" s="31">
        <f>SUM('FIGARO raw 2023'!AN173:AN195)</f>
        <v>418.80000000000007</v>
      </c>
      <c r="AN10" s="31">
        <f>SUM('FIGARO raw 2023'!AO173:AO195)</f>
        <v>51.60000000000001</v>
      </c>
      <c r="AO10" s="31">
        <f>SUM('FIGARO raw 2023'!AP173:AP195)</f>
        <v>21.5</v>
      </c>
      <c r="AP10" s="31">
        <f>SUM('FIGARO raw 2023'!AQ173:AQ195)</f>
        <v>385.9</v>
      </c>
      <c r="AQ10" s="31">
        <f>SUM('FIGARO raw 2023'!AR173:AR195)</f>
        <v>60.400000000000006</v>
      </c>
      <c r="AR10" s="31">
        <f>SUM('FIGARO raw 2023'!AS173:AS195)</f>
        <v>39.1</v>
      </c>
      <c r="AS10" s="31">
        <f>SUM('FIGARO raw 2023'!AT173:AT195)</f>
        <v>52.19999999999999</v>
      </c>
      <c r="AT10" s="31">
        <f>SUM('FIGARO raw 2023'!AU173:AU195)</f>
        <v>39.800000000000004</v>
      </c>
      <c r="AU10" s="31">
        <f>SUM('FIGARO raw 2023'!AV173:AV195)</f>
        <v>221.09999999999997</v>
      </c>
      <c r="AV10" s="31">
        <f>SUM('FIGARO raw 2023'!AW173:AW195)</f>
        <v>69.4</v>
      </c>
      <c r="AW10" s="31">
        <f>SUM('FIGARO raw 2023'!AX173:AX195)</f>
        <v>22.5</v>
      </c>
      <c r="AX10" s="31">
        <f>SUM('FIGARO raw 2023'!AY173:AY195)</f>
        <v>77.8</v>
      </c>
      <c r="AY10" s="31">
        <f>SUM('FIGARO raw 2023'!AZ173:AZ195)</f>
        <v>48.29999999999999</v>
      </c>
      <c r="AZ10" s="31">
        <f>SUM('FIGARO raw 2023'!BA173:BA195)</f>
        <v>47.39999999999999</v>
      </c>
      <c r="BA10" s="31">
        <f>SUM('FIGARO raw 2023'!BB173:BB195)</f>
        <v>12.599999999999998</v>
      </c>
      <c r="BB10" s="31">
        <f>SUM('FIGARO raw 2023'!BC173:BC195)</f>
        <v>18.299999999999997</v>
      </c>
      <c r="BC10" s="31">
        <f>SUM('FIGARO raw 2023'!BD173:BD195)</f>
        <v>169.3</v>
      </c>
      <c r="BD10" s="31">
        <f>SUM('FIGARO raw 2023'!BE173:BE195)</f>
        <v>160.7</v>
      </c>
      <c r="BE10" s="31">
        <f>SUM('FIGARO raw 2023'!BF173:BF195)</f>
        <v>77.50000000000001</v>
      </c>
      <c r="BF10" s="31">
        <f>SUM('FIGARO raw 2023'!BG173:BG195)</f>
        <v>254.6</v>
      </c>
      <c r="BG10" s="31">
        <f>SUM('FIGARO raw 2023'!BH173:BH195)</f>
        <v>87.30000000000001</v>
      </c>
      <c r="BH10" s="31">
        <f>SUM('FIGARO raw 2023'!BI173:BI195)</f>
        <v>26.700000000000003</v>
      </c>
      <c r="BI10" s="31">
        <f>SUM('FIGARO raw 2023'!BJ173:BJ195)</f>
        <v>20.599999999999998</v>
      </c>
      <c r="BJ10" s="31">
        <f>SUM('FIGARO raw 2023'!BK173:BK195)</f>
        <v>29.9</v>
      </c>
      <c r="BK10" s="31">
        <f>SUM('FIGARO raw 2023'!BL173:BL195)</f>
        <v>2.4000000000000004</v>
      </c>
      <c r="BL10" s="31">
        <f>SUM('FIGARO raw 2023'!BM173:BM195)</f>
        <v>35.2</v>
      </c>
      <c r="BM10" s="31">
        <f>SUM('FIGARO raw 2023'!BN173:BN195)</f>
        <v>0</v>
      </c>
      <c r="BN10" s="31">
        <f>SUM('FIGARO raw 2023'!BO173:BO195)</f>
        <v>0</v>
      </c>
      <c r="BO10" s="31">
        <f>SUM('FIGARO raw 2023'!BP173:BP195)</f>
        <v>32.300000000000004</v>
      </c>
      <c r="BP10" s="31">
        <f>SUM('FIGARO raw 2023'!BQ173:BQ195)</f>
        <v>2880.9000000000005</v>
      </c>
      <c r="BQ10" s="31">
        <f>SUM('FIGARO raw 2023'!BR173:BR195)</f>
        <v>0.2</v>
      </c>
      <c r="BR10" s="31">
        <f>SUM('FIGARO raw 2023'!BS173:BS195)</f>
        <v>50.400000000000006</v>
      </c>
      <c r="BS10" s="31">
        <f>SUM('FIGARO raw 2023'!BT173:BT195)</f>
        <v>8.099999999999998</v>
      </c>
    </row>
    <row r="11" spans="1:71" x14ac:dyDescent="0.25">
      <c r="A11" s="36" t="s">
        <v>91</v>
      </c>
      <c r="B11" s="27" t="s">
        <v>323</v>
      </c>
      <c r="C11" s="31">
        <f>SUM('FIGARO raw 2023'!D197:D219)</f>
        <v>7.8</v>
      </c>
      <c r="D11" s="31">
        <f>SUM('FIGARO raw 2023'!E197:E219)</f>
        <v>0.8</v>
      </c>
      <c r="E11" s="31">
        <f>SUM('FIGARO raw 2023'!F197:F219)</f>
        <v>0.9000000000000001</v>
      </c>
      <c r="F11" s="31">
        <f>SUM('FIGARO raw 2023'!G197:G219)</f>
        <v>1.0999999999999999</v>
      </c>
      <c r="G11" s="31">
        <f>SUM('FIGARO raw 2023'!H197:H219)</f>
        <v>119.69999999999999</v>
      </c>
      <c r="H11" s="31">
        <f>SUM('FIGARO raw 2023'!I197:I219)</f>
        <v>26.6</v>
      </c>
      <c r="I11" s="31">
        <f>SUM('FIGARO raw 2023'!J197:J219)</f>
        <v>9.499999999999998</v>
      </c>
      <c r="J11" s="31">
        <f>SUM('FIGARO raw 2023'!K197:K219)</f>
        <v>425.20000000000005</v>
      </c>
      <c r="K11" s="31">
        <f>SUM('FIGARO raw 2023'!L197:L219)</f>
        <v>635.9</v>
      </c>
      <c r="L11" s="31">
        <f>SUM('FIGARO raw 2023'!M197:M219)</f>
        <v>4.6000000000000005</v>
      </c>
      <c r="M11" s="31">
        <f>SUM('FIGARO raw 2023'!N197:N219)</f>
        <v>166.2</v>
      </c>
      <c r="N11" s="31">
        <f>SUM('FIGARO raw 2023'!O197:O219)</f>
        <v>77.40000000000002</v>
      </c>
      <c r="O11" s="31">
        <f>SUM('FIGARO raw 2023'!P197:P219)</f>
        <v>256.5</v>
      </c>
      <c r="P11" s="31">
        <f>SUM('FIGARO raw 2023'!Q197:Q219)</f>
        <v>14.299999999999999</v>
      </c>
      <c r="Q11" s="31">
        <f>SUM('FIGARO raw 2023'!R197:R219)</f>
        <v>27.1</v>
      </c>
      <c r="R11" s="31">
        <f>SUM('FIGARO raw 2023'!S197:S219)</f>
        <v>85.7</v>
      </c>
      <c r="S11" s="31">
        <f>SUM('FIGARO raw 2023'!T197:T219)</f>
        <v>34.00000000000001</v>
      </c>
      <c r="T11" s="31">
        <f>SUM('FIGARO raw 2023'!U197:U219)</f>
        <v>22.100000000000005</v>
      </c>
      <c r="U11" s="31">
        <f>SUM('FIGARO raw 2023'!V197:V219)</f>
        <v>163.90000000000003</v>
      </c>
      <c r="V11" s="31">
        <f>SUM('FIGARO raw 2023'!W197:W219)</f>
        <v>67.1</v>
      </c>
      <c r="W11" s="31">
        <f>SUM('FIGARO raw 2023'!X197:X219)</f>
        <v>8.7</v>
      </c>
      <c r="X11" s="31">
        <f>SUM('FIGARO raw 2023'!Y197:Y219)</f>
        <v>37.8</v>
      </c>
      <c r="Y11" s="31">
        <f>SUM('FIGARO raw 2023'!Z197:Z219)</f>
        <v>11.399999999999997</v>
      </c>
      <c r="Z11" s="31">
        <f>SUM('FIGARO raw 2023'!AA197:AA219)</f>
        <v>38.4</v>
      </c>
      <c r="AA11" s="31">
        <f>SUM('FIGARO raw 2023'!AB197:AB219)</f>
        <v>1.7000000000000002</v>
      </c>
      <c r="AB11" s="31">
        <f>SUM('FIGARO raw 2023'!AC197:AC219)</f>
        <v>18.1</v>
      </c>
      <c r="AC11" s="31">
        <f>SUM('FIGARO raw 2023'!AD197:AD219)</f>
        <v>83.89999999999999</v>
      </c>
      <c r="AD11" s="31">
        <f>SUM('FIGARO raw 2023'!AE197:AE219)</f>
        <v>51.9</v>
      </c>
      <c r="AE11" s="31">
        <f>SUM('FIGARO raw 2023'!AF197:AF219)</f>
        <v>395.5</v>
      </c>
      <c r="AF11" s="31">
        <f>SUM('FIGARO raw 2023'!AG197:AG219)</f>
        <v>244.50000000000003</v>
      </c>
      <c r="AG11" s="31">
        <f>SUM('FIGARO raw 2023'!AH197:AH219)</f>
        <v>145.6</v>
      </c>
      <c r="AH11" s="31">
        <f>SUM('FIGARO raw 2023'!AI197:AI219)</f>
        <v>2.1000000000000005</v>
      </c>
      <c r="AI11" s="31">
        <f>SUM('FIGARO raw 2023'!AJ197:AJ219)</f>
        <v>7.399999999999999</v>
      </c>
      <c r="AJ11" s="31">
        <f>SUM('FIGARO raw 2023'!AK197:AK219)</f>
        <v>21.9</v>
      </c>
      <c r="AK11" s="31">
        <f>SUM('FIGARO raw 2023'!AL197:AL219)</f>
        <v>75.39999999999999</v>
      </c>
      <c r="AL11" s="31">
        <f>SUM('FIGARO raw 2023'!AM197:AM219)</f>
        <v>54.89999999999999</v>
      </c>
      <c r="AM11" s="31">
        <f>SUM('FIGARO raw 2023'!AN197:AN219)</f>
        <v>462.0999999999999</v>
      </c>
      <c r="AN11" s="31">
        <f>SUM('FIGARO raw 2023'!AO197:AO219)</f>
        <v>131.79999999999998</v>
      </c>
      <c r="AO11" s="31">
        <f>SUM('FIGARO raw 2023'!AP197:AP219)</f>
        <v>55.89999999999999</v>
      </c>
      <c r="AP11" s="31">
        <f>SUM('FIGARO raw 2023'!AQ197:AQ219)</f>
        <v>276.7</v>
      </c>
      <c r="AQ11" s="31">
        <f>SUM('FIGARO raw 2023'!AR197:AR219)</f>
        <v>129.4</v>
      </c>
      <c r="AR11" s="31">
        <f>SUM('FIGARO raw 2023'!AS197:AS219)</f>
        <v>94.09999999999998</v>
      </c>
      <c r="AS11" s="31">
        <f>SUM('FIGARO raw 2023'!AT197:AT219)</f>
        <v>112.80000000000001</v>
      </c>
      <c r="AT11" s="31">
        <f>SUM('FIGARO raw 2023'!AU197:AU219)</f>
        <v>31.6</v>
      </c>
      <c r="AU11" s="31">
        <f>SUM('FIGARO raw 2023'!AV197:AV219)</f>
        <v>337.70000000000005</v>
      </c>
      <c r="AV11" s="31">
        <f>SUM('FIGARO raw 2023'!AW197:AW219)</f>
        <v>58.699999999999996</v>
      </c>
      <c r="AW11" s="31">
        <f>SUM('FIGARO raw 2023'!AX197:AX219)</f>
        <v>37.9</v>
      </c>
      <c r="AX11" s="31">
        <f>SUM('FIGARO raw 2023'!AY197:AY219)</f>
        <v>241.4</v>
      </c>
      <c r="AY11" s="31">
        <f>SUM('FIGARO raw 2023'!AZ197:AZ219)</f>
        <v>54.99999999999999</v>
      </c>
      <c r="AZ11" s="31">
        <f>SUM('FIGARO raw 2023'!BA197:BA219)</f>
        <v>35.5</v>
      </c>
      <c r="BA11" s="31">
        <f>SUM('FIGARO raw 2023'!BB197:BB219)</f>
        <v>22.900000000000002</v>
      </c>
      <c r="BB11" s="31">
        <f>SUM('FIGARO raw 2023'!BC197:BC219)</f>
        <v>27.20000000000001</v>
      </c>
      <c r="BC11" s="31">
        <f>SUM('FIGARO raw 2023'!BD197:BD219)</f>
        <v>135.5</v>
      </c>
      <c r="BD11" s="31">
        <f>SUM('FIGARO raw 2023'!BE197:BE219)</f>
        <v>255.39999999999995</v>
      </c>
      <c r="BE11" s="31">
        <f>SUM('FIGARO raw 2023'!BF197:BF219)</f>
        <v>121.1</v>
      </c>
      <c r="BF11" s="31">
        <f>SUM('FIGARO raw 2023'!BG197:BG219)</f>
        <v>66.7</v>
      </c>
      <c r="BG11" s="31">
        <f>SUM('FIGARO raw 2023'!BH197:BH219)</f>
        <v>38.30000000000001</v>
      </c>
      <c r="BH11" s="31">
        <f>SUM('FIGARO raw 2023'!BI197:BI219)</f>
        <v>41</v>
      </c>
      <c r="BI11" s="31">
        <f>SUM('FIGARO raw 2023'!BJ197:BJ219)</f>
        <v>39.2</v>
      </c>
      <c r="BJ11" s="31">
        <f>SUM('FIGARO raw 2023'!BK197:BK219)</f>
        <v>42.599999999999994</v>
      </c>
      <c r="BK11" s="31">
        <f>SUM('FIGARO raw 2023'!BL197:BL219)</f>
        <v>2.2</v>
      </c>
      <c r="BL11" s="31">
        <f>SUM('FIGARO raw 2023'!BM197:BM219)</f>
        <v>7.099999999999998</v>
      </c>
      <c r="BM11" s="31">
        <f>SUM('FIGARO raw 2023'!BN197:BN219)</f>
        <v>0</v>
      </c>
      <c r="BN11" s="31">
        <f>SUM('FIGARO raw 2023'!BO197:BO219)</f>
        <v>0</v>
      </c>
      <c r="BO11" s="31">
        <f>SUM('FIGARO raw 2023'!BP197:BP219)</f>
        <v>8.6</v>
      </c>
      <c r="BP11" s="31">
        <f>SUM('FIGARO raw 2023'!BQ197:BQ219)</f>
        <v>295.3</v>
      </c>
      <c r="BQ11" s="31">
        <f>SUM('FIGARO raw 2023'!BR197:BR219)</f>
        <v>0.30000000000000004</v>
      </c>
      <c r="BR11" s="31">
        <f>SUM('FIGARO raw 2023'!BS197:BS219)</f>
        <v>75.39999999999999</v>
      </c>
      <c r="BS11" s="31">
        <f>SUM('FIGARO raw 2023'!BT197:BT219)</f>
        <v>-857.7</v>
      </c>
    </row>
    <row r="12" spans="1:71" x14ac:dyDescent="0.25">
      <c r="A12" s="36" t="s">
        <v>93</v>
      </c>
      <c r="B12" s="27" t="s">
        <v>324</v>
      </c>
      <c r="C12" s="31">
        <f>SUM('FIGARO raw 2023'!D221:D243)</f>
        <v>1417.8</v>
      </c>
      <c r="D12" s="31">
        <f>SUM('FIGARO raw 2023'!E221:E243)</f>
        <v>72.60000000000001</v>
      </c>
      <c r="E12" s="31">
        <f>SUM('FIGARO raw 2023'!F221:F243)</f>
        <v>43.599999999999994</v>
      </c>
      <c r="F12" s="31">
        <f>SUM('FIGARO raw 2023'!G221:G243)</f>
        <v>120.5</v>
      </c>
      <c r="G12" s="31">
        <f>SUM('FIGARO raw 2023'!H221:H243)</f>
        <v>516.3000000000001</v>
      </c>
      <c r="H12" s="31">
        <f>SUM('FIGARO raw 2023'!I221:I243)</f>
        <v>68.9</v>
      </c>
      <c r="I12" s="31">
        <f>SUM('FIGARO raw 2023'!J221:J243)</f>
        <v>80.19999999999999</v>
      </c>
      <c r="J12" s="31">
        <f>SUM('FIGARO raw 2023'!K221:K243)</f>
        <v>108.80000000000001</v>
      </c>
      <c r="K12" s="31">
        <f>SUM('FIGARO raw 2023'!L221:L243)</f>
        <v>17.699999999999996</v>
      </c>
      <c r="L12" s="31">
        <f>SUM('FIGARO raw 2023'!M221:M243)</f>
        <v>7484.999999999998</v>
      </c>
      <c r="M12" s="31">
        <f>SUM('FIGARO raw 2023'!N221:N243)</f>
        <v>7249.799999999999</v>
      </c>
      <c r="N12" s="31">
        <f>SUM('FIGARO raw 2023'!O221:O243)</f>
        <v>210.2</v>
      </c>
      <c r="O12" s="31">
        <f>SUM('FIGARO raw 2023'!P221:P243)</f>
        <v>400.20000000000005</v>
      </c>
      <c r="P12" s="31">
        <f>SUM('FIGARO raw 2023'!Q221:Q243)</f>
        <v>791.0999999999999</v>
      </c>
      <c r="Q12" s="31">
        <f>SUM('FIGARO raw 2023'!R221:R243)</f>
        <v>1184.6</v>
      </c>
      <c r="R12" s="31">
        <f>SUM('FIGARO raw 2023'!S221:S243)</f>
        <v>263.5</v>
      </c>
      <c r="S12" s="31">
        <f>SUM('FIGARO raw 2023'!T221:T243)</f>
        <v>54.3</v>
      </c>
      <c r="T12" s="31">
        <f>SUM('FIGARO raw 2023'!U221:U243)</f>
        <v>248.70000000000002</v>
      </c>
      <c r="U12" s="31">
        <f>SUM('FIGARO raw 2023'!V221:V243)</f>
        <v>228.79999999999998</v>
      </c>
      <c r="V12" s="31">
        <f>SUM('FIGARO raw 2023'!W221:W243)</f>
        <v>190.79999999999995</v>
      </c>
      <c r="W12" s="31">
        <f>SUM('FIGARO raw 2023'!X221:X243)</f>
        <v>49</v>
      </c>
      <c r="X12" s="31">
        <f>SUM('FIGARO raw 2023'!Y221:Y243)</f>
        <v>169.70000000000002</v>
      </c>
      <c r="Y12" s="31">
        <f>SUM('FIGARO raw 2023'!Z221:Z243)</f>
        <v>110</v>
      </c>
      <c r="Z12" s="31">
        <f>SUM('FIGARO raw 2023'!AA221:AA243)</f>
        <v>2249.8999999999996</v>
      </c>
      <c r="AA12" s="31">
        <f>SUM('FIGARO raw 2023'!AB221:AB243)</f>
        <v>21.1</v>
      </c>
      <c r="AB12" s="31">
        <f>SUM('FIGARO raw 2023'!AC221:AC243)</f>
        <v>344.9</v>
      </c>
      <c r="AC12" s="31">
        <f>SUM('FIGARO raw 2023'!AD221:AD243)</f>
        <v>2014.2000000000003</v>
      </c>
      <c r="AD12" s="31">
        <f>SUM('FIGARO raw 2023'!AE221:AE243)</f>
        <v>249.90000000000003</v>
      </c>
      <c r="AE12" s="31">
        <f>SUM('FIGARO raw 2023'!AF221:AF243)</f>
        <v>830.9999999999999</v>
      </c>
      <c r="AF12" s="31">
        <f>SUM('FIGARO raw 2023'!AG221:AG243)</f>
        <v>392.79999999999995</v>
      </c>
      <c r="AG12" s="31">
        <f>SUM('FIGARO raw 2023'!AH221:AH243)</f>
        <v>5025.1</v>
      </c>
      <c r="AH12" s="31">
        <f>SUM('FIGARO raw 2023'!AI221:AI243)</f>
        <v>7095.6</v>
      </c>
      <c r="AI12" s="31">
        <f>SUM('FIGARO raw 2023'!AJ221:AJ243)</f>
        <v>4388.799999999999</v>
      </c>
      <c r="AJ12" s="31">
        <f>SUM('FIGARO raw 2023'!AK221:AK243)</f>
        <v>779.9000000000001</v>
      </c>
      <c r="AK12" s="31">
        <f>SUM('FIGARO raw 2023'!AL221:AL243)</f>
        <v>96.2</v>
      </c>
      <c r="AL12" s="31">
        <f>SUM('FIGARO raw 2023'!AM221:AM243)</f>
        <v>193.7</v>
      </c>
      <c r="AM12" s="31">
        <f>SUM('FIGARO raw 2023'!AN221:AN243)</f>
        <v>52.600000000000016</v>
      </c>
      <c r="AN12" s="31">
        <f>SUM('FIGARO raw 2023'!AO221:AO243)</f>
        <v>54</v>
      </c>
      <c r="AO12" s="31">
        <f>SUM('FIGARO raw 2023'!AP221:AP243)</f>
        <v>51.5</v>
      </c>
      <c r="AP12" s="31">
        <f>SUM('FIGARO raw 2023'!AQ221:AQ243)</f>
        <v>151.9</v>
      </c>
      <c r="AQ12" s="31">
        <f>SUM('FIGARO raw 2023'!AR221:AR243)</f>
        <v>29</v>
      </c>
      <c r="AR12" s="31">
        <f>SUM('FIGARO raw 2023'!AS221:AS243)</f>
        <v>48.3</v>
      </c>
      <c r="AS12" s="31">
        <f>SUM('FIGARO raw 2023'!AT221:AT243)</f>
        <v>24.299999999999997</v>
      </c>
      <c r="AT12" s="31">
        <f>SUM('FIGARO raw 2023'!AU221:AU243)</f>
        <v>54.30000000000001</v>
      </c>
      <c r="AU12" s="31">
        <f>SUM('FIGARO raw 2023'!AV221:AV243)</f>
        <v>140.9</v>
      </c>
      <c r="AV12" s="31">
        <f>SUM('FIGARO raw 2023'!AW221:AW243)</f>
        <v>112.39999999999999</v>
      </c>
      <c r="AW12" s="31">
        <f>SUM('FIGARO raw 2023'!AX221:AX243)</f>
        <v>46.50000000000001</v>
      </c>
      <c r="AX12" s="31">
        <f>SUM('FIGARO raw 2023'!AY221:AY243)</f>
        <v>28.1</v>
      </c>
      <c r="AY12" s="31">
        <f>SUM('FIGARO raw 2023'!AZ221:AZ243)</f>
        <v>41.10000000000001</v>
      </c>
      <c r="AZ12" s="31">
        <f>SUM('FIGARO raw 2023'!BA221:BA243)</f>
        <v>377.9</v>
      </c>
      <c r="BA12" s="31">
        <f>SUM('FIGARO raw 2023'!BB221:BB243)</f>
        <v>17.5</v>
      </c>
      <c r="BB12" s="31">
        <f>SUM('FIGARO raw 2023'!BC221:BC243)</f>
        <v>15.2</v>
      </c>
      <c r="BC12" s="31">
        <f>SUM('FIGARO raw 2023'!BD221:BD243)</f>
        <v>235.3</v>
      </c>
      <c r="BD12" s="31">
        <f>SUM('FIGARO raw 2023'!BE221:BE243)</f>
        <v>480.4</v>
      </c>
      <c r="BE12" s="31">
        <f>SUM('FIGARO raw 2023'!BF221:BF243)</f>
        <v>120.39999999999998</v>
      </c>
      <c r="BF12" s="31">
        <f>SUM('FIGARO raw 2023'!BG221:BG243)</f>
        <v>246</v>
      </c>
      <c r="BG12" s="31">
        <f>SUM('FIGARO raw 2023'!BH221:BH243)</f>
        <v>89.7</v>
      </c>
      <c r="BH12" s="31">
        <f>SUM('FIGARO raw 2023'!BI221:BI243)</f>
        <v>40.1</v>
      </c>
      <c r="BI12" s="31">
        <f>SUM('FIGARO raw 2023'!BJ221:BJ243)</f>
        <v>49</v>
      </c>
      <c r="BJ12" s="31">
        <f>SUM('FIGARO raw 2023'!BK221:BK243)</f>
        <v>44.1</v>
      </c>
      <c r="BK12" s="31">
        <f>SUM('FIGARO raw 2023'!BL221:BL243)</f>
        <v>7.4</v>
      </c>
      <c r="BL12" s="31">
        <f>SUM('FIGARO raw 2023'!BM221:BM243)</f>
        <v>53.5</v>
      </c>
      <c r="BM12" s="31">
        <f>SUM('FIGARO raw 2023'!BN221:BN243)</f>
        <v>0</v>
      </c>
      <c r="BN12" s="31">
        <f>SUM('FIGARO raw 2023'!BO221:BO243)</f>
        <v>0</v>
      </c>
      <c r="BO12" s="31">
        <f>SUM('FIGARO raw 2023'!BP221:BP243)</f>
        <v>183.29999999999995</v>
      </c>
      <c r="BP12" s="31">
        <f>SUM('FIGARO raw 2023'!BQ221:BQ243)</f>
        <v>14508</v>
      </c>
      <c r="BQ12" s="31">
        <f>SUM('FIGARO raw 2023'!BR221:BR243)</f>
        <v>0.1</v>
      </c>
      <c r="BR12" s="31">
        <f>SUM('FIGARO raw 2023'!BS221:BS243)</f>
        <v>29.1</v>
      </c>
      <c r="BS12" s="31">
        <f>SUM('FIGARO raw 2023'!BT221:BT243)</f>
        <v>-86.7</v>
      </c>
    </row>
    <row r="13" spans="1:71" x14ac:dyDescent="0.25">
      <c r="A13" s="36" t="s">
        <v>95</v>
      </c>
      <c r="B13" s="27" t="s">
        <v>325</v>
      </c>
      <c r="C13" s="31">
        <f>SUM('FIGARO raw 2023'!D245:D267)</f>
        <v>4273.799999999999</v>
      </c>
      <c r="D13" s="31">
        <f>SUM('FIGARO raw 2023'!E245:E267)</f>
        <v>53.599999999999994</v>
      </c>
      <c r="E13" s="31">
        <f>SUM('FIGARO raw 2023'!F245:F267)</f>
        <v>37.2</v>
      </c>
      <c r="F13" s="31">
        <f>SUM('FIGARO raw 2023'!G245:G267)</f>
        <v>135.3</v>
      </c>
      <c r="G13" s="31">
        <f>SUM('FIGARO raw 2023'!H245:H267)</f>
        <v>2919.1000000000004</v>
      </c>
      <c r="H13" s="31">
        <f>SUM('FIGARO raw 2023'!I245:I267)</f>
        <v>1699</v>
      </c>
      <c r="I13" s="31">
        <f>SUM('FIGARO raw 2023'!J245:J267)</f>
        <v>680.6999999999999</v>
      </c>
      <c r="J13" s="31">
        <f>SUM('FIGARO raw 2023'!K245:K267)</f>
        <v>1773.9000000000003</v>
      </c>
      <c r="K13" s="31">
        <f>SUM('FIGARO raw 2023'!L245:L267)</f>
        <v>383.6</v>
      </c>
      <c r="L13" s="31">
        <f>SUM('FIGARO raw 2023'!M245:M267)</f>
        <v>3020.7</v>
      </c>
      <c r="M13" s="31">
        <f>SUM('FIGARO raw 2023'!N245:N267)</f>
        <v>37985.600000000006</v>
      </c>
      <c r="N13" s="31">
        <f>SUM('FIGARO raw 2023'!O245:O267)</f>
        <v>7494.4</v>
      </c>
      <c r="O13" s="31">
        <f>SUM('FIGARO raw 2023'!P245:P267)</f>
        <v>13541.800000000001</v>
      </c>
      <c r="P13" s="31">
        <f>SUM('FIGARO raw 2023'!Q245:Q267)</f>
        <v>1417.1</v>
      </c>
      <c r="Q13" s="31">
        <f>SUM('FIGARO raw 2023'!R245:R267)</f>
        <v>1370.7000000000003</v>
      </c>
      <c r="R13" s="31">
        <f>SUM('FIGARO raw 2023'!S245:S267)</f>
        <v>1762.4</v>
      </c>
      <c r="S13" s="31">
        <f>SUM('FIGARO raw 2023'!T245:T267)</f>
        <v>1102.4999999999998</v>
      </c>
      <c r="T13" s="31">
        <f>SUM('FIGARO raw 2023'!U245:U267)</f>
        <v>2048.2999999999997</v>
      </c>
      <c r="U13" s="31">
        <f>SUM('FIGARO raw 2023'!V245:V267)</f>
        <v>1091.2</v>
      </c>
      <c r="V13" s="31">
        <f>SUM('FIGARO raw 2023'!W245:W267)</f>
        <v>2054.1000000000004</v>
      </c>
      <c r="W13" s="31">
        <f>SUM('FIGARO raw 2023'!X245:X267)</f>
        <v>554.3</v>
      </c>
      <c r="X13" s="31">
        <f>SUM('FIGARO raw 2023'!Y245:Y267)</f>
        <v>1160.3</v>
      </c>
      <c r="Y13" s="31">
        <f>SUM('FIGARO raw 2023'!Z245:Z267)</f>
        <v>531.8</v>
      </c>
      <c r="Z13" s="31">
        <f>SUM('FIGARO raw 2023'!AA245:AA267)</f>
        <v>1861.1999999999998</v>
      </c>
      <c r="AA13" s="31">
        <f>SUM('FIGARO raw 2023'!AB245:AB267)</f>
        <v>54.30000000000001</v>
      </c>
      <c r="AB13" s="31">
        <f>SUM('FIGARO raw 2023'!AC245:AC267)</f>
        <v>338.3</v>
      </c>
      <c r="AC13" s="31">
        <f>SUM('FIGARO raw 2023'!AD245:AD267)</f>
        <v>3919.2</v>
      </c>
      <c r="AD13" s="31">
        <f>SUM('FIGARO raw 2023'!AE245:AE267)</f>
        <v>413.0000000000001</v>
      </c>
      <c r="AE13" s="31">
        <f>SUM('FIGARO raw 2023'!AF245:AF267)</f>
        <v>2115.1</v>
      </c>
      <c r="AF13" s="31">
        <f>SUM('FIGARO raw 2023'!AG245:AG267)</f>
        <v>450.19999999999993</v>
      </c>
      <c r="AG13" s="31">
        <f>SUM('FIGARO raw 2023'!AH245:AH267)</f>
        <v>429.79999999999995</v>
      </c>
      <c r="AH13" s="31">
        <f>SUM('FIGARO raw 2023'!AI245:AI267)</f>
        <v>107.1</v>
      </c>
      <c r="AI13" s="31">
        <f>SUM('FIGARO raw 2023'!AJ245:AJ267)</f>
        <v>115.5</v>
      </c>
      <c r="AJ13" s="31">
        <f>SUM('FIGARO raw 2023'!AK245:AK267)</f>
        <v>215.20000000000005</v>
      </c>
      <c r="AK13" s="31">
        <f>SUM('FIGARO raw 2023'!AL245:AL267)</f>
        <v>11.4</v>
      </c>
      <c r="AL13" s="31">
        <f>SUM('FIGARO raw 2023'!AM245:AM267)</f>
        <v>452.69999999999993</v>
      </c>
      <c r="AM13" s="31">
        <f>SUM('FIGARO raw 2023'!AN245:AN267)</f>
        <v>1077</v>
      </c>
      <c r="AN13" s="31">
        <f>SUM('FIGARO raw 2023'!AO245:AO267)</f>
        <v>74.30000000000001</v>
      </c>
      <c r="AO13" s="31">
        <f>SUM('FIGARO raw 2023'!AP245:AP267)</f>
        <v>39.400000000000006</v>
      </c>
      <c r="AP13" s="31">
        <f>SUM('FIGARO raw 2023'!AQ245:AQ267)</f>
        <v>267.5</v>
      </c>
      <c r="AQ13" s="31">
        <f>SUM('FIGARO raw 2023'!AR245:AR267)</f>
        <v>17.6</v>
      </c>
      <c r="AR13" s="31">
        <f>SUM('FIGARO raw 2023'!AS245:AS267)</f>
        <v>11</v>
      </c>
      <c r="AS13" s="31">
        <f>SUM('FIGARO raw 2023'!AT245:AT267)</f>
        <v>18.599999999999998</v>
      </c>
      <c r="AT13" s="31">
        <f>SUM('FIGARO raw 2023'!AU245:AU267)</f>
        <v>353.09999999999997</v>
      </c>
      <c r="AU13" s="31">
        <f>SUM('FIGARO raw 2023'!AV245:AV267)</f>
        <v>146.6</v>
      </c>
      <c r="AV13" s="31">
        <f>SUM('FIGARO raw 2023'!AW245:AW267)</f>
        <v>294.09999999999997</v>
      </c>
      <c r="AW13" s="31">
        <f>SUM('FIGARO raw 2023'!AX245:AX267)</f>
        <v>394.59999999999997</v>
      </c>
      <c r="AX13" s="31">
        <f>SUM('FIGARO raw 2023'!AY245:AY267)</f>
        <v>38.5</v>
      </c>
      <c r="AY13" s="31">
        <f>SUM('FIGARO raw 2023'!AZ245:AZ267)</f>
        <v>123.20000000000002</v>
      </c>
      <c r="AZ13" s="31">
        <f>SUM('FIGARO raw 2023'!BA245:BA267)</f>
        <v>149.4</v>
      </c>
      <c r="BA13" s="31">
        <f>SUM('FIGARO raw 2023'!BB245:BB267)</f>
        <v>12.299999999999997</v>
      </c>
      <c r="BB13" s="31">
        <f>SUM('FIGARO raw 2023'!BC245:BC267)</f>
        <v>17.4</v>
      </c>
      <c r="BC13" s="31">
        <f>SUM('FIGARO raw 2023'!BD245:BD267)</f>
        <v>650.2</v>
      </c>
      <c r="BD13" s="31">
        <f>SUM('FIGARO raw 2023'!BE245:BE267)</f>
        <v>293.0999999999999</v>
      </c>
      <c r="BE13" s="31">
        <f>SUM('FIGARO raw 2023'!BF245:BF267)</f>
        <v>168</v>
      </c>
      <c r="BF13" s="31">
        <f>SUM('FIGARO raw 2023'!BG245:BG267)</f>
        <v>3063.6000000000004</v>
      </c>
      <c r="BG13" s="31">
        <f>SUM('FIGARO raw 2023'!BH245:BH267)</f>
        <v>233</v>
      </c>
      <c r="BH13" s="31">
        <f>SUM('FIGARO raw 2023'!BI245:BI267)</f>
        <v>91.5</v>
      </c>
      <c r="BI13" s="31">
        <f>SUM('FIGARO raw 2023'!BJ245:BJ267)</f>
        <v>58.900000000000006</v>
      </c>
      <c r="BJ13" s="31">
        <f>SUM('FIGARO raw 2023'!BK245:BK267)</f>
        <v>80.20000000000002</v>
      </c>
      <c r="BK13" s="31">
        <f>SUM('FIGARO raw 2023'!BL245:BL267)</f>
        <v>9.000000000000002</v>
      </c>
      <c r="BL13" s="31">
        <f>SUM('FIGARO raw 2023'!BM245:BM267)</f>
        <v>501.69999999999993</v>
      </c>
      <c r="BM13" s="31">
        <f>SUM('FIGARO raw 2023'!BN245:BN267)</f>
        <v>0</v>
      </c>
      <c r="BN13" s="31">
        <f>SUM('FIGARO raw 2023'!BO245:BO267)</f>
        <v>0</v>
      </c>
      <c r="BO13" s="31">
        <f>SUM('FIGARO raw 2023'!BP245:BP267)</f>
        <v>214.60000000000002</v>
      </c>
      <c r="BP13" s="31">
        <f>SUM('FIGARO raw 2023'!BQ245:BQ267)</f>
        <v>10738.699999999999</v>
      </c>
      <c r="BQ13" s="31">
        <f>SUM('FIGARO raw 2023'!BR245:BR267)</f>
        <v>1.3</v>
      </c>
      <c r="BR13" s="31">
        <f>SUM('FIGARO raw 2023'!BS245:BS267)</f>
        <v>455.8999999999999</v>
      </c>
      <c r="BS13" s="31">
        <f>SUM('FIGARO raw 2023'!BT245:BT267)</f>
        <v>2179.4</v>
      </c>
    </row>
    <row r="14" spans="1:71" x14ac:dyDescent="0.25">
      <c r="A14" s="36" t="s">
        <v>97</v>
      </c>
      <c r="B14" s="27" t="s">
        <v>326</v>
      </c>
      <c r="C14" s="31">
        <f>SUM('FIGARO raw 2023'!D269:D291)</f>
        <v>446.9999999999999</v>
      </c>
      <c r="D14" s="31">
        <f>SUM('FIGARO raw 2023'!E269:E291)</f>
        <v>0.9</v>
      </c>
      <c r="E14" s="31">
        <f>SUM('FIGARO raw 2023'!F269:F291)</f>
        <v>6.8</v>
      </c>
      <c r="F14" s="31">
        <f>SUM('FIGARO raw 2023'!G269:G291)</f>
        <v>3.0000000000000004</v>
      </c>
      <c r="G14" s="31">
        <f>SUM('FIGARO raw 2023'!H269:H291)</f>
        <v>886.4</v>
      </c>
      <c r="H14" s="31">
        <f>SUM('FIGARO raw 2023'!I269:I291)</f>
        <v>34.5</v>
      </c>
      <c r="I14" s="31">
        <f>SUM('FIGARO raw 2023'!J269:J291)</f>
        <v>13.399999999999997</v>
      </c>
      <c r="J14" s="31">
        <f>SUM('FIGARO raw 2023'!K269:K291)</f>
        <v>27.200000000000003</v>
      </c>
      <c r="K14" s="31">
        <f>SUM('FIGARO raw 2023'!L269:L291)</f>
        <v>5.1000000000000005</v>
      </c>
      <c r="L14" s="31">
        <f>SUM('FIGARO raw 2023'!M269:M291)</f>
        <v>32.099999999999994</v>
      </c>
      <c r="M14" s="31">
        <f>SUM('FIGARO raw 2023'!N269:N291)</f>
        <v>1025.5</v>
      </c>
      <c r="N14" s="31">
        <f>SUM('FIGARO raw 2023'!O269:O291)</f>
        <v>16109.000000000004</v>
      </c>
      <c r="O14" s="31">
        <f>SUM('FIGARO raw 2023'!P269:P291)</f>
        <v>182.3</v>
      </c>
      <c r="P14" s="31">
        <f>SUM('FIGARO raw 2023'!Q269:Q291)</f>
        <v>38.900000000000006</v>
      </c>
      <c r="Q14" s="31">
        <f>SUM('FIGARO raw 2023'!R269:R291)</f>
        <v>26.7</v>
      </c>
      <c r="R14" s="31">
        <f>SUM('FIGARO raw 2023'!S269:S291)</f>
        <v>33.300000000000004</v>
      </c>
      <c r="S14" s="31">
        <f>SUM('FIGARO raw 2023'!T269:T291)</f>
        <v>60.6</v>
      </c>
      <c r="T14" s="31">
        <f>SUM('FIGARO raw 2023'!U269:U291)</f>
        <v>43.4</v>
      </c>
      <c r="U14" s="31">
        <f>SUM('FIGARO raw 2023'!V269:V291)</f>
        <v>58.5</v>
      </c>
      <c r="V14" s="31">
        <f>SUM('FIGARO raw 2023'!W269:W291)</f>
        <v>70.80000000000001</v>
      </c>
      <c r="W14" s="31">
        <f>SUM('FIGARO raw 2023'!X269:X291)</f>
        <v>18.600000000000005</v>
      </c>
      <c r="X14" s="31">
        <f>SUM('FIGARO raw 2023'!Y269:Y291)</f>
        <v>107</v>
      </c>
      <c r="Y14" s="31">
        <f>SUM('FIGARO raw 2023'!Z269:Z291)</f>
        <v>17</v>
      </c>
      <c r="Z14" s="31">
        <f>SUM('FIGARO raw 2023'!AA269:AA291)</f>
        <v>40.699999999999996</v>
      </c>
      <c r="AA14" s="31">
        <f>SUM('FIGARO raw 2023'!AB269:AB291)</f>
        <v>1.2</v>
      </c>
      <c r="AB14" s="31">
        <f>SUM('FIGARO raw 2023'!AC269:AC291)</f>
        <v>20.200000000000003</v>
      </c>
      <c r="AC14" s="31">
        <f>SUM('FIGARO raw 2023'!AD269:AD291)</f>
        <v>103.89999999999998</v>
      </c>
      <c r="AD14" s="31">
        <f>SUM('FIGARO raw 2023'!AE269:AE291)</f>
        <v>12.5</v>
      </c>
      <c r="AE14" s="31">
        <f>SUM('FIGARO raw 2023'!AF269:AF291)</f>
        <v>3218.6000000000004</v>
      </c>
      <c r="AF14" s="31">
        <f>SUM('FIGARO raw 2023'!AG269:AG291)</f>
        <v>162.19999999999993</v>
      </c>
      <c r="AG14" s="31">
        <f>SUM('FIGARO raw 2023'!AH269:AH291)</f>
        <v>13.299999999999999</v>
      </c>
      <c r="AH14" s="31">
        <f>SUM('FIGARO raw 2023'!AI269:AI291)</f>
        <v>13.1</v>
      </c>
      <c r="AI14" s="31">
        <f>SUM('FIGARO raw 2023'!AJ269:AJ291)</f>
        <v>13.599999999999998</v>
      </c>
      <c r="AJ14" s="31">
        <f>SUM('FIGARO raw 2023'!AK269:AK291)</f>
        <v>17.700000000000003</v>
      </c>
      <c r="AK14" s="31">
        <f>SUM('FIGARO raw 2023'!AL269:AL291)</f>
        <v>1.6000000000000003</v>
      </c>
      <c r="AL14" s="31">
        <f>SUM('FIGARO raw 2023'!AM269:AM291)</f>
        <v>32.900000000000006</v>
      </c>
      <c r="AM14" s="31">
        <f>SUM('FIGARO raw 2023'!AN269:AN291)</f>
        <v>41.60000000000001</v>
      </c>
      <c r="AN14" s="31">
        <f>SUM('FIGARO raw 2023'!AO269:AO291)</f>
        <v>5.2</v>
      </c>
      <c r="AO14" s="31">
        <f>SUM('FIGARO raw 2023'!AP269:AP291)</f>
        <v>15.7</v>
      </c>
      <c r="AP14" s="31">
        <f>SUM('FIGARO raw 2023'!AQ269:AQ291)</f>
        <v>102.5</v>
      </c>
      <c r="AQ14" s="31">
        <f>SUM('FIGARO raw 2023'!AR269:AR291)</f>
        <v>4.699999999999998</v>
      </c>
      <c r="AR14" s="31">
        <f>SUM('FIGARO raw 2023'!AS269:AS291)</f>
        <v>3.5000000000000004</v>
      </c>
      <c r="AS14" s="31">
        <f>SUM('FIGARO raw 2023'!AT269:AT291)</f>
        <v>3.9</v>
      </c>
      <c r="AT14" s="31">
        <f>SUM('FIGARO raw 2023'!AU269:AU291)</f>
        <v>7.4</v>
      </c>
      <c r="AU14" s="31">
        <f>SUM('FIGARO raw 2023'!AV269:AV291)</f>
        <v>112.9</v>
      </c>
      <c r="AV14" s="31">
        <f>SUM('FIGARO raw 2023'!AW269:AW291)</f>
        <v>37.7</v>
      </c>
      <c r="AW14" s="31">
        <f>SUM('FIGARO raw 2023'!AX269:AX291)</f>
        <v>342.69999999999993</v>
      </c>
      <c r="AX14" s="31">
        <f>SUM('FIGARO raw 2023'!AY269:AY291)</f>
        <v>12.8</v>
      </c>
      <c r="AY14" s="31">
        <f>SUM('FIGARO raw 2023'!AZ269:AZ291)</f>
        <v>370.99999999999994</v>
      </c>
      <c r="AZ14" s="31">
        <f>SUM('FIGARO raw 2023'!BA269:BA291)</f>
        <v>13.099999999999998</v>
      </c>
      <c r="BA14" s="31">
        <f>SUM('FIGARO raw 2023'!BB269:BB291)</f>
        <v>1.8000000000000005</v>
      </c>
      <c r="BB14" s="31">
        <f>SUM('FIGARO raw 2023'!BC269:BC291)</f>
        <v>4.8</v>
      </c>
      <c r="BC14" s="31">
        <f>SUM('FIGARO raw 2023'!BD269:BD291)</f>
        <v>151.00000000000003</v>
      </c>
      <c r="BD14" s="31">
        <f>SUM('FIGARO raw 2023'!BE269:BE291)</f>
        <v>770.1999999999999</v>
      </c>
      <c r="BE14" s="31">
        <f>SUM('FIGARO raw 2023'!BF269:BF291)</f>
        <v>183.79999999999998</v>
      </c>
      <c r="BF14" s="31">
        <f>SUM('FIGARO raw 2023'!BG269:BG291)</f>
        <v>15104.099999999999</v>
      </c>
      <c r="BG14" s="31">
        <f>SUM('FIGARO raw 2023'!BH269:BH291)</f>
        <v>1127.9000000000003</v>
      </c>
      <c r="BH14" s="31">
        <f>SUM('FIGARO raw 2023'!BI269:BI291)</f>
        <v>19.8</v>
      </c>
      <c r="BI14" s="31">
        <f>SUM('FIGARO raw 2023'!BJ269:BJ291)</f>
        <v>23.000000000000007</v>
      </c>
      <c r="BJ14" s="31">
        <f>SUM('FIGARO raw 2023'!BK269:BK291)</f>
        <v>16.099999999999998</v>
      </c>
      <c r="BK14" s="31">
        <f>SUM('FIGARO raw 2023'!BL269:BL291)</f>
        <v>1.2000000000000002</v>
      </c>
      <c r="BL14" s="31">
        <f>SUM('FIGARO raw 2023'!BM269:BM291)</f>
        <v>9.699999999999998</v>
      </c>
      <c r="BM14" s="31">
        <f>SUM('FIGARO raw 2023'!BN269:BN291)</f>
        <v>0</v>
      </c>
      <c r="BN14" s="31">
        <f>SUM('FIGARO raw 2023'!BO269:BO291)</f>
        <v>0</v>
      </c>
      <c r="BO14" s="31">
        <f>SUM('FIGARO raw 2023'!BP269:BP291)</f>
        <v>22430.399999999998</v>
      </c>
      <c r="BP14" s="31">
        <f>SUM('FIGARO raw 2023'!BQ269:BQ291)</f>
        <v>15648.400000000005</v>
      </c>
      <c r="BQ14" s="31">
        <f>SUM('FIGARO raw 2023'!BR269:BR291)</f>
        <v>17.7</v>
      </c>
      <c r="BR14" s="31">
        <f>SUM('FIGARO raw 2023'!BS269:BS291)</f>
        <v>711.1999999999999</v>
      </c>
      <c r="BS14" s="31">
        <f>SUM('FIGARO raw 2023'!BT269:BT291)</f>
        <v>3700.9</v>
      </c>
    </row>
    <row r="15" spans="1:71" x14ac:dyDescent="0.25">
      <c r="A15" s="36" t="s">
        <v>99</v>
      </c>
      <c r="B15" s="27" t="s">
        <v>327</v>
      </c>
      <c r="C15" s="31">
        <f>SUM('FIGARO raw 2023'!D293:D315)</f>
        <v>368.9000000000001</v>
      </c>
      <c r="D15" s="31">
        <f>SUM('FIGARO raw 2023'!E293:E315)</f>
        <v>10.5</v>
      </c>
      <c r="E15" s="31">
        <f>SUM('FIGARO raw 2023'!F293:F315)</f>
        <v>9.7</v>
      </c>
      <c r="F15" s="31">
        <f>SUM('FIGARO raw 2023'!G293:G315)</f>
        <v>50.50000000000001</v>
      </c>
      <c r="G15" s="31">
        <f>SUM('FIGARO raw 2023'!H293:H315)</f>
        <v>3514.5</v>
      </c>
      <c r="H15" s="31">
        <f>SUM('FIGARO raw 2023'!I293:I315)</f>
        <v>352.0000000000001</v>
      </c>
      <c r="I15" s="31">
        <f>SUM('FIGARO raw 2023'!J293:J315)</f>
        <v>209.29999999999998</v>
      </c>
      <c r="J15" s="31">
        <f>SUM('FIGARO raw 2023'!K293:K315)</f>
        <v>590.3</v>
      </c>
      <c r="K15" s="31">
        <f>SUM('FIGARO raw 2023'!L293:L315)</f>
        <v>147.20000000000002</v>
      </c>
      <c r="L15" s="31">
        <f>SUM('FIGARO raw 2023'!M293:M315)</f>
        <v>260.7</v>
      </c>
      <c r="M15" s="31">
        <f>SUM('FIGARO raw 2023'!N293:N315)</f>
        <v>1854.8000000000002</v>
      </c>
      <c r="N15" s="31">
        <f>SUM('FIGARO raw 2023'!O293:O315)</f>
        <v>1694.7</v>
      </c>
      <c r="O15" s="31">
        <f>SUM('FIGARO raw 2023'!P293:P315)</f>
        <v>6850.100000000001</v>
      </c>
      <c r="P15" s="31">
        <f>SUM('FIGARO raw 2023'!Q293:Q315)</f>
        <v>480.8999999999999</v>
      </c>
      <c r="Q15" s="31">
        <f>SUM('FIGARO raw 2023'!R293:R315)</f>
        <v>341.70000000000005</v>
      </c>
      <c r="R15" s="31">
        <f>SUM('FIGARO raw 2023'!S293:S315)</f>
        <v>929.4</v>
      </c>
      <c r="S15" s="31">
        <f>SUM('FIGARO raw 2023'!T293:T315)</f>
        <v>630.8</v>
      </c>
      <c r="T15" s="31">
        <f>SUM('FIGARO raw 2023'!U293:U315)</f>
        <v>1237.7</v>
      </c>
      <c r="U15" s="31">
        <f>SUM('FIGARO raw 2023'!V293:V315)</f>
        <v>1411.3000000000002</v>
      </c>
      <c r="V15" s="31">
        <f>SUM('FIGARO raw 2023'!W293:W315)</f>
        <v>4446.9</v>
      </c>
      <c r="W15" s="31">
        <f>SUM('FIGARO raw 2023'!X293:X315)</f>
        <v>415.40000000000003</v>
      </c>
      <c r="X15" s="31">
        <f>SUM('FIGARO raw 2023'!Y293:Y315)</f>
        <v>1014.4</v>
      </c>
      <c r="Y15" s="31">
        <f>SUM('FIGARO raw 2023'!Z293:Z315)</f>
        <v>323.9</v>
      </c>
      <c r="Z15" s="31">
        <f>SUM('FIGARO raw 2023'!AA293:AA315)</f>
        <v>186</v>
      </c>
      <c r="AA15" s="31">
        <f>SUM('FIGARO raw 2023'!AB293:AB315)</f>
        <v>13.6</v>
      </c>
      <c r="AB15" s="31">
        <f>SUM('FIGARO raw 2023'!AC293:AC315)</f>
        <v>235.3</v>
      </c>
      <c r="AC15" s="31">
        <f>SUM('FIGARO raw 2023'!AD293:AD315)</f>
        <v>6953</v>
      </c>
      <c r="AD15" s="31">
        <f>SUM('FIGARO raw 2023'!AE293:AE315)</f>
        <v>856.2</v>
      </c>
      <c r="AE15" s="31">
        <f>SUM('FIGARO raw 2023'!AF293:AF315)</f>
        <v>1036.8999999999999</v>
      </c>
      <c r="AF15" s="31">
        <f>SUM('FIGARO raw 2023'!AG293:AG315)</f>
        <v>625.8999999999999</v>
      </c>
      <c r="AG15" s="31">
        <f>SUM('FIGARO raw 2023'!AH293:AH315)</f>
        <v>899.9000000000003</v>
      </c>
      <c r="AH15" s="31">
        <f>SUM('FIGARO raw 2023'!AI293:AI315)</f>
        <v>25.9</v>
      </c>
      <c r="AI15" s="31">
        <f>SUM('FIGARO raw 2023'!AJ293:AJ315)</f>
        <v>39.1</v>
      </c>
      <c r="AJ15" s="31">
        <f>SUM('FIGARO raw 2023'!AK293:AK315)</f>
        <v>249.9</v>
      </c>
      <c r="AK15" s="31">
        <f>SUM('FIGARO raw 2023'!AL293:AL315)</f>
        <v>30.000000000000004</v>
      </c>
      <c r="AL15" s="31">
        <f>SUM('FIGARO raw 2023'!AM293:AM315)</f>
        <v>135</v>
      </c>
      <c r="AM15" s="31">
        <f>SUM('FIGARO raw 2023'!AN293:AN315)</f>
        <v>66.10000000000001</v>
      </c>
      <c r="AN15" s="31">
        <f>SUM('FIGARO raw 2023'!AO293:AO315)</f>
        <v>34.599999999999994</v>
      </c>
      <c r="AO15" s="31">
        <f>SUM('FIGARO raw 2023'!AP293:AP315)</f>
        <v>166.29999999999998</v>
      </c>
      <c r="AP15" s="31">
        <f>SUM('FIGARO raw 2023'!AQ293:AQ315)</f>
        <v>245.3</v>
      </c>
      <c r="AQ15" s="31">
        <f>SUM('FIGARO raw 2023'!AR293:AR315)</f>
        <v>34.4</v>
      </c>
      <c r="AR15" s="31">
        <f>SUM('FIGARO raw 2023'!AS293:AS315)</f>
        <v>31.700000000000003</v>
      </c>
      <c r="AS15" s="31">
        <f>SUM('FIGARO raw 2023'!AT293:AT315)</f>
        <v>23.8</v>
      </c>
      <c r="AT15" s="31">
        <f>SUM('FIGARO raw 2023'!AU293:AU315)</f>
        <v>317.9000000000001</v>
      </c>
      <c r="AU15" s="31">
        <f>SUM('FIGARO raw 2023'!AV293:AV315)</f>
        <v>130.29999999999998</v>
      </c>
      <c r="AV15" s="31">
        <f>SUM('FIGARO raw 2023'!AW293:AW315)</f>
        <v>183.5</v>
      </c>
      <c r="AW15" s="31">
        <f>SUM('FIGARO raw 2023'!AX293:AX315)</f>
        <v>86.20000000000002</v>
      </c>
      <c r="AX15" s="31">
        <f>SUM('FIGARO raw 2023'!AY293:AY315)</f>
        <v>54.69999999999999</v>
      </c>
      <c r="AY15" s="31">
        <f>SUM('FIGARO raw 2023'!AZ293:AZ315)</f>
        <v>68.7</v>
      </c>
      <c r="AZ15" s="31">
        <f>SUM('FIGARO raw 2023'!BA293:BA315)</f>
        <v>132.20000000000002</v>
      </c>
      <c r="BA15" s="31">
        <f>SUM('FIGARO raw 2023'!BB293:BB315)</f>
        <v>9.1</v>
      </c>
      <c r="BB15" s="31">
        <f>SUM('FIGARO raw 2023'!BC293:BC315)</f>
        <v>9.2</v>
      </c>
      <c r="BC15" s="31">
        <f>SUM('FIGARO raw 2023'!BD293:BD315)</f>
        <v>376.30000000000007</v>
      </c>
      <c r="BD15" s="31">
        <f>SUM('FIGARO raw 2023'!BE293:BE315)</f>
        <v>204.4</v>
      </c>
      <c r="BE15" s="31">
        <f>SUM('FIGARO raw 2023'!BF293:BF315)</f>
        <v>64.69999999999999</v>
      </c>
      <c r="BF15" s="31">
        <f>SUM('FIGARO raw 2023'!BG293:BG315)</f>
        <v>766.9999999999999</v>
      </c>
      <c r="BG15" s="31">
        <f>SUM('FIGARO raw 2023'!BH293:BH315)</f>
        <v>132.6</v>
      </c>
      <c r="BH15" s="31">
        <f>SUM('FIGARO raw 2023'!BI293:BI315)</f>
        <v>45.7</v>
      </c>
      <c r="BI15" s="31">
        <f>SUM('FIGARO raw 2023'!BJ293:BJ315)</f>
        <v>28.6</v>
      </c>
      <c r="BJ15" s="31">
        <f>SUM('FIGARO raw 2023'!BK293:BK315)</f>
        <v>21.799999999999997</v>
      </c>
      <c r="BK15" s="31">
        <f>SUM('FIGARO raw 2023'!BL293:BL315)</f>
        <v>20.999999999999996</v>
      </c>
      <c r="BL15" s="31">
        <f>SUM('FIGARO raw 2023'!BM293:BM315)</f>
        <v>49.10000000000001</v>
      </c>
      <c r="BM15" s="31">
        <f>SUM('FIGARO raw 2023'!BN293:BN315)</f>
        <v>0</v>
      </c>
      <c r="BN15" s="31">
        <f>SUM('FIGARO raw 2023'!BO293:BO315)</f>
        <v>0</v>
      </c>
      <c r="BO15" s="31">
        <f>SUM('FIGARO raw 2023'!BP293:BP315)</f>
        <v>55.10000000000001</v>
      </c>
      <c r="BP15" s="31">
        <f>SUM('FIGARO raw 2023'!BQ293:BQ315)</f>
        <v>7211.6</v>
      </c>
      <c r="BQ15" s="31">
        <f>SUM('FIGARO raw 2023'!BR293:BR315)</f>
        <v>1.3000000000000003</v>
      </c>
      <c r="BR15" s="31">
        <f>SUM('FIGARO raw 2023'!BS293:BS315)</f>
        <v>843.7000000000002</v>
      </c>
      <c r="BS15" s="31">
        <f>SUM('FIGARO raw 2023'!BT293:BT315)</f>
        <v>114.1</v>
      </c>
    </row>
    <row r="16" spans="1:71" x14ac:dyDescent="0.25">
      <c r="A16" s="36" t="s">
        <v>101</v>
      </c>
      <c r="B16" s="27" t="s">
        <v>328</v>
      </c>
      <c r="C16" s="31">
        <f>SUM('FIGARO raw 2023'!D317:D339)</f>
        <v>181.29999999999998</v>
      </c>
      <c r="D16" s="31">
        <f>SUM('FIGARO raw 2023'!E317:E339)</f>
        <v>3.5</v>
      </c>
      <c r="E16" s="31">
        <f>SUM('FIGARO raw 2023'!F317:F339)</f>
        <v>5.3</v>
      </c>
      <c r="F16" s="31">
        <f>SUM('FIGARO raw 2023'!G317:G339)</f>
        <v>47.80000000000001</v>
      </c>
      <c r="G16" s="31">
        <f>SUM('FIGARO raw 2023'!H317:H339)</f>
        <v>1332.3</v>
      </c>
      <c r="H16" s="31">
        <f>SUM('FIGARO raw 2023'!I317:I339)</f>
        <v>111.99999999999999</v>
      </c>
      <c r="I16" s="31">
        <f>SUM('FIGARO raw 2023'!J317:J339)</f>
        <v>218.89999999999992</v>
      </c>
      <c r="J16" s="31">
        <f>SUM('FIGARO raw 2023'!K317:K339)</f>
        <v>31.300000000000004</v>
      </c>
      <c r="K16" s="31">
        <f>SUM('FIGARO raw 2023'!L317:L339)</f>
        <v>5.500000000000001</v>
      </c>
      <c r="L16" s="31">
        <f>SUM('FIGARO raw 2023'!M317:M339)</f>
        <v>248.1</v>
      </c>
      <c r="M16" s="31">
        <f>SUM('FIGARO raw 2023'!N317:N339)</f>
        <v>969.5999999999999</v>
      </c>
      <c r="N16" s="31">
        <f>SUM('FIGARO raw 2023'!O317:O339)</f>
        <v>356.7</v>
      </c>
      <c r="O16" s="31">
        <f>SUM('FIGARO raw 2023'!P317:P339)</f>
        <v>516.1</v>
      </c>
      <c r="P16" s="31">
        <f>SUM('FIGARO raw 2023'!Q317:Q339)</f>
        <v>3627.5</v>
      </c>
      <c r="Q16" s="31">
        <f>SUM('FIGARO raw 2023'!R317:R339)</f>
        <v>653.5</v>
      </c>
      <c r="R16" s="31">
        <f>SUM('FIGARO raw 2023'!S317:S339)</f>
        <v>615</v>
      </c>
      <c r="S16" s="31">
        <f>SUM('FIGARO raw 2023'!T317:T339)</f>
        <v>291.3</v>
      </c>
      <c r="T16" s="31">
        <f>SUM('FIGARO raw 2023'!U317:U339)</f>
        <v>702.6</v>
      </c>
      <c r="U16" s="31">
        <f>SUM('FIGARO raw 2023'!V317:V339)</f>
        <v>545.6</v>
      </c>
      <c r="V16" s="31">
        <f>SUM('FIGARO raw 2023'!W317:W339)</f>
        <v>1702.6</v>
      </c>
      <c r="W16" s="31">
        <f>SUM('FIGARO raw 2023'!X317:X339)</f>
        <v>338.7</v>
      </c>
      <c r="X16" s="31">
        <f>SUM('FIGARO raw 2023'!Y317:Y339)</f>
        <v>415.4</v>
      </c>
      <c r="Y16" s="31">
        <f>SUM('FIGARO raw 2023'!Z317:Z339)</f>
        <v>142.10000000000002</v>
      </c>
      <c r="Z16" s="31">
        <f>SUM('FIGARO raw 2023'!AA317:AA339)</f>
        <v>184.20000000000002</v>
      </c>
      <c r="AA16" s="31">
        <f>SUM('FIGARO raw 2023'!AB317:AB339)</f>
        <v>7.6</v>
      </c>
      <c r="AB16" s="31">
        <f>SUM('FIGARO raw 2023'!AC317:AC339)</f>
        <v>100.39999999999999</v>
      </c>
      <c r="AC16" s="31">
        <f>SUM('FIGARO raw 2023'!AD317:AD339)</f>
        <v>9804.5</v>
      </c>
      <c r="AD16" s="31">
        <f>SUM('FIGARO raw 2023'!AE317:AE339)</f>
        <v>205.3</v>
      </c>
      <c r="AE16" s="31">
        <f>SUM('FIGARO raw 2023'!AF317:AF339)</f>
        <v>190.60000000000002</v>
      </c>
      <c r="AF16" s="31">
        <f>SUM('FIGARO raw 2023'!AG317:AG339)</f>
        <v>83.80000000000001</v>
      </c>
      <c r="AG16" s="31">
        <f>SUM('FIGARO raw 2023'!AH317:AH339)</f>
        <v>73.30000000000001</v>
      </c>
      <c r="AH16" s="31">
        <f>SUM('FIGARO raw 2023'!AI317:AI339)</f>
        <v>14.599999999999998</v>
      </c>
      <c r="AI16" s="31">
        <f>SUM('FIGARO raw 2023'!AJ317:AJ339)</f>
        <v>16.999999999999996</v>
      </c>
      <c r="AJ16" s="31">
        <f>SUM('FIGARO raw 2023'!AK317:AK339)</f>
        <v>57.7</v>
      </c>
      <c r="AK16" s="31">
        <f>SUM('FIGARO raw 2023'!AL317:AL339)</f>
        <v>1.2</v>
      </c>
      <c r="AL16" s="31">
        <f>SUM('FIGARO raw 2023'!AM317:AM339)</f>
        <v>258.4</v>
      </c>
      <c r="AM16" s="31">
        <f>SUM('FIGARO raw 2023'!AN317:AN339)</f>
        <v>17.7</v>
      </c>
      <c r="AN16" s="31">
        <f>SUM('FIGARO raw 2023'!AO317:AO339)</f>
        <v>3.9000000000000004</v>
      </c>
      <c r="AO16" s="31">
        <f>SUM('FIGARO raw 2023'!AP317:AP339)</f>
        <v>22</v>
      </c>
      <c r="AP16" s="31">
        <f>SUM('FIGARO raw 2023'!AQ317:AQ339)</f>
        <v>58.1</v>
      </c>
      <c r="AQ16" s="31">
        <f>SUM('FIGARO raw 2023'!AR317:AR339)</f>
        <v>6.999999999999999</v>
      </c>
      <c r="AR16" s="31">
        <f>SUM('FIGARO raw 2023'!AS317:AS339)</f>
        <v>1.2999999999999998</v>
      </c>
      <c r="AS16" s="31">
        <f>SUM('FIGARO raw 2023'!AT317:AT339)</f>
        <v>3.1</v>
      </c>
      <c r="AT16" s="31">
        <f>SUM('FIGARO raw 2023'!AU317:AU339)</f>
        <v>262.7</v>
      </c>
      <c r="AU16" s="31">
        <f>SUM('FIGARO raw 2023'!AV317:AV339)</f>
        <v>38.9</v>
      </c>
      <c r="AV16" s="31">
        <f>SUM('FIGARO raw 2023'!AW317:AW339)</f>
        <v>46.80000000000001</v>
      </c>
      <c r="AW16" s="31">
        <f>SUM('FIGARO raw 2023'!AX317:AX339)</f>
        <v>64.50000000000001</v>
      </c>
      <c r="AX16" s="31">
        <f>SUM('FIGARO raw 2023'!AY317:AY339)</f>
        <v>6.6</v>
      </c>
      <c r="AY16" s="31">
        <f>SUM('FIGARO raw 2023'!AZ317:AZ339)</f>
        <v>14.2</v>
      </c>
      <c r="AZ16" s="31">
        <f>SUM('FIGARO raw 2023'!BA317:BA339)</f>
        <v>31.199999999999996</v>
      </c>
      <c r="BA16" s="31">
        <f>SUM('FIGARO raw 2023'!BB317:BB339)</f>
        <v>2.7</v>
      </c>
      <c r="BB16" s="31">
        <f>SUM('FIGARO raw 2023'!BC317:BC339)</f>
        <v>2.6</v>
      </c>
      <c r="BC16" s="31">
        <f>SUM('FIGARO raw 2023'!BD317:BD339)</f>
        <v>113.7</v>
      </c>
      <c r="BD16" s="31">
        <f>SUM('FIGARO raw 2023'!BE317:BE339)</f>
        <v>49.100000000000016</v>
      </c>
      <c r="BE16" s="31">
        <f>SUM('FIGARO raw 2023'!BF317:BF339)</f>
        <v>43</v>
      </c>
      <c r="BF16" s="31">
        <f>SUM('FIGARO raw 2023'!BG317:BG339)</f>
        <v>216.9</v>
      </c>
      <c r="BG16" s="31">
        <f>SUM('FIGARO raw 2023'!BH317:BH339)</f>
        <v>21.700000000000003</v>
      </c>
      <c r="BH16" s="31">
        <f>SUM('FIGARO raw 2023'!BI317:BI339)</f>
        <v>28.400000000000002</v>
      </c>
      <c r="BI16" s="31">
        <f>SUM('FIGARO raw 2023'!BJ317:BJ339)</f>
        <v>9.5</v>
      </c>
      <c r="BJ16" s="31">
        <f>SUM('FIGARO raw 2023'!BK317:BK339)</f>
        <v>18.300000000000004</v>
      </c>
      <c r="BK16" s="31">
        <f>SUM('FIGARO raw 2023'!BL317:BL339)</f>
        <v>5.8999999999999995</v>
      </c>
      <c r="BL16" s="31">
        <f>SUM('FIGARO raw 2023'!BM317:BM339)</f>
        <v>66.60000000000001</v>
      </c>
      <c r="BM16" s="31">
        <f>SUM('FIGARO raw 2023'!BN317:BN339)</f>
        <v>0</v>
      </c>
      <c r="BN16" s="31">
        <f>SUM('FIGARO raw 2023'!BO317:BO339)</f>
        <v>0</v>
      </c>
      <c r="BO16" s="31">
        <f>SUM('FIGARO raw 2023'!BP317:BP339)</f>
        <v>11.499999999999998</v>
      </c>
      <c r="BP16" s="31">
        <f>SUM('FIGARO raw 2023'!BQ317:BQ339)</f>
        <v>3081.8999999999996</v>
      </c>
      <c r="BQ16" s="31">
        <f>SUM('FIGARO raw 2023'!BR317:BR339)</f>
        <v>0.2</v>
      </c>
      <c r="BR16" s="31">
        <f>SUM('FIGARO raw 2023'!BS317:BS339)</f>
        <v>584.2</v>
      </c>
      <c r="BS16" s="31">
        <f>SUM('FIGARO raw 2023'!BT317:BT339)</f>
        <v>-387.09999999999997</v>
      </c>
    </row>
    <row r="17" spans="1:71" x14ac:dyDescent="0.25">
      <c r="A17" s="36" t="s">
        <v>103</v>
      </c>
      <c r="B17" s="27" t="s">
        <v>329</v>
      </c>
      <c r="C17" s="31">
        <f>SUM('FIGARO raw 2023'!D341:D363)</f>
        <v>69.4</v>
      </c>
      <c r="D17" s="31">
        <f>SUM('FIGARO raw 2023'!E341:E363)</f>
        <v>3.7</v>
      </c>
      <c r="E17" s="31">
        <f>SUM('FIGARO raw 2023'!F341:F363)</f>
        <v>1.1</v>
      </c>
      <c r="F17" s="31">
        <f>SUM('FIGARO raw 2023'!G341:G363)</f>
        <v>49.8</v>
      </c>
      <c r="G17" s="31">
        <f>SUM('FIGARO raw 2023'!H341:H363)</f>
        <v>466.9</v>
      </c>
      <c r="H17" s="31">
        <f>SUM('FIGARO raw 2023'!I341:I363)</f>
        <v>55.70000000000002</v>
      </c>
      <c r="I17" s="31">
        <f>SUM('FIGARO raw 2023'!J341:J363)</f>
        <v>87.7</v>
      </c>
      <c r="J17" s="31">
        <f>SUM('FIGARO raw 2023'!K341:K363)</f>
        <v>95.39999999999999</v>
      </c>
      <c r="K17" s="31">
        <f>SUM('FIGARO raw 2023'!L341:L363)</f>
        <v>17.2</v>
      </c>
      <c r="L17" s="31">
        <f>SUM('FIGARO raw 2023'!M341:M363)</f>
        <v>151.2</v>
      </c>
      <c r="M17" s="31">
        <f>SUM('FIGARO raw 2023'!N341:N363)</f>
        <v>1392.6000000000001</v>
      </c>
      <c r="N17" s="31">
        <f>SUM('FIGARO raw 2023'!O341:O363)</f>
        <v>248.39999999999998</v>
      </c>
      <c r="O17" s="31">
        <f>SUM('FIGARO raw 2023'!P341:P363)</f>
        <v>646.6000000000001</v>
      </c>
      <c r="P17" s="31">
        <f>SUM('FIGARO raw 2023'!Q341:Q363)</f>
        <v>450.19999999999993</v>
      </c>
      <c r="Q17" s="31">
        <f>SUM('FIGARO raw 2023'!R341:R363)</f>
        <v>26382.3</v>
      </c>
      <c r="R17" s="31">
        <f>SUM('FIGARO raw 2023'!S341:S363)</f>
        <v>12165.000000000004</v>
      </c>
      <c r="S17" s="31">
        <f>SUM('FIGARO raw 2023'!T341:T363)</f>
        <v>697.7</v>
      </c>
      <c r="T17" s="31">
        <f>SUM('FIGARO raw 2023'!U341:U363)</f>
        <v>4125.899999999999</v>
      </c>
      <c r="U17" s="31">
        <f>SUM('FIGARO raw 2023'!V341:V363)</f>
        <v>5472.8</v>
      </c>
      <c r="V17" s="31">
        <f>SUM('FIGARO raw 2023'!W341:W363)</f>
        <v>3950.8999999999996</v>
      </c>
      <c r="W17" s="31">
        <f>SUM('FIGARO raw 2023'!X341:X363)</f>
        <v>845.7</v>
      </c>
      <c r="X17" s="31">
        <f>SUM('FIGARO raw 2023'!Y341:Y363)</f>
        <v>1731.4999999999998</v>
      </c>
      <c r="Y17" s="31">
        <f>SUM('FIGARO raw 2023'!Z341:Z363)</f>
        <v>610.6999999999999</v>
      </c>
      <c r="Z17" s="31">
        <f>SUM('FIGARO raw 2023'!AA341:AA363)</f>
        <v>220</v>
      </c>
      <c r="AA17" s="31">
        <f>SUM('FIGARO raw 2023'!AB341:AB363)</f>
        <v>14.899999999999999</v>
      </c>
      <c r="AB17" s="31">
        <f>SUM('FIGARO raw 2023'!AC341:AC363)</f>
        <v>552.4</v>
      </c>
      <c r="AC17" s="31">
        <f>SUM('FIGARO raw 2023'!AD341:AD363)</f>
        <v>4295.099999999999</v>
      </c>
      <c r="AD17" s="31">
        <f>SUM('FIGARO raw 2023'!AE341:AE363)</f>
        <v>55.6</v>
      </c>
      <c r="AE17" s="31">
        <f>SUM('FIGARO raw 2023'!AF341:AF363)</f>
        <v>354.59999999999997</v>
      </c>
      <c r="AF17" s="31">
        <f>SUM('FIGARO raw 2023'!AG341:AG363)</f>
        <v>73.50000000000001</v>
      </c>
      <c r="AG17" s="31">
        <f>SUM('FIGARO raw 2023'!AH341:AH363)</f>
        <v>162.7</v>
      </c>
      <c r="AH17" s="31">
        <f>SUM('FIGARO raw 2023'!AI341:AI363)</f>
        <v>28.8</v>
      </c>
      <c r="AI17" s="31">
        <f>SUM('FIGARO raw 2023'!AJ341:AJ363)</f>
        <v>24.700000000000006</v>
      </c>
      <c r="AJ17" s="31">
        <f>SUM('FIGARO raw 2023'!AK341:AK363)</f>
        <v>115.30000000000001</v>
      </c>
      <c r="AK17" s="31">
        <f>SUM('FIGARO raw 2023'!AL341:AL363)</f>
        <v>2.3</v>
      </c>
      <c r="AL17" s="31">
        <f>SUM('FIGARO raw 2023'!AM341:AM363)</f>
        <v>20.500000000000004</v>
      </c>
      <c r="AM17" s="31">
        <f>SUM('FIGARO raw 2023'!AN341:AN363)</f>
        <v>22</v>
      </c>
      <c r="AN17" s="31">
        <f>SUM('FIGARO raw 2023'!AO341:AO363)</f>
        <v>8.5</v>
      </c>
      <c r="AO17" s="31">
        <f>SUM('FIGARO raw 2023'!AP341:AP363)</f>
        <v>56.7</v>
      </c>
      <c r="AP17" s="31">
        <f>SUM('FIGARO raw 2023'!AQ341:AQ363)</f>
        <v>57.6</v>
      </c>
      <c r="AQ17" s="31">
        <f>SUM('FIGARO raw 2023'!AR341:AR363)</f>
        <v>3.8000000000000007</v>
      </c>
      <c r="AR17" s="31">
        <f>SUM('FIGARO raw 2023'!AS341:AS363)</f>
        <v>1.4</v>
      </c>
      <c r="AS17" s="31">
        <f>SUM('FIGARO raw 2023'!AT341:AT363)</f>
        <v>2.2</v>
      </c>
      <c r="AT17" s="31">
        <f>SUM('FIGARO raw 2023'!AU341:AU363)</f>
        <v>45.9</v>
      </c>
      <c r="AU17" s="31">
        <f>SUM('FIGARO raw 2023'!AV341:AV363)</f>
        <v>22.200000000000003</v>
      </c>
      <c r="AV17" s="31">
        <f>SUM('FIGARO raw 2023'!AW341:AW363)</f>
        <v>119.8</v>
      </c>
      <c r="AW17" s="31">
        <f>SUM('FIGARO raw 2023'!AX341:AX363)</f>
        <v>33.4</v>
      </c>
      <c r="AX17" s="31">
        <f>SUM('FIGARO raw 2023'!AY341:AY363)</f>
        <v>21.699999999999996</v>
      </c>
      <c r="AY17" s="31">
        <f>SUM('FIGARO raw 2023'!AZ341:AZ363)</f>
        <v>11.1</v>
      </c>
      <c r="AZ17" s="31">
        <f>SUM('FIGARO raw 2023'!BA341:BA363)</f>
        <v>48.2</v>
      </c>
      <c r="BA17" s="31">
        <f>SUM('FIGARO raw 2023'!BB341:BB363)</f>
        <v>1.9000000000000001</v>
      </c>
      <c r="BB17" s="31">
        <f>SUM('FIGARO raw 2023'!BC341:BC363)</f>
        <v>1.8</v>
      </c>
      <c r="BC17" s="31">
        <f>SUM('FIGARO raw 2023'!BD341:BD363)</f>
        <v>82.10000000000001</v>
      </c>
      <c r="BD17" s="31">
        <f>SUM('FIGARO raw 2023'!BE341:BE363)</f>
        <v>59.400000000000006</v>
      </c>
      <c r="BE17" s="31">
        <f>SUM('FIGARO raw 2023'!BF341:BF363)</f>
        <v>19.2</v>
      </c>
      <c r="BF17" s="31">
        <f>SUM('FIGARO raw 2023'!BG341:BG363)</f>
        <v>102.6</v>
      </c>
      <c r="BG17" s="31">
        <f>SUM('FIGARO raw 2023'!BH341:BH363)</f>
        <v>9.7</v>
      </c>
      <c r="BH17" s="31">
        <f>SUM('FIGARO raw 2023'!BI341:BI363)</f>
        <v>15.899999999999999</v>
      </c>
      <c r="BI17" s="31">
        <f>SUM('FIGARO raw 2023'!BJ341:BJ363)</f>
        <v>7.300000000000001</v>
      </c>
      <c r="BJ17" s="31">
        <f>SUM('FIGARO raw 2023'!BK341:BK363)</f>
        <v>6.700000000000001</v>
      </c>
      <c r="BK17" s="31">
        <f>SUM('FIGARO raw 2023'!BL341:BL363)</f>
        <v>16.7</v>
      </c>
      <c r="BL17" s="31">
        <f>SUM('FIGARO raw 2023'!BM341:BM363)</f>
        <v>9.7</v>
      </c>
      <c r="BM17" s="31">
        <f>SUM('FIGARO raw 2023'!BN341:BN363)</f>
        <v>0</v>
      </c>
      <c r="BN17" s="31">
        <f>SUM('FIGARO raw 2023'!BO341:BO363)</f>
        <v>0</v>
      </c>
      <c r="BO17" s="31">
        <f>SUM('FIGARO raw 2023'!BP341:BP363)</f>
        <v>34.10000000000001</v>
      </c>
      <c r="BP17" s="31">
        <f>SUM('FIGARO raw 2023'!BQ341:BQ363)</f>
        <v>698.3000000000001</v>
      </c>
      <c r="BQ17" s="31">
        <f>SUM('FIGARO raw 2023'!BR341:BR363)</f>
        <v>0.4</v>
      </c>
      <c r="BR17" s="31">
        <f>SUM('FIGARO raw 2023'!BS341:BS363)</f>
        <v>1156.1000000000001</v>
      </c>
      <c r="BS17" s="31">
        <f>SUM('FIGARO raw 2023'!BT341:BT363)</f>
        <v>-1202.3</v>
      </c>
    </row>
    <row r="18" spans="1:71" x14ac:dyDescent="0.25">
      <c r="A18" s="36" t="s">
        <v>105</v>
      </c>
      <c r="B18" s="27" t="s">
        <v>330</v>
      </c>
      <c r="C18" s="31">
        <f>SUM('FIGARO raw 2023'!D365:D387)</f>
        <v>466.70000000000005</v>
      </c>
      <c r="D18" s="31">
        <f>SUM('FIGARO raw 2023'!E365:E387)</f>
        <v>20.699999999999996</v>
      </c>
      <c r="E18" s="31">
        <f>SUM('FIGARO raw 2023'!F365:F387)</f>
        <v>8.099999999999998</v>
      </c>
      <c r="F18" s="31">
        <f>SUM('FIGARO raw 2023'!G365:G387)</f>
        <v>113.79999999999998</v>
      </c>
      <c r="G18" s="31">
        <f>SUM('FIGARO raw 2023'!H365:H387)</f>
        <v>1654.8999999999996</v>
      </c>
      <c r="H18" s="31">
        <f>SUM('FIGARO raw 2023'!I365:I387)</f>
        <v>246.2</v>
      </c>
      <c r="I18" s="31">
        <f>SUM('FIGARO raw 2023'!J365:J387)</f>
        <v>360.0999999999999</v>
      </c>
      <c r="J18" s="31">
        <f>SUM('FIGARO raw 2023'!K365:K387)</f>
        <v>139</v>
      </c>
      <c r="K18" s="31">
        <f>SUM('FIGARO raw 2023'!L365:L387)</f>
        <v>23.000000000000004</v>
      </c>
      <c r="L18" s="31">
        <f>SUM('FIGARO raw 2023'!M365:M387)</f>
        <v>184.7</v>
      </c>
      <c r="M18" s="31">
        <f>SUM('FIGARO raw 2023'!N365:N387)</f>
        <v>720.1999999999999</v>
      </c>
      <c r="N18" s="31">
        <f>SUM('FIGARO raw 2023'!O365:O387)</f>
        <v>343.9999999999999</v>
      </c>
      <c r="O18" s="31">
        <f>SUM('FIGARO raw 2023'!P365:P387)</f>
        <v>1058.3</v>
      </c>
      <c r="P18" s="31">
        <f>SUM('FIGARO raw 2023'!Q365:Q387)</f>
        <v>369.40000000000003</v>
      </c>
      <c r="Q18" s="31">
        <f>SUM('FIGARO raw 2023'!R365:R387)</f>
        <v>1430.6000000000004</v>
      </c>
      <c r="R18" s="31">
        <f>SUM('FIGARO raw 2023'!S365:S387)</f>
        <v>7815.0999999999985</v>
      </c>
      <c r="S18" s="31">
        <f>SUM('FIGARO raw 2023'!T365:T387)</f>
        <v>665.7</v>
      </c>
      <c r="T18" s="31">
        <f>SUM('FIGARO raw 2023'!U365:U387)</f>
        <v>1761</v>
      </c>
      <c r="U18" s="31">
        <f>SUM('FIGARO raw 2023'!V365:V387)</f>
        <v>4099.799999999999</v>
      </c>
      <c r="V18" s="31">
        <f>SUM('FIGARO raw 2023'!W365:W387)</f>
        <v>4971.200000000001</v>
      </c>
      <c r="W18" s="31">
        <f>SUM('FIGARO raw 2023'!X365:X387)</f>
        <v>1300</v>
      </c>
      <c r="X18" s="31">
        <f>SUM('FIGARO raw 2023'!Y365:Y387)</f>
        <v>1205.3</v>
      </c>
      <c r="Y18" s="31">
        <f>SUM('FIGARO raw 2023'!Z365:Z387)</f>
        <v>1108.2000000000003</v>
      </c>
      <c r="Z18" s="31">
        <f>SUM('FIGARO raw 2023'!AA365:AA387)</f>
        <v>382</v>
      </c>
      <c r="AA18" s="31">
        <f>SUM('FIGARO raw 2023'!AB365:AB387)</f>
        <v>21.9</v>
      </c>
      <c r="AB18" s="31">
        <f>SUM('FIGARO raw 2023'!AC365:AC387)</f>
        <v>263.29999999999995</v>
      </c>
      <c r="AC18" s="31">
        <f>SUM('FIGARO raw 2023'!AD365:AD387)</f>
        <v>9070</v>
      </c>
      <c r="AD18" s="31">
        <f>SUM('FIGARO raw 2023'!AE365:AE387)</f>
        <v>376.9000000000001</v>
      </c>
      <c r="AE18" s="31">
        <f>SUM('FIGARO raw 2023'!AF365:AF387)</f>
        <v>631.4</v>
      </c>
      <c r="AF18" s="31">
        <f>SUM('FIGARO raw 2023'!AG365:AG387)</f>
        <v>191.39999999999998</v>
      </c>
      <c r="AG18" s="31">
        <f>SUM('FIGARO raw 2023'!AH365:AH387)</f>
        <v>248.5</v>
      </c>
      <c r="AH18" s="31">
        <f>SUM('FIGARO raw 2023'!AI365:AI387)</f>
        <v>86.99999999999999</v>
      </c>
      <c r="AI18" s="31">
        <f>SUM('FIGARO raw 2023'!AJ365:AJ387)</f>
        <v>76.89999999999999</v>
      </c>
      <c r="AJ18" s="31">
        <f>SUM('FIGARO raw 2023'!AK365:AK387)</f>
        <v>261.59999999999997</v>
      </c>
      <c r="AK18" s="31">
        <f>SUM('FIGARO raw 2023'!AL365:AL387)</f>
        <v>16.199999999999996</v>
      </c>
      <c r="AL18" s="31">
        <f>SUM('FIGARO raw 2023'!AM365:AM387)</f>
        <v>248.7</v>
      </c>
      <c r="AM18" s="31">
        <f>SUM('FIGARO raw 2023'!AN365:AN387)</f>
        <v>49</v>
      </c>
      <c r="AN18" s="31">
        <f>SUM('FIGARO raw 2023'!AO365:AO387)</f>
        <v>19.599999999999994</v>
      </c>
      <c r="AO18" s="31">
        <f>SUM('FIGARO raw 2023'!AP365:AP387)</f>
        <v>86.4</v>
      </c>
      <c r="AP18" s="31">
        <f>SUM('FIGARO raw 2023'!AQ365:AQ387)</f>
        <v>203.89999999999998</v>
      </c>
      <c r="AQ18" s="31">
        <f>SUM('FIGARO raw 2023'!AR365:AR387)</f>
        <v>25.899999999999995</v>
      </c>
      <c r="AR18" s="31">
        <f>SUM('FIGARO raw 2023'!AS365:AS387)</f>
        <v>10.399999999999999</v>
      </c>
      <c r="AS18" s="31">
        <f>SUM('FIGARO raw 2023'!AT365:AT387)</f>
        <v>12.299999999999999</v>
      </c>
      <c r="AT18" s="31">
        <f>SUM('FIGARO raw 2023'!AU365:AU387)</f>
        <v>175.90000000000003</v>
      </c>
      <c r="AU18" s="31">
        <f>SUM('FIGARO raw 2023'!AV365:AV387)</f>
        <v>87.10000000000002</v>
      </c>
      <c r="AV18" s="31">
        <f>SUM('FIGARO raw 2023'!AW365:AW387)</f>
        <v>507.1</v>
      </c>
      <c r="AW18" s="31">
        <f>SUM('FIGARO raw 2023'!AX365:AX387)</f>
        <v>35.900000000000006</v>
      </c>
      <c r="AX18" s="31">
        <f>SUM('FIGARO raw 2023'!AY365:AY387)</f>
        <v>61.2</v>
      </c>
      <c r="AY18" s="31">
        <f>SUM('FIGARO raw 2023'!AZ365:AZ387)</f>
        <v>25.700000000000003</v>
      </c>
      <c r="AZ18" s="31">
        <f>SUM('FIGARO raw 2023'!BA365:BA387)</f>
        <v>145.60000000000002</v>
      </c>
      <c r="BA18" s="31">
        <f>SUM('FIGARO raw 2023'!BB365:BB387)</f>
        <v>7.499999999999999</v>
      </c>
      <c r="BB18" s="31">
        <f>SUM('FIGARO raw 2023'!BC365:BC387)</f>
        <v>11.599999999999998</v>
      </c>
      <c r="BC18" s="31">
        <f>SUM('FIGARO raw 2023'!BD365:BD387)</f>
        <v>245.99999999999994</v>
      </c>
      <c r="BD18" s="31">
        <f>SUM('FIGARO raw 2023'!BE365:BE387)</f>
        <v>556.5</v>
      </c>
      <c r="BE18" s="31">
        <f>SUM('FIGARO raw 2023'!BF365:BF387)</f>
        <v>64.70000000000002</v>
      </c>
      <c r="BF18" s="31">
        <f>SUM('FIGARO raw 2023'!BG365:BG387)</f>
        <v>191.6</v>
      </c>
      <c r="BG18" s="31">
        <f>SUM('FIGARO raw 2023'!BH365:BH387)</f>
        <v>47.3</v>
      </c>
      <c r="BH18" s="31">
        <f>SUM('FIGARO raw 2023'!BI365:BI387)</f>
        <v>36.7</v>
      </c>
      <c r="BI18" s="31">
        <f>SUM('FIGARO raw 2023'!BJ365:BJ387)</f>
        <v>30.400000000000006</v>
      </c>
      <c r="BJ18" s="31">
        <f>SUM('FIGARO raw 2023'!BK365:BK387)</f>
        <v>21</v>
      </c>
      <c r="BK18" s="31">
        <f>SUM('FIGARO raw 2023'!BL365:BL387)</f>
        <v>32.400000000000006</v>
      </c>
      <c r="BL18" s="31">
        <f>SUM('FIGARO raw 2023'!BM365:BM387)</f>
        <v>40.8</v>
      </c>
      <c r="BM18" s="31">
        <f>SUM('FIGARO raw 2023'!BN365:BN387)</f>
        <v>0</v>
      </c>
      <c r="BN18" s="31">
        <f>SUM('FIGARO raw 2023'!BO365:BO387)</f>
        <v>0</v>
      </c>
      <c r="BO18" s="31">
        <f>SUM('FIGARO raw 2023'!BP365:BP387)</f>
        <v>74.30000000000001</v>
      </c>
      <c r="BP18" s="31">
        <f>SUM('FIGARO raw 2023'!BQ365:BQ387)</f>
        <v>4384.6</v>
      </c>
      <c r="BQ18" s="31">
        <f>SUM('FIGARO raw 2023'!BR365:BR387)</f>
        <v>5.5</v>
      </c>
      <c r="BR18" s="31">
        <f>SUM('FIGARO raw 2023'!BS365:BS387)</f>
        <v>7724.400000000003</v>
      </c>
      <c r="BS18" s="31">
        <f>SUM('FIGARO raw 2023'!BT365:BT387)</f>
        <v>664.8000000000001</v>
      </c>
    </row>
    <row r="19" spans="1:71" x14ac:dyDescent="0.25">
      <c r="A19" s="36" t="s">
        <v>107</v>
      </c>
      <c r="B19" s="27" t="s">
        <v>331</v>
      </c>
      <c r="C19" s="31">
        <f>SUM('FIGARO raw 2023'!D389:D411)</f>
        <v>71.9</v>
      </c>
      <c r="D19" s="31">
        <f>SUM('FIGARO raw 2023'!E389:E411)</f>
        <v>9.100000000000001</v>
      </c>
      <c r="E19" s="31">
        <f>SUM('FIGARO raw 2023'!F389:F411)</f>
        <v>4.1000000000000005</v>
      </c>
      <c r="F19" s="31">
        <f>SUM('FIGARO raw 2023'!G389:G411)</f>
        <v>37.400000000000006</v>
      </c>
      <c r="G19" s="31">
        <f>SUM('FIGARO raw 2023'!H389:H411)</f>
        <v>254.5</v>
      </c>
      <c r="H19" s="31">
        <f>SUM('FIGARO raw 2023'!I389:I411)</f>
        <v>36.900000000000006</v>
      </c>
      <c r="I19" s="31">
        <f>SUM('FIGARO raw 2023'!J389:J411)</f>
        <v>28.8</v>
      </c>
      <c r="J19" s="31">
        <f>SUM('FIGARO raw 2023'!K389:K411)</f>
        <v>42.50000000000001</v>
      </c>
      <c r="K19" s="31">
        <f>SUM('FIGARO raw 2023'!L389:L411)</f>
        <v>86.30000000000001</v>
      </c>
      <c r="L19" s="31">
        <f>SUM('FIGARO raw 2023'!M389:M411)</f>
        <v>112.60000000000001</v>
      </c>
      <c r="M19" s="31">
        <f>SUM('FIGARO raw 2023'!N389:N411)</f>
        <v>272.90000000000003</v>
      </c>
      <c r="N19" s="31">
        <f>SUM('FIGARO raw 2023'!O389:O411)</f>
        <v>366.4</v>
      </c>
      <c r="O19" s="31">
        <f>SUM('FIGARO raw 2023'!P389:P411)</f>
        <v>235.9</v>
      </c>
      <c r="P19" s="31">
        <f>SUM('FIGARO raw 2023'!Q389:Q411)</f>
        <v>196.59999999999997</v>
      </c>
      <c r="Q19" s="31">
        <f>SUM('FIGARO raw 2023'!R389:R411)</f>
        <v>209.59999999999997</v>
      </c>
      <c r="R19" s="31">
        <f>SUM('FIGARO raw 2023'!S389:S411)</f>
        <v>843.7</v>
      </c>
      <c r="S19" s="31">
        <f>SUM('FIGARO raw 2023'!T389:T411)</f>
        <v>25724.300000000003</v>
      </c>
      <c r="T19" s="31">
        <f>SUM('FIGARO raw 2023'!U389:U411)</f>
        <v>5815.5</v>
      </c>
      <c r="U19" s="31">
        <f>SUM('FIGARO raw 2023'!V389:V411)</f>
        <v>3947.4000000000005</v>
      </c>
      <c r="V19" s="31">
        <f>SUM('FIGARO raw 2023'!W389:W411)</f>
        <v>4368.6</v>
      </c>
      <c r="W19" s="31">
        <f>SUM('FIGARO raw 2023'!X389:X411)</f>
        <v>2038.2999999999997</v>
      </c>
      <c r="X19" s="31">
        <f>SUM('FIGARO raw 2023'!Y389:Y411)</f>
        <v>807.5999999999999</v>
      </c>
      <c r="Y19" s="31">
        <f>SUM('FIGARO raw 2023'!Z389:Z411)</f>
        <v>1957.1</v>
      </c>
      <c r="Z19" s="31">
        <f>SUM('FIGARO raw 2023'!AA389:AA411)</f>
        <v>673.8</v>
      </c>
      <c r="AA19" s="31">
        <f>SUM('FIGARO raw 2023'!AB389:AB411)</f>
        <v>64.80000000000001</v>
      </c>
      <c r="AB19" s="31">
        <f>SUM('FIGARO raw 2023'!AC389:AC411)</f>
        <v>130.70000000000002</v>
      </c>
      <c r="AC19" s="31">
        <f>SUM('FIGARO raw 2023'!AD389:AD411)</f>
        <v>3009.2000000000003</v>
      </c>
      <c r="AD19" s="31">
        <f>SUM('FIGARO raw 2023'!AE389:AE411)</f>
        <v>262.20000000000005</v>
      </c>
      <c r="AE19" s="31">
        <f>SUM('FIGARO raw 2023'!AF389:AF411)</f>
        <v>1798.0999999999997</v>
      </c>
      <c r="AF19" s="31">
        <f>SUM('FIGARO raw 2023'!AG389:AG411)</f>
        <v>422.50000000000006</v>
      </c>
      <c r="AG19" s="31">
        <f>SUM('FIGARO raw 2023'!AH389:AH411)</f>
        <v>231.3</v>
      </c>
      <c r="AH19" s="31">
        <f>SUM('FIGARO raw 2023'!AI389:AI411)</f>
        <v>79.2</v>
      </c>
      <c r="AI19" s="31">
        <f>SUM('FIGARO raw 2023'!AJ389:AJ411)</f>
        <v>121.8</v>
      </c>
      <c r="AJ19" s="31">
        <f>SUM('FIGARO raw 2023'!AK389:AK411)</f>
        <v>298.5</v>
      </c>
      <c r="AK19" s="31">
        <f>SUM('FIGARO raw 2023'!AL389:AL411)</f>
        <v>98.9</v>
      </c>
      <c r="AL19" s="31">
        <f>SUM('FIGARO raw 2023'!AM389:AM411)</f>
        <v>217.8</v>
      </c>
      <c r="AM19" s="31">
        <f>SUM('FIGARO raw 2023'!AN389:AN411)</f>
        <v>590.0999999999999</v>
      </c>
      <c r="AN19" s="31">
        <f>SUM('FIGARO raw 2023'!AO389:AO411)</f>
        <v>433.90000000000003</v>
      </c>
      <c r="AO19" s="31">
        <f>SUM('FIGARO raw 2023'!AP389:AP411)</f>
        <v>2861.7</v>
      </c>
      <c r="AP19" s="31">
        <f>SUM('FIGARO raw 2023'!AQ389:AQ411)</f>
        <v>5477.6</v>
      </c>
      <c r="AQ19" s="31">
        <f>SUM('FIGARO raw 2023'!AR389:AR411)</f>
        <v>157.6</v>
      </c>
      <c r="AR19" s="31">
        <f>SUM('FIGARO raw 2023'!AS389:AS411)</f>
        <v>113.5</v>
      </c>
      <c r="AS19" s="31">
        <f>SUM('FIGARO raw 2023'!AT389:AT411)</f>
        <v>121.69999999999999</v>
      </c>
      <c r="AT19" s="31">
        <f>SUM('FIGARO raw 2023'!AU389:AU411)</f>
        <v>152.9</v>
      </c>
      <c r="AU19" s="31">
        <f>SUM('FIGARO raw 2023'!AV389:AV411)</f>
        <v>511.20000000000005</v>
      </c>
      <c r="AV19" s="31">
        <f>SUM('FIGARO raw 2023'!AW389:AW411)</f>
        <v>1187.9</v>
      </c>
      <c r="AW19" s="31">
        <f>SUM('FIGARO raw 2023'!AX389:AX411)</f>
        <v>590.2</v>
      </c>
      <c r="AX19" s="31">
        <f>SUM('FIGARO raw 2023'!AY389:AY411)</f>
        <v>282.9</v>
      </c>
      <c r="AY19" s="31">
        <f>SUM('FIGARO raw 2023'!AZ389:AZ411)</f>
        <v>186.8</v>
      </c>
      <c r="AZ19" s="31">
        <f>SUM('FIGARO raw 2023'!BA389:BA411)</f>
        <v>372</v>
      </c>
      <c r="BA19" s="31">
        <f>SUM('FIGARO raw 2023'!BB389:BB411)</f>
        <v>70</v>
      </c>
      <c r="BB19" s="31">
        <f>SUM('FIGARO raw 2023'!BC389:BC411)</f>
        <v>34.5</v>
      </c>
      <c r="BC19" s="31">
        <f>SUM('FIGARO raw 2023'!BD389:BD411)</f>
        <v>948.0999999999999</v>
      </c>
      <c r="BD19" s="31">
        <f>SUM('FIGARO raw 2023'!BE389:BE411)</f>
        <v>1129</v>
      </c>
      <c r="BE19" s="31">
        <f>SUM('FIGARO raw 2023'!BF389:BF411)</f>
        <v>367.4</v>
      </c>
      <c r="BF19" s="31">
        <f>SUM('FIGARO raw 2023'!BG389:BG411)</f>
        <v>1404.7</v>
      </c>
      <c r="BG19" s="31">
        <f>SUM('FIGARO raw 2023'!BH389:BH411)</f>
        <v>278.30000000000007</v>
      </c>
      <c r="BH19" s="31">
        <f>SUM('FIGARO raw 2023'!BI389:BI411)</f>
        <v>477.9000000000001</v>
      </c>
      <c r="BI19" s="31">
        <f>SUM('FIGARO raw 2023'!BJ389:BJ411)</f>
        <v>159.89999999999998</v>
      </c>
      <c r="BJ19" s="31">
        <f>SUM('FIGARO raw 2023'!BK389:BK411)</f>
        <v>138.7</v>
      </c>
      <c r="BK19" s="31">
        <f>SUM('FIGARO raw 2023'!BL389:BL411)</f>
        <v>427.4</v>
      </c>
      <c r="BL19" s="31">
        <f>SUM('FIGARO raw 2023'!BM389:BM411)</f>
        <v>57.5</v>
      </c>
      <c r="BM19" s="31">
        <f>SUM('FIGARO raw 2023'!BN389:BN411)</f>
        <v>0</v>
      </c>
      <c r="BN19" s="31">
        <f>SUM('FIGARO raw 2023'!BO389:BO411)</f>
        <v>0</v>
      </c>
      <c r="BO19" s="31">
        <f>SUM('FIGARO raw 2023'!BP389:BP411)</f>
        <v>541.1999999999999</v>
      </c>
      <c r="BP19" s="31">
        <f>SUM('FIGARO raw 2023'!BQ389:BQ411)</f>
        <v>32627.400000000005</v>
      </c>
      <c r="BQ19" s="31">
        <f>SUM('FIGARO raw 2023'!BR389:BR411)</f>
        <v>4.3</v>
      </c>
      <c r="BR19" s="31">
        <f>SUM('FIGARO raw 2023'!BS389:BS411)</f>
        <v>45671.8</v>
      </c>
      <c r="BS19" s="31">
        <f>SUM('FIGARO raw 2023'!BT389:BT411)</f>
        <v>17203.4</v>
      </c>
    </row>
    <row r="20" spans="1:71" x14ac:dyDescent="0.25">
      <c r="A20" s="36" t="s">
        <v>109</v>
      </c>
      <c r="B20" s="27" t="s">
        <v>332</v>
      </c>
      <c r="C20" s="31">
        <f>SUM('FIGARO raw 2023'!D413:D435)</f>
        <v>139.5</v>
      </c>
      <c r="D20" s="31">
        <f>SUM('FIGARO raw 2023'!E413:E435)</f>
        <v>9.9</v>
      </c>
      <c r="E20" s="31">
        <f>SUM('FIGARO raw 2023'!F413:F435)</f>
        <v>2.7</v>
      </c>
      <c r="F20" s="31">
        <f>SUM('FIGARO raw 2023'!G413:G435)</f>
        <v>58</v>
      </c>
      <c r="G20" s="31">
        <f>SUM('FIGARO raw 2023'!H413:H435)</f>
        <v>636.3</v>
      </c>
      <c r="H20" s="31">
        <f>SUM('FIGARO raw 2023'!I413:I435)</f>
        <v>40</v>
      </c>
      <c r="I20" s="31">
        <f>SUM('FIGARO raw 2023'!J413:J435)</f>
        <v>67.1</v>
      </c>
      <c r="J20" s="31">
        <f>SUM('FIGARO raw 2023'!K413:K435)</f>
        <v>91.89999999999998</v>
      </c>
      <c r="K20" s="31">
        <f>SUM('FIGARO raw 2023'!L413:L435)</f>
        <v>26.7</v>
      </c>
      <c r="L20" s="31">
        <f>SUM('FIGARO raw 2023'!M413:M435)</f>
        <v>130.5</v>
      </c>
      <c r="M20" s="31">
        <f>SUM('FIGARO raw 2023'!N413:N435)</f>
        <v>312.9</v>
      </c>
      <c r="N20" s="31">
        <f>SUM('FIGARO raw 2023'!O413:O435)</f>
        <v>255.59999999999997</v>
      </c>
      <c r="O20" s="31">
        <f>SUM('FIGARO raw 2023'!P413:P435)</f>
        <v>369.5</v>
      </c>
      <c r="P20" s="31">
        <f>SUM('FIGARO raw 2023'!Q413:Q435)</f>
        <v>171.29999999999998</v>
      </c>
      <c r="Q20" s="31">
        <f>SUM('FIGARO raw 2023'!R413:R435)</f>
        <v>819.6</v>
      </c>
      <c r="R20" s="31">
        <f>SUM('FIGARO raw 2023'!S413:S435)</f>
        <v>1423.4999999999995</v>
      </c>
      <c r="S20" s="31">
        <f>SUM('FIGARO raw 2023'!T413:T435)</f>
        <v>3792.8</v>
      </c>
      <c r="T20" s="31">
        <f>SUM('FIGARO raw 2023'!U413:U435)</f>
        <v>17097.100000000002</v>
      </c>
      <c r="U20" s="31">
        <f>SUM('FIGARO raw 2023'!V413:V435)</f>
        <v>6109.6</v>
      </c>
      <c r="V20" s="31">
        <f>SUM('FIGARO raw 2023'!W413:W435)</f>
        <v>8744.300000000001</v>
      </c>
      <c r="W20" s="31">
        <f>SUM('FIGARO raw 2023'!X413:X435)</f>
        <v>1777.9</v>
      </c>
      <c r="X20" s="31">
        <f>SUM('FIGARO raw 2023'!Y413:Y435)</f>
        <v>620.3</v>
      </c>
      <c r="Y20" s="31">
        <f>SUM('FIGARO raw 2023'!Z413:Z435)</f>
        <v>1774.4000000000003</v>
      </c>
      <c r="Z20" s="31">
        <f>SUM('FIGARO raw 2023'!AA413:AA435)</f>
        <v>2235.5000000000005</v>
      </c>
      <c r="AA20" s="31">
        <f>SUM('FIGARO raw 2023'!AB413:AB435)</f>
        <v>51.4</v>
      </c>
      <c r="AB20" s="31">
        <f>SUM('FIGARO raw 2023'!AC413:AC435)</f>
        <v>258.5</v>
      </c>
      <c r="AC20" s="31">
        <f>SUM('FIGARO raw 2023'!AD413:AD435)</f>
        <v>12365.5</v>
      </c>
      <c r="AD20" s="31">
        <f>SUM('FIGARO raw 2023'!AE413:AE435)</f>
        <v>508.4</v>
      </c>
      <c r="AE20" s="31">
        <f>SUM('FIGARO raw 2023'!AF413:AF435)</f>
        <v>858.4999999999999</v>
      </c>
      <c r="AF20" s="31">
        <f>SUM('FIGARO raw 2023'!AG413:AG435)</f>
        <v>316.9</v>
      </c>
      <c r="AG20" s="31">
        <f>SUM('FIGARO raw 2023'!AH413:AH435)</f>
        <v>402.40000000000003</v>
      </c>
      <c r="AH20" s="31">
        <f>SUM('FIGARO raw 2023'!AI413:AI435)</f>
        <v>37.1</v>
      </c>
      <c r="AI20" s="31">
        <f>SUM('FIGARO raw 2023'!AJ413:AJ435)</f>
        <v>54.70000000000001</v>
      </c>
      <c r="AJ20" s="31">
        <f>SUM('FIGARO raw 2023'!AK413:AK435)</f>
        <v>308.7</v>
      </c>
      <c r="AK20" s="31">
        <f>SUM('FIGARO raw 2023'!AL413:AL435)</f>
        <v>46.8</v>
      </c>
      <c r="AL20" s="31">
        <f>SUM('FIGARO raw 2023'!AM413:AM435)</f>
        <v>358.19999999999993</v>
      </c>
      <c r="AM20" s="31">
        <f>SUM('FIGARO raw 2023'!AN413:AN435)</f>
        <v>50.400000000000006</v>
      </c>
      <c r="AN20" s="31">
        <f>SUM('FIGARO raw 2023'!AO413:AO435)</f>
        <v>95.1</v>
      </c>
      <c r="AO20" s="31">
        <f>SUM('FIGARO raw 2023'!AP413:AP435)</f>
        <v>755.8</v>
      </c>
      <c r="AP20" s="31">
        <f>SUM('FIGARO raw 2023'!AQ413:AQ435)</f>
        <v>684.3</v>
      </c>
      <c r="AQ20" s="31">
        <f>SUM('FIGARO raw 2023'!AR413:AR435)</f>
        <v>11.8</v>
      </c>
      <c r="AR20" s="31">
        <f>SUM('FIGARO raw 2023'!AS413:AS435)</f>
        <v>11.600000000000001</v>
      </c>
      <c r="AS20" s="31">
        <f>SUM('FIGARO raw 2023'!AT413:AT435)</f>
        <v>15</v>
      </c>
      <c r="AT20" s="31">
        <f>SUM('FIGARO raw 2023'!AU413:AU435)</f>
        <v>479.99999999999994</v>
      </c>
      <c r="AU20" s="31">
        <f>SUM('FIGARO raw 2023'!AV413:AV435)</f>
        <v>233.80000000000004</v>
      </c>
      <c r="AV20" s="31">
        <f>SUM('FIGARO raw 2023'!AW413:AW435)</f>
        <v>467.20000000000005</v>
      </c>
      <c r="AW20" s="31">
        <f>SUM('FIGARO raw 2023'!AX413:AX435)</f>
        <v>125.59999999999998</v>
      </c>
      <c r="AX20" s="31">
        <f>SUM('FIGARO raw 2023'!AY413:AY435)</f>
        <v>41.800000000000004</v>
      </c>
      <c r="AY20" s="31">
        <f>SUM('FIGARO raw 2023'!AZ413:AZ435)</f>
        <v>83.5</v>
      </c>
      <c r="AZ20" s="31">
        <f>SUM('FIGARO raw 2023'!BA413:BA435)</f>
        <v>229.3</v>
      </c>
      <c r="BA20" s="31">
        <f>SUM('FIGARO raw 2023'!BB413:BB435)</f>
        <v>11.7</v>
      </c>
      <c r="BB20" s="31">
        <f>SUM('FIGARO raw 2023'!BC413:BC435)</f>
        <v>10.6</v>
      </c>
      <c r="BC20" s="31">
        <f>SUM('FIGARO raw 2023'!BD413:BD435)</f>
        <v>270.4</v>
      </c>
      <c r="BD20" s="31">
        <f>SUM('FIGARO raw 2023'!BE413:BE435)</f>
        <v>307.1</v>
      </c>
      <c r="BE20" s="31">
        <f>SUM('FIGARO raw 2023'!BF413:BF435)</f>
        <v>116.5</v>
      </c>
      <c r="BF20" s="31">
        <f>SUM('FIGARO raw 2023'!BG413:BG435)</f>
        <v>257</v>
      </c>
      <c r="BG20" s="31">
        <f>SUM('FIGARO raw 2023'!BH413:BH435)</f>
        <v>73.7</v>
      </c>
      <c r="BH20" s="31">
        <f>SUM('FIGARO raw 2023'!BI413:BI435)</f>
        <v>113.29999999999998</v>
      </c>
      <c r="BI20" s="31">
        <f>SUM('FIGARO raw 2023'!BJ413:BJ435)</f>
        <v>61.10000000000001</v>
      </c>
      <c r="BJ20" s="31">
        <f>SUM('FIGARO raw 2023'!BK413:BK435)</f>
        <v>25.3</v>
      </c>
      <c r="BK20" s="31">
        <f>SUM('FIGARO raw 2023'!BL413:BL435)</f>
        <v>154.60000000000002</v>
      </c>
      <c r="BL20" s="31">
        <f>SUM('FIGARO raw 2023'!BM413:BM435)</f>
        <v>198.39999999999998</v>
      </c>
      <c r="BM20" s="31">
        <f>SUM('FIGARO raw 2023'!BN413:BN435)</f>
        <v>0</v>
      </c>
      <c r="BN20" s="31">
        <f>SUM('FIGARO raw 2023'!BO413:BO435)</f>
        <v>0</v>
      </c>
      <c r="BO20" s="31">
        <f>SUM('FIGARO raw 2023'!BP413:BP435)</f>
        <v>42.800000000000004</v>
      </c>
      <c r="BP20" s="31">
        <f>SUM('FIGARO raw 2023'!BQ413:BQ435)</f>
        <v>17540.8</v>
      </c>
      <c r="BQ20" s="31">
        <f>SUM('FIGARO raw 2023'!BR413:BR435)</f>
        <v>1.7</v>
      </c>
      <c r="BR20" s="31">
        <f>SUM('FIGARO raw 2023'!BS413:BS435)</f>
        <v>15208.300000000001</v>
      </c>
      <c r="BS20" s="31">
        <f>SUM('FIGARO raw 2023'!BT413:BT435)</f>
        <v>3793.2</v>
      </c>
    </row>
    <row r="21" spans="1:71" x14ac:dyDescent="0.25">
      <c r="A21" s="36" t="s">
        <v>111</v>
      </c>
      <c r="B21" s="27" t="s">
        <v>333</v>
      </c>
      <c r="C21" s="31">
        <f>SUM('FIGARO raw 2023'!D437:D459)</f>
        <v>653.4</v>
      </c>
      <c r="D21" s="31">
        <f>SUM('FIGARO raw 2023'!E437:E459)</f>
        <v>42.50000000000001</v>
      </c>
      <c r="E21" s="31">
        <f>SUM('FIGARO raw 2023'!F437:F459)</f>
        <v>14.2</v>
      </c>
      <c r="F21" s="31">
        <f>SUM('FIGARO raw 2023'!G437:G459)</f>
        <v>231</v>
      </c>
      <c r="G21" s="31">
        <f>SUM('FIGARO raw 2023'!H437:H459)</f>
        <v>881.3</v>
      </c>
      <c r="H21" s="31">
        <f>SUM('FIGARO raw 2023'!I437:I459)</f>
        <v>155.8</v>
      </c>
      <c r="I21" s="31">
        <f>SUM('FIGARO raw 2023'!J437:J459)</f>
        <v>134.8</v>
      </c>
      <c r="J21" s="31">
        <f>SUM('FIGARO raw 2023'!K437:K459)</f>
        <v>291.09999999999997</v>
      </c>
      <c r="K21" s="31">
        <f>SUM('FIGARO raw 2023'!L437:L459)</f>
        <v>89.29999999999998</v>
      </c>
      <c r="L21" s="31">
        <f>SUM('FIGARO raw 2023'!M437:M459)</f>
        <v>391.4</v>
      </c>
      <c r="M21" s="31">
        <f>SUM('FIGARO raw 2023'!N437:N459)</f>
        <v>888.8000000000002</v>
      </c>
      <c r="N21" s="31">
        <f>SUM('FIGARO raw 2023'!O437:O459)</f>
        <v>374.20000000000005</v>
      </c>
      <c r="O21" s="31">
        <f>SUM('FIGARO raw 2023'!P437:P459)</f>
        <v>924.3000000000001</v>
      </c>
      <c r="P21" s="31">
        <f>SUM('FIGARO raw 2023'!Q437:Q459)</f>
        <v>359.50000000000006</v>
      </c>
      <c r="Q21" s="31">
        <f>SUM('FIGARO raw 2023'!R437:R459)</f>
        <v>1031.5</v>
      </c>
      <c r="R21" s="31">
        <f>SUM('FIGARO raw 2023'!S437:S459)</f>
        <v>1969.7</v>
      </c>
      <c r="S21" s="31">
        <f>SUM('FIGARO raw 2023'!T437:T459)</f>
        <v>1399.7</v>
      </c>
      <c r="T21" s="31">
        <f>SUM('FIGARO raw 2023'!U437:U459)</f>
        <v>1896.8</v>
      </c>
      <c r="U21" s="31">
        <f>SUM('FIGARO raw 2023'!V437:V459)</f>
        <v>19613.8</v>
      </c>
      <c r="V21" s="31">
        <f>SUM('FIGARO raw 2023'!W437:W459)</f>
        <v>8855.400000000001</v>
      </c>
      <c r="W21" s="31">
        <f>SUM('FIGARO raw 2023'!X437:X459)</f>
        <v>2337.5</v>
      </c>
      <c r="X21" s="31">
        <f>SUM('FIGARO raw 2023'!Y437:Y459)</f>
        <v>361.79999999999995</v>
      </c>
      <c r="Y21" s="31">
        <f>SUM('FIGARO raw 2023'!Z437:Z459)</f>
        <v>2644.1000000000004</v>
      </c>
      <c r="Z21" s="31">
        <f>SUM('FIGARO raw 2023'!AA437:AA459)</f>
        <v>852.6999999999999</v>
      </c>
      <c r="AA21" s="31">
        <f>SUM('FIGARO raw 2023'!AB437:AB459)</f>
        <v>86.7</v>
      </c>
      <c r="AB21" s="31">
        <f>SUM('FIGARO raw 2023'!AC437:AC459)</f>
        <v>486.2999999999999</v>
      </c>
      <c r="AC21" s="31">
        <f>SUM('FIGARO raw 2023'!AD437:AD459)</f>
        <v>5194.900000000001</v>
      </c>
      <c r="AD21" s="31">
        <f>SUM('FIGARO raw 2023'!AE437:AE459)</f>
        <v>658.3</v>
      </c>
      <c r="AE21" s="31">
        <f>SUM('FIGARO raw 2023'!AF437:AF459)</f>
        <v>606</v>
      </c>
      <c r="AF21" s="31">
        <f>SUM('FIGARO raw 2023'!AG437:AG459)</f>
        <v>259.2</v>
      </c>
      <c r="AG21" s="31">
        <f>SUM('FIGARO raw 2023'!AH437:AH459)</f>
        <v>303.49999999999994</v>
      </c>
      <c r="AH21" s="31">
        <f>SUM('FIGARO raw 2023'!AI437:AI459)</f>
        <v>151.2</v>
      </c>
      <c r="AI21" s="31">
        <f>SUM('FIGARO raw 2023'!AJ437:AJ459)</f>
        <v>158.29999999999998</v>
      </c>
      <c r="AJ21" s="31">
        <f>SUM('FIGARO raw 2023'!AK437:AK459)</f>
        <v>663.7</v>
      </c>
      <c r="AK21" s="31">
        <f>SUM('FIGARO raw 2023'!AL437:AL459)</f>
        <v>21.099999999999998</v>
      </c>
      <c r="AL21" s="31">
        <f>SUM('FIGARO raw 2023'!AM437:AM459)</f>
        <v>158.20000000000002</v>
      </c>
      <c r="AM21" s="31">
        <f>SUM('FIGARO raw 2023'!AN437:AN459)</f>
        <v>89.8</v>
      </c>
      <c r="AN21" s="31">
        <f>SUM('FIGARO raw 2023'!AO437:AO459)</f>
        <v>45.300000000000004</v>
      </c>
      <c r="AO21" s="31">
        <f>SUM('FIGARO raw 2023'!AP437:AP459)</f>
        <v>227.00000000000003</v>
      </c>
      <c r="AP21" s="31">
        <f>SUM('FIGARO raw 2023'!AQ437:AQ459)</f>
        <v>406.9</v>
      </c>
      <c r="AQ21" s="31">
        <f>SUM('FIGARO raw 2023'!AR437:AR459)</f>
        <v>31.999999999999996</v>
      </c>
      <c r="AR21" s="31">
        <f>SUM('FIGARO raw 2023'!AS437:AS459)</f>
        <v>21.299999999999997</v>
      </c>
      <c r="AS21" s="31">
        <f>SUM('FIGARO raw 2023'!AT437:AT459)</f>
        <v>12.599999999999998</v>
      </c>
      <c r="AT21" s="31">
        <f>SUM('FIGARO raw 2023'!AU437:AU459)</f>
        <v>109.7</v>
      </c>
      <c r="AU21" s="31">
        <f>SUM('FIGARO raw 2023'!AV437:AV459)</f>
        <v>196.8</v>
      </c>
      <c r="AV21" s="31">
        <f>SUM('FIGARO raw 2023'!AW437:AW459)</f>
        <v>470.4</v>
      </c>
      <c r="AW21" s="31">
        <f>SUM('FIGARO raw 2023'!AX437:AX459)</f>
        <v>126.49999999999997</v>
      </c>
      <c r="AX21" s="31">
        <f>SUM('FIGARO raw 2023'!AY437:AY459)</f>
        <v>26.700000000000003</v>
      </c>
      <c r="AY21" s="31">
        <f>SUM('FIGARO raw 2023'!AZ437:AZ459)</f>
        <v>58.6</v>
      </c>
      <c r="AZ21" s="31">
        <f>SUM('FIGARO raw 2023'!BA437:BA459)</f>
        <v>411.19999999999993</v>
      </c>
      <c r="BA21" s="31">
        <f>SUM('FIGARO raw 2023'!BB437:BB459)</f>
        <v>15</v>
      </c>
      <c r="BB21" s="31">
        <f>SUM('FIGARO raw 2023'!BC437:BC459)</f>
        <v>21.599999999999998</v>
      </c>
      <c r="BC21" s="31">
        <f>SUM('FIGARO raw 2023'!BD437:BD459)</f>
        <v>401.7</v>
      </c>
      <c r="BD21" s="31">
        <f>SUM('FIGARO raw 2023'!BE437:BE459)</f>
        <v>225.39999999999998</v>
      </c>
      <c r="BE21" s="31">
        <f>SUM('FIGARO raw 2023'!BF437:BF459)</f>
        <v>67.5</v>
      </c>
      <c r="BF21" s="31">
        <f>SUM('FIGARO raw 2023'!BG437:BG459)</f>
        <v>249.79999999999998</v>
      </c>
      <c r="BG21" s="31">
        <f>SUM('FIGARO raw 2023'!BH437:BH459)</f>
        <v>87.30000000000003</v>
      </c>
      <c r="BH21" s="31">
        <f>SUM('FIGARO raw 2023'!BI437:BI459)</f>
        <v>102.49999999999999</v>
      </c>
      <c r="BI21" s="31">
        <f>SUM('FIGARO raw 2023'!BJ437:BJ459)</f>
        <v>45.80000000000001</v>
      </c>
      <c r="BJ21" s="31">
        <f>SUM('FIGARO raw 2023'!BK437:BK459)</f>
        <v>56.5</v>
      </c>
      <c r="BK21" s="31">
        <f>SUM('FIGARO raw 2023'!BL437:BL459)</f>
        <v>43.9</v>
      </c>
      <c r="BL21" s="31">
        <f>SUM('FIGARO raw 2023'!BM437:BM459)</f>
        <v>45.599999999999994</v>
      </c>
      <c r="BM21" s="31">
        <f>SUM('FIGARO raw 2023'!BN437:BN459)</f>
        <v>0</v>
      </c>
      <c r="BN21" s="31">
        <f>SUM('FIGARO raw 2023'!BO437:BO459)</f>
        <v>0</v>
      </c>
      <c r="BO21" s="31">
        <f>SUM('FIGARO raw 2023'!BP437:BP459)</f>
        <v>86.69999999999999</v>
      </c>
      <c r="BP21" s="31">
        <f>SUM('FIGARO raw 2023'!BQ437:BQ459)</f>
        <v>3171.2999999999997</v>
      </c>
      <c r="BQ21" s="31">
        <f>SUM('FIGARO raw 2023'!BR437:BR459)</f>
        <v>1.4000000000000004</v>
      </c>
      <c r="BR21" s="31">
        <f>SUM('FIGARO raw 2023'!BS437:BS459)</f>
        <v>46218.19999999999</v>
      </c>
      <c r="BS21" s="31">
        <f>SUM('FIGARO raw 2023'!BT437:BT459)</f>
        <v>2426.8</v>
      </c>
    </row>
    <row r="22" spans="1:71" x14ac:dyDescent="0.25">
      <c r="A22" s="36" t="s">
        <v>113</v>
      </c>
      <c r="B22" s="27" t="s">
        <v>334</v>
      </c>
      <c r="C22" s="31">
        <f>SUM('FIGARO raw 2023'!D461:D483)</f>
        <v>113.7</v>
      </c>
      <c r="D22" s="31">
        <f>SUM('FIGARO raw 2023'!E461:E483)</f>
        <v>12.099999999999998</v>
      </c>
      <c r="E22" s="31">
        <f>SUM('FIGARO raw 2023'!F461:F483)</f>
        <v>2.4</v>
      </c>
      <c r="F22" s="31">
        <f>SUM('FIGARO raw 2023'!G461:G483)</f>
        <v>12.599999999999998</v>
      </c>
      <c r="G22" s="31">
        <f>SUM('FIGARO raw 2023'!H461:H483)</f>
        <v>79.30000000000001</v>
      </c>
      <c r="H22" s="31">
        <f>SUM('FIGARO raw 2023'!I461:I483)</f>
        <v>25.699999999999996</v>
      </c>
      <c r="I22" s="31">
        <f>SUM('FIGARO raw 2023'!J461:J483)</f>
        <v>22.199999999999996</v>
      </c>
      <c r="J22" s="31">
        <f>SUM('FIGARO raw 2023'!K461:K483)</f>
        <v>8.3</v>
      </c>
      <c r="K22" s="31">
        <f>SUM('FIGARO raw 2023'!L461:L483)</f>
        <v>2.400000000000001</v>
      </c>
      <c r="L22" s="31">
        <f>SUM('FIGARO raw 2023'!M461:M483)</f>
        <v>24.199999999999996</v>
      </c>
      <c r="M22" s="31">
        <f>SUM('FIGARO raw 2023'!N461:N483)</f>
        <v>201.99999999999997</v>
      </c>
      <c r="N22" s="31">
        <f>SUM('FIGARO raw 2023'!O461:O483)</f>
        <v>34.600000000000016</v>
      </c>
      <c r="O22" s="31">
        <f>SUM('FIGARO raw 2023'!P461:P483)</f>
        <v>107.10000000000001</v>
      </c>
      <c r="P22" s="31">
        <f>SUM('FIGARO raw 2023'!Q461:Q483)</f>
        <v>162.89999999999998</v>
      </c>
      <c r="Q22" s="31">
        <f>SUM('FIGARO raw 2023'!R461:R483)</f>
        <v>64.19999999999999</v>
      </c>
      <c r="R22" s="31">
        <f>SUM('FIGARO raw 2023'!S461:S483)</f>
        <v>246.29999999999998</v>
      </c>
      <c r="S22" s="31">
        <f>SUM('FIGARO raw 2023'!T461:T483)</f>
        <v>164.3</v>
      </c>
      <c r="T22" s="31">
        <f>SUM('FIGARO raw 2023'!U461:U483)</f>
        <v>446.90000000000003</v>
      </c>
      <c r="U22" s="31">
        <f>SUM('FIGARO raw 2023'!V461:V483)</f>
        <v>1208.3</v>
      </c>
      <c r="V22" s="31">
        <f>SUM('FIGARO raw 2023'!W461:W483)</f>
        <v>35945</v>
      </c>
      <c r="W22" s="31">
        <f>SUM('FIGARO raw 2023'!X461:X483)</f>
        <v>361.1</v>
      </c>
      <c r="X22" s="31">
        <f>SUM('FIGARO raw 2023'!Y461:Y483)</f>
        <v>72.6</v>
      </c>
      <c r="Y22" s="31">
        <f>SUM('FIGARO raw 2023'!Z461:Z483)</f>
        <v>642.5</v>
      </c>
      <c r="Z22" s="31">
        <f>SUM('FIGARO raw 2023'!AA461:AA483)</f>
        <v>80.79999999999998</v>
      </c>
      <c r="AA22" s="31">
        <f>SUM('FIGARO raw 2023'!AB461:AB483)</f>
        <v>5.6</v>
      </c>
      <c r="AB22" s="31">
        <f>SUM('FIGARO raw 2023'!AC461:AC483)</f>
        <v>81.2</v>
      </c>
      <c r="AC22" s="31">
        <f>SUM('FIGARO raw 2023'!AD461:AD483)</f>
        <v>350.5</v>
      </c>
      <c r="AD22" s="31">
        <f>SUM('FIGARO raw 2023'!AE461:AE483)</f>
        <v>3332.2</v>
      </c>
      <c r="AE22" s="31">
        <f>SUM('FIGARO raw 2023'!AF461:AF483)</f>
        <v>176.99999999999997</v>
      </c>
      <c r="AF22" s="31">
        <f>SUM('FIGARO raw 2023'!AG461:AG483)</f>
        <v>65.3</v>
      </c>
      <c r="AG22" s="31">
        <f>SUM('FIGARO raw 2023'!AH461:AH483)</f>
        <v>1318.2</v>
      </c>
      <c r="AH22" s="31">
        <f>SUM('FIGARO raw 2023'!AI461:AI483)</f>
        <v>25.700000000000006</v>
      </c>
      <c r="AI22" s="31">
        <f>SUM('FIGARO raw 2023'!AJ461:AJ483)</f>
        <v>71.1</v>
      </c>
      <c r="AJ22" s="31">
        <f>SUM('FIGARO raw 2023'!AK461:AK483)</f>
        <v>220.7</v>
      </c>
      <c r="AK22" s="31">
        <f>SUM('FIGARO raw 2023'!AL461:AL483)</f>
        <v>13</v>
      </c>
      <c r="AL22" s="31">
        <f>SUM('FIGARO raw 2023'!AM461:AM483)</f>
        <v>17.1</v>
      </c>
      <c r="AM22" s="31">
        <f>SUM('FIGARO raw 2023'!AN461:AN483)</f>
        <v>12</v>
      </c>
      <c r="AN22" s="31">
        <f>SUM('FIGARO raw 2023'!AO461:AO483)</f>
        <v>9.799999999999999</v>
      </c>
      <c r="AO22" s="31">
        <f>SUM('FIGARO raw 2023'!AP461:AP483)</f>
        <v>29.400000000000006</v>
      </c>
      <c r="AP22" s="31">
        <f>SUM('FIGARO raw 2023'!AQ461:AQ483)</f>
        <v>77</v>
      </c>
      <c r="AQ22" s="31">
        <f>SUM('FIGARO raw 2023'!AR461:AR483)</f>
        <v>16.599999999999998</v>
      </c>
      <c r="AR22" s="31">
        <f>SUM('FIGARO raw 2023'!AS461:AS483)</f>
        <v>4.5</v>
      </c>
      <c r="AS22" s="31">
        <f>SUM('FIGARO raw 2023'!AT461:AT483)</f>
        <v>7.7</v>
      </c>
      <c r="AT22" s="31">
        <f>SUM('FIGARO raw 2023'!AU461:AU483)</f>
        <v>25</v>
      </c>
      <c r="AU22" s="31">
        <f>SUM('FIGARO raw 2023'!AV461:AV483)</f>
        <v>50.800000000000004</v>
      </c>
      <c r="AV22" s="31">
        <f>SUM('FIGARO raw 2023'!AW461:AW483)</f>
        <v>31.099999999999998</v>
      </c>
      <c r="AW22" s="31">
        <f>SUM('FIGARO raw 2023'!AX461:AX483)</f>
        <v>49.80000000000002</v>
      </c>
      <c r="AX22" s="31">
        <f>SUM('FIGARO raw 2023'!AY461:AY483)</f>
        <v>9.899999999999999</v>
      </c>
      <c r="AY22" s="31">
        <f>SUM('FIGARO raw 2023'!AZ461:AZ483)</f>
        <v>33.199999999999996</v>
      </c>
      <c r="AZ22" s="31">
        <f>SUM('FIGARO raw 2023'!BA461:BA483)</f>
        <v>138.1</v>
      </c>
      <c r="BA22" s="31">
        <f>SUM('FIGARO raw 2023'!BB461:BB483)</f>
        <v>6.6</v>
      </c>
      <c r="BB22" s="31">
        <f>SUM('FIGARO raw 2023'!BC461:BC483)</f>
        <v>7.299999999999999</v>
      </c>
      <c r="BC22" s="31">
        <f>SUM('FIGARO raw 2023'!BD461:BD483)</f>
        <v>51.7</v>
      </c>
      <c r="BD22" s="31">
        <f>SUM('FIGARO raw 2023'!BE461:BE483)</f>
        <v>102.60000000000001</v>
      </c>
      <c r="BE22" s="31">
        <f>SUM('FIGARO raw 2023'!BF461:BF483)</f>
        <v>16.999999999999996</v>
      </c>
      <c r="BF22" s="31">
        <f>SUM('FIGARO raw 2023'!BG461:BG483)</f>
        <v>46.900000000000006</v>
      </c>
      <c r="BG22" s="31">
        <f>SUM('FIGARO raw 2023'!BH461:BH483)</f>
        <v>19.7</v>
      </c>
      <c r="BH22" s="31">
        <f>SUM('FIGARO raw 2023'!BI461:BI483)</f>
        <v>12.899999999999999</v>
      </c>
      <c r="BI22" s="31">
        <f>SUM('FIGARO raw 2023'!BJ461:BJ483)</f>
        <v>20</v>
      </c>
      <c r="BJ22" s="31">
        <f>SUM('FIGARO raw 2023'!BK461:BK483)</f>
        <v>23.4</v>
      </c>
      <c r="BK22" s="31">
        <f>SUM('FIGARO raw 2023'!BL461:BL483)</f>
        <v>3.3</v>
      </c>
      <c r="BL22" s="31">
        <f>SUM('FIGARO raw 2023'!BM461:BM483)</f>
        <v>7.1</v>
      </c>
      <c r="BM22" s="31">
        <f>SUM('FIGARO raw 2023'!BN461:BN483)</f>
        <v>0</v>
      </c>
      <c r="BN22" s="31">
        <f>SUM('FIGARO raw 2023'!BO461:BO483)</f>
        <v>0</v>
      </c>
      <c r="BO22" s="31">
        <f>SUM('FIGARO raw 2023'!BP461:BP483)</f>
        <v>16.499999999999996</v>
      </c>
      <c r="BP22" s="31">
        <f>SUM('FIGARO raw 2023'!BQ461:BQ483)</f>
        <v>34135.8</v>
      </c>
      <c r="BQ22" s="31">
        <f>SUM('FIGARO raw 2023'!BR461:BR483)</f>
        <v>1.0999999999999999</v>
      </c>
      <c r="BR22" s="31">
        <f>SUM('FIGARO raw 2023'!BS461:BS483)</f>
        <v>32767.1</v>
      </c>
      <c r="BS22" s="31">
        <f>SUM('FIGARO raw 2023'!BT461:BT483)</f>
        <v>-883.8000000000001</v>
      </c>
    </row>
    <row r="23" spans="1:71" x14ac:dyDescent="0.25">
      <c r="A23" s="36" t="s">
        <v>115</v>
      </c>
      <c r="B23" s="27" t="s">
        <v>335</v>
      </c>
      <c r="C23" s="31">
        <f>SUM('FIGARO raw 2023'!D485:D507)</f>
        <v>45.099999999999994</v>
      </c>
      <c r="D23" s="31">
        <f>SUM('FIGARO raw 2023'!E485:E507)</f>
        <v>14.399999999999997</v>
      </c>
      <c r="E23" s="31">
        <f>SUM('FIGARO raw 2023'!F485:F507)</f>
        <v>2</v>
      </c>
      <c r="F23" s="31">
        <f>SUM('FIGARO raw 2023'!G485:G507)</f>
        <v>42.3</v>
      </c>
      <c r="G23" s="31">
        <f>SUM('FIGARO raw 2023'!H485:H507)</f>
        <v>52.900000000000006</v>
      </c>
      <c r="H23" s="31">
        <f>SUM('FIGARO raw 2023'!I485:I507)</f>
        <v>9.999999999999998</v>
      </c>
      <c r="I23" s="31">
        <f>SUM('FIGARO raw 2023'!J485:J507)</f>
        <v>9.1</v>
      </c>
      <c r="J23" s="31">
        <f>SUM('FIGARO raw 2023'!K485:K507)</f>
        <v>8.4</v>
      </c>
      <c r="K23" s="31">
        <f>SUM('FIGARO raw 2023'!L485:L507)</f>
        <v>1.9000000000000004</v>
      </c>
      <c r="L23" s="31">
        <f>SUM('FIGARO raw 2023'!M485:M507)</f>
        <v>12.1</v>
      </c>
      <c r="M23" s="31">
        <f>SUM('FIGARO raw 2023'!N485:N507)</f>
        <v>33.300000000000004</v>
      </c>
      <c r="N23" s="31">
        <f>SUM('FIGARO raw 2023'!O485:O507)</f>
        <v>37.70000000000001</v>
      </c>
      <c r="O23" s="31">
        <f>SUM('FIGARO raw 2023'!P485:P507)</f>
        <v>83.2</v>
      </c>
      <c r="P23" s="31">
        <f>SUM('FIGARO raw 2023'!Q485:Q507)</f>
        <v>15.899999999999999</v>
      </c>
      <c r="Q23" s="31">
        <f>SUM('FIGARO raw 2023'!R485:R507)</f>
        <v>42.99999999999999</v>
      </c>
      <c r="R23" s="31">
        <f>SUM('FIGARO raw 2023'!S485:S507)</f>
        <v>114.60000000000002</v>
      </c>
      <c r="S23" s="31">
        <f>SUM('FIGARO raw 2023'!T485:T507)</f>
        <v>130.49999999999997</v>
      </c>
      <c r="T23" s="31">
        <f>SUM('FIGARO raw 2023'!U485:U507)</f>
        <v>148.79999999999998</v>
      </c>
      <c r="U23" s="31">
        <f>SUM('FIGARO raw 2023'!V485:V507)</f>
        <v>136.69999999999996</v>
      </c>
      <c r="V23" s="31">
        <f>SUM('FIGARO raw 2023'!W485:W507)</f>
        <v>465.8</v>
      </c>
      <c r="W23" s="31">
        <f>SUM('FIGARO raw 2023'!X485:X507)</f>
        <v>25041.4</v>
      </c>
      <c r="X23" s="31">
        <f>SUM('FIGARO raw 2023'!Y485:Y507)</f>
        <v>143</v>
      </c>
      <c r="Y23" s="31">
        <f>SUM('FIGARO raw 2023'!Z485:Z507)</f>
        <v>2038.7</v>
      </c>
      <c r="Z23" s="31">
        <f>SUM('FIGARO raw 2023'!AA485:AA507)</f>
        <v>64.99999999999999</v>
      </c>
      <c r="AA23" s="31">
        <f>SUM('FIGARO raw 2023'!AB485:AB507)</f>
        <v>1.4000000000000001</v>
      </c>
      <c r="AB23" s="31">
        <f>SUM('FIGARO raw 2023'!AC485:AC507)</f>
        <v>24.4</v>
      </c>
      <c r="AC23" s="31">
        <f>SUM('FIGARO raw 2023'!AD485:AD507)</f>
        <v>230.09999999999997</v>
      </c>
      <c r="AD23" s="31">
        <f>SUM('FIGARO raw 2023'!AE485:AE507)</f>
        <v>250.29999999999995</v>
      </c>
      <c r="AE23" s="31">
        <f>SUM('FIGARO raw 2023'!AF485:AF507)</f>
        <v>113</v>
      </c>
      <c r="AF23" s="31">
        <f>SUM('FIGARO raw 2023'!AG485:AG507)</f>
        <v>54.499999999999986</v>
      </c>
      <c r="AG23" s="31">
        <f>SUM('FIGARO raw 2023'!AH485:AH507)</f>
        <v>1313.5</v>
      </c>
      <c r="AH23" s="31">
        <f>SUM('FIGARO raw 2023'!AI485:AI507)</f>
        <v>189.2</v>
      </c>
      <c r="AI23" s="31">
        <f>SUM('FIGARO raw 2023'!AJ485:AJ507)</f>
        <v>2003.2999999999997</v>
      </c>
      <c r="AJ23" s="31">
        <f>SUM('FIGARO raw 2023'!AK485:AK507)</f>
        <v>324.8</v>
      </c>
      <c r="AK23" s="31">
        <f>SUM('FIGARO raw 2023'!AL485:AL507)</f>
        <v>2.9000000000000004</v>
      </c>
      <c r="AL23" s="31">
        <f>SUM('FIGARO raw 2023'!AM485:AM507)</f>
        <v>20.200000000000003</v>
      </c>
      <c r="AM23" s="31">
        <f>SUM('FIGARO raw 2023'!AN485:AN507)</f>
        <v>14.399999999999999</v>
      </c>
      <c r="AN23" s="31">
        <f>SUM('FIGARO raw 2023'!AO485:AO507)</f>
        <v>3.400000000000001</v>
      </c>
      <c r="AO23" s="31">
        <f>SUM('FIGARO raw 2023'!AP485:AP507)</f>
        <v>17.1</v>
      </c>
      <c r="AP23" s="31">
        <f>SUM('FIGARO raw 2023'!AQ485:AQ507)</f>
        <v>109.49999999999999</v>
      </c>
      <c r="AQ23" s="31">
        <f>SUM('FIGARO raw 2023'!AR485:AR507)</f>
        <v>9.2</v>
      </c>
      <c r="AR23" s="31">
        <f>SUM('FIGARO raw 2023'!AS485:AS507)</f>
        <v>3.3</v>
      </c>
      <c r="AS23" s="31">
        <f>SUM('FIGARO raw 2023'!AT485:AT507)</f>
        <v>5.799999999999998</v>
      </c>
      <c r="AT23" s="31">
        <f>SUM('FIGARO raw 2023'!AU485:AU507)</f>
        <v>7.3</v>
      </c>
      <c r="AU23" s="31">
        <f>SUM('FIGARO raw 2023'!AV485:AV507)</f>
        <v>31.6</v>
      </c>
      <c r="AV23" s="31">
        <f>SUM('FIGARO raw 2023'!AW485:AW507)</f>
        <v>18.3</v>
      </c>
      <c r="AW23" s="31">
        <f>SUM('FIGARO raw 2023'!AX485:AX507)</f>
        <v>42.89999999999999</v>
      </c>
      <c r="AX23" s="31">
        <f>SUM('FIGARO raw 2023'!AY485:AY507)</f>
        <v>3.7000000000000006</v>
      </c>
      <c r="AY23" s="31">
        <f>SUM('FIGARO raw 2023'!AZ485:AZ507)</f>
        <v>62.5</v>
      </c>
      <c r="AZ23" s="31">
        <f>SUM('FIGARO raw 2023'!BA485:BA507)</f>
        <v>194.6</v>
      </c>
      <c r="BA23" s="31">
        <f>SUM('FIGARO raw 2023'!BB485:BB507)</f>
        <v>2.6000000000000005</v>
      </c>
      <c r="BB23" s="31">
        <f>SUM('FIGARO raw 2023'!BC485:BC507)</f>
        <v>3.5000000000000004</v>
      </c>
      <c r="BC23" s="31">
        <f>SUM('FIGARO raw 2023'!BD485:BD507)</f>
        <v>81.6</v>
      </c>
      <c r="BD23" s="31">
        <f>SUM('FIGARO raw 2023'!BE485:BE507)</f>
        <v>1513</v>
      </c>
      <c r="BE23" s="31">
        <f>SUM('FIGARO raw 2023'!BF485:BF507)</f>
        <v>8.8</v>
      </c>
      <c r="BF23" s="31">
        <f>SUM('FIGARO raw 2023'!BG485:BG507)</f>
        <v>76.8</v>
      </c>
      <c r="BG23" s="31">
        <f>SUM('FIGARO raw 2023'!BH485:BH507)</f>
        <v>8.899999999999999</v>
      </c>
      <c r="BH23" s="31">
        <f>SUM('FIGARO raw 2023'!BI485:BI507)</f>
        <v>9.8</v>
      </c>
      <c r="BI23" s="31">
        <f>SUM('FIGARO raw 2023'!BJ485:BJ507)</f>
        <v>15.399999999999999</v>
      </c>
      <c r="BJ23" s="31">
        <f>SUM('FIGARO raw 2023'!BK485:BK507)</f>
        <v>15.399999999999999</v>
      </c>
      <c r="BK23" s="31">
        <f>SUM('FIGARO raw 2023'!BL485:BL507)</f>
        <v>7.200000000000001</v>
      </c>
      <c r="BL23" s="31">
        <f>SUM('FIGARO raw 2023'!BM485:BM507)</f>
        <v>17.099999999999998</v>
      </c>
      <c r="BM23" s="31">
        <f>SUM('FIGARO raw 2023'!BN485:BN507)</f>
        <v>0</v>
      </c>
      <c r="BN23" s="31">
        <f>SUM('FIGARO raw 2023'!BO485:BO507)</f>
        <v>0</v>
      </c>
      <c r="BO23" s="31">
        <f>SUM('FIGARO raw 2023'!BP485:BP507)</f>
        <v>199.70000000000002</v>
      </c>
      <c r="BP23" s="31">
        <f>SUM('FIGARO raw 2023'!BQ485:BQ507)</f>
        <v>11344.699999999997</v>
      </c>
      <c r="BQ23" s="31">
        <f>SUM('FIGARO raw 2023'!BR485:BR507)</f>
        <v>4.2</v>
      </c>
      <c r="BR23" s="31">
        <f>SUM('FIGARO raw 2023'!BS485:BS507)</f>
        <v>38887.799999999996</v>
      </c>
      <c r="BS23" s="31">
        <f>SUM('FIGARO raw 2023'!BT485:BT507)</f>
        <v>-12246.4</v>
      </c>
    </row>
    <row r="24" spans="1:71" x14ac:dyDescent="0.25">
      <c r="A24" s="36" t="s">
        <v>270</v>
      </c>
      <c r="B24" s="27" t="s">
        <v>336</v>
      </c>
      <c r="C24" s="31">
        <f>SUM('FIGARO raw 2023'!D509:D531)</f>
        <v>61.599999999999994</v>
      </c>
      <c r="D24" s="31">
        <f>SUM('FIGARO raw 2023'!E509:E531)</f>
        <v>3.2</v>
      </c>
      <c r="E24" s="31">
        <f>SUM('FIGARO raw 2023'!F509:F531)</f>
        <v>3.8</v>
      </c>
      <c r="F24" s="31">
        <f>SUM('FIGARO raw 2023'!G509:G531)</f>
        <v>14.3</v>
      </c>
      <c r="G24" s="31">
        <f>SUM('FIGARO raw 2023'!H509:H531)</f>
        <v>394.40000000000003</v>
      </c>
      <c r="H24" s="31">
        <f>SUM('FIGARO raw 2023'!I509:I531)</f>
        <v>217.39999999999998</v>
      </c>
      <c r="I24" s="31">
        <f>SUM('FIGARO raw 2023'!J509:J531)</f>
        <v>118.2</v>
      </c>
      <c r="J24" s="31">
        <f>SUM('FIGARO raw 2023'!K509:K531)</f>
        <v>83.9</v>
      </c>
      <c r="K24" s="31">
        <f>SUM('FIGARO raw 2023'!L509:L531)</f>
        <v>32.199999999999996</v>
      </c>
      <c r="L24" s="31">
        <f>SUM('FIGARO raw 2023'!M509:M531)</f>
        <v>33.699999999999996</v>
      </c>
      <c r="M24" s="31">
        <f>SUM('FIGARO raw 2023'!N509:N531)</f>
        <v>440.59999999999997</v>
      </c>
      <c r="N24" s="31">
        <f>SUM('FIGARO raw 2023'!O509:O531)</f>
        <v>631.5</v>
      </c>
      <c r="O24" s="31">
        <f>SUM('FIGARO raw 2023'!P509:P531)</f>
        <v>196.9</v>
      </c>
      <c r="P24" s="31">
        <f>SUM('FIGARO raw 2023'!Q509:Q531)</f>
        <v>94.5</v>
      </c>
      <c r="Q24" s="31">
        <f>SUM('FIGARO raw 2023'!R509:R531)</f>
        <v>156.29999999999998</v>
      </c>
      <c r="R24" s="31">
        <f>SUM('FIGARO raw 2023'!S509:S531)</f>
        <v>222.49999999999997</v>
      </c>
      <c r="S24" s="31">
        <f>SUM('FIGARO raw 2023'!T509:T531)</f>
        <v>508.9</v>
      </c>
      <c r="T24" s="31">
        <f>SUM('FIGARO raw 2023'!U509:U531)</f>
        <v>240.80000000000004</v>
      </c>
      <c r="U24" s="31">
        <f>SUM('FIGARO raw 2023'!V509:V531)</f>
        <v>383.20000000000005</v>
      </c>
      <c r="V24" s="31">
        <f>SUM('FIGARO raw 2023'!W509:W531)</f>
        <v>701.0999999999999</v>
      </c>
      <c r="W24" s="31">
        <f>SUM('FIGARO raw 2023'!X509:X531)</f>
        <v>151.10000000000005</v>
      </c>
      <c r="X24" s="31">
        <f>SUM('FIGARO raw 2023'!Y509:Y531)</f>
        <v>2845.1</v>
      </c>
      <c r="Y24" s="31">
        <f>SUM('FIGARO raw 2023'!Z509:Z531)</f>
        <v>282</v>
      </c>
      <c r="Z24" s="31">
        <f>SUM('FIGARO raw 2023'!AA509:AA531)</f>
        <v>143.6</v>
      </c>
      <c r="AA24" s="31">
        <f>SUM('FIGARO raw 2023'!AB509:AB531)</f>
        <v>7.800000000000001</v>
      </c>
      <c r="AB24" s="31">
        <f>SUM('FIGARO raw 2023'!AC509:AC531)</f>
        <v>64.4</v>
      </c>
      <c r="AC24" s="31">
        <f>SUM('FIGARO raw 2023'!AD509:AD531)</f>
        <v>1154.2</v>
      </c>
      <c r="AD24" s="31">
        <f>SUM('FIGARO raw 2023'!AE509:AE531)</f>
        <v>76.4</v>
      </c>
      <c r="AE24" s="31">
        <f>SUM('FIGARO raw 2023'!AF509:AF531)</f>
        <v>407.1</v>
      </c>
      <c r="AF24" s="31">
        <f>SUM('FIGARO raw 2023'!AG509:AG531)</f>
        <v>383.9</v>
      </c>
      <c r="AG24" s="31">
        <f>SUM('FIGARO raw 2023'!AH509:AH531)</f>
        <v>107.5</v>
      </c>
      <c r="AH24" s="31">
        <f>SUM('FIGARO raw 2023'!AI509:AI531)</f>
        <v>40.7</v>
      </c>
      <c r="AI24" s="31">
        <f>SUM('FIGARO raw 2023'!AJ509:AJ531)</f>
        <v>29.8</v>
      </c>
      <c r="AJ24" s="31">
        <f>SUM('FIGARO raw 2023'!AK509:AK531)</f>
        <v>73.60000000000001</v>
      </c>
      <c r="AK24" s="31">
        <f>SUM('FIGARO raw 2023'!AL509:AL531)</f>
        <v>6.4</v>
      </c>
      <c r="AL24" s="31">
        <f>SUM('FIGARO raw 2023'!AM509:AM531)</f>
        <v>342.1</v>
      </c>
      <c r="AM24" s="31">
        <f>SUM('FIGARO raw 2023'!AN509:AN531)</f>
        <v>88.89999999999999</v>
      </c>
      <c r="AN24" s="31">
        <f>SUM('FIGARO raw 2023'!AO509:AO531)</f>
        <v>177.8</v>
      </c>
      <c r="AO24" s="31">
        <f>SUM('FIGARO raw 2023'!AP509:AP531)</f>
        <v>100.19999999999999</v>
      </c>
      <c r="AP24" s="31">
        <f>SUM('FIGARO raw 2023'!AQ509:AQ531)</f>
        <v>314.49999999999994</v>
      </c>
      <c r="AQ24" s="31">
        <f>SUM('FIGARO raw 2023'!AR509:AR531)</f>
        <v>41.6</v>
      </c>
      <c r="AR24" s="31">
        <f>SUM('FIGARO raw 2023'!AS509:AS531)</f>
        <v>14.2</v>
      </c>
      <c r="AS24" s="31">
        <f>SUM('FIGARO raw 2023'!AT509:AT531)</f>
        <v>23.900000000000002</v>
      </c>
      <c r="AT24" s="31">
        <f>SUM('FIGARO raw 2023'!AU509:AU531)</f>
        <v>123.09999999999998</v>
      </c>
      <c r="AU24" s="31">
        <f>SUM('FIGARO raw 2023'!AV509:AV531)</f>
        <v>147.1</v>
      </c>
      <c r="AV24" s="31">
        <f>SUM('FIGARO raw 2023'!AW509:AW531)</f>
        <v>88.4</v>
      </c>
      <c r="AW24" s="31">
        <f>SUM('FIGARO raw 2023'!AX509:AX531)</f>
        <v>114.49999999999997</v>
      </c>
      <c r="AX24" s="31">
        <f>SUM('FIGARO raw 2023'!AY509:AY531)</f>
        <v>71.9</v>
      </c>
      <c r="AY24" s="31">
        <f>SUM('FIGARO raw 2023'!AZ509:AZ531)</f>
        <v>83.4</v>
      </c>
      <c r="AZ24" s="31">
        <f>SUM('FIGARO raw 2023'!BA509:BA531)</f>
        <v>134.5</v>
      </c>
      <c r="BA24" s="31">
        <f>SUM('FIGARO raw 2023'!BB509:BB531)</f>
        <v>27.8</v>
      </c>
      <c r="BB24" s="31">
        <f>SUM('FIGARO raw 2023'!BC509:BC531)</f>
        <v>7.6</v>
      </c>
      <c r="BC24" s="31">
        <f>SUM('FIGARO raw 2023'!BD509:BD531)</f>
        <v>211.1</v>
      </c>
      <c r="BD24" s="31">
        <f>SUM('FIGARO raw 2023'!BE509:BE531)</f>
        <v>272.7</v>
      </c>
      <c r="BE24" s="31">
        <f>SUM('FIGARO raw 2023'!BF509:BF531)</f>
        <v>222.20000000000005</v>
      </c>
      <c r="BF24" s="31">
        <f>SUM('FIGARO raw 2023'!BG509:BG531)</f>
        <v>7419.399999999999</v>
      </c>
      <c r="BG24" s="31">
        <f>SUM('FIGARO raw 2023'!BH509:BH531)</f>
        <v>456.7</v>
      </c>
      <c r="BH24" s="31">
        <f>SUM('FIGARO raw 2023'!BI509:BI531)</f>
        <v>217.3</v>
      </c>
      <c r="BI24" s="31">
        <f>SUM('FIGARO raw 2023'!BJ509:BJ531)</f>
        <v>261</v>
      </c>
      <c r="BJ24" s="31">
        <f>SUM('FIGARO raw 2023'!BK509:BK531)</f>
        <v>75.2</v>
      </c>
      <c r="BK24" s="31">
        <f>SUM('FIGARO raw 2023'!BL509:BL531)</f>
        <v>15.9</v>
      </c>
      <c r="BL24" s="31">
        <f>SUM('FIGARO raw 2023'!BM509:BM531)</f>
        <v>44.8</v>
      </c>
      <c r="BM24" s="31">
        <f>SUM('FIGARO raw 2023'!BN509:BN531)</f>
        <v>0</v>
      </c>
      <c r="BN24" s="31">
        <f>SUM('FIGARO raw 2023'!BO509:BO531)</f>
        <v>0</v>
      </c>
      <c r="BO24" s="31">
        <f>SUM('FIGARO raw 2023'!BP509:BP531)</f>
        <v>2760.3999999999996</v>
      </c>
      <c r="BP24" s="31">
        <f>SUM('FIGARO raw 2023'!BQ509:BQ531)</f>
        <v>26898</v>
      </c>
      <c r="BQ24" s="31">
        <f>SUM('FIGARO raw 2023'!BR509:BR531)</f>
        <v>12.1</v>
      </c>
      <c r="BR24" s="31">
        <f>SUM('FIGARO raw 2023'!BS509:BS531)</f>
        <v>10557.7</v>
      </c>
      <c r="BS24" s="31">
        <f>SUM('FIGARO raw 2023'!BT509:BT531)</f>
        <v>4215.299999999999</v>
      </c>
    </row>
    <row r="25" spans="1:71" x14ac:dyDescent="0.25">
      <c r="A25" s="36" t="s">
        <v>121</v>
      </c>
      <c r="B25" s="27" t="s">
        <v>337</v>
      </c>
      <c r="C25" s="31">
        <f>SUM('FIGARO raw 2023'!D533:D555)</f>
        <v>476.6</v>
      </c>
      <c r="D25" s="31">
        <f>SUM('FIGARO raw 2023'!E533:E555)</f>
        <v>4.6000000000000005</v>
      </c>
      <c r="E25" s="31">
        <f>SUM('FIGARO raw 2023'!F533:F555)</f>
        <v>13.1</v>
      </c>
      <c r="F25" s="31">
        <f>SUM('FIGARO raw 2023'!G533:G555)</f>
        <v>142.3</v>
      </c>
      <c r="G25" s="31">
        <f>SUM('FIGARO raw 2023'!H533:H555)</f>
        <v>455.2</v>
      </c>
      <c r="H25" s="31">
        <f>SUM('FIGARO raw 2023'!I533:I555)</f>
        <v>51.5</v>
      </c>
      <c r="I25" s="31">
        <f>SUM('FIGARO raw 2023'!J533:J555)</f>
        <v>50.300000000000004</v>
      </c>
      <c r="J25" s="31">
        <f>SUM('FIGARO raw 2023'!K533:K555)</f>
        <v>102.10000000000001</v>
      </c>
      <c r="K25" s="31">
        <f>SUM('FIGARO raw 2023'!L533:L555)</f>
        <v>14.000000000000002</v>
      </c>
      <c r="L25" s="31">
        <f>SUM('FIGARO raw 2023'!M533:M555)</f>
        <v>117.7</v>
      </c>
      <c r="M25" s="31">
        <f>SUM('FIGARO raw 2023'!N533:N555)</f>
        <v>269.7</v>
      </c>
      <c r="N25" s="31">
        <f>SUM('FIGARO raw 2023'!O533:O555)</f>
        <v>139.8</v>
      </c>
      <c r="O25" s="31">
        <f>SUM('FIGARO raw 2023'!P533:P555)</f>
        <v>106</v>
      </c>
      <c r="P25" s="31">
        <f>SUM('FIGARO raw 2023'!Q533:Q555)</f>
        <v>148.89999999999998</v>
      </c>
      <c r="Q25" s="31">
        <f>SUM('FIGARO raw 2023'!R533:R555)</f>
        <v>239.6</v>
      </c>
      <c r="R25" s="31">
        <f>SUM('FIGARO raw 2023'!S533:S555)</f>
        <v>254.60000000000002</v>
      </c>
      <c r="S25" s="31">
        <f>SUM('FIGARO raw 2023'!T533:T555)</f>
        <v>119.19999999999999</v>
      </c>
      <c r="T25" s="31">
        <f>SUM('FIGARO raw 2023'!U533:U555)</f>
        <v>221.70000000000002</v>
      </c>
      <c r="U25" s="31">
        <f>SUM('FIGARO raw 2023'!V533:V555)</f>
        <v>383.6</v>
      </c>
      <c r="V25" s="31">
        <f>SUM('FIGARO raw 2023'!W533:W555)</f>
        <v>168.79999999999998</v>
      </c>
      <c r="W25" s="31">
        <f>SUM('FIGARO raw 2023'!X533:X555)</f>
        <v>488</v>
      </c>
      <c r="X25" s="31">
        <f>SUM('FIGARO raw 2023'!Y533:Y555)</f>
        <v>167.70000000000002</v>
      </c>
      <c r="Y25" s="31">
        <f>SUM('FIGARO raw 2023'!Z533:Z555)</f>
        <v>575.1</v>
      </c>
      <c r="Z25" s="31">
        <f>SUM('FIGARO raw 2023'!AA533:AA555)</f>
        <v>835.1</v>
      </c>
      <c r="AA25" s="31">
        <f>SUM('FIGARO raw 2023'!AB533:AB555)</f>
        <v>17.2</v>
      </c>
      <c r="AB25" s="31">
        <f>SUM('FIGARO raw 2023'!AC533:AC555)</f>
        <v>120.49999999999999</v>
      </c>
      <c r="AC25" s="31">
        <f>SUM('FIGARO raw 2023'!AD533:AD555)</f>
        <v>555</v>
      </c>
      <c r="AD25" s="31">
        <f>SUM('FIGARO raw 2023'!AE533:AE555)</f>
        <v>48.2</v>
      </c>
      <c r="AE25" s="31">
        <f>SUM('FIGARO raw 2023'!AF533:AF555)</f>
        <v>267.2</v>
      </c>
      <c r="AF25" s="31">
        <f>SUM('FIGARO raw 2023'!AG533:AG555)</f>
        <v>151</v>
      </c>
      <c r="AG25" s="31">
        <f>SUM('FIGARO raw 2023'!AH533:AH555)</f>
        <v>469.4</v>
      </c>
      <c r="AH25" s="31">
        <f>SUM('FIGARO raw 2023'!AI533:AI555)</f>
        <v>1724.2</v>
      </c>
      <c r="AI25" s="31">
        <f>SUM('FIGARO raw 2023'!AJ533:AJ555)</f>
        <v>2088.8</v>
      </c>
      <c r="AJ25" s="31">
        <f>SUM('FIGARO raw 2023'!AK533:AK555)</f>
        <v>250.5</v>
      </c>
      <c r="AK25" s="31">
        <f>SUM('FIGARO raw 2023'!AL533:AL555)</f>
        <v>11.000000000000002</v>
      </c>
      <c r="AL25" s="31">
        <f>SUM('FIGARO raw 2023'!AM533:AM555)</f>
        <v>158.3</v>
      </c>
      <c r="AM25" s="31">
        <f>SUM('FIGARO raw 2023'!AN533:AN555)</f>
        <v>23.200000000000003</v>
      </c>
      <c r="AN25" s="31">
        <f>SUM('FIGARO raw 2023'!AO533:AO555)</f>
        <v>7.7</v>
      </c>
      <c r="AO25" s="31">
        <f>SUM('FIGARO raw 2023'!AP533:AP555)</f>
        <v>150.6</v>
      </c>
      <c r="AP25" s="31">
        <f>SUM('FIGARO raw 2023'!AQ533:AQ555)</f>
        <v>348.1</v>
      </c>
      <c r="AQ25" s="31">
        <f>SUM('FIGARO raw 2023'!AR533:AR555)</f>
        <v>9.600000000000001</v>
      </c>
      <c r="AR25" s="31">
        <f>SUM('FIGARO raw 2023'!AS533:AS555)</f>
        <v>2.4000000000000004</v>
      </c>
      <c r="AS25" s="31">
        <f>SUM('FIGARO raw 2023'!AT533:AT555)</f>
        <v>14.899999999999999</v>
      </c>
      <c r="AT25" s="31">
        <f>SUM('FIGARO raw 2023'!AU533:AU555)</f>
        <v>31.4</v>
      </c>
      <c r="AU25" s="31">
        <f>SUM('FIGARO raw 2023'!AV533:AV555)</f>
        <v>110</v>
      </c>
      <c r="AV25" s="31">
        <f>SUM('FIGARO raw 2023'!AW533:AW555)</f>
        <v>53.300000000000004</v>
      </c>
      <c r="AW25" s="31">
        <f>SUM('FIGARO raw 2023'!AX533:AX555)</f>
        <v>25.6</v>
      </c>
      <c r="AX25" s="31">
        <f>SUM('FIGARO raw 2023'!AY533:AY555)</f>
        <v>6.500000000000001</v>
      </c>
      <c r="AY25" s="31">
        <f>SUM('FIGARO raw 2023'!AZ533:AZ555)</f>
        <v>18.5</v>
      </c>
      <c r="AZ25" s="31">
        <f>SUM('FIGARO raw 2023'!BA533:BA555)</f>
        <v>212.8</v>
      </c>
      <c r="BA25" s="31">
        <f>SUM('FIGARO raw 2023'!BB533:BB555)</f>
        <v>31.7</v>
      </c>
      <c r="BB25" s="31">
        <f>SUM('FIGARO raw 2023'!BC533:BC555)</f>
        <v>3.7000000000000006</v>
      </c>
      <c r="BC25" s="31">
        <f>SUM('FIGARO raw 2023'!BD533:BD555)</f>
        <v>69.7</v>
      </c>
      <c r="BD25" s="31">
        <f>SUM('FIGARO raw 2023'!BE533:BE555)</f>
        <v>554.4000000000001</v>
      </c>
      <c r="BE25" s="31">
        <f>SUM('FIGARO raw 2023'!BF533:BF555)</f>
        <v>24.299999999999997</v>
      </c>
      <c r="BF25" s="31">
        <f>SUM('FIGARO raw 2023'!BG533:BG555)</f>
        <v>160.60000000000002</v>
      </c>
      <c r="BG25" s="31">
        <f>SUM('FIGARO raw 2023'!BH533:BH555)</f>
        <v>71.19999999999999</v>
      </c>
      <c r="BH25" s="31">
        <f>SUM('FIGARO raw 2023'!BI533:BI555)</f>
        <v>40.300000000000004</v>
      </c>
      <c r="BI25" s="31">
        <f>SUM('FIGARO raw 2023'!BJ533:BJ555)</f>
        <v>27.3</v>
      </c>
      <c r="BJ25" s="31">
        <f>SUM('FIGARO raw 2023'!BK533:BK555)</f>
        <v>7.6</v>
      </c>
      <c r="BK25" s="31">
        <f>SUM('FIGARO raw 2023'!BL533:BL555)</f>
        <v>2.4</v>
      </c>
      <c r="BL25" s="31">
        <f>SUM('FIGARO raw 2023'!BM533:BM555)</f>
        <v>34.9</v>
      </c>
      <c r="BM25" s="31">
        <f>SUM('FIGARO raw 2023'!BN533:BN555)</f>
        <v>0</v>
      </c>
      <c r="BN25" s="31">
        <f>SUM('FIGARO raw 2023'!BO533:BO555)</f>
        <v>0</v>
      </c>
      <c r="BO25" s="31">
        <f>SUM('FIGARO raw 2023'!BP533:BP555)</f>
        <v>8.5</v>
      </c>
      <c r="BP25" s="31">
        <f>SUM('FIGARO raw 2023'!BQ533:BQ555)</f>
        <v>220.5</v>
      </c>
      <c r="BQ25" s="31">
        <f>SUM('FIGARO raw 2023'!BR533:BR555)</f>
        <v>0.1</v>
      </c>
      <c r="BR25" s="31">
        <f>SUM('FIGARO raw 2023'!BS533:BS555)</f>
        <v>2157.2</v>
      </c>
      <c r="BS25" s="31">
        <f>SUM('FIGARO raw 2023'!BT533:BT555)</f>
        <v>244.9</v>
      </c>
    </row>
    <row r="26" spans="1:71" x14ac:dyDescent="0.25">
      <c r="A26" s="36" t="s">
        <v>271</v>
      </c>
      <c r="B26" s="27" t="s">
        <v>338</v>
      </c>
      <c r="C26" s="31">
        <f>SUM('FIGARO raw 2023'!D557:D579)</f>
        <v>74.49999999999999</v>
      </c>
      <c r="D26" s="31">
        <f>SUM('FIGARO raw 2023'!E557:E579)</f>
        <v>1.6000000000000003</v>
      </c>
      <c r="E26" s="31">
        <f>SUM('FIGARO raw 2023'!F557:F579)</f>
        <v>0.8999999999999999</v>
      </c>
      <c r="F26" s="31">
        <f>SUM('FIGARO raw 2023'!G557:G579)</f>
        <v>18.799999999999997</v>
      </c>
      <c r="G26" s="31">
        <f>SUM('FIGARO raw 2023'!H557:H579)</f>
        <v>201.7</v>
      </c>
      <c r="H26" s="31">
        <f>SUM('FIGARO raw 2023'!I557:I579)</f>
        <v>30.7</v>
      </c>
      <c r="I26" s="31">
        <f>SUM('FIGARO raw 2023'!J557:J579)</f>
        <v>24.200000000000003</v>
      </c>
      <c r="J26" s="31">
        <f>SUM('FIGARO raw 2023'!K557:K579)</f>
        <v>46.5</v>
      </c>
      <c r="K26" s="31">
        <f>SUM('FIGARO raw 2023'!L557:L579)</f>
        <v>6.6</v>
      </c>
      <c r="L26" s="31">
        <f>SUM('FIGARO raw 2023'!M557:M579)</f>
        <v>154.4</v>
      </c>
      <c r="M26" s="31">
        <f>SUM('FIGARO raw 2023'!N557:N579)</f>
        <v>184.49999999999997</v>
      </c>
      <c r="N26" s="31">
        <f>SUM('FIGARO raw 2023'!O557:O579)</f>
        <v>42.300000000000004</v>
      </c>
      <c r="O26" s="31">
        <f>SUM('FIGARO raw 2023'!P557:P579)</f>
        <v>85</v>
      </c>
      <c r="P26" s="31">
        <f>SUM('FIGARO raw 2023'!Q557:Q579)</f>
        <v>75.80000000000001</v>
      </c>
      <c r="Q26" s="31">
        <f>SUM('FIGARO raw 2023'!R557:R579)</f>
        <v>238.79999999999998</v>
      </c>
      <c r="R26" s="31">
        <f>SUM('FIGARO raw 2023'!S557:S579)</f>
        <v>102.59999999999998</v>
      </c>
      <c r="S26" s="31">
        <f>SUM('FIGARO raw 2023'!T557:T579)</f>
        <v>43.800000000000004</v>
      </c>
      <c r="T26" s="31">
        <f>SUM('FIGARO raw 2023'!U557:U579)</f>
        <v>129</v>
      </c>
      <c r="U26" s="31">
        <f>SUM('FIGARO raw 2023'!V557:V579)</f>
        <v>100.39999999999999</v>
      </c>
      <c r="V26" s="31">
        <f>SUM('FIGARO raw 2023'!W557:W579)</f>
        <v>122.99999999999999</v>
      </c>
      <c r="W26" s="31">
        <f>SUM('FIGARO raw 2023'!X557:X579)</f>
        <v>24.700000000000003</v>
      </c>
      <c r="X26" s="31">
        <f>SUM('FIGARO raw 2023'!Y557:Y579)</f>
        <v>33.800000000000004</v>
      </c>
      <c r="Y26" s="31">
        <f>SUM('FIGARO raw 2023'!Z557:Z579)</f>
        <v>21.5</v>
      </c>
      <c r="Z26" s="31">
        <f>SUM('FIGARO raw 2023'!AA557:AA579)</f>
        <v>1535.4</v>
      </c>
      <c r="AA26" s="31">
        <f>SUM('FIGARO raw 2023'!AB557:AB579)</f>
        <v>24.900000000000002</v>
      </c>
      <c r="AB26" s="31">
        <f>SUM('FIGARO raw 2023'!AC557:AC579)</f>
        <v>38.80000000000001</v>
      </c>
      <c r="AC26" s="31">
        <f>SUM('FIGARO raw 2023'!AD557:AD579)</f>
        <v>171.59999999999994</v>
      </c>
      <c r="AD26" s="31">
        <f>SUM('FIGARO raw 2023'!AE557:AE579)</f>
        <v>27.8</v>
      </c>
      <c r="AE26" s="31">
        <f>SUM('FIGARO raw 2023'!AF557:AF579)</f>
        <v>88.4</v>
      </c>
      <c r="AF26" s="31">
        <f>SUM('FIGARO raw 2023'!AG557:AG579)</f>
        <v>126.39999999999999</v>
      </c>
      <c r="AG26" s="31">
        <f>SUM('FIGARO raw 2023'!AH557:AH579)</f>
        <v>92.30000000000003</v>
      </c>
      <c r="AH26" s="31">
        <f>SUM('FIGARO raw 2023'!AI557:AI579)</f>
        <v>21.200000000000003</v>
      </c>
      <c r="AI26" s="31">
        <f>SUM('FIGARO raw 2023'!AJ557:AJ579)</f>
        <v>20.300000000000004</v>
      </c>
      <c r="AJ26" s="31">
        <f>SUM('FIGARO raw 2023'!AK557:AK579)</f>
        <v>51.50000000000001</v>
      </c>
      <c r="AK26" s="31">
        <f>SUM('FIGARO raw 2023'!AL557:AL579)</f>
        <v>6.3</v>
      </c>
      <c r="AL26" s="31">
        <f>SUM('FIGARO raw 2023'!AM557:AM579)</f>
        <v>106.59999999999998</v>
      </c>
      <c r="AM26" s="31">
        <f>SUM('FIGARO raw 2023'!AN557:AN579)</f>
        <v>11</v>
      </c>
      <c r="AN26" s="31">
        <f>SUM('FIGARO raw 2023'!AO557:AO579)</f>
        <v>9.299999999999999</v>
      </c>
      <c r="AO26" s="31">
        <f>SUM('FIGARO raw 2023'!AP557:AP579)</f>
        <v>35.00000000000001</v>
      </c>
      <c r="AP26" s="31">
        <f>SUM('FIGARO raw 2023'!AQ557:AQ579)</f>
        <v>88.9</v>
      </c>
      <c r="AQ26" s="31">
        <f>SUM('FIGARO raw 2023'!AR557:AR579)</f>
        <v>14.199999999999998</v>
      </c>
      <c r="AR26" s="31">
        <f>SUM('FIGARO raw 2023'!AS557:AS579)</f>
        <v>7.199999999999999</v>
      </c>
      <c r="AS26" s="31">
        <f>SUM('FIGARO raw 2023'!AT557:AT579)</f>
        <v>8.8</v>
      </c>
      <c r="AT26" s="31">
        <f>SUM('FIGARO raw 2023'!AU557:AU579)</f>
        <v>61.50000000000001</v>
      </c>
      <c r="AU26" s="31">
        <f>SUM('FIGARO raw 2023'!AV557:AV579)</f>
        <v>56.4</v>
      </c>
      <c r="AV26" s="31">
        <f>SUM('FIGARO raw 2023'!AW557:AW579)</f>
        <v>17.5</v>
      </c>
      <c r="AW26" s="31">
        <f>SUM('FIGARO raw 2023'!AX557:AX579)</f>
        <v>19.499999999999996</v>
      </c>
      <c r="AX26" s="31">
        <f>SUM('FIGARO raw 2023'!AY557:AY579)</f>
        <v>7.3</v>
      </c>
      <c r="AY26" s="31">
        <f>SUM('FIGARO raw 2023'!AZ557:AZ579)</f>
        <v>12.299999999999997</v>
      </c>
      <c r="AZ26" s="31">
        <f>SUM('FIGARO raw 2023'!BA557:BA579)</f>
        <v>16</v>
      </c>
      <c r="BA26" s="31">
        <f>SUM('FIGARO raw 2023'!BB557:BB579)</f>
        <v>4.5</v>
      </c>
      <c r="BB26" s="31">
        <f>SUM('FIGARO raw 2023'!BC557:BC579)</f>
        <v>5.499999999999999</v>
      </c>
      <c r="BC26" s="31">
        <f>SUM('FIGARO raw 2023'!BD557:BD579)</f>
        <v>33.60000000000001</v>
      </c>
      <c r="BD26" s="31">
        <f>SUM('FIGARO raw 2023'!BE557:BE579)</f>
        <v>66.4</v>
      </c>
      <c r="BE26" s="31">
        <f>SUM('FIGARO raw 2023'!BF557:BF579)</f>
        <v>35.30000000000001</v>
      </c>
      <c r="BF26" s="31">
        <f>SUM('FIGARO raw 2023'!BG557:BG579)</f>
        <v>73.5</v>
      </c>
      <c r="BG26" s="31">
        <f>SUM('FIGARO raw 2023'!BH557:BH579)</f>
        <v>27.000000000000004</v>
      </c>
      <c r="BH26" s="31">
        <f>SUM('FIGARO raw 2023'!BI557:BI579)</f>
        <v>12.299999999999999</v>
      </c>
      <c r="BI26" s="31">
        <f>SUM('FIGARO raw 2023'!BJ557:BJ579)</f>
        <v>17.799999999999997</v>
      </c>
      <c r="BJ26" s="31">
        <f>SUM('FIGARO raw 2023'!BK557:BK579)</f>
        <v>8.2</v>
      </c>
      <c r="BK26" s="31">
        <f>SUM('FIGARO raw 2023'!BL557:BL579)</f>
        <v>2.2</v>
      </c>
      <c r="BL26" s="31">
        <f>SUM('FIGARO raw 2023'!BM557:BM579)</f>
        <v>18.7</v>
      </c>
      <c r="BM26" s="31">
        <f>SUM('FIGARO raw 2023'!BN557:BN579)</f>
        <v>0</v>
      </c>
      <c r="BN26" s="31">
        <f>SUM('FIGARO raw 2023'!BO557:BO579)</f>
        <v>0</v>
      </c>
      <c r="BO26" s="31">
        <f>SUM('FIGARO raw 2023'!BP557:BP579)</f>
        <v>24.700000000000003</v>
      </c>
      <c r="BP26" s="31">
        <f>SUM('FIGARO raw 2023'!BQ557:BQ579)</f>
        <v>1198.9</v>
      </c>
      <c r="BQ26" s="31">
        <f>SUM('FIGARO raw 2023'!BR557:BR579)</f>
        <v>0.1</v>
      </c>
      <c r="BR26" s="31">
        <f>SUM('FIGARO raw 2023'!BS557:BS579)</f>
        <v>175</v>
      </c>
      <c r="BS26" s="31">
        <f>SUM('FIGARO raw 2023'!BT557:BT579)</f>
        <v>65.4</v>
      </c>
    </row>
    <row r="27" spans="1:71" x14ac:dyDescent="0.25">
      <c r="A27" s="36" t="s">
        <v>272</v>
      </c>
      <c r="B27" s="27" t="s">
        <v>339</v>
      </c>
      <c r="C27" s="31">
        <f>SUM('FIGARO raw 2023'!D581:D603)</f>
        <v>4</v>
      </c>
      <c r="D27" s="31">
        <f>SUM('FIGARO raw 2023'!E581:E603)</f>
        <v>0.30000000000000004</v>
      </c>
      <c r="E27" s="31">
        <f>SUM('FIGARO raw 2023'!F581:F603)</f>
        <v>0.30000000000000004</v>
      </c>
      <c r="F27" s="31">
        <f>SUM('FIGARO raw 2023'!G581:G603)</f>
        <v>1.1</v>
      </c>
      <c r="G27" s="31">
        <f>SUM('FIGARO raw 2023'!H581:H603)</f>
        <v>3.8000000000000003</v>
      </c>
      <c r="H27" s="31">
        <f>SUM('FIGARO raw 2023'!I581:I603)</f>
        <v>1</v>
      </c>
      <c r="I27" s="31">
        <f>SUM('FIGARO raw 2023'!J581:J603)</f>
        <v>0.9</v>
      </c>
      <c r="J27" s="31">
        <f>SUM('FIGARO raw 2023'!K581:K603)</f>
        <v>2.1</v>
      </c>
      <c r="K27" s="31">
        <f>SUM('FIGARO raw 2023'!L581:L603)</f>
        <v>0.6</v>
      </c>
      <c r="L27" s="31">
        <f>SUM('FIGARO raw 2023'!M581:M603)</f>
        <v>67.3</v>
      </c>
      <c r="M27" s="31">
        <f>SUM('FIGARO raw 2023'!N581:N603)</f>
        <v>10</v>
      </c>
      <c r="N27" s="31">
        <f>SUM('FIGARO raw 2023'!O581:O603)</f>
        <v>3.1</v>
      </c>
      <c r="O27" s="31">
        <f>SUM('FIGARO raw 2023'!P581:P603)</f>
        <v>7.299999999999999</v>
      </c>
      <c r="P27" s="31">
        <f>SUM('FIGARO raw 2023'!Q581:Q603)</f>
        <v>2.2</v>
      </c>
      <c r="Q27" s="31">
        <f>SUM('FIGARO raw 2023'!R581:R603)</f>
        <v>21.900000000000002</v>
      </c>
      <c r="R27" s="31">
        <f>SUM('FIGARO raw 2023'!S581:S603)</f>
        <v>10.1</v>
      </c>
      <c r="S27" s="31">
        <f>SUM('FIGARO raw 2023'!T581:T603)</f>
        <v>1.6</v>
      </c>
      <c r="T27" s="31">
        <f>SUM('FIGARO raw 2023'!U581:U603)</f>
        <v>1.6</v>
      </c>
      <c r="U27" s="31">
        <f>SUM('FIGARO raw 2023'!V581:V603)</f>
        <v>2.2</v>
      </c>
      <c r="V27" s="31">
        <f>SUM('FIGARO raw 2023'!W581:W603)</f>
        <v>2.1</v>
      </c>
      <c r="W27" s="31">
        <f>SUM('FIGARO raw 2023'!X581:X603)</f>
        <v>1.1</v>
      </c>
      <c r="X27" s="31">
        <f>SUM('FIGARO raw 2023'!Y581:Y603)</f>
        <v>1.8000000000000003</v>
      </c>
      <c r="Y27" s="31">
        <f>SUM('FIGARO raw 2023'!Z581:Z603)</f>
        <v>1</v>
      </c>
      <c r="Z27" s="31">
        <f>SUM('FIGARO raw 2023'!AA581:AA603)</f>
        <v>19.600000000000005</v>
      </c>
      <c r="AA27" s="31">
        <f>SUM('FIGARO raw 2023'!AB581:AB603)</f>
        <v>1.2000000000000002</v>
      </c>
      <c r="AB27" s="31">
        <f>SUM('FIGARO raw 2023'!AC581:AC603)</f>
        <v>15.7</v>
      </c>
      <c r="AC27" s="31">
        <f>SUM('FIGARO raw 2023'!AD581:AD603)</f>
        <v>5.499999999999999</v>
      </c>
      <c r="AD27" s="31">
        <f>SUM('FIGARO raw 2023'!AE581:AE603)</f>
        <v>1.7000000000000002</v>
      </c>
      <c r="AE27" s="31">
        <f>SUM('FIGARO raw 2023'!AF581:AF603)</f>
        <v>4.2</v>
      </c>
      <c r="AF27" s="31">
        <f>SUM('FIGARO raw 2023'!AG581:AG603)</f>
        <v>2.8000000000000003</v>
      </c>
      <c r="AG27" s="31">
        <f>SUM('FIGARO raw 2023'!AH581:AH603)</f>
        <v>1.9000000000000004</v>
      </c>
      <c r="AH27" s="31">
        <f>SUM('FIGARO raw 2023'!AI581:AI603)</f>
        <v>1.7</v>
      </c>
      <c r="AI27" s="31">
        <f>SUM('FIGARO raw 2023'!AJ581:AJ603)</f>
        <v>1.5</v>
      </c>
      <c r="AJ27" s="31">
        <f>SUM('FIGARO raw 2023'!AK581:AK603)</f>
        <v>2.8000000000000007</v>
      </c>
      <c r="AK27" s="31">
        <f>SUM('FIGARO raw 2023'!AL581:AL603)</f>
        <v>0.8</v>
      </c>
      <c r="AL27" s="31">
        <f>SUM('FIGARO raw 2023'!AM581:AM603)</f>
        <v>2.9</v>
      </c>
      <c r="AM27" s="31">
        <f>SUM('FIGARO raw 2023'!AN581:AN603)</f>
        <v>1.4000000000000001</v>
      </c>
      <c r="AN27" s="31">
        <f>SUM('FIGARO raw 2023'!AO581:AO603)</f>
        <v>1</v>
      </c>
      <c r="AO27" s="31">
        <f>SUM('FIGARO raw 2023'!AP581:AP603)</f>
        <v>2.2</v>
      </c>
      <c r="AP27" s="31">
        <f>SUM('FIGARO raw 2023'!AQ581:AQ603)</f>
        <v>10.799999999999997</v>
      </c>
      <c r="AQ27" s="31">
        <f>SUM('FIGARO raw 2023'!AR581:AR603)</f>
        <v>1.6</v>
      </c>
      <c r="AR27" s="31">
        <f>SUM('FIGARO raw 2023'!AS581:AS603)</f>
        <v>1.6</v>
      </c>
      <c r="AS27" s="31">
        <f>SUM('FIGARO raw 2023'!AT581:AT603)</f>
        <v>1.9</v>
      </c>
      <c r="AT27" s="31">
        <f>SUM('FIGARO raw 2023'!AU581:AU603)</f>
        <v>2.1</v>
      </c>
      <c r="AU27" s="31">
        <f>SUM('FIGARO raw 2023'!AV581:AV603)</f>
        <v>7.099999999999999</v>
      </c>
      <c r="AV27" s="31">
        <f>SUM('FIGARO raw 2023'!AW581:AW603)</f>
        <v>2.2</v>
      </c>
      <c r="AW27" s="31">
        <f>SUM('FIGARO raw 2023'!AX581:AX603)</f>
        <v>1.5</v>
      </c>
      <c r="AX27" s="31">
        <f>SUM('FIGARO raw 2023'!AY581:AY603)</f>
        <v>1.2</v>
      </c>
      <c r="AY27" s="31">
        <f>SUM('FIGARO raw 2023'!AZ581:AZ603)</f>
        <v>1.1</v>
      </c>
      <c r="AZ27" s="31">
        <f>SUM('FIGARO raw 2023'!BA581:BA603)</f>
        <v>2.2</v>
      </c>
      <c r="BA27" s="31">
        <f>SUM('FIGARO raw 2023'!BB581:BB603)</f>
        <v>0.9</v>
      </c>
      <c r="BB27" s="31">
        <f>SUM('FIGARO raw 2023'!BC581:BC603)</f>
        <v>1.2000000000000002</v>
      </c>
      <c r="BC27" s="31">
        <f>SUM('FIGARO raw 2023'!BD581:BD603)</f>
        <v>4.199999999999999</v>
      </c>
      <c r="BD27" s="31">
        <f>SUM('FIGARO raw 2023'!BE581:BE603)</f>
        <v>6.199999999999999</v>
      </c>
      <c r="BE27" s="31">
        <f>SUM('FIGARO raw 2023'!BF581:BF603)</f>
        <v>1.7000000000000002</v>
      </c>
      <c r="BF27" s="31">
        <f>SUM('FIGARO raw 2023'!BG581:BG603)</f>
        <v>4.7</v>
      </c>
      <c r="BG27" s="31">
        <f>SUM('FIGARO raw 2023'!BH581:BH603)</f>
        <v>2</v>
      </c>
      <c r="BH27" s="31">
        <f>SUM('FIGARO raw 2023'!BI581:BI603)</f>
        <v>1.6</v>
      </c>
      <c r="BI27" s="31">
        <f>SUM('FIGARO raw 2023'!BJ581:BJ603)</f>
        <v>1.1</v>
      </c>
      <c r="BJ27" s="31">
        <f>SUM('FIGARO raw 2023'!BK581:BK603)</f>
        <v>0.8</v>
      </c>
      <c r="BK27" s="31">
        <f>SUM('FIGARO raw 2023'!BL581:BL603)</f>
        <v>0.4</v>
      </c>
      <c r="BL27" s="31">
        <f>SUM('FIGARO raw 2023'!BM581:BM603)</f>
        <v>1</v>
      </c>
      <c r="BM27" s="31">
        <f>SUM('FIGARO raw 2023'!BN581:BN603)</f>
        <v>0</v>
      </c>
      <c r="BN27" s="31">
        <f>SUM('FIGARO raw 2023'!BO581:BO603)</f>
        <v>0</v>
      </c>
      <c r="BO27" s="31">
        <f>SUM('FIGARO raw 2023'!BP581:BP603)</f>
        <v>2</v>
      </c>
      <c r="BP27" s="31">
        <f>SUM('FIGARO raw 2023'!BQ581:BQ603)</f>
        <v>18.900000000000002</v>
      </c>
      <c r="BQ27" s="31">
        <f>SUM('FIGARO raw 2023'!BR581:BR603)</f>
        <v>0.4</v>
      </c>
      <c r="BR27" s="31">
        <f>SUM('FIGARO raw 2023'!BS581:BS603)</f>
        <v>10.600000000000001</v>
      </c>
      <c r="BS27" s="31">
        <f>SUM('FIGARO raw 2023'!BT581:BT603)</f>
        <v>-17.9</v>
      </c>
    </row>
    <row r="28" spans="1:71" x14ac:dyDescent="0.25">
      <c r="A28" s="36" t="s">
        <v>273</v>
      </c>
      <c r="B28" s="27" t="s">
        <v>340</v>
      </c>
      <c r="C28" s="31">
        <f>SUM('FIGARO raw 2023'!D605:D627)</f>
        <v>7.699999999999999</v>
      </c>
      <c r="D28" s="31">
        <f>SUM('FIGARO raw 2023'!E605:E627)</f>
        <v>0.6</v>
      </c>
      <c r="E28" s="31">
        <f>SUM('FIGARO raw 2023'!F605:F627)</f>
        <v>0.5</v>
      </c>
      <c r="F28" s="31">
        <f>SUM('FIGARO raw 2023'!G605:G627)</f>
        <v>2.7000000000000006</v>
      </c>
      <c r="G28" s="31">
        <f>SUM('FIGARO raw 2023'!H605:H627)</f>
        <v>51.400000000000006</v>
      </c>
      <c r="H28" s="31">
        <f>SUM('FIGARO raw 2023'!I605:I627)</f>
        <v>11.499999999999996</v>
      </c>
      <c r="I28" s="31">
        <f>SUM('FIGARO raw 2023'!J605:J627)</f>
        <v>7.199999999999999</v>
      </c>
      <c r="J28" s="31">
        <f>SUM('FIGARO raw 2023'!K605:K627)</f>
        <v>98.90000000000002</v>
      </c>
      <c r="K28" s="31">
        <f>SUM('FIGARO raw 2023'!L605:L627)</f>
        <v>3.9000000000000004</v>
      </c>
      <c r="L28" s="31">
        <f>SUM('FIGARO raw 2023'!M605:M627)</f>
        <v>42.10000000000001</v>
      </c>
      <c r="M28" s="31">
        <f>SUM('FIGARO raw 2023'!N605:N627)</f>
        <v>65.80000000000001</v>
      </c>
      <c r="N28" s="31">
        <f>SUM('FIGARO raw 2023'!O605:O627)</f>
        <v>29</v>
      </c>
      <c r="O28" s="31">
        <f>SUM('FIGARO raw 2023'!P605:P627)</f>
        <v>247</v>
      </c>
      <c r="P28" s="31">
        <f>SUM('FIGARO raw 2023'!Q605:Q627)</f>
        <v>29.099999999999998</v>
      </c>
      <c r="Q28" s="31">
        <f>SUM('FIGARO raw 2023'!R605:R627)</f>
        <v>1368.0000000000002</v>
      </c>
      <c r="R28" s="31">
        <f>SUM('FIGARO raw 2023'!S605:S627)</f>
        <v>351.00000000000006</v>
      </c>
      <c r="S28" s="31">
        <f>SUM('FIGARO raw 2023'!T605:T627)</f>
        <v>11.799999999999999</v>
      </c>
      <c r="T28" s="31">
        <f>SUM('FIGARO raw 2023'!U605:U627)</f>
        <v>138.7</v>
      </c>
      <c r="U28" s="31">
        <f>SUM('FIGARO raw 2023'!V605:V627)</f>
        <v>23.2</v>
      </c>
      <c r="V28" s="31">
        <f>SUM('FIGARO raw 2023'!W605:W627)</f>
        <v>17.5</v>
      </c>
      <c r="W28" s="31">
        <f>SUM('FIGARO raw 2023'!X605:X627)</f>
        <v>6.8</v>
      </c>
      <c r="X28" s="31">
        <f>SUM('FIGARO raw 2023'!Y605:Y627)</f>
        <v>19.500000000000004</v>
      </c>
      <c r="Y28" s="31">
        <f>SUM('FIGARO raw 2023'!Z605:Z627)</f>
        <v>6.3999999999999995</v>
      </c>
      <c r="Z28" s="31">
        <f>SUM('FIGARO raw 2023'!AA605:AA627)</f>
        <v>137.99999999999997</v>
      </c>
      <c r="AA28" s="31">
        <f>SUM('FIGARO raw 2023'!AB605:AB627)</f>
        <v>10.799999999999997</v>
      </c>
      <c r="AB28" s="31">
        <f>SUM('FIGARO raw 2023'!AC605:AC627)</f>
        <v>1280.4</v>
      </c>
      <c r="AC28" s="31">
        <f>SUM('FIGARO raw 2023'!AD605:AD627)</f>
        <v>90.69999999999999</v>
      </c>
      <c r="AD28" s="31">
        <f>SUM('FIGARO raw 2023'!AE605:AE627)</f>
        <v>10</v>
      </c>
      <c r="AE28" s="31">
        <f>SUM('FIGARO raw 2023'!AF605:AF627)</f>
        <v>67.99999999999999</v>
      </c>
      <c r="AF28" s="31">
        <f>SUM('FIGARO raw 2023'!AG605:AG627)</f>
        <v>38.4</v>
      </c>
      <c r="AG28" s="31">
        <f>SUM('FIGARO raw 2023'!AH605:AH627)</f>
        <v>13</v>
      </c>
      <c r="AH28" s="31">
        <f>SUM('FIGARO raw 2023'!AI605:AI627)</f>
        <v>3.6000000000000005</v>
      </c>
      <c r="AI28" s="31">
        <f>SUM('FIGARO raw 2023'!AJ605:AJ627)</f>
        <v>8.700000000000001</v>
      </c>
      <c r="AJ28" s="31">
        <f>SUM('FIGARO raw 2023'!AK605:AK627)</f>
        <v>13.600000000000001</v>
      </c>
      <c r="AK28" s="31">
        <f>SUM('FIGARO raw 2023'!AL605:AL627)</f>
        <v>1.5000000000000004</v>
      </c>
      <c r="AL28" s="31">
        <f>SUM('FIGARO raw 2023'!AM605:AM627)</f>
        <v>24</v>
      </c>
      <c r="AM28" s="31">
        <f>SUM('FIGARO raw 2023'!AN605:AN627)</f>
        <v>9.799999999999997</v>
      </c>
      <c r="AN28" s="31">
        <f>SUM('FIGARO raw 2023'!AO605:AO627)</f>
        <v>4.799999999999999</v>
      </c>
      <c r="AO28" s="31">
        <f>SUM('FIGARO raw 2023'!AP605:AP627)</f>
        <v>12.399999999999999</v>
      </c>
      <c r="AP28" s="31">
        <f>SUM('FIGARO raw 2023'!AQ605:AQ627)</f>
        <v>52.600000000000016</v>
      </c>
      <c r="AQ28" s="31">
        <f>SUM('FIGARO raw 2023'!AR605:AR627)</f>
        <v>3.2</v>
      </c>
      <c r="AR28" s="31">
        <f>SUM('FIGARO raw 2023'!AS605:AS627)</f>
        <v>1.8</v>
      </c>
      <c r="AS28" s="31">
        <f>SUM('FIGARO raw 2023'!AT605:AT627)</f>
        <v>4.2</v>
      </c>
      <c r="AT28" s="31">
        <f>SUM('FIGARO raw 2023'!AU605:AU627)</f>
        <v>23.699999999999996</v>
      </c>
      <c r="AU28" s="31">
        <f>SUM('FIGARO raw 2023'!AV605:AV627)</f>
        <v>29.300000000000004</v>
      </c>
      <c r="AV28" s="31">
        <f>SUM('FIGARO raw 2023'!AW605:AW627)</f>
        <v>9.500000000000002</v>
      </c>
      <c r="AW28" s="31">
        <f>SUM('FIGARO raw 2023'!AX605:AX627)</f>
        <v>4.2</v>
      </c>
      <c r="AX28" s="31">
        <f>SUM('FIGARO raw 2023'!AY605:AY627)</f>
        <v>5.9</v>
      </c>
      <c r="AY28" s="31">
        <f>SUM('FIGARO raw 2023'!AZ605:AZ627)</f>
        <v>6.499999999999999</v>
      </c>
      <c r="AZ28" s="31">
        <f>SUM('FIGARO raw 2023'!BA605:BA627)</f>
        <v>7.099999999999999</v>
      </c>
      <c r="BA28" s="31">
        <f>SUM('FIGARO raw 2023'!BB605:BB627)</f>
        <v>1.4000000000000004</v>
      </c>
      <c r="BB28" s="31">
        <f>SUM('FIGARO raw 2023'!BC605:BC627)</f>
        <v>2.5000000000000004</v>
      </c>
      <c r="BC28" s="31">
        <f>SUM('FIGARO raw 2023'!BD605:BD627)</f>
        <v>29.700000000000003</v>
      </c>
      <c r="BD28" s="31">
        <f>SUM('FIGARO raw 2023'!BE605:BE627)</f>
        <v>32.900000000000006</v>
      </c>
      <c r="BE28" s="31">
        <f>SUM('FIGARO raw 2023'!BF605:BF627)</f>
        <v>5.1</v>
      </c>
      <c r="BF28" s="31">
        <f>SUM('FIGARO raw 2023'!BG605:BG627)</f>
        <v>42.4</v>
      </c>
      <c r="BG28" s="31">
        <f>SUM('FIGARO raw 2023'!BH605:BH627)</f>
        <v>20.199999999999996</v>
      </c>
      <c r="BH28" s="31">
        <f>SUM('FIGARO raw 2023'!BI605:BI627)</f>
        <v>11.7</v>
      </c>
      <c r="BI28" s="31">
        <f>SUM('FIGARO raw 2023'!BJ605:BJ627)</f>
        <v>8.399999999999999</v>
      </c>
      <c r="BJ28" s="31">
        <f>SUM('FIGARO raw 2023'!BK605:BK627)</f>
        <v>7.9</v>
      </c>
      <c r="BK28" s="31">
        <f>SUM('FIGARO raw 2023'!BL605:BL627)</f>
        <v>0.3</v>
      </c>
      <c r="BL28" s="31">
        <f>SUM('FIGARO raw 2023'!BM605:BM627)</f>
        <v>4.300000000000001</v>
      </c>
      <c r="BM28" s="31">
        <f>SUM('FIGARO raw 2023'!BN605:BN627)</f>
        <v>0</v>
      </c>
      <c r="BN28" s="31">
        <f>SUM('FIGARO raw 2023'!BO605:BO627)</f>
        <v>0</v>
      </c>
      <c r="BO28" s="31">
        <f>SUM('FIGARO raw 2023'!BP605:BP627)</f>
        <v>20.799999999999997</v>
      </c>
      <c r="BP28" s="31">
        <f>SUM('FIGARO raw 2023'!BQ605:BQ627)</f>
        <v>203.99999999999994</v>
      </c>
      <c r="BQ28" s="31">
        <f>SUM('FIGARO raw 2023'!BR605:BR627)</f>
        <v>0</v>
      </c>
      <c r="BR28" s="31">
        <f>SUM('FIGARO raw 2023'!BS605:BS627)</f>
        <v>15.699999999999998</v>
      </c>
      <c r="BS28" s="31">
        <f>SUM('FIGARO raw 2023'!BT605:BT627)</f>
        <v>-31.599999999999998</v>
      </c>
    </row>
    <row r="29" spans="1:71" x14ac:dyDescent="0.25">
      <c r="A29" s="36" t="s">
        <v>274</v>
      </c>
      <c r="B29" s="27" t="s">
        <v>341</v>
      </c>
      <c r="C29" s="31">
        <f>SUM('FIGARO raw 2023'!D629:D651)</f>
        <v>24.199999999999996</v>
      </c>
      <c r="D29" s="31">
        <f>SUM('FIGARO raw 2023'!E629:E651)</f>
        <v>2.7</v>
      </c>
      <c r="E29" s="31">
        <f>SUM('FIGARO raw 2023'!F629:F651)</f>
        <v>1.0999999999999999</v>
      </c>
      <c r="F29" s="31">
        <f>SUM('FIGARO raw 2023'!G629:G651)</f>
        <v>6.799999999999999</v>
      </c>
      <c r="G29" s="31">
        <f>SUM('FIGARO raw 2023'!H629:H651)</f>
        <v>72.30000000000001</v>
      </c>
      <c r="H29" s="31">
        <f>SUM('FIGARO raw 2023'!I629:I651)</f>
        <v>12.100000000000001</v>
      </c>
      <c r="I29" s="31">
        <f>SUM('FIGARO raw 2023'!J629:J651)</f>
        <v>10.799999999999999</v>
      </c>
      <c r="J29" s="31">
        <f>SUM('FIGARO raw 2023'!K629:K651)</f>
        <v>11.799999999999997</v>
      </c>
      <c r="K29" s="31">
        <f>SUM('FIGARO raw 2023'!L629:L651)</f>
        <v>3.1999999999999997</v>
      </c>
      <c r="L29" s="31">
        <f>SUM('FIGARO raw 2023'!M629:M651)</f>
        <v>107.89999999999999</v>
      </c>
      <c r="M29" s="31">
        <f>SUM('FIGARO raw 2023'!N629:N651)</f>
        <v>41.7</v>
      </c>
      <c r="N29" s="31">
        <f>SUM('FIGARO raw 2023'!O629:O651)</f>
        <v>59.70000000000002</v>
      </c>
      <c r="O29" s="31">
        <f>SUM('FIGARO raw 2023'!P629:P651)</f>
        <v>28.400000000000002</v>
      </c>
      <c r="P29" s="31">
        <f>SUM('FIGARO raw 2023'!Q629:Q651)</f>
        <v>26.500000000000004</v>
      </c>
      <c r="Q29" s="31">
        <f>SUM('FIGARO raw 2023'!R629:R651)</f>
        <v>58</v>
      </c>
      <c r="R29" s="31">
        <f>SUM('FIGARO raw 2023'!S629:S651)</f>
        <v>56.39999999999999</v>
      </c>
      <c r="S29" s="31">
        <f>SUM('FIGARO raw 2023'!T629:T651)</f>
        <v>37.10000000000001</v>
      </c>
      <c r="T29" s="31">
        <f>SUM('FIGARO raw 2023'!U629:U651)</f>
        <v>29.000000000000004</v>
      </c>
      <c r="U29" s="31">
        <f>SUM('FIGARO raw 2023'!V629:V651)</f>
        <v>81.1</v>
      </c>
      <c r="V29" s="31">
        <f>SUM('FIGARO raw 2023'!W629:W651)</f>
        <v>57.4</v>
      </c>
      <c r="W29" s="31">
        <f>SUM('FIGARO raw 2023'!X629:X651)</f>
        <v>19.099999999999998</v>
      </c>
      <c r="X29" s="31">
        <f>SUM('FIGARO raw 2023'!Y629:Y651)</f>
        <v>22</v>
      </c>
      <c r="Y29" s="31">
        <f>SUM('FIGARO raw 2023'!Z629:Z651)</f>
        <v>26.400000000000002</v>
      </c>
      <c r="Z29" s="31">
        <f>SUM('FIGARO raw 2023'!AA629:AA651)</f>
        <v>106.30000000000001</v>
      </c>
      <c r="AA29" s="31">
        <f>SUM('FIGARO raw 2023'!AB629:AB651)</f>
        <v>3.9</v>
      </c>
      <c r="AB29" s="31">
        <f>SUM('FIGARO raw 2023'!AC629:AC651)</f>
        <v>23.999999999999993</v>
      </c>
      <c r="AC29" s="31">
        <f>SUM('FIGARO raw 2023'!AD629:AD651)</f>
        <v>890.3999999999999</v>
      </c>
      <c r="AD29" s="31">
        <f>SUM('FIGARO raw 2023'!AE629:AE651)</f>
        <v>14.099999999999998</v>
      </c>
      <c r="AE29" s="31">
        <f>SUM('FIGARO raw 2023'!AF629:AF651)</f>
        <v>73.10000000000001</v>
      </c>
      <c r="AF29" s="31">
        <f>SUM('FIGARO raw 2023'!AG629:AG651)</f>
        <v>31.900000000000006</v>
      </c>
      <c r="AG29" s="31">
        <f>SUM('FIGARO raw 2023'!AH629:AH651)</f>
        <v>30.6</v>
      </c>
      <c r="AH29" s="31">
        <f>SUM('FIGARO raw 2023'!AI629:AI651)</f>
        <v>41.199999999999996</v>
      </c>
      <c r="AI29" s="31">
        <f>SUM('FIGARO raw 2023'!AJ629:AJ651)</f>
        <v>35.6</v>
      </c>
      <c r="AJ29" s="31">
        <f>SUM('FIGARO raw 2023'!AK629:AK651)</f>
        <v>50.6</v>
      </c>
      <c r="AK29" s="31">
        <f>SUM('FIGARO raw 2023'!AL629:AL651)</f>
        <v>4</v>
      </c>
      <c r="AL29" s="31">
        <f>SUM('FIGARO raw 2023'!AM629:AM651)</f>
        <v>23.900000000000002</v>
      </c>
      <c r="AM29" s="31">
        <f>SUM('FIGARO raw 2023'!AN629:AN651)</f>
        <v>18</v>
      </c>
      <c r="AN29" s="31">
        <f>SUM('FIGARO raw 2023'!AO629:AO651)</f>
        <v>9.599999999999998</v>
      </c>
      <c r="AO29" s="31">
        <f>SUM('FIGARO raw 2023'!AP629:AP651)</f>
        <v>16.299999999999997</v>
      </c>
      <c r="AP29" s="31">
        <f>SUM('FIGARO raw 2023'!AQ629:AQ651)</f>
        <v>89.50000000000001</v>
      </c>
      <c r="AQ29" s="31">
        <f>SUM('FIGARO raw 2023'!AR629:AR651)</f>
        <v>9.999999999999998</v>
      </c>
      <c r="AR29" s="31">
        <f>SUM('FIGARO raw 2023'!AS629:AS651)</f>
        <v>9.399999999999999</v>
      </c>
      <c r="AS29" s="31">
        <f>SUM('FIGARO raw 2023'!AT629:AT651)</f>
        <v>9.499999999999998</v>
      </c>
      <c r="AT29" s="31">
        <f>SUM('FIGARO raw 2023'!AU629:AU651)</f>
        <v>65.7</v>
      </c>
      <c r="AU29" s="31">
        <f>SUM('FIGARO raw 2023'!AV629:AV651)</f>
        <v>42.90000000000002</v>
      </c>
      <c r="AV29" s="31">
        <f>SUM('FIGARO raw 2023'!AW629:AW651)</f>
        <v>37.900000000000006</v>
      </c>
      <c r="AW29" s="31">
        <f>SUM('FIGARO raw 2023'!AX629:AX651)</f>
        <v>16.299999999999997</v>
      </c>
      <c r="AX29" s="31">
        <f>SUM('FIGARO raw 2023'!AY629:AY651)</f>
        <v>7.9</v>
      </c>
      <c r="AY29" s="31">
        <f>SUM('FIGARO raw 2023'!AZ629:AZ651)</f>
        <v>6.400000000000001</v>
      </c>
      <c r="AZ29" s="31">
        <f>SUM('FIGARO raw 2023'!BA629:BA651)</f>
        <v>18.7</v>
      </c>
      <c r="BA29" s="31">
        <f>SUM('FIGARO raw 2023'!BB629:BB651)</f>
        <v>4.5</v>
      </c>
      <c r="BB29" s="31">
        <f>SUM('FIGARO raw 2023'!BC629:BC651)</f>
        <v>6.799999999999999</v>
      </c>
      <c r="BC29" s="31">
        <f>SUM('FIGARO raw 2023'!BD629:BD651)</f>
        <v>27</v>
      </c>
      <c r="BD29" s="31">
        <f>SUM('FIGARO raw 2023'!BE629:BE651)</f>
        <v>91.09999999999998</v>
      </c>
      <c r="BE29" s="31">
        <f>SUM('FIGARO raw 2023'!BF629:BF651)</f>
        <v>16.099999999999998</v>
      </c>
      <c r="BF29" s="31">
        <f>SUM('FIGARO raw 2023'!BG629:BG651)</f>
        <v>27.799999999999997</v>
      </c>
      <c r="BG29" s="31">
        <f>SUM('FIGARO raw 2023'!BH629:BH651)</f>
        <v>12.200000000000001</v>
      </c>
      <c r="BH29" s="31">
        <f>SUM('FIGARO raw 2023'!BI629:BI651)</f>
        <v>9.399999999999999</v>
      </c>
      <c r="BI29" s="31">
        <f>SUM('FIGARO raw 2023'!BJ629:BJ651)</f>
        <v>6.999999999999999</v>
      </c>
      <c r="BJ29" s="31">
        <f>SUM('FIGARO raw 2023'!BK629:BK651)</f>
        <v>5.399999999999999</v>
      </c>
      <c r="BK29" s="31">
        <f>SUM('FIGARO raw 2023'!BL629:BL651)</f>
        <v>2.0000000000000004</v>
      </c>
      <c r="BL29" s="31">
        <f>SUM('FIGARO raw 2023'!BM629:BM651)</f>
        <v>4.9</v>
      </c>
      <c r="BM29" s="31">
        <f>SUM('FIGARO raw 2023'!BN629:BN651)</f>
        <v>0</v>
      </c>
      <c r="BN29" s="31">
        <f>SUM('FIGARO raw 2023'!BO629:BO651)</f>
        <v>0</v>
      </c>
      <c r="BO29" s="31">
        <f>SUM('FIGARO raw 2023'!BP629:BP651)</f>
        <v>7.999999999999998</v>
      </c>
      <c r="BP29" s="31">
        <f>SUM('FIGARO raw 2023'!BQ629:BQ651)</f>
        <v>137.29999999999998</v>
      </c>
      <c r="BQ29" s="31">
        <f>SUM('FIGARO raw 2023'!BR629:BR651)</f>
        <v>0.1</v>
      </c>
      <c r="BR29" s="31">
        <f>SUM('FIGARO raw 2023'!BS629:BS651)</f>
        <v>1561.8999999999999</v>
      </c>
      <c r="BS29" s="31">
        <f>SUM('FIGARO raw 2023'!BT629:BT651)</f>
        <v>-67.10000000000001</v>
      </c>
    </row>
    <row r="30" spans="1:71" x14ac:dyDescent="0.25">
      <c r="A30" s="36" t="s">
        <v>275</v>
      </c>
      <c r="B30" s="27" t="s">
        <v>342</v>
      </c>
      <c r="C30" s="31">
        <f>SUM('FIGARO raw 2023'!D653:D675)</f>
        <v>223.89999999999998</v>
      </c>
      <c r="D30" s="31">
        <f>SUM('FIGARO raw 2023'!E653:E675)</f>
        <v>36.9</v>
      </c>
      <c r="E30" s="31">
        <f>SUM('FIGARO raw 2023'!F653:F675)</f>
        <v>42.4</v>
      </c>
      <c r="F30" s="31">
        <f>SUM('FIGARO raw 2023'!G653:G675)</f>
        <v>77</v>
      </c>
      <c r="G30" s="31">
        <f>SUM('FIGARO raw 2023'!H653:H675)</f>
        <v>216.10000000000002</v>
      </c>
      <c r="H30" s="31">
        <f>SUM('FIGARO raw 2023'!I653:I675)</f>
        <v>101.4</v>
      </c>
      <c r="I30" s="31">
        <f>SUM('FIGARO raw 2023'!J653:J675)</f>
        <v>112.90000000000003</v>
      </c>
      <c r="J30" s="31">
        <f>SUM('FIGARO raw 2023'!K653:K675)</f>
        <v>111.6</v>
      </c>
      <c r="K30" s="31">
        <f>SUM('FIGARO raw 2023'!L653:L675)</f>
        <v>75.6</v>
      </c>
      <c r="L30" s="31">
        <f>SUM('FIGARO raw 2023'!M653:M675)</f>
        <v>131</v>
      </c>
      <c r="M30" s="31">
        <f>SUM('FIGARO raw 2023'!N653:N675)</f>
        <v>231</v>
      </c>
      <c r="N30" s="31">
        <f>SUM('FIGARO raw 2023'!O653:O675)</f>
        <v>198.3</v>
      </c>
      <c r="O30" s="31">
        <f>SUM('FIGARO raw 2023'!P653:P675)</f>
        <v>162.70000000000002</v>
      </c>
      <c r="P30" s="31">
        <f>SUM('FIGARO raw 2023'!Q653:Q675)</f>
        <v>150.9</v>
      </c>
      <c r="Q30" s="31">
        <f>SUM('FIGARO raw 2023'!R653:R675)</f>
        <v>165.89999999999998</v>
      </c>
      <c r="R30" s="31">
        <f>SUM('FIGARO raw 2023'!S653:S675)</f>
        <v>192.5</v>
      </c>
      <c r="S30" s="31">
        <f>SUM('FIGARO raw 2023'!T653:T675)</f>
        <v>152.5</v>
      </c>
      <c r="T30" s="31">
        <f>SUM('FIGARO raw 2023'!U653:U675)</f>
        <v>140.29999999999998</v>
      </c>
      <c r="U30" s="31">
        <f>SUM('FIGARO raw 2023'!V653:V675)</f>
        <v>193.40000000000003</v>
      </c>
      <c r="V30" s="31">
        <f>SUM('FIGARO raw 2023'!W653:W675)</f>
        <v>537.3000000000001</v>
      </c>
      <c r="W30" s="31">
        <f>SUM('FIGARO raw 2023'!X653:X675)</f>
        <v>119.30000000000001</v>
      </c>
      <c r="X30" s="31">
        <f>SUM('FIGARO raw 2023'!Y653:Y675)</f>
        <v>142.8</v>
      </c>
      <c r="Y30" s="31">
        <f>SUM('FIGARO raw 2023'!Z653:Z675)</f>
        <v>124.5</v>
      </c>
      <c r="Z30" s="31">
        <f>SUM('FIGARO raw 2023'!AA653:AA675)</f>
        <v>151.2</v>
      </c>
      <c r="AA30" s="31">
        <f>SUM('FIGARO raw 2023'!AB653:AB675)</f>
        <v>76.2</v>
      </c>
      <c r="AB30" s="31">
        <f>SUM('FIGARO raw 2023'!AC653:AC675)</f>
        <v>197.9</v>
      </c>
      <c r="AC30" s="31">
        <f>SUM('FIGARO raw 2023'!AD653:AD675)</f>
        <v>429.9</v>
      </c>
      <c r="AD30" s="31">
        <f>SUM('FIGARO raw 2023'!AE653:AE675)</f>
        <v>752.9000000000001</v>
      </c>
      <c r="AE30" s="31">
        <f>SUM('FIGARO raw 2023'!AF653:AF675)</f>
        <v>278.7</v>
      </c>
      <c r="AF30" s="31">
        <f>SUM('FIGARO raw 2023'!AG653:AG675)</f>
        <v>235.79999999999998</v>
      </c>
      <c r="AG30" s="31">
        <f>SUM('FIGARO raw 2023'!AH653:AH675)</f>
        <v>661.6</v>
      </c>
      <c r="AH30" s="31">
        <f>SUM('FIGARO raw 2023'!AI653:AI675)</f>
        <v>115.00000000000003</v>
      </c>
      <c r="AI30" s="31">
        <f>SUM('FIGARO raw 2023'!AJ653:AJ675)</f>
        <v>219.10000000000002</v>
      </c>
      <c r="AJ30" s="31">
        <f>SUM('FIGARO raw 2023'!AK653:AK675)</f>
        <v>485.79999999999995</v>
      </c>
      <c r="AK30" s="31">
        <f>SUM('FIGARO raw 2023'!AL653:AL675)</f>
        <v>317.8</v>
      </c>
      <c r="AL30" s="31">
        <f>SUM('FIGARO raw 2023'!AM653:AM675)</f>
        <v>133.20000000000002</v>
      </c>
      <c r="AM30" s="31">
        <f>SUM('FIGARO raw 2023'!AN653:AN675)</f>
        <v>99.80000000000001</v>
      </c>
      <c r="AN30" s="31">
        <f>SUM('FIGARO raw 2023'!AO653:AO675)</f>
        <v>107</v>
      </c>
      <c r="AO30" s="31">
        <f>SUM('FIGARO raw 2023'!AP653:AP675)</f>
        <v>177.99999999999997</v>
      </c>
      <c r="AP30" s="31">
        <f>SUM('FIGARO raw 2023'!AQ653:AQ675)</f>
        <v>285.6</v>
      </c>
      <c r="AQ30" s="31">
        <f>SUM('FIGARO raw 2023'!AR653:AR675)</f>
        <v>139.7</v>
      </c>
      <c r="AR30" s="31">
        <f>SUM('FIGARO raw 2023'!AS653:AS675)</f>
        <v>142.39999999999998</v>
      </c>
      <c r="AS30" s="31">
        <f>SUM('FIGARO raw 2023'!AT653:AT675)</f>
        <v>135.4</v>
      </c>
      <c r="AT30" s="31">
        <f>SUM('FIGARO raw 2023'!AU653:AU675)</f>
        <v>88.10000000000001</v>
      </c>
      <c r="AU30" s="31">
        <f>SUM('FIGARO raw 2023'!AV653:AV675)</f>
        <v>203.49999999999997</v>
      </c>
      <c r="AV30" s="31">
        <f>SUM('FIGARO raw 2023'!AW653:AW675)</f>
        <v>126.10000000000001</v>
      </c>
      <c r="AW30" s="31">
        <f>SUM('FIGARO raw 2023'!AX653:AX675)</f>
        <v>91.7</v>
      </c>
      <c r="AX30" s="31">
        <f>SUM('FIGARO raw 2023'!AY653:AY675)</f>
        <v>86.4</v>
      </c>
      <c r="AY30" s="31">
        <f>SUM('FIGARO raw 2023'!AZ653:AZ675)</f>
        <v>91.50000000000001</v>
      </c>
      <c r="AZ30" s="31">
        <f>SUM('FIGARO raw 2023'!BA653:BA675)</f>
        <v>318.29999999999995</v>
      </c>
      <c r="BA30" s="31">
        <f>SUM('FIGARO raw 2023'!BB653:BB675)</f>
        <v>100.49999999999999</v>
      </c>
      <c r="BB30" s="31">
        <f>SUM('FIGARO raw 2023'!BC653:BC675)</f>
        <v>113.99999999999999</v>
      </c>
      <c r="BC30" s="31">
        <f>SUM('FIGARO raw 2023'!BD653:BD675)</f>
        <v>188.3</v>
      </c>
      <c r="BD30" s="31">
        <f>SUM('FIGARO raw 2023'!BE653:BE675)</f>
        <v>204.29999999999995</v>
      </c>
      <c r="BE30" s="31">
        <f>SUM('FIGARO raw 2023'!BF653:BF675)</f>
        <v>103.60000000000001</v>
      </c>
      <c r="BF30" s="31">
        <f>SUM('FIGARO raw 2023'!BG653:BG675)</f>
        <v>209.5</v>
      </c>
      <c r="BG30" s="31">
        <f>SUM('FIGARO raw 2023'!BH653:BH675)</f>
        <v>126.20000000000002</v>
      </c>
      <c r="BH30" s="31">
        <f>SUM('FIGARO raw 2023'!BI653:BI675)</f>
        <v>77.4</v>
      </c>
      <c r="BI30" s="31">
        <f>SUM('FIGARO raw 2023'!BJ653:BJ675)</f>
        <v>75.9</v>
      </c>
      <c r="BJ30" s="31">
        <f>SUM('FIGARO raw 2023'!BK653:BK675)</f>
        <v>75.6</v>
      </c>
      <c r="BK30" s="31">
        <f>SUM('FIGARO raw 2023'!BL653:BL675)</f>
        <v>49.60000000000001</v>
      </c>
      <c r="BL30" s="31">
        <f>SUM('FIGARO raw 2023'!BM653:BM675)</f>
        <v>102.29999999999998</v>
      </c>
      <c r="BM30" s="31">
        <f>SUM('FIGARO raw 2023'!BN653:BN675)</f>
        <v>0</v>
      </c>
      <c r="BN30" s="31">
        <f>SUM('FIGARO raw 2023'!BO653:BO675)</f>
        <v>0</v>
      </c>
      <c r="BO30" s="31">
        <f>SUM('FIGARO raw 2023'!BP653:BP675)</f>
        <v>190.70000000000002</v>
      </c>
      <c r="BP30" s="31">
        <f>SUM('FIGARO raw 2023'!BQ653:BQ675)</f>
        <v>2442.5999999999995</v>
      </c>
      <c r="BQ30" s="31">
        <f>SUM('FIGARO raw 2023'!BR653:BR675)</f>
        <v>48.400000000000006</v>
      </c>
      <c r="BR30" s="31">
        <f>SUM('FIGARO raw 2023'!BS653:BS675)</f>
        <v>293.7</v>
      </c>
      <c r="BS30" s="31">
        <f>SUM('FIGARO raw 2023'!BT653:BT675)</f>
        <v>166</v>
      </c>
    </row>
    <row r="31" spans="1:71" x14ac:dyDescent="0.25">
      <c r="A31" s="36" t="s">
        <v>276</v>
      </c>
      <c r="B31" s="27" t="s">
        <v>343</v>
      </c>
      <c r="C31" s="31">
        <f>SUM('FIGARO raw 2023'!D677:D699)</f>
        <v>3803.0999999999995</v>
      </c>
      <c r="D31" s="31">
        <f>SUM('FIGARO raw 2023'!E677:E699)</f>
        <v>175.2</v>
      </c>
      <c r="E31" s="31">
        <f>SUM('FIGARO raw 2023'!F677:F699)</f>
        <v>148.39999999999998</v>
      </c>
      <c r="F31" s="31">
        <f>SUM('FIGARO raw 2023'!G677:G699)</f>
        <v>302</v>
      </c>
      <c r="G31" s="31">
        <f>SUM('FIGARO raw 2023'!H677:H699)</f>
        <v>23192.6</v>
      </c>
      <c r="H31" s="31">
        <f>SUM('FIGARO raw 2023'!I677:I699)</f>
        <v>4229.8</v>
      </c>
      <c r="I31" s="31">
        <f>SUM('FIGARO raw 2023'!J677:J699)</f>
        <v>1894.3999999999996</v>
      </c>
      <c r="J31" s="31">
        <f>SUM('FIGARO raw 2023'!K677:K699)</f>
        <v>2228.3999999999996</v>
      </c>
      <c r="K31" s="31">
        <f>SUM('FIGARO raw 2023'!L677:L699)</f>
        <v>435.8</v>
      </c>
      <c r="L31" s="31">
        <f>SUM('FIGARO raw 2023'!M677:M699)</f>
        <v>3091.1000000000004</v>
      </c>
      <c r="M31" s="31">
        <f>SUM('FIGARO raw 2023'!N677:N699)</f>
        <v>8962.4</v>
      </c>
      <c r="N31" s="31">
        <f>SUM('FIGARO raw 2023'!O677:O699)</f>
        <v>9593.399999999998</v>
      </c>
      <c r="O31" s="31">
        <f>SUM('FIGARO raw 2023'!P677:P699)</f>
        <v>4869</v>
      </c>
      <c r="P31" s="31">
        <f>SUM('FIGARO raw 2023'!Q677:Q699)</f>
        <v>2588.1000000000004</v>
      </c>
      <c r="Q31" s="31">
        <f>SUM('FIGARO raw 2023'!R677:R699)</f>
        <v>3663.2</v>
      </c>
      <c r="R31" s="31">
        <f>SUM('FIGARO raw 2023'!S677:S699)</f>
        <v>5162.2</v>
      </c>
      <c r="S31" s="31">
        <f>SUM('FIGARO raw 2023'!T677:T699)</f>
        <v>11322.1</v>
      </c>
      <c r="T31" s="31">
        <f>SUM('FIGARO raw 2023'!U677:U699)</f>
        <v>5038</v>
      </c>
      <c r="U31" s="31">
        <f>SUM('FIGARO raw 2023'!V677:V699)</f>
        <v>9237.099999999999</v>
      </c>
      <c r="V31" s="31">
        <f>SUM('FIGARO raw 2023'!W677:W699)</f>
        <v>9735</v>
      </c>
      <c r="W31" s="31">
        <f>SUM('FIGARO raw 2023'!X677:X699)</f>
        <v>1993.2999999999997</v>
      </c>
      <c r="X31" s="31">
        <f>SUM('FIGARO raw 2023'!Y677:Y699)</f>
        <v>6473.8</v>
      </c>
      <c r="Y31" s="31">
        <f>SUM('FIGARO raw 2023'!Z677:Z699)</f>
        <v>2264.2</v>
      </c>
      <c r="Z31" s="31">
        <f>SUM('FIGARO raw 2023'!AA677:AA699)</f>
        <v>5356.4</v>
      </c>
      <c r="AA31" s="31">
        <f>SUM('FIGARO raw 2023'!AB677:AB699)</f>
        <v>168.79999999999998</v>
      </c>
      <c r="AB31" s="31">
        <f>SUM('FIGARO raw 2023'!AC677:AC699)</f>
        <v>1802.7000000000003</v>
      </c>
      <c r="AC31" s="31">
        <f>SUM('FIGARO raw 2023'!AD677:AD699)</f>
        <v>10007.5</v>
      </c>
      <c r="AD31" s="31">
        <f>SUM('FIGARO raw 2023'!AE677:AE699)</f>
        <v>2341.2999999999997</v>
      </c>
      <c r="AE31" s="31">
        <f>SUM('FIGARO raw 2023'!AF677:AF699)</f>
        <v>44408.399999999994</v>
      </c>
      <c r="AF31" s="31">
        <f>SUM('FIGARO raw 2023'!AG677:AG699)</f>
        <v>10137</v>
      </c>
      <c r="AG31" s="31">
        <f>SUM('FIGARO raw 2023'!AH677:AH699)</f>
        <v>1797.7</v>
      </c>
      <c r="AH31" s="31">
        <f>SUM('FIGARO raw 2023'!AI677:AI699)</f>
        <v>1682.3999999999999</v>
      </c>
      <c r="AI31" s="31">
        <f>SUM('FIGARO raw 2023'!AJ677:AJ699)</f>
        <v>2382.1000000000004</v>
      </c>
      <c r="AJ31" s="31">
        <f>SUM('FIGARO raw 2023'!AK677:AK699)</f>
        <v>2936.6000000000004</v>
      </c>
      <c r="AK31" s="31">
        <f>SUM('FIGARO raw 2023'!AL677:AL699)</f>
        <v>177.39999999999998</v>
      </c>
      <c r="AL31" s="31">
        <f>SUM('FIGARO raw 2023'!AM677:AM699)</f>
        <v>4349.2</v>
      </c>
      <c r="AM31" s="31">
        <f>SUM('FIGARO raw 2023'!AN677:AN699)</f>
        <v>13155.999999999996</v>
      </c>
      <c r="AN31" s="31">
        <f>SUM('FIGARO raw 2023'!AO677:AO699)</f>
        <v>941.4000000000001</v>
      </c>
      <c r="AO31" s="31">
        <f>SUM('FIGARO raw 2023'!AP677:AP699)</f>
        <v>1770.2000000000003</v>
      </c>
      <c r="AP31" s="31">
        <f>SUM('FIGARO raw 2023'!AQ677:AQ699)</f>
        <v>39674.3</v>
      </c>
      <c r="AQ31" s="31">
        <f>SUM('FIGARO raw 2023'!AR677:AR699)</f>
        <v>265.5</v>
      </c>
      <c r="AR31" s="31">
        <f>SUM('FIGARO raw 2023'!AS677:AS699)</f>
        <v>198.8</v>
      </c>
      <c r="AS31" s="31">
        <f>SUM('FIGARO raw 2023'!AT677:AT699)</f>
        <v>1194.8</v>
      </c>
      <c r="AT31" s="31">
        <f>SUM('FIGARO raw 2023'!AU677:AU699)</f>
        <v>692.0999999999999</v>
      </c>
      <c r="AU31" s="31">
        <f>SUM('FIGARO raw 2023'!AV677:AV699)</f>
        <v>3557.3</v>
      </c>
      <c r="AV31" s="31">
        <f>SUM('FIGARO raw 2023'!AW677:AW699)</f>
        <v>1142.9</v>
      </c>
      <c r="AW31" s="31">
        <f>SUM('FIGARO raw 2023'!AX677:AX699)</f>
        <v>755.8000000000001</v>
      </c>
      <c r="AX31" s="31">
        <f>SUM('FIGARO raw 2023'!AY677:AY699)</f>
        <v>1100.6000000000001</v>
      </c>
      <c r="AY31" s="31">
        <f>SUM('FIGARO raw 2023'!AZ677:AZ699)</f>
        <v>465.29999999999995</v>
      </c>
      <c r="AZ31" s="31">
        <f>SUM('FIGARO raw 2023'!BA677:BA699)</f>
        <v>1574.3999999999999</v>
      </c>
      <c r="BA31" s="31">
        <f>SUM('FIGARO raw 2023'!BB677:BB699)</f>
        <v>195.7</v>
      </c>
      <c r="BB31" s="31">
        <f>SUM('FIGARO raw 2023'!BC677:BC699)</f>
        <v>802.8000000000001</v>
      </c>
      <c r="BC31" s="31">
        <f>SUM('FIGARO raw 2023'!BD677:BD699)</f>
        <v>2017.9</v>
      </c>
      <c r="BD31" s="31">
        <f>SUM('FIGARO raw 2023'!BE677:BE699)</f>
        <v>1020.9999999999999</v>
      </c>
      <c r="BE31" s="31">
        <f>SUM('FIGARO raw 2023'!BF677:BF699)</f>
        <v>694.0999999999999</v>
      </c>
      <c r="BF31" s="31">
        <f>SUM('FIGARO raw 2023'!BG677:BG699)</f>
        <v>3387.4000000000005</v>
      </c>
      <c r="BG31" s="31">
        <f>SUM('FIGARO raw 2023'!BH677:BH699)</f>
        <v>686.5</v>
      </c>
      <c r="BH31" s="31">
        <f>SUM('FIGARO raw 2023'!BI677:BI699)</f>
        <v>745.8</v>
      </c>
      <c r="BI31" s="31">
        <f>SUM('FIGARO raw 2023'!BJ677:BJ699)</f>
        <v>534.9000000000001</v>
      </c>
      <c r="BJ31" s="31">
        <f>SUM('FIGARO raw 2023'!BK677:BK699)</f>
        <v>308</v>
      </c>
      <c r="BK31" s="31">
        <f>SUM('FIGARO raw 2023'!BL677:BL699)</f>
        <v>200.5</v>
      </c>
      <c r="BL31" s="31">
        <f>SUM('FIGARO raw 2023'!BM677:BM699)</f>
        <v>332.7</v>
      </c>
      <c r="BM31" s="31">
        <f>SUM('FIGARO raw 2023'!BN677:BN699)</f>
        <v>0</v>
      </c>
      <c r="BN31" s="31">
        <f>SUM('FIGARO raw 2023'!BO677:BO699)</f>
        <v>0</v>
      </c>
      <c r="BO31" s="31">
        <f>SUM('FIGARO raw 2023'!BP677:BP699)</f>
        <v>1352.6999999999998</v>
      </c>
      <c r="BP31" s="31">
        <f>SUM('FIGARO raw 2023'!BQ677:BQ699)</f>
        <v>5527.999999999999</v>
      </c>
      <c r="BQ31" s="31">
        <f>SUM('FIGARO raw 2023'!BR677:BR699)</f>
        <v>87</v>
      </c>
      <c r="BR31" s="31">
        <f>SUM('FIGARO raw 2023'!BS677:BS699)</f>
        <v>7166.500000000002</v>
      </c>
      <c r="BS31" s="31">
        <f>SUM('FIGARO raw 2023'!BT677:BT699)</f>
        <v>2996.9</v>
      </c>
    </row>
    <row r="32" spans="1:71" x14ac:dyDescent="0.25">
      <c r="A32" s="36" t="s">
        <v>277</v>
      </c>
      <c r="B32" s="27" t="s">
        <v>344</v>
      </c>
      <c r="C32" s="31">
        <f>SUM('FIGARO raw 2023'!D701:D723)</f>
        <v>1246.1</v>
      </c>
      <c r="D32" s="31">
        <f>SUM('FIGARO raw 2023'!E701:E723)</f>
        <v>423.90000000000003</v>
      </c>
      <c r="E32" s="31">
        <f>SUM('FIGARO raw 2023'!F701:F723)</f>
        <v>436.5</v>
      </c>
      <c r="F32" s="31">
        <f>SUM('FIGARO raw 2023'!G701:G723)</f>
        <v>806.8</v>
      </c>
      <c r="G32" s="31">
        <f>SUM('FIGARO raw 2023'!H701:H723)</f>
        <v>1569.6</v>
      </c>
      <c r="H32" s="31">
        <f>SUM('FIGARO raw 2023'!I701:I723)</f>
        <v>1012.3</v>
      </c>
      <c r="I32" s="31">
        <f>SUM('FIGARO raw 2023'!J701:J723)</f>
        <v>940.5999999999999</v>
      </c>
      <c r="J32" s="31">
        <f>SUM('FIGARO raw 2023'!K701:K723)</f>
        <v>1116.4</v>
      </c>
      <c r="K32" s="31">
        <f>SUM('FIGARO raw 2023'!L701:L723)</f>
        <v>888.7</v>
      </c>
      <c r="L32" s="31">
        <f>SUM('FIGARO raw 2023'!M701:M723)</f>
        <v>1377</v>
      </c>
      <c r="M32" s="31">
        <f>SUM('FIGARO raw 2023'!N701:N723)</f>
        <v>1483.4</v>
      </c>
      <c r="N32" s="31">
        <f>SUM('FIGARO raw 2023'!O701:O723)</f>
        <v>1345.8</v>
      </c>
      <c r="O32" s="31">
        <f>SUM('FIGARO raw 2023'!P701:P723)</f>
        <v>1365.5</v>
      </c>
      <c r="P32" s="31">
        <f>SUM('FIGARO raw 2023'!Q701:Q723)</f>
        <v>1113.8000000000002</v>
      </c>
      <c r="Q32" s="31">
        <f>SUM('FIGARO raw 2023'!R701:R723)</f>
        <v>1515.1</v>
      </c>
      <c r="R32" s="31">
        <f>SUM('FIGARO raw 2023'!S701:S723)</f>
        <v>1388.8</v>
      </c>
      <c r="S32" s="31">
        <f>SUM('FIGARO raw 2023'!T701:T723)</f>
        <v>1236.4999999999998</v>
      </c>
      <c r="T32" s="31">
        <f>SUM('FIGARO raw 2023'!U701:U723)</f>
        <v>1183.8000000000002</v>
      </c>
      <c r="U32" s="31">
        <f>SUM('FIGARO raw 2023'!V701:V723)</f>
        <v>1214.3</v>
      </c>
      <c r="V32" s="31">
        <f>SUM('FIGARO raw 2023'!W701:W723)</f>
        <v>1276.8000000000002</v>
      </c>
      <c r="W32" s="31">
        <f>SUM('FIGARO raw 2023'!X701:X723)</f>
        <v>1087.5</v>
      </c>
      <c r="X32" s="31">
        <f>SUM('FIGARO raw 2023'!Y701:Y723)</f>
        <v>1065.4</v>
      </c>
      <c r="Y32" s="31">
        <f>SUM('FIGARO raw 2023'!Z701:Z723)</f>
        <v>1110.3000000000002</v>
      </c>
      <c r="Z32" s="31">
        <f>SUM('FIGARO raw 2023'!AA701:AA723)</f>
        <v>1334.2</v>
      </c>
      <c r="AA32" s="31">
        <f>SUM('FIGARO raw 2023'!AB701:AB723)</f>
        <v>551.9000000000001</v>
      </c>
      <c r="AB32" s="31">
        <f>SUM('FIGARO raw 2023'!AC701:AC723)</f>
        <v>1280.7</v>
      </c>
      <c r="AC32" s="31">
        <f>SUM('FIGARO raw 2023'!AD701:AD723)</f>
        <v>1316.8999999999999</v>
      </c>
      <c r="AD32" s="31">
        <f>SUM('FIGARO raw 2023'!AE701:AE723)</f>
        <v>1088.8000000000002</v>
      </c>
      <c r="AE32" s="31">
        <f>SUM('FIGARO raw 2023'!AF701:AF723)</f>
        <v>951.9</v>
      </c>
      <c r="AF32" s="31">
        <f>SUM('FIGARO raw 2023'!AG701:AG723)</f>
        <v>2225.6</v>
      </c>
      <c r="AG32" s="31">
        <f>SUM('FIGARO raw 2023'!AH701:AH723)</f>
        <v>1232.1999999999998</v>
      </c>
      <c r="AH32" s="31">
        <f>SUM('FIGARO raw 2023'!AI701:AI723)</f>
        <v>1426</v>
      </c>
      <c r="AI32" s="31">
        <f>SUM('FIGARO raw 2023'!AJ701:AJ723)</f>
        <v>1167.7</v>
      </c>
      <c r="AJ32" s="31">
        <f>SUM('FIGARO raw 2023'!AK701:AK723)</f>
        <v>1268.4</v>
      </c>
      <c r="AK32" s="31">
        <f>SUM('FIGARO raw 2023'!AL701:AL723)</f>
        <v>870.5</v>
      </c>
      <c r="AL32" s="31">
        <f>SUM('FIGARO raw 2023'!AM701:AM723)</f>
        <v>1200</v>
      </c>
      <c r="AM32" s="31">
        <f>SUM('FIGARO raw 2023'!AN701:AN723)</f>
        <v>938.4</v>
      </c>
      <c r="AN32" s="31">
        <f>SUM('FIGARO raw 2023'!AO701:AO723)</f>
        <v>1321.9</v>
      </c>
      <c r="AO32" s="31">
        <f>SUM('FIGARO raw 2023'!AP701:AP723)</f>
        <v>1139.1000000000001</v>
      </c>
      <c r="AP32" s="31">
        <f>SUM('FIGARO raw 2023'!AQ701:AQ723)</f>
        <v>1308.1</v>
      </c>
      <c r="AQ32" s="31">
        <f>SUM('FIGARO raw 2023'!AR701:AR723)</f>
        <v>690.5999999999999</v>
      </c>
      <c r="AR32" s="31">
        <f>SUM('FIGARO raw 2023'!AS701:AS723)</f>
        <v>974.9999999999999</v>
      </c>
      <c r="AS32" s="31">
        <f>SUM('FIGARO raw 2023'!AT701:AT723)</f>
        <v>1012.7</v>
      </c>
      <c r="AT32" s="31">
        <f>SUM('FIGARO raw 2023'!AU701:AU723)</f>
        <v>773.1</v>
      </c>
      <c r="AU32" s="31">
        <f>SUM('FIGARO raw 2023'!AV701:AV723)</f>
        <v>1094.9</v>
      </c>
      <c r="AV32" s="31">
        <f>SUM('FIGARO raw 2023'!AW701:AW723)</f>
        <v>1033.4</v>
      </c>
      <c r="AW32" s="31">
        <f>SUM('FIGARO raw 2023'!AX701:AX723)</f>
        <v>1120.4</v>
      </c>
      <c r="AX32" s="31">
        <f>SUM('FIGARO raw 2023'!AY701:AY723)</f>
        <v>973.6</v>
      </c>
      <c r="AY32" s="31">
        <f>SUM('FIGARO raw 2023'!AZ701:AZ723)</f>
        <v>887.3</v>
      </c>
      <c r="AZ32" s="31">
        <f>SUM('FIGARO raw 2023'!BA701:BA723)</f>
        <v>1114.1000000000001</v>
      </c>
      <c r="BA32" s="31">
        <f>SUM('FIGARO raw 2023'!BB701:BB723)</f>
        <v>711.6</v>
      </c>
      <c r="BB32" s="31">
        <f>SUM('FIGARO raw 2023'!BC701:BC723)</f>
        <v>1144.2</v>
      </c>
      <c r="BC32" s="31">
        <f>SUM('FIGARO raw 2023'!BD701:BD723)</f>
        <v>974.9000000000001</v>
      </c>
      <c r="BD32" s="31">
        <f>SUM('FIGARO raw 2023'!BE701:BE723)</f>
        <v>998.5</v>
      </c>
      <c r="BE32" s="31">
        <f>SUM('FIGARO raw 2023'!BF701:BF723)</f>
        <v>995.8</v>
      </c>
      <c r="BF32" s="31">
        <f>SUM('FIGARO raw 2023'!BG701:BG723)</f>
        <v>1393.6</v>
      </c>
      <c r="BG32" s="31">
        <f>SUM('FIGARO raw 2023'!BH701:BH723)</f>
        <v>1006.1999999999999</v>
      </c>
      <c r="BH32" s="31">
        <f>SUM('FIGARO raw 2023'!BI701:BI723)</f>
        <v>985.0999999999998</v>
      </c>
      <c r="BI32" s="31">
        <f>SUM('FIGARO raw 2023'!BJ701:BJ723)</f>
        <v>845.5</v>
      </c>
      <c r="BJ32" s="31">
        <f>SUM('FIGARO raw 2023'!BK701:BK723)</f>
        <v>807.2</v>
      </c>
      <c r="BK32" s="31">
        <f>SUM('FIGARO raw 2023'!BL701:BL723)</f>
        <v>625.8000000000001</v>
      </c>
      <c r="BL32" s="31">
        <f>SUM('FIGARO raw 2023'!BM701:BM723)</f>
        <v>875.7</v>
      </c>
      <c r="BM32" s="31">
        <f>SUM('FIGARO raw 2023'!BN701:BN723)</f>
        <v>0</v>
      </c>
      <c r="BN32" s="31">
        <f>SUM('FIGARO raw 2023'!BO701:BO723)</f>
        <v>0</v>
      </c>
      <c r="BO32" s="31">
        <f>SUM('FIGARO raw 2023'!BP701:BP723)</f>
        <v>1468</v>
      </c>
      <c r="BP32" s="31">
        <f>SUM('FIGARO raw 2023'!BQ701:BQ723)</f>
        <v>8251.7</v>
      </c>
      <c r="BQ32" s="31">
        <f>SUM('FIGARO raw 2023'!BR701:BR723)</f>
        <v>59.599999999999994</v>
      </c>
      <c r="BR32" s="31">
        <f>SUM('FIGARO raw 2023'!BS701:BS723)</f>
        <v>1571.4</v>
      </c>
      <c r="BS32" s="31">
        <f>SUM('FIGARO raw 2023'!BT701:BT723)</f>
        <v>3021.7000000000007</v>
      </c>
    </row>
    <row r="33" spans="1:71" x14ac:dyDescent="0.25">
      <c r="A33" s="36" t="s">
        <v>278</v>
      </c>
      <c r="B33" s="27" t="s">
        <v>345</v>
      </c>
      <c r="C33" s="31">
        <f>SUM('FIGARO raw 2023'!D725:D747)</f>
        <v>680.7</v>
      </c>
      <c r="D33" s="31">
        <f>SUM('FIGARO raw 2023'!E725:E747)</f>
        <v>40.7</v>
      </c>
      <c r="E33" s="31">
        <f>SUM('FIGARO raw 2023'!F725:F747)</f>
        <v>13.9</v>
      </c>
      <c r="F33" s="31">
        <f>SUM('FIGARO raw 2023'!G725:G747)</f>
        <v>182.89999999999998</v>
      </c>
      <c r="G33" s="31">
        <f>SUM('FIGARO raw 2023'!H725:H747)</f>
        <v>5108.4</v>
      </c>
      <c r="H33" s="31">
        <f>SUM('FIGARO raw 2023'!I725:I747)</f>
        <v>1052.2</v>
      </c>
      <c r="I33" s="31">
        <f>SUM('FIGARO raw 2023'!J725:J747)</f>
        <v>569.5</v>
      </c>
      <c r="J33" s="31">
        <f>SUM('FIGARO raw 2023'!K725:K747)</f>
        <v>1074.9</v>
      </c>
      <c r="K33" s="31">
        <f>SUM('FIGARO raw 2023'!L725:L747)</f>
        <v>142.9</v>
      </c>
      <c r="L33" s="31">
        <f>SUM('FIGARO raw 2023'!M725:M747)</f>
        <v>12504</v>
      </c>
      <c r="M33" s="31">
        <f>SUM('FIGARO raw 2023'!N725:N747)</f>
        <v>4214.5</v>
      </c>
      <c r="N33" s="31">
        <f>SUM('FIGARO raw 2023'!O725:O747)</f>
        <v>823.6</v>
      </c>
      <c r="O33" s="31">
        <f>SUM('FIGARO raw 2023'!P725:P747)</f>
        <v>2030.5</v>
      </c>
      <c r="P33" s="31">
        <f>SUM('FIGARO raw 2023'!Q725:Q747)</f>
        <v>1334.3000000000002</v>
      </c>
      <c r="Q33" s="31">
        <f>SUM('FIGARO raw 2023'!R725:R747)</f>
        <v>4957.8</v>
      </c>
      <c r="R33" s="31">
        <f>SUM('FIGARO raw 2023'!S725:S747)</f>
        <v>1622.9</v>
      </c>
      <c r="S33" s="31">
        <f>SUM('FIGARO raw 2023'!T725:T747)</f>
        <v>1323.2</v>
      </c>
      <c r="T33" s="31">
        <f>SUM('FIGARO raw 2023'!U725:U747)</f>
        <v>1765.5</v>
      </c>
      <c r="U33" s="31">
        <f>SUM('FIGARO raw 2023'!V725:V747)</f>
        <v>1924.5</v>
      </c>
      <c r="V33" s="31">
        <f>SUM('FIGARO raw 2023'!W725:W747)</f>
        <v>4370</v>
      </c>
      <c r="W33" s="31">
        <f>SUM('FIGARO raw 2023'!X725:X747)</f>
        <v>853.1</v>
      </c>
      <c r="X33" s="31">
        <f>SUM('FIGARO raw 2023'!Y725:Y747)</f>
        <v>1009.7</v>
      </c>
      <c r="Y33" s="31">
        <f>SUM('FIGARO raw 2023'!Z725:Z747)</f>
        <v>436.7</v>
      </c>
      <c r="Z33" s="31">
        <f>SUM('FIGARO raw 2023'!AA725:AA747)</f>
        <v>4285.2</v>
      </c>
      <c r="AA33" s="31">
        <f>SUM('FIGARO raw 2023'!AB725:AB747)</f>
        <v>20.4</v>
      </c>
      <c r="AB33" s="31">
        <f>SUM('FIGARO raw 2023'!AC725:AC747)</f>
        <v>373.1</v>
      </c>
      <c r="AC33" s="31">
        <f>SUM('FIGARO raw 2023'!AD725:AD747)</f>
        <v>3935.7000000000003</v>
      </c>
      <c r="AD33" s="31">
        <f>SUM('FIGARO raw 2023'!AE725:AE747)</f>
        <v>614.3</v>
      </c>
      <c r="AE33" s="31">
        <f>SUM('FIGARO raw 2023'!AF725:AF747)</f>
        <v>3103.7</v>
      </c>
      <c r="AF33" s="31">
        <f>SUM('FIGARO raw 2023'!AG725:AG747)</f>
        <v>1078.3</v>
      </c>
      <c r="AG33" s="31">
        <f>SUM('FIGARO raw 2023'!AH725:AH747)</f>
        <v>4228.9</v>
      </c>
      <c r="AH33" s="31">
        <f>SUM('FIGARO raw 2023'!AI725:AI747)</f>
        <v>311.19999999999993</v>
      </c>
      <c r="AI33" s="31">
        <f>SUM('FIGARO raw 2023'!AJ725:AJ747)</f>
        <v>208.70000000000005</v>
      </c>
      <c r="AJ33" s="31">
        <f>SUM('FIGARO raw 2023'!AK725:AK747)</f>
        <v>3839.6999999999994</v>
      </c>
      <c r="AK33" s="31">
        <f>SUM('FIGARO raw 2023'!AL725:AL747)</f>
        <v>148.89999999999998</v>
      </c>
      <c r="AL33" s="31">
        <f>SUM('FIGARO raw 2023'!AM725:AM747)</f>
        <v>454.1</v>
      </c>
      <c r="AM33" s="31">
        <f>SUM('FIGARO raw 2023'!AN725:AN747)</f>
        <v>548.9999999999999</v>
      </c>
      <c r="AN33" s="31">
        <f>SUM('FIGARO raw 2023'!AO725:AO747)</f>
        <v>193.3</v>
      </c>
      <c r="AO33" s="31">
        <f>SUM('FIGARO raw 2023'!AP725:AP747)</f>
        <v>225.00000000000003</v>
      </c>
      <c r="AP33" s="31">
        <f>SUM('FIGARO raw 2023'!AQ725:AQ747)</f>
        <v>496.7000000000001</v>
      </c>
      <c r="AQ33" s="31">
        <f>SUM('FIGARO raw 2023'!AR725:AR747)</f>
        <v>55.8</v>
      </c>
      <c r="AR33" s="31">
        <f>SUM('FIGARO raw 2023'!AS725:AS747)</f>
        <v>26.099999999999998</v>
      </c>
      <c r="AS33" s="31">
        <f>SUM('FIGARO raw 2023'!AT725:AT747)</f>
        <v>41.300000000000004</v>
      </c>
      <c r="AT33" s="31">
        <f>SUM('FIGARO raw 2023'!AU725:AU747)</f>
        <v>89.39999999999999</v>
      </c>
      <c r="AU33" s="31">
        <f>SUM('FIGARO raw 2023'!AV725:AV747)</f>
        <v>301.2</v>
      </c>
      <c r="AV33" s="31">
        <f>SUM('FIGARO raw 2023'!AW725:AW747)</f>
        <v>237.3</v>
      </c>
      <c r="AW33" s="31">
        <f>SUM('FIGARO raw 2023'!AX725:AX747)</f>
        <v>153.5</v>
      </c>
      <c r="AX33" s="31">
        <f>SUM('FIGARO raw 2023'!AY725:AY747)</f>
        <v>168.8</v>
      </c>
      <c r="AY33" s="31">
        <f>SUM('FIGARO raw 2023'!AZ725:AZ747)</f>
        <v>87.8</v>
      </c>
      <c r="AZ33" s="31">
        <f>SUM('FIGARO raw 2023'!BA725:BA747)</f>
        <v>124.69999999999999</v>
      </c>
      <c r="BA33" s="31">
        <f>SUM('FIGARO raw 2023'!BB725:BB747)</f>
        <v>31.200000000000003</v>
      </c>
      <c r="BB33" s="31">
        <f>SUM('FIGARO raw 2023'!BC725:BC747)</f>
        <v>115.29999999999998</v>
      </c>
      <c r="BC33" s="31">
        <f>SUM('FIGARO raw 2023'!BD725:BD747)</f>
        <v>218.2</v>
      </c>
      <c r="BD33" s="31">
        <f>SUM('FIGARO raw 2023'!BE725:BE747)</f>
        <v>658.1</v>
      </c>
      <c r="BE33" s="31">
        <f>SUM('FIGARO raw 2023'!BF725:BF747)</f>
        <v>224.40000000000003</v>
      </c>
      <c r="BF33" s="31">
        <f>SUM('FIGARO raw 2023'!BG725:BG747)</f>
        <v>1053.6000000000001</v>
      </c>
      <c r="BG33" s="31">
        <f>SUM('FIGARO raw 2023'!BH725:BH747)</f>
        <v>145.5</v>
      </c>
      <c r="BH33" s="31">
        <f>SUM('FIGARO raw 2023'!BI725:BI747)</f>
        <v>77.5</v>
      </c>
      <c r="BI33" s="31">
        <f>SUM('FIGARO raw 2023'!BJ725:BJ747)</f>
        <v>74.60000000000001</v>
      </c>
      <c r="BJ33" s="31">
        <f>SUM('FIGARO raw 2023'!BK725:BK747)</f>
        <v>118.79999999999998</v>
      </c>
      <c r="BK33" s="31">
        <f>SUM('FIGARO raw 2023'!BL725:BL747)</f>
        <v>38.7</v>
      </c>
      <c r="BL33" s="31">
        <f>SUM('FIGARO raw 2023'!BM725:BM747)</f>
        <v>69.6</v>
      </c>
      <c r="BM33" s="31">
        <f>SUM('FIGARO raw 2023'!BN725:BN747)</f>
        <v>0</v>
      </c>
      <c r="BN33" s="31">
        <f>SUM('FIGARO raw 2023'!BO725:BO747)</f>
        <v>0</v>
      </c>
      <c r="BO33" s="31">
        <f>SUM('FIGARO raw 2023'!BP725:BP747)</f>
        <v>1854.0000000000002</v>
      </c>
      <c r="BP33" s="31">
        <f>SUM('FIGARO raw 2023'!BQ725:BQ747)</f>
        <v>6246.2</v>
      </c>
      <c r="BQ33" s="31">
        <f>SUM('FIGARO raw 2023'!BR725:BR747)</f>
        <v>24.800000000000004</v>
      </c>
      <c r="BR33" s="31">
        <f>SUM('FIGARO raw 2023'!BS725:BS747)</f>
        <v>7228.900000000001</v>
      </c>
      <c r="BS33" s="31">
        <f>SUM('FIGARO raw 2023'!BT725:BT747)</f>
        <v>209.09999999999997</v>
      </c>
    </row>
    <row r="34" spans="1:71" x14ac:dyDescent="0.25">
      <c r="A34" s="36" t="s">
        <v>136</v>
      </c>
      <c r="B34" s="27" t="s">
        <v>346</v>
      </c>
      <c r="C34" s="31">
        <f>SUM('FIGARO raw 2023'!D749:D771)</f>
        <v>46.900000000000006</v>
      </c>
      <c r="D34" s="31">
        <f>SUM('FIGARO raw 2023'!E749:E771)</f>
        <v>23.700000000000003</v>
      </c>
      <c r="E34" s="31">
        <f>SUM('FIGARO raw 2023'!F749:F771)</f>
        <v>13.1</v>
      </c>
      <c r="F34" s="31">
        <f>SUM('FIGARO raw 2023'!G749:G771)</f>
        <v>61.400000000000006</v>
      </c>
      <c r="G34" s="31">
        <f>SUM('FIGARO raw 2023'!H749:H771)</f>
        <v>737</v>
      </c>
      <c r="H34" s="31">
        <f>SUM('FIGARO raw 2023'!I749:I771)</f>
        <v>85.5</v>
      </c>
      <c r="I34" s="31">
        <f>SUM('FIGARO raw 2023'!J749:J771)</f>
        <v>73.9</v>
      </c>
      <c r="J34" s="31">
        <f>SUM('FIGARO raw 2023'!K749:K771)</f>
        <v>122.19999999999999</v>
      </c>
      <c r="K34" s="31">
        <f>SUM('FIGARO raw 2023'!L749:L771)</f>
        <v>15.3</v>
      </c>
      <c r="L34" s="31">
        <f>SUM('FIGARO raw 2023'!M749:M771)</f>
        <v>3769.8999999999996</v>
      </c>
      <c r="M34" s="31">
        <f>SUM('FIGARO raw 2023'!N749:N771)</f>
        <v>632.4000000000001</v>
      </c>
      <c r="N34" s="31">
        <f>SUM('FIGARO raw 2023'!O749:O771)</f>
        <v>262.2</v>
      </c>
      <c r="O34" s="31">
        <f>SUM('FIGARO raw 2023'!P749:P771)</f>
        <v>131.10000000000002</v>
      </c>
      <c r="P34" s="31">
        <f>SUM('FIGARO raw 2023'!Q749:Q771)</f>
        <v>201.2</v>
      </c>
      <c r="Q34" s="31">
        <f>SUM('FIGARO raw 2023'!R749:R771)</f>
        <v>667.8999999999999</v>
      </c>
      <c r="R34" s="31">
        <f>SUM('FIGARO raw 2023'!S749:S771)</f>
        <v>215.6</v>
      </c>
      <c r="S34" s="31">
        <f>SUM('FIGARO raw 2023'!T749:T771)</f>
        <v>349.79999999999995</v>
      </c>
      <c r="T34" s="31">
        <f>SUM('FIGARO raw 2023'!U749:U771)</f>
        <v>219.39999999999998</v>
      </c>
      <c r="U34" s="31">
        <f>SUM('FIGARO raw 2023'!V749:V771)</f>
        <v>332.09999999999997</v>
      </c>
      <c r="V34" s="31">
        <f>SUM('FIGARO raw 2023'!W749:W771)</f>
        <v>407.4</v>
      </c>
      <c r="W34" s="31">
        <f>SUM('FIGARO raw 2023'!X749:X771)</f>
        <v>184.4</v>
      </c>
      <c r="X34" s="31">
        <f>SUM('FIGARO raw 2023'!Y749:Y771)</f>
        <v>90.7</v>
      </c>
      <c r="Y34" s="31">
        <f>SUM('FIGARO raw 2023'!Z749:Z771)</f>
        <v>58.900000000000006</v>
      </c>
      <c r="Z34" s="31">
        <f>SUM('FIGARO raw 2023'!AA749:AA771)</f>
        <v>475.2</v>
      </c>
      <c r="AA34" s="31">
        <f>SUM('FIGARO raw 2023'!AB749:AB771)</f>
        <v>2.9000000000000004</v>
      </c>
      <c r="AB34" s="31">
        <f>SUM('FIGARO raw 2023'!AC749:AC771)</f>
        <v>81.30000000000001</v>
      </c>
      <c r="AC34" s="31">
        <f>SUM('FIGARO raw 2023'!AD749:AD771)</f>
        <v>336.9</v>
      </c>
      <c r="AD34" s="31">
        <f>SUM('FIGARO raw 2023'!AE749:AE771)</f>
        <v>99</v>
      </c>
      <c r="AE34" s="31">
        <f>SUM('FIGARO raw 2023'!AF749:AF771)</f>
        <v>645.4000000000001</v>
      </c>
      <c r="AF34" s="31">
        <f>SUM('FIGARO raw 2023'!AG749:AG771)</f>
        <v>61.900000000000006</v>
      </c>
      <c r="AG34" s="31">
        <f>SUM('FIGARO raw 2023'!AH749:AH771)</f>
        <v>495.9</v>
      </c>
      <c r="AH34" s="31">
        <f>SUM('FIGARO raw 2023'!AI749:AI771)</f>
        <v>9887.400000000001</v>
      </c>
      <c r="AI34" s="31">
        <f>SUM('FIGARO raw 2023'!AJ749:AJ771)</f>
        <v>68.6</v>
      </c>
      <c r="AJ34" s="31">
        <f>SUM('FIGARO raw 2023'!AK749:AK771)</f>
        <v>1321.6999999999998</v>
      </c>
      <c r="AK34" s="31">
        <f>SUM('FIGARO raw 2023'!AL749:AL771)</f>
        <v>21.7</v>
      </c>
      <c r="AL34" s="31">
        <f>SUM('FIGARO raw 2023'!AM749:AM771)</f>
        <v>66.6</v>
      </c>
      <c r="AM34" s="31">
        <f>SUM('FIGARO raw 2023'!AN749:AN771)</f>
        <v>146.8</v>
      </c>
      <c r="AN34" s="31">
        <f>SUM('FIGARO raw 2023'!AO749:AO771)</f>
        <v>20.4</v>
      </c>
      <c r="AO34" s="31">
        <f>SUM('FIGARO raw 2023'!AP749:AP771)</f>
        <v>38.599999999999994</v>
      </c>
      <c r="AP34" s="31">
        <f>SUM('FIGARO raw 2023'!AQ749:AQ771)</f>
        <v>38.4</v>
      </c>
      <c r="AQ34" s="31">
        <f>SUM('FIGARO raw 2023'!AR749:AR771)</f>
        <v>7.399999999999999</v>
      </c>
      <c r="AR34" s="31">
        <f>SUM('FIGARO raw 2023'!AS749:AS771)</f>
        <v>1.9000000000000001</v>
      </c>
      <c r="AS34" s="31">
        <f>SUM('FIGARO raw 2023'!AT749:AT771)</f>
        <v>10.2</v>
      </c>
      <c r="AT34" s="31">
        <f>SUM('FIGARO raw 2023'!AU749:AU771)</f>
        <v>5</v>
      </c>
      <c r="AU34" s="31">
        <f>SUM('FIGARO raw 2023'!AV749:AV771)</f>
        <v>29.2</v>
      </c>
      <c r="AV34" s="31">
        <f>SUM('FIGARO raw 2023'!AW749:AW771)</f>
        <v>19</v>
      </c>
      <c r="AW34" s="31">
        <f>SUM('FIGARO raw 2023'!AX749:AX771)</f>
        <v>10.500000000000002</v>
      </c>
      <c r="AX34" s="31">
        <f>SUM('FIGARO raw 2023'!AY749:AY771)</f>
        <v>11.899999999999999</v>
      </c>
      <c r="AY34" s="31">
        <f>SUM('FIGARO raw 2023'!AZ749:AZ771)</f>
        <v>8.1</v>
      </c>
      <c r="AZ34" s="31">
        <f>SUM('FIGARO raw 2023'!BA749:BA771)</f>
        <v>50.50000000000001</v>
      </c>
      <c r="BA34" s="31">
        <f>SUM('FIGARO raw 2023'!BB749:BB771)</f>
        <v>3.7</v>
      </c>
      <c r="BB34" s="31">
        <f>SUM('FIGARO raw 2023'!BC749:BC771)</f>
        <v>108.9</v>
      </c>
      <c r="BC34" s="31">
        <f>SUM('FIGARO raw 2023'!BD749:BD771)</f>
        <v>29.900000000000006</v>
      </c>
      <c r="BD34" s="31">
        <f>SUM('FIGARO raw 2023'!BE749:BE771)</f>
        <v>95.80000000000001</v>
      </c>
      <c r="BE34" s="31">
        <f>SUM('FIGARO raw 2023'!BF749:BF771)</f>
        <v>30.6</v>
      </c>
      <c r="BF34" s="31">
        <f>SUM('FIGARO raw 2023'!BG749:BG771)</f>
        <v>112.50000000000001</v>
      </c>
      <c r="BG34" s="31">
        <f>SUM('FIGARO raw 2023'!BH749:BH771)</f>
        <v>25.9</v>
      </c>
      <c r="BH34" s="31">
        <f>SUM('FIGARO raw 2023'!BI749:BI771)</f>
        <v>11.4</v>
      </c>
      <c r="BI34" s="31">
        <f>SUM('FIGARO raw 2023'!BJ749:BJ771)</f>
        <v>8.5</v>
      </c>
      <c r="BJ34" s="31">
        <f>SUM('FIGARO raw 2023'!BK749:BK771)</f>
        <v>6</v>
      </c>
      <c r="BK34" s="31">
        <f>SUM('FIGARO raw 2023'!BL749:BL771)</f>
        <v>2.8000000000000003</v>
      </c>
      <c r="BL34" s="31">
        <f>SUM('FIGARO raw 2023'!BM749:BM771)</f>
        <v>4.800000000000001</v>
      </c>
      <c r="BM34" s="31">
        <f>SUM('FIGARO raw 2023'!BN749:BN771)</f>
        <v>0</v>
      </c>
      <c r="BN34" s="31">
        <f>SUM('FIGARO raw 2023'!BO749:BO771)</f>
        <v>0</v>
      </c>
      <c r="BO34" s="31">
        <f>SUM('FIGARO raw 2023'!BP749:BP771)</f>
        <v>48.5</v>
      </c>
      <c r="BP34" s="31">
        <f>SUM('FIGARO raw 2023'!BQ749:BQ771)</f>
        <v>3661.5999999999995</v>
      </c>
      <c r="BQ34" s="31">
        <f>SUM('FIGARO raw 2023'!BR749:BR771)</f>
        <v>0</v>
      </c>
      <c r="BR34" s="31">
        <f>SUM('FIGARO raw 2023'!BS749:BS771)</f>
        <v>1040.1999999999998</v>
      </c>
      <c r="BS34" s="31">
        <f>SUM('FIGARO raw 2023'!BT749:BT771)</f>
        <v>745</v>
      </c>
    </row>
    <row r="35" spans="1:71" x14ac:dyDescent="0.25">
      <c r="A35" s="36" t="s">
        <v>139</v>
      </c>
      <c r="B35" s="27" t="s">
        <v>347</v>
      </c>
      <c r="C35" s="31">
        <f>SUM('FIGARO raw 2023'!D773:D795)</f>
        <v>32.8</v>
      </c>
      <c r="D35" s="31">
        <f>SUM('FIGARO raw 2023'!E773:E795)</f>
        <v>2.8000000000000003</v>
      </c>
      <c r="E35" s="31">
        <f>SUM('FIGARO raw 2023'!F773:F795)</f>
        <v>1.4</v>
      </c>
      <c r="F35" s="31">
        <f>SUM('FIGARO raw 2023'!G773:G795)</f>
        <v>5.2</v>
      </c>
      <c r="G35" s="31">
        <f>SUM('FIGARO raw 2023'!H773:H795)</f>
        <v>143.20000000000002</v>
      </c>
      <c r="H35" s="31">
        <f>SUM('FIGARO raw 2023'!I773:I795)</f>
        <v>38.2</v>
      </c>
      <c r="I35" s="31">
        <f>SUM('FIGARO raw 2023'!J773:J795)</f>
        <v>11.899999999999999</v>
      </c>
      <c r="J35" s="31">
        <f>SUM('FIGARO raw 2023'!K773:K795)</f>
        <v>16.7</v>
      </c>
      <c r="K35" s="31">
        <f>SUM('FIGARO raw 2023'!L773:L795)</f>
        <v>9.3</v>
      </c>
      <c r="L35" s="31">
        <f>SUM('FIGARO raw 2023'!M773:M795)</f>
        <v>363.40000000000003</v>
      </c>
      <c r="M35" s="31">
        <f>SUM('FIGARO raw 2023'!N773:N795)</f>
        <v>156.3</v>
      </c>
      <c r="N35" s="31">
        <f>SUM('FIGARO raw 2023'!O773:O795)</f>
        <v>86.4</v>
      </c>
      <c r="O35" s="31">
        <f>SUM('FIGARO raw 2023'!P773:P795)</f>
        <v>57.8</v>
      </c>
      <c r="P35" s="31">
        <f>SUM('FIGARO raw 2023'!Q773:Q795)</f>
        <v>34.199999999999996</v>
      </c>
      <c r="Q35" s="31">
        <f>SUM('FIGARO raw 2023'!R773:R795)</f>
        <v>84.30000000000001</v>
      </c>
      <c r="R35" s="31">
        <f>SUM('FIGARO raw 2023'!S773:S795)</f>
        <v>106.89999999999999</v>
      </c>
      <c r="S35" s="31">
        <f>SUM('FIGARO raw 2023'!T773:T795)</f>
        <v>184.1</v>
      </c>
      <c r="T35" s="31">
        <f>SUM('FIGARO raw 2023'!U773:U795)</f>
        <v>171.1</v>
      </c>
      <c r="U35" s="31">
        <f>SUM('FIGARO raw 2023'!V773:V795)</f>
        <v>240.60000000000002</v>
      </c>
      <c r="V35" s="31">
        <f>SUM('FIGARO raw 2023'!W773:W795)</f>
        <v>191</v>
      </c>
      <c r="W35" s="31">
        <f>SUM('FIGARO raw 2023'!X773:X795)</f>
        <v>218.10000000000002</v>
      </c>
      <c r="X35" s="31">
        <f>SUM('FIGARO raw 2023'!Y773:Y795)</f>
        <v>48.1</v>
      </c>
      <c r="Y35" s="31">
        <f>SUM('FIGARO raw 2023'!Z773:Z795)</f>
        <v>68.19999999999999</v>
      </c>
      <c r="Z35" s="31">
        <f>SUM('FIGARO raw 2023'!AA773:AA795)</f>
        <v>298</v>
      </c>
      <c r="AA35" s="31">
        <f>SUM('FIGARO raw 2023'!AB773:AB795)</f>
        <v>1.8</v>
      </c>
      <c r="AB35" s="31">
        <f>SUM('FIGARO raw 2023'!AC773:AC795)</f>
        <v>19.799999999999997</v>
      </c>
      <c r="AC35" s="31">
        <f>SUM('FIGARO raw 2023'!AD773:AD795)</f>
        <v>146.7</v>
      </c>
      <c r="AD35" s="31">
        <f>SUM('FIGARO raw 2023'!AE773:AE795)</f>
        <v>26.599999999999994</v>
      </c>
      <c r="AE35" s="31">
        <f>SUM('FIGARO raw 2023'!AF773:AF795)</f>
        <v>115.19999999999999</v>
      </c>
      <c r="AF35" s="31">
        <f>SUM('FIGARO raw 2023'!AG773:AG795)</f>
        <v>57.8</v>
      </c>
      <c r="AG35" s="31">
        <f>SUM('FIGARO raw 2023'!AH773:AH795)</f>
        <v>36.5</v>
      </c>
      <c r="AH35" s="31">
        <f>SUM('FIGARO raw 2023'!AI773:AI795)</f>
        <v>74.19999999999999</v>
      </c>
      <c r="AI35" s="31">
        <f>SUM('FIGARO raw 2023'!AJ773:AJ795)</f>
        <v>1011.5</v>
      </c>
      <c r="AJ35" s="31">
        <f>SUM('FIGARO raw 2023'!AK773:AK795)</f>
        <v>251.89999999999992</v>
      </c>
      <c r="AK35" s="31">
        <f>SUM('FIGARO raw 2023'!AL773:AL795)</f>
        <v>107.6</v>
      </c>
      <c r="AL35" s="31">
        <f>SUM('FIGARO raw 2023'!AM773:AM795)</f>
        <v>56</v>
      </c>
      <c r="AM35" s="31">
        <f>SUM('FIGARO raw 2023'!AN773:AN795)</f>
        <v>29.300000000000004</v>
      </c>
      <c r="AN35" s="31">
        <f>SUM('FIGARO raw 2023'!AO773:AO795)</f>
        <v>76.60000000000001</v>
      </c>
      <c r="AO35" s="31">
        <f>SUM('FIGARO raw 2023'!AP773:AP795)</f>
        <v>40.300000000000004</v>
      </c>
      <c r="AP35" s="31">
        <f>SUM('FIGARO raw 2023'!AQ773:AQ795)</f>
        <v>119.50000000000003</v>
      </c>
      <c r="AQ35" s="31">
        <f>SUM('FIGARO raw 2023'!AR773:AR795)</f>
        <v>49</v>
      </c>
      <c r="AR35" s="31">
        <f>SUM('FIGARO raw 2023'!AS773:AS795)</f>
        <v>30.400000000000006</v>
      </c>
      <c r="AS35" s="31">
        <f>SUM('FIGARO raw 2023'!AT773:AT795)</f>
        <v>71.9</v>
      </c>
      <c r="AT35" s="31">
        <f>SUM('FIGARO raw 2023'!AU773:AU795)</f>
        <v>9.4</v>
      </c>
      <c r="AU35" s="31">
        <f>SUM('FIGARO raw 2023'!AV773:AV795)</f>
        <v>172.3</v>
      </c>
      <c r="AV35" s="31">
        <f>SUM('FIGARO raw 2023'!AW773:AW795)</f>
        <v>65.3</v>
      </c>
      <c r="AW35" s="31">
        <f>SUM('FIGARO raw 2023'!AX773:AX795)</f>
        <v>47.599999999999994</v>
      </c>
      <c r="AX35" s="31">
        <f>SUM('FIGARO raw 2023'!AY773:AY795)</f>
        <v>32.10000000000001</v>
      </c>
      <c r="AY35" s="31">
        <f>SUM('FIGARO raw 2023'!AZ773:AZ795)</f>
        <v>21.5</v>
      </c>
      <c r="AZ35" s="31">
        <f>SUM('FIGARO raw 2023'!BA773:BA795)</f>
        <v>35.800000000000004</v>
      </c>
      <c r="BA35" s="31">
        <f>SUM('FIGARO raw 2023'!BB773:BB795)</f>
        <v>8.7</v>
      </c>
      <c r="BB35" s="31">
        <f>SUM('FIGARO raw 2023'!BC773:BC795)</f>
        <v>1038</v>
      </c>
      <c r="BC35" s="31">
        <f>SUM('FIGARO raw 2023'!BD773:BD795)</f>
        <v>59.300000000000004</v>
      </c>
      <c r="BD35" s="31">
        <f>SUM('FIGARO raw 2023'!BE773:BE795)</f>
        <v>180.10000000000002</v>
      </c>
      <c r="BE35" s="31">
        <f>SUM('FIGARO raw 2023'!BF773:BF795)</f>
        <v>38</v>
      </c>
      <c r="BF35" s="31">
        <f>SUM('FIGARO raw 2023'!BG773:BG795)</f>
        <v>122.9</v>
      </c>
      <c r="BG35" s="31">
        <f>SUM('FIGARO raw 2023'!BH773:BH795)</f>
        <v>39.5</v>
      </c>
      <c r="BH35" s="31">
        <f>SUM('FIGARO raw 2023'!BI773:BI795)</f>
        <v>48.099999999999994</v>
      </c>
      <c r="BI35" s="31">
        <f>SUM('FIGARO raw 2023'!BJ773:BJ795)</f>
        <v>19.599999999999998</v>
      </c>
      <c r="BJ35" s="31">
        <f>SUM('FIGARO raw 2023'!BK773:BK795)</f>
        <v>51.2</v>
      </c>
      <c r="BK35" s="31">
        <f>SUM('FIGARO raw 2023'!BL773:BL795)</f>
        <v>3.2</v>
      </c>
      <c r="BL35" s="31">
        <f>SUM('FIGARO raw 2023'!BM773:BM795)</f>
        <v>17.7</v>
      </c>
      <c r="BM35" s="31">
        <f>SUM('FIGARO raw 2023'!BN773:BN795)</f>
        <v>0</v>
      </c>
      <c r="BN35" s="31">
        <f>SUM('FIGARO raw 2023'!BO773:BO795)</f>
        <v>0</v>
      </c>
      <c r="BO35" s="31">
        <f>SUM('FIGARO raw 2023'!BP773:BP795)</f>
        <v>51.10000000000001</v>
      </c>
      <c r="BP35" s="31">
        <f>SUM('FIGARO raw 2023'!BQ773:BQ795)</f>
        <v>6380.800000000001</v>
      </c>
      <c r="BQ35" s="31">
        <f>SUM('FIGARO raw 2023'!BR773:BR795)</f>
        <v>0.1</v>
      </c>
      <c r="BR35" s="31">
        <f>SUM('FIGARO raw 2023'!BS773:BS795)</f>
        <v>804</v>
      </c>
      <c r="BS35" s="31">
        <f>SUM('FIGARO raw 2023'!BT773:BT795)</f>
        <v>-183.9</v>
      </c>
    </row>
    <row r="36" spans="1:71" x14ac:dyDescent="0.25">
      <c r="A36" s="36" t="s">
        <v>279</v>
      </c>
      <c r="B36" s="27" t="s">
        <v>348</v>
      </c>
      <c r="C36" s="31">
        <f>SUM('FIGARO raw 2023'!D797:D819)</f>
        <v>60.900000000000006</v>
      </c>
      <c r="D36" s="31">
        <f>SUM('FIGARO raw 2023'!E797:E819)</f>
        <v>7.599999999999999</v>
      </c>
      <c r="E36" s="31">
        <f>SUM('FIGARO raw 2023'!F797:F819)</f>
        <v>11.399999999999999</v>
      </c>
      <c r="F36" s="31">
        <f>SUM('FIGARO raw 2023'!G797:G819)</f>
        <v>40.2</v>
      </c>
      <c r="G36" s="31">
        <f>SUM('FIGARO raw 2023'!H797:H819)</f>
        <v>493.4</v>
      </c>
      <c r="H36" s="31">
        <f>SUM('FIGARO raw 2023'!I797:I819)</f>
        <v>75.7</v>
      </c>
      <c r="I36" s="31">
        <f>SUM('FIGARO raw 2023'!J797:J819)</f>
        <v>62.99999999999999</v>
      </c>
      <c r="J36" s="31">
        <f>SUM('FIGARO raw 2023'!K797:K819)</f>
        <v>100.80000000000001</v>
      </c>
      <c r="K36" s="31">
        <f>SUM('FIGARO raw 2023'!L797:L819)</f>
        <v>14.899999999999999</v>
      </c>
      <c r="L36" s="31">
        <f>SUM('FIGARO raw 2023'!M797:M819)</f>
        <v>277.79999999999995</v>
      </c>
      <c r="M36" s="31">
        <f>SUM('FIGARO raw 2023'!N797:N819)</f>
        <v>318</v>
      </c>
      <c r="N36" s="31">
        <f>SUM('FIGARO raw 2023'!O797:O819)</f>
        <v>135.2</v>
      </c>
      <c r="O36" s="31">
        <f>SUM('FIGARO raw 2023'!P797:P819)</f>
        <v>111.1</v>
      </c>
      <c r="P36" s="31">
        <f>SUM('FIGARO raw 2023'!Q797:Q819)</f>
        <v>122.4</v>
      </c>
      <c r="Q36" s="31">
        <f>SUM('FIGARO raw 2023'!R797:R819)</f>
        <v>212.7</v>
      </c>
      <c r="R36" s="31">
        <f>SUM('FIGARO raw 2023'!S797:S819)</f>
        <v>141.6</v>
      </c>
      <c r="S36" s="31">
        <f>SUM('FIGARO raw 2023'!T797:T819)</f>
        <v>79.4</v>
      </c>
      <c r="T36" s="31">
        <f>SUM('FIGARO raw 2023'!U797:U819)</f>
        <v>81.89999999999999</v>
      </c>
      <c r="U36" s="31">
        <f>SUM('FIGARO raw 2023'!V797:V819)</f>
        <v>145.7</v>
      </c>
      <c r="V36" s="31">
        <f>SUM('FIGARO raw 2023'!W797:W819)</f>
        <v>235.60000000000002</v>
      </c>
      <c r="W36" s="31">
        <f>SUM('FIGARO raw 2023'!X797:X819)</f>
        <v>149</v>
      </c>
      <c r="X36" s="31">
        <f>SUM('FIGARO raw 2023'!Y797:Y819)</f>
        <v>54.800000000000004</v>
      </c>
      <c r="Y36" s="31">
        <f>SUM('FIGARO raw 2023'!Z797:Z819)</f>
        <v>57.60000000000001</v>
      </c>
      <c r="Z36" s="31">
        <f>SUM('FIGARO raw 2023'!AA797:AA819)</f>
        <v>190.9</v>
      </c>
      <c r="AA36" s="31">
        <f>SUM('FIGARO raw 2023'!AB797:AB819)</f>
        <v>5.8999999999999995</v>
      </c>
      <c r="AB36" s="31">
        <f>SUM('FIGARO raw 2023'!AC797:AC819)</f>
        <v>69.5</v>
      </c>
      <c r="AC36" s="31">
        <f>SUM('FIGARO raw 2023'!AD797:AD819)</f>
        <v>375.4</v>
      </c>
      <c r="AD36" s="31">
        <f>SUM('FIGARO raw 2023'!AE797:AE819)</f>
        <v>237.4</v>
      </c>
      <c r="AE36" s="31">
        <f>SUM('FIGARO raw 2023'!AF797:AF819)</f>
        <v>2082.8</v>
      </c>
      <c r="AF36" s="31">
        <f>SUM('FIGARO raw 2023'!AG797:AG819)</f>
        <v>545</v>
      </c>
      <c r="AG36" s="31">
        <f>SUM('FIGARO raw 2023'!AH797:AH819)</f>
        <v>1751.1999999999998</v>
      </c>
      <c r="AH36" s="31">
        <f>SUM('FIGARO raw 2023'!AI797:AI819)</f>
        <v>14045.5</v>
      </c>
      <c r="AI36" s="31">
        <f>SUM('FIGARO raw 2023'!AJ797:AJ819)</f>
        <v>2134</v>
      </c>
      <c r="AJ36" s="31">
        <f>SUM('FIGARO raw 2023'!AK797:AK819)</f>
        <v>7114.7</v>
      </c>
      <c r="AK36" s="31">
        <f>SUM('FIGARO raw 2023'!AL797:AL819)</f>
        <v>326.09999999999997</v>
      </c>
      <c r="AL36" s="31">
        <f>SUM('FIGARO raw 2023'!AM797:AM819)</f>
        <v>57.1</v>
      </c>
      <c r="AM36" s="31">
        <f>SUM('FIGARO raw 2023'!AN797:AN819)</f>
        <v>60.7</v>
      </c>
      <c r="AN36" s="31">
        <f>SUM('FIGARO raw 2023'!AO797:AO819)</f>
        <v>19.699999999999996</v>
      </c>
      <c r="AO36" s="31">
        <f>SUM('FIGARO raw 2023'!AP797:AP819)</f>
        <v>167.5</v>
      </c>
      <c r="AP36" s="31">
        <f>SUM('FIGARO raw 2023'!AQ797:AQ819)</f>
        <v>417.5999999999999</v>
      </c>
      <c r="AQ36" s="31">
        <f>SUM('FIGARO raw 2023'!AR797:AR819)</f>
        <v>27.70000000000001</v>
      </c>
      <c r="AR36" s="31">
        <f>SUM('FIGARO raw 2023'!AS797:AS819)</f>
        <v>18.699999999999996</v>
      </c>
      <c r="AS36" s="31">
        <f>SUM('FIGARO raw 2023'!AT797:AT819)</f>
        <v>25.400000000000006</v>
      </c>
      <c r="AT36" s="31">
        <f>SUM('FIGARO raw 2023'!AU797:AU819)</f>
        <v>19.499999999999996</v>
      </c>
      <c r="AU36" s="31">
        <f>SUM('FIGARO raw 2023'!AV797:AV819)</f>
        <v>162.39999999999998</v>
      </c>
      <c r="AV36" s="31">
        <f>SUM('FIGARO raw 2023'!AW797:AW819)</f>
        <v>40.400000000000006</v>
      </c>
      <c r="AW36" s="31">
        <f>SUM('FIGARO raw 2023'!AX797:AX819)</f>
        <v>17.099999999999998</v>
      </c>
      <c r="AX36" s="31">
        <f>SUM('FIGARO raw 2023'!AY797:AY819)</f>
        <v>23.899999999999995</v>
      </c>
      <c r="AY36" s="31">
        <f>SUM('FIGARO raw 2023'!AZ797:AZ819)</f>
        <v>22.499999999999996</v>
      </c>
      <c r="AZ36" s="31">
        <f>SUM('FIGARO raw 2023'!BA797:BA819)</f>
        <v>102.40000000000002</v>
      </c>
      <c r="BA36" s="31">
        <f>SUM('FIGARO raw 2023'!BB797:BB819)</f>
        <v>12.2</v>
      </c>
      <c r="BB36" s="31">
        <f>SUM('FIGARO raw 2023'!BC797:BC819)</f>
        <v>51.40000000000002</v>
      </c>
      <c r="BC36" s="31">
        <f>SUM('FIGARO raw 2023'!BD797:BD819)</f>
        <v>89.19999999999999</v>
      </c>
      <c r="BD36" s="31">
        <f>SUM('FIGARO raw 2023'!BE797:BE819)</f>
        <v>143.1</v>
      </c>
      <c r="BE36" s="31">
        <f>SUM('FIGARO raw 2023'!BF797:BF819)</f>
        <v>20.599999999999998</v>
      </c>
      <c r="BF36" s="31">
        <f>SUM('FIGARO raw 2023'!BG797:BG819)</f>
        <v>54.10000000000001</v>
      </c>
      <c r="BG36" s="31">
        <f>SUM('FIGARO raw 2023'!BH797:BH819)</f>
        <v>15.699999999999996</v>
      </c>
      <c r="BH36" s="31">
        <f>SUM('FIGARO raw 2023'!BI797:BI819)</f>
        <v>19.799999999999997</v>
      </c>
      <c r="BI36" s="31">
        <f>SUM('FIGARO raw 2023'!BJ797:BJ819)</f>
        <v>15.399999999999997</v>
      </c>
      <c r="BJ36" s="31">
        <f>SUM('FIGARO raw 2023'!BK797:BK819)</f>
        <v>9.099999999999998</v>
      </c>
      <c r="BK36" s="31">
        <f>SUM('FIGARO raw 2023'!BL797:BL819)</f>
        <v>9.099999999999998</v>
      </c>
      <c r="BL36" s="31">
        <f>SUM('FIGARO raw 2023'!BM797:BM819)</f>
        <v>17.9</v>
      </c>
      <c r="BM36" s="31">
        <f>SUM('FIGARO raw 2023'!BN797:BN819)</f>
        <v>0</v>
      </c>
      <c r="BN36" s="31">
        <f>SUM('FIGARO raw 2023'!BO797:BO819)</f>
        <v>0</v>
      </c>
      <c r="BO36" s="31">
        <f>SUM('FIGARO raw 2023'!BP797:BP819)</f>
        <v>23.800000000000008</v>
      </c>
      <c r="BP36" s="31">
        <f>SUM('FIGARO raw 2023'!BQ797:BQ819)</f>
        <v>694.1999999999999</v>
      </c>
      <c r="BQ36" s="31">
        <f>SUM('FIGARO raw 2023'!BR797:BR819)</f>
        <v>0.6</v>
      </c>
      <c r="BR36" s="31">
        <f>SUM('FIGARO raw 2023'!BS797:BS819)</f>
        <v>297.29999999999995</v>
      </c>
      <c r="BS36" s="31">
        <f>SUM('FIGARO raw 2023'!BT797:BT819)</f>
        <v>41.90000000000001</v>
      </c>
    </row>
    <row r="37" spans="1:71" x14ac:dyDescent="0.25">
      <c r="A37" s="36" t="s">
        <v>280</v>
      </c>
      <c r="B37" s="27" t="s">
        <v>349</v>
      </c>
      <c r="C37" s="31">
        <f>SUM('FIGARO raw 2023'!D821:D843)</f>
        <v>45.00000000000001</v>
      </c>
      <c r="D37" s="31">
        <f>SUM('FIGARO raw 2023'!E821:E843)</f>
        <v>3.5000000000000004</v>
      </c>
      <c r="E37" s="31">
        <f>SUM('FIGARO raw 2023'!F821:F843)</f>
        <v>0.8</v>
      </c>
      <c r="F37" s="31">
        <f>SUM('FIGARO raw 2023'!G821:G843)</f>
        <v>6.8</v>
      </c>
      <c r="G37" s="31">
        <f>SUM('FIGARO raw 2023'!H821:H843)</f>
        <v>213.8</v>
      </c>
      <c r="H37" s="31">
        <f>SUM('FIGARO raw 2023'!I821:I843)</f>
        <v>83.10000000000001</v>
      </c>
      <c r="I37" s="31">
        <f>SUM('FIGARO raw 2023'!J821:J843)</f>
        <v>15</v>
      </c>
      <c r="J37" s="31">
        <f>SUM('FIGARO raw 2023'!K821:K843)</f>
        <v>29.3</v>
      </c>
      <c r="K37" s="31">
        <f>SUM('FIGARO raw 2023'!L821:L843)</f>
        <v>27.799999999999997</v>
      </c>
      <c r="L37" s="31">
        <f>SUM('FIGARO raw 2023'!M821:M843)</f>
        <v>68.30000000000001</v>
      </c>
      <c r="M37" s="31">
        <f>SUM('FIGARO raw 2023'!N821:N843)</f>
        <v>361.49999999999994</v>
      </c>
      <c r="N37" s="31">
        <f>SUM('FIGARO raw 2023'!O821:O843)</f>
        <v>213.5</v>
      </c>
      <c r="O37" s="31">
        <f>SUM('FIGARO raw 2023'!P821:P843)</f>
        <v>77.70000000000002</v>
      </c>
      <c r="P37" s="31">
        <f>SUM('FIGARO raw 2023'!Q821:Q843)</f>
        <v>40.800000000000004</v>
      </c>
      <c r="Q37" s="31">
        <f>SUM('FIGARO raw 2023'!R821:R843)</f>
        <v>40.10000000000001</v>
      </c>
      <c r="R37" s="31">
        <f>SUM('FIGARO raw 2023'!S821:S843)</f>
        <v>119.6</v>
      </c>
      <c r="S37" s="31">
        <f>SUM('FIGARO raw 2023'!T821:T843)</f>
        <v>168.5</v>
      </c>
      <c r="T37" s="31">
        <f>SUM('FIGARO raw 2023'!U821:U843)</f>
        <v>205.89999999999998</v>
      </c>
      <c r="U37" s="31">
        <f>SUM('FIGARO raw 2023'!V821:V843)</f>
        <v>272.1</v>
      </c>
      <c r="V37" s="31">
        <f>SUM('FIGARO raw 2023'!W821:W843)</f>
        <v>193.09999999999997</v>
      </c>
      <c r="W37" s="31">
        <f>SUM('FIGARO raw 2023'!X821:X843)</f>
        <v>21.5</v>
      </c>
      <c r="X37" s="31">
        <f>SUM('FIGARO raw 2023'!Y821:Y843)</f>
        <v>144.39999999999998</v>
      </c>
      <c r="Y37" s="31">
        <f>SUM('FIGARO raw 2023'!Z821:Z843)</f>
        <v>43.199999999999996</v>
      </c>
      <c r="Z37" s="31">
        <f>SUM('FIGARO raw 2023'!AA821:AA843)</f>
        <v>243.89999999999995</v>
      </c>
      <c r="AA37" s="31">
        <f>SUM('FIGARO raw 2023'!AB821:AB843)</f>
        <v>23.699999999999996</v>
      </c>
      <c r="AB37" s="31">
        <f>SUM('FIGARO raw 2023'!AC821:AC843)</f>
        <v>104.69999999999999</v>
      </c>
      <c r="AC37" s="31">
        <f>SUM('FIGARO raw 2023'!AD821:AD843)</f>
        <v>174.7</v>
      </c>
      <c r="AD37" s="31">
        <f>SUM('FIGARO raw 2023'!AE821:AE843)</f>
        <v>179.6</v>
      </c>
      <c r="AE37" s="31">
        <f>SUM('FIGARO raw 2023'!AF821:AF843)</f>
        <v>1022.3000000000001</v>
      </c>
      <c r="AF37" s="31">
        <f>SUM('FIGARO raw 2023'!AG821:AG843)</f>
        <v>1111.3</v>
      </c>
      <c r="AG37" s="31">
        <f>SUM('FIGARO raw 2023'!AH821:AH843)</f>
        <v>280.7</v>
      </c>
      <c r="AH37" s="31">
        <f>SUM('FIGARO raw 2023'!AI821:AI843)</f>
        <v>198.70000000000002</v>
      </c>
      <c r="AI37" s="31">
        <f>SUM('FIGARO raw 2023'!AJ821:AJ843)</f>
        <v>108.29999999999998</v>
      </c>
      <c r="AJ37" s="31">
        <f>SUM('FIGARO raw 2023'!AK821:AK843)</f>
        <v>485.80000000000007</v>
      </c>
      <c r="AK37" s="31">
        <f>SUM('FIGARO raw 2023'!AL821:AL843)</f>
        <v>2142.3999999999996</v>
      </c>
      <c r="AL37" s="31">
        <f>SUM('FIGARO raw 2023'!AM821:AM843)</f>
        <v>394.49999999999994</v>
      </c>
      <c r="AM37" s="31">
        <f>SUM('FIGARO raw 2023'!AN821:AN843)</f>
        <v>247.4</v>
      </c>
      <c r="AN37" s="31">
        <f>SUM('FIGARO raw 2023'!AO821:AO843)</f>
        <v>110.8</v>
      </c>
      <c r="AO37" s="31">
        <f>SUM('FIGARO raw 2023'!AP821:AP843)</f>
        <v>542.0999999999999</v>
      </c>
      <c r="AP37" s="31">
        <f>SUM('FIGARO raw 2023'!AQ821:AQ843)</f>
        <v>750.8</v>
      </c>
      <c r="AQ37" s="31">
        <f>SUM('FIGARO raw 2023'!AR821:AR843)</f>
        <v>414.6</v>
      </c>
      <c r="AR37" s="31">
        <f>SUM('FIGARO raw 2023'!AS821:AS843)</f>
        <v>183.2</v>
      </c>
      <c r="AS37" s="31">
        <f>SUM('FIGARO raw 2023'!AT821:AT843)</f>
        <v>329.09999999999997</v>
      </c>
      <c r="AT37" s="31">
        <f>SUM('FIGARO raw 2023'!AU821:AU843)</f>
        <v>58.10000000000001</v>
      </c>
      <c r="AU37" s="31">
        <f>SUM('FIGARO raw 2023'!AV821:AV843)</f>
        <v>2968.6000000000004</v>
      </c>
      <c r="AV37" s="31">
        <f>SUM('FIGARO raw 2023'!AW821:AW843)</f>
        <v>98.8</v>
      </c>
      <c r="AW37" s="31">
        <f>SUM('FIGARO raw 2023'!AX821:AX843)</f>
        <v>96.50000000000001</v>
      </c>
      <c r="AX37" s="31">
        <f>SUM('FIGARO raw 2023'!AY821:AY843)</f>
        <v>92.7</v>
      </c>
      <c r="AY37" s="31">
        <f>SUM('FIGARO raw 2023'!AZ821:AZ843)</f>
        <v>75.9</v>
      </c>
      <c r="AZ37" s="31">
        <f>SUM('FIGARO raw 2023'!BA821:BA843)</f>
        <v>132.7</v>
      </c>
      <c r="BA37" s="31">
        <f>SUM('FIGARO raw 2023'!BB821:BB843)</f>
        <v>98.1</v>
      </c>
      <c r="BB37" s="31">
        <f>SUM('FIGARO raw 2023'!BC821:BC843)</f>
        <v>47.400000000000006</v>
      </c>
      <c r="BC37" s="31">
        <f>SUM('FIGARO raw 2023'!BD821:BD843)</f>
        <v>270.6</v>
      </c>
      <c r="BD37" s="31">
        <f>SUM('FIGARO raw 2023'!BE821:BE843)</f>
        <v>977.1000000000001</v>
      </c>
      <c r="BE37" s="31">
        <f>SUM('FIGARO raw 2023'!BF821:BF843)</f>
        <v>146.5</v>
      </c>
      <c r="BF37" s="31">
        <f>SUM('FIGARO raw 2023'!BG821:BG843)</f>
        <v>223.3</v>
      </c>
      <c r="BG37" s="31">
        <f>SUM('FIGARO raw 2023'!BH821:BH843)</f>
        <v>200.10000000000002</v>
      </c>
      <c r="BH37" s="31">
        <f>SUM('FIGARO raw 2023'!BI821:BI843)</f>
        <v>104.89999999999998</v>
      </c>
      <c r="BI37" s="31">
        <f>SUM('FIGARO raw 2023'!BJ821:BJ843)</f>
        <v>57.40000000000002</v>
      </c>
      <c r="BJ37" s="31">
        <f>SUM('FIGARO raw 2023'!BK821:BK843)</f>
        <v>92.30000000000001</v>
      </c>
      <c r="BK37" s="31">
        <f>SUM('FIGARO raw 2023'!BL821:BL843)</f>
        <v>7.3</v>
      </c>
      <c r="BL37" s="31">
        <f>SUM('FIGARO raw 2023'!BM821:BM843)</f>
        <v>66.3</v>
      </c>
      <c r="BM37" s="31">
        <f>SUM('FIGARO raw 2023'!BN821:BN843)</f>
        <v>0</v>
      </c>
      <c r="BN37" s="31">
        <f>SUM('FIGARO raw 2023'!BO821:BO843)</f>
        <v>0</v>
      </c>
      <c r="BO37" s="31">
        <f>SUM('FIGARO raw 2023'!BP821:BP843)</f>
        <v>5.200000000000001</v>
      </c>
      <c r="BP37" s="31">
        <f>SUM('FIGARO raw 2023'!BQ821:BQ843)</f>
        <v>1539.3999999999999</v>
      </c>
      <c r="BQ37" s="31">
        <f>SUM('FIGARO raw 2023'!BR821:BR843)</f>
        <v>0</v>
      </c>
      <c r="BR37" s="31">
        <f>SUM('FIGARO raw 2023'!BS821:BS843)</f>
        <v>20.599999999999998</v>
      </c>
      <c r="BS37" s="31">
        <f>SUM('FIGARO raw 2023'!BT821:BT843)</f>
        <v>1.2000000000000002</v>
      </c>
    </row>
    <row r="38" spans="1:71" x14ac:dyDescent="0.25">
      <c r="A38" s="36" t="s">
        <v>281</v>
      </c>
      <c r="B38" s="27" t="s">
        <v>350</v>
      </c>
      <c r="C38" s="31">
        <f>SUM('FIGARO raw 2023'!D845:D867)</f>
        <v>16.999999999999996</v>
      </c>
      <c r="D38" s="31">
        <f>SUM('FIGARO raw 2023'!E845:E867)</f>
        <v>3.3000000000000007</v>
      </c>
      <c r="E38" s="31">
        <f>SUM('FIGARO raw 2023'!F845:F867)</f>
        <v>6.9</v>
      </c>
      <c r="F38" s="31">
        <f>SUM('FIGARO raw 2023'!G845:G867)</f>
        <v>8.7</v>
      </c>
      <c r="G38" s="31">
        <f>SUM('FIGARO raw 2023'!H845:H867)</f>
        <v>52.699999999999996</v>
      </c>
      <c r="H38" s="31">
        <f>SUM('FIGARO raw 2023'!I845:I867)</f>
        <v>20.699999999999996</v>
      </c>
      <c r="I38" s="31">
        <f>SUM('FIGARO raw 2023'!J845:J867)</f>
        <v>11.2</v>
      </c>
      <c r="J38" s="31">
        <f>SUM('FIGARO raw 2023'!K845:K867)</f>
        <v>13.899999999999999</v>
      </c>
      <c r="K38" s="31">
        <f>SUM('FIGARO raw 2023'!L845:L867)</f>
        <v>10.1</v>
      </c>
      <c r="L38" s="31">
        <f>SUM('FIGARO raw 2023'!M845:M867)</f>
        <v>16.199999999999996</v>
      </c>
      <c r="M38" s="31">
        <f>SUM('FIGARO raw 2023'!N845:N867)</f>
        <v>41.900000000000006</v>
      </c>
      <c r="N38" s="31">
        <f>SUM('FIGARO raw 2023'!O845:O867)</f>
        <v>26.799999999999997</v>
      </c>
      <c r="O38" s="31">
        <f>SUM('FIGARO raw 2023'!P845:P867)</f>
        <v>28.499999999999996</v>
      </c>
      <c r="P38" s="31">
        <f>SUM('FIGARO raw 2023'!Q845:Q867)</f>
        <v>21</v>
      </c>
      <c r="Q38" s="31">
        <f>SUM('FIGARO raw 2023'!R845:R867)</f>
        <v>28</v>
      </c>
      <c r="R38" s="31">
        <f>SUM('FIGARO raw 2023'!S845:S867)</f>
        <v>36.3</v>
      </c>
      <c r="S38" s="31">
        <f>SUM('FIGARO raw 2023'!T845:T867)</f>
        <v>36.3</v>
      </c>
      <c r="T38" s="31">
        <f>SUM('FIGARO raw 2023'!U845:U867)</f>
        <v>31</v>
      </c>
      <c r="U38" s="31">
        <f>SUM('FIGARO raw 2023'!V845:V867)</f>
        <v>62.599999999999994</v>
      </c>
      <c r="V38" s="31">
        <f>SUM('FIGARO raw 2023'!W845:W867)</f>
        <v>51.900000000000006</v>
      </c>
      <c r="W38" s="31">
        <f>SUM('FIGARO raw 2023'!X845:X867)</f>
        <v>25.7</v>
      </c>
      <c r="X38" s="31">
        <f>SUM('FIGARO raw 2023'!Y845:Y867)</f>
        <v>23.799999999999997</v>
      </c>
      <c r="Y38" s="31">
        <f>SUM('FIGARO raw 2023'!Z845:Z867)</f>
        <v>23.799999999999997</v>
      </c>
      <c r="Z38" s="31">
        <f>SUM('FIGARO raw 2023'!AA845:AA867)</f>
        <v>36.2</v>
      </c>
      <c r="AA38" s="31">
        <f>SUM('FIGARO raw 2023'!AB845:AB867)</f>
        <v>6.100000000000001</v>
      </c>
      <c r="AB38" s="31">
        <f>SUM('FIGARO raw 2023'!AC845:AC867)</f>
        <v>19.9</v>
      </c>
      <c r="AC38" s="31">
        <f>SUM('FIGARO raw 2023'!AD845:AD867)</f>
        <v>90.5</v>
      </c>
      <c r="AD38" s="31">
        <f>SUM('FIGARO raw 2023'!AE845:AE867)</f>
        <v>25</v>
      </c>
      <c r="AE38" s="31">
        <f>SUM('FIGARO raw 2023'!AF845:AF867)</f>
        <v>65.60000000000001</v>
      </c>
      <c r="AF38" s="31">
        <f>SUM('FIGARO raw 2023'!AG845:AG867)</f>
        <v>38.599999999999994</v>
      </c>
      <c r="AG38" s="31">
        <f>SUM('FIGARO raw 2023'!AH845:AH867)</f>
        <v>81.1</v>
      </c>
      <c r="AH38" s="31">
        <f>SUM('FIGARO raw 2023'!AI845:AI867)</f>
        <v>24.499999999999993</v>
      </c>
      <c r="AI38" s="31">
        <f>SUM('FIGARO raw 2023'!AJ845:AJ867)</f>
        <v>37</v>
      </c>
      <c r="AJ38" s="31">
        <f>SUM('FIGARO raw 2023'!AK845:AK867)</f>
        <v>69.3</v>
      </c>
      <c r="AK38" s="31">
        <f>SUM('FIGARO raw 2023'!AL845:AL867)</f>
        <v>8.399999999999999</v>
      </c>
      <c r="AL38" s="31">
        <f>SUM('FIGARO raw 2023'!AM845:AM867)</f>
        <v>51.7</v>
      </c>
      <c r="AM38" s="31">
        <f>SUM('FIGARO raw 2023'!AN845:AN867)</f>
        <v>17.399999999999995</v>
      </c>
      <c r="AN38" s="31">
        <f>SUM('FIGARO raw 2023'!AO845:AO867)</f>
        <v>28.699999999999996</v>
      </c>
      <c r="AO38" s="31">
        <f>SUM('FIGARO raw 2023'!AP845:AP867)</f>
        <v>43.10000000000001</v>
      </c>
      <c r="AP38" s="31">
        <f>SUM('FIGARO raw 2023'!AQ845:AQ867)</f>
        <v>78</v>
      </c>
      <c r="AQ38" s="31">
        <f>SUM('FIGARO raw 2023'!AR845:AR867)</f>
        <v>21</v>
      </c>
      <c r="AR38" s="31">
        <f>SUM('FIGARO raw 2023'!AS845:AS867)</f>
        <v>23</v>
      </c>
      <c r="AS38" s="31">
        <f>SUM('FIGARO raw 2023'!AT845:AT867)</f>
        <v>30.099999999999998</v>
      </c>
      <c r="AT38" s="31">
        <f>SUM('FIGARO raw 2023'!AU845:AU867)</f>
        <v>16.299999999999997</v>
      </c>
      <c r="AU38" s="31">
        <f>SUM('FIGARO raw 2023'!AV845:AV867)</f>
        <v>78.7</v>
      </c>
      <c r="AV38" s="31">
        <f>SUM('FIGARO raw 2023'!AW845:AW867)</f>
        <v>27.4</v>
      </c>
      <c r="AW38" s="31">
        <f>SUM('FIGARO raw 2023'!AX845:AX867)</f>
        <v>20.9</v>
      </c>
      <c r="AX38" s="31">
        <f>SUM('FIGARO raw 2023'!AY845:AY867)</f>
        <v>19</v>
      </c>
      <c r="AY38" s="31">
        <f>SUM('FIGARO raw 2023'!AZ845:AZ867)</f>
        <v>19</v>
      </c>
      <c r="AZ38" s="31">
        <f>SUM('FIGARO raw 2023'!BA845:BA867)</f>
        <v>22</v>
      </c>
      <c r="BA38" s="31">
        <f>SUM('FIGARO raw 2023'!BB845:BB867)</f>
        <v>17.299999999999997</v>
      </c>
      <c r="BB38" s="31">
        <f>SUM('FIGARO raw 2023'!BC845:BC867)</f>
        <v>773.3</v>
      </c>
      <c r="BC38" s="31">
        <f>SUM('FIGARO raw 2023'!BD845:BD867)</f>
        <v>45.3</v>
      </c>
      <c r="BD38" s="31">
        <f>SUM('FIGARO raw 2023'!BE845:BE867)</f>
        <v>48.9</v>
      </c>
      <c r="BE38" s="31">
        <f>SUM('FIGARO raw 2023'!BF845:BF867)</f>
        <v>47.2</v>
      </c>
      <c r="BF38" s="31">
        <f>SUM('FIGARO raw 2023'!BG845:BG867)</f>
        <v>53.2</v>
      </c>
      <c r="BG38" s="31">
        <f>SUM('FIGARO raw 2023'!BH845:BH867)</f>
        <v>38.400000000000006</v>
      </c>
      <c r="BH38" s="31">
        <f>SUM('FIGARO raw 2023'!BI845:BI867)</f>
        <v>27.699999999999996</v>
      </c>
      <c r="BI38" s="31">
        <f>SUM('FIGARO raw 2023'!BJ845:BJ867)</f>
        <v>17</v>
      </c>
      <c r="BJ38" s="31">
        <f>SUM('FIGARO raw 2023'!BK845:BK867)</f>
        <v>24.299999999999997</v>
      </c>
      <c r="BK38" s="31">
        <f>SUM('FIGARO raw 2023'!BL845:BL867)</f>
        <v>10.3</v>
      </c>
      <c r="BL38" s="31">
        <f>SUM('FIGARO raw 2023'!BM845:BM867)</f>
        <v>19.9</v>
      </c>
      <c r="BM38" s="31">
        <f>SUM('FIGARO raw 2023'!BN845:BN867)</f>
        <v>0</v>
      </c>
      <c r="BN38" s="31">
        <f>SUM('FIGARO raw 2023'!BO845:BO867)</f>
        <v>0</v>
      </c>
      <c r="BO38" s="31">
        <f>SUM('FIGARO raw 2023'!BP845:BP867)</f>
        <v>27.700000000000003</v>
      </c>
      <c r="BP38" s="31">
        <f>SUM('FIGARO raw 2023'!BQ845:BQ867)</f>
        <v>640.3</v>
      </c>
      <c r="BQ38" s="31">
        <f>SUM('FIGARO raw 2023'!BR845:BR867)</f>
        <v>0.1</v>
      </c>
      <c r="BR38" s="31">
        <f>SUM('FIGARO raw 2023'!BS845:BS867)</f>
        <v>36.400000000000006</v>
      </c>
      <c r="BS38" s="31">
        <f>SUM('FIGARO raw 2023'!BT845:BT867)</f>
        <v>199.10000000000002</v>
      </c>
    </row>
    <row r="39" spans="1:71" x14ac:dyDescent="0.25">
      <c r="A39" s="36" t="s">
        <v>282</v>
      </c>
      <c r="B39" s="27" t="s">
        <v>351</v>
      </c>
      <c r="C39" s="31">
        <f>SUM('FIGARO raw 2023'!D869:D891)</f>
        <v>40.10000000000001</v>
      </c>
      <c r="D39" s="31">
        <f>SUM('FIGARO raw 2023'!E869:E891)</f>
        <v>2.7</v>
      </c>
      <c r="E39" s="31">
        <f>SUM('FIGARO raw 2023'!F869:F891)</f>
        <v>0.6000000000000001</v>
      </c>
      <c r="F39" s="31">
        <f>SUM('FIGARO raw 2023'!G869:G891)</f>
        <v>19.700000000000003</v>
      </c>
      <c r="G39" s="31">
        <f>SUM('FIGARO raw 2023'!H869:H891)</f>
        <v>629.9000000000001</v>
      </c>
      <c r="H39" s="31">
        <f>SUM('FIGARO raw 2023'!I869:I891)</f>
        <v>49.000000000000014</v>
      </c>
      <c r="I39" s="31">
        <f>SUM('FIGARO raw 2023'!J869:J891)</f>
        <v>27.400000000000002</v>
      </c>
      <c r="J39" s="31">
        <f>SUM('FIGARO raw 2023'!K869:K891)</f>
        <v>135.8</v>
      </c>
      <c r="K39" s="31">
        <f>SUM('FIGARO raw 2023'!L869:L891)</f>
        <v>158.2</v>
      </c>
      <c r="L39" s="31">
        <f>SUM('FIGARO raw 2023'!M869:M891)</f>
        <v>107.59999999999997</v>
      </c>
      <c r="M39" s="31">
        <f>SUM('FIGARO raw 2023'!N869:N891)</f>
        <v>491.50000000000006</v>
      </c>
      <c r="N39" s="31">
        <f>SUM('FIGARO raw 2023'!O869:O891)</f>
        <v>1711.8999999999999</v>
      </c>
      <c r="O39" s="31">
        <f>SUM('FIGARO raw 2023'!P869:P891)</f>
        <v>125.99999999999999</v>
      </c>
      <c r="P39" s="31">
        <f>SUM('FIGARO raw 2023'!Q869:Q891)</f>
        <v>66.10000000000001</v>
      </c>
      <c r="Q39" s="31">
        <f>SUM('FIGARO raw 2023'!R869:R891)</f>
        <v>78.19999999999999</v>
      </c>
      <c r="R39" s="31">
        <f>SUM('FIGARO raw 2023'!S869:S891)</f>
        <v>207.89999999999998</v>
      </c>
      <c r="S39" s="31">
        <f>SUM('FIGARO raw 2023'!T869:T891)</f>
        <v>235.29999999999995</v>
      </c>
      <c r="T39" s="31">
        <f>SUM('FIGARO raw 2023'!U869:U891)</f>
        <v>102.99999999999997</v>
      </c>
      <c r="U39" s="31">
        <f>SUM('FIGARO raw 2023'!V869:V891)</f>
        <v>226.00000000000003</v>
      </c>
      <c r="V39" s="31">
        <f>SUM('FIGARO raw 2023'!W869:W891)</f>
        <v>177</v>
      </c>
      <c r="W39" s="31">
        <f>SUM('FIGARO raw 2023'!X869:X891)</f>
        <v>52.40000000000001</v>
      </c>
      <c r="X39" s="31">
        <f>SUM('FIGARO raw 2023'!Y869:Y891)</f>
        <v>241.99999999999991</v>
      </c>
      <c r="Y39" s="31">
        <f>SUM('FIGARO raw 2023'!Z869:Z891)</f>
        <v>56.80000000000001</v>
      </c>
      <c r="Z39" s="31">
        <f>SUM('FIGARO raw 2023'!AA869:AA891)</f>
        <v>677.9999999999999</v>
      </c>
      <c r="AA39" s="31">
        <f>SUM('FIGARO raw 2023'!AB869:AB891)</f>
        <v>29.60000000000001</v>
      </c>
      <c r="AB39" s="31">
        <f>SUM('FIGARO raw 2023'!AC869:AC891)</f>
        <v>153.3</v>
      </c>
      <c r="AC39" s="31">
        <f>SUM('FIGARO raw 2023'!AD869:AD891)</f>
        <v>220.00000000000006</v>
      </c>
      <c r="AD39" s="31">
        <f>SUM('FIGARO raw 2023'!AE869:AE891)</f>
        <v>123.89999999999999</v>
      </c>
      <c r="AE39" s="31">
        <f>SUM('FIGARO raw 2023'!AF869:AF891)</f>
        <v>664.4</v>
      </c>
      <c r="AF39" s="31">
        <f>SUM('FIGARO raw 2023'!AG869:AG891)</f>
        <v>407.70000000000005</v>
      </c>
      <c r="AG39" s="31">
        <f>SUM('FIGARO raw 2023'!AH869:AH891)</f>
        <v>121.30000000000001</v>
      </c>
      <c r="AH39" s="31">
        <f>SUM('FIGARO raw 2023'!AI869:AI891)</f>
        <v>39.300000000000004</v>
      </c>
      <c r="AI39" s="31">
        <f>SUM('FIGARO raw 2023'!AJ869:AJ891)</f>
        <v>183.4</v>
      </c>
      <c r="AJ39" s="31">
        <f>SUM('FIGARO raw 2023'!AK869:AK891)</f>
        <v>140.9</v>
      </c>
      <c r="AK39" s="31">
        <f>SUM('FIGARO raw 2023'!AL869:AL891)</f>
        <v>37.2</v>
      </c>
      <c r="AL39" s="31">
        <f>SUM('FIGARO raw 2023'!AM869:AM891)</f>
        <v>154.20000000000005</v>
      </c>
      <c r="AM39" s="31">
        <f>SUM('FIGARO raw 2023'!AN869:AN891)</f>
        <v>7912.4000000000015</v>
      </c>
      <c r="AN39" s="31">
        <f>SUM('FIGARO raw 2023'!AO869:AO891)</f>
        <v>236.9</v>
      </c>
      <c r="AO39" s="31">
        <f>SUM('FIGARO raw 2023'!AP869:AP891)</f>
        <v>213</v>
      </c>
      <c r="AP39" s="31">
        <f>SUM('FIGARO raw 2023'!AQ869:AQ891)</f>
        <v>1906.8999999999999</v>
      </c>
      <c r="AQ39" s="31">
        <f>SUM('FIGARO raw 2023'!AR869:AR891)</f>
        <v>414.29999999999995</v>
      </c>
      <c r="AR39" s="31">
        <f>SUM('FIGARO raw 2023'!AS869:AS891)</f>
        <v>184.6</v>
      </c>
      <c r="AS39" s="31">
        <f>SUM('FIGARO raw 2023'!AT869:AT891)</f>
        <v>384.70000000000005</v>
      </c>
      <c r="AT39" s="31">
        <f>SUM('FIGARO raw 2023'!AU869:AU891)</f>
        <v>52.60000000000001</v>
      </c>
      <c r="AU39" s="31">
        <f>SUM('FIGARO raw 2023'!AV869:AV891)</f>
        <v>1389</v>
      </c>
      <c r="AV39" s="31">
        <f>SUM('FIGARO raw 2023'!AW869:AW891)</f>
        <v>243.80000000000004</v>
      </c>
      <c r="AW39" s="31">
        <f>SUM('FIGARO raw 2023'!AX869:AX891)</f>
        <v>238.80000000000004</v>
      </c>
      <c r="AX39" s="31">
        <f>SUM('FIGARO raw 2023'!AY869:AY891)</f>
        <v>376.59999999999997</v>
      </c>
      <c r="AY39" s="31">
        <f>SUM('FIGARO raw 2023'!AZ869:AZ891)</f>
        <v>102.60000000000001</v>
      </c>
      <c r="AZ39" s="31">
        <f>SUM('FIGARO raw 2023'!BA869:BA891)</f>
        <v>112.19999999999999</v>
      </c>
      <c r="BA39" s="31">
        <f>SUM('FIGARO raw 2023'!BB869:BB891)</f>
        <v>58.500000000000014</v>
      </c>
      <c r="BB39" s="31">
        <f>SUM('FIGARO raw 2023'!BC869:BC891)</f>
        <v>177.3</v>
      </c>
      <c r="BC39" s="31">
        <f>SUM('FIGARO raw 2023'!BD869:BD891)</f>
        <v>306.7</v>
      </c>
      <c r="BD39" s="31">
        <f>SUM('FIGARO raw 2023'!BE869:BE891)</f>
        <v>719.3999999999999</v>
      </c>
      <c r="BE39" s="31">
        <f>SUM('FIGARO raw 2023'!BF869:BF891)</f>
        <v>1084.6</v>
      </c>
      <c r="BF39" s="31">
        <f>SUM('FIGARO raw 2023'!BG869:BG891)</f>
        <v>456.19999999999993</v>
      </c>
      <c r="BG39" s="31">
        <f>SUM('FIGARO raw 2023'!BH869:BH891)</f>
        <v>294.6</v>
      </c>
      <c r="BH39" s="31">
        <f>SUM('FIGARO raw 2023'!BI869:BI891)</f>
        <v>525.9</v>
      </c>
      <c r="BI39" s="31">
        <f>SUM('FIGARO raw 2023'!BJ869:BJ891)</f>
        <v>93.79999999999998</v>
      </c>
      <c r="BJ39" s="31">
        <f>SUM('FIGARO raw 2023'!BK869:BK891)</f>
        <v>311.29999999999995</v>
      </c>
      <c r="BK39" s="31">
        <f>SUM('FIGARO raw 2023'!BL869:BL891)</f>
        <v>3.0000000000000004</v>
      </c>
      <c r="BL39" s="31">
        <f>SUM('FIGARO raw 2023'!BM869:BM891)</f>
        <v>46.80000000000001</v>
      </c>
      <c r="BM39" s="31">
        <f>SUM('FIGARO raw 2023'!BN869:BN891)</f>
        <v>0</v>
      </c>
      <c r="BN39" s="31">
        <f>SUM('FIGARO raw 2023'!BO869:BO891)</f>
        <v>0</v>
      </c>
      <c r="BO39" s="31">
        <f>SUM('FIGARO raw 2023'!BP869:BP891)</f>
        <v>18.6</v>
      </c>
      <c r="BP39" s="31">
        <f>SUM('FIGARO raw 2023'!BQ869:BQ891)</f>
        <v>8481.5</v>
      </c>
      <c r="BQ39" s="31">
        <f>SUM('FIGARO raw 2023'!BR869:BR891)</f>
        <v>0.5</v>
      </c>
      <c r="BR39" s="31">
        <f>SUM('FIGARO raw 2023'!BS869:BS891)</f>
        <v>3960.800000000001</v>
      </c>
      <c r="BS39" s="31">
        <f>SUM('FIGARO raw 2023'!BT869:BT891)</f>
        <v>-235.09999999999994</v>
      </c>
    </row>
    <row r="40" spans="1:71" x14ac:dyDescent="0.25">
      <c r="A40" s="36" t="s">
        <v>283</v>
      </c>
      <c r="B40" s="27" t="s">
        <v>352</v>
      </c>
      <c r="C40" s="31">
        <f>SUM('FIGARO raw 2023'!D893:D915)</f>
        <v>2.5</v>
      </c>
      <c r="D40" s="31">
        <f>SUM('FIGARO raw 2023'!E893:E915)</f>
        <v>0.30000000000000004</v>
      </c>
      <c r="E40" s="31">
        <f>SUM('FIGARO raw 2023'!F893:F915)</f>
        <v>0.7</v>
      </c>
      <c r="F40" s="31">
        <f>SUM('FIGARO raw 2023'!G893:G915)</f>
        <v>1.6</v>
      </c>
      <c r="G40" s="31">
        <f>SUM('FIGARO raw 2023'!H893:H915)</f>
        <v>180.8</v>
      </c>
      <c r="H40" s="31">
        <f>SUM('FIGARO raw 2023'!I893:I915)</f>
        <v>8.6</v>
      </c>
      <c r="I40" s="31">
        <f>SUM('FIGARO raw 2023'!J893:J915)</f>
        <v>10.2</v>
      </c>
      <c r="J40" s="31">
        <f>SUM('FIGARO raw 2023'!K893:K915)</f>
        <v>8.7</v>
      </c>
      <c r="K40" s="31">
        <f>SUM('FIGARO raw 2023'!L893:L915)</f>
        <v>12.299999999999999</v>
      </c>
      <c r="L40" s="31">
        <f>SUM('FIGARO raw 2023'!M893:M915)</f>
        <v>10.5</v>
      </c>
      <c r="M40" s="31">
        <f>SUM('FIGARO raw 2023'!N893:N915)</f>
        <v>204.59999999999997</v>
      </c>
      <c r="N40" s="31">
        <f>SUM('FIGARO raw 2023'!O893:O915)</f>
        <v>424.80000000000007</v>
      </c>
      <c r="O40" s="31">
        <f>SUM('FIGARO raw 2023'!P893:P915)</f>
        <v>14.599999999999998</v>
      </c>
      <c r="P40" s="31">
        <f>SUM('FIGARO raw 2023'!Q893:Q915)</f>
        <v>10.2</v>
      </c>
      <c r="Q40" s="31">
        <f>SUM('FIGARO raw 2023'!R893:R915)</f>
        <v>6.499999999999999</v>
      </c>
      <c r="R40" s="31">
        <f>SUM('FIGARO raw 2023'!S893:S915)</f>
        <v>16.299999999999997</v>
      </c>
      <c r="S40" s="31">
        <f>SUM('FIGARO raw 2023'!T893:T915)</f>
        <v>78.89999999999998</v>
      </c>
      <c r="T40" s="31">
        <f>SUM('FIGARO raw 2023'!U893:U915)</f>
        <v>15.599999999999998</v>
      </c>
      <c r="U40" s="31">
        <f>SUM('FIGARO raw 2023'!V893:V915)</f>
        <v>16.3</v>
      </c>
      <c r="V40" s="31">
        <f>SUM('FIGARO raw 2023'!W893:W915)</f>
        <v>37.50000000000001</v>
      </c>
      <c r="W40" s="31">
        <f>SUM('FIGARO raw 2023'!X893:X915)</f>
        <v>8.399999999999999</v>
      </c>
      <c r="X40" s="31">
        <f>SUM('FIGARO raw 2023'!Y893:Y915)</f>
        <v>138.1</v>
      </c>
      <c r="Y40" s="31">
        <f>SUM('FIGARO raw 2023'!Z893:Z915)</f>
        <v>6.5</v>
      </c>
      <c r="Z40" s="31">
        <f>SUM('FIGARO raw 2023'!AA893:AA915)</f>
        <v>30</v>
      </c>
      <c r="AA40" s="31">
        <f>SUM('FIGARO raw 2023'!AB893:AB915)</f>
        <v>1.3</v>
      </c>
      <c r="AB40" s="31">
        <f>SUM('FIGARO raw 2023'!AC893:AC915)</f>
        <v>8.899999999999999</v>
      </c>
      <c r="AC40" s="31">
        <f>SUM('FIGARO raw 2023'!AD893:AD915)</f>
        <v>47.800000000000004</v>
      </c>
      <c r="AD40" s="31">
        <f>SUM('FIGARO raw 2023'!AE893:AE915)</f>
        <v>99.6</v>
      </c>
      <c r="AE40" s="31">
        <f>SUM('FIGARO raw 2023'!AF893:AF915)</f>
        <v>278.0999999999999</v>
      </c>
      <c r="AF40" s="31">
        <f>SUM('FIGARO raw 2023'!AG893:AG915)</f>
        <v>410.40000000000003</v>
      </c>
      <c r="AG40" s="31">
        <f>SUM('FIGARO raw 2023'!AH893:AH915)</f>
        <v>16.299999999999997</v>
      </c>
      <c r="AH40" s="31">
        <f>SUM('FIGARO raw 2023'!AI893:AI915)</f>
        <v>9.499999999999998</v>
      </c>
      <c r="AI40" s="31">
        <f>SUM('FIGARO raw 2023'!AJ893:AJ915)</f>
        <v>9.9</v>
      </c>
      <c r="AJ40" s="31">
        <f>SUM('FIGARO raw 2023'!AK893:AK915)</f>
        <v>33.2</v>
      </c>
      <c r="AK40" s="31">
        <f>SUM('FIGARO raw 2023'!AL893:AL915)</f>
        <v>5.7</v>
      </c>
      <c r="AL40" s="31">
        <f>SUM('FIGARO raw 2023'!AM893:AM915)</f>
        <v>195.8</v>
      </c>
      <c r="AM40" s="31">
        <f>SUM('FIGARO raw 2023'!AN893:AN915)</f>
        <v>201.19999999999996</v>
      </c>
      <c r="AN40" s="31">
        <f>SUM('FIGARO raw 2023'!AO893:AO915)</f>
        <v>5239.2</v>
      </c>
      <c r="AO40" s="31">
        <f>SUM('FIGARO raw 2023'!AP893:AP915)</f>
        <v>764.2999999999998</v>
      </c>
      <c r="AP40" s="31">
        <f>SUM('FIGARO raw 2023'!AQ893:AQ915)</f>
        <v>3463.5</v>
      </c>
      <c r="AQ40" s="31">
        <f>SUM('FIGARO raw 2023'!AR893:AR915)</f>
        <v>26.5</v>
      </c>
      <c r="AR40" s="31">
        <f>SUM('FIGARO raw 2023'!AS893:AS915)</f>
        <v>60.3</v>
      </c>
      <c r="AS40" s="31">
        <f>SUM('FIGARO raw 2023'!AT893:AT915)</f>
        <v>35.50000000000001</v>
      </c>
      <c r="AT40" s="31">
        <f>SUM('FIGARO raw 2023'!AU893:AU915)</f>
        <v>23.900000000000002</v>
      </c>
      <c r="AU40" s="31">
        <f>SUM('FIGARO raw 2023'!AV893:AV915)</f>
        <v>444.5</v>
      </c>
      <c r="AV40" s="31">
        <f>SUM('FIGARO raw 2023'!AW893:AW915)</f>
        <v>100.89999999999998</v>
      </c>
      <c r="AW40" s="31">
        <f>SUM('FIGARO raw 2023'!AX893:AX915)</f>
        <v>68.70000000000002</v>
      </c>
      <c r="AX40" s="31">
        <f>SUM('FIGARO raw 2023'!AY893:AY915)</f>
        <v>1925.1</v>
      </c>
      <c r="AY40" s="31">
        <f>SUM('FIGARO raw 2023'!AZ893:AZ915)</f>
        <v>45.300000000000004</v>
      </c>
      <c r="AZ40" s="31">
        <f>SUM('FIGARO raw 2023'!BA893:BA915)</f>
        <v>745.2</v>
      </c>
      <c r="BA40" s="31">
        <f>SUM('FIGARO raw 2023'!BB893:BB915)</f>
        <v>11.799999999999999</v>
      </c>
      <c r="BB40" s="31">
        <f>SUM('FIGARO raw 2023'!BC893:BC915)</f>
        <v>70.49999999999997</v>
      </c>
      <c r="BC40" s="31">
        <f>SUM('FIGARO raw 2023'!BD893:BD915)</f>
        <v>135.99999999999997</v>
      </c>
      <c r="BD40" s="31">
        <f>SUM('FIGARO raw 2023'!BE893:BE915)</f>
        <v>1622.1</v>
      </c>
      <c r="BE40" s="31">
        <f>SUM('FIGARO raw 2023'!BF893:BF915)</f>
        <v>78.39999999999999</v>
      </c>
      <c r="BF40" s="31">
        <f>SUM('FIGARO raw 2023'!BG893:BG915)</f>
        <v>66.4</v>
      </c>
      <c r="BG40" s="31">
        <f>SUM('FIGARO raw 2023'!BH893:BH915)</f>
        <v>209.1</v>
      </c>
      <c r="BH40" s="31">
        <f>SUM('FIGARO raw 2023'!BI893:BI915)</f>
        <v>346.3</v>
      </c>
      <c r="BI40" s="31">
        <f>SUM('FIGARO raw 2023'!BJ893:BJ915)</f>
        <v>131.29999999999998</v>
      </c>
      <c r="BJ40" s="31">
        <f>SUM('FIGARO raw 2023'!BK893:BK915)</f>
        <v>401</v>
      </c>
      <c r="BK40" s="31">
        <f>SUM('FIGARO raw 2023'!BL893:BL915)</f>
        <v>1.5999999999999999</v>
      </c>
      <c r="BL40" s="31">
        <f>SUM('FIGARO raw 2023'!BM893:BM915)</f>
        <v>33.400000000000006</v>
      </c>
      <c r="BM40" s="31">
        <f>SUM('FIGARO raw 2023'!BN893:BN915)</f>
        <v>0</v>
      </c>
      <c r="BN40" s="31">
        <f>SUM('FIGARO raw 2023'!BO893:BO915)</f>
        <v>0</v>
      </c>
      <c r="BO40" s="31">
        <f>SUM('FIGARO raw 2023'!BP893:BP915)</f>
        <v>41.90000000000001</v>
      </c>
      <c r="BP40" s="31">
        <f>SUM('FIGARO raw 2023'!BQ893:BQ915)</f>
        <v>6549.5</v>
      </c>
      <c r="BQ40" s="31">
        <f>SUM('FIGARO raw 2023'!BR893:BR915)</f>
        <v>0.4</v>
      </c>
      <c r="BR40" s="31">
        <f>SUM('FIGARO raw 2023'!BS893:BS915)</f>
        <v>652.1000000000003</v>
      </c>
      <c r="BS40" s="31">
        <f>SUM('FIGARO raw 2023'!BT893:BT915)</f>
        <v>65.4</v>
      </c>
    </row>
    <row r="41" spans="1:71" x14ac:dyDescent="0.25">
      <c r="A41" s="36" t="s">
        <v>284</v>
      </c>
      <c r="B41" s="27" t="s">
        <v>353</v>
      </c>
      <c r="C41" s="31">
        <f>SUM('FIGARO raw 2023'!D917:D939)</f>
        <v>36.7</v>
      </c>
      <c r="D41" s="31">
        <f>SUM('FIGARO raw 2023'!E917:E939)</f>
        <v>2.5</v>
      </c>
      <c r="E41" s="31">
        <f>SUM('FIGARO raw 2023'!F917:F939)</f>
        <v>0.8</v>
      </c>
      <c r="F41" s="31">
        <f>SUM('FIGARO raw 2023'!G917:G939)</f>
        <v>7.4</v>
      </c>
      <c r="G41" s="31">
        <f>SUM('FIGARO raw 2023'!H917:H939)</f>
        <v>132.5</v>
      </c>
      <c r="H41" s="31">
        <f>SUM('FIGARO raw 2023'!I917:I939)</f>
        <v>17.099999999999994</v>
      </c>
      <c r="I41" s="31">
        <f>SUM('FIGARO raw 2023'!J917:J939)</f>
        <v>10.7</v>
      </c>
      <c r="J41" s="31">
        <f>SUM('FIGARO raw 2023'!K917:K939)</f>
        <v>21.599999999999994</v>
      </c>
      <c r="K41" s="31">
        <f>SUM('FIGARO raw 2023'!L917:L939)</f>
        <v>7.199999999999999</v>
      </c>
      <c r="L41" s="31">
        <f>SUM('FIGARO raw 2023'!M917:M939)</f>
        <v>26.1</v>
      </c>
      <c r="M41" s="31">
        <f>SUM('FIGARO raw 2023'!N917:N939)</f>
        <v>82.8</v>
      </c>
      <c r="N41" s="31">
        <f>SUM('FIGARO raw 2023'!O917:O939)</f>
        <v>83.20000000000002</v>
      </c>
      <c r="O41" s="31">
        <f>SUM('FIGARO raw 2023'!P917:P939)</f>
        <v>37.400000000000006</v>
      </c>
      <c r="P41" s="31">
        <f>SUM('FIGARO raw 2023'!Q917:Q939)</f>
        <v>24.399999999999995</v>
      </c>
      <c r="Q41" s="31">
        <f>SUM('FIGARO raw 2023'!R917:R939)</f>
        <v>31.9</v>
      </c>
      <c r="R41" s="31">
        <f>SUM('FIGARO raw 2023'!S917:S939)</f>
        <v>63.5</v>
      </c>
      <c r="S41" s="31">
        <f>SUM('FIGARO raw 2023'!T917:T939)</f>
        <v>94.7</v>
      </c>
      <c r="T41" s="31">
        <f>SUM('FIGARO raw 2023'!U917:U939)</f>
        <v>44.6</v>
      </c>
      <c r="U41" s="31">
        <f>SUM('FIGARO raw 2023'!V917:V939)</f>
        <v>85.9</v>
      </c>
      <c r="V41" s="31">
        <f>SUM('FIGARO raw 2023'!W917:W939)</f>
        <v>85.8</v>
      </c>
      <c r="W41" s="31">
        <f>SUM('FIGARO raw 2023'!X917:X939)</f>
        <v>22.199999999999996</v>
      </c>
      <c r="X41" s="31">
        <f>SUM('FIGARO raw 2023'!Y917:Y939)</f>
        <v>40.9</v>
      </c>
      <c r="Y41" s="31">
        <f>SUM('FIGARO raw 2023'!Z917:Z939)</f>
        <v>28.6</v>
      </c>
      <c r="Z41" s="31">
        <f>SUM('FIGARO raw 2023'!AA917:AA939)</f>
        <v>98.30000000000001</v>
      </c>
      <c r="AA41" s="31">
        <f>SUM('FIGARO raw 2023'!AB917:AB939)</f>
        <v>5</v>
      </c>
      <c r="AB41" s="31">
        <f>SUM('FIGARO raw 2023'!AC917:AC939)</f>
        <v>35.7</v>
      </c>
      <c r="AC41" s="31">
        <f>SUM('FIGARO raw 2023'!AD917:AD939)</f>
        <v>189.5</v>
      </c>
      <c r="AD41" s="31">
        <f>SUM('FIGARO raw 2023'!AE917:AE939)</f>
        <v>74.8</v>
      </c>
      <c r="AE41" s="31">
        <f>SUM('FIGARO raw 2023'!AF917:AF939)</f>
        <v>359.7</v>
      </c>
      <c r="AF41" s="31">
        <f>SUM('FIGARO raw 2023'!AG917:AG939)</f>
        <v>283.8</v>
      </c>
      <c r="AG41" s="31">
        <f>SUM('FIGARO raw 2023'!AH917:AH939)</f>
        <v>93.19999999999999</v>
      </c>
      <c r="AH41" s="31">
        <f>SUM('FIGARO raw 2023'!AI917:AI939)</f>
        <v>35.2</v>
      </c>
      <c r="AI41" s="31">
        <f>SUM('FIGARO raw 2023'!AJ917:AJ939)</f>
        <v>39.60000000000001</v>
      </c>
      <c r="AJ41" s="31">
        <f>SUM('FIGARO raw 2023'!AK917:AK939)</f>
        <v>104.1</v>
      </c>
      <c r="AK41" s="31">
        <f>SUM('FIGARO raw 2023'!AL917:AL939)</f>
        <v>137.8</v>
      </c>
      <c r="AL41" s="31">
        <f>SUM('FIGARO raw 2023'!AM917:AM939)</f>
        <v>156.10000000000002</v>
      </c>
      <c r="AM41" s="31">
        <f>SUM('FIGARO raw 2023'!AN917:AN939)</f>
        <v>236.00000000000003</v>
      </c>
      <c r="AN41" s="31">
        <f>SUM('FIGARO raw 2023'!AO917:AO939)</f>
        <v>104.9</v>
      </c>
      <c r="AO41" s="31">
        <f>SUM('FIGARO raw 2023'!AP917:AP939)</f>
        <v>3692.2999999999997</v>
      </c>
      <c r="AP41" s="31">
        <f>SUM('FIGARO raw 2023'!AQ917:AQ939)</f>
        <v>833.7</v>
      </c>
      <c r="AQ41" s="31">
        <f>SUM('FIGARO raw 2023'!AR917:AR939)</f>
        <v>197.39999999999998</v>
      </c>
      <c r="AR41" s="31">
        <f>SUM('FIGARO raw 2023'!AS917:AS939)</f>
        <v>116.6</v>
      </c>
      <c r="AS41" s="31">
        <f>SUM('FIGARO raw 2023'!AT917:AT939)</f>
        <v>284.7</v>
      </c>
      <c r="AT41" s="31">
        <f>SUM('FIGARO raw 2023'!AU917:AU939)</f>
        <v>81.6</v>
      </c>
      <c r="AU41" s="31">
        <f>SUM('FIGARO raw 2023'!AV917:AV939)</f>
        <v>799.5</v>
      </c>
      <c r="AV41" s="31">
        <f>SUM('FIGARO raw 2023'!AW917:AW939)</f>
        <v>98.69999999999999</v>
      </c>
      <c r="AW41" s="31">
        <f>SUM('FIGARO raw 2023'!AX917:AX939)</f>
        <v>60.80000000000001</v>
      </c>
      <c r="AX41" s="31">
        <f>SUM('FIGARO raw 2023'!AY917:AY939)</f>
        <v>97.49999999999999</v>
      </c>
      <c r="AY41" s="31">
        <f>SUM('FIGARO raw 2023'!AZ917:AZ939)</f>
        <v>49.7</v>
      </c>
      <c r="AZ41" s="31">
        <f>SUM('FIGARO raw 2023'!BA917:BA939)</f>
        <v>87</v>
      </c>
      <c r="BA41" s="31">
        <f>SUM('FIGARO raw 2023'!BB917:BB939)</f>
        <v>77.1</v>
      </c>
      <c r="BB41" s="31">
        <f>SUM('FIGARO raw 2023'!BC917:BC939)</f>
        <v>142.79999999999995</v>
      </c>
      <c r="BC41" s="31">
        <f>SUM('FIGARO raw 2023'!BD917:BD939)</f>
        <v>152.7</v>
      </c>
      <c r="BD41" s="31">
        <f>SUM('FIGARO raw 2023'!BE917:BE939)</f>
        <v>325.1</v>
      </c>
      <c r="BE41" s="31">
        <f>SUM('FIGARO raw 2023'!BF917:BF939)</f>
        <v>84</v>
      </c>
      <c r="BF41" s="31">
        <f>SUM('FIGARO raw 2023'!BG917:BG939)</f>
        <v>158.6</v>
      </c>
      <c r="BG41" s="31">
        <f>SUM('FIGARO raw 2023'!BH917:BH939)</f>
        <v>81.00000000000001</v>
      </c>
      <c r="BH41" s="31">
        <f>SUM('FIGARO raw 2023'!BI917:BI939)</f>
        <v>136.60000000000002</v>
      </c>
      <c r="BI41" s="31">
        <f>SUM('FIGARO raw 2023'!BJ917:BJ939)</f>
        <v>38.099999999999994</v>
      </c>
      <c r="BJ41" s="31">
        <f>SUM('FIGARO raw 2023'!BK917:BK939)</f>
        <v>38.8</v>
      </c>
      <c r="BK41" s="31">
        <f>SUM('FIGARO raw 2023'!BL917:BL939)</f>
        <v>5.1</v>
      </c>
      <c r="BL41" s="31">
        <f>SUM('FIGARO raw 2023'!BM917:BM939)</f>
        <v>39.3</v>
      </c>
      <c r="BM41" s="31">
        <f>SUM('FIGARO raw 2023'!BN917:BN939)</f>
        <v>0</v>
      </c>
      <c r="BN41" s="31">
        <f>SUM('FIGARO raw 2023'!BO917:BO939)</f>
        <v>0</v>
      </c>
      <c r="BO41" s="31">
        <f>SUM('FIGARO raw 2023'!BP917:BP939)</f>
        <v>10.6</v>
      </c>
      <c r="BP41" s="31">
        <f>SUM('FIGARO raw 2023'!BQ917:BQ939)</f>
        <v>6034.4</v>
      </c>
      <c r="BQ41" s="31">
        <f>SUM('FIGARO raw 2023'!BR917:BR939)</f>
        <v>0.6000000000000001</v>
      </c>
      <c r="BR41" s="31">
        <f>SUM('FIGARO raw 2023'!BS917:BS939)</f>
        <v>183.7</v>
      </c>
      <c r="BS41" s="31">
        <f>SUM('FIGARO raw 2023'!BT917:BT939)</f>
        <v>2.1999999999999997</v>
      </c>
    </row>
    <row r="42" spans="1:71" x14ac:dyDescent="0.25">
      <c r="A42" s="36" t="s">
        <v>285</v>
      </c>
      <c r="B42" s="27" t="s">
        <v>354</v>
      </c>
      <c r="C42" s="31">
        <f>SUM('FIGARO raw 2023'!D941:D963)</f>
        <v>50.300000000000004</v>
      </c>
      <c r="D42" s="31">
        <f>SUM('FIGARO raw 2023'!E941:E963)</f>
        <v>7.299999999999999</v>
      </c>
      <c r="E42" s="31">
        <f>SUM('FIGARO raw 2023'!F941:F963)</f>
        <v>2.6999999999999997</v>
      </c>
      <c r="F42" s="31">
        <f>SUM('FIGARO raw 2023'!G941:G963)</f>
        <v>30.7</v>
      </c>
      <c r="G42" s="31">
        <f>SUM('FIGARO raw 2023'!H941:H963)</f>
        <v>621.0000000000002</v>
      </c>
      <c r="H42" s="31">
        <f>SUM('FIGARO raw 2023'!I941:I963)</f>
        <v>144.2</v>
      </c>
      <c r="I42" s="31">
        <f>SUM('FIGARO raw 2023'!J941:J963)</f>
        <v>46.00000000000001</v>
      </c>
      <c r="J42" s="31">
        <f>SUM('FIGARO raw 2023'!K941:K963)</f>
        <v>156.1</v>
      </c>
      <c r="K42" s="31">
        <f>SUM('FIGARO raw 2023'!L941:L963)</f>
        <v>60.400000000000006</v>
      </c>
      <c r="L42" s="31">
        <f>SUM('FIGARO raw 2023'!M941:M963)</f>
        <v>181.4</v>
      </c>
      <c r="M42" s="31">
        <f>SUM('FIGARO raw 2023'!N941:N963)</f>
        <v>658.6000000000001</v>
      </c>
      <c r="N42" s="31">
        <f>SUM('FIGARO raw 2023'!O941:O963)</f>
        <v>708.2999999999998</v>
      </c>
      <c r="O42" s="31">
        <f>SUM('FIGARO raw 2023'!P941:P963)</f>
        <v>182.99999999999994</v>
      </c>
      <c r="P42" s="31">
        <f>SUM('FIGARO raw 2023'!Q941:Q963)</f>
        <v>120.60000000000001</v>
      </c>
      <c r="Q42" s="31">
        <f>SUM('FIGARO raw 2023'!R941:R963)</f>
        <v>249.7</v>
      </c>
      <c r="R42" s="31">
        <f>SUM('FIGARO raw 2023'!S941:S963)</f>
        <v>378.19999999999993</v>
      </c>
      <c r="S42" s="31">
        <f>SUM('FIGARO raw 2023'!T941:T963)</f>
        <v>567.8999999999999</v>
      </c>
      <c r="T42" s="31">
        <f>SUM('FIGARO raw 2023'!U941:U963)</f>
        <v>344.3</v>
      </c>
      <c r="U42" s="31">
        <f>SUM('FIGARO raw 2023'!V941:V963)</f>
        <v>520.9</v>
      </c>
      <c r="V42" s="31">
        <f>SUM('FIGARO raw 2023'!W941:W963)</f>
        <v>645.9000000000002</v>
      </c>
      <c r="W42" s="31">
        <f>SUM('FIGARO raw 2023'!X941:X963)</f>
        <v>228.40000000000006</v>
      </c>
      <c r="X42" s="31">
        <f>SUM('FIGARO raw 2023'!Y941:Y963)</f>
        <v>178.79999999999995</v>
      </c>
      <c r="Y42" s="31">
        <f>SUM('FIGARO raw 2023'!Z941:Z963)</f>
        <v>155.39999999999998</v>
      </c>
      <c r="Z42" s="31">
        <f>SUM('FIGARO raw 2023'!AA941:AA963)</f>
        <v>674</v>
      </c>
      <c r="AA42" s="31">
        <f>SUM('FIGARO raw 2023'!AB941:AB963)</f>
        <v>20.400000000000002</v>
      </c>
      <c r="AB42" s="31">
        <f>SUM('FIGARO raw 2023'!AC941:AC963)</f>
        <v>342</v>
      </c>
      <c r="AC42" s="31">
        <f>SUM('FIGARO raw 2023'!AD941:AD963)</f>
        <v>617.4</v>
      </c>
      <c r="AD42" s="31">
        <f>SUM('FIGARO raw 2023'!AE941:AE963)</f>
        <v>304.29999999999995</v>
      </c>
      <c r="AE42" s="31">
        <f>SUM('FIGARO raw 2023'!AF941:AF963)</f>
        <v>1589.9999999999998</v>
      </c>
      <c r="AF42" s="31">
        <f>SUM('FIGARO raw 2023'!AG941:AG963)</f>
        <v>883</v>
      </c>
      <c r="AG42" s="31">
        <f>SUM('FIGARO raw 2023'!AH941:AH963)</f>
        <v>408.70000000000005</v>
      </c>
      <c r="AH42" s="31">
        <f>SUM('FIGARO raw 2023'!AI941:AI963)</f>
        <v>294.70000000000005</v>
      </c>
      <c r="AI42" s="31">
        <f>SUM('FIGARO raw 2023'!AJ941:AJ963)</f>
        <v>224.8</v>
      </c>
      <c r="AJ42" s="31">
        <f>SUM('FIGARO raw 2023'!AK941:AK963)</f>
        <v>514.8000000000001</v>
      </c>
      <c r="AK42" s="31">
        <f>SUM('FIGARO raw 2023'!AL941:AL963)</f>
        <v>273.30000000000007</v>
      </c>
      <c r="AL42" s="31">
        <f>SUM('FIGARO raw 2023'!AM941:AM963)</f>
        <v>280</v>
      </c>
      <c r="AM42" s="31">
        <f>SUM('FIGARO raw 2023'!AN941:AN963)</f>
        <v>1509.0000000000002</v>
      </c>
      <c r="AN42" s="31">
        <f>SUM('FIGARO raw 2023'!AO941:AO963)</f>
        <v>328.4</v>
      </c>
      <c r="AO42" s="31">
        <f>SUM('FIGARO raw 2023'!AP941:AP963)</f>
        <v>924.1999999999998</v>
      </c>
      <c r="AP42" s="31">
        <f>SUM('FIGARO raw 2023'!AQ941:AQ963)</f>
        <v>19322.7</v>
      </c>
      <c r="AQ42" s="31">
        <f>SUM('FIGARO raw 2023'!AR941:AR963)</f>
        <v>891.1999999999998</v>
      </c>
      <c r="AR42" s="31">
        <f>SUM('FIGARO raw 2023'!AS941:AS963)</f>
        <v>505.1000000000001</v>
      </c>
      <c r="AS42" s="31">
        <f>SUM('FIGARO raw 2023'!AT941:AT963)</f>
        <v>857.9</v>
      </c>
      <c r="AT42" s="31">
        <f>SUM('FIGARO raw 2023'!AU941:AU963)</f>
        <v>204.99999999999997</v>
      </c>
      <c r="AU42" s="31">
        <f>SUM('FIGARO raw 2023'!AV941:AV963)</f>
        <v>4452.1</v>
      </c>
      <c r="AV42" s="31">
        <f>SUM('FIGARO raw 2023'!AW941:AW963)</f>
        <v>544.9000000000001</v>
      </c>
      <c r="AW42" s="31">
        <f>SUM('FIGARO raw 2023'!AX941:AX963)</f>
        <v>386.19999999999993</v>
      </c>
      <c r="AX42" s="31">
        <f>SUM('FIGARO raw 2023'!AY941:AY963)</f>
        <v>453.09999999999997</v>
      </c>
      <c r="AY42" s="31">
        <f>SUM('FIGARO raw 2023'!AZ941:AZ963)</f>
        <v>199.59999999999997</v>
      </c>
      <c r="AZ42" s="31">
        <f>SUM('FIGARO raw 2023'!BA941:BA963)</f>
        <v>375.19999999999993</v>
      </c>
      <c r="BA42" s="31">
        <f>SUM('FIGARO raw 2023'!BB941:BB963)</f>
        <v>192.2</v>
      </c>
      <c r="BB42" s="31">
        <f>SUM('FIGARO raw 2023'!BC941:BC963)</f>
        <v>271.40000000000003</v>
      </c>
      <c r="BC42" s="31">
        <f>SUM('FIGARO raw 2023'!BD941:BD963)</f>
        <v>774.9</v>
      </c>
      <c r="BD42" s="31">
        <f>SUM('FIGARO raw 2023'!BE941:BE963)</f>
        <v>1053.4999999999998</v>
      </c>
      <c r="BE42" s="31">
        <f>SUM('FIGARO raw 2023'!BF941:BF963)</f>
        <v>555.5</v>
      </c>
      <c r="BF42" s="31">
        <f>SUM('FIGARO raw 2023'!BG941:BG963)</f>
        <v>780.3000000000001</v>
      </c>
      <c r="BG42" s="31">
        <f>SUM('FIGARO raw 2023'!BH941:BH963)</f>
        <v>387.70000000000005</v>
      </c>
      <c r="BH42" s="31">
        <f>SUM('FIGARO raw 2023'!BI941:BI963)</f>
        <v>1169.7</v>
      </c>
      <c r="BI42" s="31">
        <f>SUM('FIGARO raw 2023'!BJ941:BJ963)</f>
        <v>83.59999999999998</v>
      </c>
      <c r="BJ42" s="31">
        <f>SUM('FIGARO raw 2023'!BK941:BK963)</f>
        <v>131.39999999999998</v>
      </c>
      <c r="BK42" s="31">
        <f>SUM('FIGARO raw 2023'!BL941:BL963)</f>
        <v>24.3</v>
      </c>
      <c r="BL42" s="31">
        <f>SUM('FIGARO raw 2023'!BM941:BM963)</f>
        <v>74.89999999999999</v>
      </c>
      <c r="BM42" s="31">
        <f>SUM('FIGARO raw 2023'!BN941:BN963)</f>
        <v>0</v>
      </c>
      <c r="BN42" s="31">
        <f>SUM('FIGARO raw 2023'!BO941:BO963)</f>
        <v>0</v>
      </c>
      <c r="BO42" s="31">
        <f>SUM('FIGARO raw 2023'!BP941:BP963)</f>
        <v>37.30000000000001</v>
      </c>
      <c r="BP42" s="31">
        <f>SUM('FIGARO raw 2023'!BQ941:BQ963)</f>
        <v>1663.6999999999998</v>
      </c>
      <c r="BQ42" s="31">
        <f>SUM('FIGARO raw 2023'!BR941:BR963)</f>
        <v>0.7</v>
      </c>
      <c r="BR42" s="31">
        <f>SUM('FIGARO raw 2023'!BS941:BS963)</f>
        <v>16362.100000000002</v>
      </c>
      <c r="BS42" s="31">
        <f>SUM('FIGARO raw 2023'!BT941:BT963)</f>
        <v>116.2</v>
      </c>
    </row>
    <row r="43" spans="1:71" x14ac:dyDescent="0.25">
      <c r="A43" s="36" t="s">
        <v>286</v>
      </c>
      <c r="B43" s="27" t="s">
        <v>355</v>
      </c>
      <c r="C43" s="31">
        <f>SUM('FIGARO raw 2023'!D965:D987)</f>
        <v>1589.7000000000003</v>
      </c>
      <c r="D43" s="31">
        <f>SUM('FIGARO raw 2023'!E965:E987)</f>
        <v>76.19999999999999</v>
      </c>
      <c r="E43" s="31">
        <f>SUM('FIGARO raw 2023'!F965:F987)</f>
        <v>37.50000000000001</v>
      </c>
      <c r="F43" s="31">
        <f>SUM('FIGARO raw 2023'!G965:G987)</f>
        <v>182.1</v>
      </c>
      <c r="G43" s="31">
        <f>SUM('FIGARO raw 2023'!H965:H987)</f>
        <v>3073.2</v>
      </c>
      <c r="H43" s="31">
        <f>SUM('FIGARO raw 2023'!I965:I987)</f>
        <v>620.9</v>
      </c>
      <c r="I43" s="31">
        <f>SUM('FIGARO raw 2023'!J965:J987)</f>
        <v>217.19999999999996</v>
      </c>
      <c r="J43" s="31">
        <f>SUM('FIGARO raw 2023'!K965:K987)</f>
        <v>355.59999999999997</v>
      </c>
      <c r="K43" s="31">
        <f>SUM('FIGARO raw 2023'!L965:L987)</f>
        <v>122.49999999999997</v>
      </c>
      <c r="L43" s="31">
        <f>SUM('FIGARO raw 2023'!M965:M987)</f>
        <v>1122.7</v>
      </c>
      <c r="M43" s="31">
        <f>SUM('FIGARO raw 2023'!N965:N987)</f>
        <v>1840.8000000000002</v>
      </c>
      <c r="N43" s="31">
        <f>SUM('FIGARO raw 2023'!O965:O987)</f>
        <v>1279.6999999999998</v>
      </c>
      <c r="O43" s="31">
        <f>SUM('FIGARO raw 2023'!P965:P987)</f>
        <v>1180.6000000000001</v>
      </c>
      <c r="P43" s="31">
        <f>SUM('FIGARO raw 2023'!Q965:Q987)</f>
        <v>544.8000000000001</v>
      </c>
      <c r="Q43" s="31">
        <f>SUM('FIGARO raw 2023'!R965:R987)</f>
        <v>1416.9999999999998</v>
      </c>
      <c r="R43" s="31">
        <f>SUM('FIGARO raw 2023'!S965:S987)</f>
        <v>1293.6000000000001</v>
      </c>
      <c r="S43" s="31">
        <f>SUM('FIGARO raw 2023'!T965:T987)</f>
        <v>834.4000000000001</v>
      </c>
      <c r="T43" s="31">
        <f>SUM('FIGARO raw 2023'!U965:U987)</f>
        <v>612.4000000000001</v>
      </c>
      <c r="U43" s="31">
        <f>SUM('FIGARO raw 2023'!V965:V987)</f>
        <v>1813.1</v>
      </c>
      <c r="V43" s="31">
        <f>SUM('FIGARO raw 2023'!W965:W987)</f>
        <v>2027.3</v>
      </c>
      <c r="W43" s="31">
        <f>SUM('FIGARO raw 2023'!X965:X987)</f>
        <v>289.2</v>
      </c>
      <c r="X43" s="31">
        <f>SUM('FIGARO raw 2023'!Y965:Y987)</f>
        <v>483.9999999999999</v>
      </c>
      <c r="Y43" s="31">
        <f>SUM('FIGARO raw 2023'!Z965:Z987)</f>
        <v>380.99999999999994</v>
      </c>
      <c r="Z43" s="31">
        <f>SUM('FIGARO raw 2023'!AA965:AA987)</f>
        <v>2777</v>
      </c>
      <c r="AA43" s="31">
        <f>SUM('FIGARO raw 2023'!AB965:AB987)</f>
        <v>93.3</v>
      </c>
      <c r="AB43" s="31">
        <f>SUM('FIGARO raw 2023'!AC965:AC987)</f>
        <v>536.8000000000001</v>
      </c>
      <c r="AC43" s="31">
        <f>SUM('FIGARO raw 2023'!AD965:AD987)</f>
        <v>7680.899999999999</v>
      </c>
      <c r="AD43" s="31">
        <f>SUM('FIGARO raw 2023'!AE965:AE987)</f>
        <v>1526.3999999999999</v>
      </c>
      <c r="AE43" s="31">
        <f>SUM('FIGARO raw 2023'!AF965:AF987)</f>
        <v>4400</v>
      </c>
      <c r="AF43" s="31">
        <f>SUM('FIGARO raw 2023'!AG965:AG987)</f>
        <v>4033.6</v>
      </c>
      <c r="AG43" s="31">
        <f>SUM('FIGARO raw 2023'!AH965:AH987)</f>
        <v>1556.1000000000006</v>
      </c>
      <c r="AH43" s="31">
        <f>SUM('FIGARO raw 2023'!AI965:AI987)</f>
        <v>4577.9</v>
      </c>
      <c r="AI43" s="31">
        <f>SUM('FIGARO raw 2023'!AJ965:AJ987)</f>
        <v>1535.5000000000005</v>
      </c>
      <c r="AJ43" s="31">
        <f>SUM('FIGARO raw 2023'!AK965:AK987)</f>
        <v>2557.400000000001</v>
      </c>
      <c r="AK43" s="31">
        <f>SUM('FIGARO raw 2023'!AL965:AL987)</f>
        <v>318.7</v>
      </c>
      <c r="AL43" s="31">
        <f>SUM('FIGARO raw 2023'!AM965:AM987)</f>
        <v>2482.1000000000004</v>
      </c>
      <c r="AM43" s="31">
        <f>SUM('FIGARO raw 2023'!AN965:AN987)</f>
        <v>547.4999999999999</v>
      </c>
      <c r="AN43" s="31">
        <f>SUM('FIGARO raw 2023'!AO965:AO987)</f>
        <v>442.9000000000001</v>
      </c>
      <c r="AO43" s="31">
        <f>SUM('FIGARO raw 2023'!AP965:AP987)</f>
        <v>1051.3</v>
      </c>
      <c r="AP43" s="31">
        <f>SUM('FIGARO raw 2023'!AQ965:AQ987)</f>
        <v>13585.300000000003</v>
      </c>
      <c r="AQ43" s="31">
        <f>SUM('FIGARO raw 2023'!AR965:AR987)</f>
        <v>40207.799999999996</v>
      </c>
      <c r="AR43" s="31">
        <f>SUM('FIGARO raw 2023'!AS965:AS987)</f>
        <v>12396.399999999996</v>
      </c>
      <c r="AS43" s="31">
        <f>SUM('FIGARO raw 2023'!AT965:AT987)</f>
        <v>6636.599999999999</v>
      </c>
      <c r="AT43" s="31">
        <f>SUM('FIGARO raw 2023'!AU965:AU987)</f>
        <v>4910.800000000001</v>
      </c>
      <c r="AU43" s="31">
        <f>SUM('FIGARO raw 2023'!AV965:AV987)</f>
        <v>6812.899999999999</v>
      </c>
      <c r="AV43" s="31">
        <f>SUM('FIGARO raw 2023'!AW965:AW987)</f>
        <v>986.0999999999998</v>
      </c>
      <c r="AW43" s="31">
        <f>SUM('FIGARO raw 2023'!AX965:AX987)</f>
        <v>258.0999999999999</v>
      </c>
      <c r="AX43" s="31">
        <f>SUM('FIGARO raw 2023'!AY965:AY987)</f>
        <v>419.79999999999995</v>
      </c>
      <c r="AY43" s="31">
        <f>SUM('FIGARO raw 2023'!AZ965:AZ987)</f>
        <v>397</v>
      </c>
      <c r="AZ43" s="31">
        <f>SUM('FIGARO raw 2023'!BA965:BA987)</f>
        <v>2505.7</v>
      </c>
      <c r="BA43" s="31">
        <f>SUM('FIGARO raw 2023'!BB965:BB987)</f>
        <v>446.6</v>
      </c>
      <c r="BB43" s="31">
        <f>SUM('FIGARO raw 2023'!BC965:BC987)</f>
        <v>446.09999999999997</v>
      </c>
      <c r="BC43" s="31">
        <f>SUM('FIGARO raw 2023'!BD965:BD987)</f>
        <v>1421.6</v>
      </c>
      <c r="BD43" s="31">
        <f>SUM('FIGARO raw 2023'!BE965:BE987)</f>
        <v>4730.599999999999</v>
      </c>
      <c r="BE43" s="31">
        <f>SUM('FIGARO raw 2023'!BF965:BF987)</f>
        <v>600.9</v>
      </c>
      <c r="BF43" s="31">
        <f>SUM('FIGARO raw 2023'!BG965:BG987)</f>
        <v>2381.2</v>
      </c>
      <c r="BG43" s="31">
        <f>SUM('FIGARO raw 2023'!BH965:BH987)</f>
        <v>1128.5000000000002</v>
      </c>
      <c r="BH43" s="31">
        <f>SUM('FIGARO raw 2023'!BI965:BI987)</f>
        <v>440.5</v>
      </c>
      <c r="BI43" s="31">
        <f>SUM('FIGARO raw 2023'!BJ965:BJ987)</f>
        <v>243.89999999999998</v>
      </c>
      <c r="BJ43" s="31">
        <f>SUM('FIGARO raw 2023'!BK965:BK987)</f>
        <v>587.2999999999998</v>
      </c>
      <c r="BK43" s="31">
        <f>SUM('FIGARO raw 2023'!BL965:BL987)</f>
        <v>51.300000000000004</v>
      </c>
      <c r="BL43" s="31">
        <f>SUM('FIGARO raw 2023'!BM965:BM987)</f>
        <v>470.7</v>
      </c>
      <c r="BM43" s="31">
        <f>SUM('FIGARO raw 2023'!BN965:BN987)</f>
        <v>0</v>
      </c>
      <c r="BN43" s="31">
        <f>SUM('FIGARO raw 2023'!BO965:BO987)</f>
        <v>0</v>
      </c>
      <c r="BO43" s="31">
        <f>SUM('FIGARO raw 2023'!BP965:BP987)</f>
        <v>665.3</v>
      </c>
      <c r="BP43" s="31">
        <f>SUM('FIGARO raw 2023'!BQ965:BQ987)</f>
        <v>36069.90000000001</v>
      </c>
      <c r="BQ43" s="31">
        <f>SUM('FIGARO raw 2023'!BR965:BR987)</f>
        <v>0</v>
      </c>
      <c r="BR43" s="31">
        <f>SUM('FIGARO raw 2023'!BS965:BS987)</f>
        <v>192.6</v>
      </c>
      <c r="BS43" s="31">
        <f>SUM('FIGARO raw 2023'!BT965:BT987)</f>
        <v>1.8</v>
      </c>
    </row>
    <row r="44" spans="1:71" x14ac:dyDescent="0.25">
      <c r="A44" s="36" t="s">
        <v>287</v>
      </c>
      <c r="B44" s="27" t="s">
        <v>356</v>
      </c>
      <c r="C44" s="31">
        <f>SUM('FIGARO raw 2023'!D989:D1011)</f>
        <v>342.8</v>
      </c>
      <c r="D44" s="31">
        <f>SUM('FIGARO raw 2023'!E989:E1011)</f>
        <v>2</v>
      </c>
      <c r="E44" s="31">
        <f>SUM('FIGARO raw 2023'!F989:F1011)</f>
        <v>3.8999999999999995</v>
      </c>
      <c r="F44" s="31">
        <f>SUM('FIGARO raw 2023'!G989:G1011)</f>
        <v>23.100000000000005</v>
      </c>
      <c r="G44" s="31">
        <f>SUM('FIGARO raw 2023'!H989:H1011)</f>
        <v>221.39999999999998</v>
      </c>
      <c r="H44" s="31">
        <f>SUM('FIGARO raw 2023'!I989:I1011)</f>
        <v>54.7</v>
      </c>
      <c r="I44" s="31">
        <f>SUM('FIGARO raw 2023'!J989:J1011)</f>
        <v>19.400000000000002</v>
      </c>
      <c r="J44" s="31">
        <f>SUM('FIGARO raw 2023'!K989:K1011)</f>
        <v>59.30000000000001</v>
      </c>
      <c r="K44" s="31">
        <f>SUM('FIGARO raw 2023'!L989:L1011)</f>
        <v>36.300000000000004</v>
      </c>
      <c r="L44" s="31">
        <f>SUM('FIGARO raw 2023'!M989:M1011)</f>
        <v>512.9</v>
      </c>
      <c r="M44" s="31">
        <f>SUM('FIGARO raw 2023'!N989:N1011)</f>
        <v>457.1999999999998</v>
      </c>
      <c r="N44" s="31">
        <f>SUM('FIGARO raw 2023'!O989:O1011)</f>
        <v>217.39999999999998</v>
      </c>
      <c r="O44" s="31">
        <f>SUM('FIGARO raw 2023'!P989:P1011)</f>
        <v>94</v>
      </c>
      <c r="P44" s="31">
        <f>SUM('FIGARO raw 2023'!Q989:Q1011)</f>
        <v>51.2</v>
      </c>
      <c r="Q44" s="31">
        <f>SUM('FIGARO raw 2023'!R989:R1011)</f>
        <v>152</v>
      </c>
      <c r="R44" s="31">
        <f>SUM('FIGARO raw 2023'!S989:S1011)</f>
        <v>163.2</v>
      </c>
      <c r="S44" s="31">
        <f>SUM('FIGARO raw 2023'!T989:T1011)</f>
        <v>87.30000000000001</v>
      </c>
      <c r="T44" s="31">
        <f>SUM('FIGARO raw 2023'!U989:U1011)</f>
        <v>98.79999999999998</v>
      </c>
      <c r="U44" s="31">
        <f>SUM('FIGARO raw 2023'!V989:V1011)</f>
        <v>224.50000000000003</v>
      </c>
      <c r="V44" s="31">
        <f>SUM('FIGARO raw 2023'!W989:W1011)</f>
        <v>152.20000000000002</v>
      </c>
      <c r="W44" s="31">
        <f>SUM('FIGARO raw 2023'!X989:X1011)</f>
        <v>237.90000000000003</v>
      </c>
      <c r="X44" s="31">
        <f>SUM('FIGARO raw 2023'!Y989:Y1011)</f>
        <v>95.39999999999999</v>
      </c>
      <c r="Y44" s="31">
        <f>SUM('FIGARO raw 2023'!Z989:Z1011)</f>
        <v>88.89999999999999</v>
      </c>
      <c r="Z44" s="31">
        <f>SUM('FIGARO raw 2023'!AA989:AA1011)</f>
        <v>777.8</v>
      </c>
      <c r="AA44" s="31">
        <f>SUM('FIGARO raw 2023'!AB989:AB1011)</f>
        <v>10.6</v>
      </c>
      <c r="AB44" s="31">
        <f>SUM('FIGARO raw 2023'!AC989:AC1011)</f>
        <v>95.00000000000001</v>
      </c>
      <c r="AC44" s="31">
        <f>SUM('FIGARO raw 2023'!AD989:AD1011)</f>
        <v>602.8000000000002</v>
      </c>
      <c r="AD44" s="31">
        <f>SUM('FIGARO raw 2023'!AE989:AE1011)</f>
        <v>117.5</v>
      </c>
      <c r="AE44" s="31">
        <f>SUM('FIGARO raw 2023'!AF989:AF1011)</f>
        <v>267.8</v>
      </c>
      <c r="AF44" s="31">
        <f>SUM('FIGARO raw 2023'!AG989:AG1011)</f>
        <v>179.19999999999996</v>
      </c>
      <c r="AG44" s="31">
        <f>SUM('FIGARO raw 2023'!AH989:AH1011)</f>
        <v>279.9</v>
      </c>
      <c r="AH44" s="31">
        <f>SUM('FIGARO raw 2023'!AI989:AI1011)</f>
        <v>156</v>
      </c>
      <c r="AI44" s="31">
        <f>SUM('FIGARO raw 2023'!AJ989:AJ1011)</f>
        <v>71.9</v>
      </c>
      <c r="AJ44" s="31">
        <f>SUM('FIGARO raw 2023'!AK989:AK1011)</f>
        <v>109.19999999999999</v>
      </c>
      <c r="AK44" s="31">
        <f>SUM('FIGARO raw 2023'!AL989:AL1011)</f>
        <v>17.5</v>
      </c>
      <c r="AL44" s="31">
        <f>SUM('FIGARO raw 2023'!AM989:AM1011)</f>
        <v>207.1</v>
      </c>
      <c r="AM44" s="31">
        <f>SUM('FIGARO raw 2023'!AN989:AN1011)</f>
        <v>62.100000000000016</v>
      </c>
      <c r="AN44" s="31">
        <f>SUM('FIGARO raw 2023'!AO989:AO1011)</f>
        <v>49.400000000000006</v>
      </c>
      <c r="AO44" s="31">
        <f>SUM('FIGARO raw 2023'!AP989:AP1011)</f>
        <v>116</v>
      </c>
      <c r="AP44" s="31">
        <f>SUM('FIGARO raw 2023'!AQ989:AQ1011)</f>
        <v>356.90000000000003</v>
      </c>
      <c r="AQ44" s="31">
        <f>SUM('FIGARO raw 2023'!AR989:AR1011)</f>
        <v>112.89999999999999</v>
      </c>
      <c r="AR44" s="31">
        <f>SUM('FIGARO raw 2023'!AS989:AS1011)</f>
        <v>5295.200000000001</v>
      </c>
      <c r="AS44" s="31">
        <f>SUM('FIGARO raw 2023'!AT989:AT1011)</f>
        <v>203.90000000000003</v>
      </c>
      <c r="AT44" s="31">
        <f>SUM('FIGARO raw 2023'!AU989:AU1011)</f>
        <v>169.89999999999998</v>
      </c>
      <c r="AU44" s="31">
        <f>SUM('FIGARO raw 2023'!AV989:AV1011)</f>
        <v>418.09999999999997</v>
      </c>
      <c r="AV44" s="31">
        <f>SUM('FIGARO raw 2023'!AW989:AW1011)</f>
        <v>78.59999999999997</v>
      </c>
      <c r="AW44" s="31">
        <f>SUM('FIGARO raw 2023'!AX989:AX1011)</f>
        <v>19.900000000000002</v>
      </c>
      <c r="AX44" s="31">
        <f>SUM('FIGARO raw 2023'!AY989:AY1011)</f>
        <v>20.900000000000002</v>
      </c>
      <c r="AY44" s="31">
        <f>SUM('FIGARO raw 2023'!AZ989:AZ1011)</f>
        <v>27.600000000000005</v>
      </c>
      <c r="AZ44" s="31">
        <f>SUM('FIGARO raw 2023'!BA989:BA1011)</f>
        <v>216.50000000000003</v>
      </c>
      <c r="BA44" s="31">
        <f>SUM('FIGARO raw 2023'!BB989:BB1011)</f>
        <v>11.499999999999998</v>
      </c>
      <c r="BB44" s="31">
        <f>SUM('FIGARO raw 2023'!BC989:BC1011)</f>
        <v>10.099999999999998</v>
      </c>
      <c r="BC44" s="31">
        <f>SUM('FIGARO raw 2023'!BD989:BD1011)</f>
        <v>133.9</v>
      </c>
      <c r="BD44" s="31">
        <f>SUM('FIGARO raw 2023'!BE989:BE1011)</f>
        <v>231.3</v>
      </c>
      <c r="BE44" s="31">
        <f>SUM('FIGARO raw 2023'!BF989:BF1011)</f>
        <v>96.4</v>
      </c>
      <c r="BF44" s="31">
        <f>SUM('FIGARO raw 2023'!BG989:BG1011)</f>
        <v>335.49999999999994</v>
      </c>
      <c r="BG44" s="31">
        <f>SUM('FIGARO raw 2023'!BH989:BH1011)</f>
        <v>70.6</v>
      </c>
      <c r="BH44" s="31">
        <f>SUM('FIGARO raw 2023'!BI989:BI1011)</f>
        <v>42.300000000000004</v>
      </c>
      <c r="BI44" s="31">
        <f>SUM('FIGARO raw 2023'!BJ989:BJ1011)</f>
        <v>22.1</v>
      </c>
      <c r="BJ44" s="31">
        <f>SUM('FIGARO raw 2023'!BK989:BK1011)</f>
        <v>25.100000000000005</v>
      </c>
      <c r="BK44" s="31">
        <f>SUM('FIGARO raw 2023'!BL989:BL1011)</f>
        <v>9.2</v>
      </c>
      <c r="BL44" s="31">
        <f>SUM('FIGARO raw 2023'!BM989:BM1011)</f>
        <v>19.200000000000006</v>
      </c>
      <c r="BM44" s="31">
        <f>SUM('FIGARO raw 2023'!BN989:BN1011)</f>
        <v>0</v>
      </c>
      <c r="BN44" s="31">
        <f>SUM('FIGARO raw 2023'!BO989:BO1011)</f>
        <v>0</v>
      </c>
      <c r="BO44" s="31">
        <f>SUM('FIGARO raw 2023'!BP989:BP1011)</f>
        <v>355.5</v>
      </c>
      <c r="BP44" s="31">
        <f>SUM('FIGARO raw 2023'!BQ989:BQ1011)</f>
        <v>5085.8</v>
      </c>
      <c r="BQ44" s="31">
        <f>SUM('FIGARO raw 2023'!BR989:BR1011)</f>
        <v>0.1</v>
      </c>
      <c r="BR44" s="31">
        <f>SUM('FIGARO raw 2023'!BS989:BS1011)</f>
        <v>890.1</v>
      </c>
      <c r="BS44" s="31">
        <f>SUM('FIGARO raw 2023'!BT989:BT1011)</f>
        <v>-91.30000000000001</v>
      </c>
    </row>
    <row r="45" spans="1:71" x14ac:dyDescent="0.25">
      <c r="A45" s="36" t="s">
        <v>288</v>
      </c>
      <c r="B45" s="27" t="s">
        <v>357</v>
      </c>
      <c r="C45" s="31">
        <f>SUM('FIGARO raw 2023'!D1013:D1035)</f>
        <v>27.500000000000007</v>
      </c>
      <c r="D45" s="31">
        <f>SUM('FIGARO raw 2023'!E1013:E1035)</f>
        <v>5.200000000000001</v>
      </c>
      <c r="E45" s="31">
        <f>SUM('FIGARO raw 2023'!F1013:F1035)</f>
        <v>2.0999999999999996</v>
      </c>
      <c r="F45" s="31">
        <f>SUM('FIGARO raw 2023'!G1013:G1035)</f>
        <v>7.399999999999999</v>
      </c>
      <c r="G45" s="31">
        <f>SUM('FIGARO raw 2023'!H1013:H1035)</f>
        <v>92.1</v>
      </c>
      <c r="H45" s="31">
        <f>SUM('FIGARO raw 2023'!I1013:I1035)</f>
        <v>28.900000000000006</v>
      </c>
      <c r="I45" s="31">
        <f>SUM('FIGARO raw 2023'!J1013:J1035)</f>
        <v>21.899999999999995</v>
      </c>
      <c r="J45" s="31">
        <f>SUM('FIGARO raw 2023'!K1013:K1035)</f>
        <v>31.20000000000001</v>
      </c>
      <c r="K45" s="31">
        <f>SUM('FIGARO raw 2023'!L1013:L1035)</f>
        <v>8.6</v>
      </c>
      <c r="L45" s="31">
        <f>SUM('FIGARO raw 2023'!M1013:M1035)</f>
        <v>30.300000000000004</v>
      </c>
      <c r="M45" s="31">
        <f>SUM('FIGARO raw 2023'!N1013:N1035)</f>
        <v>74.10000000000002</v>
      </c>
      <c r="N45" s="31">
        <f>SUM('FIGARO raw 2023'!O1013:O1035)</f>
        <v>73.70000000000002</v>
      </c>
      <c r="O45" s="31">
        <f>SUM('FIGARO raw 2023'!P1013:P1035)</f>
        <v>18.5</v>
      </c>
      <c r="P45" s="31">
        <f>SUM('FIGARO raw 2023'!Q1013:Q1035)</f>
        <v>40.00000000000001</v>
      </c>
      <c r="Q45" s="31">
        <f>SUM('FIGARO raw 2023'!R1013:R1035)</f>
        <v>24.000000000000007</v>
      </c>
      <c r="R45" s="31">
        <f>SUM('FIGARO raw 2023'!S1013:S1035)</f>
        <v>51.500000000000014</v>
      </c>
      <c r="S45" s="31">
        <f>SUM('FIGARO raw 2023'!T1013:T1035)</f>
        <v>32.00000000000001</v>
      </c>
      <c r="T45" s="31">
        <f>SUM('FIGARO raw 2023'!U1013:U1035)</f>
        <v>27.60000000000001</v>
      </c>
      <c r="U45" s="31">
        <f>SUM('FIGARO raw 2023'!V1013:V1035)</f>
        <v>155.5</v>
      </c>
      <c r="V45" s="31">
        <f>SUM('FIGARO raw 2023'!W1013:W1035)</f>
        <v>108.19999999999999</v>
      </c>
      <c r="W45" s="31">
        <f>SUM('FIGARO raw 2023'!X1013:X1035)</f>
        <v>131</v>
      </c>
      <c r="X45" s="31">
        <f>SUM('FIGARO raw 2023'!Y1013:Y1035)</f>
        <v>45.000000000000014</v>
      </c>
      <c r="Y45" s="31">
        <f>SUM('FIGARO raw 2023'!Z1013:Z1035)</f>
        <v>28.500000000000007</v>
      </c>
      <c r="Z45" s="31">
        <f>SUM('FIGARO raw 2023'!AA1013:AA1035)</f>
        <v>77.30000000000001</v>
      </c>
      <c r="AA45" s="31">
        <f>SUM('FIGARO raw 2023'!AB1013:AB1035)</f>
        <v>6.299999999999999</v>
      </c>
      <c r="AB45" s="31">
        <f>SUM('FIGARO raw 2023'!AC1013:AC1035)</f>
        <v>20.200000000000003</v>
      </c>
      <c r="AC45" s="31">
        <f>SUM('FIGARO raw 2023'!AD1013:AD1035)</f>
        <v>173.7</v>
      </c>
      <c r="AD45" s="31">
        <f>SUM('FIGARO raw 2023'!AE1013:AE1035)</f>
        <v>36.900000000000006</v>
      </c>
      <c r="AE45" s="31">
        <f>SUM('FIGARO raw 2023'!AF1013:AF1035)</f>
        <v>171.79999999999998</v>
      </c>
      <c r="AF45" s="31">
        <f>SUM('FIGARO raw 2023'!AG1013:AG1035)</f>
        <v>87.30000000000001</v>
      </c>
      <c r="AG45" s="31">
        <f>SUM('FIGARO raw 2023'!AH1013:AH1035)</f>
        <v>109.19999999999997</v>
      </c>
      <c r="AH45" s="31">
        <f>SUM('FIGARO raw 2023'!AI1013:AI1035)</f>
        <v>67.4</v>
      </c>
      <c r="AI45" s="31">
        <f>SUM('FIGARO raw 2023'!AJ1013:AJ1035)</f>
        <v>59.30000000000002</v>
      </c>
      <c r="AJ45" s="31">
        <f>SUM('FIGARO raw 2023'!AK1013:AK1035)</f>
        <v>58.20000000000002</v>
      </c>
      <c r="AK45" s="31">
        <f>SUM('FIGARO raw 2023'!AL1013:AL1035)</f>
        <v>12.799999999999997</v>
      </c>
      <c r="AL45" s="31">
        <f>SUM('FIGARO raw 2023'!AM1013:AM1035)</f>
        <v>59.40000000000001</v>
      </c>
      <c r="AM45" s="31">
        <f>SUM('FIGARO raw 2023'!AN1013:AN1035)</f>
        <v>29.000000000000007</v>
      </c>
      <c r="AN45" s="31">
        <f>SUM('FIGARO raw 2023'!AO1013:AO1035)</f>
        <v>17.599999999999998</v>
      </c>
      <c r="AO45" s="31">
        <f>SUM('FIGARO raw 2023'!AP1013:AP1035)</f>
        <v>118.69999999999999</v>
      </c>
      <c r="AP45" s="31">
        <f>SUM('FIGARO raw 2023'!AQ1013:AQ1035)</f>
        <v>277.9</v>
      </c>
      <c r="AQ45" s="31">
        <f>SUM('FIGARO raw 2023'!AR1013:AR1035)</f>
        <v>2506.5</v>
      </c>
      <c r="AR45" s="31">
        <f>SUM('FIGARO raw 2023'!AS1013:AS1035)</f>
        <v>4690.400000000001</v>
      </c>
      <c r="AS45" s="31">
        <f>SUM('FIGARO raw 2023'!AT1013:AT1035)</f>
        <v>5982.299999999999</v>
      </c>
      <c r="AT45" s="31">
        <f>SUM('FIGARO raw 2023'!AU1013:AU1035)</f>
        <v>44.5</v>
      </c>
      <c r="AU45" s="31">
        <f>SUM('FIGARO raw 2023'!AV1013:AV1035)</f>
        <v>235.89999999999998</v>
      </c>
      <c r="AV45" s="31">
        <f>SUM('FIGARO raw 2023'!AW1013:AW1035)</f>
        <v>61.30000000000001</v>
      </c>
      <c r="AW45" s="31">
        <f>SUM('FIGARO raw 2023'!AX1013:AX1035)</f>
        <v>21.199999999999996</v>
      </c>
      <c r="AX45" s="31">
        <f>SUM('FIGARO raw 2023'!AY1013:AY1035)</f>
        <v>18.699999999999996</v>
      </c>
      <c r="AY45" s="31">
        <f>SUM('FIGARO raw 2023'!AZ1013:AZ1035)</f>
        <v>19.999999999999996</v>
      </c>
      <c r="AZ45" s="31">
        <f>SUM('FIGARO raw 2023'!BA1013:BA1035)</f>
        <v>108.29999999999998</v>
      </c>
      <c r="BA45" s="31">
        <f>SUM('FIGARO raw 2023'!BB1013:BB1035)</f>
        <v>16.999999999999996</v>
      </c>
      <c r="BB45" s="31">
        <f>SUM('FIGARO raw 2023'!BC1013:BC1035)</f>
        <v>17.5</v>
      </c>
      <c r="BC45" s="31">
        <f>SUM('FIGARO raw 2023'!BD1013:BD1035)</f>
        <v>113.69999999999999</v>
      </c>
      <c r="BD45" s="31">
        <f>SUM('FIGARO raw 2023'!BE1013:BE1035)</f>
        <v>51.400000000000006</v>
      </c>
      <c r="BE45" s="31">
        <f>SUM('FIGARO raw 2023'!BF1013:BF1035)</f>
        <v>26.4</v>
      </c>
      <c r="BF45" s="31">
        <f>SUM('FIGARO raw 2023'!BG1013:BG1035)</f>
        <v>33.6</v>
      </c>
      <c r="BG45" s="31">
        <f>SUM('FIGARO raw 2023'!BH1013:BH1035)</f>
        <v>21.299999999999997</v>
      </c>
      <c r="BH45" s="31">
        <f>SUM('FIGARO raw 2023'!BI1013:BI1035)</f>
        <v>19.2</v>
      </c>
      <c r="BI45" s="31">
        <f>SUM('FIGARO raw 2023'!BJ1013:BJ1035)</f>
        <v>19.7</v>
      </c>
      <c r="BJ45" s="31">
        <f>SUM('FIGARO raw 2023'!BK1013:BK1035)</f>
        <v>19.4</v>
      </c>
      <c r="BK45" s="31">
        <f>SUM('FIGARO raw 2023'!BL1013:BL1035)</f>
        <v>8.899999999999999</v>
      </c>
      <c r="BL45" s="31">
        <f>SUM('FIGARO raw 2023'!BM1013:BM1035)</f>
        <v>13.099999999999998</v>
      </c>
      <c r="BM45" s="31">
        <f>SUM('FIGARO raw 2023'!BN1013:BN1035)</f>
        <v>0</v>
      </c>
      <c r="BN45" s="31">
        <f>SUM('FIGARO raw 2023'!BO1013:BO1035)</f>
        <v>0</v>
      </c>
      <c r="BO45" s="31">
        <f>SUM('FIGARO raw 2023'!BP1013:BP1035)</f>
        <v>8.899999999999999</v>
      </c>
      <c r="BP45" s="31">
        <f>SUM('FIGARO raw 2023'!BQ1013:BQ1035)</f>
        <v>899.4000000000001</v>
      </c>
      <c r="BQ45" s="31">
        <f>SUM('FIGARO raw 2023'!BR1013:BR1035)</f>
        <v>0.2</v>
      </c>
      <c r="BR45" s="31">
        <f>SUM('FIGARO raw 2023'!BS1013:BS1035)</f>
        <v>75.39999999999999</v>
      </c>
      <c r="BS45" s="31">
        <f>SUM('FIGARO raw 2023'!BT1013:BT1035)</f>
        <v>5.500000000000001</v>
      </c>
    </row>
    <row r="46" spans="1:71" x14ac:dyDescent="0.25">
      <c r="A46" s="36" t="s">
        <v>289</v>
      </c>
      <c r="B46" s="27" t="s">
        <v>358</v>
      </c>
      <c r="C46" s="31">
        <f>SUM('FIGARO raw 2023'!D1037:D1059)</f>
        <v>53.599999999999994</v>
      </c>
      <c r="D46" s="31">
        <f>SUM('FIGARO raw 2023'!E1037:E1059)</f>
        <v>13</v>
      </c>
      <c r="E46" s="31">
        <f>SUM('FIGARO raw 2023'!F1037:F1059)</f>
        <v>15.600000000000001</v>
      </c>
      <c r="F46" s="31">
        <f>SUM('FIGARO raw 2023'!G1037:G1059)</f>
        <v>23</v>
      </c>
      <c r="G46" s="31">
        <f>SUM('FIGARO raw 2023'!H1037:H1059)</f>
        <v>107.2</v>
      </c>
      <c r="H46" s="31">
        <f>SUM('FIGARO raw 2023'!I1037:I1059)</f>
        <v>34.6</v>
      </c>
      <c r="I46" s="31">
        <f>SUM('FIGARO raw 2023'!J1037:J1059)</f>
        <v>37.2</v>
      </c>
      <c r="J46" s="31">
        <f>SUM('FIGARO raw 2023'!K1037:K1059)</f>
        <v>39</v>
      </c>
      <c r="K46" s="31">
        <f>SUM('FIGARO raw 2023'!L1037:L1059)</f>
        <v>26</v>
      </c>
      <c r="L46" s="31">
        <f>SUM('FIGARO raw 2023'!M1037:M1059)</f>
        <v>52</v>
      </c>
      <c r="M46" s="31">
        <f>SUM('FIGARO raw 2023'!N1037:N1059)</f>
        <v>93.4</v>
      </c>
      <c r="N46" s="31">
        <f>SUM('FIGARO raw 2023'!O1037:O1059)</f>
        <v>76.30000000000001</v>
      </c>
      <c r="O46" s="31">
        <f>SUM('FIGARO raw 2023'!P1037:P1059)</f>
        <v>68.4</v>
      </c>
      <c r="P46" s="31">
        <f>SUM('FIGARO raw 2023'!Q1037:Q1059)</f>
        <v>46.2</v>
      </c>
      <c r="Q46" s="31">
        <f>SUM('FIGARO raw 2023'!R1037:R1059)</f>
        <v>62.8</v>
      </c>
      <c r="R46" s="31">
        <f>SUM('FIGARO raw 2023'!S1037:S1059)</f>
        <v>76.80000000000001</v>
      </c>
      <c r="S46" s="31">
        <f>SUM('FIGARO raw 2023'!T1037:T1059)</f>
        <v>69.2</v>
      </c>
      <c r="T46" s="31">
        <f>SUM('FIGARO raw 2023'!U1037:U1059)</f>
        <v>59.7</v>
      </c>
      <c r="U46" s="31">
        <f>SUM('FIGARO raw 2023'!V1037:V1059)</f>
        <v>72.2</v>
      </c>
      <c r="V46" s="31">
        <f>SUM('FIGARO raw 2023'!W1037:W1059)</f>
        <v>88.4</v>
      </c>
      <c r="W46" s="31">
        <f>SUM('FIGARO raw 2023'!X1037:X1059)</f>
        <v>42</v>
      </c>
      <c r="X46" s="31">
        <f>SUM('FIGARO raw 2023'!Y1037:Y1059)</f>
        <v>51.8</v>
      </c>
      <c r="Y46" s="31">
        <f>SUM('FIGARO raw 2023'!Z1037:Z1059)</f>
        <v>42</v>
      </c>
      <c r="Z46" s="31">
        <f>SUM('FIGARO raw 2023'!AA1037:AA1059)</f>
        <v>118.6</v>
      </c>
      <c r="AA46" s="31">
        <f>SUM('FIGARO raw 2023'!AB1037:AB1059)</f>
        <v>27.3</v>
      </c>
      <c r="AB46" s="31">
        <f>SUM('FIGARO raw 2023'!AC1037:AC1059)</f>
        <v>49.3</v>
      </c>
      <c r="AC46" s="31">
        <f>SUM('FIGARO raw 2023'!AD1037:AD1059)</f>
        <v>204</v>
      </c>
      <c r="AD46" s="31">
        <f>SUM('FIGARO raw 2023'!AE1037:AE1059)</f>
        <v>97.6</v>
      </c>
      <c r="AE46" s="31">
        <f>SUM('FIGARO raw 2023'!AF1037:AF1059)</f>
        <v>126.50000000000001</v>
      </c>
      <c r="AF46" s="31">
        <f>SUM('FIGARO raw 2023'!AG1037:AG1059)</f>
        <v>173.7</v>
      </c>
      <c r="AG46" s="31">
        <f>SUM('FIGARO raw 2023'!AH1037:AH1059)</f>
        <v>65.6</v>
      </c>
      <c r="AH46" s="31">
        <f>SUM('FIGARO raw 2023'!AI1037:AI1059)</f>
        <v>47.699999999999996</v>
      </c>
      <c r="AI46" s="31">
        <f>SUM('FIGARO raw 2023'!AJ1037:AJ1059)</f>
        <v>49.099999999999994</v>
      </c>
      <c r="AJ46" s="31">
        <f>SUM('FIGARO raw 2023'!AK1037:AK1059)</f>
        <v>102.89999999999998</v>
      </c>
      <c r="AK46" s="31">
        <f>SUM('FIGARO raw 2023'!AL1037:AL1059)</f>
        <v>24</v>
      </c>
      <c r="AL46" s="31">
        <f>SUM('FIGARO raw 2023'!AM1037:AM1059)</f>
        <v>164.1</v>
      </c>
      <c r="AM46" s="31">
        <f>SUM('FIGARO raw 2023'!AN1037:AN1059)</f>
        <v>36</v>
      </c>
      <c r="AN46" s="31">
        <f>SUM('FIGARO raw 2023'!AO1037:AO1059)</f>
        <v>34.2</v>
      </c>
      <c r="AO46" s="31">
        <f>SUM('FIGARO raw 2023'!AP1037:AP1059)</f>
        <v>95</v>
      </c>
      <c r="AP46" s="31">
        <f>SUM('FIGARO raw 2023'!AQ1037:AQ1059)</f>
        <v>107.10000000000001</v>
      </c>
      <c r="AQ46" s="31">
        <f>SUM('FIGARO raw 2023'!AR1037:AR1059)</f>
        <v>53.9</v>
      </c>
      <c r="AR46" s="31">
        <f>SUM('FIGARO raw 2023'!AS1037:AS1059)</f>
        <v>77.79999999999998</v>
      </c>
      <c r="AS46" s="31">
        <f>SUM('FIGARO raw 2023'!AT1037:AT1059)</f>
        <v>103.6</v>
      </c>
      <c r="AT46" s="31">
        <f>SUM('FIGARO raw 2023'!AU1037:AU1059)</f>
        <v>119</v>
      </c>
      <c r="AU46" s="31">
        <f>SUM('FIGARO raw 2023'!AV1037:AV1059)</f>
        <v>1355.6</v>
      </c>
      <c r="AV46" s="31">
        <f>SUM('FIGARO raw 2023'!AW1037:AW1059)</f>
        <v>82.4</v>
      </c>
      <c r="AW46" s="31">
        <f>SUM('FIGARO raw 2023'!AX1037:AX1059)</f>
        <v>37.2</v>
      </c>
      <c r="AX46" s="31">
        <f>SUM('FIGARO raw 2023'!AY1037:AY1059)</f>
        <v>40</v>
      </c>
      <c r="AY46" s="31">
        <f>SUM('FIGARO raw 2023'!AZ1037:AZ1059)</f>
        <v>38</v>
      </c>
      <c r="AZ46" s="31">
        <f>SUM('FIGARO raw 2023'!BA1037:BA1059)</f>
        <v>49.099999999999994</v>
      </c>
      <c r="BA46" s="31">
        <f>SUM('FIGARO raw 2023'!BB1037:BB1059)</f>
        <v>44</v>
      </c>
      <c r="BB46" s="31">
        <f>SUM('FIGARO raw 2023'!BC1037:BC1059)</f>
        <v>32.2</v>
      </c>
      <c r="BC46" s="31">
        <f>SUM('FIGARO raw 2023'!BD1037:BD1059)</f>
        <v>98.4</v>
      </c>
      <c r="BD46" s="31">
        <f>SUM('FIGARO raw 2023'!BE1037:BE1059)</f>
        <v>164.79999999999998</v>
      </c>
      <c r="BE46" s="31">
        <f>SUM('FIGARO raw 2023'!BF1037:BF1059)</f>
        <v>40.1</v>
      </c>
      <c r="BF46" s="31">
        <f>SUM('FIGARO raw 2023'!BG1037:BG1059)</f>
        <v>106.30000000000001</v>
      </c>
      <c r="BG46" s="31">
        <f>SUM('FIGARO raw 2023'!BH1037:BH1059)</f>
        <v>64.80000000000001</v>
      </c>
      <c r="BH46" s="31">
        <f>SUM('FIGARO raw 2023'!BI1037:BI1059)</f>
        <v>29.5</v>
      </c>
      <c r="BI46" s="31">
        <f>SUM('FIGARO raw 2023'!BJ1037:BJ1059)</f>
        <v>33.3</v>
      </c>
      <c r="BJ46" s="31">
        <f>SUM('FIGARO raw 2023'!BK1037:BK1059)</f>
        <v>26.3</v>
      </c>
      <c r="BK46" s="31">
        <f>SUM('FIGARO raw 2023'!BL1037:BL1059)</f>
        <v>18.7</v>
      </c>
      <c r="BL46" s="31">
        <f>SUM('FIGARO raw 2023'!BM1037:BM1059)</f>
        <v>47.7</v>
      </c>
      <c r="BM46" s="31">
        <f>SUM('FIGARO raw 2023'!BN1037:BN1059)</f>
        <v>0</v>
      </c>
      <c r="BN46" s="31">
        <f>SUM('FIGARO raw 2023'!BO1037:BO1059)</f>
        <v>0</v>
      </c>
      <c r="BO46" s="31">
        <f>SUM('FIGARO raw 2023'!BP1037:BP1059)</f>
        <v>87.20000000000002</v>
      </c>
      <c r="BP46" s="31">
        <f>SUM('FIGARO raw 2023'!BQ1037:BQ1059)</f>
        <v>400.80000000000007</v>
      </c>
      <c r="BQ46" s="31">
        <f>SUM('FIGARO raw 2023'!BR1037:BR1059)</f>
        <v>17.5</v>
      </c>
      <c r="BR46" s="31">
        <f>SUM('FIGARO raw 2023'!BS1037:BS1059)</f>
        <v>96.6</v>
      </c>
      <c r="BS46" s="31">
        <f>SUM('FIGARO raw 2023'!BT1037:BT1059)</f>
        <v>93.39999999999999</v>
      </c>
    </row>
    <row r="47" spans="1:71" x14ac:dyDescent="0.25">
      <c r="A47" s="36" t="s">
        <v>290</v>
      </c>
      <c r="B47" s="27" t="s">
        <v>359</v>
      </c>
      <c r="C47" s="31">
        <f>SUM('FIGARO raw 2023'!D1061:D1083)</f>
        <v>130.29999999999998</v>
      </c>
      <c r="D47" s="31">
        <f>SUM('FIGARO raw 2023'!E1061:E1083)</f>
        <v>12.9</v>
      </c>
      <c r="E47" s="31">
        <f>SUM('FIGARO raw 2023'!F1061:F1083)</f>
        <v>4.800000000000001</v>
      </c>
      <c r="F47" s="31">
        <f>SUM('FIGARO raw 2023'!G1061:G1083)</f>
        <v>73.5</v>
      </c>
      <c r="G47" s="31">
        <f>SUM('FIGARO raw 2023'!H1061:H1083)</f>
        <v>1585.5</v>
      </c>
      <c r="H47" s="31">
        <f>SUM('FIGARO raw 2023'!I1061:I1083)</f>
        <v>156</v>
      </c>
      <c r="I47" s="31">
        <f>SUM('FIGARO raw 2023'!J1061:J1083)</f>
        <v>93.20000000000002</v>
      </c>
      <c r="J47" s="31">
        <f>SUM('FIGARO raw 2023'!K1061:K1083)</f>
        <v>201.30000000000007</v>
      </c>
      <c r="K47" s="31">
        <f>SUM('FIGARO raw 2023'!L1061:L1083)</f>
        <v>51.6</v>
      </c>
      <c r="L47" s="31">
        <f>SUM('FIGARO raw 2023'!M1061:M1083)</f>
        <v>481.70000000000005</v>
      </c>
      <c r="M47" s="31">
        <f>SUM('FIGARO raw 2023'!N1061:N1083)</f>
        <v>1231.8000000000002</v>
      </c>
      <c r="N47" s="31">
        <f>SUM('FIGARO raw 2023'!O1061:O1083)</f>
        <v>4370.400000000001</v>
      </c>
      <c r="O47" s="31">
        <f>SUM('FIGARO raw 2023'!P1061:P1083)</f>
        <v>333.3999999999999</v>
      </c>
      <c r="P47" s="31">
        <f>SUM('FIGARO raw 2023'!Q1061:Q1083)</f>
        <v>303.79999999999995</v>
      </c>
      <c r="Q47" s="31">
        <f>SUM('FIGARO raw 2023'!R1061:R1083)</f>
        <v>474.4000000000001</v>
      </c>
      <c r="R47" s="31">
        <f>SUM('FIGARO raw 2023'!S1061:S1083)</f>
        <v>466.4</v>
      </c>
      <c r="S47" s="31">
        <f>SUM('FIGARO raw 2023'!T1061:T1083)</f>
        <v>4139.8</v>
      </c>
      <c r="T47" s="31">
        <f>SUM('FIGARO raw 2023'!U1061:U1083)</f>
        <v>519.7</v>
      </c>
      <c r="U47" s="31">
        <f>SUM('FIGARO raw 2023'!V1061:V1083)</f>
        <v>970.1999999999998</v>
      </c>
      <c r="V47" s="31">
        <f>SUM('FIGARO raw 2023'!W1061:W1083)</f>
        <v>1284</v>
      </c>
      <c r="W47" s="31">
        <f>SUM('FIGARO raw 2023'!X1061:X1083)</f>
        <v>280.8</v>
      </c>
      <c r="X47" s="31">
        <f>SUM('FIGARO raw 2023'!Y1061:Y1083)</f>
        <v>408.90000000000003</v>
      </c>
      <c r="Y47" s="31">
        <f>SUM('FIGARO raw 2023'!Z1061:Z1083)</f>
        <v>204.40000000000003</v>
      </c>
      <c r="Z47" s="31">
        <f>SUM('FIGARO raw 2023'!AA1061:AA1083)</f>
        <v>754.3</v>
      </c>
      <c r="AA47" s="31">
        <f>SUM('FIGARO raw 2023'!AB1061:AB1083)</f>
        <v>26.699999999999996</v>
      </c>
      <c r="AB47" s="31">
        <f>SUM('FIGARO raw 2023'!AC1061:AC1083)</f>
        <v>274.1</v>
      </c>
      <c r="AC47" s="31">
        <f>SUM('FIGARO raw 2023'!AD1061:AD1083)</f>
        <v>1457.7000000000003</v>
      </c>
      <c r="AD47" s="31">
        <f>SUM('FIGARO raw 2023'!AE1061:AE1083)</f>
        <v>522.8000000000001</v>
      </c>
      <c r="AE47" s="31">
        <f>SUM('FIGARO raw 2023'!AF1061:AF1083)</f>
        <v>3103.7000000000003</v>
      </c>
      <c r="AF47" s="31">
        <f>SUM('FIGARO raw 2023'!AG1061:AG1083)</f>
        <v>1160.3999999999999</v>
      </c>
      <c r="AG47" s="31">
        <f>SUM('FIGARO raw 2023'!AH1061:AH1083)</f>
        <v>429.59999999999997</v>
      </c>
      <c r="AH47" s="31">
        <f>SUM('FIGARO raw 2023'!AI1061:AI1083)</f>
        <v>386.29999999999995</v>
      </c>
      <c r="AI47" s="31">
        <f>SUM('FIGARO raw 2023'!AJ1061:AJ1083)</f>
        <v>212.3</v>
      </c>
      <c r="AJ47" s="31">
        <f>SUM('FIGARO raw 2023'!AK1061:AK1083)</f>
        <v>906.9999999999999</v>
      </c>
      <c r="AK47" s="31">
        <f>SUM('FIGARO raw 2023'!AL1061:AL1083)</f>
        <v>222.3</v>
      </c>
      <c r="AL47" s="31">
        <f>SUM('FIGARO raw 2023'!AM1061:AM1083)</f>
        <v>674.5999999999999</v>
      </c>
      <c r="AM47" s="31">
        <f>SUM('FIGARO raw 2023'!AN1061:AN1083)</f>
        <v>2839.399999999999</v>
      </c>
      <c r="AN47" s="31">
        <f>SUM('FIGARO raw 2023'!AO1061:AO1083)</f>
        <v>329.69999999999993</v>
      </c>
      <c r="AO47" s="31">
        <f>SUM('FIGARO raw 2023'!AP1061:AP1083)</f>
        <v>727.0999999999999</v>
      </c>
      <c r="AP47" s="31">
        <f>SUM('FIGARO raw 2023'!AQ1061:AQ1083)</f>
        <v>9431.7</v>
      </c>
      <c r="AQ47" s="31">
        <f>SUM('FIGARO raw 2023'!AR1061:AR1083)</f>
        <v>1848</v>
      </c>
      <c r="AR47" s="31">
        <f>SUM('FIGARO raw 2023'!AS1061:AS1083)</f>
        <v>1742.1999999999998</v>
      </c>
      <c r="AS47" s="31">
        <f>SUM('FIGARO raw 2023'!AT1061:AT1083)</f>
        <v>1378.7000000000003</v>
      </c>
      <c r="AT47" s="31">
        <f>SUM('FIGARO raw 2023'!AU1061:AU1083)</f>
        <v>1124.3999999999999</v>
      </c>
      <c r="AU47" s="31">
        <f>SUM('FIGARO raw 2023'!AV1061:AV1083)</f>
        <v>12089.099999999999</v>
      </c>
      <c r="AV47" s="31">
        <f>SUM('FIGARO raw 2023'!AW1061:AW1083)</f>
        <v>1679.8</v>
      </c>
      <c r="AW47" s="31">
        <f>SUM('FIGARO raw 2023'!AX1061:AX1083)</f>
        <v>397.6999999999999</v>
      </c>
      <c r="AX47" s="31">
        <f>SUM('FIGARO raw 2023'!AY1061:AY1083)</f>
        <v>310.40000000000003</v>
      </c>
      <c r="AY47" s="31">
        <f>SUM('FIGARO raw 2023'!AZ1061:AZ1083)</f>
        <v>333.59999999999997</v>
      </c>
      <c r="AZ47" s="31">
        <f>SUM('FIGARO raw 2023'!BA1061:BA1083)</f>
        <v>676.3999999999999</v>
      </c>
      <c r="BA47" s="31">
        <f>SUM('FIGARO raw 2023'!BB1061:BB1083)</f>
        <v>490.6</v>
      </c>
      <c r="BB47" s="31">
        <f>SUM('FIGARO raw 2023'!BC1061:BC1083)</f>
        <v>1300.8</v>
      </c>
      <c r="BC47" s="31">
        <f>SUM('FIGARO raw 2023'!BD1061:BD1083)</f>
        <v>1935.6999999999998</v>
      </c>
      <c r="BD47" s="31">
        <f>SUM('FIGARO raw 2023'!BE1061:BE1083)</f>
        <v>597.8</v>
      </c>
      <c r="BE47" s="31">
        <f>SUM('FIGARO raw 2023'!BF1061:BF1083)</f>
        <v>294</v>
      </c>
      <c r="BF47" s="31">
        <f>SUM('FIGARO raw 2023'!BG1061:BG1083)</f>
        <v>718.9000000000001</v>
      </c>
      <c r="BG47" s="31">
        <f>SUM('FIGARO raw 2023'!BH1061:BH1083)</f>
        <v>275.09999999999997</v>
      </c>
      <c r="BH47" s="31">
        <f>SUM('FIGARO raw 2023'!BI1061:BI1083)</f>
        <v>757.8999999999999</v>
      </c>
      <c r="BI47" s="31">
        <f>SUM('FIGARO raw 2023'!BJ1061:BJ1083)</f>
        <v>144.6</v>
      </c>
      <c r="BJ47" s="31">
        <f>SUM('FIGARO raw 2023'!BK1061:BK1083)</f>
        <v>214.09999999999997</v>
      </c>
      <c r="BK47" s="31">
        <f>SUM('FIGARO raw 2023'!BL1061:BL1083)</f>
        <v>20.900000000000002</v>
      </c>
      <c r="BL47" s="31">
        <f>SUM('FIGARO raw 2023'!BM1061:BM1083)</f>
        <v>121.70000000000002</v>
      </c>
      <c r="BM47" s="31">
        <f>SUM('FIGARO raw 2023'!BN1061:BN1083)</f>
        <v>0</v>
      </c>
      <c r="BN47" s="31">
        <f>SUM('FIGARO raw 2023'!BO1061:BO1083)</f>
        <v>0</v>
      </c>
      <c r="BO47" s="31">
        <f>SUM('FIGARO raw 2023'!BP1061:BP1083)</f>
        <v>8.5</v>
      </c>
      <c r="BP47" s="31">
        <f>SUM('FIGARO raw 2023'!BQ1061:BQ1083)</f>
        <v>1001.8</v>
      </c>
      <c r="BQ47" s="31">
        <f>SUM('FIGARO raw 2023'!BR1061:BR1083)</f>
        <v>0.30000000000000004</v>
      </c>
      <c r="BR47" s="31">
        <f>SUM('FIGARO raw 2023'!BS1061:BS1083)</f>
        <v>1820.3999999999999</v>
      </c>
      <c r="BS47" s="31">
        <f>SUM('FIGARO raw 2023'!BT1061:BT1083)</f>
        <v>24.2</v>
      </c>
    </row>
    <row r="48" spans="1:71" x14ac:dyDescent="0.25">
      <c r="A48" s="36" t="s">
        <v>291</v>
      </c>
      <c r="B48" s="27" t="s">
        <v>360</v>
      </c>
      <c r="C48" s="31">
        <f>SUM('FIGARO raw 2023'!D1085:D1107)</f>
        <v>19.400000000000002</v>
      </c>
      <c r="D48" s="31">
        <f>SUM('FIGARO raw 2023'!E1085:E1107)</f>
        <v>1.2</v>
      </c>
      <c r="E48" s="31">
        <f>SUM('FIGARO raw 2023'!F1085:F1107)</f>
        <v>0.4</v>
      </c>
      <c r="F48" s="31">
        <f>SUM('FIGARO raw 2023'!G1085:G1107)</f>
        <v>17.9</v>
      </c>
      <c r="G48" s="31">
        <f>SUM('FIGARO raw 2023'!H1085:H1107)</f>
        <v>109.5</v>
      </c>
      <c r="H48" s="31">
        <f>SUM('FIGARO raw 2023'!I1085:I1107)</f>
        <v>10.2</v>
      </c>
      <c r="I48" s="31">
        <f>SUM('FIGARO raw 2023'!J1085:J1107)</f>
        <v>12.6</v>
      </c>
      <c r="J48" s="31">
        <f>SUM('FIGARO raw 2023'!K1085:K1107)</f>
        <v>17.4</v>
      </c>
      <c r="K48" s="31">
        <f>SUM('FIGARO raw 2023'!L1085:L1107)</f>
        <v>3.8000000000000003</v>
      </c>
      <c r="L48" s="31">
        <f>SUM('FIGARO raw 2023'!M1085:M1107)</f>
        <v>134.8</v>
      </c>
      <c r="M48" s="31">
        <f>SUM('FIGARO raw 2023'!N1085:N1107)</f>
        <v>135.1</v>
      </c>
      <c r="N48" s="31">
        <f>SUM('FIGARO raw 2023'!O1085:O1107)</f>
        <v>154.49999999999997</v>
      </c>
      <c r="O48" s="31">
        <f>SUM('FIGARO raw 2023'!P1085:P1107)</f>
        <v>54.30000000000002</v>
      </c>
      <c r="P48" s="31">
        <f>SUM('FIGARO raw 2023'!Q1085:Q1107)</f>
        <v>44.9</v>
      </c>
      <c r="Q48" s="31">
        <f>SUM('FIGARO raw 2023'!R1085:R1107)</f>
        <v>56.80000000000001</v>
      </c>
      <c r="R48" s="31">
        <f>SUM('FIGARO raw 2023'!S1085:S1107)</f>
        <v>128.6</v>
      </c>
      <c r="S48" s="31">
        <f>SUM('FIGARO raw 2023'!T1085:T1107)</f>
        <v>135.29999999999998</v>
      </c>
      <c r="T48" s="31">
        <f>SUM('FIGARO raw 2023'!U1085:U1107)</f>
        <v>88.29999999999998</v>
      </c>
      <c r="U48" s="31">
        <f>SUM('FIGARO raw 2023'!V1085:V1107)</f>
        <v>163.50000000000003</v>
      </c>
      <c r="V48" s="31">
        <f>SUM('FIGARO raw 2023'!W1085:W1107)</f>
        <v>167.7</v>
      </c>
      <c r="W48" s="31">
        <f>SUM('FIGARO raw 2023'!X1085:X1107)</f>
        <v>96.79999999999997</v>
      </c>
      <c r="X48" s="31">
        <f>SUM('FIGARO raw 2023'!Y1085:Y1107)</f>
        <v>29.099999999999998</v>
      </c>
      <c r="Y48" s="31">
        <f>SUM('FIGARO raw 2023'!Z1085:Z1107)</f>
        <v>59.7</v>
      </c>
      <c r="Z48" s="31">
        <f>SUM('FIGARO raw 2023'!AA1085:AA1107)</f>
        <v>179.8</v>
      </c>
      <c r="AA48" s="31">
        <f>SUM('FIGARO raw 2023'!AB1085:AB1107)</f>
        <v>11.1</v>
      </c>
      <c r="AB48" s="31">
        <f>SUM('FIGARO raw 2023'!AC1085:AC1107)</f>
        <v>101.69999999999999</v>
      </c>
      <c r="AC48" s="31">
        <f>SUM('FIGARO raw 2023'!AD1085:AD1107)</f>
        <v>1418.7</v>
      </c>
      <c r="AD48" s="31">
        <f>SUM('FIGARO raw 2023'!AE1085:AE1107)</f>
        <v>22.2</v>
      </c>
      <c r="AE48" s="31">
        <f>SUM('FIGARO raw 2023'!AF1085:AF1107)</f>
        <v>124.69999999999997</v>
      </c>
      <c r="AF48" s="31">
        <f>SUM('FIGARO raw 2023'!AG1085:AG1107)</f>
        <v>45.8</v>
      </c>
      <c r="AG48" s="31">
        <f>SUM('FIGARO raw 2023'!AH1085:AH1107)</f>
        <v>66.1</v>
      </c>
      <c r="AH48" s="31">
        <f>SUM('FIGARO raw 2023'!AI1085:AI1107)</f>
        <v>45.2</v>
      </c>
      <c r="AI48" s="31">
        <f>SUM('FIGARO raw 2023'!AJ1085:AJ1107)</f>
        <v>21.9</v>
      </c>
      <c r="AJ48" s="31">
        <f>SUM('FIGARO raw 2023'!AK1085:AK1107)</f>
        <v>95.10000000000004</v>
      </c>
      <c r="AK48" s="31">
        <f>SUM('FIGARO raw 2023'!AL1085:AL1107)</f>
        <v>6.999999999999999</v>
      </c>
      <c r="AL48" s="31">
        <f>SUM('FIGARO raw 2023'!AM1085:AM1107)</f>
        <v>47.2</v>
      </c>
      <c r="AM48" s="31">
        <f>SUM('FIGARO raw 2023'!AN1085:AN1107)</f>
        <v>31.800000000000004</v>
      </c>
      <c r="AN48" s="31">
        <f>SUM('FIGARO raw 2023'!AO1085:AO1107)</f>
        <v>12.899999999999997</v>
      </c>
      <c r="AO48" s="31">
        <f>SUM('FIGARO raw 2023'!AP1085:AP1107)</f>
        <v>55.70000000000002</v>
      </c>
      <c r="AP48" s="31">
        <f>SUM('FIGARO raw 2023'!AQ1085:AQ1107)</f>
        <v>461.50000000000006</v>
      </c>
      <c r="AQ48" s="31">
        <f>SUM('FIGARO raw 2023'!AR1085:AR1107)</f>
        <v>33.900000000000006</v>
      </c>
      <c r="AR48" s="31">
        <f>SUM('FIGARO raw 2023'!AS1085:AS1107)</f>
        <v>26.000000000000004</v>
      </c>
      <c r="AS48" s="31">
        <f>SUM('FIGARO raw 2023'!AT1085:AT1107)</f>
        <v>44.50000000000001</v>
      </c>
      <c r="AT48" s="31">
        <f>SUM('FIGARO raw 2023'!AU1085:AU1107)</f>
        <v>86.90000000000002</v>
      </c>
      <c r="AU48" s="31">
        <f>SUM('FIGARO raw 2023'!AV1085:AV1107)</f>
        <v>249.70000000000002</v>
      </c>
      <c r="AV48" s="31">
        <f>SUM('FIGARO raw 2023'!AW1085:AW1107)</f>
        <v>754.6999999999998</v>
      </c>
      <c r="AW48" s="31">
        <f>SUM('FIGARO raw 2023'!AX1085:AX1107)</f>
        <v>70.50000000000003</v>
      </c>
      <c r="AX48" s="31">
        <f>SUM('FIGARO raw 2023'!AY1085:AY1107)</f>
        <v>29.700000000000003</v>
      </c>
      <c r="AY48" s="31">
        <f>SUM('FIGARO raw 2023'!AZ1085:AZ1107)</f>
        <v>52.8</v>
      </c>
      <c r="AZ48" s="31">
        <f>SUM('FIGARO raw 2023'!BA1085:BA1107)</f>
        <v>77.2</v>
      </c>
      <c r="BA48" s="31">
        <f>SUM('FIGARO raw 2023'!BB1085:BB1107)</f>
        <v>29.299999999999997</v>
      </c>
      <c r="BB48" s="31">
        <f>SUM('FIGARO raw 2023'!BC1085:BC1107)</f>
        <v>11.399999999999997</v>
      </c>
      <c r="BC48" s="31">
        <f>SUM('FIGARO raw 2023'!BD1085:BD1107)</f>
        <v>111.3</v>
      </c>
      <c r="BD48" s="31">
        <f>SUM('FIGARO raw 2023'!BE1085:BE1107)</f>
        <v>177.49999999999997</v>
      </c>
      <c r="BE48" s="31">
        <f>SUM('FIGARO raw 2023'!BF1085:BF1107)</f>
        <v>27.900000000000002</v>
      </c>
      <c r="BF48" s="31">
        <f>SUM('FIGARO raw 2023'!BG1085:BG1107)</f>
        <v>45.2</v>
      </c>
      <c r="BG48" s="31">
        <f>SUM('FIGARO raw 2023'!BH1085:BH1107)</f>
        <v>10.7</v>
      </c>
      <c r="BH48" s="31">
        <f>SUM('FIGARO raw 2023'!BI1085:BI1107)</f>
        <v>22.500000000000004</v>
      </c>
      <c r="BI48" s="31">
        <f>SUM('FIGARO raw 2023'!BJ1085:BJ1107)</f>
        <v>8.399999999999999</v>
      </c>
      <c r="BJ48" s="31">
        <f>SUM('FIGARO raw 2023'!BK1085:BK1107)</f>
        <v>12.199999999999998</v>
      </c>
      <c r="BK48" s="31">
        <f>SUM('FIGARO raw 2023'!BL1085:BL1107)</f>
        <v>1.5999999999999999</v>
      </c>
      <c r="BL48" s="31">
        <f>SUM('FIGARO raw 2023'!BM1085:BM1107)</f>
        <v>9.1</v>
      </c>
      <c r="BM48" s="31">
        <f>SUM('FIGARO raw 2023'!BN1085:BN1107)</f>
        <v>0</v>
      </c>
      <c r="BN48" s="31">
        <f>SUM('FIGARO raw 2023'!BO1085:BO1107)</f>
        <v>0</v>
      </c>
      <c r="BO48" s="31">
        <f>SUM('FIGARO raw 2023'!BP1085:BP1107)</f>
        <v>9.6</v>
      </c>
      <c r="BP48" s="31">
        <f>SUM('FIGARO raw 2023'!BQ1085:BQ1107)</f>
        <v>104.59999999999998</v>
      </c>
      <c r="BQ48" s="31">
        <f>SUM('FIGARO raw 2023'!BR1085:BR1107)</f>
        <v>0.1</v>
      </c>
      <c r="BR48" s="31">
        <f>SUM('FIGARO raw 2023'!BS1085:BS1107)</f>
        <v>1456.2000000000005</v>
      </c>
      <c r="BS48" s="31">
        <f>SUM('FIGARO raw 2023'!BT1085:BT1107)</f>
        <v>13.399999999999997</v>
      </c>
    </row>
    <row r="49" spans="1:71" x14ac:dyDescent="0.25">
      <c r="A49" s="36" t="s">
        <v>292</v>
      </c>
      <c r="B49" s="27" t="s">
        <v>361</v>
      </c>
      <c r="C49" s="31">
        <f>SUM('FIGARO raw 2023'!D1109:D1131)</f>
        <v>11.499999999999996</v>
      </c>
      <c r="D49" s="31">
        <f>SUM('FIGARO raw 2023'!E1109:E1131)</f>
        <v>0.5</v>
      </c>
      <c r="E49" s="31">
        <f>SUM('FIGARO raw 2023'!F1109:F1131)</f>
        <v>0.4</v>
      </c>
      <c r="F49" s="31">
        <f>SUM('FIGARO raw 2023'!G1109:G1131)</f>
        <v>1.4000000000000001</v>
      </c>
      <c r="G49" s="31">
        <f>SUM('FIGARO raw 2023'!H1109:H1131)</f>
        <v>83.40000000000002</v>
      </c>
      <c r="H49" s="31">
        <f>SUM('FIGARO raw 2023'!I1109:I1131)</f>
        <v>10.799999999999997</v>
      </c>
      <c r="I49" s="31">
        <f>SUM('FIGARO raw 2023'!J1109:J1131)</f>
        <v>4.2</v>
      </c>
      <c r="J49" s="31">
        <f>SUM('FIGARO raw 2023'!K1109:K1131)</f>
        <v>8.1</v>
      </c>
      <c r="K49" s="31">
        <f>SUM('FIGARO raw 2023'!L1109:L1131)</f>
        <v>1.9000000000000001</v>
      </c>
      <c r="L49" s="31">
        <f>SUM('FIGARO raw 2023'!M1109:M1131)</f>
        <v>22.700000000000003</v>
      </c>
      <c r="M49" s="31">
        <f>SUM('FIGARO raw 2023'!N1109:N1131)</f>
        <v>64.4</v>
      </c>
      <c r="N49" s="31">
        <f>SUM('FIGARO raw 2023'!O1109:O1131)</f>
        <v>461.79999999999995</v>
      </c>
      <c r="O49" s="31">
        <f>SUM('FIGARO raw 2023'!P1109:P1131)</f>
        <v>24.10000000000001</v>
      </c>
      <c r="P49" s="31">
        <f>SUM('FIGARO raw 2023'!Q1109:Q1131)</f>
        <v>12.4</v>
      </c>
      <c r="Q49" s="31">
        <f>SUM('FIGARO raw 2023'!R1109:R1131)</f>
        <v>12.499999999999998</v>
      </c>
      <c r="R49" s="31">
        <f>SUM('FIGARO raw 2023'!S1109:S1131)</f>
        <v>18.8</v>
      </c>
      <c r="S49" s="31">
        <f>SUM('FIGARO raw 2023'!T1109:T1131)</f>
        <v>202.60000000000002</v>
      </c>
      <c r="T49" s="31">
        <f>SUM('FIGARO raw 2023'!U1109:U1131)</f>
        <v>31.90000000000001</v>
      </c>
      <c r="U49" s="31">
        <f>SUM('FIGARO raw 2023'!V1109:V1131)</f>
        <v>42.30000000000001</v>
      </c>
      <c r="V49" s="31">
        <f>SUM('FIGARO raw 2023'!W1109:W1131)</f>
        <v>268.50000000000006</v>
      </c>
      <c r="W49" s="31">
        <f>SUM('FIGARO raw 2023'!X1109:X1131)</f>
        <v>17.099999999999998</v>
      </c>
      <c r="X49" s="31">
        <f>SUM('FIGARO raw 2023'!Y1109:Y1131)</f>
        <v>18.3</v>
      </c>
      <c r="Y49" s="31">
        <f>SUM('FIGARO raw 2023'!Z1109:Z1131)</f>
        <v>10.799999999999999</v>
      </c>
      <c r="Z49" s="31">
        <f>SUM('FIGARO raw 2023'!AA1109:AA1131)</f>
        <v>29.800000000000004</v>
      </c>
      <c r="AA49" s="31">
        <f>SUM('FIGARO raw 2023'!AB1109:AB1131)</f>
        <v>1.6</v>
      </c>
      <c r="AB49" s="31">
        <f>SUM('FIGARO raw 2023'!AC1109:AC1131)</f>
        <v>8.6</v>
      </c>
      <c r="AC49" s="31">
        <f>SUM('FIGARO raw 2023'!AD1109:AD1131)</f>
        <v>54.6</v>
      </c>
      <c r="AD49" s="31">
        <f>SUM('FIGARO raw 2023'!AE1109:AE1131)</f>
        <v>10.2</v>
      </c>
      <c r="AE49" s="31">
        <f>SUM('FIGARO raw 2023'!AF1109:AF1131)</f>
        <v>123.5</v>
      </c>
      <c r="AF49" s="31">
        <f>SUM('FIGARO raw 2023'!AG1109:AG1131)</f>
        <v>29.4</v>
      </c>
      <c r="AG49" s="31">
        <f>SUM('FIGARO raw 2023'!AH1109:AH1131)</f>
        <v>11.3</v>
      </c>
      <c r="AH49" s="31">
        <f>SUM('FIGARO raw 2023'!AI1109:AI1131)</f>
        <v>8.2</v>
      </c>
      <c r="AI49" s="31">
        <f>SUM('FIGARO raw 2023'!AJ1109:AJ1131)</f>
        <v>12.299999999999999</v>
      </c>
      <c r="AJ49" s="31">
        <f>SUM('FIGARO raw 2023'!AK1109:AK1131)</f>
        <v>14.3</v>
      </c>
      <c r="AK49" s="31">
        <f>SUM('FIGARO raw 2023'!AL1109:AL1131)</f>
        <v>2.8000000000000003</v>
      </c>
      <c r="AL49" s="31">
        <f>SUM('FIGARO raw 2023'!AM1109:AM1131)</f>
        <v>16.4</v>
      </c>
      <c r="AM49" s="31">
        <f>SUM('FIGARO raw 2023'!AN1109:AN1131)</f>
        <v>62.100000000000016</v>
      </c>
      <c r="AN49" s="31">
        <f>SUM('FIGARO raw 2023'!AO1109:AO1131)</f>
        <v>8.599999999999998</v>
      </c>
      <c r="AO49" s="31">
        <f>SUM('FIGARO raw 2023'!AP1109:AP1131)</f>
        <v>14.399999999999999</v>
      </c>
      <c r="AP49" s="31">
        <f>SUM('FIGARO raw 2023'!AQ1109:AQ1131)</f>
        <v>214.00000000000003</v>
      </c>
      <c r="AQ49" s="31">
        <f>SUM('FIGARO raw 2023'!AR1109:AR1131)</f>
        <v>29.400000000000002</v>
      </c>
      <c r="AR49" s="31">
        <f>SUM('FIGARO raw 2023'!AS1109:AS1131)</f>
        <v>9.499999999999998</v>
      </c>
      <c r="AS49" s="31">
        <f>SUM('FIGARO raw 2023'!AT1109:AT1131)</f>
        <v>16</v>
      </c>
      <c r="AT49" s="31">
        <f>SUM('FIGARO raw 2023'!AU1109:AU1131)</f>
        <v>9.4</v>
      </c>
      <c r="AU49" s="31">
        <f>SUM('FIGARO raw 2023'!AV1109:AV1131)</f>
        <v>354.4</v>
      </c>
      <c r="AV49" s="31">
        <f>SUM('FIGARO raw 2023'!AW1109:AW1131)</f>
        <v>31.2</v>
      </c>
      <c r="AW49" s="31">
        <f>SUM('FIGARO raw 2023'!AX1109:AX1131)</f>
        <v>1000</v>
      </c>
      <c r="AX49" s="31">
        <f>SUM('FIGARO raw 2023'!AY1109:AY1131)</f>
        <v>13</v>
      </c>
      <c r="AY49" s="31">
        <f>SUM('FIGARO raw 2023'!AZ1109:AZ1131)</f>
        <v>8.799999999999999</v>
      </c>
      <c r="AZ49" s="31">
        <f>SUM('FIGARO raw 2023'!BA1109:BA1131)</f>
        <v>15.899999999999999</v>
      </c>
      <c r="BA49" s="31">
        <f>SUM('FIGARO raw 2023'!BB1109:BB1131)</f>
        <v>4.300000000000001</v>
      </c>
      <c r="BB49" s="31">
        <f>SUM('FIGARO raw 2023'!BC1109:BC1131)</f>
        <v>8.899999999999999</v>
      </c>
      <c r="BC49" s="31">
        <f>SUM('FIGARO raw 2023'!BD1109:BD1131)</f>
        <v>25.8</v>
      </c>
      <c r="BD49" s="31">
        <f>SUM('FIGARO raw 2023'!BE1109:BE1131)</f>
        <v>34.9</v>
      </c>
      <c r="BE49" s="31">
        <f>SUM('FIGARO raw 2023'!BF1109:BF1131)</f>
        <v>26.1</v>
      </c>
      <c r="BF49" s="31">
        <f>SUM('FIGARO raw 2023'!BG1109:BG1131)</f>
        <v>61.6</v>
      </c>
      <c r="BG49" s="31">
        <f>SUM('FIGARO raw 2023'!BH1109:BH1131)</f>
        <v>8.1</v>
      </c>
      <c r="BH49" s="31">
        <f>SUM('FIGARO raw 2023'!BI1109:BI1131)</f>
        <v>16.2</v>
      </c>
      <c r="BI49" s="31">
        <f>SUM('FIGARO raw 2023'!BJ1109:BJ1131)</f>
        <v>2.9000000000000004</v>
      </c>
      <c r="BJ49" s="31">
        <f>SUM('FIGARO raw 2023'!BK1109:BK1131)</f>
        <v>6.199999999999999</v>
      </c>
      <c r="BK49" s="31">
        <f>SUM('FIGARO raw 2023'!BL1109:BL1131)</f>
        <v>0.7999999999999999</v>
      </c>
      <c r="BL49" s="31">
        <f>SUM('FIGARO raw 2023'!BM1109:BM1131)</f>
        <v>2.6000000000000005</v>
      </c>
      <c r="BM49" s="31">
        <f>SUM('FIGARO raw 2023'!BN1109:BN1131)</f>
        <v>0</v>
      </c>
      <c r="BN49" s="31">
        <f>SUM('FIGARO raw 2023'!BO1109:BO1131)</f>
        <v>0</v>
      </c>
      <c r="BO49" s="31">
        <f>SUM('FIGARO raw 2023'!BP1109:BP1131)</f>
        <v>70</v>
      </c>
      <c r="BP49" s="31">
        <f>SUM('FIGARO raw 2023'!BQ1109:BQ1131)</f>
        <v>101.60000000000002</v>
      </c>
      <c r="BQ49" s="31">
        <f>SUM('FIGARO raw 2023'!BR1109:BR1131)</f>
        <v>0.4</v>
      </c>
      <c r="BR49" s="31">
        <f>SUM('FIGARO raw 2023'!BS1109:BS1131)</f>
        <v>11496</v>
      </c>
      <c r="BS49" s="31">
        <f>SUM('FIGARO raw 2023'!BT1109:BT1131)</f>
        <v>116.20000000000002</v>
      </c>
    </row>
    <row r="50" spans="1:71" x14ac:dyDescent="0.25">
      <c r="A50" s="36" t="s">
        <v>293</v>
      </c>
      <c r="B50" s="27" t="s">
        <v>362</v>
      </c>
      <c r="C50" s="31">
        <f>SUM('FIGARO raw 2023'!D1133:D1155)</f>
        <v>6.9</v>
      </c>
      <c r="D50" s="31">
        <f>SUM('FIGARO raw 2023'!E1133:E1155)</f>
        <v>0.7</v>
      </c>
      <c r="E50" s="31">
        <f>SUM('FIGARO raw 2023'!F1133:F1155)</f>
        <v>0.2</v>
      </c>
      <c r="F50" s="31">
        <f>SUM('FIGARO raw 2023'!G1133:G1155)</f>
        <v>3.1000000000000005</v>
      </c>
      <c r="G50" s="31">
        <f>SUM('FIGARO raw 2023'!H1133:H1155)</f>
        <v>588.3</v>
      </c>
      <c r="H50" s="31">
        <f>SUM('FIGARO raw 2023'!I1133:I1155)</f>
        <v>24.299999999999997</v>
      </c>
      <c r="I50" s="31">
        <f>SUM('FIGARO raw 2023'!J1133:J1155)</f>
        <v>5.7</v>
      </c>
      <c r="J50" s="31">
        <f>SUM('FIGARO raw 2023'!K1133:K1155)</f>
        <v>19.4</v>
      </c>
      <c r="K50" s="31">
        <f>SUM('FIGARO raw 2023'!L1133:L1155)</f>
        <v>3.800000000000001</v>
      </c>
      <c r="L50" s="31">
        <f>SUM('FIGARO raw 2023'!M1133:M1155)</f>
        <v>53.39999999999999</v>
      </c>
      <c r="M50" s="31">
        <f>SUM('FIGARO raw 2023'!N1133:N1155)</f>
        <v>161.5</v>
      </c>
      <c r="N50" s="31">
        <f>SUM('FIGARO raw 2023'!O1133:O1155)</f>
        <v>679.7</v>
      </c>
      <c r="O50" s="31">
        <f>SUM('FIGARO raw 2023'!P1133:P1155)</f>
        <v>34.3</v>
      </c>
      <c r="P50" s="31">
        <f>SUM('FIGARO raw 2023'!Q1133:Q1155)</f>
        <v>27.300000000000004</v>
      </c>
      <c r="Q50" s="31">
        <f>SUM('FIGARO raw 2023'!R1133:R1155)</f>
        <v>13.599999999999998</v>
      </c>
      <c r="R50" s="31">
        <f>SUM('FIGARO raw 2023'!S1133:S1155)</f>
        <v>33.3</v>
      </c>
      <c r="S50" s="31">
        <f>SUM('FIGARO raw 2023'!T1133:T1155)</f>
        <v>87.69999999999999</v>
      </c>
      <c r="T50" s="31">
        <f>SUM('FIGARO raw 2023'!U1133:U1155)</f>
        <v>32.4</v>
      </c>
      <c r="U50" s="31">
        <f>SUM('FIGARO raw 2023'!V1133:V1155)</f>
        <v>40.099999999999994</v>
      </c>
      <c r="V50" s="31">
        <f>SUM('FIGARO raw 2023'!W1133:W1155)</f>
        <v>116.5</v>
      </c>
      <c r="W50" s="31">
        <f>SUM('FIGARO raw 2023'!X1133:X1155)</f>
        <v>10.399999999999999</v>
      </c>
      <c r="X50" s="31">
        <f>SUM('FIGARO raw 2023'!Y1133:Y1155)</f>
        <v>75</v>
      </c>
      <c r="Y50" s="31">
        <f>SUM('FIGARO raw 2023'!Z1133:Z1155)</f>
        <v>9.999999999999998</v>
      </c>
      <c r="Z50" s="31">
        <f>SUM('FIGARO raw 2023'!AA1133:AA1155)</f>
        <v>40.8</v>
      </c>
      <c r="AA50" s="31">
        <f>SUM('FIGARO raw 2023'!AB1133:AB1155)</f>
        <v>2.3000000000000003</v>
      </c>
      <c r="AB50" s="31">
        <f>SUM('FIGARO raw 2023'!AC1133:AC1155)</f>
        <v>11.399999999999999</v>
      </c>
      <c r="AC50" s="31">
        <f>SUM('FIGARO raw 2023'!AD1133:AD1155)</f>
        <v>68.4</v>
      </c>
      <c r="AD50" s="31">
        <f>SUM('FIGARO raw 2023'!AE1133:AE1155)</f>
        <v>116.99999999999997</v>
      </c>
      <c r="AE50" s="31">
        <f>SUM('FIGARO raw 2023'!AF1133:AF1155)</f>
        <v>342.29999999999995</v>
      </c>
      <c r="AF50" s="31">
        <f>SUM('FIGARO raw 2023'!AG1133:AG1155)</f>
        <v>323.29999999999995</v>
      </c>
      <c r="AG50" s="31">
        <f>SUM('FIGARO raw 2023'!AH1133:AH1155)</f>
        <v>22.900000000000002</v>
      </c>
      <c r="AH50" s="31">
        <f>SUM('FIGARO raw 2023'!AI1133:AI1155)</f>
        <v>7.699999999999999</v>
      </c>
      <c r="AI50" s="31">
        <f>SUM('FIGARO raw 2023'!AJ1133:AJ1155)</f>
        <v>19.2</v>
      </c>
      <c r="AJ50" s="31">
        <f>SUM('FIGARO raw 2023'!AK1133:AK1155)</f>
        <v>28.900000000000002</v>
      </c>
      <c r="AK50" s="31">
        <f>SUM('FIGARO raw 2023'!AL1133:AL1155)</f>
        <v>12.299999999999999</v>
      </c>
      <c r="AL50" s="31">
        <f>SUM('FIGARO raw 2023'!AM1133:AM1155)</f>
        <v>61.099999999999994</v>
      </c>
      <c r="AM50" s="31">
        <f>SUM('FIGARO raw 2023'!AN1133:AN1155)</f>
        <v>86.9</v>
      </c>
      <c r="AN50" s="31">
        <f>SUM('FIGARO raw 2023'!AO1133:AO1155)</f>
        <v>53.900000000000006</v>
      </c>
      <c r="AO50" s="31">
        <f>SUM('FIGARO raw 2023'!AP1133:AP1155)</f>
        <v>64.39999999999999</v>
      </c>
      <c r="AP50" s="31">
        <f>SUM('FIGARO raw 2023'!AQ1133:AQ1155)</f>
        <v>735.4999999999998</v>
      </c>
      <c r="AQ50" s="31">
        <f>SUM('FIGARO raw 2023'!AR1133:AR1155)</f>
        <v>49.5</v>
      </c>
      <c r="AR50" s="31">
        <f>SUM('FIGARO raw 2023'!AS1133:AS1155)</f>
        <v>80.69999999999999</v>
      </c>
      <c r="AS50" s="31">
        <f>SUM('FIGARO raw 2023'!AT1133:AT1155)</f>
        <v>62.900000000000006</v>
      </c>
      <c r="AT50" s="31">
        <f>SUM('FIGARO raw 2023'!AU1133:AU1155)</f>
        <v>19.6</v>
      </c>
      <c r="AU50" s="31">
        <f>SUM('FIGARO raw 2023'!AV1133:AV1155)</f>
        <v>361.9</v>
      </c>
      <c r="AV50" s="31">
        <f>SUM('FIGARO raw 2023'!AW1133:AW1155)</f>
        <v>22.3</v>
      </c>
      <c r="AW50" s="31">
        <f>SUM('FIGARO raw 2023'!AX1133:AX1155)</f>
        <v>10.999999999999998</v>
      </c>
      <c r="AX50" s="31">
        <f>SUM('FIGARO raw 2023'!AY1133:AY1155)</f>
        <v>427.4</v>
      </c>
      <c r="AY50" s="31">
        <f>SUM('FIGARO raw 2023'!AZ1133:AZ1155)</f>
        <v>17.5</v>
      </c>
      <c r="AZ50" s="31">
        <f>SUM('FIGARO raw 2023'!BA1133:BA1155)</f>
        <v>46.8</v>
      </c>
      <c r="BA50" s="31">
        <f>SUM('FIGARO raw 2023'!BB1133:BB1155)</f>
        <v>23.1</v>
      </c>
      <c r="BB50" s="31">
        <f>SUM('FIGARO raw 2023'!BC1133:BC1155)</f>
        <v>354.29999999999995</v>
      </c>
      <c r="BC50" s="31">
        <f>SUM('FIGARO raw 2023'!BD1133:BD1155)</f>
        <v>44.60000000000001</v>
      </c>
      <c r="BD50" s="31">
        <f>SUM('FIGARO raw 2023'!BE1133:BE1155)</f>
        <v>52.50000000000001</v>
      </c>
      <c r="BE50" s="31">
        <f>SUM('FIGARO raw 2023'!BF1133:BF1155)</f>
        <v>15.8</v>
      </c>
      <c r="BF50" s="31">
        <f>SUM('FIGARO raw 2023'!BG1133:BG1155)</f>
        <v>47.2</v>
      </c>
      <c r="BG50" s="31">
        <f>SUM('FIGARO raw 2023'!BH1133:BH1155)</f>
        <v>12.299999999999997</v>
      </c>
      <c r="BH50" s="31">
        <f>SUM('FIGARO raw 2023'!BI1133:BI1155)</f>
        <v>72</v>
      </c>
      <c r="BI50" s="31">
        <f>SUM('FIGARO raw 2023'!BJ1133:BJ1155)</f>
        <v>22.4</v>
      </c>
      <c r="BJ50" s="31">
        <f>SUM('FIGARO raw 2023'!BK1133:BK1155)</f>
        <v>15.2</v>
      </c>
      <c r="BK50" s="31">
        <f>SUM('FIGARO raw 2023'!BL1133:BL1155)</f>
        <v>1.8000000000000003</v>
      </c>
      <c r="BL50" s="31">
        <f>SUM('FIGARO raw 2023'!BM1133:BM1155)</f>
        <v>7.1000000000000005</v>
      </c>
      <c r="BM50" s="31">
        <f>SUM('FIGARO raw 2023'!BN1133:BN1155)</f>
        <v>0</v>
      </c>
      <c r="BN50" s="31">
        <f>SUM('FIGARO raw 2023'!BO1133:BO1155)</f>
        <v>0</v>
      </c>
      <c r="BO50" s="31">
        <f>SUM('FIGARO raw 2023'!BP1133:BP1155)</f>
        <v>1.6</v>
      </c>
      <c r="BP50" s="31">
        <f>SUM('FIGARO raw 2023'!BQ1133:BQ1155)</f>
        <v>20.699999999999996</v>
      </c>
      <c r="BQ50" s="31">
        <f>SUM('FIGARO raw 2023'!BR1133:BR1155)</f>
        <v>0</v>
      </c>
      <c r="BR50" s="31">
        <f>SUM('FIGARO raw 2023'!BS1133:BS1155)</f>
        <v>41.3</v>
      </c>
      <c r="BS50" s="31">
        <f>SUM('FIGARO raw 2023'!BT1133:BT1155)</f>
        <v>1.4000000000000001</v>
      </c>
    </row>
    <row r="51" spans="1:71" x14ac:dyDescent="0.25">
      <c r="A51" s="36" t="s">
        <v>294</v>
      </c>
      <c r="B51" s="27" t="s">
        <v>363</v>
      </c>
      <c r="C51" s="31">
        <f>SUM('FIGARO raw 2023'!D1157:D1179)</f>
        <v>141.1</v>
      </c>
      <c r="D51" s="31">
        <f>SUM('FIGARO raw 2023'!E1157:E1179)</f>
        <v>1.9000000000000001</v>
      </c>
      <c r="E51" s="31">
        <f>SUM('FIGARO raw 2023'!F1157:F1179)</f>
        <v>0.8</v>
      </c>
      <c r="F51" s="31">
        <f>SUM('FIGARO raw 2023'!G1157:G1179)</f>
        <v>19.2</v>
      </c>
      <c r="G51" s="31">
        <f>SUM('FIGARO raw 2023'!H1157:H1179)</f>
        <v>387.90000000000003</v>
      </c>
      <c r="H51" s="31">
        <f>SUM('FIGARO raw 2023'!I1157:I1179)</f>
        <v>65.9</v>
      </c>
      <c r="I51" s="31">
        <f>SUM('FIGARO raw 2023'!J1157:J1179)</f>
        <v>17.1</v>
      </c>
      <c r="J51" s="31">
        <f>SUM('FIGARO raw 2023'!K1157:K1179)</f>
        <v>59.099999999999994</v>
      </c>
      <c r="K51" s="31">
        <f>SUM('FIGARO raw 2023'!L1157:L1179)</f>
        <v>38.1</v>
      </c>
      <c r="L51" s="31">
        <f>SUM('FIGARO raw 2023'!M1157:M1179)</f>
        <v>101.4</v>
      </c>
      <c r="M51" s="31">
        <f>SUM('FIGARO raw 2023'!N1157:N1179)</f>
        <v>315.1</v>
      </c>
      <c r="N51" s="31">
        <f>SUM('FIGARO raw 2023'!O1157:O1179)</f>
        <v>523.2</v>
      </c>
      <c r="O51" s="31">
        <f>SUM('FIGARO raw 2023'!P1157:P1179)</f>
        <v>99.1</v>
      </c>
      <c r="P51" s="31">
        <f>SUM('FIGARO raw 2023'!Q1157:Q1179)</f>
        <v>58.7</v>
      </c>
      <c r="Q51" s="31">
        <f>SUM('FIGARO raw 2023'!R1157:R1179)</f>
        <v>105.69999999999999</v>
      </c>
      <c r="R51" s="31">
        <f>SUM('FIGARO raw 2023'!S1157:S1179)</f>
        <v>129.6</v>
      </c>
      <c r="S51" s="31">
        <f>SUM('FIGARO raw 2023'!T1157:T1179)</f>
        <v>148.70000000000002</v>
      </c>
      <c r="T51" s="31">
        <f>SUM('FIGARO raw 2023'!U1157:U1179)</f>
        <v>205.60000000000002</v>
      </c>
      <c r="U51" s="31">
        <f>SUM('FIGARO raw 2023'!V1157:V1179)</f>
        <v>259.1</v>
      </c>
      <c r="V51" s="31">
        <f>SUM('FIGARO raw 2023'!W1157:W1179)</f>
        <v>442.8</v>
      </c>
      <c r="W51" s="31">
        <f>SUM('FIGARO raw 2023'!X1157:X1179)</f>
        <v>50.800000000000004</v>
      </c>
      <c r="X51" s="31">
        <f>SUM('FIGARO raw 2023'!Y1157:Y1179)</f>
        <v>89.8</v>
      </c>
      <c r="Y51" s="31">
        <f>SUM('FIGARO raw 2023'!Z1157:Z1179)</f>
        <v>74.89999999999999</v>
      </c>
      <c r="Z51" s="31">
        <f>SUM('FIGARO raw 2023'!AA1157:AA1179)</f>
        <v>235.90000000000003</v>
      </c>
      <c r="AA51" s="31">
        <f>SUM('FIGARO raw 2023'!AB1157:AB1179)</f>
        <v>11.399999999999999</v>
      </c>
      <c r="AB51" s="31">
        <f>SUM('FIGARO raw 2023'!AC1157:AC1179)</f>
        <v>141.00000000000003</v>
      </c>
      <c r="AC51" s="31">
        <f>SUM('FIGARO raw 2023'!AD1157:AD1179)</f>
        <v>493.79999999999995</v>
      </c>
      <c r="AD51" s="31">
        <f>SUM('FIGARO raw 2023'!AE1157:AE1179)</f>
        <v>192.3</v>
      </c>
      <c r="AE51" s="31">
        <f>SUM('FIGARO raw 2023'!AF1157:AF1179)</f>
        <v>1047</v>
      </c>
      <c r="AF51" s="31">
        <f>SUM('FIGARO raw 2023'!AG1157:AG1179)</f>
        <v>374.1</v>
      </c>
      <c r="AG51" s="31">
        <f>SUM('FIGARO raw 2023'!AH1157:AH1179)</f>
        <v>192.60000000000002</v>
      </c>
      <c r="AH51" s="31">
        <f>SUM('FIGARO raw 2023'!AI1157:AI1179)</f>
        <v>48.800000000000004</v>
      </c>
      <c r="AI51" s="31">
        <f>SUM('FIGARO raw 2023'!AJ1157:AJ1179)</f>
        <v>626.1000000000001</v>
      </c>
      <c r="AJ51" s="31">
        <f>SUM('FIGARO raw 2023'!AK1157:AK1179)</f>
        <v>154.4</v>
      </c>
      <c r="AK51" s="31">
        <f>SUM('FIGARO raw 2023'!AL1157:AL1179)</f>
        <v>61.099999999999994</v>
      </c>
      <c r="AL51" s="31">
        <f>SUM('FIGARO raw 2023'!AM1157:AM1179)</f>
        <v>269</v>
      </c>
      <c r="AM51" s="31">
        <f>SUM('FIGARO raw 2023'!AN1157:AN1179)</f>
        <v>372.4</v>
      </c>
      <c r="AN51" s="31">
        <f>SUM('FIGARO raw 2023'!AO1157:AO1179)</f>
        <v>191.8</v>
      </c>
      <c r="AO51" s="31">
        <f>SUM('FIGARO raw 2023'!AP1157:AP1179)</f>
        <v>376.09999999999997</v>
      </c>
      <c r="AP51" s="31">
        <f>SUM('FIGARO raw 2023'!AQ1157:AQ1179)</f>
        <v>1529.1</v>
      </c>
      <c r="AQ51" s="31">
        <f>SUM('FIGARO raw 2023'!AR1157:AR1179)</f>
        <v>340.6</v>
      </c>
      <c r="AR51" s="31">
        <f>SUM('FIGARO raw 2023'!AS1157:AS1179)</f>
        <v>435.90000000000003</v>
      </c>
      <c r="AS51" s="31">
        <f>SUM('FIGARO raw 2023'!AT1157:AT1179)</f>
        <v>418.8</v>
      </c>
      <c r="AT51" s="31">
        <f>SUM('FIGARO raw 2023'!AU1157:AU1179)</f>
        <v>237.4</v>
      </c>
      <c r="AU51" s="31">
        <f>SUM('FIGARO raw 2023'!AV1157:AV1179)</f>
        <v>1722.3000000000002</v>
      </c>
      <c r="AV51" s="31">
        <f>SUM('FIGARO raw 2023'!AW1157:AW1179)</f>
        <v>355.90000000000003</v>
      </c>
      <c r="AW51" s="31">
        <f>SUM('FIGARO raw 2023'!AX1157:AX1179)</f>
        <v>181.4</v>
      </c>
      <c r="AX51" s="31">
        <f>SUM('FIGARO raw 2023'!AY1157:AY1179)</f>
        <v>503.70000000000005</v>
      </c>
      <c r="AY51" s="31">
        <f>SUM('FIGARO raw 2023'!AZ1157:AZ1179)</f>
        <v>789</v>
      </c>
      <c r="AZ51" s="31">
        <f>SUM('FIGARO raw 2023'!BA1157:BA1179)</f>
        <v>228.10000000000002</v>
      </c>
      <c r="BA51" s="31">
        <f>SUM('FIGARO raw 2023'!BB1157:BB1179)</f>
        <v>112.2</v>
      </c>
      <c r="BB51" s="31">
        <f>SUM('FIGARO raw 2023'!BC1157:BC1179)</f>
        <v>95.69999999999997</v>
      </c>
      <c r="BC51" s="31">
        <f>SUM('FIGARO raw 2023'!BD1157:BD1179)</f>
        <v>860.3000000000001</v>
      </c>
      <c r="BD51" s="31">
        <f>SUM('FIGARO raw 2023'!BE1157:BE1179)</f>
        <v>596.2</v>
      </c>
      <c r="BE51" s="31">
        <f>SUM('FIGARO raw 2023'!BF1157:BF1179)</f>
        <v>206.70000000000002</v>
      </c>
      <c r="BF51" s="31">
        <f>SUM('FIGARO raw 2023'!BG1157:BG1179)</f>
        <v>327.40000000000003</v>
      </c>
      <c r="BG51" s="31">
        <f>SUM('FIGARO raw 2023'!BH1157:BH1179)</f>
        <v>145.20000000000002</v>
      </c>
      <c r="BH51" s="31">
        <f>SUM('FIGARO raw 2023'!BI1157:BI1179)</f>
        <v>124</v>
      </c>
      <c r="BI51" s="31">
        <f>SUM('FIGARO raw 2023'!BJ1157:BJ1179)</f>
        <v>84.8</v>
      </c>
      <c r="BJ51" s="31">
        <f>SUM('FIGARO raw 2023'!BK1157:BK1179)</f>
        <v>181.30000000000004</v>
      </c>
      <c r="BK51" s="31">
        <f>SUM('FIGARO raw 2023'!BL1157:BL1179)</f>
        <v>10.600000000000001</v>
      </c>
      <c r="BL51" s="31">
        <f>SUM('FIGARO raw 2023'!BM1157:BM1179)</f>
        <v>92.49999999999999</v>
      </c>
      <c r="BM51" s="31">
        <f>SUM('FIGARO raw 2023'!BN1157:BN1179)</f>
        <v>0</v>
      </c>
      <c r="BN51" s="31">
        <f>SUM('FIGARO raw 2023'!BO1157:BO1179)</f>
        <v>0</v>
      </c>
      <c r="BO51" s="31">
        <f>SUM('FIGARO raw 2023'!BP1157:BP1179)</f>
        <v>16.4</v>
      </c>
      <c r="BP51" s="31">
        <f>SUM('FIGARO raw 2023'!BQ1157:BQ1179)</f>
        <v>4051.8</v>
      </c>
      <c r="BQ51" s="31">
        <f>SUM('FIGARO raw 2023'!BR1157:BR1179)</f>
        <v>0</v>
      </c>
      <c r="BR51" s="31">
        <f>SUM('FIGARO raw 2023'!BS1157:BS1179)</f>
        <v>41.900000000000006</v>
      </c>
      <c r="BS51" s="31">
        <f>SUM('FIGARO raw 2023'!BT1157:BT1179)</f>
        <v>37.8</v>
      </c>
    </row>
    <row r="52" spans="1:71" x14ac:dyDescent="0.25">
      <c r="A52" s="36" t="s">
        <v>295</v>
      </c>
      <c r="B52" s="27" t="s">
        <v>364</v>
      </c>
      <c r="C52" s="31">
        <f>SUM('FIGARO raw 2023'!D1181:D1203)</f>
        <v>44.800000000000004</v>
      </c>
      <c r="D52" s="31">
        <f>SUM('FIGARO raw 2023'!E1181:E1203)</f>
        <v>1.5</v>
      </c>
      <c r="E52" s="31">
        <f>SUM('FIGARO raw 2023'!F1181:F1203)</f>
        <v>1.8</v>
      </c>
      <c r="F52" s="31">
        <f>SUM('FIGARO raw 2023'!G1181:G1203)</f>
        <v>10.7</v>
      </c>
      <c r="G52" s="31">
        <f>SUM('FIGARO raw 2023'!H1181:H1203)</f>
        <v>197.70000000000002</v>
      </c>
      <c r="H52" s="31">
        <f>SUM('FIGARO raw 2023'!I1181:I1203)</f>
        <v>59.2</v>
      </c>
      <c r="I52" s="31">
        <f>SUM('FIGARO raw 2023'!J1181:J1203)</f>
        <v>10.799999999999997</v>
      </c>
      <c r="J52" s="31">
        <f>SUM('FIGARO raw 2023'!K1181:K1203)</f>
        <v>17.7</v>
      </c>
      <c r="K52" s="31">
        <f>SUM('FIGARO raw 2023'!L1181:L1203)</f>
        <v>9.7</v>
      </c>
      <c r="L52" s="31">
        <f>SUM('FIGARO raw 2023'!M1181:M1203)</f>
        <v>47.3</v>
      </c>
      <c r="M52" s="31">
        <f>SUM('FIGARO raw 2023'!N1181:N1203)</f>
        <v>378.8</v>
      </c>
      <c r="N52" s="31">
        <f>SUM('FIGARO raw 2023'!O1181:O1203)</f>
        <v>606.2</v>
      </c>
      <c r="O52" s="31">
        <f>SUM('FIGARO raw 2023'!P1181:P1203)</f>
        <v>64.5</v>
      </c>
      <c r="P52" s="31">
        <f>SUM('FIGARO raw 2023'!Q1181:Q1203)</f>
        <v>50.5</v>
      </c>
      <c r="Q52" s="31">
        <f>SUM('FIGARO raw 2023'!R1181:R1203)</f>
        <v>47.300000000000004</v>
      </c>
      <c r="R52" s="31">
        <f>SUM('FIGARO raw 2023'!S1181:S1203)</f>
        <v>76.2</v>
      </c>
      <c r="S52" s="31">
        <f>SUM('FIGARO raw 2023'!T1181:T1203)</f>
        <v>200.3</v>
      </c>
      <c r="T52" s="31">
        <f>SUM('FIGARO raw 2023'!U1181:U1203)</f>
        <v>110.10000000000002</v>
      </c>
      <c r="U52" s="31">
        <f>SUM('FIGARO raw 2023'!V1181:V1203)</f>
        <v>185.2</v>
      </c>
      <c r="V52" s="31">
        <f>SUM('FIGARO raw 2023'!W1181:W1203)</f>
        <v>242.1</v>
      </c>
      <c r="W52" s="31">
        <f>SUM('FIGARO raw 2023'!X1181:X1203)</f>
        <v>60.2</v>
      </c>
      <c r="X52" s="31">
        <f>SUM('FIGARO raw 2023'!Y1181:Y1203)</f>
        <v>68.89999999999999</v>
      </c>
      <c r="Y52" s="31">
        <f>SUM('FIGARO raw 2023'!Z1181:Z1203)</f>
        <v>27.999999999999996</v>
      </c>
      <c r="Z52" s="31">
        <f>SUM('FIGARO raw 2023'!AA1181:AA1203)</f>
        <v>95.80000000000001</v>
      </c>
      <c r="AA52" s="31">
        <f>SUM('FIGARO raw 2023'!AB1181:AB1203)</f>
        <v>13.299999999999997</v>
      </c>
      <c r="AB52" s="31">
        <f>SUM('FIGARO raw 2023'!AC1181:AC1203)</f>
        <v>81.69999999999999</v>
      </c>
      <c r="AC52" s="31">
        <f>SUM('FIGARO raw 2023'!AD1181:AD1203)</f>
        <v>396.4</v>
      </c>
      <c r="AD52" s="31">
        <f>SUM('FIGARO raw 2023'!AE1181:AE1203)</f>
        <v>72.5</v>
      </c>
      <c r="AE52" s="31">
        <f>SUM('FIGARO raw 2023'!AF1181:AF1203)</f>
        <v>399.9</v>
      </c>
      <c r="AF52" s="31">
        <f>SUM('FIGARO raw 2023'!AG1181:AG1203)</f>
        <v>213.39999999999998</v>
      </c>
      <c r="AG52" s="31">
        <f>SUM('FIGARO raw 2023'!AH1181:AH1203)</f>
        <v>218.1</v>
      </c>
      <c r="AH52" s="31">
        <f>SUM('FIGARO raw 2023'!AI1181:AI1203)</f>
        <v>135.39999999999998</v>
      </c>
      <c r="AI52" s="31">
        <f>SUM('FIGARO raw 2023'!AJ1181:AJ1203)</f>
        <v>189.60000000000002</v>
      </c>
      <c r="AJ52" s="31">
        <f>SUM('FIGARO raw 2023'!AK1181:AK1203)</f>
        <v>221.8</v>
      </c>
      <c r="AK52" s="31">
        <f>SUM('FIGARO raw 2023'!AL1181:AL1203)</f>
        <v>11.899999999999999</v>
      </c>
      <c r="AL52" s="31">
        <f>SUM('FIGARO raw 2023'!AM1181:AM1203)</f>
        <v>138.4</v>
      </c>
      <c r="AM52" s="31">
        <f>SUM('FIGARO raw 2023'!AN1181:AN1203)</f>
        <v>54.19999999999999</v>
      </c>
      <c r="AN52" s="31">
        <f>SUM('FIGARO raw 2023'!AO1181:AO1203)</f>
        <v>421.70000000000005</v>
      </c>
      <c r="AO52" s="31">
        <f>SUM('FIGARO raw 2023'!AP1181:AP1203)</f>
        <v>127.5</v>
      </c>
      <c r="AP52" s="31">
        <f>SUM('FIGARO raw 2023'!AQ1181:AQ1203)</f>
        <v>2332.1000000000004</v>
      </c>
      <c r="AQ52" s="31">
        <f>SUM('FIGARO raw 2023'!AR1181:AR1203)</f>
        <v>44.3</v>
      </c>
      <c r="AR52" s="31">
        <f>SUM('FIGARO raw 2023'!AS1181:AS1203)</f>
        <v>42.50000000000001</v>
      </c>
      <c r="AS52" s="31">
        <f>SUM('FIGARO raw 2023'!AT1181:AT1203)</f>
        <v>45.599999999999994</v>
      </c>
      <c r="AT52" s="31">
        <f>SUM('FIGARO raw 2023'!AU1181:AU1203)</f>
        <v>22.4</v>
      </c>
      <c r="AU52" s="31">
        <f>SUM('FIGARO raw 2023'!AV1181:AV1203)</f>
        <v>393.29999999999995</v>
      </c>
      <c r="AV52" s="31">
        <f>SUM('FIGARO raw 2023'!AW1181:AW1203)</f>
        <v>93.6</v>
      </c>
      <c r="AW52" s="31">
        <f>SUM('FIGARO raw 2023'!AX1181:AX1203)</f>
        <v>64.89999999999999</v>
      </c>
      <c r="AX52" s="31">
        <f>SUM('FIGARO raw 2023'!AY1181:AY1203)</f>
        <v>49.2</v>
      </c>
      <c r="AY52" s="31">
        <f>SUM('FIGARO raw 2023'!AZ1181:AZ1203)</f>
        <v>43.8</v>
      </c>
      <c r="AZ52" s="31">
        <f>SUM('FIGARO raw 2023'!BA1181:BA1203)</f>
        <v>648</v>
      </c>
      <c r="BA52" s="31">
        <f>SUM('FIGARO raw 2023'!BB1181:BB1203)</f>
        <v>9.200000000000001</v>
      </c>
      <c r="BB52" s="31">
        <f>SUM('FIGARO raw 2023'!BC1181:BC1203)</f>
        <v>20.4</v>
      </c>
      <c r="BC52" s="31">
        <f>SUM('FIGARO raw 2023'!BD1181:BD1203)</f>
        <v>204.89999999999998</v>
      </c>
      <c r="BD52" s="31">
        <f>SUM('FIGARO raw 2023'!BE1181:BE1203)</f>
        <v>105</v>
      </c>
      <c r="BE52" s="31">
        <f>SUM('FIGARO raw 2023'!BF1181:BF1203)</f>
        <v>56.9</v>
      </c>
      <c r="BF52" s="31">
        <f>SUM('FIGARO raw 2023'!BG1181:BG1203)</f>
        <v>92.10000000000001</v>
      </c>
      <c r="BG52" s="31">
        <f>SUM('FIGARO raw 2023'!BH1181:BH1203)</f>
        <v>37.2</v>
      </c>
      <c r="BH52" s="31">
        <f>SUM('FIGARO raw 2023'!BI1181:BI1203)</f>
        <v>57.4</v>
      </c>
      <c r="BI52" s="31">
        <f>SUM('FIGARO raw 2023'!BJ1181:BJ1203)</f>
        <v>31.5</v>
      </c>
      <c r="BJ52" s="31">
        <f>SUM('FIGARO raw 2023'!BK1181:BK1203)</f>
        <v>12.499999999999996</v>
      </c>
      <c r="BK52" s="31">
        <f>SUM('FIGARO raw 2023'!BL1181:BL1203)</f>
        <v>3.5</v>
      </c>
      <c r="BL52" s="31">
        <f>SUM('FIGARO raw 2023'!BM1181:BM1203)</f>
        <v>39.8</v>
      </c>
      <c r="BM52" s="31">
        <f>SUM('FIGARO raw 2023'!BN1181:BN1203)</f>
        <v>0</v>
      </c>
      <c r="BN52" s="31">
        <f>SUM('FIGARO raw 2023'!BO1181:BO1203)</f>
        <v>0</v>
      </c>
      <c r="BO52" s="31">
        <f>SUM('FIGARO raw 2023'!BP1181:BP1203)</f>
        <v>3.1</v>
      </c>
      <c r="BP52" s="31">
        <f>SUM('FIGARO raw 2023'!BQ1181:BQ1203)</f>
        <v>215.90000000000003</v>
      </c>
      <c r="BQ52" s="31">
        <f>SUM('FIGARO raw 2023'!BR1181:BR1203)</f>
        <v>0.1</v>
      </c>
      <c r="BR52" s="31">
        <f>SUM('FIGARO raw 2023'!BS1181:BS1203)</f>
        <v>108.5</v>
      </c>
      <c r="BS52" s="31">
        <f>SUM('FIGARO raw 2023'!BT1181:BT1203)</f>
        <v>1.8000000000000003</v>
      </c>
    </row>
    <row r="53" spans="1:71" x14ac:dyDescent="0.25">
      <c r="A53" s="36" t="s">
        <v>296</v>
      </c>
      <c r="B53" s="27" t="s">
        <v>365</v>
      </c>
      <c r="C53" s="31">
        <f>SUM('FIGARO raw 2023'!D1205:D1227)</f>
        <v>493.30000000000007</v>
      </c>
      <c r="D53" s="31">
        <f>SUM('FIGARO raw 2023'!E1205:E1227)</f>
        <v>33.1</v>
      </c>
      <c r="E53" s="31">
        <f>SUM('FIGARO raw 2023'!F1205:F1227)</f>
        <v>34.4</v>
      </c>
      <c r="F53" s="31">
        <f>SUM('FIGARO raw 2023'!G1205:G1227)</f>
        <v>60.900000000000006</v>
      </c>
      <c r="G53" s="31">
        <f>SUM('FIGARO raw 2023'!H1205:H1227)</f>
        <v>643.1</v>
      </c>
      <c r="H53" s="31">
        <f>SUM('FIGARO raw 2023'!I1205:I1227)</f>
        <v>150.90000000000003</v>
      </c>
      <c r="I53" s="31">
        <f>SUM('FIGARO raw 2023'!J1205:J1227)</f>
        <v>103.5</v>
      </c>
      <c r="J53" s="31">
        <f>SUM('FIGARO raw 2023'!K1205:K1227)</f>
        <v>134.8</v>
      </c>
      <c r="K53" s="31">
        <f>SUM('FIGARO raw 2023'!L1205:L1227)</f>
        <v>86.1</v>
      </c>
      <c r="L53" s="31">
        <f>SUM('FIGARO raw 2023'!M1205:M1227)</f>
        <v>111.4</v>
      </c>
      <c r="M53" s="31">
        <f>SUM('FIGARO raw 2023'!N1205:N1227)</f>
        <v>290.5</v>
      </c>
      <c r="N53" s="31">
        <f>SUM('FIGARO raw 2023'!O1205:O1227)</f>
        <v>206.8</v>
      </c>
      <c r="O53" s="31">
        <f>SUM('FIGARO raw 2023'!P1205:P1227)</f>
        <v>254.6</v>
      </c>
      <c r="P53" s="31">
        <f>SUM('FIGARO raw 2023'!Q1205:Q1227)</f>
        <v>156.3</v>
      </c>
      <c r="Q53" s="31">
        <f>SUM('FIGARO raw 2023'!R1205:R1227)</f>
        <v>204.20000000000002</v>
      </c>
      <c r="R53" s="31">
        <f>SUM('FIGARO raw 2023'!S1205:S1227)</f>
        <v>420.00000000000006</v>
      </c>
      <c r="S53" s="31">
        <f>SUM('FIGARO raw 2023'!T1205:T1227)</f>
        <v>202.2</v>
      </c>
      <c r="T53" s="31">
        <f>SUM('FIGARO raw 2023'!U1205:U1227)</f>
        <v>227.49999999999997</v>
      </c>
      <c r="U53" s="31">
        <f>SUM('FIGARO raw 2023'!V1205:V1227)</f>
        <v>429.8</v>
      </c>
      <c r="V53" s="31">
        <f>SUM('FIGARO raw 2023'!W1205:W1227)</f>
        <v>385.20000000000005</v>
      </c>
      <c r="W53" s="31">
        <f>SUM('FIGARO raw 2023'!X1205:X1227)</f>
        <v>195</v>
      </c>
      <c r="X53" s="31">
        <f>SUM('FIGARO raw 2023'!Y1205:Y1227)</f>
        <v>166.90000000000003</v>
      </c>
      <c r="Y53" s="31">
        <f>SUM('FIGARO raw 2023'!Z1205:Z1227)</f>
        <v>169</v>
      </c>
      <c r="Z53" s="31">
        <f>SUM('FIGARO raw 2023'!AA1205:AA1227)</f>
        <v>170.89999999999998</v>
      </c>
      <c r="AA53" s="31">
        <f>SUM('FIGARO raw 2023'!AB1205:AB1227)</f>
        <v>44.900000000000006</v>
      </c>
      <c r="AB53" s="31">
        <f>SUM('FIGARO raw 2023'!AC1205:AC1227)</f>
        <v>155.29999999999998</v>
      </c>
      <c r="AC53" s="31">
        <f>SUM('FIGARO raw 2023'!AD1205:AD1227)</f>
        <v>400.29999999999995</v>
      </c>
      <c r="AD53" s="31">
        <f>SUM('FIGARO raw 2023'!AE1205:AE1227)</f>
        <v>133.5</v>
      </c>
      <c r="AE53" s="31">
        <f>SUM('FIGARO raw 2023'!AF1205:AF1227)</f>
        <v>420.79999999999995</v>
      </c>
      <c r="AF53" s="31">
        <f>SUM('FIGARO raw 2023'!AG1205:AG1227)</f>
        <v>207.3</v>
      </c>
      <c r="AG53" s="31">
        <f>SUM('FIGARO raw 2023'!AH1205:AH1227)</f>
        <v>189.4</v>
      </c>
      <c r="AH53" s="31">
        <f>SUM('FIGARO raw 2023'!AI1205:AI1227)</f>
        <v>101.3</v>
      </c>
      <c r="AI53" s="31">
        <f>SUM('FIGARO raw 2023'!AJ1205:AJ1227)</f>
        <v>130.6</v>
      </c>
      <c r="AJ53" s="31">
        <f>SUM('FIGARO raw 2023'!AK1205:AK1227)</f>
        <v>543.9</v>
      </c>
      <c r="AK53" s="31">
        <f>SUM('FIGARO raw 2023'!AL1205:AL1227)</f>
        <v>148.7</v>
      </c>
      <c r="AL53" s="31">
        <f>SUM('FIGARO raw 2023'!AM1205:AM1227)</f>
        <v>250</v>
      </c>
      <c r="AM53" s="31">
        <f>SUM('FIGARO raw 2023'!AN1205:AN1227)</f>
        <v>71</v>
      </c>
      <c r="AN53" s="31">
        <f>SUM('FIGARO raw 2023'!AO1205:AO1227)</f>
        <v>79.79999999999998</v>
      </c>
      <c r="AO53" s="31">
        <f>SUM('FIGARO raw 2023'!AP1205:AP1227)</f>
        <v>111.4</v>
      </c>
      <c r="AP53" s="31">
        <f>SUM('FIGARO raw 2023'!AQ1205:AQ1227)</f>
        <v>388</v>
      </c>
      <c r="AQ53" s="31">
        <f>SUM('FIGARO raw 2023'!AR1205:AR1227)</f>
        <v>142.09999999999997</v>
      </c>
      <c r="AR53" s="31">
        <f>SUM('FIGARO raw 2023'!AS1205:AS1227)</f>
        <v>75.7</v>
      </c>
      <c r="AS53" s="31">
        <f>SUM('FIGARO raw 2023'!AT1205:AT1227)</f>
        <v>93.2</v>
      </c>
      <c r="AT53" s="31">
        <f>SUM('FIGARO raw 2023'!AU1205:AU1227)</f>
        <v>102.4</v>
      </c>
      <c r="AU53" s="31">
        <f>SUM('FIGARO raw 2023'!AV1205:AV1227)</f>
        <v>356.8</v>
      </c>
      <c r="AV53" s="31">
        <f>SUM('FIGARO raw 2023'!AW1205:AW1227)</f>
        <v>278.70000000000005</v>
      </c>
      <c r="AW53" s="31">
        <f>SUM('FIGARO raw 2023'!AX1205:AX1227)</f>
        <v>90.79999999999998</v>
      </c>
      <c r="AX53" s="31">
        <f>SUM('FIGARO raw 2023'!AY1205:AY1227)</f>
        <v>94.10000000000001</v>
      </c>
      <c r="AY53" s="31">
        <f>SUM('FIGARO raw 2023'!AZ1205:AZ1227)</f>
        <v>87</v>
      </c>
      <c r="AZ53" s="31">
        <f>SUM('FIGARO raw 2023'!BA1205:BA1227)</f>
        <v>109.70000000000002</v>
      </c>
      <c r="BA53" s="31">
        <f>SUM('FIGARO raw 2023'!BB1205:BB1227)</f>
        <v>332.30000000000007</v>
      </c>
      <c r="BB53" s="31">
        <f>SUM('FIGARO raw 2023'!BC1205:BC1227)</f>
        <v>50.800000000000004</v>
      </c>
      <c r="BC53" s="31">
        <f>SUM('FIGARO raw 2023'!BD1205:BD1227)</f>
        <v>371.5</v>
      </c>
      <c r="BD53" s="31">
        <f>SUM('FIGARO raw 2023'!BE1205:BE1227)</f>
        <v>119.10000000000001</v>
      </c>
      <c r="BE53" s="31">
        <f>SUM('FIGARO raw 2023'!BF1205:BF1227)</f>
        <v>100.4</v>
      </c>
      <c r="BF53" s="31">
        <f>SUM('FIGARO raw 2023'!BG1205:BG1227)</f>
        <v>425.8</v>
      </c>
      <c r="BG53" s="31">
        <f>SUM('FIGARO raw 2023'!BH1205:BH1227)</f>
        <v>184.2</v>
      </c>
      <c r="BH53" s="31">
        <f>SUM('FIGARO raw 2023'!BI1205:BI1227)</f>
        <v>63.99999999999999</v>
      </c>
      <c r="BI53" s="31">
        <f>SUM('FIGARO raw 2023'!BJ1205:BJ1227)</f>
        <v>74.80000000000001</v>
      </c>
      <c r="BJ53" s="31">
        <f>SUM('FIGARO raw 2023'!BK1205:BK1227)</f>
        <v>66.80000000000001</v>
      </c>
      <c r="BK53" s="31">
        <f>SUM('FIGARO raw 2023'!BL1205:BL1227)</f>
        <v>51.8</v>
      </c>
      <c r="BL53" s="31">
        <f>SUM('FIGARO raw 2023'!BM1205:BM1227)</f>
        <v>84.80000000000001</v>
      </c>
      <c r="BM53" s="31">
        <f>SUM('FIGARO raw 2023'!BN1205:BN1227)</f>
        <v>0</v>
      </c>
      <c r="BN53" s="31">
        <f>SUM('FIGARO raw 2023'!BO1205:BO1227)</f>
        <v>0</v>
      </c>
      <c r="BO53" s="31">
        <f>SUM('FIGARO raw 2023'!BP1205:BP1227)</f>
        <v>124.1</v>
      </c>
      <c r="BP53" s="31">
        <f>SUM('FIGARO raw 2023'!BQ1205:BQ1227)</f>
        <v>113.10000000000001</v>
      </c>
      <c r="BQ53" s="31">
        <f>SUM('FIGARO raw 2023'!BR1205:BR1227)</f>
        <v>18</v>
      </c>
      <c r="BR53" s="31">
        <f>SUM('FIGARO raw 2023'!BS1205:BS1227)</f>
        <v>133.6</v>
      </c>
      <c r="BS53" s="31">
        <f>SUM('FIGARO raw 2023'!BT1205:BT1227)</f>
        <v>99.6</v>
      </c>
    </row>
    <row r="54" spans="1:71" x14ac:dyDescent="0.25">
      <c r="A54" s="36" t="s">
        <v>297</v>
      </c>
      <c r="B54" s="27" t="s">
        <v>366</v>
      </c>
      <c r="C54" s="31">
        <f>SUM('FIGARO raw 2023'!D1229:D1251)</f>
        <v>148.70000000000002</v>
      </c>
      <c r="D54" s="31">
        <f>SUM('FIGARO raw 2023'!E1229:E1251)</f>
        <v>38.9</v>
      </c>
      <c r="E54" s="31">
        <f>SUM('FIGARO raw 2023'!F1229:F1251)</f>
        <v>59.5</v>
      </c>
      <c r="F54" s="31">
        <f>SUM('FIGARO raw 2023'!G1229:G1251)</f>
        <v>79.4</v>
      </c>
      <c r="G54" s="31">
        <f>SUM('FIGARO raw 2023'!H1229:H1251)</f>
        <v>243.2</v>
      </c>
      <c r="H54" s="31">
        <f>SUM('FIGARO raw 2023'!I1229:I1251)</f>
        <v>131.8</v>
      </c>
      <c r="I54" s="31">
        <f>SUM('FIGARO raw 2023'!J1229:J1251)</f>
        <v>95.4</v>
      </c>
      <c r="J54" s="31">
        <f>SUM('FIGARO raw 2023'!K1229:K1251)</f>
        <v>133.7</v>
      </c>
      <c r="K54" s="31">
        <f>SUM('FIGARO raw 2023'!L1229:L1251)</f>
        <v>85.19999999999999</v>
      </c>
      <c r="L54" s="31">
        <f>SUM('FIGARO raw 2023'!M1229:M1251)</f>
        <v>155.89999999999998</v>
      </c>
      <c r="M54" s="31">
        <f>SUM('FIGARO raw 2023'!N1229:N1251)</f>
        <v>220.5</v>
      </c>
      <c r="N54" s="31">
        <f>SUM('FIGARO raw 2023'!O1229:O1251)</f>
        <v>164.89999999999998</v>
      </c>
      <c r="O54" s="31">
        <f>SUM('FIGARO raw 2023'!P1229:P1251)</f>
        <v>184.89999999999998</v>
      </c>
      <c r="P54" s="31">
        <f>SUM('FIGARO raw 2023'!Q1229:Q1251)</f>
        <v>156.4</v>
      </c>
      <c r="Q54" s="31">
        <f>SUM('FIGARO raw 2023'!R1229:R1251)</f>
        <v>204.9</v>
      </c>
      <c r="R54" s="31">
        <f>SUM('FIGARO raw 2023'!S1229:S1251)</f>
        <v>196.90000000000003</v>
      </c>
      <c r="S54" s="31">
        <f>SUM('FIGARO raw 2023'!T1229:T1251)</f>
        <v>146.9</v>
      </c>
      <c r="T54" s="31">
        <f>SUM('FIGARO raw 2023'!U1229:U1251)</f>
        <v>177.3</v>
      </c>
      <c r="U54" s="31">
        <f>SUM('FIGARO raw 2023'!V1229:V1251)</f>
        <v>192.5</v>
      </c>
      <c r="V54" s="31">
        <f>SUM('FIGARO raw 2023'!W1229:W1251)</f>
        <v>245.40000000000003</v>
      </c>
      <c r="W54" s="31">
        <f>SUM('FIGARO raw 2023'!X1229:X1251)</f>
        <v>176.5</v>
      </c>
      <c r="X54" s="31">
        <f>SUM('FIGARO raw 2023'!Y1229:Y1251)</f>
        <v>132.7</v>
      </c>
      <c r="Y54" s="31">
        <f>SUM('FIGARO raw 2023'!Z1229:Z1251)</f>
        <v>126.9</v>
      </c>
      <c r="Z54" s="31">
        <f>SUM('FIGARO raw 2023'!AA1229:AA1251)</f>
        <v>170.7</v>
      </c>
      <c r="AA54" s="31">
        <f>SUM('FIGARO raw 2023'!AB1229:AB1251)</f>
        <v>62.599999999999994</v>
      </c>
      <c r="AB54" s="31">
        <f>SUM('FIGARO raw 2023'!AC1229:AC1251)</f>
        <v>217.9</v>
      </c>
      <c r="AC54" s="31">
        <f>SUM('FIGARO raw 2023'!AD1229:AD1251)</f>
        <v>462</v>
      </c>
      <c r="AD54" s="31">
        <f>SUM('FIGARO raw 2023'!AE1229:AE1251)</f>
        <v>182.9</v>
      </c>
      <c r="AE54" s="31">
        <f>SUM('FIGARO raw 2023'!AF1229:AF1251)</f>
        <v>378.70000000000005</v>
      </c>
      <c r="AF54" s="31">
        <f>SUM('FIGARO raw 2023'!AG1229:AG1251)</f>
        <v>237.5</v>
      </c>
      <c r="AG54" s="31">
        <f>SUM('FIGARO raw 2023'!AH1229:AH1251)</f>
        <v>444.1</v>
      </c>
      <c r="AH54" s="31">
        <f>SUM('FIGARO raw 2023'!AI1229:AI1251)</f>
        <v>244.20000000000002</v>
      </c>
      <c r="AI54" s="31">
        <f>SUM('FIGARO raw 2023'!AJ1229:AJ1251)</f>
        <v>1233</v>
      </c>
      <c r="AJ54" s="31">
        <f>SUM('FIGARO raw 2023'!AK1229:AK1251)</f>
        <v>716.5</v>
      </c>
      <c r="AK54" s="31">
        <f>SUM('FIGARO raw 2023'!AL1229:AL1251)</f>
        <v>60.1</v>
      </c>
      <c r="AL54" s="31">
        <f>SUM('FIGARO raw 2023'!AM1229:AM1251)</f>
        <v>427.8</v>
      </c>
      <c r="AM54" s="31">
        <f>SUM('FIGARO raw 2023'!AN1229:AN1251)</f>
        <v>94.1</v>
      </c>
      <c r="AN54" s="31">
        <f>SUM('FIGARO raw 2023'!AO1229:AO1251)</f>
        <v>133.6</v>
      </c>
      <c r="AO54" s="31">
        <f>SUM('FIGARO raw 2023'!AP1229:AP1251)</f>
        <v>153.39999999999998</v>
      </c>
      <c r="AP54" s="31">
        <f>SUM('FIGARO raw 2023'!AQ1229:AQ1251)</f>
        <v>244.5</v>
      </c>
      <c r="AQ54" s="31">
        <f>SUM('FIGARO raw 2023'!AR1229:AR1251)</f>
        <v>95.19999999999999</v>
      </c>
      <c r="AR54" s="31">
        <f>SUM('FIGARO raw 2023'!AS1229:AS1251)</f>
        <v>100.8</v>
      </c>
      <c r="AS54" s="31">
        <f>SUM('FIGARO raw 2023'!AT1229:AT1251)</f>
        <v>83.69999999999999</v>
      </c>
      <c r="AT54" s="31">
        <f>SUM('FIGARO raw 2023'!AU1229:AU1251)</f>
        <v>101.69999999999999</v>
      </c>
      <c r="AU54" s="31">
        <f>SUM('FIGARO raw 2023'!AV1229:AV1251)</f>
        <v>367.7</v>
      </c>
      <c r="AV54" s="31">
        <f>SUM('FIGARO raw 2023'!AW1229:AW1251)</f>
        <v>143.3</v>
      </c>
      <c r="AW54" s="31">
        <f>SUM('FIGARO raw 2023'!AX1229:AX1251)</f>
        <v>125.5</v>
      </c>
      <c r="AX54" s="31">
        <f>SUM('FIGARO raw 2023'!AY1229:AY1251)</f>
        <v>115.6</v>
      </c>
      <c r="AY54" s="31">
        <f>SUM('FIGARO raw 2023'!AZ1229:AZ1251)</f>
        <v>102.6</v>
      </c>
      <c r="AZ54" s="31">
        <f>SUM('FIGARO raw 2023'!BA1229:BA1251)</f>
        <v>224</v>
      </c>
      <c r="BA54" s="31">
        <f>SUM('FIGARO raw 2023'!BB1229:BB1251)</f>
        <v>73</v>
      </c>
      <c r="BB54" s="31">
        <f>SUM('FIGARO raw 2023'!BC1229:BC1251)</f>
        <v>1612.9999999999998</v>
      </c>
      <c r="BC54" s="31">
        <f>SUM('FIGARO raw 2023'!BD1229:BD1251)</f>
        <v>148.89999999999998</v>
      </c>
      <c r="BD54" s="31">
        <f>SUM('FIGARO raw 2023'!BE1229:BE1251)</f>
        <v>242.39999999999998</v>
      </c>
      <c r="BE54" s="31">
        <f>SUM('FIGARO raw 2023'!BF1229:BF1251)</f>
        <v>149.10000000000002</v>
      </c>
      <c r="BF54" s="31">
        <f>SUM('FIGARO raw 2023'!BG1229:BG1251)</f>
        <v>222.60000000000002</v>
      </c>
      <c r="BG54" s="31">
        <f>SUM('FIGARO raw 2023'!BH1229:BH1251)</f>
        <v>111.6</v>
      </c>
      <c r="BH54" s="31">
        <f>SUM('FIGARO raw 2023'!BI1229:BI1251)</f>
        <v>128.3</v>
      </c>
      <c r="BI54" s="31">
        <f>SUM('FIGARO raw 2023'!BJ1229:BJ1251)</f>
        <v>139.8</v>
      </c>
      <c r="BJ54" s="31">
        <f>SUM('FIGARO raw 2023'!BK1229:BK1251)</f>
        <v>94.10000000000001</v>
      </c>
      <c r="BK54" s="31">
        <f>SUM('FIGARO raw 2023'!BL1229:BL1251)</f>
        <v>83.1</v>
      </c>
      <c r="BL54" s="31">
        <f>SUM('FIGARO raw 2023'!BM1229:BM1251)</f>
        <v>99.89999999999999</v>
      </c>
      <c r="BM54" s="31">
        <f>SUM('FIGARO raw 2023'!BN1229:BN1251)</f>
        <v>0</v>
      </c>
      <c r="BN54" s="31">
        <f>SUM('FIGARO raw 2023'!BO1229:BO1251)</f>
        <v>0</v>
      </c>
      <c r="BO54" s="31">
        <f>SUM('FIGARO raw 2023'!BP1229:BP1251)</f>
        <v>209.60000000000002</v>
      </c>
      <c r="BP54" s="31">
        <f>SUM('FIGARO raw 2023'!BQ1229:BQ1251)</f>
        <v>10845.7</v>
      </c>
      <c r="BQ54" s="31">
        <f>SUM('FIGARO raw 2023'!BR1229:BR1251)</f>
        <v>8.5</v>
      </c>
      <c r="BR54" s="31">
        <f>SUM('FIGARO raw 2023'!BS1229:BS1251)</f>
        <v>176.10000000000002</v>
      </c>
      <c r="BS54" s="31">
        <f>SUM('FIGARO raw 2023'!BT1229:BT1251)</f>
        <v>180.9</v>
      </c>
    </row>
    <row r="55" spans="1:71" x14ac:dyDescent="0.25">
      <c r="A55" s="36" t="s">
        <v>298</v>
      </c>
      <c r="B55" s="27" t="s">
        <v>367</v>
      </c>
      <c r="C55" s="31">
        <f>SUM('FIGARO raw 2023'!D1253:D1275)</f>
        <v>445.5</v>
      </c>
      <c r="D55" s="31">
        <f>SUM('FIGARO raw 2023'!E1253:E1275)</f>
        <v>62.7</v>
      </c>
      <c r="E55" s="31">
        <f>SUM('FIGARO raw 2023'!F1253:F1275)</f>
        <v>16.799999999999997</v>
      </c>
      <c r="F55" s="31">
        <f>SUM('FIGARO raw 2023'!G1253:G1275)</f>
        <v>152.89999999999995</v>
      </c>
      <c r="G55" s="31">
        <f>SUM('FIGARO raw 2023'!H1253:H1275)</f>
        <v>2122.5</v>
      </c>
      <c r="H55" s="31">
        <f>SUM('FIGARO raw 2023'!I1253:I1275)</f>
        <v>401.29999999999995</v>
      </c>
      <c r="I55" s="31">
        <f>SUM('FIGARO raw 2023'!J1253:J1275)</f>
        <v>245.4</v>
      </c>
      <c r="J55" s="31">
        <f>SUM('FIGARO raw 2023'!K1253:K1275)</f>
        <v>380.09999999999997</v>
      </c>
      <c r="K55" s="31">
        <f>SUM('FIGARO raw 2023'!L1253:L1275)</f>
        <v>175.6</v>
      </c>
      <c r="L55" s="31">
        <f>SUM('FIGARO raw 2023'!M1253:M1275)</f>
        <v>468.1000000000001</v>
      </c>
      <c r="M55" s="31">
        <f>SUM('FIGARO raw 2023'!N1253:N1275)</f>
        <v>1779.4999999999998</v>
      </c>
      <c r="N55" s="31">
        <f>SUM('FIGARO raw 2023'!O1253:O1275)</f>
        <v>1570.4999999999998</v>
      </c>
      <c r="O55" s="31">
        <f>SUM('FIGARO raw 2023'!P1253:P1275)</f>
        <v>619.3</v>
      </c>
      <c r="P55" s="31">
        <f>SUM('FIGARO raw 2023'!Q1253:Q1275)</f>
        <v>475</v>
      </c>
      <c r="Q55" s="31">
        <f>SUM('FIGARO raw 2023'!R1253:R1275)</f>
        <v>821.9999999999999</v>
      </c>
      <c r="R55" s="31">
        <f>SUM('FIGARO raw 2023'!S1253:S1275)</f>
        <v>963.9999999999998</v>
      </c>
      <c r="S55" s="31">
        <f>SUM('FIGARO raw 2023'!T1253:T1275)</f>
        <v>566.8</v>
      </c>
      <c r="T55" s="31">
        <f>SUM('FIGARO raw 2023'!U1253:U1275)</f>
        <v>778.9</v>
      </c>
      <c r="U55" s="31">
        <f>SUM('FIGARO raw 2023'!V1253:V1275)</f>
        <v>1436.1</v>
      </c>
      <c r="V55" s="31">
        <f>SUM('FIGARO raw 2023'!W1253:W1275)</f>
        <v>1737.5</v>
      </c>
      <c r="W55" s="31">
        <f>SUM('FIGARO raw 2023'!X1253:X1275)</f>
        <v>499.8</v>
      </c>
      <c r="X55" s="31">
        <f>SUM('FIGARO raw 2023'!Y1253:Y1275)</f>
        <v>720.4000000000001</v>
      </c>
      <c r="Y55" s="31">
        <f>SUM('FIGARO raw 2023'!Z1253:Z1275)</f>
        <v>451.4</v>
      </c>
      <c r="Z55" s="31">
        <f>SUM('FIGARO raw 2023'!AA1253:AA1275)</f>
        <v>1970.5</v>
      </c>
      <c r="AA55" s="31">
        <f>SUM('FIGARO raw 2023'!AB1253:AB1275)</f>
        <v>120.60000000000002</v>
      </c>
      <c r="AB55" s="31">
        <f>SUM('FIGARO raw 2023'!AC1253:AC1275)</f>
        <v>729.5999999999999</v>
      </c>
      <c r="AC55" s="31">
        <f>SUM('FIGARO raw 2023'!AD1253:AD1275)</f>
        <v>2264.6000000000004</v>
      </c>
      <c r="AD55" s="31">
        <f>SUM('FIGARO raw 2023'!AE1253:AE1275)</f>
        <v>843.7</v>
      </c>
      <c r="AE55" s="31">
        <f>SUM('FIGARO raw 2023'!AF1253:AF1275)</f>
        <v>3348.7</v>
      </c>
      <c r="AF55" s="31">
        <f>SUM('FIGARO raw 2023'!AG1253:AG1275)</f>
        <v>1749.5999999999995</v>
      </c>
      <c r="AG55" s="31">
        <f>SUM('FIGARO raw 2023'!AH1253:AH1275)</f>
        <v>1083</v>
      </c>
      <c r="AH55" s="31">
        <f>SUM('FIGARO raw 2023'!AI1253:AI1275)</f>
        <v>745.9000000000001</v>
      </c>
      <c r="AI55" s="31">
        <f>SUM('FIGARO raw 2023'!AJ1253:AJ1275)</f>
        <v>588.8999999999999</v>
      </c>
      <c r="AJ55" s="31">
        <f>SUM('FIGARO raw 2023'!AK1253:AK1275)</f>
        <v>1676.9999999999998</v>
      </c>
      <c r="AK55" s="31">
        <f>SUM('FIGARO raw 2023'!AL1253:AL1275)</f>
        <v>381.19999999999993</v>
      </c>
      <c r="AL55" s="31">
        <f>SUM('FIGARO raw 2023'!AM1253:AM1275)</f>
        <v>1697.1999999999998</v>
      </c>
      <c r="AM55" s="31">
        <f>SUM('FIGARO raw 2023'!AN1253:AN1275)</f>
        <v>789.3000000000002</v>
      </c>
      <c r="AN55" s="31">
        <f>SUM('FIGARO raw 2023'!AO1253:AO1275)</f>
        <v>808.1</v>
      </c>
      <c r="AO55" s="31">
        <f>SUM('FIGARO raw 2023'!AP1253:AP1275)</f>
        <v>1107.6999999999998</v>
      </c>
      <c r="AP55" s="31">
        <f>SUM('FIGARO raw 2023'!AQ1253:AQ1275)</f>
        <v>5327.600000000001</v>
      </c>
      <c r="AQ55" s="31">
        <f>SUM('FIGARO raw 2023'!AR1253:AR1275)</f>
        <v>1488.4</v>
      </c>
      <c r="AR55" s="31">
        <f>SUM('FIGARO raw 2023'!AS1253:AS1275)</f>
        <v>996.7</v>
      </c>
      <c r="AS55" s="31">
        <f>SUM('FIGARO raw 2023'!AT1253:AT1275)</f>
        <v>974.1999999999999</v>
      </c>
      <c r="AT55" s="31">
        <f>SUM('FIGARO raw 2023'!AU1253:AU1275)</f>
        <v>827.5999999999999</v>
      </c>
      <c r="AU55" s="31">
        <f>SUM('FIGARO raw 2023'!AV1253:AV1275)</f>
        <v>5538.3</v>
      </c>
      <c r="AV55" s="31">
        <f>SUM('FIGARO raw 2023'!AW1253:AW1275)</f>
        <v>1110.4</v>
      </c>
      <c r="AW55" s="31">
        <f>SUM('FIGARO raw 2023'!AX1253:AX1275)</f>
        <v>645.6999999999998</v>
      </c>
      <c r="AX55" s="31">
        <f>SUM('FIGARO raw 2023'!AY1253:AY1275)</f>
        <v>811.3000000000001</v>
      </c>
      <c r="AY55" s="31">
        <f>SUM('FIGARO raw 2023'!AZ1253:AZ1275)</f>
        <v>554.6000000000001</v>
      </c>
      <c r="AZ55" s="31">
        <f>SUM('FIGARO raw 2023'!BA1253:BA1275)</f>
        <v>2479.3999999999996</v>
      </c>
      <c r="BA55" s="31">
        <f>SUM('FIGARO raw 2023'!BB1253:BB1275)</f>
        <v>440.4</v>
      </c>
      <c r="BB55" s="31">
        <f>SUM('FIGARO raw 2023'!BC1253:BC1275)</f>
        <v>667.5</v>
      </c>
      <c r="BC55" s="31">
        <f>SUM('FIGARO raw 2023'!BD1253:BD1275)</f>
        <v>4910.9000000000015</v>
      </c>
      <c r="BD55" s="31">
        <f>SUM('FIGARO raw 2023'!BE1253:BE1275)</f>
        <v>2493.5</v>
      </c>
      <c r="BE55" s="31">
        <f>SUM('FIGARO raw 2023'!BF1253:BF1275)</f>
        <v>1090</v>
      </c>
      <c r="BF55" s="31">
        <f>SUM('FIGARO raw 2023'!BG1253:BG1275)</f>
        <v>1634.2</v>
      </c>
      <c r="BG55" s="31">
        <f>SUM('FIGARO raw 2023'!BH1253:BH1275)</f>
        <v>812.3000000000002</v>
      </c>
      <c r="BH55" s="31">
        <f>SUM('FIGARO raw 2023'!BI1253:BI1275)</f>
        <v>595.2</v>
      </c>
      <c r="BI55" s="31">
        <f>SUM('FIGARO raw 2023'!BJ1253:BJ1275)</f>
        <v>342.19999999999993</v>
      </c>
      <c r="BJ55" s="31">
        <f>SUM('FIGARO raw 2023'!BK1253:BK1275)</f>
        <v>364.5</v>
      </c>
      <c r="BK55" s="31">
        <f>SUM('FIGARO raw 2023'!BL1253:BL1275)</f>
        <v>108.9</v>
      </c>
      <c r="BL55" s="31">
        <f>SUM('FIGARO raw 2023'!BM1253:BM1275)</f>
        <v>318.0999999999999</v>
      </c>
      <c r="BM55" s="31">
        <f>SUM('FIGARO raw 2023'!BN1253:BN1275)</f>
        <v>0</v>
      </c>
      <c r="BN55" s="31">
        <f>SUM('FIGARO raw 2023'!BO1253:BO1275)</f>
        <v>0</v>
      </c>
      <c r="BO55" s="31">
        <f>SUM('FIGARO raw 2023'!BP1253:BP1275)</f>
        <v>99.8</v>
      </c>
      <c r="BP55" s="31">
        <f>SUM('FIGARO raw 2023'!BQ1253:BQ1275)</f>
        <v>3811.499999999999</v>
      </c>
      <c r="BQ55" s="31">
        <f>SUM('FIGARO raw 2023'!BR1253:BR1275)</f>
        <v>2</v>
      </c>
      <c r="BR55" s="31">
        <f>SUM('FIGARO raw 2023'!BS1253:BS1275)</f>
        <v>174.3</v>
      </c>
      <c r="BS55" s="31">
        <f>SUM('FIGARO raw 2023'!BT1253:BT1275)</f>
        <v>60.5</v>
      </c>
    </row>
    <row r="56" spans="1:71" x14ac:dyDescent="0.25">
      <c r="A56" s="36" t="s">
        <v>299</v>
      </c>
      <c r="B56" s="27" t="s">
        <v>368</v>
      </c>
      <c r="C56" s="31">
        <f>SUM('FIGARO raw 2023'!D1277:D1299)</f>
        <v>34.9</v>
      </c>
      <c r="D56" s="31">
        <f>SUM('FIGARO raw 2023'!E1277:E1299)</f>
        <v>4</v>
      </c>
      <c r="E56" s="31">
        <f>SUM('FIGARO raw 2023'!F1277:F1299)</f>
        <v>4.2</v>
      </c>
      <c r="F56" s="31">
        <f>SUM('FIGARO raw 2023'!G1277:G1299)</f>
        <v>9.899999999999999</v>
      </c>
      <c r="G56" s="31">
        <f>SUM('FIGARO raw 2023'!H1277:H1299)</f>
        <v>101.1</v>
      </c>
      <c r="H56" s="31">
        <f>SUM('FIGARO raw 2023'!I1277:I1299)</f>
        <v>17.9</v>
      </c>
      <c r="I56" s="31">
        <f>SUM('FIGARO raw 2023'!J1277:J1299)</f>
        <v>21.3</v>
      </c>
      <c r="J56" s="31">
        <f>SUM('FIGARO raw 2023'!K1277:K1299)</f>
        <v>25.900000000000002</v>
      </c>
      <c r="K56" s="31">
        <f>SUM('FIGARO raw 2023'!L1277:L1299)</f>
        <v>13.399999999999999</v>
      </c>
      <c r="L56" s="31">
        <f>SUM('FIGARO raw 2023'!M1277:M1299)</f>
        <v>198.3</v>
      </c>
      <c r="M56" s="31">
        <f>SUM('FIGARO raw 2023'!N1277:N1299)</f>
        <v>89.39999999999999</v>
      </c>
      <c r="N56" s="31">
        <f>SUM('FIGARO raw 2023'!O1277:O1299)</f>
        <v>86.39999999999999</v>
      </c>
      <c r="O56" s="31">
        <f>SUM('FIGARO raw 2023'!P1277:P1299)</f>
        <v>42</v>
      </c>
      <c r="P56" s="31">
        <f>SUM('FIGARO raw 2023'!Q1277:Q1299)</f>
        <v>25.999999999999996</v>
      </c>
      <c r="Q56" s="31">
        <f>SUM('FIGARO raw 2023'!R1277:R1299)</f>
        <v>89</v>
      </c>
      <c r="R56" s="31">
        <f>SUM('FIGARO raw 2023'!S1277:S1299)</f>
        <v>43.29999999999999</v>
      </c>
      <c r="S56" s="31">
        <f>SUM('FIGARO raw 2023'!T1277:T1299)</f>
        <v>42.4</v>
      </c>
      <c r="T56" s="31">
        <f>SUM('FIGARO raw 2023'!U1277:U1299)</f>
        <v>27.099999999999998</v>
      </c>
      <c r="U56" s="31">
        <f>SUM('FIGARO raw 2023'!V1277:V1299)</f>
        <v>39.199999999999996</v>
      </c>
      <c r="V56" s="31">
        <f>SUM('FIGARO raw 2023'!W1277:W1299)</f>
        <v>52.60000000000001</v>
      </c>
      <c r="W56" s="31">
        <f>SUM('FIGARO raw 2023'!X1277:X1299)</f>
        <v>21.999999999999996</v>
      </c>
      <c r="X56" s="31">
        <f>SUM('FIGARO raw 2023'!Y1277:Y1299)</f>
        <v>29.299999999999997</v>
      </c>
      <c r="Y56" s="31">
        <f>SUM('FIGARO raw 2023'!Z1277:Z1299)</f>
        <v>16.5</v>
      </c>
      <c r="Z56" s="31">
        <f>SUM('FIGARO raw 2023'!AA1277:AA1299)</f>
        <v>165.19999999999996</v>
      </c>
      <c r="AA56" s="31">
        <f>SUM('FIGARO raw 2023'!AB1277:AB1299)</f>
        <v>8.4</v>
      </c>
      <c r="AB56" s="31">
        <f>SUM('FIGARO raw 2023'!AC1277:AC1299)</f>
        <v>47.6</v>
      </c>
      <c r="AC56" s="31">
        <f>SUM('FIGARO raw 2023'!AD1277:AD1299)</f>
        <v>123.39999999999998</v>
      </c>
      <c r="AD56" s="31">
        <f>SUM('FIGARO raw 2023'!AE1277:AE1299)</f>
        <v>21.7</v>
      </c>
      <c r="AE56" s="31">
        <f>SUM('FIGARO raw 2023'!AF1277:AF1299)</f>
        <v>102.60000000000001</v>
      </c>
      <c r="AF56" s="31">
        <f>SUM('FIGARO raw 2023'!AG1277:AG1299)</f>
        <v>45.8</v>
      </c>
      <c r="AG56" s="31">
        <f>SUM('FIGARO raw 2023'!AH1277:AH1299)</f>
        <v>50.4</v>
      </c>
      <c r="AH56" s="31">
        <f>SUM('FIGARO raw 2023'!AI1277:AI1299)</f>
        <v>60.6</v>
      </c>
      <c r="AI56" s="31">
        <f>SUM('FIGARO raw 2023'!AJ1277:AJ1299)</f>
        <v>27.099999999999998</v>
      </c>
      <c r="AJ56" s="31">
        <f>SUM('FIGARO raw 2023'!AK1277:AK1299)</f>
        <v>65.4</v>
      </c>
      <c r="AK56" s="31">
        <f>SUM('FIGARO raw 2023'!AL1277:AL1299)</f>
        <v>10.899999999999999</v>
      </c>
      <c r="AL56" s="31">
        <f>SUM('FIGARO raw 2023'!AM1277:AM1299)</f>
        <v>39.599999999999994</v>
      </c>
      <c r="AM56" s="31">
        <f>SUM('FIGARO raw 2023'!AN1277:AN1299)</f>
        <v>65.9</v>
      </c>
      <c r="AN56" s="31">
        <f>SUM('FIGARO raw 2023'!AO1277:AO1299)</f>
        <v>24.499999999999996</v>
      </c>
      <c r="AO56" s="31">
        <f>SUM('FIGARO raw 2023'!AP1277:AP1299)</f>
        <v>41.800000000000004</v>
      </c>
      <c r="AP56" s="31">
        <f>SUM('FIGARO raw 2023'!AQ1277:AQ1299)</f>
        <v>257.1</v>
      </c>
      <c r="AQ56" s="31">
        <f>SUM('FIGARO raw 2023'!AR1277:AR1299)</f>
        <v>28.799999999999997</v>
      </c>
      <c r="AR56" s="31">
        <f>SUM('FIGARO raw 2023'!AS1277:AS1299)</f>
        <v>108.90000000000002</v>
      </c>
      <c r="AS56" s="31">
        <f>SUM('FIGARO raw 2023'!AT1277:AT1299)</f>
        <v>31.3</v>
      </c>
      <c r="AT56" s="31">
        <f>SUM('FIGARO raw 2023'!AU1277:AU1299)</f>
        <v>21.7</v>
      </c>
      <c r="AU56" s="31">
        <f>SUM('FIGARO raw 2023'!AV1277:AV1299)</f>
        <v>123.1</v>
      </c>
      <c r="AV56" s="31">
        <f>SUM('FIGARO raw 2023'!AW1277:AW1299)</f>
        <v>34.2</v>
      </c>
      <c r="AW56" s="31">
        <f>SUM('FIGARO raw 2023'!AX1277:AX1299)</f>
        <v>61.8</v>
      </c>
      <c r="AX56" s="31">
        <f>SUM('FIGARO raw 2023'!AY1277:AY1299)</f>
        <v>20.7</v>
      </c>
      <c r="AY56" s="31">
        <f>SUM('FIGARO raw 2023'!AZ1277:AZ1299)</f>
        <v>15.799999999999999</v>
      </c>
      <c r="AZ56" s="31">
        <f>SUM('FIGARO raw 2023'!BA1277:BA1299)</f>
        <v>33.2</v>
      </c>
      <c r="BA56" s="31">
        <f>SUM('FIGARO raw 2023'!BB1277:BB1299)</f>
        <v>10.1</v>
      </c>
      <c r="BB56" s="31">
        <f>SUM('FIGARO raw 2023'!BC1277:BC1299)</f>
        <v>15.4</v>
      </c>
      <c r="BC56" s="31">
        <f>SUM('FIGARO raw 2023'!BD1277:BD1299)</f>
        <v>56.800000000000004</v>
      </c>
      <c r="BD56" s="31">
        <f>SUM('FIGARO raw 2023'!BE1277:BE1299)</f>
        <v>164.2</v>
      </c>
      <c r="BE56" s="31">
        <f>SUM('FIGARO raw 2023'!BF1277:BF1299)</f>
        <v>28.700000000000003</v>
      </c>
      <c r="BF56" s="31">
        <f>SUM('FIGARO raw 2023'!BG1277:BG1299)</f>
        <v>112.6</v>
      </c>
      <c r="BG56" s="31">
        <f>SUM('FIGARO raw 2023'!BH1277:BH1299)</f>
        <v>25.799999999999997</v>
      </c>
      <c r="BH56" s="31">
        <f>SUM('FIGARO raw 2023'!BI1277:BI1299)</f>
        <v>27.100000000000005</v>
      </c>
      <c r="BI56" s="31">
        <f>SUM('FIGARO raw 2023'!BJ1277:BJ1299)</f>
        <v>12.899999999999999</v>
      </c>
      <c r="BJ56" s="31">
        <f>SUM('FIGARO raw 2023'!BK1277:BK1299)</f>
        <v>13.4</v>
      </c>
      <c r="BK56" s="31">
        <f>SUM('FIGARO raw 2023'!BL1277:BL1299)</f>
        <v>5.9</v>
      </c>
      <c r="BL56" s="31">
        <f>SUM('FIGARO raw 2023'!BM1277:BM1299)</f>
        <v>10.999999999999998</v>
      </c>
      <c r="BM56" s="31">
        <f>SUM('FIGARO raw 2023'!BN1277:BN1299)</f>
        <v>0</v>
      </c>
      <c r="BN56" s="31">
        <f>SUM('FIGARO raw 2023'!BO1277:BO1299)</f>
        <v>0</v>
      </c>
      <c r="BO56" s="31">
        <f>SUM('FIGARO raw 2023'!BP1277:BP1299)</f>
        <v>522.2</v>
      </c>
      <c r="BP56" s="31">
        <f>SUM('FIGARO raw 2023'!BQ1277:BQ1299)</f>
        <v>546.8</v>
      </c>
      <c r="BQ56" s="31">
        <f>SUM('FIGARO raw 2023'!BR1277:BR1299)</f>
        <v>3.1</v>
      </c>
      <c r="BR56" s="31">
        <f>SUM('FIGARO raw 2023'!BS1277:BS1299)</f>
        <v>870.5999999999999</v>
      </c>
      <c r="BS56" s="31">
        <f>SUM('FIGARO raw 2023'!BT1277:BT1299)</f>
        <v>30.4</v>
      </c>
    </row>
    <row r="57" spans="1:71" x14ac:dyDescent="0.25">
      <c r="A57" s="36" t="s">
        <v>300</v>
      </c>
      <c r="B57" s="27" t="s">
        <v>369</v>
      </c>
      <c r="C57" s="31">
        <f>SUM('FIGARO raw 2023'!D1301:D1323)</f>
        <v>17</v>
      </c>
      <c r="D57" s="31">
        <f>SUM('FIGARO raw 2023'!E1301:E1323)</f>
        <v>3.4000000000000004</v>
      </c>
      <c r="E57" s="31">
        <f>SUM('FIGARO raw 2023'!F1301:F1323)</f>
        <v>6.2</v>
      </c>
      <c r="F57" s="31">
        <f>SUM('FIGARO raw 2023'!G1301:G1323)</f>
        <v>8</v>
      </c>
      <c r="G57" s="31">
        <f>SUM('FIGARO raw 2023'!H1301:H1323)</f>
        <v>46.20000000000002</v>
      </c>
      <c r="H57" s="31">
        <f>SUM('FIGARO raw 2023'!I1301:I1323)</f>
        <v>14.600000000000003</v>
      </c>
      <c r="I57" s="31">
        <f>SUM('FIGARO raw 2023'!J1301:J1323)</f>
        <v>11.2</v>
      </c>
      <c r="J57" s="31">
        <f>SUM('FIGARO raw 2023'!K1301:K1323)</f>
        <v>21.400000000000002</v>
      </c>
      <c r="K57" s="31">
        <f>SUM('FIGARO raw 2023'!L1301:L1323)</f>
        <v>12.499999999999998</v>
      </c>
      <c r="L57" s="31">
        <f>SUM('FIGARO raw 2023'!M1301:M1323)</f>
        <v>15.199999999999998</v>
      </c>
      <c r="M57" s="31">
        <f>SUM('FIGARO raw 2023'!N1301:N1323)</f>
        <v>46.10000000000001</v>
      </c>
      <c r="N57" s="31">
        <f>SUM('FIGARO raw 2023'!O1301:O1323)</f>
        <v>103.39999999999998</v>
      </c>
      <c r="O57" s="31">
        <f>SUM('FIGARO raw 2023'!P1301:P1323)</f>
        <v>47.60000000000001</v>
      </c>
      <c r="P57" s="31">
        <f>SUM('FIGARO raw 2023'!Q1301:Q1323)</f>
        <v>20.3</v>
      </c>
      <c r="Q57" s="31">
        <f>SUM('FIGARO raw 2023'!R1301:R1323)</f>
        <v>19.1</v>
      </c>
      <c r="R57" s="31">
        <f>SUM('FIGARO raw 2023'!S1301:S1323)</f>
        <v>33.40000000000001</v>
      </c>
      <c r="S57" s="31">
        <f>SUM('FIGARO raw 2023'!T1301:T1323)</f>
        <v>49.70000000000001</v>
      </c>
      <c r="T57" s="31">
        <f>SUM('FIGARO raw 2023'!U1301:U1323)</f>
        <v>29.600000000000012</v>
      </c>
      <c r="U57" s="31">
        <f>SUM('FIGARO raw 2023'!V1301:V1323)</f>
        <v>43.90000000000001</v>
      </c>
      <c r="V57" s="31">
        <f>SUM('FIGARO raw 2023'!W1301:W1323)</f>
        <v>56.900000000000006</v>
      </c>
      <c r="W57" s="31">
        <f>SUM('FIGARO raw 2023'!X1301:X1323)</f>
        <v>22.300000000000004</v>
      </c>
      <c r="X57" s="31">
        <f>SUM('FIGARO raw 2023'!Y1301:Y1323)</f>
        <v>19.500000000000004</v>
      </c>
      <c r="Y57" s="31">
        <f>SUM('FIGARO raw 2023'!Z1301:Z1323)</f>
        <v>20.500000000000004</v>
      </c>
      <c r="Z57" s="31">
        <f>SUM('FIGARO raw 2023'!AA1301:AA1323)</f>
        <v>31.800000000000008</v>
      </c>
      <c r="AA57" s="31">
        <f>SUM('FIGARO raw 2023'!AB1301:AB1323)</f>
        <v>8.1</v>
      </c>
      <c r="AB57" s="31">
        <f>SUM('FIGARO raw 2023'!AC1301:AC1323)</f>
        <v>21.000000000000004</v>
      </c>
      <c r="AC57" s="31">
        <f>SUM('FIGARO raw 2023'!AD1301:AD1323)</f>
        <v>52.40000000000001</v>
      </c>
      <c r="AD57" s="31">
        <f>SUM('FIGARO raw 2023'!AE1301:AE1323)</f>
        <v>25.20000000000001</v>
      </c>
      <c r="AE57" s="31">
        <f>SUM('FIGARO raw 2023'!AF1301:AF1323)</f>
        <v>95.49999999999999</v>
      </c>
      <c r="AF57" s="31">
        <f>SUM('FIGARO raw 2023'!AG1301:AG1323)</f>
        <v>33.500000000000014</v>
      </c>
      <c r="AG57" s="31">
        <f>SUM('FIGARO raw 2023'!AH1301:AH1323)</f>
        <v>27.100000000000012</v>
      </c>
      <c r="AH57" s="31">
        <f>SUM('FIGARO raw 2023'!AI1301:AI1323)</f>
        <v>23.400000000000002</v>
      </c>
      <c r="AI57" s="31">
        <f>SUM('FIGARO raw 2023'!AJ1301:AJ1323)</f>
        <v>25.700000000000006</v>
      </c>
      <c r="AJ57" s="31">
        <f>SUM('FIGARO raw 2023'!AK1301:AK1323)</f>
        <v>40.300000000000004</v>
      </c>
      <c r="AK57" s="31">
        <f>SUM('FIGARO raw 2023'!AL1301:AL1323)</f>
        <v>10.8</v>
      </c>
      <c r="AL57" s="31">
        <f>SUM('FIGARO raw 2023'!AM1301:AM1323)</f>
        <v>24.600000000000012</v>
      </c>
      <c r="AM57" s="31">
        <f>SUM('FIGARO raw 2023'!AN1301:AN1323)</f>
        <v>34.60000000000001</v>
      </c>
      <c r="AN57" s="31">
        <f>SUM('FIGARO raw 2023'!AO1301:AO1323)</f>
        <v>14.7</v>
      </c>
      <c r="AO57" s="31">
        <f>SUM('FIGARO raw 2023'!AP1301:AP1323)</f>
        <v>32.60000000000001</v>
      </c>
      <c r="AP57" s="31">
        <f>SUM('FIGARO raw 2023'!AQ1301:AQ1323)</f>
        <v>188.29999999999995</v>
      </c>
      <c r="AQ57" s="31">
        <f>SUM('FIGARO raw 2023'!AR1301:AR1323)</f>
        <v>32.50000000000001</v>
      </c>
      <c r="AR57" s="31">
        <f>SUM('FIGARO raw 2023'!AS1301:AS1323)</f>
        <v>27.500000000000004</v>
      </c>
      <c r="AS57" s="31">
        <f>SUM('FIGARO raw 2023'!AT1301:AT1323)</f>
        <v>31.700000000000003</v>
      </c>
      <c r="AT57" s="31">
        <f>SUM('FIGARO raw 2023'!AU1301:AU1323)</f>
        <v>12.7</v>
      </c>
      <c r="AU57" s="31">
        <f>SUM('FIGARO raw 2023'!AV1301:AV1323)</f>
        <v>120.99999999999999</v>
      </c>
      <c r="AV57" s="31">
        <f>SUM('FIGARO raw 2023'!AW1301:AW1323)</f>
        <v>36.600000000000016</v>
      </c>
      <c r="AW57" s="31">
        <f>SUM('FIGARO raw 2023'!AX1301:AX1323)</f>
        <v>154.99999999999997</v>
      </c>
      <c r="AX57" s="31">
        <f>SUM('FIGARO raw 2023'!AY1301:AY1323)</f>
        <v>14.899999999999999</v>
      </c>
      <c r="AY57" s="31">
        <f>SUM('FIGARO raw 2023'!AZ1301:AZ1323)</f>
        <v>20.200000000000003</v>
      </c>
      <c r="AZ57" s="31">
        <f>SUM('FIGARO raw 2023'!BA1301:BA1323)</f>
        <v>17.7</v>
      </c>
      <c r="BA57" s="31">
        <f>SUM('FIGARO raw 2023'!BB1301:BB1323)</f>
        <v>13.9</v>
      </c>
      <c r="BB57" s="31">
        <f>SUM('FIGARO raw 2023'!BC1301:BC1323)</f>
        <v>12.000000000000002</v>
      </c>
      <c r="BC57" s="31">
        <f>SUM('FIGARO raw 2023'!BD1301:BD1323)</f>
        <v>32.20000000000001</v>
      </c>
      <c r="BD57" s="31">
        <f>SUM('FIGARO raw 2023'!BE1301:BE1323)</f>
        <v>144.29999999999998</v>
      </c>
      <c r="BE57" s="31">
        <f>SUM('FIGARO raw 2023'!BF1301:BF1323)</f>
        <v>279.59999999999997</v>
      </c>
      <c r="BF57" s="31">
        <f>SUM('FIGARO raw 2023'!BG1301:BG1323)</f>
        <v>90.39999999999996</v>
      </c>
      <c r="BG57" s="31">
        <f>SUM('FIGARO raw 2023'!BH1301:BH1323)</f>
        <v>57.60000000000002</v>
      </c>
      <c r="BH57" s="31">
        <f>SUM('FIGARO raw 2023'!BI1301:BI1323)</f>
        <v>22.20000000000001</v>
      </c>
      <c r="BI57" s="31">
        <f>SUM('FIGARO raw 2023'!BJ1301:BJ1323)</f>
        <v>12.8</v>
      </c>
      <c r="BJ57" s="31">
        <f>SUM('FIGARO raw 2023'!BK1301:BK1323)</f>
        <v>51.50000000000002</v>
      </c>
      <c r="BK57" s="31">
        <f>SUM('FIGARO raw 2023'!BL1301:BL1323)</f>
        <v>8</v>
      </c>
      <c r="BL57" s="31">
        <f>SUM('FIGARO raw 2023'!BM1301:BM1323)</f>
        <v>15.3</v>
      </c>
      <c r="BM57" s="31">
        <f>SUM('FIGARO raw 2023'!BN1301:BN1323)</f>
        <v>0</v>
      </c>
      <c r="BN57" s="31">
        <f>SUM('FIGARO raw 2023'!BO1301:BO1323)</f>
        <v>0</v>
      </c>
      <c r="BO57" s="31">
        <f>SUM('FIGARO raw 2023'!BP1301:BP1323)</f>
        <v>504.29999999999995</v>
      </c>
      <c r="BP57" s="31">
        <f>SUM('FIGARO raw 2023'!BQ1301:BQ1323)</f>
        <v>850.5999999999999</v>
      </c>
      <c r="BQ57" s="31">
        <f>SUM('FIGARO raw 2023'!BR1301:BR1323)</f>
        <v>4.5</v>
      </c>
      <c r="BR57" s="31">
        <f>SUM('FIGARO raw 2023'!BS1301:BS1323)</f>
        <v>1767.1999999999998</v>
      </c>
      <c r="BS57" s="31">
        <f>SUM('FIGARO raw 2023'!BT1301:BT1323)</f>
        <v>34.300000000000004</v>
      </c>
    </row>
    <row r="58" spans="1:71" x14ac:dyDescent="0.25">
      <c r="A58" s="36" t="s">
        <v>301</v>
      </c>
      <c r="B58" s="27" t="s">
        <v>370</v>
      </c>
      <c r="C58" s="31">
        <f>SUM('FIGARO raw 2023'!D1325:D1347)</f>
        <v>10.1</v>
      </c>
      <c r="D58" s="31">
        <f>SUM('FIGARO raw 2023'!E1325:E1347)</f>
        <v>1.5000000000000002</v>
      </c>
      <c r="E58" s="31">
        <f>SUM('FIGARO raw 2023'!F1325:F1347)</f>
        <v>1.4000000000000001</v>
      </c>
      <c r="F58" s="31">
        <f>SUM('FIGARO raw 2023'!G1325:G1347)</f>
        <v>11.9</v>
      </c>
      <c r="G58" s="31">
        <f>SUM('FIGARO raw 2023'!H1325:H1347)</f>
        <v>43.1</v>
      </c>
      <c r="H58" s="31">
        <f>SUM('FIGARO raw 2023'!I1325:I1347)</f>
        <v>9.599999999999998</v>
      </c>
      <c r="I58" s="31">
        <f>SUM('FIGARO raw 2023'!J1325:J1347)</f>
        <v>7.3</v>
      </c>
      <c r="J58" s="31">
        <f>SUM('FIGARO raw 2023'!K1325:K1347)</f>
        <v>8.700000000000001</v>
      </c>
      <c r="K58" s="31">
        <f>SUM('FIGARO raw 2023'!L1325:L1347)</f>
        <v>4.5</v>
      </c>
      <c r="L58" s="31">
        <f>SUM('FIGARO raw 2023'!M1325:M1347)</f>
        <v>23.2</v>
      </c>
      <c r="M58" s="31">
        <f>SUM('FIGARO raw 2023'!N1325:N1347)</f>
        <v>24.299999999999997</v>
      </c>
      <c r="N58" s="31">
        <f>SUM('FIGARO raw 2023'!O1325:O1347)</f>
        <v>47.70000000000001</v>
      </c>
      <c r="O58" s="31">
        <f>SUM('FIGARO raw 2023'!P1325:P1347)</f>
        <v>21.8</v>
      </c>
      <c r="P58" s="31">
        <f>SUM('FIGARO raw 2023'!Q1325:Q1347)</f>
        <v>11.299999999999999</v>
      </c>
      <c r="Q58" s="31">
        <f>SUM('FIGARO raw 2023'!R1325:R1347)</f>
        <v>12.200000000000001</v>
      </c>
      <c r="R58" s="31">
        <f>SUM('FIGARO raw 2023'!S1325:S1347)</f>
        <v>18.599999999999998</v>
      </c>
      <c r="S58" s="31">
        <f>SUM('FIGARO raw 2023'!T1325:T1347)</f>
        <v>22.400000000000002</v>
      </c>
      <c r="T58" s="31">
        <f>SUM('FIGARO raw 2023'!U1325:U1347)</f>
        <v>17.200000000000003</v>
      </c>
      <c r="U58" s="31">
        <f>SUM('FIGARO raw 2023'!V1325:V1347)</f>
        <v>32.800000000000004</v>
      </c>
      <c r="V58" s="31">
        <f>SUM('FIGARO raw 2023'!W1325:W1347)</f>
        <v>39.60000000000001</v>
      </c>
      <c r="W58" s="31">
        <f>SUM('FIGARO raw 2023'!X1325:X1347)</f>
        <v>10.299999999999999</v>
      </c>
      <c r="X58" s="31">
        <f>SUM('FIGARO raw 2023'!Y1325:Y1347)</f>
        <v>13.299999999999997</v>
      </c>
      <c r="Y58" s="31">
        <f>SUM('FIGARO raw 2023'!Z1325:Z1347)</f>
        <v>10.099999999999998</v>
      </c>
      <c r="Z58" s="31">
        <f>SUM('FIGARO raw 2023'!AA1325:AA1347)</f>
        <v>16.5</v>
      </c>
      <c r="AA58" s="31">
        <f>SUM('FIGARO raw 2023'!AB1325:AB1347)</f>
        <v>2.2</v>
      </c>
      <c r="AB58" s="31">
        <f>SUM('FIGARO raw 2023'!AC1325:AC1347)</f>
        <v>14.4</v>
      </c>
      <c r="AC58" s="31">
        <f>SUM('FIGARO raw 2023'!AD1325:AD1347)</f>
        <v>52.100000000000016</v>
      </c>
      <c r="AD58" s="31">
        <f>SUM('FIGARO raw 2023'!AE1325:AE1347)</f>
        <v>14.200000000000001</v>
      </c>
      <c r="AE58" s="31">
        <f>SUM('FIGARO raw 2023'!AF1325:AF1347)</f>
        <v>62.90000000000001</v>
      </c>
      <c r="AF58" s="31">
        <f>SUM('FIGARO raw 2023'!AG1325:AG1347)</f>
        <v>24.799999999999997</v>
      </c>
      <c r="AG58" s="31">
        <f>SUM('FIGARO raw 2023'!AH1325:AH1347)</f>
        <v>18.900000000000002</v>
      </c>
      <c r="AH58" s="31">
        <f>SUM('FIGARO raw 2023'!AI1325:AI1347)</f>
        <v>15.799999999999999</v>
      </c>
      <c r="AI58" s="31">
        <f>SUM('FIGARO raw 2023'!AJ1325:AJ1347)</f>
        <v>9.599999999999998</v>
      </c>
      <c r="AJ58" s="31">
        <f>SUM('FIGARO raw 2023'!AK1325:AK1347)</f>
        <v>20.499999999999996</v>
      </c>
      <c r="AK58" s="31">
        <f>SUM('FIGARO raw 2023'!AL1325:AL1347)</f>
        <v>9.2</v>
      </c>
      <c r="AL58" s="31">
        <f>SUM('FIGARO raw 2023'!AM1325:AM1347)</f>
        <v>15.7</v>
      </c>
      <c r="AM58" s="31">
        <f>SUM('FIGARO raw 2023'!AN1325:AN1347)</f>
        <v>13.899999999999997</v>
      </c>
      <c r="AN58" s="31">
        <f>SUM('FIGARO raw 2023'!AO1325:AO1347)</f>
        <v>12.600000000000001</v>
      </c>
      <c r="AO58" s="31">
        <f>SUM('FIGARO raw 2023'!AP1325:AP1347)</f>
        <v>12.6</v>
      </c>
      <c r="AP58" s="31">
        <f>SUM('FIGARO raw 2023'!AQ1325:AQ1347)</f>
        <v>99.4</v>
      </c>
      <c r="AQ58" s="31">
        <f>SUM('FIGARO raw 2023'!AR1325:AR1347)</f>
        <v>9.399999999999999</v>
      </c>
      <c r="AR58" s="31">
        <f>SUM('FIGARO raw 2023'!AS1325:AS1347)</f>
        <v>11.199999999999998</v>
      </c>
      <c r="AS58" s="31">
        <f>SUM('FIGARO raw 2023'!AT1325:AT1347)</f>
        <v>12.2</v>
      </c>
      <c r="AT58" s="31">
        <f>SUM('FIGARO raw 2023'!AU1325:AU1347)</f>
        <v>6.5</v>
      </c>
      <c r="AU58" s="31">
        <f>SUM('FIGARO raw 2023'!AV1325:AV1347)</f>
        <v>40.2</v>
      </c>
      <c r="AV58" s="31">
        <f>SUM('FIGARO raw 2023'!AW1325:AW1347)</f>
        <v>9.399999999999999</v>
      </c>
      <c r="AW58" s="31">
        <f>SUM('FIGARO raw 2023'!AX1325:AX1347)</f>
        <v>26</v>
      </c>
      <c r="AX58" s="31">
        <f>SUM('FIGARO raw 2023'!AY1325:AY1347)</f>
        <v>6.5</v>
      </c>
      <c r="AY58" s="31">
        <f>SUM('FIGARO raw 2023'!AZ1325:AZ1347)</f>
        <v>6.3</v>
      </c>
      <c r="AZ58" s="31">
        <f>SUM('FIGARO raw 2023'!BA1325:BA1347)</f>
        <v>20.500000000000004</v>
      </c>
      <c r="BA58" s="31">
        <f>SUM('FIGARO raw 2023'!BB1325:BB1347)</f>
        <v>6.1000000000000005</v>
      </c>
      <c r="BB58" s="31">
        <f>SUM('FIGARO raw 2023'!BC1325:BC1347)</f>
        <v>10</v>
      </c>
      <c r="BC58" s="31">
        <f>SUM('FIGARO raw 2023'!BD1325:BD1347)</f>
        <v>22.900000000000002</v>
      </c>
      <c r="BD58" s="31">
        <f>SUM('FIGARO raw 2023'!BE1325:BE1347)</f>
        <v>25.300000000000004</v>
      </c>
      <c r="BE58" s="31">
        <f>SUM('FIGARO raw 2023'!BF1325:BF1347)</f>
        <v>12.8</v>
      </c>
      <c r="BF58" s="31">
        <f>SUM('FIGARO raw 2023'!BG1325:BG1347)</f>
        <v>447.6</v>
      </c>
      <c r="BG58" s="31">
        <f>SUM('FIGARO raw 2023'!BH1325:BH1347)</f>
        <v>30.6</v>
      </c>
      <c r="BH58" s="31">
        <f>SUM('FIGARO raw 2023'!BI1325:BI1347)</f>
        <v>7.8999999999999995</v>
      </c>
      <c r="BI58" s="31">
        <f>SUM('FIGARO raw 2023'!BJ1325:BJ1347)</f>
        <v>12.899999999999999</v>
      </c>
      <c r="BJ58" s="31">
        <f>SUM('FIGARO raw 2023'!BK1325:BK1347)</f>
        <v>5.2</v>
      </c>
      <c r="BK58" s="31">
        <f>SUM('FIGARO raw 2023'!BL1325:BL1347)</f>
        <v>2.6999999999999997</v>
      </c>
      <c r="BL58" s="31">
        <f>SUM('FIGARO raw 2023'!BM1325:BM1347)</f>
        <v>6.2</v>
      </c>
      <c r="BM58" s="31">
        <f>SUM('FIGARO raw 2023'!BN1325:BN1347)</f>
        <v>0</v>
      </c>
      <c r="BN58" s="31">
        <f>SUM('FIGARO raw 2023'!BO1325:BO1347)</f>
        <v>0</v>
      </c>
      <c r="BO58" s="31">
        <f>SUM('FIGARO raw 2023'!BP1325:BP1347)</f>
        <v>1269.5</v>
      </c>
      <c r="BP58" s="31">
        <f>SUM('FIGARO raw 2023'!BQ1325:BQ1347)</f>
        <v>569.7</v>
      </c>
      <c r="BQ58" s="31">
        <f>SUM('FIGARO raw 2023'!BR1325:BR1347)</f>
        <v>2.2</v>
      </c>
      <c r="BR58" s="31">
        <f>SUM('FIGARO raw 2023'!BS1325:BS1347)</f>
        <v>246.49999999999994</v>
      </c>
      <c r="BS58" s="31">
        <f>SUM('FIGARO raw 2023'!BT1325:BT1347)</f>
        <v>18.2</v>
      </c>
    </row>
    <row r="59" spans="1:71" x14ac:dyDescent="0.25">
      <c r="A59" s="36" t="s">
        <v>302</v>
      </c>
      <c r="B59" s="27" t="s">
        <v>371</v>
      </c>
      <c r="C59" s="31">
        <f>SUM('FIGARO raw 2023'!D1349:D1371)</f>
        <v>5.799999999999999</v>
      </c>
      <c r="D59" s="31">
        <f>SUM('FIGARO raw 2023'!E1349:E1371)</f>
        <v>1.6</v>
      </c>
      <c r="E59" s="31">
        <f>SUM('FIGARO raw 2023'!F1349:F1371)</f>
        <v>1.2</v>
      </c>
      <c r="F59" s="31">
        <f>SUM('FIGARO raw 2023'!G1349:G1371)</f>
        <v>2.6</v>
      </c>
      <c r="G59" s="31">
        <f>SUM('FIGARO raw 2023'!H1349:H1371)</f>
        <v>17.900000000000002</v>
      </c>
      <c r="H59" s="31">
        <f>SUM('FIGARO raw 2023'!I1349:I1371)</f>
        <v>5.399999999999999</v>
      </c>
      <c r="I59" s="31">
        <f>SUM('FIGARO raw 2023'!J1349:J1371)</f>
        <v>5.6000000000000005</v>
      </c>
      <c r="J59" s="31">
        <f>SUM('FIGARO raw 2023'!K1349:K1371)</f>
        <v>5.1</v>
      </c>
      <c r="K59" s="31">
        <f>SUM('FIGARO raw 2023'!L1349:L1371)</f>
        <v>2.8</v>
      </c>
      <c r="L59" s="31">
        <f>SUM('FIGARO raw 2023'!M1349:M1371)</f>
        <v>5.299999999999999</v>
      </c>
      <c r="M59" s="31">
        <f>SUM('FIGARO raw 2023'!N1349:N1371)</f>
        <v>10.799999999999999</v>
      </c>
      <c r="N59" s="31">
        <f>SUM('FIGARO raw 2023'!O1349:O1371)</f>
        <v>8.399999999999999</v>
      </c>
      <c r="O59" s="31">
        <f>SUM('FIGARO raw 2023'!P1349:P1371)</f>
        <v>12.1</v>
      </c>
      <c r="P59" s="31">
        <f>SUM('FIGARO raw 2023'!Q1349:Q1371)</f>
        <v>5.299999999999999</v>
      </c>
      <c r="Q59" s="31">
        <f>SUM('FIGARO raw 2023'!R1349:R1371)</f>
        <v>7.2</v>
      </c>
      <c r="R59" s="31">
        <f>SUM('FIGARO raw 2023'!S1349:S1371)</f>
        <v>12.2</v>
      </c>
      <c r="S59" s="31">
        <f>SUM('FIGARO raw 2023'!T1349:T1371)</f>
        <v>10.499999999999998</v>
      </c>
      <c r="T59" s="31">
        <f>SUM('FIGARO raw 2023'!U1349:U1371)</f>
        <v>9.999999999999998</v>
      </c>
      <c r="U59" s="31">
        <f>SUM('FIGARO raw 2023'!V1349:V1371)</f>
        <v>17.000000000000007</v>
      </c>
      <c r="V59" s="31">
        <f>SUM('FIGARO raw 2023'!W1349:W1371)</f>
        <v>19.100000000000005</v>
      </c>
      <c r="W59" s="31">
        <f>SUM('FIGARO raw 2023'!X1349:X1371)</f>
        <v>7.1</v>
      </c>
      <c r="X59" s="31">
        <f>SUM('FIGARO raw 2023'!Y1349:Y1371)</f>
        <v>7.6</v>
      </c>
      <c r="Y59" s="31">
        <f>SUM('FIGARO raw 2023'!Z1349:Z1371)</f>
        <v>6</v>
      </c>
      <c r="Z59" s="31">
        <f>SUM('FIGARO raw 2023'!AA1349:AA1371)</f>
        <v>7.599999999999999</v>
      </c>
      <c r="AA59" s="31">
        <f>SUM('FIGARO raw 2023'!AB1349:AB1371)</f>
        <v>1.6</v>
      </c>
      <c r="AB59" s="31">
        <f>SUM('FIGARO raw 2023'!AC1349:AC1371)</f>
        <v>5.299999999999999</v>
      </c>
      <c r="AC59" s="31">
        <f>SUM('FIGARO raw 2023'!AD1349:AD1371)</f>
        <v>25.100000000000005</v>
      </c>
      <c r="AD59" s="31">
        <f>SUM('FIGARO raw 2023'!AE1349:AE1371)</f>
        <v>6.3999999999999995</v>
      </c>
      <c r="AE59" s="31">
        <f>SUM('FIGARO raw 2023'!AF1349:AF1371)</f>
        <v>19.9</v>
      </c>
      <c r="AF59" s="31">
        <f>SUM('FIGARO raw 2023'!AG1349:AG1371)</f>
        <v>9.4</v>
      </c>
      <c r="AG59" s="31">
        <f>SUM('FIGARO raw 2023'!AH1349:AH1371)</f>
        <v>6.699999999999999</v>
      </c>
      <c r="AH59" s="31">
        <f>SUM('FIGARO raw 2023'!AI1349:AI1371)</f>
        <v>6.399999999999999</v>
      </c>
      <c r="AI59" s="31">
        <f>SUM('FIGARO raw 2023'!AJ1349:AJ1371)</f>
        <v>5.199999999999999</v>
      </c>
      <c r="AJ59" s="31">
        <f>SUM('FIGARO raw 2023'!AK1349:AK1371)</f>
        <v>6.499999999999999</v>
      </c>
      <c r="AK59" s="31">
        <f>SUM('FIGARO raw 2023'!AL1349:AL1371)</f>
        <v>3.5999999999999996</v>
      </c>
      <c r="AL59" s="31">
        <f>SUM('FIGARO raw 2023'!AM1349:AM1371)</f>
        <v>6.3999999999999995</v>
      </c>
      <c r="AM59" s="31">
        <f>SUM('FIGARO raw 2023'!AN1349:AN1371)</f>
        <v>5.6</v>
      </c>
      <c r="AN59" s="31">
        <f>SUM('FIGARO raw 2023'!AO1349:AO1371)</f>
        <v>4.5</v>
      </c>
      <c r="AO59" s="31">
        <f>SUM('FIGARO raw 2023'!AP1349:AP1371)</f>
        <v>5.399999999999999</v>
      </c>
      <c r="AP59" s="31">
        <f>SUM('FIGARO raw 2023'!AQ1349:AQ1371)</f>
        <v>23.500000000000004</v>
      </c>
      <c r="AQ59" s="31">
        <f>SUM('FIGARO raw 2023'!AR1349:AR1371)</f>
        <v>2.9</v>
      </c>
      <c r="AR59" s="31">
        <f>SUM('FIGARO raw 2023'!AS1349:AS1371)</f>
        <v>5.499999999999999</v>
      </c>
      <c r="AS59" s="31">
        <f>SUM('FIGARO raw 2023'!AT1349:AT1371)</f>
        <v>4.9</v>
      </c>
      <c r="AT59" s="31">
        <f>SUM('FIGARO raw 2023'!AU1349:AU1371)</f>
        <v>2.9</v>
      </c>
      <c r="AU59" s="31">
        <f>SUM('FIGARO raw 2023'!AV1349:AV1371)</f>
        <v>8.499999999999998</v>
      </c>
      <c r="AV59" s="31">
        <f>SUM('FIGARO raw 2023'!AW1349:AW1371)</f>
        <v>4.5</v>
      </c>
      <c r="AW59" s="31">
        <f>SUM('FIGARO raw 2023'!AX1349:AX1371)</f>
        <v>6.9</v>
      </c>
      <c r="AX59" s="31">
        <f>SUM('FIGARO raw 2023'!AY1349:AY1371)</f>
        <v>3.6</v>
      </c>
      <c r="AY59" s="31">
        <f>SUM('FIGARO raw 2023'!AZ1349:AZ1371)</f>
        <v>2.9000000000000004</v>
      </c>
      <c r="AZ59" s="31">
        <f>SUM('FIGARO raw 2023'!BA1349:BA1371)</f>
        <v>5.099999999999999</v>
      </c>
      <c r="BA59" s="31">
        <f>SUM('FIGARO raw 2023'!BB1349:BB1371)</f>
        <v>2.5</v>
      </c>
      <c r="BB59" s="31">
        <f>SUM('FIGARO raw 2023'!BC1349:BC1371)</f>
        <v>5.1</v>
      </c>
      <c r="BC59" s="31">
        <f>SUM('FIGARO raw 2023'!BD1349:BD1371)</f>
        <v>4.999999999999999</v>
      </c>
      <c r="BD59" s="31">
        <f>SUM('FIGARO raw 2023'!BE1349:BE1371)</f>
        <v>5.599999999999999</v>
      </c>
      <c r="BE59" s="31">
        <f>SUM('FIGARO raw 2023'!BF1349:BF1371)</f>
        <v>3.8000000000000003</v>
      </c>
      <c r="BF59" s="31">
        <f>SUM('FIGARO raw 2023'!BG1349:BG1371)</f>
        <v>10.2</v>
      </c>
      <c r="BG59" s="31">
        <f>SUM('FIGARO raw 2023'!BH1349:BH1371)</f>
        <v>5.699999999999999</v>
      </c>
      <c r="BH59" s="31">
        <f>SUM('FIGARO raw 2023'!BI1349:BI1371)</f>
        <v>3.9000000000000004</v>
      </c>
      <c r="BI59" s="31">
        <f>SUM('FIGARO raw 2023'!BJ1349:BJ1371)</f>
        <v>2.9000000000000004</v>
      </c>
      <c r="BJ59" s="31">
        <f>SUM('FIGARO raw 2023'!BK1349:BK1371)</f>
        <v>2.6</v>
      </c>
      <c r="BK59" s="31">
        <f>SUM('FIGARO raw 2023'!BL1349:BL1371)</f>
        <v>1.9000000000000001</v>
      </c>
      <c r="BL59" s="31">
        <f>SUM('FIGARO raw 2023'!BM1349:BM1371)</f>
        <v>3</v>
      </c>
      <c r="BM59" s="31">
        <f>SUM('FIGARO raw 2023'!BN1349:BN1371)</f>
        <v>0</v>
      </c>
      <c r="BN59" s="31">
        <f>SUM('FIGARO raw 2023'!BO1349:BO1371)</f>
        <v>0</v>
      </c>
      <c r="BO59" s="31">
        <f>SUM('FIGARO raw 2023'!BP1349:BP1371)</f>
        <v>25.9</v>
      </c>
      <c r="BP59" s="31">
        <f>SUM('FIGARO raw 2023'!BQ1349:BQ1371)</f>
        <v>54.8</v>
      </c>
      <c r="BQ59" s="31">
        <f>SUM('FIGARO raw 2023'!BR1349:BR1371)</f>
        <v>0.7</v>
      </c>
      <c r="BR59" s="31">
        <f>SUM('FIGARO raw 2023'!BS1349:BS1371)</f>
        <v>40.8</v>
      </c>
      <c r="BS59" s="31">
        <f>SUM('FIGARO raw 2023'!BT1349:BT1371)</f>
        <v>8.799999999999999</v>
      </c>
    </row>
    <row r="60" spans="1:71" x14ac:dyDescent="0.25">
      <c r="A60" s="36" t="s">
        <v>303</v>
      </c>
      <c r="B60" s="27" t="s">
        <v>372</v>
      </c>
      <c r="C60" s="31">
        <f>SUM('FIGARO raw 2023'!D1373:D1395)</f>
        <v>1.9000000000000004</v>
      </c>
      <c r="D60" s="31">
        <f>SUM('FIGARO raw 2023'!E1373:E1395)</f>
        <v>0.2</v>
      </c>
      <c r="E60" s="31">
        <f>SUM('FIGARO raw 2023'!F1373:F1395)</f>
        <v>0</v>
      </c>
      <c r="F60" s="31">
        <f>SUM('FIGARO raw 2023'!G1373:G1395)</f>
        <v>0.5</v>
      </c>
      <c r="G60" s="31">
        <f>SUM('FIGARO raw 2023'!H1373:H1395)</f>
        <v>15</v>
      </c>
      <c r="H60" s="31">
        <f>SUM('FIGARO raw 2023'!I1373:I1395)</f>
        <v>2.1</v>
      </c>
      <c r="I60" s="31">
        <f>SUM('FIGARO raw 2023'!J1373:J1395)</f>
        <v>2.9</v>
      </c>
      <c r="J60" s="31">
        <f>SUM('FIGARO raw 2023'!K1373:K1395)</f>
        <v>1.8</v>
      </c>
      <c r="K60" s="31">
        <f>SUM('FIGARO raw 2023'!L1373:L1395)</f>
        <v>1</v>
      </c>
      <c r="L60" s="31">
        <f>SUM('FIGARO raw 2023'!M1373:M1395)</f>
        <v>3.4</v>
      </c>
      <c r="M60" s="31">
        <f>SUM('FIGARO raw 2023'!N1373:N1395)</f>
        <v>8.499999999999998</v>
      </c>
      <c r="N60" s="31">
        <f>SUM('FIGARO raw 2023'!O1373:O1395)</f>
        <v>12</v>
      </c>
      <c r="O60" s="31">
        <f>SUM('FIGARO raw 2023'!P1373:P1395)</f>
        <v>2.8000000000000007</v>
      </c>
      <c r="P60" s="31">
        <f>SUM('FIGARO raw 2023'!Q1373:Q1395)</f>
        <v>2.5</v>
      </c>
      <c r="Q60" s="31">
        <f>SUM('FIGARO raw 2023'!R1373:R1395)</f>
        <v>3.2</v>
      </c>
      <c r="R60" s="31">
        <f>SUM('FIGARO raw 2023'!S1373:S1395)</f>
        <v>5.1</v>
      </c>
      <c r="S60" s="31">
        <f>SUM('FIGARO raw 2023'!T1373:T1395)</f>
        <v>4.1</v>
      </c>
      <c r="T60" s="31">
        <f>SUM('FIGARO raw 2023'!U1373:U1395)</f>
        <v>3.4000000000000004</v>
      </c>
      <c r="U60" s="31">
        <f>SUM('FIGARO raw 2023'!V1373:V1395)</f>
        <v>5.7</v>
      </c>
      <c r="V60" s="31">
        <f>SUM('FIGARO raw 2023'!W1373:W1395)</f>
        <v>7.299999999999999</v>
      </c>
      <c r="W60" s="31">
        <f>SUM('FIGARO raw 2023'!X1373:X1395)</f>
        <v>6.999999999999999</v>
      </c>
      <c r="X60" s="31">
        <f>SUM('FIGARO raw 2023'!Y1373:Y1395)</f>
        <v>4.1</v>
      </c>
      <c r="Y60" s="31">
        <f>SUM('FIGARO raw 2023'!Z1373:Z1395)</f>
        <v>1.9</v>
      </c>
      <c r="Z60" s="31">
        <f>SUM('FIGARO raw 2023'!AA1373:AA1395)</f>
        <v>9.499999999999996</v>
      </c>
      <c r="AA60" s="31">
        <f>SUM('FIGARO raw 2023'!AB1373:AB1395)</f>
        <v>0.30000000000000004</v>
      </c>
      <c r="AB60" s="31">
        <f>SUM('FIGARO raw 2023'!AC1373:AC1395)</f>
        <v>3.3000000000000007</v>
      </c>
      <c r="AC60" s="31">
        <f>SUM('FIGARO raw 2023'!AD1373:AD1395)</f>
        <v>15.399999999999999</v>
      </c>
      <c r="AD60" s="31">
        <f>SUM('FIGARO raw 2023'!AE1373:AE1395)</f>
        <v>6.1</v>
      </c>
      <c r="AE60" s="31">
        <f>SUM('FIGARO raw 2023'!AF1373:AF1395)</f>
        <v>45.7</v>
      </c>
      <c r="AF60" s="31">
        <f>SUM('FIGARO raw 2023'!AG1373:AG1395)</f>
        <v>14.399999999999999</v>
      </c>
      <c r="AG60" s="31">
        <f>SUM('FIGARO raw 2023'!AH1373:AH1395)</f>
        <v>4.3999999999999995</v>
      </c>
      <c r="AH60" s="31">
        <f>SUM('FIGARO raw 2023'!AI1373:AI1395)</f>
        <v>3.9000000000000004</v>
      </c>
      <c r="AI60" s="31">
        <f>SUM('FIGARO raw 2023'!AJ1373:AJ1395)</f>
        <v>4.8999999999999995</v>
      </c>
      <c r="AJ60" s="31">
        <f>SUM('FIGARO raw 2023'!AK1373:AK1395)</f>
        <v>7</v>
      </c>
      <c r="AK60" s="31">
        <f>SUM('FIGARO raw 2023'!AL1373:AL1395)</f>
        <v>1.9000000000000004</v>
      </c>
      <c r="AL60" s="31">
        <f>SUM('FIGARO raw 2023'!AM1373:AM1395)</f>
        <v>126.8</v>
      </c>
      <c r="AM60" s="31">
        <f>SUM('FIGARO raw 2023'!AN1373:AN1395)</f>
        <v>40.6</v>
      </c>
      <c r="AN60" s="31">
        <f>SUM('FIGARO raw 2023'!AO1373:AO1395)</f>
        <v>234.5</v>
      </c>
      <c r="AO60" s="31">
        <f>SUM('FIGARO raw 2023'!AP1373:AP1395)</f>
        <v>12.7</v>
      </c>
      <c r="AP60" s="31">
        <f>SUM('FIGARO raw 2023'!AQ1373:AQ1395)</f>
        <v>102.29999999999998</v>
      </c>
      <c r="AQ60" s="31">
        <f>SUM('FIGARO raw 2023'!AR1373:AR1395)</f>
        <v>14.899999999999999</v>
      </c>
      <c r="AR60" s="31">
        <f>SUM('FIGARO raw 2023'!AS1373:AS1395)</f>
        <v>5.6</v>
      </c>
      <c r="AS60" s="31">
        <f>SUM('FIGARO raw 2023'!AT1373:AT1395)</f>
        <v>6.6000000000000005</v>
      </c>
      <c r="AT60" s="31">
        <f>SUM('FIGARO raw 2023'!AU1373:AU1395)</f>
        <v>4.8999999999999995</v>
      </c>
      <c r="AU60" s="31">
        <f>SUM('FIGARO raw 2023'!AV1373:AV1395)</f>
        <v>41.80000000000002</v>
      </c>
      <c r="AV60" s="31">
        <f>SUM('FIGARO raw 2023'!AW1373:AW1395)</f>
        <v>7.3999999999999995</v>
      </c>
      <c r="AW60" s="31">
        <f>SUM('FIGARO raw 2023'!AX1373:AX1395)</f>
        <v>7.1</v>
      </c>
      <c r="AX60" s="31">
        <f>SUM('FIGARO raw 2023'!AY1373:AY1395)</f>
        <v>8.299999999999999</v>
      </c>
      <c r="AY60" s="31">
        <f>SUM('FIGARO raw 2023'!AZ1373:AZ1395)</f>
        <v>14.799999999999997</v>
      </c>
      <c r="AZ60" s="31">
        <f>SUM('FIGARO raw 2023'!BA1373:BA1395)</f>
        <v>16.099999999999994</v>
      </c>
      <c r="BA60" s="31">
        <f>SUM('FIGARO raw 2023'!BB1373:BB1395)</f>
        <v>4.899999999999999</v>
      </c>
      <c r="BB60" s="31">
        <f>SUM('FIGARO raw 2023'!BC1373:BC1395)</f>
        <v>64.9</v>
      </c>
      <c r="BC60" s="31">
        <f>SUM('FIGARO raw 2023'!BD1373:BD1395)</f>
        <v>29.100000000000005</v>
      </c>
      <c r="BD60" s="31">
        <f>SUM('FIGARO raw 2023'!BE1373:BE1395)</f>
        <v>37.1</v>
      </c>
      <c r="BE60" s="31">
        <f>SUM('FIGARO raw 2023'!BF1373:BF1395)</f>
        <v>16.7</v>
      </c>
      <c r="BF60" s="31">
        <f>SUM('FIGARO raw 2023'!BG1373:BG1395)</f>
        <v>8.299999999999999</v>
      </c>
      <c r="BG60" s="31">
        <f>SUM('FIGARO raw 2023'!BH1373:BH1395)</f>
        <v>9.399999999999999</v>
      </c>
      <c r="BH60" s="31">
        <f>SUM('FIGARO raw 2023'!BI1373:BI1395)</f>
        <v>348.59999999999997</v>
      </c>
      <c r="BI60" s="31">
        <f>SUM('FIGARO raw 2023'!BJ1373:BJ1395)</f>
        <v>28.7</v>
      </c>
      <c r="BJ60" s="31">
        <f>SUM('FIGARO raw 2023'!BK1373:BK1395)</f>
        <v>19.099999999999998</v>
      </c>
      <c r="BK60" s="31">
        <f>SUM('FIGARO raw 2023'!BL1373:BL1395)</f>
        <v>0.5</v>
      </c>
      <c r="BL60" s="31">
        <f>SUM('FIGARO raw 2023'!BM1373:BM1395)</f>
        <v>2.2</v>
      </c>
      <c r="BM60" s="31">
        <f>SUM('FIGARO raw 2023'!BN1373:BN1395)</f>
        <v>0</v>
      </c>
      <c r="BN60" s="31">
        <f>SUM('FIGARO raw 2023'!BO1373:BO1395)</f>
        <v>0</v>
      </c>
      <c r="BO60" s="31">
        <f>SUM('FIGARO raw 2023'!BP1373:BP1395)</f>
        <v>147.4</v>
      </c>
      <c r="BP60" s="31">
        <f>SUM('FIGARO raw 2023'!BQ1373:BQ1395)</f>
        <v>1365.1999999999998</v>
      </c>
      <c r="BQ60" s="31">
        <f>SUM('FIGARO raw 2023'!BR1373:BR1395)</f>
        <v>2.1</v>
      </c>
      <c r="BR60" s="31">
        <f>SUM('FIGARO raw 2023'!BS1373:BS1395)</f>
        <v>176.2</v>
      </c>
      <c r="BS60" s="31">
        <f>SUM('FIGARO raw 2023'!BT1373:BT1395)</f>
        <v>604.9</v>
      </c>
    </row>
    <row r="61" spans="1:71" x14ac:dyDescent="0.25">
      <c r="A61" s="36" t="s">
        <v>304</v>
      </c>
      <c r="B61" s="27" t="s">
        <v>373</v>
      </c>
      <c r="C61" s="31">
        <f>SUM('FIGARO raw 2023'!D1397:D1419)</f>
        <v>6.1</v>
      </c>
      <c r="D61" s="31">
        <f>SUM('FIGARO raw 2023'!E1397:E1419)</f>
        <v>1.2</v>
      </c>
      <c r="E61" s="31">
        <f>SUM('FIGARO raw 2023'!F1397:F1419)</f>
        <v>1.8000000000000003</v>
      </c>
      <c r="F61" s="31">
        <f>SUM('FIGARO raw 2023'!G1397:G1419)</f>
        <v>2.4000000000000004</v>
      </c>
      <c r="G61" s="31">
        <f>SUM('FIGARO raw 2023'!H1397:H1419)</f>
        <v>27.400000000000002</v>
      </c>
      <c r="H61" s="31">
        <f>SUM('FIGARO raw 2023'!I1397:I1419)</f>
        <v>6.1</v>
      </c>
      <c r="I61" s="31">
        <f>SUM('FIGARO raw 2023'!J1397:J1419)</f>
        <v>7.099999999999999</v>
      </c>
      <c r="J61" s="31">
        <f>SUM('FIGARO raw 2023'!K1397:K1419)</f>
        <v>5</v>
      </c>
      <c r="K61" s="31">
        <f>SUM('FIGARO raw 2023'!L1397:L1419)</f>
        <v>3.4000000000000004</v>
      </c>
      <c r="L61" s="31">
        <f>SUM('FIGARO raw 2023'!M1397:M1419)</f>
        <v>6.8</v>
      </c>
      <c r="M61" s="31">
        <f>SUM('FIGARO raw 2023'!N1397:N1419)</f>
        <v>12.299999999999999</v>
      </c>
      <c r="N61" s="31">
        <f>SUM('FIGARO raw 2023'!O1397:O1419)</f>
        <v>27.3</v>
      </c>
      <c r="O61" s="31">
        <f>SUM('FIGARO raw 2023'!P1397:P1419)</f>
        <v>7.599999999999998</v>
      </c>
      <c r="P61" s="31">
        <f>SUM('FIGARO raw 2023'!Q1397:Q1419)</f>
        <v>6.1</v>
      </c>
      <c r="Q61" s="31">
        <f>SUM('FIGARO raw 2023'!R1397:R1419)</f>
        <v>6.399999999999999</v>
      </c>
      <c r="R61" s="31">
        <f>SUM('FIGARO raw 2023'!S1397:S1419)</f>
        <v>8.199999999999998</v>
      </c>
      <c r="S61" s="31">
        <f>SUM('FIGARO raw 2023'!T1397:T1419)</f>
        <v>9.799999999999999</v>
      </c>
      <c r="T61" s="31">
        <f>SUM('FIGARO raw 2023'!U1397:U1419)</f>
        <v>7.499999999999998</v>
      </c>
      <c r="U61" s="31">
        <f>SUM('FIGARO raw 2023'!V1397:V1419)</f>
        <v>9</v>
      </c>
      <c r="V61" s="31">
        <f>SUM('FIGARO raw 2023'!W1397:W1419)</f>
        <v>11.299999999999997</v>
      </c>
      <c r="W61" s="31">
        <f>SUM('FIGARO raw 2023'!X1397:X1419)</f>
        <v>6.3999999999999995</v>
      </c>
      <c r="X61" s="31">
        <f>SUM('FIGARO raw 2023'!Y1397:Y1419)</f>
        <v>10</v>
      </c>
      <c r="Y61" s="31">
        <f>SUM('FIGARO raw 2023'!Z1397:Z1419)</f>
        <v>5.300000000000001</v>
      </c>
      <c r="Z61" s="31">
        <f>SUM('FIGARO raw 2023'!AA1397:AA1419)</f>
        <v>9.7</v>
      </c>
      <c r="AA61" s="31">
        <f>SUM('FIGARO raw 2023'!AB1397:AB1419)</f>
        <v>1.8000000000000003</v>
      </c>
      <c r="AB61" s="31">
        <f>SUM('FIGARO raw 2023'!AC1397:AC1419)</f>
        <v>5.5</v>
      </c>
      <c r="AC61" s="31">
        <f>SUM('FIGARO raw 2023'!AD1397:AD1419)</f>
        <v>18.4</v>
      </c>
      <c r="AD61" s="31">
        <f>SUM('FIGARO raw 2023'!AE1397:AE1419)</f>
        <v>8.099999999999998</v>
      </c>
      <c r="AE61" s="31">
        <f>SUM('FIGARO raw 2023'!AF1397:AF1419)</f>
        <v>25.099999999999998</v>
      </c>
      <c r="AF61" s="31">
        <f>SUM('FIGARO raw 2023'!AG1397:AG1419)</f>
        <v>17.199999999999996</v>
      </c>
      <c r="AG61" s="31">
        <f>SUM('FIGARO raw 2023'!AH1397:AH1419)</f>
        <v>7.899999999999999</v>
      </c>
      <c r="AH61" s="31">
        <f>SUM('FIGARO raw 2023'!AI1397:AI1419)</f>
        <v>6.500000000000001</v>
      </c>
      <c r="AI61" s="31">
        <f>SUM('FIGARO raw 2023'!AJ1397:AJ1419)</f>
        <v>6.1</v>
      </c>
      <c r="AJ61" s="31">
        <f>SUM('FIGARO raw 2023'!AK1397:AK1419)</f>
        <v>9.6</v>
      </c>
      <c r="AK61" s="31">
        <f>SUM('FIGARO raw 2023'!AL1397:AL1419)</f>
        <v>2.7</v>
      </c>
      <c r="AL61" s="31">
        <f>SUM('FIGARO raw 2023'!AM1397:AM1419)</f>
        <v>18.799999999999997</v>
      </c>
      <c r="AM61" s="31">
        <f>SUM('FIGARO raw 2023'!AN1397:AN1419)</f>
        <v>10.2</v>
      </c>
      <c r="AN61" s="31">
        <f>SUM('FIGARO raw 2023'!AO1397:AO1419)</f>
        <v>29.7</v>
      </c>
      <c r="AO61" s="31">
        <f>SUM('FIGARO raw 2023'!AP1397:AP1419)</f>
        <v>10.6</v>
      </c>
      <c r="AP61" s="31">
        <f>SUM('FIGARO raw 2023'!AQ1397:AQ1419)</f>
        <v>59.2</v>
      </c>
      <c r="AQ61" s="31">
        <f>SUM('FIGARO raw 2023'!AR1397:AR1419)</f>
        <v>5.6</v>
      </c>
      <c r="AR61" s="31">
        <f>SUM('FIGARO raw 2023'!AS1397:AS1419)</f>
        <v>6.199999999999999</v>
      </c>
      <c r="AS61" s="31">
        <f>SUM('FIGARO raw 2023'!AT1397:AT1419)</f>
        <v>5.8</v>
      </c>
      <c r="AT61" s="31">
        <f>SUM('FIGARO raw 2023'!AU1397:AU1419)</f>
        <v>4.300000000000001</v>
      </c>
      <c r="AU61" s="31">
        <f>SUM('FIGARO raw 2023'!AV1397:AV1419)</f>
        <v>33.20000000000002</v>
      </c>
      <c r="AV61" s="31">
        <f>SUM('FIGARO raw 2023'!AW1397:AW1419)</f>
        <v>7.499999999999999</v>
      </c>
      <c r="AW61" s="31">
        <f>SUM('FIGARO raw 2023'!AX1397:AX1419)</f>
        <v>10.7</v>
      </c>
      <c r="AX61" s="31">
        <f>SUM('FIGARO raw 2023'!AY1397:AY1419)</f>
        <v>15.799999999999999</v>
      </c>
      <c r="AY61" s="31">
        <f>SUM('FIGARO raw 2023'!AZ1397:AZ1419)</f>
        <v>5.3999999999999995</v>
      </c>
      <c r="AZ61" s="31">
        <f>SUM('FIGARO raw 2023'!BA1397:BA1419)</f>
        <v>11.1</v>
      </c>
      <c r="BA61" s="31">
        <f>SUM('FIGARO raw 2023'!BB1397:BB1419)</f>
        <v>3.5000000000000004</v>
      </c>
      <c r="BB61" s="31">
        <f>SUM('FIGARO raw 2023'!BC1397:BC1419)</f>
        <v>138.1</v>
      </c>
      <c r="BC61" s="31">
        <f>SUM('FIGARO raw 2023'!BD1397:BD1419)</f>
        <v>14</v>
      </c>
      <c r="BD61" s="31">
        <f>SUM('FIGARO raw 2023'!BE1397:BE1419)</f>
        <v>89.9</v>
      </c>
      <c r="BE61" s="31">
        <f>SUM('FIGARO raw 2023'!BF1397:BF1419)</f>
        <v>6.8999999999999995</v>
      </c>
      <c r="BF61" s="31">
        <f>SUM('FIGARO raw 2023'!BG1397:BG1419)</f>
        <v>9.2</v>
      </c>
      <c r="BG61" s="31">
        <f>SUM('FIGARO raw 2023'!BH1397:BH1419)</f>
        <v>6.699999999999999</v>
      </c>
      <c r="BH61" s="31">
        <f>SUM('FIGARO raw 2023'!BI1397:BI1419)</f>
        <v>23.799999999999997</v>
      </c>
      <c r="BI61" s="31">
        <f>SUM('FIGARO raw 2023'!BJ1397:BJ1419)</f>
        <v>81.60000000000002</v>
      </c>
      <c r="BJ61" s="31">
        <f>SUM('FIGARO raw 2023'!BK1397:BK1419)</f>
        <v>7.299999999999999</v>
      </c>
      <c r="BK61" s="31">
        <f>SUM('FIGARO raw 2023'!BL1397:BL1419)</f>
        <v>2.8</v>
      </c>
      <c r="BL61" s="31">
        <f>SUM('FIGARO raw 2023'!BM1397:BM1419)</f>
        <v>5.1</v>
      </c>
      <c r="BM61" s="31">
        <f>SUM('FIGARO raw 2023'!BN1397:BN1419)</f>
        <v>0</v>
      </c>
      <c r="BN61" s="31">
        <f>SUM('FIGARO raw 2023'!BO1397:BO1419)</f>
        <v>0</v>
      </c>
      <c r="BO61" s="31">
        <f>SUM('FIGARO raw 2023'!BP1397:BP1419)</f>
        <v>25.700000000000003</v>
      </c>
      <c r="BP61" s="31">
        <f>SUM('FIGARO raw 2023'!BQ1397:BQ1419)</f>
        <v>242.7</v>
      </c>
      <c r="BQ61" s="31">
        <f>SUM('FIGARO raw 2023'!BR1397:BR1419)</f>
        <v>4.300000000000001</v>
      </c>
      <c r="BR61" s="31">
        <f>SUM('FIGARO raw 2023'!BS1397:BS1419)</f>
        <v>76.5</v>
      </c>
      <c r="BS61" s="31">
        <f>SUM('FIGARO raw 2023'!BT1397:BT1419)</f>
        <v>22.9</v>
      </c>
    </row>
    <row r="62" spans="1:71" x14ac:dyDescent="0.25">
      <c r="A62" s="36" t="s">
        <v>305</v>
      </c>
      <c r="B62" s="27" t="s">
        <v>374</v>
      </c>
      <c r="C62" s="31">
        <f>SUM('FIGARO raw 2023'!D1421:D1443)</f>
        <v>0.7999999999999999</v>
      </c>
      <c r="D62" s="31">
        <f>SUM('FIGARO raw 2023'!E1421:E1443)</f>
        <v>0.2</v>
      </c>
      <c r="E62" s="31">
        <f>SUM('FIGARO raw 2023'!F1421:F1443)</f>
        <v>0.2</v>
      </c>
      <c r="F62" s="31">
        <f>SUM('FIGARO raw 2023'!G1421:G1443)</f>
        <v>0.2</v>
      </c>
      <c r="G62" s="31">
        <f>SUM('FIGARO raw 2023'!H1421:H1443)</f>
        <v>3.7</v>
      </c>
      <c r="H62" s="31">
        <f>SUM('FIGARO raw 2023'!I1421:I1443)</f>
        <v>2.5999999999999996</v>
      </c>
      <c r="I62" s="31">
        <f>SUM('FIGARO raw 2023'!J1421:J1443)</f>
        <v>0.4</v>
      </c>
      <c r="J62" s="31">
        <f>SUM('FIGARO raw 2023'!K1421:K1443)</f>
        <v>0.7</v>
      </c>
      <c r="K62" s="31">
        <f>SUM('FIGARO raw 2023'!L1421:L1443)</f>
        <v>0.4</v>
      </c>
      <c r="L62" s="31">
        <f>SUM('FIGARO raw 2023'!M1421:M1443)</f>
        <v>0.9999999999999999</v>
      </c>
      <c r="M62" s="31">
        <f>SUM('FIGARO raw 2023'!N1421:N1443)</f>
        <v>2.2</v>
      </c>
      <c r="N62" s="31">
        <f>SUM('FIGARO raw 2023'!O1421:O1443)</f>
        <v>3.1000000000000005</v>
      </c>
      <c r="O62" s="31">
        <f>SUM('FIGARO raw 2023'!P1421:P1443)</f>
        <v>1.2000000000000002</v>
      </c>
      <c r="P62" s="31">
        <f>SUM('FIGARO raw 2023'!Q1421:Q1443)</f>
        <v>0.8999999999999999</v>
      </c>
      <c r="Q62" s="31">
        <f>SUM('FIGARO raw 2023'!R1421:R1443)</f>
        <v>1.2000000000000002</v>
      </c>
      <c r="R62" s="31">
        <f>SUM('FIGARO raw 2023'!S1421:S1443)</f>
        <v>1.4000000000000004</v>
      </c>
      <c r="S62" s="31">
        <f>SUM('FIGARO raw 2023'!T1421:T1443)</f>
        <v>1.5000000000000002</v>
      </c>
      <c r="T62" s="31">
        <f>SUM('FIGARO raw 2023'!U1421:U1443)</f>
        <v>1.1</v>
      </c>
      <c r="U62" s="31">
        <f>SUM('FIGARO raw 2023'!V1421:V1443)</f>
        <v>1.5000000000000004</v>
      </c>
      <c r="V62" s="31">
        <f>SUM('FIGARO raw 2023'!W1421:W1443)</f>
        <v>2</v>
      </c>
      <c r="W62" s="31">
        <f>SUM('FIGARO raw 2023'!X1421:X1443)</f>
        <v>0.7999999999999999</v>
      </c>
      <c r="X62" s="31">
        <f>SUM('FIGARO raw 2023'!Y1421:Y1443)</f>
        <v>1.2000000000000002</v>
      </c>
      <c r="Y62" s="31">
        <f>SUM('FIGARO raw 2023'!Z1421:Z1443)</f>
        <v>0.6</v>
      </c>
      <c r="Z62" s="31">
        <f>SUM('FIGARO raw 2023'!AA1421:AA1443)</f>
        <v>1.9000000000000004</v>
      </c>
      <c r="AA62" s="31">
        <f>SUM('FIGARO raw 2023'!AB1421:AB1443)</f>
        <v>0.2</v>
      </c>
      <c r="AB62" s="31">
        <f>SUM('FIGARO raw 2023'!AC1421:AC1443)</f>
        <v>0.7999999999999999</v>
      </c>
      <c r="AC62" s="31">
        <f>SUM('FIGARO raw 2023'!AD1421:AD1443)</f>
        <v>2.8000000000000003</v>
      </c>
      <c r="AD62" s="31">
        <f>SUM('FIGARO raw 2023'!AE1421:AE1443)</f>
        <v>1.2000000000000002</v>
      </c>
      <c r="AE62" s="31">
        <f>SUM('FIGARO raw 2023'!AF1421:AF1443)</f>
        <v>5.4</v>
      </c>
      <c r="AF62" s="31">
        <f>SUM('FIGARO raw 2023'!AG1421:AG1443)</f>
        <v>3.4</v>
      </c>
      <c r="AG62" s="31">
        <f>SUM('FIGARO raw 2023'!AH1421:AH1443)</f>
        <v>1.8</v>
      </c>
      <c r="AH62" s="31">
        <f>SUM('FIGARO raw 2023'!AI1421:AI1443)</f>
        <v>7.2</v>
      </c>
      <c r="AI62" s="31">
        <f>SUM('FIGARO raw 2023'!AJ1421:AJ1443)</f>
        <v>1.7000000000000002</v>
      </c>
      <c r="AJ62" s="31">
        <f>SUM('FIGARO raw 2023'!AK1421:AK1443)</f>
        <v>4.699999999999999</v>
      </c>
      <c r="AK62" s="31">
        <f>SUM('FIGARO raw 2023'!AL1421:AL1443)</f>
        <v>0.5</v>
      </c>
      <c r="AL62" s="31">
        <f>SUM('FIGARO raw 2023'!AM1421:AM1443)</f>
        <v>1.3000000000000003</v>
      </c>
      <c r="AM62" s="31">
        <f>SUM('FIGARO raw 2023'!AN1421:AN1443)</f>
        <v>1.5000000000000002</v>
      </c>
      <c r="AN62" s="31">
        <f>SUM('FIGARO raw 2023'!AO1421:AO1443)</f>
        <v>1.4000000000000004</v>
      </c>
      <c r="AO62" s="31">
        <f>SUM('FIGARO raw 2023'!AP1421:AP1443)</f>
        <v>1.4</v>
      </c>
      <c r="AP62" s="31">
        <f>SUM('FIGARO raw 2023'!AQ1421:AQ1443)</f>
        <v>13.399999999999997</v>
      </c>
      <c r="AQ62" s="31">
        <f>SUM('FIGARO raw 2023'!AR1421:AR1443)</f>
        <v>1</v>
      </c>
      <c r="AR62" s="31">
        <f>SUM('FIGARO raw 2023'!AS1421:AS1443)</f>
        <v>0.9</v>
      </c>
      <c r="AS62" s="31">
        <f>SUM('FIGARO raw 2023'!AT1421:AT1443)</f>
        <v>1.2000000000000002</v>
      </c>
      <c r="AT62" s="31">
        <f>SUM('FIGARO raw 2023'!AU1421:AU1443)</f>
        <v>0.4</v>
      </c>
      <c r="AU62" s="31">
        <f>SUM('FIGARO raw 2023'!AV1421:AV1443)</f>
        <v>5.4</v>
      </c>
      <c r="AV62" s="31">
        <f>SUM('FIGARO raw 2023'!AW1421:AW1443)</f>
        <v>0.9999999999999999</v>
      </c>
      <c r="AW62" s="31">
        <f>SUM('FIGARO raw 2023'!AX1421:AX1443)</f>
        <v>0.9</v>
      </c>
      <c r="AX62" s="31">
        <f>SUM('FIGARO raw 2023'!AY1421:AY1443)</f>
        <v>1.2000000000000002</v>
      </c>
      <c r="AY62" s="31">
        <f>SUM('FIGARO raw 2023'!AZ1421:AZ1443)</f>
        <v>0.6</v>
      </c>
      <c r="AZ62" s="31">
        <f>SUM('FIGARO raw 2023'!BA1421:BA1443)</f>
        <v>1.1</v>
      </c>
      <c r="BA62" s="31">
        <f>SUM('FIGARO raw 2023'!BB1421:BB1443)</f>
        <v>0.4</v>
      </c>
      <c r="BB62" s="31">
        <f>SUM('FIGARO raw 2023'!BC1421:BC1443)</f>
        <v>1.5</v>
      </c>
      <c r="BC62" s="31">
        <f>SUM('FIGARO raw 2023'!BD1421:BD1443)</f>
        <v>1.6000000000000005</v>
      </c>
      <c r="BD62" s="31">
        <f>SUM('FIGARO raw 2023'!BE1421:BE1443)</f>
        <v>1.3</v>
      </c>
      <c r="BE62" s="31">
        <f>SUM('FIGARO raw 2023'!BF1421:BF1443)</f>
        <v>0.7999999999999999</v>
      </c>
      <c r="BF62" s="31">
        <f>SUM('FIGARO raw 2023'!BG1421:BG1443)</f>
        <v>1.8000000000000003</v>
      </c>
      <c r="BG62" s="31">
        <f>SUM('FIGARO raw 2023'!BH1421:BH1443)</f>
        <v>0.6</v>
      </c>
      <c r="BH62" s="31">
        <f>SUM('FIGARO raw 2023'!BI1421:BI1443)</f>
        <v>1.5</v>
      </c>
      <c r="BI62" s="31">
        <f>SUM('FIGARO raw 2023'!BJ1421:BJ1443)</f>
        <v>0.5</v>
      </c>
      <c r="BJ62" s="31">
        <f>SUM('FIGARO raw 2023'!BK1421:BK1443)</f>
        <v>0.9999999999999999</v>
      </c>
      <c r="BK62" s="31">
        <f>SUM('FIGARO raw 2023'!BL1421:BL1443)</f>
        <v>0.2</v>
      </c>
      <c r="BL62" s="31">
        <f>SUM('FIGARO raw 2023'!BM1421:BM1443)</f>
        <v>0.5</v>
      </c>
      <c r="BM62" s="31">
        <f>SUM('FIGARO raw 2023'!BN1421:BN1443)</f>
        <v>0</v>
      </c>
      <c r="BN62" s="31">
        <f>SUM('FIGARO raw 2023'!BO1421:BO1443)</f>
        <v>0</v>
      </c>
      <c r="BO62" s="31">
        <f>SUM('FIGARO raw 2023'!BP1421:BP1443)</f>
        <v>1.2</v>
      </c>
      <c r="BP62" s="31">
        <f>SUM('FIGARO raw 2023'!BQ1421:BQ1443)</f>
        <v>16</v>
      </c>
      <c r="BQ62" s="31">
        <f>SUM('FIGARO raw 2023'!BR1421:BR1443)</f>
        <v>0.8999999999999999</v>
      </c>
      <c r="BR62" s="31">
        <f>SUM('FIGARO raw 2023'!BS1421:BS1443)</f>
        <v>9.1</v>
      </c>
      <c r="BS62" s="31">
        <f>SUM('FIGARO raw 2023'!BT1421:BT1443)</f>
        <v>2.1</v>
      </c>
    </row>
    <row r="63" spans="1:71" x14ac:dyDescent="0.25">
      <c r="A63" s="36" t="s">
        <v>306</v>
      </c>
      <c r="B63" s="27" t="s">
        <v>375</v>
      </c>
      <c r="C63" s="31">
        <f>SUM('FIGARO raw 2023'!D1445:D1467)</f>
        <v>1.9000000000000001</v>
      </c>
      <c r="D63" s="31">
        <f>SUM('FIGARO raw 2023'!E1445:E1467)</f>
        <v>0.1</v>
      </c>
      <c r="E63" s="31">
        <f>SUM('FIGARO raw 2023'!F1445:F1467)</f>
        <v>0.1</v>
      </c>
      <c r="F63" s="31">
        <f>SUM('FIGARO raw 2023'!G1445:G1467)</f>
        <v>0.6</v>
      </c>
      <c r="G63" s="31">
        <f>SUM('FIGARO raw 2023'!H1445:H1467)</f>
        <v>7.8999999999999995</v>
      </c>
      <c r="H63" s="31">
        <f>SUM('FIGARO raw 2023'!I1445:I1467)</f>
        <v>1.9000000000000004</v>
      </c>
      <c r="I63" s="31">
        <f>SUM('FIGARO raw 2023'!J1445:J1467)</f>
        <v>1</v>
      </c>
      <c r="J63" s="31">
        <f>SUM('FIGARO raw 2023'!K1445:K1467)</f>
        <v>1.2</v>
      </c>
      <c r="K63" s="31">
        <f>SUM('FIGARO raw 2023'!L1445:L1467)</f>
        <v>0.5</v>
      </c>
      <c r="L63" s="31">
        <f>SUM('FIGARO raw 2023'!M1445:M1467)</f>
        <v>1.9000000000000004</v>
      </c>
      <c r="M63" s="31">
        <f>SUM('FIGARO raw 2023'!N1445:N1467)</f>
        <v>4.3999999999999995</v>
      </c>
      <c r="N63" s="31">
        <f>SUM('FIGARO raw 2023'!O1445:O1467)</f>
        <v>3.8000000000000007</v>
      </c>
      <c r="O63" s="31">
        <f>SUM('FIGARO raw 2023'!P1445:P1467)</f>
        <v>2.4</v>
      </c>
      <c r="P63" s="31">
        <f>SUM('FIGARO raw 2023'!Q1445:Q1467)</f>
        <v>1.8</v>
      </c>
      <c r="Q63" s="31">
        <f>SUM('FIGARO raw 2023'!R1445:R1467)</f>
        <v>2.4</v>
      </c>
      <c r="R63" s="31">
        <f>SUM('FIGARO raw 2023'!S1445:S1467)</f>
        <v>2.8000000000000003</v>
      </c>
      <c r="S63" s="31">
        <f>SUM('FIGARO raw 2023'!T1445:T1467)</f>
        <v>3.8</v>
      </c>
      <c r="T63" s="31">
        <f>SUM('FIGARO raw 2023'!U1445:U1467)</f>
        <v>2.9</v>
      </c>
      <c r="U63" s="31">
        <f>SUM('FIGARO raw 2023'!V1445:V1467)</f>
        <v>4.3999999999999995</v>
      </c>
      <c r="V63" s="31">
        <f>SUM('FIGARO raw 2023'!W1445:W1467)</f>
        <v>5.1000000000000005</v>
      </c>
      <c r="W63" s="31">
        <f>SUM('FIGARO raw 2023'!X1445:X1467)</f>
        <v>1.6</v>
      </c>
      <c r="X63" s="31">
        <f>SUM('FIGARO raw 2023'!Y1445:Y1467)</f>
        <v>2.8000000000000003</v>
      </c>
      <c r="Y63" s="31">
        <f>SUM('FIGARO raw 2023'!Z1445:Z1467)</f>
        <v>1.8</v>
      </c>
      <c r="Z63" s="31">
        <f>SUM('FIGARO raw 2023'!AA1445:AA1467)</f>
        <v>4</v>
      </c>
      <c r="AA63" s="31">
        <f>SUM('FIGARO raw 2023'!AB1445:AB1467)</f>
        <v>0.4</v>
      </c>
      <c r="AB63" s="31">
        <f>SUM('FIGARO raw 2023'!AC1445:AC1467)</f>
        <v>1.6</v>
      </c>
      <c r="AC63" s="31">
        <f>SUM('FIGARO raw 2023'!AD1445:AD1467)</f>
        <v>5.3</v>
      </c>
      <c r="AD63" s="31">
        <f>SUM('FIGARO raw 2023'!AE1445:AE1467)</f>
        <v>1.5000000000000002</v>
      </c>
      <c r="AE63" s="31">
        <f>SUM('FIGARO raw 2023'!AF1445:AF1467)</f>
        <v>15.399999999999999</v>
      </c>
      <c r="AF63" s="31">
        <f>SUM('FIGARO raw 2023'!AG1445:AG1467)</f>
        <v>5.3</v>
      </c>
      <c r="AG63" s="31">
        <f>SUM('FIGARO raw 2023'!AH1445:AH1467)</f>
        <v>2.2</v>
      </c>
      <c r="AH63" s="31">
        <f>SUM('FIGARO raw 2023'!AI1445:AI1467)</f>
        <v>2.7</v>
      </c>
      <c r="AI63" s="31">
        <f>SUM('FIGARO raw 2023'!AJ1445:AJ1467)</f>
        <v>4.4</v>
      </c>
      <c r="AJ63" s="31">
        <f>SUM('FIGARO raw 2023'!AK1445:AK1467)</f>
        <v>2.9000000000000004</v>
      </c>
      <c r="AK63" s="31">
        <f>SUM('FIGARO raw 2023'!AL1445:AL1467)</f>
        <v>0.5</v>
      </c>
      <c r="AL63" s="31">
        <f>SUM('FIGARO raw 2023'!AM1445:AM1467)</f>
        <v>3.8000000000000007</v>
      </c>
      <c r="AM63" s="31">
        <f>SUM('FIGARO raw 2023'!AN1445:AN1467)</f>
        <v>3.1000000000000005</v>
      </c>
      <c r="AN63" s="31">
        <f>SUM('FIGARO raw 2023'!AO1445:AO1467)</f>
        <v>1.4</v>
      </c>
      <c r="AO63" s="31">
        <f>SUM('FIGARO raw 2023'!AP1445:AP1467)</f>
        <v>2.6</v>
      </c>
      <c r="AP63" s="31">
        <f>SUM('FIGARO raw 2023'!AQ1445:AQ1467)</f>
        <v>23.7</v>
      </c>
      <c r="AQ63" s="31">
        <f>SUM('FIGARO raw 2023'!AR1445:AR1467)</f>
        <v>1.6</v>
      </c>
      <c r="AR63" s="31">
        <f>SUM('FIGARO raw 2023'!AS1445:AS1467)</f>
        <v>1.1</v>
      </c>
      <c r="AS63" s="31">
        <f>SUM('FIGARO raw 2023'!AT1445:AT1467)</f>
        <v>1.7</v>
      </c>
      <c r="AT63" s="31">
        <f>SUM('FIGARO raw 2023'!AU1445:AU1467)</f>
        <v>0.8999999999999999</v>
      </c>
      <c r="AU63" s="31">
        <f>SUM('FIGARO raw 2023'!AV1445:AV1467)</f>
        <v>7.199999999999999</v>
      </c>
      <c r="AV63" s="31">
        <f>SUM('FIGARO raw 2023'!AW1445:AW1467)</f>
        <v>1.6</v>
      </c>
      <c r="AW63" s="31">
        <f>SUM('FIGARO raw 2023'!AX1445:AX1467)</f>
        <v>1.2000000000000002</v>
      </c>
      <c r="AX63" s="31">
        <f>SUM('FIGARO raw 2023'!AY1445:AY1467)</f>
        <v>1.4000000000000001</v>
      </c>
      <c r="AY63" s="31">
        <f>SUM('FIGARO raw 2023'!AZ1445:AZ1467)</f>
        <v>0.7</v>
      </c>
      <c r="AZ63" s="31">
        <f>SUM('FIGARO raw 2023'!BA1445:BA1467)</f>
        <v>2.4</v>
      </c>
      <c r="BA63" s="31">
        <f>SUM('FIGARO raw 2023'!BB1445:BB1467)</f>
        <v>0.6</v>
      </c>
      <c r="BB63" s="31">
        <f>SUM('FIGARO raw 2023'!BC1445:BC1467)</f>
        <v>1</v>
      </c>
      <c r="BC63" s="31">
        <f>SUM('FIGARO raw 2023'!BD1445:BD1467)</f>
        <v>3.3000000000000003</v>
      </c>
      <c r="BD63" s="31">
        <f>SUM('FIGARO raw 2023'!BE1445:BE1467)</f>
        <v>3.0999999999999996</v>
      </c>
      <c r="BE63" s="31">
        <f>SUM('FIGARO raw 2023'!BF1445:BF1467)</f>
        <v>1.6</v>
      </c>
      <c r="BF63" s="31">
        <f>SUM('FIGARO raw 2023'!BG1445:BG1467)</f>
        <v>4.300000000000001</v>
      </c>
      <c r="BG63" s="31">
        <f>SUM('FIGARO raw 2023'!BH1445:BH1467)</f>
        <v>1.0999999999999999</v>
      </c>
      <c r="BH63" s="31">
        <f>SUM('FIGARO raw 2023'!BI1445:BI1467)</f>
        <v>1.3</v>
      </c>
      <c r="BI63" s="31">
        <f>SUM('FIGARO raw 2023'!BJ1445:BJ1467)</f>
        <v>0.6</v>
      </c>
      <c r="BJ63" s="31">
        <f>SUM('FIGARO raw 2023'!BK1445:BK1467)</f>
        <v>0.5</v>
      </c>
      <c r="BK63" s="31">
        <f>SUM('FIGARO raw 2023'!BL1445:BL1467)</f>
        <v>0.5</v>
      </c>
      <c r="BL63" s="31">
        <f>SUM('FIGARO raw 2023'!BM1445:BM1467)</f>
        <v>0.5</v>
      </c>
      <c r="BM63" s="31">
        <f>SUM('FIGARO raw 2023'!BN1445:BN1467)</f>
        <v>0</v>
      </c>
      <c r="BN63" s="31">
        <f>SUM('FIGARO raw 2023'!BO1445:BO1467)</f>
        <v>0</v>
      </c>
      <c r="BO63" s="31">
        <f>SUM('FIGARO raw 2023'!BP1445:BP1467)</f>
        <v>1.2</v>
      </c>
      <c r="BP63" s="31">
        <f>SUM('FIGARO raw 2023'!BQ1445:BQ1467)</f>
        <v>28.3</v>
      </c>
      <c r="BQ63" s="31">
        <f>SUM('FIGARO raw 2023'!BR1445:BR1467)</f>
        <v>0.1</v>
      </c>
      <c r="BR63" s="31">
        <f>SUM('FIGARO raw 2023'!BS1445:BS1467)</f>
        <v>12.299999999999997</v>
      </c>
      <c r="BS63" s="31">
        <f>SUM('FIGARO raw 2023'!BT1445:BT1467)</f>
        <v>-348.5</v>
      </c>
    </row>
    <row r="64" spans="1:71" x14ac:dyDescent="0.25">
      <c r="A64" s="36" t="s">
        <v>307</v>
      </c>
      <c r="B64" s="27" t="s">
        <v>376</v>
      </c>
      <c r="C64" s="31">
        <f>SUM('FIGARO raw 2023'!D1469:D1491)</f>
        <v>5.1000000000000005</v>
      </c>
      <c r="D64" s="31">
        <f>SUM('FIGARO raw 2023'!E1469:E1491)</f>
        <v>1.9</v>
      </c>
      <c r="E64" s="31">
        <f>SUM('FIGARO raw 2023'!F1469:F1491)</f>
        <v>1.1</v>
      </c>
      <c r="F64" s="31">
        <f>SUM('FIGARO raw 2023'!G1469:G1491)</f>
        <v>2.9</v>
      </c>
      <c r="G64" s="31">
        <f>SUM('FIGARO raw 2023'!H1469:H1491)</f>
        <v>16.9</v>
      </c>
      <c r="H64" s="31">
        <f>SUM('FIGARO raw 2023'!I1469:I1491)</f>
        <v>4.800000000000001</v>
      </c>
      <c r="I64" s="31">
        <f>SUM('FIGARO raw 2023'!J1469:J1491)</f>
        <v>3.7</v>
      </c>
      <c r="J64" s="31">
        <f>SUM('FIGARO raw 2023'!K1469:K1491)</f>
        <v>4.6</v>
      </c>
      <c r="K64" s="31">
        <f>SUM('FIGARO raw 2023'!L1469:L1491)</f>
        <v>3.2</v>
      </c>
      <c r="L64" s="31">
        <f>SUM('FIGARO raw 2023'!M1469:M1491)</f>
        <v>7.700000000000001</v>
      </c>
      <c r="M64" s="31">
        <f>SUM('FIGARO raw 2023'!N1469:N1491)</f>
        <v>10.099999999999998</v>
      </c>
      <c r="N64" s="31">
        <f>SUM('FIGARO raw 2023'!O1469:O1491)</f>
        <v>8.599999999999998</v>
      </c>
      <c r="O64" s="31">
        <f>SUM('FIGARO raw 2023'!P1469:P1491)</f>
        <v>7.3999999999999995</v>
      </c>
      <c r="P64" s="31">
        <f>SUM('FIGARO raw 2023'!Q1469:Q1491)</f>
        <v>5.700000000000001</v>
      </c>
      <c r="Q64" s="31">
        <f>SUM('FIGARO raw 2023'!R1469:R1491)</f>
        <v>8.1</v>
      </c>
      <c r="R64" s="31">
        <f>SUM('FIGARO raw 2023'!S1469:S1491)</f>
        <v>8.100000000000001</v>
      </c>
      <c r="S64" s="31">
        <f>SUM('FIGARO raw 2023'!T1469:T1491)</f>
        <v>8.7</v>
      </c>
      <c r="T64" s="31">
        <f>SUM('FIGARO raw 2023'!U1469:U1491)</f>
        <v>6.300000000000001</v>
      </c>
      <c r="U64" s="31">
        <f>SUM('FIGARO raw 2023'!V1469:V1491)</f>
        <v>8.799999999999999</v>
      </c>
      <c r="V64" s="31">
        <f>SUM('FIGARO raw 2023'!W1469:W1491)</f>
        <v>9.5</v>
      </c>
      <c r="W64" s="31">
        <f>SUM('FIGARO raw 2023'!X1469:X1491)</f>
        <v>4.5</v>
      </c>
      <c r="X64" s="31">
        <f>SUM('FIGARO raw 2023'!Y1469:Y1491)</f>
        <v>101.4</v>
      </c>
      <c r="Y64" s="31">
        <f>SUM('FIGARO raw 2023'!Z1469:Z1491)</f>
        <v>4.6</v>
      </c>
      <c r="Z64" s="31">
        <f>SUM('FIGARO raw 2023'!AA1469:AA1491)</f>
        <v>9.3</v>
      </c>
      <c r="AA64" s="31">
        <f>SUM('FIGARO raw 2023'!AB1469:AB1491)</f>
        <v>1.9</v>
      </c>
      <c r="AB64" s="31">
        <f>SUM('FIGARO raw 2023'!AC1469:AC1491)</f>
        <v>8</v>
      </c>
      <c r="AC64" s="31">
        <f>SUM('FIGARO raw 2023'!AD1469:AD1491)</f>
        <v>10.2</v>
      </c>
      <c r="AD64" s="31">
        <f>SUM('FIGARO raw 2023'!AE1469:AE1491)</f>
        <v>6.200000000000001</v>
      </c>
      <c r="AE64" s="31">
        <f>SUM('FIGARO raw 2023'!AF1469:AF1491)</f>
        <v>27.200000000000003</v>
      </c>
      <c r="AF64" s="31">
        <f>SUM('FIGARO raw 2023'!AG1469:AG1491)</f>
        <v>12</v>
      </c>
      <c r="AG64" s="31">
        <f>SUM('FIGARO raw 2023'!AH1469:AH1491)</f>
        <v>8.6</v>
      </c>
      <c r="AH64" s="31">
        <f>SUM('FIGARO raw 2023'!AI1469:AI1491)</f>
        <v>18</v>
      </c>
      <c r="AI64" s="31">
        <f>SUM('FIGARO raw 2023'!AJ1469:AJ1491)</f>
        <v>9.9</v>
      </c>
      <c r="AJ64" s="31">
        <f>SUM('FIGARO raw 2023'!AK1469:AK1491)</f>
        <v>12.799999999999997</v>
      </c>
      <c r="AK64" s="31">
        <f>SUM('FIGARO raw 2023'!AL1469:AL1491)</f>
        <v>4.7</v>
      </c>
      <c r="AL64" s="31">
        <f>SUM('FIGARO raw 2023'!AM1469:AM1491)</f>
        <v>29.4</v>
      </c>
      <c r="AM64" s="31">
        <f>SUM('FIGARO raw 2023'!AN1469:AN1491)</f>
        <v>8.399999999999999</v>
      </c>
      <c r="AN64" s="31">
        <f>SUM('FIGARO raw 2023'!AO1469:AO1491)</f>
        <v>5.5</v>
      </c>
      <c r="AO64" s="31">
        <f>SUM('FIGARO raw 2023'!AP1469:AP1491)</f>
        <v>5.4</v>
      </c>
      <c r="AP64" s="31">
        <f>SUM('FIGARO raw 2023'!AQ1469:AQ1491)</f>
        <v>21.60000000000001</v>
      </c>
      <c r="AQ64" s="31">
        <f>SUM('FIGARO raw 2023'!AR1469:AR1491)</f>
        <v>3</v>
      </c>
      <c r="AR64" s="31">
        <f>SUM('FIGARO raw 2023'!AS1469:AS1491)</f>
        <v>5.800000000000001</v>
      </c>
      <c r="AS64" s="31">
        <f>SUM('FIGARO raw 2023'!AT1469:AT1491)</f>
        <v>4.6</v>
      </c>
      <c r="AT64" s="31">
        <f>SUM('FIGARO raw 2023'!AU1469:AU1491)</f>
        <v>3.8000000000000007</v>
      </c>
      <c r="AU64" s="31">
        <f>SUM('FIGARO raw 2023'!AV1469:AV1491)</f>
        <v>12.099999999999998</v>
      </c>
      <c r="AV64" s="31">
        <f>SUM('FIGARO raw 2023'!AW1469:AW1491)</f>
        <v>5.200000000000001</v>
      </c>
      <c r="AW64" s="31">
        <f>SUM('FIGARO raw 2023'!AX1469:AX1491)</f>
        <v>5.300000000000001</v>
      </c>
      <c r="AX64" s="31">
        <f>SUM('FIGARO raw 2023'!AY1469:AY1491)</f>
        <v>5.2</v>
      </c>
      <c r="AY64" s="31">
        <f>SUM('FIGARO raw 2023'!AZ1469:AZ1491)</f>
        <v>3.7</v>
      </c>
      <c r="AZ64" s="31">
        <f>SUM('FIGARO raw 2023'!BA1469:BA1491)</f>
        <v>9.100000000000001</v>
      </c>
      <c r="BA64" s="31">
        <f>SUM('FIGARO raw 2023'!BB1469:BB1491)</f>
        <v>4.2</v>
      </c>
      <c r="BB64" s="31">
        <f>SUM('FIGARO raw 2023'!BC1469:BC1491)</f>
        <v>82.6</v>
      </c>
      <c r="BC64" s="31">
        <f>SUM('FIGARO raw 2023'!BD1469:BD1491)</f>
        <v>7.6000000000000005</v>
      </c>
      <c r="BD64" s="31">
        <f>SUM('FIGARO raw 2023'!BE1469:BE1491)</f>
        <v>10.399999999999999</v>
      </c>
      <c r="BE64" s="31">
        <f>SUM('FIGARO raw 2023'!BF1469:BF1491)</f>
        <v>6.6</v>
      </c>
      <c r="BF64" s="31">
        <f>SUM('FIGARO raw 2023'!BG1469:BG1491)</f>
        <v>44.5</v>
      </c>
      <c r="BG64" s="31">
        <f>SUM('FIGARO raw 2023'!BH1469:BH1491)</f>
        <v>8</v>
      </c>
      <c r="BH64" s="31">
        <f>SUM('FIGARO raw 2023'!BI1469:BI1491)</f>
        <v>7.2</v>
      </c>
      <c r="BI64" s="31">
        <f>SUM('FIGARO raw 2023'!BJ1469:BJ1491)</f>
        <v>5.6</v>
      </c>
      <c r="BJ64" s="31">
        <f>SUM('FIGARO raw 2023'!BK1469:BK1491)</f>
        <v>7.1000000000000005</v>
      </c>
      <c r="BK64" s="31">
        <f>SUM('FIGARO raw 2023'!BL1469:BL1491)</f>
        <v>1.6</v>
      </c>
      <c r="BL64" s="31">
        <f>SUM('FIGARO raw 2023'!BM1469:BM1491)</f>
        <v>49.900000000000006</v>
      </c>
      <c r="BM64" s="31">
        <f>SUM('FIGARO raw 2023'!BN1469:BN1491)</f>
        <v>0</v>
      </c>
      <c r="BN64" s="31">
        <f>SUM('FIGARO raw 2023'!BO1469:BO1491)</f>
        <v>0</v>
      </c>
      <c r="BO64" s="31">
        <f>SUM('FIGARO raw 2023'!BP1469:BP1491)</f>
        <v>13.5</v>
      </c>
      <c r="BP64" s="31">
        <f>SUM('FIGARO raw 2023'!BQ1469:BQ1491)</f>
        <v>962</v>
      </c>
      <c r="BQ64" s="31">
        <f>SUM('FIGARO raw 2023'!BR1469:BR1491)</f>
        <v>2</v>
      </c>
      <c r="BR64" s="31">
        <f>SUM('FIGARO raw 2023'!BS1469:BS1491)</f>
        <v>11.7</v>
      </c>
      <c r="BS64" s="31">
        <f>SUM('FIGARO raw 2023'!BT1469:BT1491)</f>
        <v>10.6</v>
      </c>
    </row>
    <row r="65" spans="1:71" x14ac:dyDescent="0.25">
      <c r="A65" s="36" t="s">
        <v>308</v>
      </c>
      <c r="B65" s="27" t="s">
        <v>377</v>
      </c>
      <c r="C65" s="31">
        <f>SUM('FIGARO raw 2023'!D1493:D1515)</f>
        <v>0.1</v>
      </c>
      <c r="D65" s="31">
        <f>SUM('FIGARO raw 2023'!E1493:E1515)</f>
        <v>0</v>
      </c>
      <c r="E65" s="31">
        <f>SUM('FIGARO raw 2023'!F1493:F1515)</f>
        <v>0</v>
      </c>
      <c r="F65" s="31">
        <f>SUM('FIGARO raw 2023'!G1493:G1515)</f>
        <v>0</v>
      </c>
      <c r="G65" s="31">
        <f>SUM('FIGARO raw 2023'!H1493:H1515)</f>
        <v>0.1</v>
      </c>
      <c r="H65" s="31">
        <f>SUM('FIGARO raw 2023'!I1493:I1515)</f>
        <v>0</v>
      </c>
      <c r="I65" s="31">
        <f>SUM('FIGARO raw 2023'!J1493:J1515)</f>
        <v>0</v>
      </c>
      <c r="J65" s="31">
        <f>SUM('FIGARO raw 2023'!K1493:K1515)</f>
        <v>0</v>
      </c>
      <c r="K65" s="31">
        <f>SUM('FIGARO raw 2023'!L1493:L1515)</f>
        <v>0</v>
      </c>
      <c r="L65" s="31">
        <f>SUM('FIGARO raw 2023'!M1493:M1515)</f>
        <v>0.1</v>
      </c>
      <c r="M65" s="31">
        <f>SUM('FIGARO raw 2023'!N1493:N1515)</f>
        <v>0.1</v>
      </c>
      <c r="N65" s="31">
        <f>SUM('FIGARO raw 2023'!O1493:O1515)</f>
        <v>0.1</v>
      </c>
      <c r="O65" s="31">
        <f>SUM('FIGARO raw 2023'!P1493:P1515)</f>
        <v>0.1</v>
      </c>
      <c r="P65" s="31">
        <f>SUM('FIGARO raw 2023'!Q1493:Q1515)</f>
        <v>0</v>
      </c>
      <c r="Q65" s="31">
        <f>SUM('FIGARO raw 2023'!R1493:R1515)</f>
        <v>0.1</v>
      </c>
      <c r="R65" s="31">
        <f>SUM('FIGARO raw 2023'!S1493:S1515)</f>
        <v>0.1</v>
      </c>
      <c r="S65" s="31">
        <f>SUM('FIGARO raw 2023'!T1493:T1515)</f>
        <v>0</v>
      </c>
      <c r="T65" s="31">
        <f>SUM('FIGARO raw 2023'!U1493:U1515)</f>
        <v>0</v>
      </c>
      <c r="U65" s="31">
        <f>SUM('FIGARO raw 2023'!V1493:V1515)</f>
        <v>0</v>
      </c>
      <c r="V65" s="31">
        <f>SUM('FIGARO raw 2023'!W1493:W1515)</f>
        <v>0</v>
      </c>
      <c r="W65" s="31">
        <f>SUM('FIGARO raw 2023'!X1493:X1515)</f>
        <v>0</v>
      </c>
      <c r="X65" s="31">
        <f>SUM('FIGARO raw 2023'!Y1493:Y1515)</f>
        <v>0.3</v>
      </c>
      <c r="Y65" s="31">
        <f>SUM('FIGARO raw 2023'!Z1493:Z1515)</f>
        <v>0</v>
      </c>
      <c r="Z65" s="31">
        <f>SUM('FIGARO raw 2023'!AA1493:AA1515)</f>
        <v>0.1</v>
      </c>
      <c r="AA65" s="31">
        <f>SUM('FIGARO raw 2023'!AB1493:AB1515)</f>
        <v>0</v>
      </c>
      <c r="AB65" s="31">
        <f>SUM('FIGARO raw 2023'!AC1493:AC1515)</f>
        <v>0.1</v>
      </c>
      <c r="AC65" s="31">
        <f>SUM('FIGARO raw 2023'!AD1493:AD1515)</f>
        <v>0</v>
      </c>
      <c r="AD65" s="31">
        <f>SUM('FIGARO raw 2023'!AE1493:AE1515)</f>
        <v>0</v>
      </c>
      <c r="AE65" s="31">
        <f>SUM('FIGARO raw 2023'!AF1493:AF1515)</f>
        <v>0</v>
      </c>
      <c r="AF65" s="31">
        <f>SUM('FIGARO raw 2023'!AG1493:AG1515)</f>
        <v>0</v>
      </c>
      <c r="AG65" s="31">
        <f>SUM('FIGARO raw 2023'!AH1493:AH1515)</f>
        <v>0</v>
      </c>
      <c r="AH65" s="31">
        <f>SUM('FIGARO raw 2023'!AI1493:AI1515)</f>
        <v>0</v>
      </c>
      <c r="AI65" s="31">
        <f>SUM('FIGARO raw 2023'!AJ1493:AJ1515)</f>
        <v>0</v>
      </c>
      <c r="AJ65" s="31">
        <f>SUM('FIGARO raw 2023'!AK1493:AK1515)</f>
        <v>0.1</v>
      </c>
      <c r="AK65" s="31">
        <f>SUM('FIGARO raw 2023'!AL1493:AL1515)</f>
        <v>0</v>
      </c>
      <c r="AL65" s="31">
        <f>SUM('FIGARO raw 2023'!AM1493:AM1515)</f>
        <v>0.1</v>
      </c>
      <c r="AM65" s="31">
        <f>SUM('FIGARO raw 2023'!AN1493:AN1515)</f>
        <v>0</v>
      </c>
      <c r="AN65" s="31">
        <f>SUM('FIGARO raw 2023'!AO1493:AO1515)</f>
        <v>0</v>
      </c>
      <c r="AO65" s="31">
        <f>SUM('FIGARO raw 2023'!AP1493:AP1515)</f>
        <v>0</v>
      </c>
      <c r="AP65" s="31">
        <f>SUM('FIGARO raw 2023'!AQ1493:AQ1515)</f>
        <v>0</v>
      </c>
      <c r="AQ65" s="31">
        <f>SUM('FIGARO raw 2023'!AR1493:AR1515)</f>
        <v>0</v>
      </c>
      <c r="AR65" s="31">
        <f>SUM('FIGARO raw 2023'!AS1493:AS1515)</f>
        <v>0</v>
      </c>
      <c r="AS65" s="31">
        <f>SUM('FIGARO raw 2023'!AT1493:AT1515)</f>
        <v>0</v>
      </c>
      <c r="AT65" s="31">
        <f>SUM('FIGARO raw 2023'!AU1493:AU1515)</f>
        <v>0</v>
      </c>
      <c r="AU65" s="31">
        <f>SUM('FIGARO raw 2023'!AV1493:AV1515)</f>
        <v>0</v>
      </c>
      <c r="AV65" s="31">
        <f>SUM('FIGARO raw 2023'!AW1493:AW1515)</f>
        <v>0</v>
      </c>
      <c r="AW65" s="31">
        <f>SUM('FIGARO raw 2023'!AX1493:AX1515)</f>
        <v>0</v>
      </c>
      <c r="AX65" s="31">
        <f>SUM('FIGARO raw 2023'!AY1493:AY1515)</f>
        <v>0</v>
      </c>
      <c r="AY65" s="31">
        <f>SUM('FIGARO raw 2023'!AZ1493:AZ1515)</f>
        <v>0</v>
      </c>
      <c r="AZ65" s="31">
        <f>SUM('FIGARO raw 2023'!BA1493:BA1515)</f>
        <v>0</v>
      </c>
      <c r="BA65" s="31">
        <f>SUM('FIGARO raw 2023'!BB1493:BB1515)</f>
        <v>0</v>
      </c>
      <c r="BB65" s="31">
        <f>SUM('FIGARO raw 2023'!BC1493:BC1515)</f>
        <v>0.2</v>
      </c>
      <c r="BC65" s="31">
        <f>SUM('FIGARO raw 2023'!BD1493:BD1515)</f>
        <v>0</v>
      </c>
      <c r="BD65" s="31">
        <f>SUM('FIGARO raw 2023'!BE1493:BE1515)</f>
        <v>0</v>
      </c>
      <c r="BE65" s="31">
        <f>SUM('FIGARO raw 2023'!BF1493:BF1515)</f>
        <v>0</v>
      </c>
      <c r="BF65" s="31">
        <f>SUM('FIGARO raw 2023'!BG1493:BG1515)</f>
        <v>0.2</v>
      </c>
      <c r="BG65" s="31">
        <f>SUM('FIGARO raw 2023'!BH1493:BH1515)</f>
        <v>0</v>
      </c>
      <c r="BH65" s="31">
        <f>SUM('FIGARO raw 2023'!BI1493:BI1515)</f>
        <v>0</v>
      </c>
      <c r="BI65" s="31">
        <f>SUM('FIGARO raw 2023'!BJ1493:BJ1515)</f>
        <v>0</v>
      </c>
      <c r="BJ65" s="31">
        <f>SUM('FIGARO raw 2023'!BK1493:BK1515)</f>
        <v>0</v>
      </c>
      <c r="BK65" s="31">
        <f>SUM('FIGARO raw 2023'!BL1493:BL1515)</f>
        <v>0</v>
      </c>
      <c r="BL65" s="31">
        <f>SUM('FIGARO raw 2023'!BM1493:BM1515)</f>
        <v>0.1</v>
      </c>
      <c r="BM65" s="31">
        <f>SUM('FIGARO raw 2023'!BN1493:BN1515)</f>
        <v>0</v>
      </c>
      <c r="BN65" s="31">
        <f>SUM('FIGARO raw 2023'!BO1493:BO1515)</f>
        <v>0</v>
      </c>
      <c r="BO65" s="31">
        <f>SUM('FIGARO raw 2023'!BP1493:BP1515)</f>
        <v>0.1</v>
      </c>
      <c r="BP65" s="31">
        <f>SUM('FIGARO raw 2023'!BQ1493:BQ1515)</f>
        <v>3.3</v>
      </c>
      <c r="BQ65" s="31">
        <f>SUM('FIGARO raw 2023'!BR1493:BR1515)</f>
        <v>0</v>
      </c>
      <c r="BR65" s="31">
        <f>SUM('FIGARO raw 2023'!BS1493:BS1515)</f>
        <v>0.1</v>
      </c>
      <c r="BS65" s="31">
        <f>SUM('FIGARO raw 2023'!BT1493:BT1515)</f>
        <v>0.2</v>
      </c>
    </row>
    <row r="66" spans="1:71" x14ac:dyDescent="0.25">
      <c r="A66" s="36" t="s">
        <v>309</v>
      </c>
      <c r="B66" s="27" t="s">
        <v>378</v>
      </c>
      <c r="C66" s="31">
        <f>SUM('FIGARO raw 2023'!D1517:D1539)</f>
        <v>0</v>
      </c>
      <c r="D66" s="31">
        <f>SUM('FIGARO raw 2023'!E1517:E1539)</f>
        <v>0</v>
      </c>
      <c r="E66" s="31">
        <f>SUM('FIGARO raw 2023'!F1517:F1539)</f>
        <v>0</v>
      </c>
      <c r="F66" s="31">
        <f>SUM('FIGARO raw 2023'!G1517:G1539)</f>
        <v>0</v>
      </c>
      <c r="G66" s="31">
        <f>SUM('FIGARO raw 2023'!H1517:H1539)</f>
        <v>0</v>
      </c>
      <c r="H66" s="31">
        <f>SUM('FIGARO raw 2023'!I1517:I1539)</f>
        <v>0</v>
      </c>
      <c r="I66" s="31">
        <f>SUM('FIGARO raw 2023'!J1517:J1539)</f>
        <v>0</v>
      </c>
      <c r="J66" s="31">
        <f>SUM('FIGARO raw 2023'!K1517:K1539)</f>
        <v>0</v>
      </c>
      <c r="K66" s="31">
        <f>SUM('FIGARO raw 2023'!L1517:L1539)</f>
        <v>0</v>
      </c>
      <c r="L66" s="31">
        <f>SUM('FIGARO raw 2023'!M1517:M1539)</f>
        <v>0</v>
      </c>
      <c r="M66" s="31">
        <f>SUM('FIGARO raw 2023'!N1517:N1539)</f>
        <v>0</v>
      </c>
      <c r="N66" s="31">
        <f>SUM('FIGARO raw 2023'!O1517:O1539)</f>
        <v>0</v>
      </c>
      <c r="O66" s="31">
        <f>SUM('FIGARO raw 2023'!P1517:P1539)</f>
        <v>0</v>
      </c>
      <c r="P66" s="31">
        <f>SUM('FIGARO raw 2023'!Q1517:Q1539)</f>
        <v>0</v>
      </c>
      <c r="Q66" s="31">
        <f>SUM('FIGARO raw 2023'!R1517:R1539)</f>
        <v>0</v>
      </c>
      <c r="R66" s="31">
        <f>SUM('FIGARO raw 2023'!S1517:S1539)</f>
        <v>0</v>
      </c>
      <c r="S66" s="31">
        <f>SUM('FIGARO raw 2023'!T1517:T1539)</f>
        <v>0</v>
      </c>
      <c r="T66" s="31">
        <f>SUM('FIGARO raw 2023'!U1517:U1539)</f>
        <v>0</v>
      </c>
      <c r="U66" s="31">
        <f>SUM('FIGARO raw 2023'!V1517:V1539)</f>
        <v>0</v>
      </c>
      <c r="V66" s="31">
        <f>SUM('FIGARO raw 2023'!W1517:W1539)</f>
        <v>0</v>
      </c>
      <c r="W66" s="31">
        <f>SUM('FIGARO raw 2023'!X1517:X1539)</f>
        <v>0</v>
      </c>
      <c r="X66" s="31">
        <f>SUM('FIGARO raw 2023'!Y1517:Y1539)</f>
        <v>0</v>
      </c>
      <c r="Y66" s="31">
        <f>SUM('FIGARO raw 2023'!Z1517:Z1539)</f>
        <v>0</v>
      </c>
      <c r="Z66" s="31">
        <f>SUM('FIGARO raw 2023'!AA1517:AA1539)</f>
        <v>0</v>
      </c>
      <c r="AA66" s="31">
        <f>SUM('FIGARO raw 2023'!AB1517:AB1539)</f>
        <v>0</v>
      </c>
      <c r="AB66" s="31">
        <f>SUM('FIGARO raw 2023'!AC1517:AC1539)</f>
        <v>0</v>
      </c>
      <c r="AC66" s="31">
        <f>SUM('FIGARO raw 2023'!AD1517:AD1539)</f>
        <v>0</v>
      </c>
      <c r="AD66" s="31">
        <f>SUM('FIGARO raw 2023'!AE1517:AE1539)</f>
        <v>0</v>
      </c>
      <c r="AE66" s="31">
        <f>SUM('FIGARO raw 2023'!AF1517:AF1539)</f>
        <v>0</v>
      </c>
      <c r="AF66" s="31">
        <f>SUM('FIGARO raw 2023'!AG1517:AG1539)</f>
        <v>0</v>
      </c>
      <c r="AG66" s="31">
        <f>SUM('FIGARO raw 2023'!AH1517:AH1539)</f>
        <v>0</v>
      </c>
      <c r="AH66" s="31">
        <f>SUM('FIGARO raw 2023'!AI1517:AI1539)</f>
        <v>0</v>
      </c>
      <c r="AI66" s="31">
        <f>SUM('FIGARO raw 2023'!AJ1517:AJ1539)</f>
        <v>0</v>
      </c>
      <c r="AJ66" s="31">
        <f>SUM('FIGARO raw 2023'!AK1517:AK1539)</f>
        <v>0</v>
      </c>
      <c r="AK66" s="31">
        <f>SUM('FIGARO raw 2023'!AL1517:AL1539)</f>
        <v>0</v>
      </c>
      <c r="AL66" s="31">
        <f>SUM('FIGARO raw 2023'!AM1517:AM1539)</f>
        <v>0</v>
      </c>
      <c r="AM66" s="31">
        <f>SUM('FIGARO raw 2023'!AN1517:AN1539)</f>
        <v>0</v>
      </c>
      <c r="AN66" s="31">
        <f>SUM('FIGARO raw 2023'!AO1517:AO1539)</f>
        <v>0</v>
      </c>
      <c r="AO66" s="31">
        <f>SUM('FIGARO raw 2023'!AP1517:AP1539)</f>
        <v>0</v>
      </c>
      <c r="AP66" s="31">
        <f>SUM('FIGARO raw 2023'!AQ1517:AQ1539)</f>
        <v>0</v>
      </c>
      <c r="AQ66" s="31">
        <f>SUM('FIGARO raw 2023'!AR1517:AR1539)</f>
        <v>0</v>
      </c>
      <c r="AR66" s="31">
        <f>SUM('FIGARO raw 2023'!AS1517:AS1539)</f>
        <v>0</v>
      </c>
      <c r="AS66" s="31">
        <f>SUM('FIGARO raw 2023'!AT1517:AT1539)</f>
        <v>0</v>
      </c>
      <c r="AT66" s="31">
        <f>SUM('FIGARO raw 2023'!AU1517:AU1539)</f>
        <v>0</v>
      </c>
      <c r="AU66" s="31">
        <f>SUM('FIGARO raw 2023'!AV1517:AV1539)</f>
        <v>0</v>
      </c>
      <c r="AV66" s="31">
        <f>SUM('FIGARO raw 2023'!AW1517:AW1539)</f>
        <v>0</v>
      </c>
      <c r="AW66" s="31">
        <f>SUM('FIGARO raw 2023'!AX1517:AX1539)</f>
        <v>0</v>
      </c>
      <c r="AX66" s="31">
        <f>SUM('FIGARO raw 2023'!AY1517:AY1539)</f>
        <v>0</v>
      </c>
      <c r="AY66" s="31">
        <f>SUM('FIGARO raw 2023'!AZ1517:AZ1539)</f>
        <v>0</v>
      </c>
      <c r="AZ66" s="31">
        <f>SUM('FIGARO raw 2023'!BA1517:BA1539)</f>
        <v>0</v>
      </c>
      <c r="BA66" s="31">
        <f>SUM('FIGARO raw 2023'!BB1517:BB1539)</f>
        <v>0</v>
      </c>
      <c r="BB66" s="31">
        <f>SUM('FIGARO raw 2023'!BC1517:BC1539)</f>
        <v>0</v>
      </c>
      <c r="BC66" s="31">
        <f>SUM('FIGARO raw 2023'!BD1517:BD1539)</f>
        <v>0</v>
      </c>
      <c r="BD66" s="31">
        <f>SUM('FIGARO raw 2023'!BE1517:BE1539)</f>
        <v>0</v>
      </c>
      <c r="BE66" s="31">
        <f>SUM('FIGARO raw 2023'!BF1517:BF1539)</f>
        <v>0</v>
      </c>
      <c r="BF66" s="31">
        <f>SUM('FIGARO raw 2023'!BG1517:BG1539)</f>
        <v>0</v>
      </c>
      <c r="BG66" s="31">
        <f>SUM('FIGARO raw 2023'!BH1517:BH1539)</f>
        <v>0</v>
      </c>
      <c r="BH66" s="31">
        <f>SUM('FIGARO raw 2023'!BI1517:BI1539)</f>
        <v>0</v>
      </c>
      <c r="BI66" s="31">
        <f>SUM('FIGARO raw 2023'!BJ1517:BJ1539)</f>
        <v>0</v>
      </c>
      <c r="BJ66" s="31">
        <f>SUM('FIGARO raw 2023'!BK1517:BK1539)</f>
        <v>0</v>
      </c>
      <c r="BK66" s="31">
        <f>SUM('FIGARO raw 2023'!BL1517:BL1539)</f>
        <v>0</v>
      </c>
      <c r="BL66" s="31">
        <f>SUM('FIGARO raw 2023'!BM1517:BM1539)</f>
        <v>0</v>
      </c>
      <c r="BM66" s="31">
        <f>SUM('FIGARO raw 2023'!BN1517:BN1539)</f>
        <v>0</v>
      </c>
      <c r="BN66" s="31">
        <f>SUM('FIGARO raw 2023'!BO1517:BO1539)</f>
        <v>0</v>
      </c>
      <c r="BO66" s="31">
        <f>SUM('FIGARO raw 2023'!BP1517:BP1539)</f>
        <v>0</v>
      </c>
      <c r="BP66" s="31">
        <f>SUM('FIGARO raw 2023'!BQ1517:BQ1539)</f>
        <v>0</v>
      </c>
      <c r="BQ66" s="31">
        <f>SUM('FIGARO raw 2023'!BR1517:BR1539)</f>
        <v>0</v>
      </c>
      <c r="BR66" s="31">
        <f>SUM('FIGARO raw 2023'!BS1517:BS1539)</f>
        <v>0</v>
      </c>
      <c r="BS66" s="31">
        <f>SUM('FIGARO raw 2023'!BT1517:BT1539)</f>
        <v>0</v>
      </c>
    </row>
  </sheetData>
  <mergeCells count="1">
    <mergeCell ref="A1:B2"/>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7AB"/>
  </sheetPr>
  <dimension ref="A1:BN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66" width="10" customWidth="1"/>
  </cols>
  <sheetData>
    <row r="1" spans="1:66" x14ac:dyDescent="0.25">
      <c r="A1" s="34" t="s">
        <v>459</v>
      </c>
      <c r="B1" s="34"/>
      <c r="C1" s="37" t="s">
        <v>265</v>
      </c>
      <c r="D1" s="37" t="s">
        <v>266</v>
      </c>
      <c r="E1" s="37" t="s">
        <v>267</v>
      </c>
      <c r="F1" s="37" t="s">
        <v>268</v>
      </c>
      <c r="G1" s="37" t="s">
        <v>269</v>
      </c>
      <c r="H1" s="37" t="s">
        <v>147</v>
      </c>
      <c r="I1" s="37" t="s">
        <v>87</v>
      </c>
      <c r="J1" s="37" t="s">
        <v>89</v>
      </c>
      <c r="K1" s="37" t="s">
        <v>91</v>
      </c>
      <c r="L1" s="37" t="s">
        <v>93</v>
      </c>
      <c r="M1" s="37" t="s">
        <v>95</v>
      </c>
      <c r="N1" s="37" t="s">
        <v>97</v>
      </c>
      <c r="O1" s="37" t="s">
        <v>99</v>
      </c>
      <c r="P1" s="37" t="s">
        <v>101</v>
      </c>
      <c r="Q1" s="37" t="s">
        <v>103</v>
      </c>
      <c r="R1" s="37" t="s">
        <v>105</v>
      </c>
      <c r="S1" s="37" t="s">
        <v>107</v>
      </c>
      <c r="T1" s="37" t="s">
        <v>109</v>
      </c>
      <c r="U1" s="37" t="s">
        <v>111</v>
      </c>
      <c r="V1" s="37" t="s">
        <v>113</v>
      </c>
      <c r="W1" s="37" t="s">
        <v>115</v>
      </c>
      <c r="X1" s="37" t="s">
        <v>270</v>
      </c>
      <c r="Y1" s="37" t="s">
        <v>121</v>
      </c>
      <c r="Z1" s="37" t="s">
        <v>271</v>
      </c>
      <c r="AA1" s="37" t="s">
        <v>272</v>
      </c>
      <c r="AB1" s="37" t="s">
        <v>273</v>
      </c>
      <c r="AC1" s="37" t="s">
        <v>274</v>
      </c>
      <c r="AD1" s="37" t="s">
        <v>275</v>
      </c>
      <c r="AE1" s="37" t="s">
        <v>276</v>
      </c>
      <c r="AF1" s="37" t="s">
        <v>277</v>
      </c>
      <c r="AG1" s="37" t="s">
        <v>278</v>
      </c>
      <c r="AH1" s="37" t="s">
        <v>136</v>
      </c>
      <c r="AI1" s="37" t="s">
        <v>139</v>
      </c>
      <c r="AJ1" s="37" t="s">
        <v>279</v>
      </c>
      <c r="AK1" s="37" t="s">
        <v>280</v>
      </c>
      <c r="AL1" s="37" t="s">
        <v>281</v>
      </c>
      <c r="AM1" s="37" t="s">
        <v>282</v>
      </c>
      <c r="AN1" s="37" t="s">
        <v>283</v>
      </c>
      <c r="AO1" s="37" t="s">
        <v>284</v>
      </c>
      <c r="AP1" s="37" t="s">
        <v>285</v>
      </c>
      <c r="AQ1" s="37" t="s">
        <v>286</v>
      </c>
      <c r="AR1" s="37" t="s">
        <v>287</v>
      </c>
      <c r="AS1" s="37" t="s">
        <v>288</v>
      </c>
      <c r="AT1" s="37" t="s">
        <v>289</v>
      </c>
      <c r="AU1" s="37" t="s">
        <v>290</v>
      </c>
      <c r="AV1" s="37" t="s">
        <v>291</v>
      </c>
      <c r="AW1" s="37" t="s">
        <v>292</v>
      </c>
      <c r="AX1" s="37" t="s">
        <v>293</v>
      </c>
      <c r="AY1" s="37" t="s">
        <v>294</v>
      </c>
      <c r="AZ1" s="37" t="s">
        <v>295</v>
      </c>
      <c r="BA1" s="37" t="s">
        <v>296</v>
      </c>
      <c r="BB1" s="37" t="s">
        <v>297</v>
      </c>
      <c r="BC1" s="37" t="s">
        <v>298</v>
      </c>
      <c r="BD1" s="37" t="s">
        <v>299</v>
      </c>
      <c r="BE1" s="37" t="s">
        <v>300</v>
      </c>
      <c r="BF1" s="37" t="s">
        <v>301</v>
      </c>
      <c r="BG1" s="37" t="s">
        <v>302</v>
      </c>
      <c r="BH1" s="37" t="s">
        <v>303</v>
      </c>
      <c r="BI1" s="37" t="s">
        <v>304</v>
      </c>
      <c r="BJ1" s="37" t="s">
        <v>305</v>
      </c>
      <c r="BK1" s="37" t="s">
        <v>306</v>
      </c>
      <c r="BL1" s="37" t="s">
        <v>307</v>
      </c>
      <c r="BM1" s="37" t="s">
        <v>308</v>
      </c>
      <c r="BN1" s="37" t="s">
        <v>309</v>
      </c>
    </row>
    <row r="2" ht="46" customHeight="1" spans="1:66"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row>
    <row r="3" spans="1:66" x14ac:dyDescent="0.25">
      <c r="A3" s="36" t="s">
        <v>265</v>
      </c>
      <c r="B3" s="27" t="s">
        <v>315</v>
      </c>
      <c r="C3" s="38">
        <f>IF('IO model'!$D$3=0,0,'Z domestic'!C3/'IO model'!$D$3)</f>
        <v>0.11722551142696787</v>
      </c>
      <c r="D3" s="38">
        <f>IF('IO model'!$D$4=0,0,'Z domestic'!D3/'IO model'!$D$4)</f>
        <v>0.009835052305760919</v>
      </c>
      <c r="E3" s="38">
        <f>IF('IO model'!$D$5=0,0,'Z domestic'!E3/'IO model'!$D$5)</f>
        <v>0.006488438227488987</v>
      </c>
      <c r="F3" s="38">
        <f>IF('IO model'!$D$6=0,0,'Z domestic'!F3/'IO model'!$D$6)</f>
        <v>0.0007896036740442583</v>
      </c>
      <c r="G3" s="38">
        <f>IF('IO model'!$D$7=0,0,'Z domestic'!G3/'IO model'!$D$7)</f>
        <v>0.18665869063596333</v>
      </c>
      <c r="H3" s="38">
        <f>IF('IO model'!$D$8=0,0,'Z domestic'!H3/'IO model'!$D$8)</f>
        <v>0.011850932528075972</v>
      </c>
      <c r="I3" s="38">
        <f>IF('IO model'!$D$9=0,0,'Z domestic'!I3/'IO model'!$D$9)</f>
        <v>0.0022109712375724803</v>
      </c>
      <c r="J3" s="38">
        <f>IF('IO model'!$D$10=0,0,'Z domestic'!J3/'IO model'!$D$10)</f>
        <v>0.0011755227646573834</v>
      </c>
      <c r="K3" s="38">
        <f>IF('IO model'!$D$11=0,0,'Z domestic'!K3/'IO model'!$D$11)</f>
        <v>0.00035399437873986526</v>
      </c>
      <c r="L3" s="38">
        <f>IF('IO model'!$D$12=0,0,'Z domestic'!L3/'IO model'!$D$12)</f>
        <v>0.00022078286813109516</v>
      </c>
      <c r="M3" s="38">
        <f>IF('IO model'!$D$13=0,0,'Z domestic'!M3/'IO model'!$D$13)</f>
        <v>0.0034391440590693166</v>
      </c>
      <c r="N3" s="38">
        <f>IF('IO model'!$D$14=0,0,'Z domestic'!N3/'IO model'!$D$14)</f>
        <v>0.0013555503286745323</v>
      </c>
      <c r="O3" s="38">
        <f>IF('IO model'!$D$15=0,0,'Z domestic'!O3/'IO model'!$D$15)</f>
        <v>0.004156554392984701</v>
      </c>
      <c r="P3" s="38">
        <f>IF('IO model'!$D$16=0,0,'Z domestic'!P3/'IO model'!$D$16)</f>
        <v>0.0005617123611332671</v>
      </c>
      <c r="Q3" s="38">
        <f>IF('IO model'!$D$17=0,0,'Z domestic'!Q3/'IO model'!$D$17)</f>
        <v>0.00042235837286734855</v>
      </c>
      <c r="R3" s="38">
        <f>IF('IO model'!$D$18=0,0,'Z domestic'!R3/'IO model'!$D$18)</f>
        <v>0.000318700979925518</v>
      </c>
      <c r="S3" s="38">
        <f>IF('IO model'!$D$19=0,0,'Z domestic'!S3/'IO model'!$D$19)</f>
        <v>0.0004718352886327272</v>
      </c>
      <c r="T3" s="38">
        <f>IF('IO model'!$D$20=0,0,'Z domestic'!T3/'IO model'!$D$20)</f>
        <v>0.00030702479478260294</v>
      </c>
      <c r="U3" s="38">
        <f>IF('IO model'!$D$21=0,0,'Z domestic'!U3/'IO model'!$D$21)</f>
        <v>0.00031699976740695704</v>
      </c>
      <c r="V3" s="38">
        <f>IF('IO model'!$D$22=0,0,'Z domestic'!V3/'IO model'!$D$22)</f>
        <v>0.0002845026984635833</v>
      </c>
      <c r="W3" s="38">
        <f>IF('IO model'!$D$23=0,0,'Z domestic'!W3/'IO model'!$D$23)</f>
        <v>0.0003587389391880701</v>
      </c>
      <c r="X3" s="38">
        <f>IF('IO model'!$D$24=0,0,'Z domestic'!X3/'IO model'!$D$24)</f>
        <v>0.0008929075283533856</v>
      </c>
      <c r="Y3" s="38">
        <f>IF('IO model'!$D$25=0,0,'Z domestic'!Y3/'IO model'!$D$25)</f>
        <v>0.000313845322913993</v>
      </c>
      <c r="Z3" s="38">
        <f>IF('IO model'!$D$26=0,0,'Z domestic'!Z3/'IO model'!$D$26)</f>
        <v>0.001446886608789416</v>
      </c>
      <c r="AA3" s="38">
        <f>IF('IO model'!$D$27=0,0,'Z domestic'!AA3/'IO model'!$D$27)</f>
        <v>0.0006870765463142334</v>
      </c>
      <c r="AB3" s="38">
        <f>IF('IO model'!$D$28=0,0,'Z domestic'!AB3/'IO model'!$D$28)</f>
        <v>0.0005229067560928958</v>
      </c>
      <c r="AC3" s="38">
        <f>IF('IO model'!$D$29=0,0,'Z domestic'!AC3/'IO model'!$D$29)</f>
        <v>0.0005796219230674559</v>
      </c>
      <c r="AD3" s="38">
        <f>IF('IO model'!$D$30=0,0,'Z domestic'!AD3/'IO model'!$D$30)</f>
        <v>0.00032147557782527433</v>
      </c>
      <c r="AE3" s="38">
        <f>IF('IO model'!$D$31=0,0,'Z domestic'!AE3/'IO model'!$D$31)</f>
        <v>0.004268454459643816</v>
      </c>
      <c r="AF3" s="38">
        <f>IF('IO model'!$D$32=0,0,'Z domestic'!AF3/'IO model'!$D$32)</f>
        <v>0.0032018184051787932</v>
      </c>
      <c r="AG3" s="38">
        <f>IF('IO model'!$D$33=0,0,'Z domestic'!AG3/'IO model'!$D$33)</f>
        <v>0.0004592339832111516</v>
      </c>
      <c r="AH3" s="38">
        <f>IF('IO model'!$D$34=0,0,'Z domestic'!AH3/'IO model'!$D$34)</f>
        <v>0.0004938856442332736</v>
      </c>
      <c r="AI3" s="38">
        <f>IF('IO model'!$D$35=0,0,'Z domestic'!AI3/'IO model'!$D$35)</f>
        <v>0.0007092490248616774</v>
      </c>
      <c r="AJ3" s="38">
        <f>IF('IO model'!$D$36=0,0,'Z domestic'!AJ3/'IO model'!$D$36)</f>
        <v>0.0005215277298617122</v>
      </c>
      <c r="AK3" s="38">
        <f>IF('IO model'!$D$37=0,0,'Z domestic'!AK3/'IO model'!$D$37)</f>
        <v>0.00019520771970386573</v>
      </c>
      <c r="AL3" s="38">
        <f>IF('IO model'!$D$38=0,0,'Z domestic'!AL3/'IO model'!$D$38)</f>
        <v>0.01694140385730498</v>
      </c>
      <c r="AM3" s="38">
        <f>IF('IO model'!$D$39=0,0,'Z domestic'!AM3/'IO model'!$D$39)</f>
        <v>0.00021148126357343688</v>
      </c>
      <c r="AN3" s="38">
        <f>IF('IO model'!$D$40=0,0,'Z domestic'!AN3/'IO model'!$D$40)</f>
        <v>0.0005168665371796239</v>
      </c>
      <c r="AO3" s="38">
        <f>IF('IO model'!$D$41=0,0,'Z domestic'!AO3/'IO model'!$D$41)</f>
        <v>0.0002805262509844555</v>
      </c>
      <c r="AP3" s="38">
        <f>IF('IO model'!$D$42=0,0,'Z domestic'!AP3/'IO model'!$D$42)</f>
        <v>0.00021545655379827676</v>
      </c>
      <c r="AQ3" s="38">
        <f>IF('IO model'!$D$43=0,0,'Z domestic'!AQ3/'IO model'!$D$43)</f>
        <v>0.00007454050035850146</v>
      </c>
      <c r="AR3" s="38">
        <f>IF('IO model'!$D$44=0,0,'Z domestic'!AR3/'IO model'!$D$44)</f>
        <v>0.00014531909256078413</v>
      </c>
      <c r="AS3" s="38">
        <f>IF('IO model'!$D$45=0,0,'Z domestic'!AS3/'IO model'!$D$45)</f>
        <v>0.00013748044597628785</v>
      </c>
      <c r="AT3" s="38">
        <f>IF('IO model'!$D$46=0,0,'Z domestic'!AT3/'IO model'!$D$46)</f>
        <v>0.00020330431397811767</v>
      </c>
      <c r="AU3" s="38">
        <f>IF('IO model'!$D$47=0,0,'Z domestic'!AU3/'IO model'!$D$47)</f>
        <v>0.0002872255109165977</v>
      </c>
      <c r="AV3" s="38">
        <f>IF('IO model'!$D$48=0,0,'Z domestic'!AV3/'IO model'!$D$48)</f>
        <v>0.0004912824680175781</v>
      </c>
      <c r="AW3" s="38">
        <f>IF('IO model'!$D$49=0,0,'Z domestic'!AW3/'IO model'!$D$49)</f>
        <v>0.001059164583425805</v>
      </c>
      <c r="AX3" s="38">
        <f>IF('IO model'!$D$50=0,0,'Z domestic'!AX3/'IO model'!$D$50)</f>
        <v>0.00031853497079613465</v>
      </c>
      <c r="AY3" s="38">
        <f>IF('IO model'!$D$51=0,0,'Z domestic'!AY3/'IO model'!$D$51)</f>
        <v>0.000929730101747991</v>
      </c>
      <c r="AZ3" s="38">
        <f>IF('IO model'!$D$52=0,0,'Z domestic'!AZ3/'IO model'!$D$52)</f>
        <v>0.00031375767702067</v>
      </c>
      <c r="BA3" s="38">
        <f>IF('IO model'!$D$53=0,0,'Z domestic'!BA3/'IO model'!$D$53)</f>
        <v>0.00023230758726885717</v>
      </c>
      <c r="BB3" s="38">
        <f>IF('IO model'!$D$54=0,0,'Z domestic'!BB3/'IO model'!$D$54)</f>
        <v>0.0008145654839643887</v>
      </c>
      <c r="BC3" s="38">
        <f>IF('IO model'!$D$55=0,0,'Z domestic'!BC3/'IO model'!$D$55)</f>
        <v>0.005849171214611598</v>
      </c>
      <c r="BD3" s="38">
        <f>IF('IO model'!$D$56=0,0,'Z domestic'!BD3/'IO model'!$D$56)</f>
        <v>0.0010687019500034318</v>
      </c>
      <c r="BE3" s="38">
        <f>IF('IO model'!$D$57=0,0,'Z domestic'!BE3/'IO model'!$D$57)</f>
        <v>0.000793781581810233</v>
      </c>
      <c r="BF3" s="38">
        <f>IF('IO model'!$D$58=0,0,'Z domestic'!BF3/'IO model'!$D$58)</f>
        <v>0.0009200937634545773</v>
      </c>
      <c r="BG3" s="38">
        <f>IF('IO model'!$D$59=0,0,'Z domestic'!BG3/'IO model'!$D$59)</f>
        <v>0.0015918122093158359</v>
      </c>
      <c r="BH3" s="38">
        <f>IF('IO model'!$D$60=0,0,'Z domestic'!BH3/'IO model'!$D$60)</f>
        <v>0.0011875022912116973</v>
      </c>
      <c r="BI3" s="38">
        <f>IF('IO model'!$D$61=0,0,'Z domestic'!BI3/'IO model'!$D$61)</f>
        <v>0.0020108819379377222</v>
      </c>
      <c r="BJ3" s="38">
        <f>IF('IO model'!$D$62=0,0,'Z domestic'!BJ3/'IO model'!$D$62)</f>
        <v>0.00085862579615545</v>
      </c>
      <c r="BK3" s="38">
        <f>IF('IO model'!$D$63=0,0,'Z domestic'!BK3/'IO model'!$D$63)</f>
        <v>0.0003718169036088111</v>
      </c>
      <c r="BL3" s="38">
        <f>IF('IO model'!$D$64=0,0,'Z domestic'!BL3/'IO model'!$D$64)</f>
        <v>0.0010013806110861533</v>
      </c>
      <c r="BM3" s="38">
        <f>IF('IO model'!$D$65=0,0,'Z domestic'!BM3/'IO model'!$D$65)</f>
        <v>0</v>
      </c>
      <c r="BN3" s="38">
        <f>IF('IO model'!$D$66=0,0,'Z domestic'!BN3/'IO model'!$D$66)</f>
        <v>0</v>
      </c>
    </row>
    <row r="4" spans="1:66" x14ac:dyDescent="0.25">
      <c r="A4" s="36" t="s">
        <v>266</v>
      </c>
      <c r="B4" s="27" t="s">
        <v>316</v>
      </c>
      <c r="C4" s="38">
        <f>IF('IO model'!$D$3=0,0,'Z domestic'!C4/'IO model'!$D$3)</f>
        <v>0.0011151582440621925</v>
      </c>
      <c r="D4" s="38">
        <f>IF('IO model'!$D$4=0,0,'Z domestic'!D4/'IO model'!$D$4)</f>
        <v>0.24941993687760305</v>
      </c>
      <c r="E4" s="38">
        <f>IF('IO model'!$D$5=0,0,'Z domestic'!E4/'IO model'!$D$5)</f>
        <v>0.0026130216711121967</v>
      </c>
      <c r="F4" s="38">
        <f>IF('IO model'!$D$6=0,0,'Z domestic'!F4/'IO model'!$D$6)</f>
        <v>0.0006399462334986605</v>
      </c>
      <c r="G4" s="38">
        <f>IF('IO model'!$D$7=0,0,'Z domestic'!G4/'IO model'!$D$7)</f>
        <v>0.0003871759553577735</v>
      </c>
      <c r="H4" s="38">
        <f>IF('IO model'!$D$8=0,0,'Z domestic'!H4/'IO model'!$D$8)</f>
        <v>0.00007070595282639361</v>
      </c>
      <c r="I4" s="38">
        <f>IF('IO model'!$D$9=0,0,'Z domestic'!I4/'IO model'!$D$9)</f>
        <v>0.09336544559726491</v>
      </c>
      <c r="J4" s="38">
        <f>IF('IO model'!$D$10=0,0,'Z domestic'!J4/'IO model'!$D$10)</f>
        <v>0.0313320304846857</v>
      </c>
      <c r="K4" s="38">
        <f>IF('IO model'!$D$11=0,0,'Z domestic'!K4/'IO model'!$D$11)</f>
        <v>0.00014074475299295848</v>
      </c>
      <c r="L4" s="38">
        <f>IF('IO model'!$D$12=0,0,'Z domestic'!L4/'IO model'!$D$12)</f>
        <v>0.000017449561125169748</v>
      </c>
      <c r="M4" s="38">
        <f>IF('IO model'!$D$13=0,0,'Z domestic'!M4/'IO model'!$D$13)</f>
        <v>0.0004239047616796399</v>
      </c>
      <c r="N4" s="38">
        <f>IF('IO model'!$D$14=0,0,'Z domestic'!N4/'IO model'!$D$14)</f>
        <v>0.000037945720933712336</v>
      </c>
      <c r="O4" s="38">
        <f>IF('IO model'!$D$15=0,0,'Z domestic'!O4/'IO model'!$D$15)</f>
        <v>0.00021077066106031658</v>
      </c>
      <c r="P4" s="38">
        <f>IF('IO model'!$D$16=0,0,'Z domestic'!P4/'IO model'!$D$16)</f>
        <v>0.00012867088245651528</v>
      </c>
      <c r="Q4" s="38">
        <f>IF('IO model'!$D$17=0,0,'Z domestic'!Q4/'IO model'!$D$17)</f>
        <v>0.00006277763209128982</v>
      </c>
      <c r="R4" s="38">
        <f>IF('IO model'!$D$18=0,0,'Z domestic'!R4/'IO model'!$D$18)</f>
        <v>0.00005247686818050698</v>
      </c>
      <c r="S4" s="38">
        <f>IF('IO model'!$D$19=0,0,'Z domestic'!S4/'IO model'!$D$19)</f>
        <v>0.000025021568336584015</v>
      </c>
      <c r="T4" s="38">
        <f>IF('IO model'!$D$20=0,0,'Z domestic'!T4/'IO model'!$D$20)</f>
        <v>0.00004541786905068091</v>
      </c>
      <c r="U4" s="38">
        <f>IF('IO model'!$D$21=0,0,'Z domestic'!U4/'IO model'!$D$21)</f>
        <v>0.000027460658493936</v>
      </c>
      <c r="V4" s="38">
        <f>IF('IO model'!$D$22=0,0,'Z domestic'!V4/'IO model'!$D$22)</f>
        <v>0.000043584181316129125</v>
      </c>
      <c r="W4" s="38">
        <f>IF('IO model'!$D$23=0,0,'Z domestic'!W4/'IO model'!$D$23)</f>
        <v>0.000029681158400647267</v>
      </c>
      <c r="X4" s="38">
        <f>IF('IO model'!$D$24=0,0,'Z domestic'!X4/'IO model'!$D$24)</f>
        <v>0.0034948400659751515</v>
      </c>
      <c r="Y4" s="38">
        <f>IF('IO model'!$D$25=0,0,'Z domestic'!Y4/'IO model'!$D$25)</f>
        <v>0.000022707155146232048</v>
      </c>
      <c r="Z4" s="38">
        <f>IF('IO model'!$D$26=0,0,'Z domestic'!Z4/'IO model'!$D$26)</f>
        <v>0.0010880222986977927</v>
      </c>
      <c r="AA4" s="38">
        <f>IF('IO model'!$D$27=0,0,'Z domestic'!AA4/'IO model'!$D$27)</f>
        <v>0.00007127350065500346</v>
      </c>
      <c r="AB4" s="38">
        <f>IF('IO model'!$D$28=0,0,'Z domestic'!AB4/'IO model'!$D$28)</f>
        <v>0.00006880352053853892</v>
      </c>
      <c r="AC4" s="38">
        <f>IF('IO model'!$D$29=0,0,'Z domestic'!AC4/'IO model'!$D$29)</f>
        <v>0.0003016854183443289</v>
      </c>
      <c r="AD4" s="38">
        <f>IF('IO model'!$D$30=0,0,'Z domestic'!AD4/'IO model'!$D$30)</f>
        <v>0.00003249217172506601</v>
      </c>
      <c r="AE4" s="38">
        <f>IF('IO model'!$D$31=0,0,'Z domestic'!AE4/'IO model'!$D$31)</f>
        <v>0.00015535270056101728</v>
      </c>
      <c r="AF4" s="38">
        <f>IF('IO model'!$D$32=0,0,'Z domestic'!AF4/'IO model'!$D$32)</f>
        <v>0.00004389352323408193</v>
      </c>
      <c r="AG4" s="38">
        <f>IF('IO model'!$D$33=0,0,'Z domestic'!AG4/'IO model'!$D$33)</f>
        <v>0.00007394884501228638</v>
      </c>
      <c r="AH4" s="38">
        <f>IF('IO model'!$D$34=0,0,'Z domestic'!AH4/'IO model'!$D$34)</f>
        <v>0.000009010945724499345</v>
      </c>
      <c r="AI4" s="38">
        <f>IF('IO model'!$D$35=0,0,'Z domestic'!AI4/'IO model'!$D$35)</f>
        <v>0.00002657311243906374</v>
      </c>
      <c r="AJ4" s="38">
        <f>IF('IO model'!$D$36=0,0,'Z domestic'!AJ4/'IO model'!$D$36)</f>
        <v>0.0000374209013957857</v>
      </c>
      <c r="AK4" s="38">
        <f>IF('IO model'!$D$37=0,0,'Z domestic'!AK4/'IO model'!$D$37)</f>
        <v>0.000013152293171537052</v>
      </c>
      <c r="AL4" s="38">
        <f>IF('IO model'!$D$38=0,0,'Z domestic'!AL4/'IO model'!$D$38)</f>
        <v>0.00009891507735035126</v>
      </c>
      <c r="AM4" s="38">
        <f>IF('IO model'!$D$39=0,0,'Z domestic'!AM4/'IO model'!$D$39)</f>
        <v>0.000011748959087413162</v>
      </c>
      <c r="AN4" s="38">
        <f>IF('IO model'!$D$40=0,0,'Z domestic'!AN4/'IO model'!$D$40)</f>
        <v>0.000028392892737445704</v>
      </c>
      <c r="AO4" s="38">
        <f>IF('IO model'!$D$41=0,0,'Z domestic'!AO4/'IO model'!$D$41)</f>
        <v>0.000011325593983844479</v>
      </c>
      <c r="AP4" s="38">
        <f>IF('IO model'!$D$42=0,0,'Z domestic'!AP4/'IO model'!$D$42)</f>
        <v>0.000013063471051348149</v>
      </c>
      <c r="AQ4" s="38">
        <f>IF('IO model'!$D$43=0,0,'Z domestic'!AQ4/'IO model'!$D$43)</f>
        <v>0.0000062316817019969065</v>
      </c>
      <c r="AR4" s="38">
        <f>IF('IO model'!$D$44=0,0,'Z domestic'!AR4/'IO model'!$D$44)</f>
        <v>0.0000029911305501362085</v>
      </c>
      <c r="AS4" s="38">
        <f>IF('IO model'!$D$45=0,0,'Z domestic'!AS4/'IO model'!$D$45)</f>
        <v>0.000006745535900705713</v>
      </c>
      <c r="AT4" s="38">
        <f>IF('IO model'!$D$46=0,0,'Z domestic'!AT4/'IO model'!$D$46)</f>
        <v>0.000019538459845809304</v>
      </c>
      <c r="AU4" s="38">
        <f>IF('IO model'!$D$47=0,0,'Z domestic'!AU4/'IO model'!$D$47)</f>
        <v>0.000012434386564089739</v>
      </c>
      <c r="AV4" s="38">
        <f>IF('IO model'!$D$48=0,0,'Z domestic'!AV4/'IO model'!$D$48)</f>
        <v>0.00010392084888615135</v>
      </c>
      <c r="AW4" s="38">
        <f>IF('IO model'!$D$49=0,0,'Z domestic'!AW4/'IO model'!$D$49)</f>
        <v>0.000045200795371112784</v>
      </c>
      <c r="AX4" s="38">
        <f>IF('IO model'!$D$50=0,0,'Z domestic'!AX4/'IO model'!$D$50)</f>
        <v>0.0000272202611407606</v>
      </c>
      <c r="AY4" s="38">
        <f>IF('IO model'!$D$51=0,0,'Z domestic'!AY4/'IO model'!$D$51)</f>
        <v>0.00003625517250702675</v>
      </c>
      <c r="AZ4" s="38">
        <f>IF('IO model'!$D$52=0,0,'Z domestic'!AZ4/'IO model'!$D$52)</f>
        <v>0.000010856667024936677</v>
      </c>
      <c r="BA4" s="38">
        <f>IF('IO model'!$D$53=0,0,'Z domestic'!BA4/'IO model'!$D$53)</f>
        <v>0.000012023313204303144</v>
      </c>
      <c r="BB4" s="38">
        <f>IF('IO model'!$D$54=0,0,'Z domestic'!BB4/'IO model'!$D$54)</f>
        <v>0.000020743097534842417</v>
      </c>
      <c r="BC4" s="38">
        <f>IF('IO model'!$D$55=0,0,'Z domestic'!BC4/'IO model'!$D$55)</f>
        <v>0.00024400931278702827</v>
      </c>
      <c r="BD4" s="38">
        <f>IF('IO model'!$D$56=0,0,'Z domestic'!BD4/'IO model'!$D$56)</f>
        <v>0.00018279237417501544</v>
      </c>
      <c r="BE4" s="38">
        <f>IF('IO model'!$D$57=0,0,'Z domestic'!BE4/'IO model'!$D$57)</f>
        <v>0.00003325515899778695</v>
      </c>
      <c r="BF4" s="38">
        <f>IF('IO model'!$D$58=0,0,'Z domestic'!BF4/'IO model'!$D$58)</f>
        <v>0.00003587887292500518</v>
      </c>
      <c r="BG4" s="38">
        <f>IF('IO model'!$D$59=0,0,'Z domestic'!BG4/'IO model'!$D$59)</f>
        <v>0.000029508742149291362</v>
      </c>
      <c r="BH4" s="38">
        <f>IF('IO model'!$D$60=0,0,'Z domestic'!BH4/'IO model'!$D$60)</f>
        <v>0.0001226343784750044</v>
      </c>
      <c r="BI4" s="38">
        <f>IF('IO model'!$D$61=0,0,'Z domestic'!BI4/'IO model'!$D$61)</f>
        <v>0.00012524119171090586</v>
      </c>
      <c r="BJ4" s="38">
        <f>IF('IO model'!$D$62=0,0,'Z domestic'!BJ4/'IO model'!$D$62)</f>
        <v>0.00009201616033815941</v>
      </c>
      <c r="BK4" s="38">
        <f>IF('IO model'!$D$63=0,0,'Z domestic'!BK4/'IO model'!$D$63)</f>
        <v>0.00023121387283236996</v>
      </c>
      <c r="BL4" s="38">
        <f>IF('IO model'!$D$64=0,0,'Z domestic'!BL4/'IO model'!$D$64)</f>
        <v>0.00011456473092934805</v>
      </c>
      <c r="BM4" s="38">
        <f>IF('IO model'!$D$65=0,0,'Z domestic'!BM4/'IO model'!$D$65)</f>
        <v>0</v>
      </c>
      <c r="BN4" s="38">
        <f>IF('IO model'!$D$66=0,0,'Z domestic'!BN4/'IO model'!$D$66)</f>
        <v>0</v>
      </c>
    </row>
    <row r="5" spans="1:66" x14ac:dyDescent="0.25">
      <c r="A5" s="36" t="s">
        <v>267</v>
      </c>
      <c r="B5" s="27" t="s">
        <v>317</v>
      </c>
      <c r="C5" s="38">
        <f>IF('IO model'!$D$3=0,0,'Z domestic'!C5/'IO model'!$D$3)</f>
        <v>0.000060750636965191454</v>
      </c>
      <c r="D5" s="38">
        <f>IF('IO model'!$D$4=0,0,'Z domestic'!D5/'IO model'!$D$4)</f>
        <v>0.000036829404596629945</v>
      </c>
      <c r="E5" s="38">
        <f>IF('IO model'!$D$5=0,0,'Z domestic'!E5/'IO model'!$D$5)</f>
        <v>0.031736335932780864</v>
      </c>
      <c r="F5" s="38">
        <f>IF('IO model'!$D$6=0,0,'Z domestic'!F5/'IO model'!$D$6)</f>
        <v>0.000007345150456225658</v>
      </c>
      <c r="G5" s="38">
        <f>IF('IO model'!$D$7=0,0,'Z domestic'!G5/'IO model'!$D$7)</f>
        <v>0.002223428927974382</v>
      </c>
      <c r="H5" s="38">
        <f>IF('IO model'!$D$8=0,0,'Z domestic'!H5/'IO model'!$D$8)</f>
        <v>0.000026789211940434844</v>
      </c>
      <c r="I5" s="38">
        <f>IF('IO model'!$D$9=0,0,'Z domestic'!I5/'IO model'!$D$9)</f>
        <v>0.000010183593212974577</v>
      </c>
      <c r="J5" s="38">
        <f>IF('IO model'!$D$10=0,0,'Z domestic'!J5/'IO model'!$D$10)</f>
        <v>0.0000062766280340211165</v>
      </c>
      <c r="K5" s="38">
        <f>IF('IO model'!$D$11=0,0,'Z domestic'!K5/'IO model'!$D$11)</f>
        <v>0.000007108320858230226</v>
      </c>
      <c r="L5" s="38">
        <f>IF('IO model'!$D$12=0,0,'Z domestic'!L5/'IO model'!$D$12)</f>
        <v>0.0000034899122250339495</v>
      </c>
      <c r="M5" s="38">
        <f>IF('IO model'!$D$13=0,0,'Z domestic'!M5/'IO model'!$D$13)</f>
        <v>0.000027104691081374743</v>
      </c>
      <c r="N5" s="38">
        <f>IF('IO model'!$D$14=0,0,'Z domestic'!N5/'IO model'!$D$14)</f>
        <v>0.000022336842819135633</v>
      </c>
      <c r="O5" s="38">
        <f>IF('IO model'!$D$15=0,0,'Z domestic'!O5/'IO model'!$D$15)</f>
        <v>0.000004764762284608221</v>
      </c>
      <c r="P5" s="38">
        <f>IF('IO model'!$D$16=0,0,'Z domestic'!P5/'IO model'!$D$16)</f>
        <v>0.000006395921057779999</v>
      </c>
      <c r="Q5" s="38">
        <f>IF('IO model'!$D$17=0,0,'Z domestic'!Q5/'IO model'!$D$17)</f>
        <v>0.0000023839607123274614</v>
      </c>
      <c r="R5" s="38">
        <f>IF('IO model'!$D$18=0,0,'Z domestic'!R5/'IO model'!$D$18)</f>
        <v>0.000004639723101325313</v>
      </c>
      <c r="S5" s="38">
        <f>IF('IO model'!$D$19=0,0,'Z domestic'!S5/'IO model'!$D$19)</f>
        <v>0.000002808543384718614</v>
      </c>
      <c r="T5" s="38">
        <f>IF('IO model'!$D$20=0,0,'Z domestic'!T5/'IO model'!$D$20)</f>
        <v>0.000004412021564923288</v>
      </c>
      <c r="U5" s="38">
        <f>IF('IO model'!$D$21=0,0,'Z domestic'!U5/'IO model'!$D$21)</f>
        <v>0.0000027840298933944334</v>
      </c>
      <c r="V5" s="38">
        <f>IF('IO model'!$D$22=0,0,'Z domestic'!V5/'IO model'!$D$22)</f>
        <v>0.0000021328429154701487</v>
      </c>
      <c r="W5" s="38">
        <f>IF('IO model'!$D$23=0,0,'Z domestic'!W5/'IO model'!$D$23)</f>
        <v>0.000002931472434631829</v>
      </c>
      <c r="X5" s="38">
        <f>IF('IO model'!$D$24=0,0,'Z domestic'!X5/'IO model'!$D$24)</f>
        <v>0.00001750098755572636</v>
      </c>
      <c r="Y5" s="38">
        <f>IF('IO model'!$D$25=0,0,'Z domestic'!Y5/'IO model'!$D$25)</f>
        <v>0.000006082273699883585</v>
      </c>
      <c r="Z5" s="38">
        <f>IF('IO model'!$D$26=0,0,'Z domestic'!Z5/'IO model'!$D$26)</f>
        <v>0.000021519357733784824</v>
      </c>
      <c r="AA5" s="38">
        <f>IF('IO model'!$D$27=0,0,'Z domestic'!AA5/'IO model'!$D$27)</f>
        <v>0.000005701880052400278</v>
      </c>
      <c r="AB5" s="38">
        <f>IF('IO model'!$D$28=0,0,'Z domestic'!AB5/'IO model'!$D$28)</f>
        <v>0.00000825642246462467</v>
      </c>
      <c r="AC5" s="38">
        <f>IF('IO model'!$D$29=0,0,'Z domestic'!AC5/'IO model'!$D$29)</f>
        <v>0.000016657224137092915</v>
      </c>
      <c r="AD5" s="38">
        <f>IF('IO model'!$D$30=0,0,'Z domestic'!AD5/'IO model'!$D$30)</f>
        <v>0.000002953833793187819</v>
      </c>
      <c r="AE5" s="38">
        <f>IF('IO model'!$D$31=0,0,'Z domestic'!AE5/'IO model'!$D$31)</f>
        <v>0.000019064465810263624</v>
      </c>
      <c r="AF5" s="38">
        <f>IF('IO model'!$D$32=0,0,'Z domestic'!AF5/'IO model'!$D$32)</f>
        <v>0.000007672445118152532</v>
      </c>
      <c r="AG5" s="38">
        <f>IF('IO model'!$D$33=0,0,'Z domestic'!AG5/'IO model'!$D$33)</f>
        <v>0.000004662273941229965</v>
      </c>
      <c r="AH5" s="38">
        <f>IF('IO model'!$D$34=0,0,'Z domestic'!AH5/'IO model'!$D$34)</f>
        <v>0.000029607393094783564</v>
      </c>
      <c r="AI5" s="38">
        <f>IF('IO model'!$D$35=0,0,'Z domestic'!AI5/'IO model'!$D$35)</f>
        <v>0.000006326931533110414</v>
      </c>
      <c r="AJ5" s="38">
        <f>IF('IO model'!$D$36=0,0,'Z domestic'!AJ5/'IO model'!$D$36)</f>
        <v>0.000006677335565047263</v>
      </c>
      <c r="AK5" s="38">
        <f>IF('IO model'!$D$37=0,0,'Z domestic'!AK5/'IO model'!$D$37)</f>
        <v>0.000002076677869190061</v>
      </c>
      <c r="AL5" s="38">
        <f>IF('IO model'!$D$38=0,0,'Z domestic'!AL5/'IO model'!$D$38)</f>
        <v>0.001975823037096196</v>
      </c>
      <c r="AM5" s="38">
        <f>IF('IO model'!$D$39=0,0,'Z domestic'!AM5/'IO model'!$D$39)</f>
        <v>0.0000022594152091179154</v>
      </c>
      <c r="AN5" s="38">
        <f>IF('IO model'!$D$40=0,0,'Z domestic'!AN5/'IO model'!$D$40)</f>
        <v>0.00001738340371680349</v>
      </c>
      <c r="AO5" s="38">
        <f>IF('IO model'!$D$41=0,0,'Z domestic'!AO5/'IO model'!$D$41)</f>
        <v>0.000005517597069052438</v>
      </c>
      <c r="AP5" s="38">
        <f>IF('IO model'!$D$42=0,0,'Z domestic'!AP5/'IO model'!$D$42)</f>
        <v>0.000004898801644255556</v>
      </c>
      <c r="AQ5" s="38">
        <f>IF('IO model'!$D$43=0,0,'Z domestic'!AQ5/'IO model'!$D$43)</f>
        <v>0.0000026364807200756142</v>
      </c>
      <c r="AR5" s="38">
        <f>IF('IO model'!$D$44=0,0,'Z domestic'!AR5/'IO model'!$D$44)</f>
        <v>0.0000022433479126021565</v>
      </c>
      <c r="AS5" s="38">
        <f>IF('IO model'!$D$45=0,0,'Z domestic'!AS5/'IO model'!$D$45)</f>
        <v>0.000001606079976358503</v>
      </c>
      <c r="AT5" s="38">
        <f>IF('IO model'!$D$46=0,0,'Z domestic'!AT5/'IO model'!$D$46)</f>
        <v>0.0000018020909566523144</v>
      </c>
      <c r="AU5" s="38">
        <f>IF('IO model'!$D$47=0,0,'Z domestic'!AU5/'IO model'!$D$47)</f>
        <v>0.000003880234105106018</v>
      </c>
      <c r="AV5" s="38">
        <f>IF('IO model'!$D$48=0,0,'Z domestic'!AV5/'IO model'!$D$48)</f>
        <v>0.000004683128383281499</v>
      </c>
      <c r="AW5" s="38">
        <f>IF('IO model'!$D$49=0,0,'Z domestic'!AW5/'IO model'!$D$49)</f>
        <v>0.0000073298587088291</v>
      </c>
      <c r="AX5" s="38">
        <f>IF('IO model'!$D$50=0,0,'Z domestic'!AX5/'IO model'!$D$50)</f>
        <v>0.000005791544923566085</v>
      </c>
      <c r="AY5" s="38">
        <f>IF('IO model'!$D$51=0,0,'Z domestic'!AY5/'IO model'!$D$51)</f>
        <v>0.000014133372333247713</v>
      </c>
      <c r="AZ5" s="38">
        <f>IF('IO model'!$D$52=0,0,'Z domestic'!AZ5/'IO model'!$D$52)</f>
        <v>0.000010856667024936677</v>
      </c>
      <c r="BA5" s="38">
        <f>IF('IO model'!$D$53=0,0,'Z domestic'!BA5/'IO model'!$D$53)</f>
        <v>0.0000012882121290324798</v>
      </c>
      <c r="BB5" s="38">
        <f>IF('IO model'!$D$54=0,0,'Z domestic'!BB5/'IO model'!$D$54)</f>
        <v>0.000004786868661886711</v>
      </c>
      <c r="BC5" s="38">
        <f>IF('IO model'!$D$55=0,0,'Z domestic'!BC5/'IO model'!$D$55)</f>
        <v>0.000008932903550970208</v>
      </c>
      <c r="BD5" s="38">
        <f>IF('IO model'!$D$56=0,0,'Z domestic'!BD5/'IO model'!$D$56)</f>
        <v>0.000012738387080741746</v>
      </c>
      <c r="BE5" s="38">
        <f>IF('IO model'!$D$57=0,0,'Z domestic'!BE5/'IO model'!$D$57)</f>
        <v>0.000009955366069401189</v>
      </c>
      <c r="BF5" s="38">
        <f>IF('IO model'!$D$58=0,0,'Z domestic'!BF5/'IO model'!$D$58)</f>
        <v>0.00003229098563250467</v>
      </c>
      <c r="BG5" s="38">
        <f>IF('IO model'!$D$59=0,0,'Z domestic'!BG5/'IO model'!$D$59)</f>
        <v>0.00006602581055903942</v>
      </c>
      <c r="BH5" s="38">
        <f>IF('IO model'!$D$60=0,0,'Z domestic'!BH5/'IO model'!$D$60)</f>
        <v>0.000029240225472687878</v>
      </c>
      <c r="BI5" s="38">
        <f>IF('IO model'!$D$61=0,0,'Z domestic'!BI5/'IO model'!$D$61)</f>
        <v>0.00005618296450582693</v>
      </c>
      <c r="BJ5" s="38">
        <f>IF('IO model'!$D$62=0,0,'Z domestic'!BJ5/'IO model'!$D$62)</f>
        <v>0.0002018604517418372</v>
      </c>
      <c r="BK5" s="38">
        <f>IF('IO model'!$D$63=0,0,'Z domestic'!BK5/'IO model'!$D$63)</f>
        <v>0.000006249023590064053</v>
      </c>
      <c r="BL5" s="38">
        <f>IF('IO model'!$D$64=0,0,'Z domestic'!BL5/'IO model'!$D$64)</f>
        <v>0.000006895099546673725</v>
      </c>
      <c r="BM5" s="38">
        <f>IF('IO model'!$D$65=0,0,'Z domestic'!BM5/'IO model'!$D$65)</f>
        <v>0</v>
      </c>
      <c r="BN5" s="38">
        <f>IF('IO model'!$D$66=0,0,'Z domestic'!BN5/'IO model'!$D$66)</f>
        <v>0</v>
      </c>
    </row>
    <row r="6" spans="1:66" x14ac:dyDescent="0.25">
      <c r="A6" s="36" t="s">
        <v>268</v>
      </c>
      <c r="B6" s="27" t="s">
        <v>318</v>
      </c>
      <c r="C6" s="38">
        <f>IF('IO model'!$D$3=0,0,'Z domestic'!C6/'IO model'!$D$3)</f>
        <v>0.001548268388632997</v>
      </c>
      <c r="D6" s="38">
        <f>IF('IO model'!$D$4=0,0,'Z domestic'!D6/'IO model'!$D$4)</f>
        <v>0.00113210387173119</v>
      </c>
      <c r="E6" s="38">
        <f>IF('IO model'!$D$5=0,0,'Z domestic'!E6/'IO model'!$D$5)</f>
        <v>0.003237432044468878</v>
      </c>
      <c r="F6" s="38">
        <f>IF('IO model'!$D$6=0,0,'Z domestic'!F6/'IO model'!$D$6)</f>
        <v>0.05288416514101771</v>
      </c>
      <c r="G6" s="38">
        <f>IF('IO model'!$D$7=0,0,'Z domestic'!G6/'IO model'!$D$7)</f>
        <v>0.0008889889571707752</v>
      </c>
      <c r="H6" s="38">
        <f>IF('IO model'!$D$8=0,0,'Z domestic'!H6/'IO model'!$D$8)</f>
        <v>0.0005871668256452686</v>
      </c>
      <c r="I6" s="38">
        <f>IF('IO model'!$D$9=0,0,'Z domestic'!I6/'IO model'!$D$9)</f>
        <v>0.0006110155927784747</v>
      </c>
      <c r="J6" s="38">
        <f>IF('IO model'!$D$10=0,0,'Z domestic'!J6/'IO model'!$D$10)</f>
        <v>0.0025097545524607294</v>
      </c>
      <c r="K6" s="38">
        <f>IF('IO model'!$D$11=0,0,'Z domestic'!K6/'IO model'!$D$11)</f>
        <v>0.0007193620708528989</v>
      </c>
      <c r="L6" s="38">
        <f>IF('IO model'!$D$12=0,0,'Z domestic'!L6/'IO model'!$D$12)</f>
        <v>0.04171583922378476</v>
      </c>
      <c r="M6" s="38">
        <f>IF('IO model'!$D$13=0,0,'Z domestic'!M6/'IO model'!$D$13)</f>
        <v>0.00656689934152935</v>
      </c>
      <c r="N6" s="38">
        <f>IF('IO model'!$D$14=0,0,'Z domestic'!N6/'IO model'!$D$14)</f>
        <v>0.0004941017279028075</v>
      </c>
      <c r="O6" s="38">
        <f>IF('IO model'!$D$15=0,0,'Z domestic'!O6/'IO model'!$D$15)</f>
        <v>0.001245284637089078</v>
      </c>
      <c r="P6" s="38">
        <f>IF('IO model'!$D$16=0,0,'Z domestic'!P6/'IO model'!$D$16)</f>
        <v>0.03548005526075794</v>
      </c>
      <c r="Q6" s="38">
        <f>IF('IO model'!$D$17=0,0,'Z domestic'!Q6/'IO model'!$D$17)</f>
        <v>0.01786560024157469</v>
      </c>
      <c r="R6" s="38">
        <f>IF('IO model'!$D$18=0,0,'Z domestic'!R6/'IO model'!$D$18)</f>
        <v>0.0033166020651887495</v>
      </c>
      <c r="S6" s="38">
        <f>IF('IO model'!$D$19=0,0,'Z domestic'!S6/'IO model'!$D$19)</f>
        <v>0.00043506890250550164</v>
      </c>
      <c r="T6" s="38">
        <f>IF('IO model'!$D$20=0,0,'Z domestic'!T6/'IO model'!$D$20)</f>
        <v>0.0021369756215046092</v>
      </c>
      <c r="U6" s="38">
        <f>IF('IO model'!$D$21=0,0,'Z domestic'!U6/'IO model'!$D$21)</f>
        <v>0.0010484403484896762</v>
      </c>
      <c r="V6" s="38">
        <f>IF('IO model'!$D$22=0,0,'Z domestic'!V6/'IO model'!$D$22)</f>
        <v>0.0008229064361687869</v>
      </c>
      <c r="W6" s="38">
        <f>IF('IO model'!$D$23=0,0,'Z domestic'!W6/'IO model'!$D$23)</f>
        <v>0.0007156457081044953</v>
      </c>
      <c r="X6" s="38">
        <f>IF('IO model'!$D$24=0,0,'Z domestic'!X6/'IO model'!$D$24)</f>
        <v>0.0019197511859597792</v>
      </c>
      <c r="Y6" s="38">
        <f>IF('IO model'!$D$25=0,0,'Z domestic'!Y6/'IO model'!$D$25)</f>
        <v>0.0007586622728321458</v>
      </c>
      <c r="Z6" s="38">
        <f>IF('IO model'!$D$26=0,0,'Z domestic'!Z6/'IO model'!$D$26)</f>
        <v>0.013093502323688817</v>
      </c>
      <c r="AA6" s="38">
        <f>IF('IO model'!$D$27=0,0,'Z domestic'!AA6/'IO model'!$D$27)</f>
        <v>0.0017804120463619866</v>
      </c>
      <c r="AB6" s="38">
        <f>IF('IO model'!$D$28=0,0,'Z domestic'!AB6/'IO model'!$D$28)</f>
        <v>0.001752425668116586</v>
      </c>
      <c r="AC6" s="38">
        <f>IF('IO model'!$D$29=0,0,'Z domestic'!AC6/'IO model'!$D$29)</f>
        <v>0.005771851855761139</v>
      </c>
      <c r="AD6" s="38">
        <f>IF('IO model'!$D$30=0,0,'Z domestic'!AD6/'IO model'!$D$30)</f>
        <v>0.000211937574661226</v>
      </c>
      <c r="AE6" s="38">
        <f>IF('IO model'!$D$31=0,0,'Z domestic'!AE6/'IO model'!$D$31)</f>
        <v>0.0005003854880378419</v>
      </c>
      <c r="AF6" s="38">
        <f>IF('IO model'!$D$32=0,0,'Z domestic'!AF6/'IO model'!$D$32)</f>
        <v>0.00025060346903361003</v>
      </c>
      <c r="AG6" s="38">
        <f>IF('IO model'!$D$33=0,0,'Z domestic'!AG6/'IO model'!$D$33)</f>
        <v>0.0005483352185324353</v>
      </c>
      <c r="AH6" s="38">
        <f>IF('IO model'!$D$34=0,0,'Z domestic'!AH6/'IO model'!$D$34)</f>
        <v>0.00018236437775772486</v>
      </c>
      <c r="AI6" s="38">
        <f>IF('IO model'!$D$35=0,0,'Z domestic'!AI6/'IO model'!$D$35)</f>
        <v>0.00021005412689926577</v>
      </c>
      <c r="AJ6" s="38">
        <f>IF('IO model'!$D$36=0,0,'Z domestic'!AJ6/'IO model'!$D$36)</f>
        <v>0.0006312864332121767</v>
      </c>
      <c r="AK6" s="38">
        <f>IF('IO model'!$D$37=0,0,'Z domestic'!AK6/'IO model'!$D$37)</f>
        <v>0.0001384451912793374</v>
      </c>
      <c r="AL6" s="38">
        <f>IF('IO model'!$D$38=0,0,'Z domestic'!AL6/'IO model'!$D$38)</f>
        <v>0.0002991110824204813</v>
      </c>
      <c r="AM6" s="38">
        <f>IF('IO model'!$D$39=0,0,'Z domestic'!AM6/'IO model'!$D$39)</f>
        <v>0.00009173225749018737</v>
      </c>
      <c r="AN6" s="38">
        <f>IF('IO model'!$D$40=0,0,'Z domestic'!AN6/'IO model'!$D$40)</f>
        <v>0.00012631940034210537</v>
      </c>
      <c r="AO6" s="38">
        <f>IF('IO model'!$D$41=0,0,'Z domestic'!AO6/'IO model'!$D$41)</f>
        <v>0.00016262391361417713</v>
      </c>
      <c r="AP6" s="38">
        <f>IF('IO model'!$D$42=0,0,'Z domestic'!AP6/'IO model'!$D$42)</f>
        <v>0.00014496824125037738</v>
      </c>
      <c r="AQ6" s="38">
        <f>IF('IO model'!$D$43=0,0,'Z domestic'!AQ6/'IO model'!$D$43)</f>
        <v>0.00007238337976934867</v>
      </c>
      <c r="AR6" s="38">
        <f>IF('IO model'!$D$44=0,0,'Z domestic'!AR6/'IO model'!$D$44)</f>
        <v>0.000035893566601634504</v>
      </c>
      <c r="AS6" s="38">
        <f>IF('IO model'!$D$45=0,0,'Z domestic'!AS6/'IO model'!$D$45)</f>
        <v>0.00011274681434036692</v>
      </c>
      <c r="AT6" s="38">
        <f>IF('IO model'!$D$46=0,0,'Z domestic'!AT6/'IO model'!$D$46)</f>
        <v>0.00020524867527345306</v>
      </c>
      <c r="AU6" s="38">
        <f>IF('IO model'!$D$47=0,0,'Z domestic'!AU6/'IO model'!$D$47)</f>
        <v>0.0002983370903994013</v>
      </c>
      <c r="AV6" s="38">
        <f>IF('IO model'!$D$48=0,0,'Z domestic'!AV6/'IO model'!$D$48)</f>
        <v>0.0005671045466040406</v>
      </c>
      <c r="AW6" s="38">
        <f>IF('IO model'!$D$49=0,0,'Z domestic'!AW6/'IO model'!$D$49)</f>
        <v>0.00034206007307869136</v>
      </c>
      <c r="AX6" s="38">
        <f>IF('IO model'!$D$50=0,0,'Z domestic'!AX6/'IO model'!$D$50)</f>
        <v>0.00020154576334009973</v>
      </c>
      <c r="AY6" s="38">
        <f>IF('IO model'!$D$51=0,0,'Z domestic'!AY6/'IO model'!$D$51)</f>
        <v>0.00039204745863530613</v>
      </c>
      <c r="AZ6" s="38">
        <f>IF('IO model'!$D$52=0,0,'Z domestic'!AZ6/'IO model'!$D$52)</f>
        <v>0.00011725200386931613</v>
      </c>
      <c r="BA6" s="38">
        <f>IF('IO model'!$D$53=0,0,'Z domestic'!BA6/'IO model'!$D$53)</f>
        <v>0.00021040798107530503</v>
      </c>
      <c r="BB6" s="38">
        <f>IF('IO model'!$D$54=0,0,'Z domestic'!BB6/'IO model'!$D$54)</f>
        <v>0.00010371548767421208</v>
      </c>
      <c r="BC6" s="38">
        <f>IF('IO model'!$D$55=0,0,'Z domestic'!BC6/'IO model'!$D$55)</f>
        <v>0.0008727603486904049</v>
      </c>
      <c r="BD6" s="38">
        <f>IF('IO model'!$D$56=0,0,'Z domestic'!BD6/'IO model'!$D$56)</f>
        <v>0.0005801882858906145</v>
      </c>
      <c r="BE6" s="38">
        <f>IF('IO model'!$D$57=0,0,'Z domestic'!BE6/'IO model'!$D$57)</f>
        <v>0.0001714652943229843</v>
      </c>
      <c r="BF6" s="38">
        <f>IF('IO model'!$D$58=0,0,'Z domestic'!BF6/'IO model'!$D$58)</f>
        <v>0.0002962000287030983</v>
      </c>
      <c r="BG6" s="38">
        <f>IF('IO model'!$D$59=0,0,'Z domestic'!BG6/'IO model'!$D$59)</f>
        <v>0.0002591236419984648</v>
      </c>
      <c r="BH6" s="38">
        <f>IF('IO model'!$D$60=0,0,'Z domestic'!BH6/'IO model'!$D$60)</f>
        <v>0.00021297358254733856</v>
      </c>
      <c r="BI6" s="38">
        <f>IF('IO model'!$D$61=0,0,'Z domestic'!BI6/'IO model'!$D$61)</f>
        <v>0.00041551984165767833</v>
      </c>
      <c r="BJ6" s="38">
        <f>IF('IO model'!$D$62=0,0,'Z domestic'!BJ6/'IO model'!$D$62)</f>
        <v>0.00042672494356821425</v>
      </c>
      <c r="BK6" s="38">
        <f>IF('IO model'!$D$63=0,0,'Z domestic'!BK6/'IO model'!$D$63)</f>
        <v>0.0002249648492423059</v>
      </c>
      <c r="BL6" s="38">
        <f>IF('IO model'!$D$64=0,0,'Z domestic'!BL6/'IO model'!$D$64)</f>
        <v>0.0003463461541521494</v>
      </c>
      <c r="BM6" s="38">
        <f>IF('IO model'!$D$65=0,0,'Z domestic'!BM6/'IO model'!$D$65)</f>
        <v>0</v>
      </c>
      <c r="BN6" s="38">
        <f>IF('IO model'!$D$66=0,0,'Z domestic'!BN6/'IO model'!$D$66)</f>
        <v>0</v>
      </c>
    </row>
    <row r="7" spans="1:66" x14ac:dyDescent="0.25">
      <c r="A7" s="36" t="s">
        <v>269</v>
      </c>
      <c r="B7" s="27" t="s">
        <v>319</v>
      </c>
      <c r="C7" s="38">
        <f>IF('IO model'!$D$3=0,0,'Z domestic'!C7/'IO model'!$D$3)</f>
        <v>0.09736389369685956</v>
      </c>
      <c r="D7" s="38">
        <f>IF('IO model'!$D$4=0,0,'Z domestic'!D7/'IO model'!$D$4)</f>
        <v>0.002180941263504782</v>
      </c>
      <c r="E7" s="38">
        <f>IF('IO model'!$D$5=0,0,'Z domestic'!E7/'IO model'!$D$5)</f>
        <v>0.04148935448184119</v>
      </c>
      <c r="F7" s="38">
        <f>IF('IO model'!$D$6=0,0,'Z domestic'!F7/'IO model'!$D$6)</f>
        <v>0.002455116539993426</v>
      </c>
      <c r="G7" s="38">
        <f>IF('IO model'!$D$7=0,0,'Z domestic'!G7/'IO model'!$D$7)</f>
        <v>0.1644758335099244</v>
      </c>
      <c r="H7" s="38">
        <f>IF('IO model'!$D$8=0,0,'Z domestic'!H7/'IO model'!$D$8)</f>
        <v>0.00886064164115104</v>
      </c>
      <c r="I7" s="38">
        <f>IF('IO model'!$D$9=0,0,'Z domestic'!I7/'IO model'!$D$9)</f>
        <v>0.0021278052263331883</v>
      </c>
      <c r="J7" s="38">
        <f>IF('IO model'!$D$10=0,0,'Z domestic'!J7/'IO model'!$D$10)</f>
        <v>0.004263175426821914</v>
      </c>
      <c r="K7" s="38">
        <f>IF('IO model'!$D$11=0,0,'Z domestic'!K7/'IO model'!$D$11)</f>
        <v>0.0021808328393050336</v>
      </c>
      <c r="L7" s="38">
        <f>IF('IO model'!$D$12=0,0,'Z domestic'!L7/'IO model'!$D$12)</f>
        <v>0.0022721165380878926</v>
      </c>
      <c r="M7" s="38">
        <f>IF('IO model'!$D$13=0,0,'Z domestic'!M7/'IO model'!$D$13)</f>
        <v>0.01816723436811795</v>
      </c>
      <c r="N7" s="38">
        <f>IF('IO model'!$D$14=0,0,'Z domestic'!N7/'IO model'!$D$14)</f>
        <v>0.009020316838696243</v>
      </c>
      <c r="O7" s="38">
        <f>IF('IO model'!$D$15=0,0,'Z domestic'!O7/'IO model'!$D$15)</f>
        <v>0.004029307211972222</v>
      </c>
      <c r="P7" s="38">
        <f>IF('IO model'!$D$16=0,0,'Z domestic'!P7/'IO model'!$D$16)</f>
        <v>0.0028954710859220513</v>
      </c>
      <c r="Q7" s="38">
        <f>IF('IO model'!$D$17=0,0,'Z domestic'!Q7/'IO model'!$D$17)</f>
        <v>0.002381179424829746</v>
      </c>
      <c r="R7" s="38">
        <f>IF('IO model'!$D$18=0,0,'Z domestic'!R7/'IO model'!$D$18)</f>
        <v>0.0013485595179679676</v>
      </c>
      <c r="S7" s="38">
        <f>IF('IO model'!$D$19=0,0,'Z domestic'!S7/'IO model'!$D$19)</f>
        <v>0.0016233380763673586</v>
      </c>
      <c r="T7" s="38">
        <f>IF('IO model'!$D$20=0,0,'Z domestic'!T7/'IO model'!$D$20)</f>
        <v>0.0017121238978705256</v>
      </c>
      <c r="U7" s="38">
        <f>IF('IO model'!$D$21=0,0,'Z domestic'!U7/'IO model'!$D$21)</f>
        <v>0.0013929007743905693</v>
      </c>
      <c r="V7" s="38">
        <f>IF('IO model'!$D$22=0,0,'Z domestic'!V7/'IO model'!$D$22)</f>
        <v>0.001256151744911245</v>
      </c>
      <c r="W7" s="38">
        <f>IF('IO model'!$D$23=0,0,'Z domestic'!W7/'IO model'!$D$23)</f>
        <v>0.0012268212138934205</v>
      </c>
      <c r="X7" s="38">
        <f>IF('IO model'!$D$24=0,0,'Z domestic'!X7/'IO model'!$D$24)</f>
        <v>0.003745568499936782</v>
      </c>
      <c r="Y7" s="38">
        <f>IF('IO model'!$D$25=0,0,'Z domestic'!Y7/'IO model'!$D$25)</f>
        <v>0.0015574675520835233</v>
      </c>
      <c r="Z7" s="38">
        <f>IF('IO model'!$D$26=0,0,'Z domestic'!Z7/'IO model'!$D$26)</f>
        <v>0.0017520864624577834</v>
      </c>
      <c r="AA7" s="38">
        <f>IF('IO model'!$D$27=0,0,'Z domestic'!AA7/'IO model'!$D$27)</f>
        <v>0.0017704337562702863</v>
      </c>
      <c r="AB7" s="38">
        <f>IF('IO model'!$D$28=0,0,'Z domestic'!AB7/'IO model'!$D$28)</f>
        <v>0.0035096675826708705</v>
      </c>
      <c r="AC7" s="38">
        <f>IF('IO model'!$D$29=0,0,'Z domestic'!AC7/'IO model'!$D$29)</f>
        <v>0.00155819261036885</v>
      </c>
      <c r="AD7" s="38">
        <f>IF('IO model'!$D$30=0,0,'Z domestic'!AD7/'IO model'!$D$30)</f>
        <v>0.0019866993787349073</v>
      </c>
      <c r="AE7" s="38">
        <f>IF('IO model'!$D$31=0,0,'Z domestic'!AE7/'IO model'!$D$31)</f>
        <v>0.008227508526241895</v>
      </c>
      <c r="AF7" s="38">
        <f>IF('IO model'!$D$32=0,0,'Z domestic'!AF7/'IO model'!$D$32)</f>
        <v>0.006532373302281937</v>
      </c>
      <c r="AG7" s="38">
        <f>IF('IO model'!$D$33=0,0,'Z domestic'!AG7/'IO model'!$D$33)</f>
        <v>0.002359499137090798</v>
      </c>
      <c r="AH7" s="38">
        <f>IF('IO model'!$D$34=0,0,'Z domestic'!AH7/'IO model'!$D$34)</f>
        <v>0.0033349081033718533</v>
      </c>
      <c r="AI7" s="38">
        <f>IF('IO model'!$D$35=0,0,'Z domestic'!AI7/'IO model'!$D$35)</f>
        <v>0.003246981262792265</v>
      </c>
      <c r="AJ7" s="38">
        <f>IF('IO model'!$D$36=0,0,'Z domestic'!AJ7/'IO model'!$D$36)</f>
        <v>0.0019109699720219638</v>
      </c>
      <c r="AK7" s="38">
        <f>IF('IO model'!$D$37=0,0,'Z domestic'!AK7/'IO model'!$D$37)</f>
        <v>0.0011539406693132771</v>
      </c>
      <c r="AL7" s="38">
        <f>IF('IO model'!$D$38=0,0,'Z domestic'!AL7/'IO model'!$D$38)</f>
        <v>0.13423564613232475</v>
      </c>
      <c r="AM7" s="38">
        <f>IF('IO model'!$D$39=0,0,'Z domestic'!AM7/'IO model'!$D$39)</f>
        <v>0.0021455406825783728</v>
      </c>
      <c r="AN7" s="38">
        <f>IF('IO model'!$D$40=0,0,'Z domestic'!AN7/'IO model'!$D$40)</f>
        <v>0.003604738484074484</v>
      </c>
      <c r="AO7" s="38">
        <f>IF('IO model'!$D$41=0,0,'Z domestic'!AO7/'IO model'!$D$41)</f>
        <v>0.0020272813231081615</v>
      </c>
      <c r="AP7" s="38">
        <f>IF('IO model'!$D$42=0,0,'Z domestic'!AP7/'IO model'!$D$42)</f>
        <v>0.0019010979121670264</v>
      </c>
      <c r="AQ7" s="38">
        <f>IF('IO model'!$D$43=0,0,'Z domestic'!AQ7/'IO model'!$D$43)</f>
        <v>0.0006508512177604846</v>
      </c>
      <c r="AR7" s="38">
        <f>IF('IO model'!$D$44=0,0,'Z domestic'!AR7/'IO model'!$D$44)</f>
        <v>0.0005964812838729957</v>
      </c>
      <c r="AS7" s="38">
        <f>IF('IO model'!$D$45=0,0,'Z domestic'!AS7/'IO model'!$D$45)</f>
        <v>0.0011290742233800277</v>
      </c>
      <c r="AT7" s="38">
        <f>IF('IO model'!$D$46=0,0,'Z domestic'!AT7/'IO model'!$D$46)</f>
        <v>0.00045332072249051246</v>
      </c>
      <c r="AU7" s="38">
        <f>IF('IO model'!$D$47=0,0,'Z domestic'!AU7/'IO model'!$D$47)</f>
        <v>0.0023238192932647428</v>
      </c>
      <c r="AV7" s="38">
        <f>IF('IO model'!$D$48=0,0,'Z domestic'!AV7/'IO model'!$D$48)</f>
        <v>0.00175171302146077</v>
      </c>
      <c r="AW7" s="38">
        <f>IF('IO model'!$D$49=0,0,'Z domestic'!AW7/'IO model'!$D$49)</f>
        <v>0.003930433125423249</v>
      </c>
      <c r="AX7" s="38">
        <f>IF('IO model'!$D$50=0,0,'Z domestic'!AX7/'IO model'!$D$50)</f>
        <v>0.0033423005753899877</v>
      </c>
      <c r="AY7" s="38">
        <f>IF('IO model'!$D$51=0,0,'Z domestic'!AY7/'IO model'!$D$51)</f>
        <v>0.004200684055220929</v>
      </c>
      <c r="AZ7" s="38">
        <f>IF('IO model'!$D$52=0,0,'Z domestic'!AZ7/'IO model'!$D$52)</f>
        <v>0.002624056419927195</v>
      </c>
      <c r="BA7" s="38">
        <f>IF('IO model'!$D$53=0,0,'Z domestic'!BA7/'IO model'!$D$53)</f>
        <v>0.0011357736937636362</v>
      </c>
      <c r="BB7" s="38">
        <f>IF('IO model'!$D$54=0,0,'Z domestic'!BB7/'IO model'!$D$54)</f>
        <v>0.0033404365145532767</v>
      </c>
      <c r="BC7" s="38">
        <f>IF('IO model'!$D$55=0,0,'Z domestic'!BC7/'IO model'!$D$55)</f>
        <v>0.0034946458997032396</v>
      </c>
      <c r="BD7" s="38">
        <f>IF('IO model'!$D$56=0,0,'Z domestic'!BD7/'IO model'!$D$56)</f>
        <v>0.004734781908371877</v>
      </c>
      <c r="BE7" s="38">
        <f>IF('IO model'!$D$57=0,0,'Z domestic'!BE7/'IO model'!$D$57)</f>
        <v>0.006577955176281998</v>
      </c>
      <c r="BF7" s="38">
        <f>IF('IO model'!$D$58=0,0,'Z domestic'!BF7/'IO model'!$D$58)</f>
        <v>0.010758240181148444</v>
      </c>
      <c r="BG7" s="38">
        <f>IF('IO model'!$D$59=0,0,'Z domestic'!BG7/'IO model'!$D$59)</f>
        <v>0.016051095862468605</v>
      </c>
      <c r="BH7" s="38">
        <f>IF('IO model'!$D$60=0,0,'Z domestic'!BH7/'IO model'!$D$60)</f>
        <v>0.0043458830635376994</v>
      </c>
      <c r="BI7" s="38">
        <f>IF('IO model'!$D$61=0,0,'Z domestic'!BI7/'IO model'!$D$61)</f>
        <v>0.015641103222736777</v>
      </c>
      <c r="BJ7" s="38">
        <f>IF('IO model'!$D$62=0,0,'Z domestic'!BJ7/'IO model'!$D$62)</f>
        <v>0.008067516857648126</v>
      </c>
      <c r="BK7" s="38">
        <f>IF('IO model'!$D$63=0,0,'Z domestic'!BK7/'IO model'!$D$63)</f>
        <v>0.0033463521324793</v>
      </c>
      <c r="BL7" s="38">
        <f>IF('IO model'!$D$64=0,0,'Z domestic'!BL7/'IO model'!$D$64)</f>
        <v>0.0026928015691125</v>
      </c>
      <c r="BM7" s="38">
        <f>IF('IO model'!$D$65=0,0,'Z domestic'!BM7/'IO model'!$D$65)</f>
        <v>0</v>
      </c>
      <c r="BN7" s="38">
        <f>IF('IO model'!$D$66=0,0,'Z domestic'!BN7/'IO model'!$D$66)</f>
        <v>0</v>
      </c>
    </row>
    <row r="8" spans="1:66" x14ac:dyDescent="0.25">
      <c r="A8" s="36" t="s">
        <v>147</v>
      </c>
      <c r="B8" s="27" t="s">
        <v>320</v>
      </c>
      <c r="C8" s="38">
        <f>IF('IO model'!$D$3=0,0,'Z domestic'!C8/'IO model'!$D$3)</f>
        <v>0.0011085245538188671</v>
      </c>
      <c r="D8" s="38">
        <f>IF('IO model'!$D$4=0,0,'Z domestic'!D8/'IO model'!$D$4)</f>
        <v>0.0006164922073783708</v>
      </c>
      <c r="E8" s="38">
        <f>IF('IO model'!$D$5=0,0,'Z domestic'!E8/'IO model'!$D$5)</f>
        <v>0.006088001140227638</v>
      </c>
      <c r="F8" s="38">
        <f>IF('IO model'!$D$6=0,0,'Z domestic'!F8/'IO model'!$D$6)</f>
        <v>0.000646373240147858</v>
      </c>
      <c r="G8" s="38">
        <f>IF('IO model'!$D$7=0,0,'Z domestic'!G8/'IO model'!$D$7)</f>
        <v>0.0007557362670999033</v>
      </c>
      <c r="H8" s="38">
        <f>IF('IO model'!$D$8=0,0,'Z domestic'!H8/'IO model'!$D$8)</f>
        <v>0.17992556990754646</v>
      </c>
      <c r="I8" s="38">
        <f>IF('IO model'!$D$9=0,0,'Z domestic'!I8/'IO model'!$D$9)</f>
        <v>0.005022774474710461</v>
      </c>
      <c r="J8" s="38">
        <f>IF('IO model'!$D$10=0,0,'Z domestic'!J8/'IO model'!$D$10)</f>
        <v>0.005202427979055789</v>
      </c>
      <c r="K8" s="38">
        <f>IF('IO model'!$D$11=0,0,'Z domestic'!K8/'IO model'!$D$11)</f>
        <v>0.0046232518861929394</v>
      </c>
      <c r="L8" s="38">
        <f>IF('IO model'!$D$12=0,0,'Z domestic'!L8/'IO model'!$D$12)</f>
        <v>0.0003223576818386622</v>
      </c>
      <c r="M8" s="38">
        <f>IF('IO model'!$D$13=0,0,'Z domestic'!M8/'IO model'!$D$13)</f>
        <v>0.0012685625767736436</v>
      </c>
      <c r="N8" s="38">
        <f>IF('IO model'!$D$14=0,0,'Z domestic'!N8/'IO model'!$D$14)</f>
        <v>0.0009857813885119737</v>
      </c>
      <c r="O8" s="38">
        <f>IF('IO model'!$D$15=0,0,'Z domestic'!O8/'IO model'!$D$15)</f>
        <v>0.005167805117859198</v>
      </c>
      <c r="P8" s="38">
        <f>IF('IO model'!$D$16=0,0,'Z domestic'!P8/'IO model'!$D$16)</f>
        <v>0.0018265998079718762</v>
      </c>
      <c r="Q8" s="38">
        <f>IF('IO model'!$D$17=0,0,'Z domestic'!Q8/'IO model'!$D$17)</f>
        <v>0.0006742635548032836</v>
      </c>
      <c r="R8" s="38">
        <f>IF('IO model'!$D$18=0,0,'Z domestic'!R8/'IO model'!$D$18)</f>
        <v>0.0011279326849773605</v>
      </c>
      <c r="S8" s="38">
        <f>IF('IO model'!$D$19=0,0,'Z domestic'!S8/'IO model'!$D$19)</f>
        <v>0.0007491151173422193</v>
      </c>
      <c r="T8" s="38">
        <f>IF('IO model'!$D$20=0,0,'Z domestic'!T8/'IO model'!$D$20)</f>
        <v>0.0011081960048366143</v>
      </c>
      <c r="U8" s="38">
        <f>IF('IO model'!$D$21=0,0,'Z domestic'!U8/'IO model'!$D$21)</f>
        <v>0.0009092388538199546</v>
      </c>
      <c r="V8" s="38">
        <f>IF('IO model'!$D$22=0,0,'Z domestic'!V8/'IO model'!$D$22)</f>
        <v>0.0034225637532248805</v>
      </c>
      <c r="W8" s="38">
        <f>IF('IO model'!$D$23=0,0,'Z domestic'!W8/'IO model'!$D$23)</f>
        <v>0.002018318771244014</v>
      </c>
      <c r="X8" s="38">
        <f>IF('IO model'!$D$24=0,0,'Z domestic'!X8/'IO model'!$D$24)</f>
        <v>0.012299265458550875</v>
      </c>
      <c r="Y8" s="38">
        <f>IF('IO model'!$D$25=0,0,'Z domestic'!Y8/'IO model'!$D$25)</f>
        <v>0.0016057202567692664</v>
      </c>
      <c r="Z8" s="38">
        <f>IF('IO model'!$D$26=0,0,'Z domestic'!Z8/'IO model'!$D$26)</f>
        <v>0.0004261011415171003</v>
      </c>
      <c r="AA8" s="38">
        <f>IF('IO model'!$D$27=0,0,'Z domestic'!AA8/'IO model'!$D$27)</f>
        <v>0.000657141676039132</v>
      </c>
      <c r="AB8" s="38">
        <f>IF('IO model'!$D$28=0,0,'Z domestic'!AB8/'IO model'!$D$28)</f>
        <v>0.0013420126681042016</v>
      </c>
      <c r="AC8" s="38">
        <f>IF('IO model'!$D$29=0,0,'Z domestic'!AC8/'IO model'!$D$29)</f>
        <v>0.0011125294031959856</v>
      </c>
      <c r="AD8" s="38">
        <f>IF('IO model'!$D$30=0,0,'Z domestic'!AD8/'IO model'!$D$30)</f>
        <v>0.001156179777216932</v>
      </c>
      <c r="AE8" s="38">
        <f>IF('IO model'!$D$31=0,0,'Z domestic'!AE8/'IO model'!$D$31)</f>
        <v>0.0022111943365826893</v>
      </c>
      <c r="AF8" s="38">
        <f>IF('IO model'!$D$32=0,0,'Z domestic'!AF8/'IO model'!$D$32)</f>
        <v>0.0015615210105002764</v>
      </c>
      <c r="AG8" s="38">
        <f>IF('IO model'!$D$33=0,0,'Z domestic'!AG8/'IO model'!$D$33)</f>
        <v>0.0006585461941987325</v>
      </c>
      <c r="AH8" s="38">
        <f>IF('IO model'!$D$34=0,0,'Z domestic'!AH8/'IO model'!$D$34)</f>
        <v>0.0004325253947759686</v>
      </c>
      <c r="AI8" s="38">
        <f>IF('IO model'!$D$35=0,0,'Z domestic'!AI8/'IO model'!$D$35)</f>
        <v>0.00033849083702140715</v>
      </c>
      <c r="AJ8" s="38">
        <f>IF('IO model'!$D$36=0,0,'Z domestic'!AJ8/'IO model'!$D$36)</f>
        <v>0.0005558881857901847</v>
      </c>
      <c r="AK8" s="38">
        <f>IF('IO model'!$D$37=0,0,'Z domestic'!AK8/'IO model'!$D$37)</f>
        <v>0.0006056977118471011</v>
      </c>
      <c r="AL8" s="38">
        <f>IF('IO model'!$D$38=0,0,'Z domestic'!AL8/'IO model'!$D$38)</f>
        <v>0.001519213915796682</v>
      </c>
      <c r="AM8" s="38">
        <f>IF('IO model'!$D$39=0,0,'Z domestic'!AM8/'IO model'!$D$39)</f>
        <v>0.000497523229047765</v>
      </c>
      <c r="AN8" s="38">
        <f>IF('IO model'!$D$40=0,0,'Z domestic'!AN8/'IO model'!$D$40)</f>
        <v>0.002834074252629529</v>
      </c>
      <c r="AO8" s="38">
        <f>IF('IO model'!$D$41=0,0,'Z domestic'!AO8/'IO model'!$D$41)</f>
        <v>0.0007094468231418477</v>
      </c>
      <c r="AP8" s="38">
        <f>IF('IO model'!$D$42=0,0,'Z domestic'!AP8/'IO model'!$D$42)</f>
        <v>0.00032513527950022054</v>
      </c>
      <c r="AQ8" s="38">
        <f>IF('IO model'!$D$43=0,0,'Z domestic'!AQ8/'IO model'!$D$43)</f>
        <v>0.00018527269060167724</v>
      </c>
      <c r="AR8" s="38">
        <f>IF('IO model'!$D$44=0,0,'Z domestic'!AR8/'IO model'!$D$44)</f>
        <v>0.00013260678772270527</v>
      </c>
      <c r="AS8" s="38">
        <f>IF('IO model'!$D$45=0,0,'Z domestic'!AS8/'IO model'!$D$45)</f>
        <v>0.00016928082950818624</v>
      </c>
      <c r="AT8" s="38">
        <f>IF('IO model'!$D$46=0,0,'Z domestic'!AT8/'IO model'!$D$46)</f>
        <v>0.0002214674938833239</v>
      </c>
      <c r="AU8" s="38">
        <f>IF('IO model'!$D$47=0,0,'Z domestic'!AU8/'IO model'!$D$47)</f>
        <v>0.0005923530109999346</v>
      </c>
      <c r="AV8" s="38">
        <f>IF('IO model'!$D$48=0,0,'Z domestic'!AV8/'IO model'!$D$48)</f>
        <v>0.0007385962478775391</v>
      </c>
      <c r="AW8" s="38">
        <f>IF('IO model'!$D$49=0,0,'Z domestic'!AW8/'IO model'!$D$49)</f>
        <v>0.0006845273605300953</v>
      </c>
      <c r="AX8" s="38">
        <f>IF('IO model'!$D$50=0,0,'Z domestic'!AX8/'IO model'!$D$50)</f>
        <v>0.0006069539079897256</v>
      </c>
      <c r="AY8" s="38">
        <f>IF('IO model'!$D$51=0,0,'Z domestic'!AY8/'IO model'!$D$51)</f>
        <v>0.002659531976447657</v>
      </c>
      <c r="AZ8" s="38">
        <f>IF('IO model'!$D$52=0,0,'Z domestic'!AZ8/'IO model'!$D$52)</f>
        <v>0.0007683806086898935</v>
      </c>
      <c r="BA8" s="38">
        <f>IF('IO model'!$D$53=0,0,'Z domestic'!BA8/'IO model'!$D$53)</f>
        <v>0.0005603722761291286</v>
      </c>
      <c r="BB8" s="38">
        <f>IF('IO model'!$D$54=0,0,'Z domestic'!BB8/'IO model'!$D$54)</f>
        <v>0.0006143148116087946</v>
      </c>
      <c r="BC8" s="38">
        <f>IF('IO model'!$D$55=0,0,'Z domestic'!BC8/'IO model'!$D$55)</f>
        <v>0.00203952292653204</v>
      </c>
      <c r="BD8" s="38">
        <f>IF('IO model'!$D$56=0,0,'Z domestic'!BD8/'IO model'!$D$56)</f>
        <v>0.0008326589413105616</v>
      </c>
      <c r="BE8" s="38">
        <f>IF('IO model'!$D$57=0,0,'Z domestic'!BE8/'IO model'!$D$57)</f>
        <v>0.00040531048880423773</v>
      </c>
      <c r="BF8" s="38">
        <f>IF('IO model'!$D$58=0,0,'Z domestic'!BF8/'IO model'!$D$58)</f>
        <v>0.002139098403788809</v>
      </c>
      <c r="BG8" s="38">
        <f>IF('IO model'!$D$59=0,0,'Z domestic'!BG8/'IO model'!$D$59)</f>
        <v>0.001573922534387828</v>
      </c>
      <c r="BH8" s="38">
        <f>IF('IO model'!$D$60=0,0,'Z domestic'!BH8/'IO model'!$D$60)</f>
        <v>0.002999523427966922</v>
      </c>
      <c r="BI8" s="38">
        <f>IF('IO model'!$D$61=0,0,'Z domestic'!BI8/'IO model'!$D$61)</f>
        <v>0.00276291432741676</v>
      </c>
      <c r="BJ8" s="38">
        <f>IF('IO model'!$D$62=0,0,'Z domestic'!BJ8/'IO model'!$D$62)</f>
        <v>0.0008258450390349806</v>
      </c>
      <c r="BK8" s="38">
        <f>IF('IO model'!$D$63=0,0,'Z domestic'!BK8/'IO model'!$D$63)</f>
        <v>0.006377128573660365</v>
      </c>
      <c r="BL8" s="38">
        <f>IF('IO model'!$D$64=0,0,'Z domestic'!BL8/'IO model'!$D$64)</f>
        <v>0.003076805574634945</v>
      </c>
      <c r="BM8" s="38">
        <f>IF('IO model'!$D$65=0,0,'Z domestic'!BM8/'IO model'!$D$65)</f>
        <v>0</v>
      </c>
      <c r="BN8" s="38">
        <f>IF('IO model'!$D$66=0,0,'Z domestic'!BN8/'IO model'!$D$66)</f>
        <v>0</v>
      </c>
    </row>
    <row r="9" spans="1:66" x14ac:dyDescent="0.25">
      <c r="A9" s="36" t="s">
        <v>87</v>
      </c>
      <c r="B9" s="27" t="s">
        <v>321</v>
      </c>
      <c r="C9" s="38">
        <f>IF('IO model'!$D$3=0,0,'Z domestic'!C9/'IO model'!$D$3)</f>
        <v>0.0025201040092801834</v>
      </c>
      <c r="D9" s="38">
        <f>IF('IO model'!$D$4=0,0,'Z domestic'!D9/'IO model'!$D$4)</f>
        <v>0.007590059903827215</v>
      </c>
      <c r="E9" s="38">
        <f>IF('IO model'!$D$5=0,0,'Z domestic'!E9/'IO model'!$D$5)</f>
        <v>0.004839180393514276</v>
      </c>
      <c r="F9" s="38">
        <f>IF('IO model'!$D$6=0,0,'Z domestic'!F9/'IO model'!$D$6)</f>
        <v>0.0016453137021945473</v>
      </c>
      <c r="G9" s="38">
        <f>IF('IO model'!$D$7=0,0,'Z domestic'!G9/'IO model'!$D$7)</f>
        <v>0.002730613241976878</v>
      </c>
      <c r="H9" s="38">
        <f>IF('IO model'!$D$8=0,0,'Z domestic'!H9/'IO model'!$D$8)</f>
        <v>0.0011826778320588695</v>
      </c>
      <c r="I9" s="38">
        <f>IF('IO model'!$D$9=0,0,'Z domestic'!I9/'IO model'!$D$9)</f>
        <v>0.17103457952226503</v>
      </c>
      <c r="J9" s="38">
        <f>IF('IO model'!$D$10=0,0,'Z domestic'!J9/'IO model'!$D$10)</f>
        <v>0.020338964813671572</v>
      </c>
      <c r="K9" s="38">
        <f>IF('IO model'!$D$11=0,0,'Z domestic'!K9/'IO model'!$D$11)</f>
        <v>0.0025206105763284385</v>
      </c>
      <c r="L9" s="38">
        <f>IF('IO model'!$D$12=0,0,'Z domestic'!L9/'IO model'!$D$12)</f>
        <v>0.00024062026393655128</v>
      </c>
      <c r="M9" s="38">
        <f>IF('IO model'!$D$13=0,0,'Z domestic'!M9/'IO model'!$D$13)</f>
        <v>0.0017589683828506098</v>
      </c>
      <c r="N9" s="38">
        <f>IF('IO model'!$D$14=0,0,'Z domestic'!N9/'IO model'!$D$14)</f>
        <v>0.0007508408610287761</v>
      </c>
      <c r="O9" s="38">
        <f>IF('IO model'!$D$15=0,0,'Z domestic'!O9/'IO model'!$D$15)</f>
        <v>0.0023888275853950506</v>
      </c>
      <c r="P9" s="38">
        <f>IF('IO model'!$D$16=0,0,'Z domestic'!P9/'IO model'!$D$16)</f>
        <v>0.005252179880388752</v>
      </c>
      <c r="Q9" s="38">
        <f>IF('IO model'!$D$17=0,0,'Z domestic'!Q9/'IO model'!$D$17)</f>
        <v>0.001638178336154354</v>
      </c>
      <c r="R9" s="38">
        <f>IF('IO model'!$D$18=0,0,'Z domestic'!R9/'IO model'!$D$18)</f>
        <v>0.002947824073859272</v>
      </c>
      <c r="S9" s="38">
        <f>IF('IO model'!$D$19=0,0,'Z domestic'!S9/'IO model'!$D$19)</f>
        <v>0.0008121796824354465</v>
      </c>
      <c r="T9" s="38">
        <f>IF('IO model'!$D$20=0,0,'Z domestic'!T9/'IO model'!$D$20)</f>
        <v>0.0016763086639905599</v>
      </c>
      <c r="U9" s="38">
        <f>IF('IO model'!$D$21=0,0,'Z domestic'!U9/'IO model'!$D$21)</f>
        <v>0.0015261545688334938</v>
      </c>
      <c r="V9" s="38">
        <f>IF('IO model'!$D$22=0,0,'Z domestic'!V9/'IO model'!$D$22)</f>
        <v>0.0013312649084560632</v>
      </c>
      <c r="W9" s="38">
        <f>IF('IO model'!$D$23=0,0,'Z domestic'!W9/'IO model'!$D$23)</f>
        <v>0.003660676202746496</v>
      </c>
      <c r="X9" s="38">
        <f>IF('IO model'!$D$24=0,0,'Z domestic'!X9/'IO model'!$D$24)</f>
        <v>0.04904098159824733</v>
      </c>
      <c r="Y9" s="38">
        <f>IF('IO model'!$D$25=0,0,'Z domestic'!Y9/'IO model'!$D$25)</f>
        <v>0.0017650758277062163</v>
      </c>
      <c r="Z9" s="38">
        <f>IF('IO model'!$D$26=0,0,'Z domestic'!Z9/'IO model'!$D$26)</f>
        <v>0.0023042678243902536</v>
      </c>
      <c r="AA9" s="38">
        <f>IF('IO model'!$D$27=0,0,'Z domestic'!AA9/'IO model'!$D$27)</f>
        <v>0.000758350046969237</v>
      </c>
      <c r="AB9" s="38">
        <f>IF('IO model'!$D$28=0,0,'Z domestic'!AB9/'IO model'!$D$28)</f>
        <v>0.0014589786530197178</v>
      </c>
      <c r="AC9" s="38">
        <f>IF('IO model'!$D$29=0,0,'Z domestic'!AC9/'IO model'!$D$29)</f>
        <v>0.01540669540422651</v>
      </c>
      <c r="AD9" s="38">
        <f>IF('IO model'!$D$30=0,0,'Z domestic'!AD9/'IO model'!$D$30)</f>
        <v>0.0006823356062263862</v>
      </c>
      <c r="AE9" s="38">
        <f>IF('IO model'!$D$31=0,0,'Z domestic'!AE9/'IO model'!$D$31)</f>
        <v>0.001452644207364194</v>
      </c>
      <c r="AF9" s="38">
        <f>IF('IO model'!$D$32=0,0,'Z domestic'!AF9/'IO model'!$D$32)</f>
        <v>0.0008703764485197221</v>
      </c>
      <c r="AG9" s="38">
        <f>IF('IO model'!$D$33=0,0,'Z domestic'!AG9/'IO model'!$D$33)</f>
        <v>0.0009754513145928916</v>
      </c>
      <c r="AH9" s="38">
        <f>IF('IO model'!$D$34=0,0,'Z domestic'!AH9/'IO model'!$D$34)</f>
        <v>0.00011328046053656319</v>
      </c>
      <c r="AI9" s="38">
        <f>IF('IO model'!$D$35=0,0,'Z domestic'!AI9/'IO model'!$D$35)</f>
        <v>0.00015627520886782724</v>
      </c>
      <c r="AJ9" s="38">
        <f>IF('IO model'!$D$36=0,0,'Z domestic'!AJ9/'IO model'!$D$36)</f>
        <v>0.0010084167814797419</v>
      </c>
      <c r="AK9" s="38">
        <f>IF('IO model'!$D$37=0,0,'Z domestic'!AK9/'IO model'!$D$37)</f>
        <v>0.00028381264212264167</v>
      </c>
      <c r="AL9" s="38">
        <f>IF('IO model'!$D$38=0,0,'Z domestic'!AL9/'IO model'!$D$38)</f>
        <v>0.00079560168137606</v>
      </c>
      <c r="AM9" s="38">
        <f>IF('IO model'!$D$39=0,0,'Z domestic'!AM9/'IO model'!$D$39)</f>
        <v>0.0005029458255496479</v>
      </c>
      <c r="AN9" s="38">
        <f>IF('IO model'!$D$40=0,0,'Z domestic'!AN9/'IO model'!$D$40)</f>
        <v>0.002558257580322914</v>
      </c>
      <c r="AO9" s="38">
        <f>IF('IO model'!$D$41=0,0,'Z domestic'!AO9/'IO model'!$D$41)</f>
        <v>0.0005433381113787954</v>
      </c>
      <c r="AP9" s="38">
        <f>IF('IO model'!$D$42=0,0,'Z domestic'!AP9/'IO model'!$D$42)</f>
        <v>0.0002503831951508395</v>
      </c>
      <c r="AQ9" s="38">
        <f>IF('IO model'!$D$43=0,0,'Z domestic'!AQ9/'IO model'!$D$43)</f>
        <v>0.0000873633838606874</v>
      </c>
      <c r="AR9" s="38">
        <f>IF('IO model'!$D$44=0,0,'Z domestic'!AR9/'IO model'!$D$44)</f>
        <v>0.00010444030837558929</v>
      </c>
      <c r="AS9" s="38">
        <f>IF('IO model'!$D$45=0,0,'Z domestic'!AS9/'IO model'!$D$45)</f>
        <v>0.00017185055747035983</v>
      </c>
      <c r="AT9" s="38">
        <f>IF('IO model'!$D$46=0,0,'Z domestic'!AT9/'IO model'!$D$46)</f>
        <v>0.0009890159710785268</v>
      </c>
      <c r="AU9" s="38">
        <f>IF('IO model'!$D$47=0,0,'Z domestic'!AU9/'IO model'!$D$47)</f>
        <v>0.0003499265665695609</v>
      </c>
      <c r="AV9" s="38">
        <f>IF('IO model'!$D$48=0,0,'Z domestic'!AV9/'IO model'!$D$48)</f>
        <v>0.0005713416627603428</v>
      </c>
      <c r="AW9" s="38">
        <f>IF('IO model'!$D$49=0,0,'Z domestic'!AW9/'IO model'!$D$49)</f>
        <v>0.00032536428379746954</v>
      </c>
      <c r="AX9" s="38">
        <f>IF('IO model'!$D$50=0,0,'Z domestic'!AX9/'IO model'!$D$50)</f>
        <v>0.0009619756118043267</v>
      </c>
      <c r="AY9" s="38">
        <f>IF('IO model'!$D$51=0,0,'Z domestic'!AY9/'IO model'!$D$51)</f>
        <v>0.001391829927600264</v>
      </c>
      <c r="AZ9" s="38">
        <f>IF('IO model'!$D$52=0,0,'Z domestic'!AZ9/'IO model'!$D$52)</f>
        <v>0.000576760435699761</v>
      </c>
      <c r="BA9" s="38">
        <f>IF('IO model'!$D$53=0,0,'Z domestic'!BA9/'IO model'!$D$53)</f>
        <v>0.00015072081909680015</v>
      </c>
      <c r="BB9" s="38">
        <f>IF('IO model'!$D$54=0,0,'Z domestic'!BB9/'IO model'!$D$54)</f>
        <v>0.00019705942658100294</v>
      </c>
      <c r="BC9" s="38">
        <f>IF('IO model'!$D$55=0,0,'Z domestic'!BC9/'IO model'!$D$55)</f>
        <v>0.0023430849296588695</v>
      </c>
      <c r="BD9" s="38">
        <f>IF('IO model'!$D$56=0,0,'Z domestic'!BD9/'IO model'!$D$56)</f>
        <v>0.00027704251683798985</v>
      </c>
      <c r="BE9" s="38">
        <f>IF('IO model'!$D$57=0,0,'Z domestic'!BE9/'IO model'!$D$57)</f>
        <v>0.00035786363775007035</v>
      </c>
      <c r="BF9" s="38">
        <f>IF('IO model'!$D$58=0,0,'Z domestic'!BF9/'IO model'!$D$58)</f>
        <v>0.0005671253847012485</v>
      </c>
      <c r="BG9" s="38">
        <f>IF('IO model'!$D$59=0,0,'Z domestic'!BG9/'IO model'!$D$59)</f>
        <v>0.0004040853378068586</v>
      </c>
      <c r="BH9" s="38">
        <f>IF('IO model'!$D$60=0,0,'Z domestic'!BH9/'IO model'!$D$60)</f>
        <v>0.0017910729155210603</v>
      </c>
      <c r="BI9" s="38">
        <f>IF('IO model'!$D$61=0,0,'Z domestic'!BI9/'IO model'!$D$61)</f>
        <v>0.001379994065674374</v>
      </c>
      <c r="BJ9" s="38">
        <f>IF('IO model'!$D$62=0,0,'Z domestic'!BJ9/'IO model'!$D$62)</f>
        <v>0.0009684700875591277</v>
      </c>
      <c r="BK9" s="38">
        <f>IF('IO model'!$D$63=0,0,'Z domestic'!BK9/'IO model'!$D$63)</f>
        <v>0.002918294016559913</v>
      </c>
      <c r="BL9" s="38">
        <f>IF('IO model'!$D$64=0,0,'Z domestic'!BL9/'IO model'!$D$64)</f>
        <v>0.005848635592397782</v>
      </c>
      <c r="BM9" s="38">
        <f>IF('IO model'!$D$65=0,0,'Z domestic'!BM9/'IO model'!$D$65)</f>
        <v>0</v>
      </c>
      <c r="BN9" s="38">
        <f>IF('IO model'!$D$66=0,0,'Z domestic'!BN9/'IO model'!$D$66)</f>
        <v>0</v>
      </c>
    </row>
    <row r="10" spans="1:66" x14ac:dyDescent="0.25">
      <c r="A10" s="36" t="s">
        <v>89</v>
      </c>
      <c r="B10" s="27" t="s">
        <v>322</v>
      </c>
      <c r="C10" s="38">
        <f>IF('IO model'!$D$3=0,0,'Z domestic'!C10/'IO model'!$D$3)</f>
        <v>0.0013527490972507718</v>
      </c>
      <c r="D10" s="38">
        <f>IF('IO model'!$D$4=0,0,'Z domestic'!D10/'IO model'!$D$4)</f>
        <v>0.004323451843952211</v>
      </c>
      <c r="E10" s="38">
        <f>IF('IO model'!$D$5=0,0,'Z domestic'!E10/'IO model'!$D$5)</f>
        <v>0.0023754742464656333</v>
      </c>
      <c r="F10" s="38">
        <f>IF('IO model'!$D$6=0,0,'Z domestic'!F10/'IO model'!$D$6)</f>
        <v>0.0014451583522623983</v>
      </c>
      <c r="G10" s="38">
        <f>IF('IO model'!$D$7=0,0,'Z domestic'!G10/'IO model'!$D$7)</f>
        <v>0.013500462080007531</v>
      </c>
      <c r="H10" s="38">
        <f>IF('IO model'!$D$8=0,0,'Z domestic'!H10/'IO model'!$D$8)</f>
        <v>0.004976645077196847</v>
      </c>
      <c r="I10" s="38">
        <f>IF('IO model'!$D$9=0,0,'Z domestic'!I10/'IO model'!$D$9)</f>
        <v>0.011779588571519091</v>
      </c>
      <c r="J10" s="38">
        <f>IF('IO model'!$D$10=0,0,'Z domestic'!J10/'IO model'!$D$10)</f>
        <v>0.19598950368460483</v>
      </c>
      <c r="K10" s="38">
        <f>IF('IO model'!$D$11=0,0,'Z domestic'!K10/'IO model'!$D$11)</f>
        <v>0.11200296843479039</v>
      </c>
      <c r="L10" s="38">
        <f>IF('IO model'!$D$12=0,0,'Z domestic'!L10/'IO model'!$D$12)</f>
        <v>0.00045130075457412705</v>
      </c>
      <c r="M10" s="38">
        <f>IF('IO model'!$D$13=0,0,'Z domestic'!M10/'IO model'!$D$13)</f>
        <v>0.007217096756655817</v>
      </c>
      <c r="N10" s="38">
        <f>IF('IO model'!$D$14=0,0,'Z domestic'!N10/'IO model'!$D$14)</f>
        <v>0.006532853728126717</v>
      </c>
      <c r="O10" s="38">
        <f>IF('IO model'!$D$15=0,0,'Z domestic'!O10/'IO model'!$D$15)</f>
        <v>0.007900816708283596</v>
      </c>
      <c r="P10" s="38">
        <f>IF('IO model'!$D$16=0,0,'Z domestic'!P10/'IO model'!$D$16)</f>
        <v>0.0054418001282194066</v>
      </c>
      <c r="Q10" s="38">
        <f>IF('IO model'!$D$17=0,0,'Z domestic'!Q10/'IO model'!$D$17)</f>
        <v>0.001917499066282055</v>
      </c>
      <c r="R10" s="38">
        <f>IF('IO model'!$D$18=0,0,'Z domestic'!R10/'IO model'!$D$18)</f>
        <v>0.00247441232707232</v>
      </c>
      <c r="S10" s="38">
        <f>IF('IO model'!$D$19=0,0,'Z domestic'!S10/'IO model'!$D$19)</f>
        <v>0.002510327141686674</v>
      </c>
      <c r="T10" s="38">
        <f>IF('IO model'!$D$20=0,0,'Z domestic'!T10/'IO model'!$D$20)</f>
        <v>0.004735656323244426</v>
      </c>
      <c r="U10" s="38">
        <f>IF('IO model'!$D$21=0,0,'Z domestic'!U10/'IO model'!$D$21)</f>
        <v>0.0021731884254210273</v>
      </c>
      <c r="V10" s="38">
        <f>IF('IO model'!$D$22=0,0,'Z domestic'!V10/'IO model'!$D$22)</f>
        <v>0.0010596519997859736</v>
      </c>
      <c r="W10" s="38">
        <f>IF('IO model'!$D$23=0,0,'Z domestic'!W10/'IO model'!$D$23)</f>
        <v>0.0009794782272213598</v>
      </c>
      <c r="X10" s="38">
        <f>IF('IO model'!$D$24=0,0,'Z domestic'!X10/'IO model'!$D$24)</f>
        <v>0.008452262663393148</v>
      </c>
      <c r="Y10" s="38">
        <f>IF('IO model'!$D$25=0,0,'Z domestic'!Y10/'IO model'!$D$25)</f>
        <v>0.0015866624658429646</v>
      </c>
      <c r="Z10" s="38">
        <f>IF('IO model'!$D$26=0,0,'Z domestic'!Z10/'IO model'!$D$26)</f>
        <v>0.0012880362460989463</v>
      </c>
      <c r="AA10" s="38">
        <f>IF('IO model'!$D$27=0,0,'Z domestic'!AA10/'IO model'!$D$27)</f>
        <v>0.001414066252995269</v>
      </c>
      <c r="AB10" s="38">
        <f>IF('IO model'!$D$28=0,0,'Z domestic'!AB10/'IO model'!$D$28)</f>
        <v>0.00462050042176558</v>
      </c>
      <c r="AC10" s="38">
        <f>IF('IO model'!$D$29=0,0,'Z domestic'!AC10/'IO model'!$D$29)</f>
        <v>0.001054558964738677</v>
      </c>
      <c r="AD10" s="38">
        <f>IF('IO model'!$D$30=0,0,'Z domestic'!AD10/'IO model'!$D$30)</f>
        <v>0.0014606708107313766</v>
      </c>
      <c r="AE10" s="38">
        <f>IF('IO model'!$D$31=0,0,'Z domestic'!AE10/'IO model'!$D$31)</f>
        <v>0.0037987082916581833</v>
      </c>
      <c r="AF10" s="38">
        <f>IF('IO model'!$D$32=0,0,'Z domestic'!AF10/'IO model'!$D$32)</f>
        <v>0.003311730642220234</v>
      </c>
      <c r="AG10" s="38">
        <f>IF('IO model'!$D$33=0,0,'Z domestic'!AG10/'IO model'!$D$33)</f>
        <v>0.001301810490478989</v>
      </c>
      <c r="AH10" s="38">
        <f>IF('IO model'!$D$34=0,0,'Z domestic'!AH10/'IO model'!$D$34)</f>
        <v>0.0004316672094688734</v>
      </c>
      <c r="AI10" s="38">
        <f>IF('IO model'!$D$35=0,0,'Z domestic'!AI10/'IO model'!$D$35)</f>
        <v>0.0004568044566905719</v>
      </c>
      <c r="AJ10" s="38">
        <f>IF('IO model'!$D$36=0,0,'Z domestic'!AJ10/'IO model'!$D$36)</f>
        <v>0.0016978516785708718</v>
      </c>
      <c r="AK10" s="38">
        <f>IF('IO model'!$D$37=0,0,'Z domestic'!AK10/'IO model'!$D$37)</f>
        <v>0.0014294465999591588</v>
      </c>
      <c r="AL10" s="38">
        <f>IF('IO model'!$D$38=0,0,'Z domestic'!AL10/'IO model'!$D$38)</f>
        <v>0.0032549594701666838</v>
      </c>
      <c r="AM10" s="38">
        <f>IF('IO model'!$D$39=0,0,'Z domestic'!AM10/'IO model'!$D$39)</f>
        <v>0.013312926295164581</v>
      </c>
      <c r="AN10" s="38">
        <f>IF('IO model'!$D$40=0,0,'Z domestic'!AN10/'IO model'!$D$40)</f>
        <v>0.0036806460136378596</v>
      </c>
      <c r="AO10" s="38">
        <f>IF('IO model'!$D$41=0,0,'Z domestic'!AO10/'IO model'!$D$41)</f>
        <v>0.0007951147776350303</v>
      </c>
      <c r="AP10" s="38">
        <f>IF('IO model'!$D$42=0,0,'Z domestic'!AP10/'IO model'!$D$42)</f>
        <v>0.0009377576406790682</v>
      </c>
      <c r="AQ10" s="38">
        <f>IF('IO model'!$D$43=0,0,'Z domestic'!AQ10/'IO model'!$D$43)</f>
        <v>0.001212181931071129</v>
      </c>
      <c r="AR10" s="38">
        <f>IF('IO model'!$D$44=0,0,'Z domestic'!AR10/'IO model'!$D$44)</f>
        <v>0.0010788010850824594</v>
      </c>
      <c r="AS10" s="38">
        <f>IF('IO model'!$D$45=0,0,'Z domestic'!AS10/'IO model'!$D$45)</f>
        <v>0.002773700119171135</v>
      </c>
      <c r="AT10" s="38">
        <f>IF('IO model'!$D$46=0,0,'Z domestic'!AT10/'IO model'!$D$46)</f>
        <v>0.0003657296173079644</v>
      </c>
      <c r="AU10" s="38">
        <f>IF('IO model'!$D$47=0,0,'Z domestic'!AU10/'IO model'!$D$47)</f>
        <v>0.0026295641033193466</v>
      </c>
      <c r="AV10" s="38">
        <f>IF('IO model'!$D$48=0,0,'Z domestic'!AV10/'IO model'!$D$48)</f>
        <v>0.004082795925767508</v>
      </c>
      <c r="AW10" s="38">
        <f>IF('IO model'!$D$49=0,0,'Z domestic'!AW10/'IO model'!$D$49)</f>
        <v>0.001463121241156831</v>
      </c>
      <c r="AX10" s="38">
        <f>IF('IO model'!$D$50=0,0,'Z domestic'!AX10/'IO model'!$D$50)</f>
        <v>0.0075903987768257105</v>
      </c>
      <c r="AY10" s="38">
        <f>IF('IO model'!$D$51=0,0,'Z domestic'!AY10/'IO model'!$D$51)</f>
        <v>0.007926363901154882</v>
      </c>
      <c r="AZ10" s="38">
        <f>IF('IO model'!$D$52=0,0,'Z domestic'!AZ10/'IO model'!$D$52)</f>
        <v>0.001165191788451329</v>
      </c>
      <c r="BA10" s="38">
        <f>IF('IO model'!$D$53=0,0,'Z domestic'!BA10/'IO model'!$D$53)</f>
        <v>0.0006209182461936552</v>
      </c>
      <c r="BB10" s="38">
        <f>IF('IO model'!$D$54=0,0,'Z domestic'!BB10/'IO model'!$D$54)</f>
        <v>0.0031162514988882493</v>
      </c>
      <c r="BC10" s="38">
        <f>IF('IO model'!$D$55=0,0,'Z domestic'!BC10/'IO model'!$D$55)</f>
        <v>0.006698110487166082</v>
      </c>
      <c r="BD10" s="38">
        <f>IF('IO model'!$D$56=0,0,'Z domestic'!BD10/'IO model'!$D$56)</f>
        <v>0.0014753558151711546</v>
      </c>
      <c r="BE10" s="38">
        <f>IF('IO model'!$D$57=0,0,'Z domestic'!BE10/'IO model'!$D$57)</f>
        <v>0.0013620847129634966</v>
      </c>
      <c r="BF10" s="38">
        <f>IF('IO model'!$D$58=0,0,'Z domestic'!BF10/'IO model'!$D$58)</f>
        <v>0.0011635119835435568</v>
      </c>
      <c r="BG10" s="38">
        <f>IF('IO model'!$D$59=0,0,'Z domestic'!BG10/'IO model'!$D$59)</f>
        <v>0.0018638459260046157</v>
      </c>
      <c r="BH10" s="38">
        <f>IF('IO model'!$D$60=0,0,'Z domestic'!BH10/'IO model'!$D$60)</f>
        <v>0.005203450870311307</v>
      </c>
      <c r="BI10" s="38">
        <f>IF('IO model'!$D$61=0,0,'Z domestic'!BI10/'IO model'!$D$61)</f>
        <v>0.0021735784393191794</v>
      </c>
      <c r="BJ10" s="38">
        <f>IF('IO model'!$D$62=0,0,'Z domestic'!BJ10/'IO model'!$D$62)</f>
        <v>0.0022797003723778993</v>
      </c>
      <c r="BK10" s="38">
        <f>IF('IO model'!$D$63=0,0,'Z domestic'!BK10/'IO model'!$D$63)</f>
        <v>0.002215278862677707</v>
      </c>
      <c r="BL10" s="38">
        <f>IF('IO model'!$D$64=0,0,'Z domestic'!BL10/'IO model'!$D$64)</f>
        <v>0.00124589144885666</v>
      </c>
      <c r="BM10" s="38">
        <f>IF('IO model'!$D$65=0,0,'Z domestic'!BM10/'IO model'!$D$65)</f>
        <v>0</v>
      </c>
      <c r="BN10" s="38">
        <f>IF('IO model'!$D$66=0,0,'Z domestic'!BN10/'IO model'!$D$66)</f>
        <v>0</v>
      </c>
    </row>
    <row r="11" spans="1:66" x14ac:dyDescent="0.25">
      <c r="A11" s="36" t="s">
        <v>91</v>
      </c>
      <c r="B11" s="27" t="s">
        <v>323</v>
      </c>
      <c r="C11" s="38">
        <f>IF('IO model'!$D$3=0,0,'Z domestic'!C11/'IO model'!$D$3)</f>
        <v>0.00021088152141940023</v>
      </c>
      <c r="D11" s="38">
        <f>IF('IO model'!$D$4=0,0,'Z domestic'!D11/'IO model'!$D$4)</f>
        <v>0.00020176108605110318</v>
      </c>
      <c r="E11" s="38">
        <f>IF('IO model'!$D$5=0,0,'Z domestic'!E11/'IO model'!$D$5)</f>
        <v>0.0006922810661128416</v>
      </c>
      <c r="F11" s="38">
        <f>IF('IO model'!$D$6=0,0,'Z domestic'!F11/'IO model'!$D$6)</f>
        <v>0.0002928878744419981</v>
      </c>
      <c r="G11" s="38">
        <f>IF('IO model'!$D$7=0,0,'Z domestic'!G11/'IO model'!$D$7)</f>
        <v>0.0012919845306208942</v>
      </c>
      <c r="H11" s="38">
        <f>IF('IO model'!$D$8=0,0,'Z domestic'!H11/'IO model'!$D$8)</f>
        <v>0.001420706567660766</v>
      </c>
      <c r="I11" s="38">
        <f>IF('IO model'!$D$9=0,0,'Z domestic'!I11/'IO model'!$D$9)</f>
        <v>0.0027557934744666204</v>
      </c>
      <c r="J11" s="38">
        <f>IF('IO model'!$D$10=0,0,'Z domestic'!J11/'IO model'!$D$10)</f>
        <v>0.011308242064436761</v>
      </c>
      <c r="K11" s="38">
        <f>IF('IO model'!$D$11=0,0,'Z domestic'!K11/'IO model'!$D$11)</f>
        <v>0.06107327114974245</v>
      </c>
      <c r="L11" s="38">
        <f>IF('IO model'!$D$12=0,0,'Z domestic'!L11/'IO model'!$D$12)</f>
        <v>0.0001675157868016296</v>
      </c>
      <c r="M11" s="38">
        <f>IF('IO model'!$D$13=0,0,'Z domestic'!M11/'IO model'!$D$13)</f>
        <v>0.000962531704215331</v>
      </c>
      <c r="N11" s="38">
        <f>IF('IO model'!$D$14=0,0,'Z domestic'!N11/'IO model'!$D$14)</f>
        <v>0.0011520966760086705</v>
      </c>
      <c r="O11" s="38">
        <f>IF('IO model'!$D$15=0,0,'Z domestic'!O11/'IO model'!$D$15)</f>
        <v>0.001433632887398297</v>
      </c>
      <c r="P11" s="38">
        <f>IF('IO model'!$D$16=0,0,'Z domestic'!P11/'IO model'!$D$16)</f>
        <v>0.0006982840872493928</v>
      </c>
      <c r="Q11" s="38">
        <f>IF('IO model'!$D$17=0,0,'Z domestic'!Q11/'IO model'!$D$17)</f>
        <v>0.0004577204567668726</v>
      </c>
      <c r="R11" s="38">
        <f>IF('IO model'!$D$18=0,0,'Z domestic'!R11/'IO model'!$D$18)</f>
        <v>0.0006962784461023365</v>
      </c>
      <c r="S11" s="38">
        <f>IF('IO model'!$D$19=0,0,'Z domestic'!S11/'IO model'!$D$19)</f>
        <v>0.0005795812257555686</v>
      </c>
      <c r="T11" s="38">
        <f>IF('IO model'!$D$20=0,0,'Z domestic'!T11/'IO model'!$D$20)</f>
        <v>0.0008585274903980141</v>
      </c>
      <c r="U11" s="38">
        <f>IF('IO model'!$D$21=0,0,'Z domestic'!U11/'IO model'!$D$21)</f>
        <v>0.0007721886549769469</v>
      </c>
      <c r="V11" s="38">
        <f>IF('IO model'!$D$22=0,0,'Z domestic'!V11/'IO model'!$D$22)</f>
        <v>0.0007212718346316007</v>
      </c>
      <c r="W11" s="38">
        <f>IF('IO model'!$D$23=0,0,'Z domestic'!W11/'IO model'!$D$23)</f>
        <v>0.0004023445916532185</v>
      </c>
      <c r="X11" s="38">
        <f>IF('IO model'!$D$24=0,0,'Z domestic'!X11/'IO model'!$D$24)</f>
        <v>0.0016136624852402385</v>
      </c>
      <c r="Y11" s="38">
        <f>IF('IO model'!$D$25=0,0,'Z domestic'!Y11/'IO model'!$D$25)</f>
        <v>0.00041846043055199065</v>
      </c>
      <c r="Z11" s="38">
        <f>IF('IO model'!$D$26=0,0,'Z domestic'!Z11/'IO model'!$D$26)</f>
        <v>0.0004094035485867361</v>
      </c>
      <c r="AA11" s="38">
        <f>IF('IO model'!$D$27=0,0,'Z domestic'!AA11/'IO model'!$D$27)</f>
        <v>0.0007669028670478373</v>
      </c>
      <c r="AB11" s="38">
        <f>IF('IO model'!$D$28=0,0,'Z domestic'!AB11/'IO model'!$D$28)</f>
        <v>0.0011459226345693658</v>
      </c>
      <c r="AC11" s="38">
        <f>IF('IO model'!$D$29=0,0,'Z domestic'!AC11/'IO model'!$D$29)</f>
        <v>0.0003401124799675234</v>
      </c>
      <c r="AD11" s="38">
        <f>IF('IO model'!$D$30=0,0,'Z domestic'!AD11/'IO model'!$D$30)</f>
        <v>0.0017595003294755443</v>
      </c>
      <c r="AE11" s="38">
        <f>IF('IO model'!$D$31=0,0,'Z domestic'!AE11/'IO model'!$D$31)</f>
        <v>0.001667459884619129</v>
      </c>
      <c r="AF11" s="38">
        <f>IF('IO model'!$D$32=0,0,'Z domestic'!AF11/'IO model'!$D$32)</f>
        <v>0.0031073402728517756</v>
      </c>
      <c r="AG11" s="38">
        <f>IF('IO model'!$D$33=0,0,'Z domestic'!AG11/'IO model'!$D$33)</f>
        <v>0.0008450371518479311</v>
      </c>
      <c r="AH11" s="38">
        <f>IF('IO model'!$D$34=0,0,'Z domestic'!AH11/'IO model'!$D$34)</f>
        <v>0.0001454624095526323</v>
      </c>
      <c r="AI11" s="38">
        <f>IF('IO model'!$D$35=0,0,'Z domestic'!AI11/'IO model'!$D$35)</f>
        <v>0.0003992293797392672</v>
      </c>
      <c r="AJ11" s="38">
        <f>IF('IO model'!$D$36=0,0,'Z domestic'!AJ11/'IO model'!$D$36)</f>
        <v>0.0007306117997422548</v>
      </c>
      <c r="AK11" s="38">
        <f>IF('IO model'!$D$37=0,0,'Z domestic'!AK11/'IO model'!$D$37)</f>
        <v>0.003322684590704098</v>
      </c>
      <c r="AL11" s="38">
        <f>IF('IO model'!$D$38=0,0,'Z domestic'!AL11/'IO model'!$D$38)</f>
        <v>0.0011798833770959324</v>
      </c>
      <c r="AM11" s="38">
        <f>IF('IO model'!$D$39=0,0,'Z domestic'!AM11/'IO model'!$D$39)</f>
        <v>0.02856036389237592</v>
      </c>
      <c r="AN11" s="38">
        <f>IF('IO model'!$D$40=0,0,'Z domestic'!AN11/'IO model'!$D$40)</f>
        <v>0.008729945346578713</v>
      </c>
      <c r="AO11" s="38">
        <f>IF('IO model'!$D$41=0,0,'Z domestic'!AO11/'IO model'!$D$41)</f>
        <v>0.0024620098921803455</v>
      </c>
      <c r="AP11" s="38">
        <f>IF('IO model'!$D$42=0,0,'Z domestic'!AP11/'IO model'!$D$42)</f>
        <v>0.0011328025209596134</v>
      </c>
      <c r="AQ11" s="38">
        <f>IF('IO model'!$D$43=0,0,'Z domestic'!AQ11/'IO model'!$D$43)</f>
        <v>0.0017985592112224915</v>
      </c>
      <c r="AR11" s="38">
        <f>IF('IO model'!$D$44=0,0,'Z domestic'!AR11/'IO model'!$D$44)</f>
        <v>0.00212469973411342</v>
      </c>
      <c r="AS11" s="38">
        <f>IF('IO model'!$D$45=0,0,'Z domestic'!AS11/'IO model'!$D$45)</f>
        <v>0.004102891907605432</v>
      </c>
      <c r="AT11" s="38">
        <f>IF('IO model'!$D$46=0,0,'Z domestic'!AT11/'IO model'!$D$46)</f>
        <v>0.00029430990728905956</v>
      </c>
      <c r="AU11" s="38">
        <f>IF('IO model'!$D$47=0,0,'Z domestic'!AU11/'IO model'!$D$47)</f>
        <v>0.001863217867560908</v>
      </c>
      <c r="AV11" s="38">
        <f>IF('IO model'!$D$48=0,0,'Z domestic'!AV11/'IO model'!$D$48)</f>
        <v>0.003024854923372869</v>
      </c>
      <c r="AW11" s="38">
        <f>IF('IO model'!$D$49=0,0,'Z domestic'!AW11/'IO model'!$D$49)</f>
        <v>0.002384240152233021</v>
      </c>
      <c r="AX11" s="38">
        <f>IF('IO model'!$D$50=0,0,'Z domestic'!AX11/'IO model'!$D$50)</f>
        <v>0.009847942988031771</v>
      </c>
      <c r="AY11" s="38">
        <f>IF('IO model'!$D$51=0,0,'Z domestic'!AY11/'IO model'!$D$51)</f>
        <v>0.006862674009465672</v>
      </c>
      <c r="AZ11" s="38">
        <f>IF('IO model'!$D$52=0,0,'Z domestic'!AZ11/'IO model'!$D$52)</f>
        <v>0.0009806284490274054</v>
      </c>
      <c r="BA11" s="38">
        <f>IF('IO model'!$D$53=0,0,'Z domestic'!BA11/'IO model'!$D$53)</f>
        <v>0.0010528987134625467</v>
      </c>
      <c r="BB11" s="38">
        <f>IF('IO model'!$D$54=0,0,'Z domestic'!BB11/'IO model'!$D$54)</f>
        <v>0.004907338189877528</v>
      </c>
      <c r="BC11" s="38">
        <f>IF('IO model'!$D$55=0,0,'Z domestic'!BC11/'IO model'!$D$55)</f>
        <v>0.004799946841387992</v>
      </c>
      <c r="BD11" s="38">
        <f>IF('IO model'!$D$56=0,0,'Z domestic'!BD11/'IO model'!$D$56)</f>
        <v>0.0014241238321578984</v>
      </c>
      <c r="BE11" s="38">
        <f>IF('IO model'!$D$57=0,0,'Z domestic'!BE11/'IO model'!$D$57)</f>
        <v>0.001662440225440324</v>
      </c>
      <c r="BF11" s="38">
        <f>IF('IO model'!$D$58=0,0,'Z domestic'!BF11/'IO model'!$D$58)</f>
        <v>0.0005218382739870199</v>
      </c>
      <c r="BG11" s="38">
        <f>IF('IO model'!$D$59=0,0,'Z domestic'!BG11/'IO model'!$D$59)</f>
        <v>0.001714089059596962</v>
      </c>
      <c r="BH11" s="38">
        <f>IF('IO model'!$D$60=0,0,'Z domestic'!BH11/'IO model'!$D$60)</f>
        <v>0.006681173309871324</v>
      </c>
      <c r="BI11" s="38">
        <f>IF('IO model'!$D$61=0,0,'Z domestic'!BI11/'IO model'!$D$61)</f>
        <v>0.0040153262445258185</v>
      </c>
      <c r="BJ11" s="38">
        <f>IF('IO model'!$D$62=0,0,'Z domestic'!BJ11/'IO model'!$D$62)</f>
        <v>0.004863054073871725</v>
      </c>
      <c r="BK11" s="38">
        <f>IF('IO model'!$D$63=0,0,'Z domestic'!BK11/'IO model'!$D$63)</f>
        <v>0.0014372754257147321</v>
      </c>
      <c r="BL11" s="38">
        <f>IF('IO model'!$D$64=0,0,'Z domestic'!BL11/'IO model'!$D$64)</f>
        <v>0.0010804090597364906</v>
      </c>
      <c r="BM11" s="38">
        <f>IF('IO model'!$D$65=0,0,'Z domestic'!BM11/'IO model'!$D$65)</f>
        <v>0</v>
      </c>
      <c r="BN11" s="38">
        <f>IF('IO model'!$D$66=0,0,'Z domestic'!BN11/'IO model'!$D$66)</f>
        <v>0</v>
      </c>
    </row>
    <row r="12" spans="1:66" x14ac:dyDescent="0.25">
      <c r="A12" s="36" t="s">
        <v>93</v>
      </c>
      <c r="B12" s="27" t="s">
        <v>324</v>
      </c>
      <c r="C12" s="38">
        <f>IF('IO model'!$D$3=0,0,'Z domestic'!C12/'IO model'!$D$3)</f>
        <v>0.022147273160525702</v>
      </c>
      <c r="D12" s="38">
        <f>IF('IO model'!$D$4=0,0,'Z domestic'!D12/'IO model'!$D$4)</f>
        <v>0.017988762227762644</v>
      </c>
      <c r="E12" s="38">
        <f>IF('IO model'!$D$5=0,0,'Z domestic'!E12/'IO model'!$D$5)</f>
        <v>0.04208661657809541</v>
      </c>
      <c r="F12" s="38">
        <f>IF('IO model'!$D$6=0,0,'Z domestic'!F12/'IO model'!$D$6)</f>
        <v>0.018251780739913733</v>
      </c>
      <c r="G12" s="38">
        <f>IF('IO model'!$D$7=0,0,'Z domestic'!G12/'IO model'!$D$7)</f>
        <v>0.003399819877092604</v>
      </c>
      <c r="H12" s="38">
        <f>IF('IO model'!$D$8=0,0,'Z domestic'!H12/'IO model'!$D$8)</f>
        <v>0.0042028321027862536</v>
      </c>
      <c r="I12" s="38">
        <f>IF('IO model'!$D$9=0,0,'Z domestic'!I12/'IO model'!$D$9)</f>
        <v>0.005492917028042787</v>
      </c>
      <c r="J12" s="38">
        <f>IF('IO model'!$D$10=0,0,'Z domestic'!J12/'IO model'!$D$10)</f>
        <v>0.005340513795804253</v>
      </c>
      <c r="K12" s="38">
        <f>IF('IO model'!$D$11=0,0,'Z domestic'!K12/'IO model'!$D$11)</f>
        <v>0.004503832095774671</v>
      </c>
      <c r="L12" s="38">
        <f>IF('IO model'!$D$12=0,0,'Z domestic'!L12/'IO model'!$D$12)</f>
        <v>0.07141793113227633</v>
      </c>
      <c r="M12" s="38">
        <f>IF('IO model'!$D$13=0,0,'Z domestic'!M12/'IO model'!$D$13)</f>
        <v>0.05667275734288931</v>
      </c>
      <c r="N12" s="38">
        <f>IF('IO model'!$D$14=0,0,'Z domestic'!N12/'IO model'!$D$14)</f>
        <v>0.003507422559780659</v>
      </c>
      <c r="O12" s="38">
        <f>IF('IO model'!$D$15=0,0,'Z domestic'!O12/'IO model'!$D$15)</f>
        <v>0.008850686083726965</v>
      </c>
      <c r="P12" s="38">
        <f>IF('IO model'!$D$16=0,0,'Z domestic'!P12/'IO model'!$D$16)</f>
        <v>0.019333364435067106</v>
      </c>
      <c r="Q12" s="38">
        <f>IF('IO model'!$D$17=0,0,'Z domestic'!Q12/'IO model'!$D$17)</f>
        <v>0.012589299195015936</v>
      </c>
      <c r="R12" s="38">
        <f>IF('IO model'!$D$18=0,0,'Z domestic'!R12/'IO model'!$D$18)</f>
        <v>0.0031857298756410215</v>
      </c>
      <c r="S12" s="38">
        <f>IF('IO model'!$D$19=0,0,'Z domestic'!S12/'IO model'!$D$19)</f>
        <v>0.0015692097856800547</v>
      </c>
      <c r="T12" s="38">
        <f>IF('IO model'!$D$20=0,0,'Z domestic'!T12/'IO model'!$D$20)</f>
        <v>0.0032423167888580378</v>
      </c>
      <c r="U12" s="38">
        <f>IF('IO model'!$D$21=0,0,'Z domestic'!U12/'IO model'!$D$21)</f>
        <v>0.0022057109564484075</v>
      </c>
      <c r="V12" s="38">
        <f>IF('IO model'!$D$22=0,0,'Z domestic'!V12/'IO model'!$D$22)</f>
        <v>0.0027445051707067182</v>
      </c>
      <c r="W12" s="38">
        <f>IF('IO model'!$D$23=0,0,'Z domestic'!W12/'IO model'!$D$23)</f>
        <v>0.0019175494063035448</v>
      </c>
      <c r="X12" s="38">
        <f>IF('IO model'!$D$24=0,0,'Z domestic'!X12/'IO model'!$D$24)</f>
        <v>0.004244168063769312</v>
      </c>
      <c r="Y12" s="38">
        <f>IF('IO model'!$D$25=0,0,'Z domestic'!Y12/'IO model'!$D$25)</f>
        <v>0.0041335132064408845</v>
      </c>
      <c r="Z12" s="38">
        <f>IF('IO model'!$D$26=0,0,'Z domestic'!Z12/'IO model'!$D$26)</f>
        <v>0.009706301841226603</v>
      </c>
      <c r="AA12" s="38">
        <f>IF('IO model'!$D$27=0,0,'Z domestic'!AA12/'IO model'!$D$27)</f>
        <v>0.0037489861344531823</v>
      </c>
      <c r="AB12" s="38">
        <f>IF('IO model'!$D$28=0,0,'Z domestic'!AB12/'IO model'!$D$28)</f>
        <v>0.010184641127717223</v>
      </c>
      <c r="AC12" s="38">
        <f>IF('IO model'!$D$29=0,0,'Z domestic'!AC12/'IO model'!$D$29)</f>
        <v>0.00930491506444305</v>
      </c>
      <c r="AD12" s="38">
        <f>IF('IO model'!$D$30=0,0,'Z domestic'!AD12/'IO model'!$D$30)</f>
        <v>0.006703725793639756</v>
      </c>
      <c r="AE12" s="38">
        <f>IF('IO model'!$D$31=0,0,'Z domestic'!AE12/'IO model'!$D$31)</f>
        <v>0.005474735837995615</v>
      </c>
      <c r="AF12" s="38">
        <f>IF('IO model'!$D$32=0,0,'Z domestic'!AF12/'IO model'!$D$32)</f>
        <v>0.002969147046246912</v>
      </c>
      <c r="AG12" s="38">
        <f>IF('IO model'!$D$33=0,0,'Z domestic'!AG12/'IO model'!$D$33)</f>
        <v>0.05209974572475955</v>
      </c>
      <c r="AH12" s="38">
        <f>IF('IO model'!$D$34=0,0,'Z domestic'!AH12/'IO model'!$D$34)</f>
        <v>0.07169709148126646</v>
      </c>
      <c r="AI12" s="38">
        <f>IF('IO model'!$D$35=0,0,'Z domestic'!AI12/'IO model'!$D$35)</f>
        <v>0.10545602940757776</v>
      </c>
      <c r="AJ12" s="38">
        <f>IF('IO model'!$D$36=0,0,'Z domestic'!AJ12/'IO model'!$D$36)</f>
        <v>0.00976254281841431</v>
      </c>
      <c r="AK12" s="38">
        <f>IF('IO model'!$D$37=0,0,'Z domestic'!AK12/'IO model'!$D$37)</f>
        <v>0.011614167096423614</v>
      </c>
      <c r="AL12" s="38">
        <f>IF('IO model'!$D$38=0,0,'Z domestic'!AL12/'IO model'!$D$38)</f>
        <v>0.0026518929450454654</v>
      </c>
      <c r="AM12" s="38">
        <f>IF('IO model'!$D$39=0,0,'Z domestic'!AM12/'IO model'!$D$39)</f>
        <v>0.0011559168209847256</v>
      </c>
      <c r="AN12" s="38">
        <f>IF('IO model'!$D$40=0,0,'Z domestic'!AN12/'IO model'!$D$40)</f>
        <v>0.003424530532210288</v>
      </c>
      <c r="AO12" s="38">
        <f>IF('IO model'!$D$41=0,0,'Z domestic'!AO12/'IO model'!$D$41)</f>
        <v>0.0014575168257670624</v>
      </c>
      <c r="AP12" s="38">
        <f>IF('IO model'!$D$42=0,0,'Z domestic'!AP12/'IO model'!$D$42)</f>
        <v>0.0011156567152047188</v>
      </c>
      <c r="AQ12" s="38">
        <f>IF('IO model'!$D$43=0,0,'Z domestic'!AQ12/'IO model'!$D$43)</f>
        <v>0.000720478276777027</v>
      </c>
      <c r="AR12" s="38">
        <f>IF('IO model'!$D$44=0,0,'Z domestic'!AR12/'IO model'!$D$44)</f>
        <v>0.0017276271535828387</v>
      </c>
      <c r="AS12" s="38">
        <f>IF('IO model'!$D$45=0,0,'Z domestic'!AS12/'IO model'!$D$45)</f>
        <v>0.005380689136796257</v>
      </c>
      <c r="AT12" s="38">
        <f>IF('IO model'!$D$46=0,0,'Z domestic'!AT12/'IO model'!$D$46)</f>
        <v>0.0005630585770613929</v>
      </c>
      <c r="AU12" s="38">
        <f>IF('IO model'!$D$47=0,0,'Z domestic'!AU12/'IO model'!$D$47)</f>
        <v>0.0023781425707362267</v>
      </c>
      <c r="AV12" s="38">
        <f>IF('IO model'!$D$48=0,0,'Z domestic'!AV12/'IO model'!$D$48)</f>
        <v>0.0028014027976562945</v>
      </c>
      <c r="AW12" s="38">
        <f>IF('IO model'!$D$49=0,0,'Z domestic'!AW12/'IO model'!$D$49)</f>
        <v>0.0022343852630747375</v>
      </c>
      <c r="AX12" s="38">
        <f>IF('IO model'!$D$50=0,0,'Z domestic'!AX12/'IO model'!$D$50)</f>
        <v>0.0023560004749066834</v>
      </c>
      <c r="AY12" s="38">
        <f>IF('IO model'!$D$51=0,0,'Z domestic'!AY12/'IO model'!$D$51)</f>
        <v>0.0036187578117606862</v>
      </c>
      <c r="AZ12" s="38">
        <f>IF('IO model'!$D$52=0,0,'Z domestic'!AZ12/'IO model'!$D$52)</f>
        <v>0.00758663891702575</v>
      </c>
      <c r="BA12" s="38">
        <f>IF('IO model'!$D$53=0,0,'Z domestic'!BA12/'IO model'!$D$53)</f>
        <v>0.0012864945128604364</v>
      </c>
      <c r="BB12" s="38">
        <f>IF('IO model'!$D$54=0,0,'Z domestic'!BB12/'IO model'!$D$54)</f>
        <v>0.002321631301015055</v>
      </c>
      <c r="BC12" s="38">
        <f>IF('IO model'!$D$55=0,0,'Z domestic'!BC12/'IO model'!$D$55)</f>
        <v>0.004905887943150375</v>
      </c>
      <c r="BD12" s="38">
        <f>IF('IO model'!$D$56=0,0,'Z domestic'!BD12/'IO model'!$D$56)</f>
        <v>0.003642413009693843</v>
      </c>
      <c r="BE12" s="38">
        <f>IF('IO model'!$D$57=0,0,'Z domestic'!BE12/'IO model'!$D$57)</f>
        <v>0.0017340341346202728</v>
      </c>
      <c r="BF12" s="38">
        <f>IF('IO model'!$D$58=0,0,'Z domestic'!BF12/'IO model'!$D$58)</f>
        <v>0.002121956275613529</v>
      </c>
      <c r="BG12" s="38">
        <f>IF('IO model'!$D$59=0,0,'Z domestic'!BG12/'IO model'!$D$59)</f>
        <v>0.0024578937913975374</v>
      </c>
      <c r="BH12" s="38">
        <f>IF('IO model'!$D$60=0,0,'Z domestic'!BH12/'IO model'!$D$60)</f>
        <v>0.0030981546362777797</v>
      </c>
      <c r="BI12" s="38">
        <f>IF('IO model'!$D$61=0,0,'Z domestic'!BI12/'IO model'!$D$61)</f>
        <v>0.004618707873749856</v>
      </c>
      <c r="BJ12" s="38">
        <f>IF('IO model'!$D$62=0,0,'Z domestic'!BJ12/'IO model'!$D$62)</f>
        <v>0.0040832171150058235</v>
      </c>
      <c r="BK12" s="38">
        <f>IF('IO model'!$D$63=0,0,'Z domestic'!BK12/'IO model'!$D$63)</f>
        <v>0.003871270114044681</v>
      </c>
      <c r="BL12" s="38">
        <f>IF('IO model'!$D$64=0,0,'Z domestic'!BL12/'IO model'!$D$64)</f>
        <v>0.00580249146466235</v>
      </c>
      <c r="BM12" s="38">
        <f>IF('IO model'!$D$65=0,0,'Z domestic'!BM12/'IO model'!$D$65)</f>
        <v>0</v>
      </c>
      <c r="BN12" s="38">
        <f>IF('IO model'!$D$66=0,0,'Z domestic'!BN12/'IO model'!$D$66)</f>
        <v>0</v>
      </c>
    </row>
    <row r="13" spans="1:66" x14ac:dyDescent="0.25">
      <c r="A13" s="36" t="s">
        <v>95</v>
      </c>
      <c r="B13" s="27" t="s">
        <v>325</v>
      </c>
      <c r="C13" s="38">
        <f>IF('IO model'!$D$3=0,0,'Z domestic'!C13/'IO model'!$D$3)</f>
        <v>0.032162225149192564</v>
      </c>
      <c r="D13" s="38">
        <f>IF('IO model'!$D$4=0,0,'Z domestic'!D13/'IO model'!$D$4)</f>
        <v>0.004176134225565692</v>
      </c>
      <c r="E13" s="38">
        <f>IF('IO model'!$D$5=0,0,'Z domestic'!E13/'IO model'!$D$5)</f>
        <v>0.011483721214342433</v>
      </c>
      <c r="F13" s="38">
        <f>IF('IO model'!$D$6=0,0,'Z domestic'!F13/'IO model'!$D$6)</f>
        <v>0.008647996518398683</v>
      </c>
      <c r="G13" s="38">
        <f>IF('IO model'!$D$7=0,0,'Z domestic'!G13/'IO model'!$D$7)</f>
        <v>0.007823426573426571</v>
      </c>
      <c r="H13" s="38">
        <f>IF('IO model'!$D$8=0,0,'Z domestic'!H13/'IO model'!$D$8)</f>
        <v>0.03048919736007687</v>
      </c>
      <c r="I13" s="38">
        <f>IF('IO model'!$D$9=0,0,'Z domestic'!I13/'IO model'!$D$9)</f>
        <v>0.025242864554249983</v>
      </c>
      <c r="J13" s="38">
        <f>IF('IO model'!$D$10=0,0,'Z domestic'!J13/'IO model'!$D$10)</f>
        <v>0.030220170661516246</v>
      </c>
      <c r="K13" s="38">
        <f>IF('IO model'!$D$11=0,0,'Z domestic'!K13/'IO model'!$D$11)</f>
        <v>0.026151512437429004</v>
      </c>
      <c r="L13" s="38">
        <f>IF('IO model'!$D$12=0,0,'Z domestic'!L13/'IO model'!$D$12)</f>
        <v>0.023937491631098654</v>
      </c>
      <c r="M13" s="38">
        <f>IF('IO model'!$D$13=0,0,'Z domestic'!M13/'IO model'!$D$13)</f>
        <v>0.1678833048497699</v>
      </c>
      <c r="N13" s="38">
        <f>IF('IO model'!$D$14=0,0,'Z domestic'!N13/'IO model'!$D$14)</f>
        <v>0.033814481486524973</v>
      </c>
      <c r="O13" s="38">
        <f>IF('IO model'!$D$15=0,0,'Z domestic'!O13/'IO model'!$D$15)</f>
        <v>0.11268242382896859</v>
      </c>
      <c r="P13" s="38">
        <f>IF('IO model'!$D$16=0,0,'Z domestic'!P13/'IO model'!$D$16)</f>
        <v>0.025672098433977542</v>
      </c>
      <c r="Q13" s="38">
        <f>IF('IO model'!$D$17=0,0,'Z domestic'!Q13/'IO model'!$D$17)</f>
        <v>0.014726718637010198</v>
      </c>
      <c r="R13" s="38">
        <f>IF('IO model'!$D$18=0,0,'Z domestic'!R13/'IO model'!$D$18)</f>
        <v>0.010480654514538572</v>
      </c>
      <c r="S13" s="38">
        <f>IF('IO model'!$D$19=0,0,'Z domestic'!S13/'IO model'!$D$19)</f>
        <v>0.007573364897956684</v>
      </c>
      <c r="T13" s="38">
        <f>IF('IO model'!$D$20=0,0,'Z domestic'!T13/'IO model'!$D$20)</f>
        <v>0.013601743423297917</v>
      </c>
      <c r="U13" s="38">
        <f>IF('IO model'!$D$21=0,0,'Z domestic'!U13/'IO model'!$D$21)</f>
        <v>0.005717638120152148</v>
      </c>
      <c r="V13" s="38">
        <f>IF('IO model'!$D$22=0,0,'Z domestic'!V13/'IO model'!$D$22)</f>
        <v>0.008735568187961694</v>
      </c>
      <c r="W13" s="38">
        <f>IF('IO model'!$D$23=0,0,'Z domestic'!W13/'IO model'!$D$23)</f>
        <v>0.009248062663154763</v>
      </c>
      <c r="X13" s="38">
        <f>IF('IO model'!$D$24=0,0,'Z domestic'!X13/'IO model'!$D$24)</f>
        <v>0.0187096271861055</v>
      </c>
      <c r="Y13" s="38">
        <f>IF('IO model'!$D$25=0,0,'Z domestic'!Y13/'IO model'!$D$25)</f>
        <v>0.006456130789969762</v>
      </c>
      <c r="Z13" s="38">
        <f>IF('IO model'!$D$26=0,0,'Z domestic'!Z13/'IO model'!$D$26)</f>
        <v>0.009046166522861993</v>
      </c>
      <c r="AA13" s="38">
        <f>IF('IO model'!$D$27=0,0,'Z domestic'!AA13/'IO model'!$D$27)</f>
        <v>0.008307639236347204</v>
      </c>
      <c r="AB13" s="38">
        <f>IF('IO model'!$D$28=0,0,'Z domestic'!AB13/'IO model'!$D$28)</f>
        <v>0.0074183955844652665</v>
      </c>
      <c r="AC13" s="38">
        <f>IF('IO model'!$D$29=0,0,'Z domestic'!AC13/'IO model'!$D$29)</f>
        <v>0.007802961200913294</v>
      </c>
      <c r="AD13" s="38">
        <f>IF('IO model'!$D$30=0,0,'Z domestic'!AD13/'IO model'!$D$30)</f>
        <v>0.005072224928535683</v>
      </c>
      <c r="AE13" s="38">
        <f>IF('IO model'!$D$31=0,0,'Z domestic'!AE13/'IO model'!$D$31)</f>
        <v>0.005006351417567859</v>
      </c>
      <c r="AF13" s="38">
        <f>IF('IO model'!$D$32=0,0,'Z domestic'!AF13/'IO model'!$D$32)</f>
        <v>0.0021746029041275344</v>
      </c>
      <c r="AG13" s="38">
        <f>IF('IO model'!$D$33=0,0,'Z domestic'!AG13/'IO model'!$D$33)</f>
        <v>0.004543126940509643</v>
      </c>
      <c r="AH13" s="38">
        <f>IF('IO model'!$D$34=0,0,'Z domestic'!AH13/'IO model'!$D$34)</f>
        <v>0.0018317965379946526</v>
      </c>
      <c r="AI13" s="38">
        <f>IF('IO model'!$D$35=0,0,'Z domestic'!AI13/'IO model'!$D$35)</f>
        <v>0.005178593459850874</v>
      </c>
      <c r="AJ13" s="38">
        <f>IF('IO model'!$D$36=0,0,'Z domestic'!AJ13/'IO model'!$D$36)</f>
        <v>0.0019159779736957492</v>
      </c>
      <c r="AK13" s="38">
        <f>IF('IO model'!$D$37=0,0,'Z domestic'!AK13/'IO model'!$D$37)</f>
        <v>0.001395527528095721</v>
      </c>
      <c r="AL13" s="38">
        <f>IF('IO model'!$D$38=0,0,'Z domestic'!AL13/'IO model'!$D$38)</f>
        <v>0.0031799282155934106</v>
      </c>
      <c r="AM13" s="38">
        <f>IF('IO model'!$D$39=0,0,'Z domestic'!AM13/'IO model'!$D$39)</f>
        <v>0.00441399355253276</v>
      </c>
      <c r="AN13" s="38">
        <f>IF('IO model'!$D$40=0,0,'Z domestic'!AN13/'IO model'!$D$40)</f>
        <v>0.0024788733700161778</v>
      </c>
      <c r="AO13" s="38">
        <f>IF('IO model'!$D$41=0,0,'Z domestic'!AO13/'IO model'!$D$41)</f>
        <v>0.0012310049460901727</v>
      </c>
      <c r="AP13" s="38">
        <f>IF('IO model'!$D$42=0,0,'Z domestic'!AP13/'IO model'!$D$42)</f>
        <v>0.0015570931744815252</v>
      </c>
      <c r="AQ13" s="38">
        <f>IF('IO model'!$D$43=0,0,'Z domestic'!AQ13/'IO model'!$D$43)</f>
        <v>0.0005510244704958033</v>
      </c>
      <c r="AR13" s="38">
        <f>IF('IO model'!$D$44=0,0,'Z domestic'!AR13/'IO model'!$D$44)</f>
        <v>0.0005645758913382094</v>
      </c>
      <c r="AS13" s="38">
        <f>IF('IO model'!$D$45=0,0,'Z domestic'!AS13/'IO model'!$D$45)</f>
        <v>0.0008040036361650667</v>
      </c>
      <c r="AT13" s="38">
        <f>IF('IO model'!$D$46=0,0,'Z domestic'!AT13/'IO model'!$D$46)</f>
        <v>0.0011476948221563858</v>
      </c>
      <c r="AU13" s="38">
        <f>IF('IO model'!$D$47=0,0,'Z domestic'!AU13/'IO model'!$D$47)</f>
        <v>0.0015129385524363373</v>
      </c>
      <c r="AV13" s="38">
        <f>IF('IO model'!$D$48=0,0,'Z domestic'!AV13/'IO model'!$D$48)</f>
        <v>0.003589060390501545</v>
      </c>
      <c r="AW13" s="38">
        <f>IF('IO model'!$D$49=0,0,'Z domestic'!AW13/'IO model'!$D$49)</f>
        <v>0.008960345057170863</v>
      </c>
      <c r="AX13" s="38">
        <f>IF('IO model'!$D$50=0,0,'Z domestic'!AX13/'IO model'!$D$50)</f>
        <v>0.0017322510866386162</v>
      </c>
      <c r="AY13" s="38">
        <f>IF('IO model'!$D$51=0,0,'Z domestic'!AY13/'IO model'!$D$51)</f>
        <v>0.004997683355926246</v>
      </c>
      <c r="AZ13" s="38">
        <f>IF('IO model'!$D$52=0,0,'Z domestic'!AZ13/'IO model'!$D$52)</f>
        <v>0.0033215972762793765</v>
      </c>
      <c r="BA13" s="38">
        <f>IF('IO model'!$D$53=0,0,'Z domestic'!BA13/'IO model'!$D$53)</f>
        <v>0.0006101831451183846</v>
      </c>
      <c r="BB13" s="38">
        <f>IF('IO model'!$D$54=0,0,'Z domestic'!BB13/'IO model'!$D$54)</f>
        <v>0.0012621377038507962</v>
      </c>
      <c r="BC13" s="38">
        <f>IF('IO model'!$D$55=0,0,'Z domestic'!BC13/'IO model'!$D$55)</f>
        <v>0.009002956320922552</v>
      </c>
      <c r="BD13" s="38">
        <f>IF('IO model'!$D$56=0,0,'Z domestic'!BD13/'IO model'!$D$56)</f>
        <v>0.001562784307922038</v>
      </c>
      <c r="BE13" s="38">
        <f>IF('IO model'!$D$57=0,0,'Z domestic'!BE13/'IO model'!$D$57)</f>
        <v>0.0011087524189421388</v>
      </c>
      <c r="BF13" s="38">
        <f>IF('IO model'!$D$58=0,0,'Z domestic'!BF13/'IO model'!$D$58)</f>
        <v>0.008162682782924846</v>
      </c>
      <c r="BG13" s="38">
        <f>IF('IO model'!$D$59=0,0,'Z domestic'!BG13/'IO model'!$D$59)</f>
        <v>0.0025370141062853245</v>
      </c>
      <c r="BH13" s="38">
        <f>IF('IO model'!$D$60=0,0,'Z domestic'!BH13/'IO model'!$D$60)</f>
        <v>0.0027123582285485844</v>
      </c>
      <c r="BI13" s="38">
        <f>IF('IO model'!$D$61=0,0,'Z domestic'!BI13/'IO model'!$D$61)</f>
        <v>0.0025457905791702825</v>
      </c>
      <c r="BJ13" s="38">
        <f>IF('IO model'!$D$62=0,0,'Z domestic'!BJ13/'IO model'!$D$62)</f>
        <v>0.0023809181487498745</v>
      </c>
      <c r="BK13" s="38">
        <f>IF('IO model'!$D$63=0,0,'Z domestic'!BK13/'IO model'!$D$63)</f>
        <v>0.0025652241837212935</v>
      </c>
      <c r="BL13" s="38">
        <f>IF('IO model'!$D$64=0,0,'Z domestic'!BL13/'IO model'!$D$64)</f>
        <v>0.012415952714468095</v>
      </c>
      <c r="BM13" s="38">
        <f>IF('IO model'!$D$65=0,0,'Z domestic'!BM13/'IO model'!$D$65)</f>
        <v>0</v>
      </c>
      <c r="BN13" s="38">
        <f>IF('IO model'!$D$66=0,0,'Z domestic'!BN13/'IO model'!$D$66)</f>
        <v>0</v>
      </c>
    </row>
    <row r="14" spans="1:66" x14ac:dyDescent="0.25">
      <c r="A14" s="36" t="s">
        <v>97</v>
      </c>
      <c r="B14" s="27" t="s">
        <v>326</v>
      </c>
      <c r="C14" s="38">
        <f>IF('IO model'!$D$3=0,0,'Z domestic'!C14/'IO model'!$D$3)</f>
        <v>0.0032396848298851238</v>
      </c>
      <c r="D14" s="38">
        <f>IF('IO model'!$D$4=0,0,'Z domestic'!D14/'IO model'!$D$4)</f>
        <v>0.0003811042736520838</v>
      </c>
      <c r="E14" s="38">
        <f>IF('IO model'!$D$5=0,0,'Z domestic'!E14/'IO model'!$D$5)</f>
        <v>0.0016356836954234792</v>
      </c>
      <c r="F14" s="38">
        <f>IF('IO model'!$D$6=0,0,'Z domestic'!F14/'IO model'!$D$6)</f>
        <v>0.0007391057646577068</v>
      </c>
      <c r="G14" s="38">
        <f>IF('IO model'!$D$7=0,0,'Z domestic'!G14/'IO model'!$D$7)</f>
        <v>0.002517232346777801</v>
      </c>
      <c r="H14" s="38">
        <f>IF('IO model'!$D$8=0,0,'Z domestic'!H14/'IO model'!$D$8)</f>
        <v>0.0016328244261399468</v>
      </c>
      <c r="I14" s="38">
        <f>IF('IO model'!$D$9=0,0,'Z domestic'!I14/'IO model'!$D$9)</f>
        <v>0.0016231516071124477</v>
      </c>
      <c r="J14" s="38">
        <f>IF('IO model'!$D$10=0,0,'Z domestic'!J14/'IO model'!$D$10)</f>
        <v>0.0016108517518741339</v>
      </c>
      <c r="K14" s="38">
        <f>IF('IO model'!$D$11=0,0,'Z domestic'!K14/'IO model'!$D$11)</f>
        <v>0.0017984051771322473</v>
      </c>
      <c r="L14" s="38">
        <f>IF('IO model'!$D$12=0,0,'Z domestic'!L14/'IO model'!$D$12)</f>
        <v>0.0009949923433162583</v>
      </c>
      <c r="M14" s="38">
        <f>IF('IO model'!$D$13=0,0,'Z domestic'!M14/'IO model'!$D$13)</f>
        <v>0.008141020034621516</v>
      </c>
      <c r="N14" s="38">
        <f>IF('IO model'!$D$14=0,0,'Z domestic'!N14/'IO model'!$D$14)</f>
        <v>0.05528341685877251</v>
      </c>
      <c r="O14" s="38">
        <f>IF('IO model'!$D$15=0,0,'Z domestic'!O14/'IO model'!$D$15)</f>
        <v>0.007222258502928508</v>
      </c>
      <c r="P14" s="38">
        <f>IF('IO model'!$D$16=0,0,'Z domestic'!P14/'IO model'!$D$16)</f>
        <v>0.002064753809711567</v>
      </c>
      <c r="Q14" s="38">
        <f>IF('IO model'!$D$17=0,0,'Z domestic'!Q14/'IO model'!$D$17)</f>
        <v>0.0009378898769081621</v>
      </c>
      <c r="R14" s="38">
        <f>IF('IO model'!$D$18=0,0,'Z domestic'!R14/'IO model'!$D$18)</f>
        <v>0.0009055459570172852</v>
      </c>
      <c r="S14" s="38">
        <f>IF('IO model'!$D$19=0,0,'Z domestic'!S14/'IO model'!$D$19)</f>
        <v>0.00175508429332325</v>
      </c>
      <c r="T14" s="38">
        <f>IF('IO model'!$D$20=0,0,'Z domestic'!T14/'IO model'!$D$20)</f>
        <v>0.0013313923898856746</v>
      </c>
      <c r="U14" s="38">
        <f>IF('IO model'!$D$21=0,0,'Z domestic'!U14/'IO model'!$D$21)</f>
        <v>0.0012558505755475614</v>
      </c>
      <c r="V14" s="38">
        <f>IF('IO model'!$D$22=0,0,'Z domestic'!V14/'IO model'!$D$22)</f>
        <v>0.001061506645799426</v>
      </c>
      <c r="W14" s="38">
        <f>IF('IO model'!$D$23=0,0,'Z domestic'!W14/'IO model'!$D$23)</f>
        <v>0.000890434752019418</v>
      </c>
      <c r="X14" s="38">
        <f>IF('IO model'!$D$24=0,0,'Z domestic'!X14/'IO model'!$D$24)</f>
        <v>0.002098332691630456</v>
      </c>
      <c r="Y14" s="38">
        <f>IF('IO model'!$D$25=0,0,'Z domestic'!Y14/'IO model'!$D$25)</f>
        <v>0.0008170521003510282</v>
      </c>
      <c r="Z14" s="38">
        <f>IF('IO model'!$D$26=0,0,'Z domestic'!Z14/'IO model'!$D$26)</f>
        <v>0.0006973700576799148</v>
      </c>
      <c r="AA14" s="38">
        <f>IF('IO model'!$D$27=0,0,'Z domestic'!AA14/'IO model'!$D$27)</f>
        <v>0.0007740302171133376</v>
      </c>
      <c r="AB14" s="38">
        <f>IF('IO model'!$D$28=0,0,'Z domestic'!AB14/'IO model'!$D$28)</f>
        <v>0.0013103630486564735</v>
      </c>
      <c r="AC14" s="38">
        <f>IF('IO model'!$D$29=0,0,'Z domestic'!AC14/'IO model'!$D$29)</f>
        <v>0.0009498328525896273</v>
      </c>
      <c r="AD14" s="38">
        <f>IF('IO model'!$D$30=0,0,'Z domestic'!AD14/'IO model'!$D$30)</f>
        <v>0.0008123042931266503</v>
      </c>
      <c r="AE14" s="38">
        <f>IF('IO model'!$D$31=0,0,'Z domestic'!AE14/'IO model'!$D$31)</f>
        <v>0.003199879803082224</v>
      </c>
      <c r="AF14" s="38">
        <f>IF('IO model'!$D$32=0,0,'Z domestic'!AF14/'IO model'!$D$32)</f>
        <v>0.0012649720852358692</v>
      </c>
      <c r="AG14" s="38">
        <f>IF('IO model'!$D$33=0,0,'Z domestic'!AG14/'IO model'!$D$33)</f>
        <v>0.0006894985128641203</v>
      </c>
      <c r="AH14" s="38">
        <f>IF('IO model'!$D$34=0,0,'Z domestic'!AH14/'IO model'!$D$34)</f>
        <v>0.0006916973575187116</v>
      </c>
      <c r="AI14" s="38">
        <f>IF('IO model'!$D$35=0,0,'Z domestic'!AI14/'IO model'!$D$35)</f>
        <v>0.0017000465029467682</v>
      </c>
      <c r="AJ14" s="38">
        <f>IF('IO model'!$D$36=0,0,'Z domestic'!AJ14/'IO model'!$D$36)</f>
        <v>0.0006917997867704176</v>
      </c>
      <c r="AK14" s="38">
        <f>IF('IO model'!$D$37=0,0,'Z domestic'!AK14/'IO model'!$D$37)</f>
        <v>0.000601544356108721</v>
      </c>
      <c r="AL14" s="38">
        <f>IF('IO model'!$D$38=0,0,'Z domestic'!AL14/'IO model'!$D$38)</f>
        <v>0.0009230196227009429</v>
      </c>
      <c r="AM14" s="38">
        <f>IF('IO model'!$D$39=0,0,'Z domestic'!AM14/'IO model'!$D$39)</f>
        <v>0.0033511646381636923</v>
      </c>
      <c r="AN14" s="38">
        <f>IF('IO model'!$D$40=0,0,'Z domestic'!AN14/'IO model'!$D$40)</f>
        <v>0.001533795654612628</v>
      </c>
      <c r="AO14" s="38">
        <f>IF('IO model'!$D$41=0,0,'Z domestic'!AO14/'IO model'!$D$41)</f>
        <v>0.0008720707367560249</v>
      </c>
      <c r="AP14" s="38">
        <f>IF('IO model'!$D$42=0,0,'Z domestic'!AP14/'IO model'!$D$42)</f>
        <v>0.0015596332938526206</v>
      </c>
      <c r="AQ14" s="38">
        <f>IF('IO model'!$D$43=0,0,'Z domestic'!AQ14/'IO model'!$D$43)</f>
        <v>0.00039295546732399716</v>
      </c>
      <c r="AR14" s="38">
        <f>IF('IO model'!$D$44=0,0,'Z domestic'!AR14/'IO model'!$D$44)</f>
        <v>0.00038037210162565453</v>
      </c>
      <c r="AS14" s="38">
        <f>IF('IO model'!$D$45=0,0,'Z domestic'!AS14/'IO model'!$D$45)</f>
        <v>0.0005894313513235706</v>
      </c>
      <c r="AT14" s="38">
        <f>IF('IO model'!$D$46=0,0,'Z domestic'!AT14/'IO model'!$D$46)</f>
        <v>0.0002321851927307824</v>
      </c>
      <c r="AU14" s="38">
        <f>IF('IO model'!$D$47=0,0,'Z domestic'!AU14/'IO model'!$D$47)</f>
        <v>0.0014044683717708735</v>
      </c>
      <c r="AV14" s="38">
        <f>IF('IO model'!$D$48=0,0,'Z domestic'!AV14/'IO model'!$D$48)</f>
        <v>0.001189291603240011</v>
      </c>
      <c r="AW14" s="38">
        <f>IF('IO model'!$D$49=0,0,'Z domestic'!AW14/'IO model'!$D$49)</f>
        <v>0.0059477731278421014</v>
      </c>
      <c r="AX14" s="38">
        <f>IF('IO model'!$D$50=0,0,'Z domestic'!AX14/'IO model'!$D$50)</f>
        <v>0.0011409343499425187</v>
      </c>
      <c r="AY14" s="38">
        <f>IF('IO model'!$D$51=0,0,'Z domestic'!AY14/'IO model'!$D$51)</f>
        <v>0.005683459161313396</v>
      </c>
      <c r="AZ14" s="38">
        <f>IF('IO model'!$D$52=0,0,'Z domestic'!AZ14/'IO model'!$D$52)</f>
        <v>0.003057508850897792</v>
      </c>
      <c r="BA14" s="38">
        <f>IF('IO model'!$D$53=0,0,'Z domestic'!BA14/'IO model'!$D$53)</f>
        <v>0.0004178101338495342</v>
      </c>
      <c r="BB14" s="38">
        <f>IF('IO model'!$D$54=0,0,'Z domestic'!BB14/'IO model'!$D$54)</f>
        <v>0.0007140412420647678</v>
      </c>
      <c r="BC14" s="38">
        <f>IF('IO model'!$D$55=0,0,'Z domestic'!BC14/'IO model'!$D$55)</f>
        <v>0.0014461900696202293</v>
      </c>
      <c r="BD14" s="38">
        <f>IF('IO model'!$D$56=0,0,'Z domestic'!BD14/'IO model'!$D$56)</f>
        <v>0.0009758439807919046</v>
      </c>
      <c r="BE14" s="38">
        <f>IF('IO model'!$D$57=0,0,'Z domestic'!BE14/'IO model'!$D$57)</f>
        <v>0.0006776003416173276</v>
      </c>
      <c r="BF14" s="38">
        <f>IF('IO model'!$D$58=0,0,'Z domestic'!BF14/'IO model'!$D$58)</f>
        <v>0.02089266635837413</v>
      </c>
      <c r="BG14" s="38">
        <f>IF('IO model'!$D$59=0,0,'Z domestic'!BG14/'IO model'!$D$59)</f>
        <v>0.003921158542725523</v>
      </c>
      <c r="BH14" s="38">
        <f>IF('IO model'!$D$60=0,0,'Z domestic'!BH14/'IO model'!$D$60)</f>
        <v>0.0008479665387079485</v>
      </c>
      <c r="BI14" s="38">
        <f>IF('IO model'!$D$61=0,0,'Z domestic'!BI14/'IO model'!$D$61)</f>
        <v>0.001032947212008172</v>
      </c>
      <c r="BJ14" s="38">
        <f>IF('IO model'!$D$62=0,0,'Z domestic'!BJ14/'IO model'!$D$62)</f>
        <v>0.0008177936250053917</v>
      </c>
      <c r="BK14" s="38">
        <f>IF('IO model'!$D$63=0,0,'Z domestic'!BK14/'IO model'!$D$63)</f>
        <v>0.0005655366349007968</v>
      </c>
      <c r="BL14" s="38">
        <f>IF('IO model'!$D$64=0,0,'Z domestic'!BL14/'IO model'!$D$64)</f>
        <v>0.0011148845574698591</v>
      </c>
      <c r="BM14" s="38">
        <f>IF('IO model'!$D$65=0,0,'Z domestic'!BM14/'IO model'!$D$65)</f>
        <v>0</v>
      </c>
      <c r="BN14" s="38">
        <f>IF('IO model'!$D$66=0,0,'Z domestic'!BN14/'IO model'!$D$66)</f>
        <v>0</v>
      </c>
    </row>
    <row r="15" spans="1:66" x14ac:dyDescent="0.25">
      <c r="A15" s="36" t="s">
        <v>99</v>
      </c>
      <c r="B15" s="27" t="s">
        <v>327</v>
      </c>
      <c r="C15" s="38">
        <f>IF('IO model'!$D$3=0,0,'Z domestic'!C15/'IO model'!$D$3)</f>
        <v>0.003994005238869585</v>
      </c>
      <c r="D15" s="38">
        <f>IF('IO model'!$D$4=0,0,'Z domestic'!D15/'IO model'!$D$4)</f>
        <v>0.0012730163762748176</v>
      </c>
      <c r="E15" s="38">
        <f>IF('IO model'!$D$5=0,0,'Z domestic'!E15/'IO model'!$D$5)</f>
        <v>0.004615207107418945</v>
      </c>
      <c r="F15" s="38">
        <f>IF('IO model'!$D$6=0,0,'Z domestic'!F15/'IO model'!$D$6)</f>
        <v>0.0028636905341209782</v>
      </c>
      <c r="G15" s="38">
        <f>IF('IO model'!$D$7=0,0,'Z domestic'!G15/'IO model'!$D$7)</f>
        <v>0.012448788585152219</v>
      </c>
      <c r="H15" s="38">
        <f>IF('IO model'!$D$8=0,0,'Z domestic'!H15/'IO model'!$D$8)</f>
        <v>0.010800883253492698</v>
      </c>
      <c r="I15" s="38">
        <f>IF('IO model'!$D$9=0,0,'Z domestic'!I15/'IO model'!$D$9)</f>
        <v>0.008163847225734619</v>
      </c>
      <c r="J15" s="38">
        <f>IF('IO model'!$D$10=0,0,'Z domestic'!J15/'IO model'!$D$10)</f>
        <v>0.011512232475542446</v>
      </c>
      <c r="K15" s="38">
        <f>IF('IO model'!$D$11=0,0,'Z domestic'!K15/'IO model'!$D$11)</f>
        <v>0.012448091486932773</v>
      </c>
      <c r="L15" s="38">
        <f>IF('IO model'!$D$12=0,0,'Z domestic'!L15/'IO model'!$D$12)</f>
        <v>0.002858421791893596</v>
      </c>
      <c r="M15" s="38">
        <f>IF('IO model'!$D$13=0,0,'Z domestic'!M15/'IO model'!$D$13)</f>
        <v>0.013040350532993265</v>
      </c>
      <c r="N15" s="38">
        <f>IF('IO model'!$D$14=0,0,'Z domestic'!N15/'IO model'!$D$14)</f>
        <v>0.010687775611074127</v>
      </c>
      <c r="O15" s="38">
        <f>IF('IO model'!$D$15=0,0,'Z domestic'!O15/'IO model'!$D$15)</f>
        <v>0.10809227606808455</v>
      </c>
      <c r="P15" s="38">
        <f>IF('IO model'!$D$16=0,0,'Z domestic'!P15/'IO model'!$D$16)</f>
        <v>0.012599964483826599</v>
      </c>
      <c r="Q15" s="38">
        <f>IF('IO model'!$D$17=0,0,'Z domestic'!Q15/'IO model'!$D$17)</f>
        <v>0.0052184899992848135</v>
      </c>
      <c r="R15" s="38">
        <f>IF('IO model'!$D$18=0,0,'Z domestic'!R15/'IO model'!$D$18)</f>
        <v>0.012928348436165329</v>
      </c>
      <c r="S15" s="38">
        <f>IF('IO model'!$D$19=0,0,'Z domestic'!S15/'IO model'!$D$19)</f>
        <v>0.008806315443848155</v>
      </c>
      <c r="T15" s="38">
        <f>IF('IO model'!$D$20=0,0,'Z domestic'!T15/'IO model'!$D$20)</f>
        <v>0.02272424683547754</v>
      </c>
      <c r="U15" s="38">
        <f>IF('IO model'!$D$21=0,0,'Z domestic'!U15/'IO model'!$D$21)</f>
        <v>0.015416312441044999</v>
      </c>
      <c r="V15" s="38">
        <f>IF('IO model'!$D$22=0,0,'Z domestic'!V15/'IO model'!$D$22)</f>
        <v>0.02816752906160753</v>
      </c>
      <c r="W15" s="38">
        <f>IF('IO model'!$D$23=0,0,'Z domestic'!W15/'IO model'!$D$23)</f>
        <v>0.008836923654197647</v>
      </c>
      <c r="X15" s="38">
        <f>IF('IO model'!$D$24=0,0,'Z domestic'!X15/'IO model'!$D$24)</f>
        <v>0.020879035316992887</v>
      </c>
      <c r="Y15" s="38">
        <f>IF('IO model'!$D$25=0,0,'Z domestic'!Y15/'IO model'!$D$25)</f>
        <v>0.008999332166347752</v>
      </c>
      <c r="Z15" s="38">
        <f>IF('IO model'!$D$26=0,0,'Z domestic'!Z15/'IO model'!$D$26)</f>
        <v>0.0010826647822495476</v>
      </c>
      <c r="AA15" s="38">
        <f>IF('IO model'!$D$27=0,0,'Z domestic'!AA15/'IO model'!$D$27)</f>
        <v>0.0026442468743006287</v>
      </c>
      <c r="AB15" s="38">
        <f>IF('IO model'!$D$28=0,0,'Z domestic'!AB15/'IO model'!$D$28)</f>
        <v>0.0050794199037576355</v>
      </c>
      <c r="AC15" s="38">
        <f>IF('IO model'!$D$29=0,0,'Z domestic'!AC15/'IO model'!$D$29)</f>
        <v>0.019928430834649388</v>
      </c>
      <c r="AD15" s="38">
        <f>IF('IO model'!$D$30=0,0,'Z domestic'!AD15/'IO model'!$D$30)</f>
        <v>0.010344079790927644</v>
      </c>
      <c r="AE15" s="38">
        <f>IF('IO model'!$D$31=0,0,'Z domestic'!AE15/'IO model'!$D$31)</f>
        <v>0.0038839877324701663</v>
      </c>
      <c r="AF15" s="38">
        <f>IF('IO model'!$D$32=0,0,'Z domestic'!AF15/'IO model'!$D$32)</f>
        <v>0.0035493980119267266</v>
      </c>
      <c r="AG15" s="38">
        <f>IF('IO model'!$D$33=0,0,'Z domestic'!AG15/'IO model'!$D$33)</f>
        <v>0.005325611916979406</v>
      </c>
      <c r="AH15" s="38">
        <f>IF('IO model'!$D$34=0,0,'Z domestic'!AH15/'IO model'!$D$34)</f>
        <v>0.0004453981743823962</v>
      </c>
      <c r="AI15" s="38">
        <f>IF('IO model'!$D$35=0,0,'Z domestic'!AI15/'IO model'!$D$35)</f>
        <v>0.00106925142909566</v>
      </c>
      <c r="AJ15" s="38">
        <f>IF('IO model'!$D$36=0,0,'Z domestic'!AJ15/'IO model'!$D$36)</f>
        <v>0.002074982026838437</v>
      </c>
      <c r="AK15" s="38">
        <f>IF('IO model'!$D$37=0,0,'Z domestic'!AK15/'IO model'!$D$37)</f>
        <v>0.0013678384898398535</v>
      </c>
      <c r="AL15" s="38">
        <f>IF('IO model'!$D$38=0,0,'Z domestic'!AL15/'IO model'!$D$38)</f>
        <v>0.0015276633814017802</v>
      </c>
      <c r="AM15" s="38">
        <f>IF('IO model'!$D$39=0,0,'Z domestic'!AM15/'IO model'!$D$39)</f>
        <v>0.0018147622959635097</v>
      </c>
      <c r="AN15" s="38">
        <f>IF('IO model'!$D$40=0,0,'Z domestic'!AN15/'IO model'!$D$40)</f>
        <v>0.0017470320735387508</v>
      </c>
      <c r="AO15" s="38">
        <f>IF('IO model'!$D$41=0,0,'Z domestic'!AO15/'IO model'!$D$41)</f>
        <v>0.002550581845130924</v>
      </c>
      <c r="AP15" s="38">
        <f>IF('IO model'!$D$42=0,0,'Z domestic'!AP15/'IO model'!$D$42)</f>
        <v>0.0007961459857404955</v>
      </c>
      <c r="AQ15" s="38">
        <f>IF('IO model'!$D$43=0,0,'Z domestic'!AQ15/'IO model'!$D$43)</f>
        <v>0.0005284945443424299</v>
      </c>
      <c r="AR15" s="38">
        <f>IF('IO model'!$D$44=0,0,'Z domestic'!AR15/'IO model'!$D$44)</f>
        <v>0.0006069502407984724</v>
      </c>
      <c r="AS15" s="38">
        <f>IF('IO model'!$D$45=0,0,'Z domestic'!AS15/'IO model'!$D$45)</f>
        <v>0.0006607413022738882</v>
      </c>
      <c r="AT15" s="38">
        <f>IF('IO model'!$D$46=0,0,'Z domestic'!AT15/'IO model'!$D$46)</f>
        <v>0.0012210114700243982</v>
      </c>
      <c r="AU15" s="38">
        <f>IF('IO model'!$D$47=0,0,'Z domestic'!AU15/'IO model'!$D$47)</f>
        <v>0.0012867385415364068</v>
      </c>
      <c r="AV15" s="38">
        <f>IF('IO model'!$D$48=0,0,'Z domestic'!AV15/'IO model'!$D$48)</f>
        <v>0.0037418195782419174</v>
      </c>
      <c r="AW15" s="38">
        <f>IF('IO model'!$D$49=0,0,'Z domestic'!AW15/'IO model'!$D$49)</f>
        <v>0.002108556021906504</v>
      </c>
      <c r="AX15" s="38">
        <f>IF('IO model'!$D$50=0,0,'Z domestic'!AX15/'IO model'!$D$50)</f>
        <v>0.0028697105096269953</v>
      </c>
      <c r="AY15" s="38">
        <f>IF('IO model'!$D$51=0,0,'Z domestic'!AY15/'IO model'!$D$51)</f>
        <v>0.004076556176468058</v>
      </c>
      <c r="AZ15" s="38">
        <f>IF('IO model'!$D$52=0,0,'Z domestic'!AZ15/'IO model'!$D$52)</f>
        <v>0.0019913841490490102</v>
      </c>
      <c r="BA15" s="38">
        <f>IF('IO model'!$D$53=0,0,'Z domestic'!BA15/'IO model'!$D$53)</f>
        <v>0.00035941118400006184</v>
      </c>
      <c r="BB15" s="38">
        <f>IF('IO model'!$D$54=0,0,'Z domestic'!BB15/'IO model'!$D$54)</f>
        <v>0.0006550031952348317</v>
      </c>
      <c r="BC15" s="38">
        <f>IF('IO model'!$D$55=0,0,'Z domestic'!BC15/'IO model'!$D$55)</f>
        <v>0.005723483694473385</v>
      </c>
      <c r="BD15" s="38">
        <f>IF('IO model'!$D$56=0,0,'Z domestic'!BD15/'IO model'!$D$56)</f>
        <v>0.0007317263660806407</v>
      </c>
      <c r="BE15" s="38">
        <f>IF('IO model'!$D$57=0,0,'Z domestic'!BE15/'IO model'!$D$57)</f>
        <v>0.0004346470462640689</v>
      </c>
      <c r="BF15" s="38">
        <f>IF('IO model'!$D$58=0,0,'Z domestic'!BF15/'IO model'!$D$58)</f>
        <v>0.0020174291591586804</v>
      </c>
      <c r="BG15" s="38">
        <f>IF('IO model'!$D$59=0,0,'Z domestic'!BG15/'IO model'!$D$59)</f>
        <v>0.0018304641614482297</v>
      </c>
      <c r="BH15" s="38">
        <f>IF('IO model'!$D$60=0,0,'Z domestic'!BH15/'IO model'!$D$60)</f>
        <v>0.002605871437274915</v>
      </c>
      <c r="BI15" s="38">
        <f>IF('IO model'!$D$61=0,0,'Z domestic'!BI15/'IO model'!$D$61)</f>
        <v>0.0015485429591918548</v>
      </c>
      <c r="BJ15" s="38">
        <f>IF('IO model'!$D$62=0,0,'Z domestic'!BJ15/'IO model'!$D$62)</f>
        <v>0.001293402153753253</v>
      </c>
      <c r="BK15" s="38">
        <f>IF('IO model'!$D$63=0,0,'Z domestic'!BK15/'IO model'!$D$63)</f>
        <v>0.006286517731604436</v>
      </c>
      <c r="BL15" s="38">
        <f>IF('IO model'!$D$64=0,0,'Z domestic'!BL15/'IO model'!$D$64)</f>
        <v>0.0024466995545235305</v>
      </c>
      <c r="BM15" s="38">
        <f>IF('IO model'!$D$65=0,0,'Z domestic'!BM15/'IO model'!$D$65)</f>
        <v>0</v>
      </c>
      <c r="BN15" s="38">
        <f>IF('IO model'!$D$66=0,0,'Z domestic'!BN15/'IO model'!$D$66)</f>
        <v>0</v>
      </c>
    </row>
    <row r="16" spans="1:66" x14ac:dyDescent="0.25">
      <c r="A16" s="36" t="s">
        <v>101</v>
      </c>
      <c r="B16" s="27" t="s">
        <v>328</v>
      </c>
      <c r="C16" s="38">
        <f>IF('IO model'!$D$3=0,0,'Z domestic'!C16/'IO model'!$D$3)</f>
        <v>0.0032592367590233463</v>
      </c>
      <c r="D16" s="38">
        <f>IF('IO model'!$D$4=0,0,'Z domestic'!D16/'IO model'!$D$4)</f>
        <v>0.0012554023132068644</v>
      </c>
      <c r="E16" s="38">
        <f>IF('IO model'!$D$5=0,0,'Z domestic'!E16/'IO model'!$D$5)</f>
        <v>0.004214770020157596</v>
      </c>
      <c r="F16" s="38">
        <f>IF('IO model'!$D$6=0,0,'Z domestic'!F16/'IO model'!$D$6)</f>
        <v>0.008247685818534385</v>
      </c>
      <c r="G16" s="38">
        <f>IF('IO model'!$D$7=0,0,'Z domestic'!G16/'IO model'!$D$7)</f>
        <v>0.00533003402321584</v>
      </c>
      <c r="H16" s="38">
        <f>IF('IO model'!$D$8=0,0,'Z domestic'!H16/'IO model'!$D$8)</f>
        <v>0.002075505174270411</v>
      </c>
      <c r="I16" s="38">
        <f>IF('IO model'!$D$9=0,0,'Z domestic'!I16/'IO model'!$D$9)</f>
        <v>0.009498463691812788</v>
      </c>
      <c r="J16" s="38">
        <f>IF('IO model'!$D$10=0,0,'Z domestic'!J16/'IO model'!$D$10)</f>
        <v>0.0015359805460397392</v>
      </c>
      <c r="K16" s="38">
        <f>IF('IO model'!$D$11=0,0,'Z domestic'!K16/'IO model'!$D$11)</f>
        <v>0.0009624666442043727</v>
      </c>
      <c r="L16" s="38">
        <f>IF('IO model'!$D$12=0,0,'Z domestic'!L16/'IO model'!$D$12)</f>
        <v>0.0019844742989087788</v>
      </c>
      <c r="M16" s="38">
        <f>IF('IO model'!$D$13=0,0,'Z domestic'!M16/'IO model'!$D$13)</f>
        <v>0.004641520762272161</v>
      </c>
      <c r="N16" s="38">
        <f>IF('IO model'!$D$14=0,0,'Z domestic'!N16/'IO model'!$D$14)</f>
        <v>0.003299932128292062</v>
      </c>
      <c r="O16" s="38">
        <f>IF('IO model'!$D$15=0,0,'Z domestic'!O16/'IO model'!$D$15)</f>
        <v>0.0066961726906808825</v>
      </c>
      <c r="P16" s="38">
        <f>IF('IO model'!$D$16=0,0,'Z domestic'!P16/'IO model'!$D$16)</f>
        <v>0.09768640723807576</v>
      </c>
      <c r="Q16" s="38">
        <f>IF('IO model'!$D$17=0,0,'Z domestic'!Q16/'IO model'!$D$17)</f>
        <v>0.007832900247137262</v>
      </c>
      <c r="R16" s="38">
        <f>IF('IO model'!$D$18=0,0,'Z domestic'!R16/'IO model'!$D$18)</f>
        <v>0.0059164469064486224</v>
      </c>
      <c r="S16" s="38">
        <f>IF('IO model'!$D$19=0,0,'Z domestic'!S16/'IO model'!$D$19)</f>
        <v>0.0036286380530564494</v>
      </c>
      <c r="T16" s="38">
        <f>IF('IO model'!$D$20=0,0,'Z domestic'!T16/'IO model'!$D$20)</f>
        <v>0.006649176029019685</v>
      </c>
      <c r="U16" s="38">
        <f>IF('IO model'!$D$21=0,0,'Z domestic'!U16/'IO model'!$D$21)</f>
        <v>0.002971572270758549</v>
      </c>
      <c r="V16" s="38">
        <f>IF('IO model'!$D$22=0,0,'Z domestic'!V16/'IO model'!$D$22)</f>
        <v>0.004514301129043579</v>
      </c>
      <c r="W16" s="38">
        <f>IF('IO model'!$D$23=0,0,'Z domestic'!W16/'IO model'!$D$23)</f>
        <v>0.002938434681664079</v>
      </c>
      <c r="X16" s="38">
        <f>IF('IO model'!$D$24=0,0,'Z domestic'!X16/'IO model'!$D$24)</f>
        <v>0.006534654455501417</v>
      </c>
      <c r="Y16" s="38">
        <f>IF('IO model'!$D$25=0,0,'Z domestic'!Y16/'IO model'!$D$25)</f>
        <v>0.0029413875612637015</v>
      </c>
      <c r="Z16" s="38">
        <f>IF('IO model'!$D$26=0,0,'Z domestic'!Z16/'IO model'!$D$26)</f>
        <v>0.002561964365550847</v>
      </c>
      <c r="AA16" s="38">
        <f>IF('IO model'!$D$27=0,0,'Z domestic'!AA16/'IO model'!$D$27)</f>
        <v>0.004816663174265134</v>
      </c>
      <c r="AB16" s="38">
        <f>IF('IO model'!$D$28=0,0,'Z domestic'!AB16/'IO model'!$D$28)</f>
        <v>0.003860909555020111</v>
      </c>
      <c r="AC16" s="38">
        <f>IF('IO model'!$D$29=0,0,'Z domestic'!AC16/'IO model'!$D$29)</f>
        <v>0.04675728169110077</v>
      </c>
      <c r="AD16" s="38">
        <f>IF('IO model'!$D$30=0,0,'Z domestic'!AD16/'IO model'!$D$30)</f>
        <v>0.0026180813520288036</v>
      </c>
      <c r="AE16" s="38">
        <f>IF('IO model'!$D$31=0,0,'Z domestic'!AE16/'IO model'!$D$31)</f>
        <v>0.0016001668594674246</v>
      </c>
      <c r="AF16" s="38">
        <f>IF('IO model'!$D$32=0,0,'Z domestic'!AF16/'IO model'!$D$32)</f>
        <v>0.000915965046838047</v>
      </c>
      <c r="AG16" s="38">
        <f>IF('IO model'!$D$33=0,0,'Z domestic'!AG16/'IO model'!$D$33)</f>
        <v>0.001230710812875232</v>
      </c>
      <c r="AH16" s="38">
        <f>IF('IO model'!$D$34=0,0,'Z domestic'!AH16/'IO model'!$D$34)</f>
        <v>0.00030122304279040673</v>
      </c>
      <c r="AI16" s="38">
        <f>IF('IO model'!$D$35=0,0,'Z domestic'!AI16/'IO model'!$D$35)</f>
        <v>0.0007250663536944535</v>
      </c>
      <c r="AJ16" s="38">
        <f>IF('IO model'!$D$36=0,0,'Z domestic'!AJ16/'IO model'!$D$36)</f>
        <v>0.0011162279286237341</v>
      </c>
      <c r="AK16" s="38">
        <f>IF('IO model'!$D$37=0,0,'Z domestic'!AK16/'IO model'!$D$37)</f>
        <v>0.00029004267573021187</v>
      </c>
      <c r="AL16" s="38">
        <f>IF('IO model'!$D$38=0,0,'Z domestic'!AL16/'IO model'!$D$38)</f>
        <v>0.0016572218540132882</v>
      </c>
      <c r="AM16" s="38">
        <f>IF('IO model'!$D$39=0,0,'Z domestic'!AM16/'IO model'!$D$39)</f>
        <v>0.0003163181292765082</v>
      </c>
      <c r="AN16" s="38">
        <f>IF('IO model'!$D$40=0,0,'Z domestic'!AN16/'IO model'!$D$40)</f>
        <v>0.000343611946802149</v>
      </c>
      <c r="AO16" s="38">
        <f>IF('IO model'!$D$41=0,0,'Z domestic'!AO16/'IO model'!$D$41)</f>
        <v>0.0011767001749368672</v>
      </c>
      <c r="AP16" s="38">
        <f>IF('IO model'!$D$42=0,0,'Z domestic'!AP16/'IO model'!$D$42)</f>
        <v>0.0003870053298961889</v>
      </c>
      <c r="AQ16" s="38">
        <f>IF('IO model'!$D$43=0,0,'Z domestic'!AQ16/'IO model'!$D$43)</f>
        <v>0.00016334196461195737</v>
      </c>
      <c r="AR16" s="38">
        <f>IF('IO model'!$D$44=0,0,'Z domestic'!AR16/'IO model'!$D$44)</f>
        <v>0.00009845804727531688</v>
      </c>
      <c r="AS16" s="38">
        <f>IF('IO model'!$D$45=0,0,'Z domestic'!AS16/'IO model'!$D$45)</f>
        <v>0.00018662649325285806</v>
      </c>
      <c r="AT16" s="38">
        <f>IF('IO model'!$D$46=0,0,'Z domestic'!AT16/'IO model'!$D$46)</f>
        <v>0.0019041462129343084</v>
      </c>
      <c r="AU16" s="38">
        <f>IF('IO model'!$D$47=0,0,'Z domestic'!AU16/'IO model'!$D$47)</f>
        <v>0.0005090161648789077</v>
      </c>
      <c r="AV16" s="38">
        <f>IF('IO model'!$D$48=0,0,'Z domestic'!AV16/'IO model'!$D$48)</f>
        <v>0.001226756630306263</v>
      </c>
      <c r="AW16" s="38">
        <f>IF('IO model'!$D$49=0,0,'Z domestic'!AW16/'IO model'!$D$49)</f>
        <v>0.0016997127917029256</v>
      </c>
      <c r="AX16" s="38">
        <f>IF('IO model'!$D$50=0,0,'Z domestic'!AX16/'IO model'!$D$50)</f>
        <v>0.000809078825822182</v>
      </c>
      <c r="AY16" s="38">
        <f>IF('IO model'!$D$51=0,0,'Z domestic'!AY16/'IO model'!$D$51)</f>
        <v>0.0015153433119038636</v>
      </c>
      <c r="AZ16" s="38">
        <f>IF('IO model'!$D$52=0,0,'Z domestic'!AZ16/'IO model'!$D$52)</f>
        <v>0.0009252594472002283</v>
      </c>
      <c r="BA16" s="38">
        <f>IF('IO model'!$D$53=0,0,'Z domestic'!BA16/'IO model'!$D$53)</f>
        <v>0.00020482572851616428</v>
      </c>
      <c r="BB16" s="38">
        <f>IF('IO model'!$D$54=0,0,'Z domestic'!BB16/'IO model'!$D$54)</f>
        <v>0.00038614073872552805</v>
      </c>
      <c r="BC16" s="38">
        <f>IF('IO model'!$D$55=0,0,'Z domestic'!BC16/'IO model'!$D$55)</f>
        <v>0.0028607231827966696</v>
      </c>
      <c r="BD16" s="38">
        <f>IF('IO model'!$D$56=0,0,'Z domestic'!BD16/'IO model'!$D$56)</f>
        <v>0.0007904064770591395</v>
      </c>
      <c r="BE16" s="38">
        <f>IF('IO model'!$D$57=0,0,'Z domestic'!BE16/'IO model'!$D$57)</f>
        <v>0.000519267657853979</v>
      </c>
      <c r="BF16" s="38">
        <f>IF('IO model'!$D$58=0,0,'Z domestic'!BF16/'IO model'!$D$58)</f>
        <v>0.001248106392817847</v>
      </c>
      <c r="BG16" s="38">
        <f>IF('IO model'!$D$59=0,0,'Z domestic'!BG16/'IO model'!$D$59)</f>
        <v>0.0005851952427481344</v>
      </c>
      <c r="BH16" s="38">
        <f>IF('IO model'!$D$60=0,0,'Z domestic'!BH16/'IO model'!$D$60)</f>
        <v>0.001965641425805764</v>
      </c>
      <c r="BI16" s="38">
        <f>IF('IO model'!$D$61=0,0,'Z domestic'!BI16/'IO model'!$D$61)</f>
        <v>0.0012869410307115982</v>
      </c>
      <c r="BJ16" s="38">
        <f>IF('IO model'!$D$62=0,0,'Z domestic'!BJ16/'IO model'!$D$62)</f>
        <v>0.0015245927566028788</v>
      </c>
      <c r="BK16" s="38">
        <f>IF('IO model'!$D$63=0,0,'Z domestic'!BK16/'IO model'!$D$63)</f>
        <v>0.0017341040462427746</v>
      </c>
      <c r="BL16" s="38">
        <f>IF('IO model'!$D$64=0,0,'Z domestic'!BL16/'IO model'!$D$64)</f>
        <v>0.0021141435994647285</v>
      </c>
      <c r="BM16" s="38">
        <f>IF('IO model'!$D$65=0,0,'Z domestic'!BM16/'IO model'!$D$65)</f>
        <v>0</v>
      </c>
      <c r="BN16" s="38">
        <f>IF('IO model'!$D$66=0,0,'Z domestic'!BN16/'IO model'!$D$66)</f>
        <v>0</v>
      </c>
    </row>
    <row r="17" spans="1:66" x14ac:dyDescent="0.25">
      <c r="A17" s="36" t="s">
        <v>103</v>
      </c>
      <c r="B17" s="27" t="s">
        <v>329</v>
      </c>
      <c r="C17" s="38">
        <f>IF('IO model'!$D$3=0,0,'Z domestic'!C17/'IO model'!$D$3)</f>
        <v>0.001003083793109167</v>
      </c>
      <c r="D17" s="38">
        <f>IF('IO model'!$D$4=0,0,'Z domestic'!D17/'IO model'!$D$4)</f>
        <v>0.0006036819796925865</v>
      </c>
      <c r="E17" s="38">
        <f>IF('IO model'!$D$5=0,0,'Z domestic'!E17/'IO model'!$D$5)</f>
        <v>0.0006379845119079131</v>
      </c>
      <c r="F17" s="38">
        <f>IF('IO model'!$D$6=0,0,'Z domestic'!F17/'IO model'!$D$6)</f>
        <v>0.004009534005292181</v>
      </c>
      <c r="G17" s="38">
        <f>IF('IO model'!$D$7=0,0,'Z domestic'!G17/'IO model'!$D$7)</f>
        <v>0.0020196133832497466</v>
      </c>
      <c r="H17" s="38">
        <f>IF('IO model'!$D$8=0,0,'Z domestic'!H17/'IO model'!$D$8)</f>
        <v>0.0021681694975397843</v>
      </c>
      <c r="I17" s="38">
        <f>IF('IO model'!$D$9=0,0,'Z domestic'!I17/'IO model'!$D$9)</f>
        <v>0.00423807204213292</v>
      </c>
      <c r="J17" s="38">
        <f>IF('IO model'!$D$10=0,0,'Z domestic'!J17/'IO model'!$D$10)</f>
        <v>0.002946428531399056</v>
      </c>
      <c r="K17" s="38">
        <f>IF('IO model'!$D$11=0,0,'Z domestic'!K17/'IO model'!$D$11)</f>
        <v>0.0030608429615539357</v>
      </c>
      <c r="L17" s="38">
        <f>IF('IO model'!$D$12=0,0,'Z domestic'!L17/'IO model'!$D$12)</f>
        <v>0.001779671555176523</v>
      </c>
      <c r="M17" s="38">
        <f>IF('IO model'!$D$13=0,0,'Z domestic'!M17/'IO model'!$D$13)</f>
        <v>0.008227061670263554</v>
      </c>
      <c r="N17" s="38">
        <f>IF('IO model'!$D$14=0,0,'Z domestic'!N17/'IO model'!$D$14)</f>
        <v>0.0027991024356846953</v>
      </c>
      <c r="O17" s="38">
        <f>IF('IO model'!$D$15=0,0,'Z domestic'!O17/'IO model'!$D$15)</f>
        <v>0.012458732253712943</v>
      </c>
      <c r="P17" s="38">
        <f>IF('IO model'!$D$16=0,0,'Z domestic'!P17/'IO model'!$D$16)</f>
        <v>0.00978538298775294</v>
      </c>
      <c r="Q17" s="38">
        <f>IF('IO model'!$D$17=0,0,'Z domestic'!Q17/'IO model'!$D$17)</f>
        <v>0.24769689528849903</v>
      </c>
      <c r="R17" s="38">
        <f>IF('IO model'!$D$18=0,0,'Z domestic'!R17/'IO model'!$D$18)</f>
        <v>0.12193128314102214</v>
      </c>
      <c r="S17" s="38">
        <f>IF('IO model'!$D$19=0,0,'Z domestic'!S17/'IO model'!$D$19)</f>
        <v>0.010748806177569901</v>
      </c>
      <c r="T17" s="38">
        <f>IF('IO model'!$D$20=0,0,'Z domestic'!T17/'IO model'!$D$20)</f>
        <v>0.055305209377674</v>
      </c>
      <c r="U17" s="38">
        <f>IF('IO model'!$D$21=0,0,'Z domestic'!U17/'IO model'!$D$21)</f>
        <v>0.042810533857979546</v>
      </c>
      <c r="V17" s="38">
        <f>IF('IO model'!$D$22=0,0,'Z domestic'!V17/'IO model'!$D$22)</f>
        <v>0.03618581290386655</v>
      </c>
      <c r="W17" s="38">
        <f>IF('IO model'!$D$23=0,0,'Z domestic'!W17/'IO model'!$D$23)</f>
        <v>0.0202736969238594</v>
      </c>
      <c r="X17" s="38">
        <f>IF('IO model'!$D$24=0,0,'Z domestic'!X17/'IO model'!$D$24)</f>
        <v>0.03239468512866083</v>
      </c>
      <c r="Y17" s="38">
        <f>IF('IO model'!$D$25=0,0,'Z domestic'!Y17/'IO model'!$D$25)</f>
        <v>0.026240550680951085</v>
      </c>
      <c r="Z17" s="38">
        <f>IF('IO model'!$D$26=0,0,'Z domestic'!Z17/'IO model'!$D$26)</f>
        <v>0.0018564687412577603</v>
      </c>
      <c r="AA17" s="38">
        <f>IF('IO model'!$D$27=0,0,'Z domestic'!AA17/'IO model'!$D$27)</f>
        <v>0.005996952345111992</v>
      </c>
      <c r="AB17" s="38">
        <f>IF('IO model'!$D$28=0,0,'Z domestic'!AB17/'IO model'!$D$28)</f>
        <v>0.016667996868063747</v>
      </c>
      <c r="AC17" s="38">
        <f>IF('IO model'!$D$29=0,0,'Z domestic'!AC17/'IO model'!$D$29)</f>
        <v>0.012239926203549386</v>
      </c>
      <c r="AD17" s="38">
        <f>IF('IO model'!$D$30=0,0,'Z domestic'!AD17/'IO model'!$D$30)</f>
        <v>0.003121956166583426</v>
      </c>
      <c r="AE17" s="38">
        <f>IF('IO model'!$D$31=0,0,'Z domestic'!AE17/'IO model'!$D$31)</f>
        <v>0.0023640504999542676</v>
      </c>
      <c r="AF17" s="38">
        <f>IF('IO model'!$D$32=0,0,'Z domestic'!AF17/'IO model'!$D$32)</f>
        <v>0.0009134670414507415</v>
      </c>
      <c r="AG17" s="38">
        <f>IF('IO model'!$D$33=0,0,'Z domestic'!AG17/'IO model'!$D$33)</f>
        <v>0.002422569342906881</v>
      </c>
      <c r="AH17" s="38">
        <f>IF('IO model'!$D$34=0,0,'Z domestic'!AH17/'IO model'!$D$34)</f>
        <v>0.0004359581360043493</v>
      </c>
      <c r="AI17" s="38">
        <f>IF('IO model'!$D$35=0,0,'Z domestic'!AI17/'IO model'!$D$35)</f>
        <v>0.0006814105261159916</v>
      </c>
      <c r="AJ17" s="38">
        <f>IF('IO model'!$D$36=0,0,'Z domestic'!AJ17/'IO model'!$D$36)</f>
        <v>0.001448703595300046</v>
      </c>
      <c r="AK17" s="38">
        <f>IF('IO model'!$D$37=0,0,'Z domestic'!AK17/'IO model'!$D$37)</f>
        <v>0.00027412147873308806</v>
      </c>
      <c r="AL17" s="38">
        <f>IF('IO model'!$D$38=0,0,'Z domestic'!AL17/'IO model'!$D$38)</f>
        <v>0.0004927728340893353</v>
      </c>
      <c r="AM17" s="38">
        <f>IF('IO model'!$D$39=0,0,'Z domestic'!AM17/'IO model'!$D$39)</f>
        <v>0.00048803368516946974</v>
      </c>
      <c r="AN17" s="38">
        <f>IF('IO model'!$D$40=0,0,'Z domestic'!AN17/'IO model'!$D$40)</f>
        <v>0.00041314556166936295</v>
      </c>
      <c r="AO17" s="38">
        <f>IF('IO model'!$D$41=0,0,'Z domestic'!AO17/'IO model'!$D$41)</f>
        <v>0.000916501913154184</v>
      </c>
      <c r="AP17" s="38">
        <f>IF('IO model'!$D$42=0,0,'Z domestic'!AP17/'IO model'!$D$42)</f>
        <v>0.0006215127789776817</v>
      </c>
      <c r="AQ17" s="38">
        <f>IF('IO model'!$D$43=0,0,'Z domestic'!AQ17/'IO model'!$D$43)</f>
        <v>0.00014500643960415878</v>
      </c>
      <c r="AR17" s="38">
        <f>IF('IO model'!$D$44=0,0,'Z domestic'!AR17/'IO model'!$D$44)</f>
        <v>0.00011017330859668369</v>
      </c>
      <c r="AS17" s="38">
        <f>IF('IO model'!$D$45=0,0,'Z domestic'!AS17/'IO model'!$D$45)</f>
        <v>0.00022966943661926594</v>
      </c>
      <c r="AT17" s="38">
        <f>IF('IO model'!$D$46=0,0,'Z domestic'!AT17/'IO model'!$D$46)</f>
        <v>0.0007058979970992026</v>
      </c>
      <c r="AU17" s="38">
        <f>IF('IO model'!$D$47=0,0,'Z domestic'!AU17/'IO model'!$D$47)</f>
        <v>0.0007004704431103886</v>
      </c>
      <c r="AV17" s="38">
        <f>IF('IO model'!$D$48=0,0,'Z domestic'!AV17/'IO model'!$D$48)</f>
        <v>0.00416463916941819</v>
      </c>
      <c r="AW17" s="38">
        <f>IF('IO model'!$D$49=0,0,'Z domestic'!AW17/'IO model'!$D$49)</f>
        <v>0.0012505553386007871</v>
      </c>
      <c r="AX17" s="38">
        <f>IF('IO model'!$D$50=0,0,'Z domestic'!AX17/'IO model'!$D$50)</f>
        <v>0.0017403592495316086</v>
      </c>
      <c r="AY17" s="38">
        <f>IF('IO model'!$D$51=0,0,'Z domestic'!AY17/'IO model'!$D$51)</f>
        <v>0.0027572365938818475</v>
      </c>
      <c r="AZ17" s="38">
        <f>IF('IO model'!$D$52=0,0,'Z domestic'!AZ17/'IO model'!$D$52)</f>
        <v>0.001097609036221098</v>
      </c>
      <c r="BA17" s="38">
        <f>IF('IO model'!$D$53=0,0,'Z domestic'!BA17/'IO model'!$D$53)</f>
        <v>0.00019151420318282866</v>
      </c>
      <c r="BB17" s="38">
        <f>IF('IO model'!$D$54=0,0,'Z domestic'!BB17/'IO model'!$D$54)</f>
        <v>0.0002537040390799957</v>
      </c>
      <c r="BC17" s="38">
        <f>IF('IO model'!$D$55=0,0,'Z domestic'!BC17/'IO model'!$D$55)</f>
        <v>0.001176949222241864</v>
      </c>
      <c r="BD17" s="38">
        <f>IF('IO model'!$D$56=0,0,'Z domestic'!BD17/'IO model'!$D$56)</f>
        <v>0.0008049546896267626</v>
      </c>
      <c r="BE17" s="38">
        <f>IF('IO model'!$D$57=0,0,'Z domestic'!BE17/'IO model'!$D$57)</f>
        <v>0.0002113926667502635</v>
      </c>
      <c r="BF17" s="38">
        <f>IF('IO model'!$D$58=0,0,'Z domestic'!BF17/'IO model'!$D$58)</f>
        <v>0.001504361276331106</v>
      </c>
      <c r="BG17" s="38">
        <f>IF('IO model'!$D$59=0,0,'Z domestic'!BG17/'IO model'!$D$59)</f>
        <v>0.00023533221864059862</v>
      </c>
      <c r="BH17" s="38">
        <f>IF('IO model'!$D$60=0,0,'Z domestic'!BH17/'IO model'!$D$60)</f>
        <v>0.0011840109210060031</v>
      </c>
      <c r="BI17" s="38">
        <f>IF('IO model'!$D$61=0,0,'Z domestic'!BI17/'IO model'!$D$61)</f>
        <v>0.0007549585855470493</v>
      </c>
      <c r="BJ17" s="38">
        <f>IF('IO model'!$D$62=0,0,'Z domestic'!BJ17/'IO model'!$D$62)</f>
        <v>0.0003640389343378431</v>
      </c>
      <c r="BK17" s="38">
        <f>IF('IO model'!$D$63=0,0,'Z domestic'!BK17/'IO model'!$D$63)</f>
        <v>0.005627245742852679</v>
      </c>
      <c r="BL17" s="38">
        <f>IF('IO model'!$D$64=0,0,'Z domestic'!BL17/'IO model'!$D$64)</f>
        <v>0.0008809815651557736</v>
      </c>
      <c r="BM17" s="38">
        <f>IF('IO model'!$D$65=0,0,'Z domestic'!BM17/'IO model'!$D$65)</f>
        <v>0</v>
      </c>
      <c r="BN17" s="38">
        <f>IF('IO model'!$D$66=0,0,'Z domestic'!BN17/'IO model'!$D$66)</f>
        <v>0</v>
      </c>
    </row>
    <row r="18" spans="1:66" x14ac:dyDescent="0.25">
      <c r="A18" s="36" t="s">
        <v>105</v>
      </c>
      <c r="B18" s="27" t="s">
        <v>330</v>
      </c>
      <c r="C18" s="38">
        <f>IF('IO model'!$D$3=0,0,'Z domestic'!C18/'IO model'!$D$3)</f>
        <v>0.006682395495375183</v>
      </c>
      <c r="D18" s="38">
        <f>IF('IO model'!$D$4=0,0,'Z domestic'!D18/'IO model'!$D$4)</f>
        <v>0.002320252489587687</v>
      </c>
      <c r="E18" s="38">
        <f>IF('IO model'!$D$5=0,0,'Z domestic'!E18/'IO model'!$D$5)</f>
        <v>0.006868514106923489</v>
      </c>
      <c r="F18" s="38">
        <f>IF('IO model'!$D$6=0,0,'Z domestic'!F18/'IO model'!$D$6)</f>
        <v>0.0076720096515277</v>
      </c>
      <c r="G18" s="38">
        <f>IF('IO model'!$D$7=0,0,'Z domestic'!G18/'IO model'!$D$7)</f>
        <v>0.007118975300793482</v>
      </c>
      <c r="H18" s="38">
        <f>IF('IO model'!$D$8=0,0,'Z domestic'!H18/'IO model'!$D$8)</f>
        <v>0.005418886657918452</v>
      </c>
      <c r="I18" s="38">
        <f>IF('IO model'!$D$9=0,0,'Z domestic'!I18/'IO model'!$D$9)</f>
        <v>0.0114158079917445</v>
      </c>
      <c r="J18" s="38">
        <f>IF('IO model'!$D$10=0,0,'Z domestic'!J18/'IO model'!$D$10)</f>
        <v>0.004548762002369876</v>
      </c>
      <c r="K18" s="38">
        <f>IF('IO model'!$D$11=0,0,'Z domestic'!K18/'IO model'!$D$11)</f>
        <v>0.0052757957409784745</v>
      </c>
      <c r="L18" s="38">
        <f>IF('IO model'!$D$12=0,0,'Z domestic'!L18/'IO model'!$D$12)</f>
        <v>0.0031618604758807587</v>
      </c>
      <c r="M18" s="38">
        <f>IF('IO model'!$D$13=0,0,'Z domestic'!M18/'IO model'!$D$13)</f>
        <v>0.006400016388882979</v>
      </c>
      <c r="N18" s="38">
        <f>IF('IO model'!$D$14=0,0,'Z domestic'!N18/'IO model'!$D$14)</f>
        <v>0.003899528342762353</v>
      </c>
      <c r="O18" s="38">
        <f>IF('IO model'!$D$15=0,0,'Z domestic'!O18/'IO model'!$D$15)</f>
        <v>0.01586805980841732</v>
      </c>
      <c r="P18" s="38">
        <f>IF('IO model'!$D$16=0,0,'Z domestic'!P18/'IO model'!$D$16)</f>
        <v>0.010090506045274093</v>
      </c>
      <c r="Q18" s="38">
        <f>IF('IO model'!$D$17=0,0,'Z domestic'!Q18/'IO model'!$D$17)</f>
        <v>0.033212744653968104</v>
      </c>
      <c r="R18" s="38">
        <f>IF('IO model'!$D$18=0,0,'Z domestic'!R18/'IO model'!$D$18)</f>
        <v>0.14992001277363767</v>
      </c>
      <c r="S18" s="38">
        <f>IF('IO model'!$D$19=0,0,'Z domestic'!S18/'IO model'!$D$19)</f>
        <v>0.014187995213220787</v>
      </c>
      <c r="T18" s="38">
        <f>IF('IO model'!$D$20=0,0,'Z domestic'!T18/'IO model'!$D$20)</f>
        <v>0.035080502524065645</v>
      </c>
      <c r="U18" s="38">
        <f>IF('IO model'!$D$21=0,0,'Z domestic'!U18/'IO model'!$D$21)</f>
        <v>0.0811386530407807</v>
      </c>
      <c r="V18" s="38">
        <f>IF('IO model'!$D$22=0,0,'Z domestic'!V18/'IO model'!$D$22)</f>
        <v>0.04330932277693549</v>
      </c>
      <c r="W18" s="38">
        <f>IF('IO model'!$D$23=0,0,'Z domestic'!W18/'IO model'!$D$23)</f>
        <v>0.04828098456433189</v>
      </c>
      <c r="X18" s="38">
        <f>IF('IO model'!$D$24=0,0,'Z domestic'!X18/'IO model'!$D$24)</f>
        <v>0.025805741895435528</v>
      </c>
      <c r="Y18" s="38">
        <f>IF('IO model'!$D$25=0,0,'Z domestic'!Y18/'IO model'!$D$25)</f>
        <v>0.04969379806770219</v>
      </c>
      <c r="Z18" s="38">
        <f>IF('IO model'!$D$26=0,0,'Z domestic'!Z18/'IO model'!$D$26)</f>
        <v>0.0035115841560023056</v>
      </c>
      <c r="AA18" s="38">
        <f>IF('IO model'!$D$27=0,0,'Z domestic'!AA18/'IO model'!$D$27)</f>
        <v>0.00985284873054768</v>
      </c>
      <c r="AB18" s="38">
        <f>IF('IO model'!$D$28=0,0,'Z domestic'!AB18/'IO model'!$D$28)</f>
        <v>0.013066476585473925</v>
      </c>
      <c r="AC18" s="38">
        <f>IF('IO model'!$D$29=0,0,'Z domestic'!AC18/'IO model'!$D$29)</f>
        <v>0.036180810209855876</v>
      </c>
      <c r="AD18" s="38">
        <f>IF('IO model'!$D$30=0,0,'Z domestic'!AD18/'IO model'!$D$30)</f>
        <v>0.009099038847098978</v>
      </c>
      <c r="AE18" s="38">
        <f>IF('IO model'!$D$31=0,0,'Z domestic'!AE18/'IO model'!$D$31)</f>
        <v>0.0035784456241717446</v>
      </c>
      <c r="AF18" s="38">
        <f>IF('IO model'!$D$32=0,0,'Z domestic'!AF18/'IO model'!$D$32)</f>
        <v>0.0016678646684169952</v>
      </c>
      <c r="AG18" s="38">
        <f>IF('IO model'!$D$33=0,0,'Z domestic'!AG18/'IO model'!$D$33)</f>
        <v>0.003470285903588837</v>
      </c>
      <c r="AH18" s="38">
        <f>IF('IO model'!$D$34=0,0,'Z domestic'!AH18/'IO model'!$D$34)</f>
        <v>0.0011285136788301562</v>
      </c>
      <c r="AI18" s="38">
        <f>IF('IO model'!$D$35=0,0,'Z domestic'!AI18/'IO model'!$D$35)</f>
        <v>0.0021587490390972733</v>
      </c>
      <c r="AJ18" s="38">
        <f>IF('IO model'!$D$36=0,0,'Z domestic'!AJ18/'IO model'!$D$36)</f>
        <v>0.004189193400121527</v>
      </c>
      <c r="AK18" s="38">
        <f>IF('IO model'!$D$37=0,0,'Z domestic'!AK18/'IO model'!$D$37)</f>
        <v>0.0008209799842864708</v>
      </c>
      <c r="AL18" s="38">
        <f>IF('IO model'!$D$38=0,0,'Z domestic'!AL18/'IO model'!$D$38)</f>
        <v>0.0017696560763317969</v>
      </c>
      <c r="AM18" s="38">
        <f>IF('IO model'!$D$39=0,0,'Z domestic'!AM18/'IO model'!$D$39)</f>
        <v>0.0008617409607575729</v>
      </c>
      <c r="AN18" s="38">
        <f>IF('IO model'!$D$40=0,0,'Z domestic'!AN18/'IO model'!$D$40)</f>
        <v>0.0010621259670966934</v>
      </c>
      <c r="AO18" s="38">
        <f>IF('IO model'!$D$41=0,0,'Z domestic'!AO18/'IO model'!$D$41)</f>
        <v>0.0028154265044454414</v>
      </c>
      <c r="AP18" s="38">
        <f>IF('IO model'!$D$42=0,0,'Z domestic'!AP18/'IO model'!$D$42)</f>
        <v>0.00107900642142177</v>
      </c>
      <c r="AQ18" s="38">
        <f>IF('IO model'!$D$43=0,0,'Z domestic'!AQ18/'IO model'!$D$43)</f>
        <v>0.00037605802270896716</v>
      </c>
      <c r="AR18" s="38">
        <f>IF('IO model'!$D$44=0,0,'Z domestic'!AR18/'IO model'!$D$44)</f>
        <v>0.00030783718578485147</v>
      </c>
      <c r="AS18" s="38">
        <f>IF('IO model'!$D$45=0,0,'Z domestic'!AS18/'IO model'!$D$45)</f>
        <v>0.0003642589386381085</v>
      </c>
      <c r="AT18" s="38">
        <f>IF('IO model'!$D$46=0,0,'Z domestic'!AT18/'IO model'!$D$46)</f>
        <v>0.001206120507908903</v>
      </c>
      <c r="AU18" s="38">
        <f>IF('IO model'!$D$47=0,0,'Z domestic'!AU18/'IO model'!$D$47)</f>
        <v>0.001189027191798737</v>
      </c>
      <c r="AV18" s="38">
        <f>IF('IO model'!$D$48=0,0,'Z domestic'!AV18/'IO model'!$D$48)</f>
        <v>0.006832015292867238</v>
      </c>
      <c r="AW18" s="38">
        <f>IF('IO model'!$D$49=0,0,'Z domestic'!AW18/'IO model'!$D$49)</f>
        <v>0.0020368862923090644</v>
      </c>
      <c r="AX18" s="38">
        <f>IF('IO model'!$D$50=0,0,'Z domestic'!AX18/'IO model'!$D$50)</f>
        <v>0.003129750876695112</v>
      </c>
      <c r="AY18" s="38">
        <f>IF('IO model'!$D$51=0,0,'Z domestic'!AY18/'IO model'!$D$51)</f>
        <v>0.003304751148182878</v>
      </c>
      <c r="AZ18" s="38">
        <f>IF('IO model'!$D$52=0,0,'Z domestic'!AZ18/'IO model'!$D$52)</f>
        <v>0.002610485586146024</v>
      </c>
      <c r="BA18" s="38">
        <f>IF('IO model'!$D$53=0,0,'Z domestic'!BA18/'IO model'!$D$53)</f>
        <v>0.0005041203464947105</v>
      </c>
      <c r="BB18" s="38">
        <f>IF('IO model'!$D$54=0,0,'Z domestic'!BB18/'IO model'!$D$54)</f>
        <v>0.0008568494904777214</v>
      </c>
      <c r="BC18" s="38">
        <f>IF('IO model'!$D$55=0,0,'Z domestic'!BC18/'IO model'!$D$55)</f>
        <v>0.005080628074015845</v>
      </c>
      <c r="BD18" s="38">
        <f>IF('IO model'!$D$56=0,0,'Z domestic'!BD18/'IO model'!$D$56)</f>
        <v>0.002349710351352559</v>
      </c>
      <c r="BE18" s="38">
        <f>IF('IO model'!$D$57=0,0,'Z domestic'!BE18/'IO model'!$D$57)</f>
        <v>0.0005181026682075597</v>
      </c>
      <c r="BF18" s="38">
        <f>IF('IO model'!$D$58=0,0,'Z domestic'!BF18/'IO model'!$D$58)</f>
        <v>0.0011244438774696624</v>
      </c>
      <c r="BG18" s="38">
        <f>IF('IO model'!$D$59=0,0,'Z domestic'!BG18/'IO model'!$D$59)</f>
        <v>0.0009370869928784338</v>
      </c>
      <c r="BH18" s="38">
        <f>IF('IO model'!$D$60=0,0,'Z domestic'!BH18/'IO model'!$D$60)</f>
        <v>0.003719618532891325</v>
      </c>
      <c r="BI18" s="38">
        <f>IF('IO model'!$D$61=0,0,'Z domestic'!BI18/'IO model'!$D$61)</f>
        <v>0.0019517727773638834</v>
      </c>
      <c r="BJ18" s="38">
        <f>IF('IO model'!$D$62=0,0,'Z domestic'!BJ18/'IO model'!$D$62)</f>
        <v>0.0015343694736388081</v>
      </c>
      <c r="BK18" s="38">
        <f>IF('IO model'!$D$63=0,0,'Z domestic'!BK18/'IO model'!$D$63)</f>
        <v>0.011745039837525386</v>
      </c>
      <c r="BL18" s="38">
        <f>IF('IO model'!$D$64=0,0,'Z domestic'!BL18/'IO model'!$D$64)</f>
        <v>0.0020202641671754015</v>
      </c>
      <c r="BM18" s="38">
        <f>IF('IO model'!$D$65=0,0,'Z domestic'!BM18/'IO model'!$D$65)</f>
        <v>0</v>
      </c>
      <c r="BN18" s="38">
        <f>IF('IO model'!$D$66=0,0,'Z domestic'!BN18/'IO model'!$D$66)</f>
        <v>0</v>
      </c>
    </row>
    <row r="19" spans="1:66" x14ac:dyDescent="0.25">
      <c r="A19" s="36" t="s">
        <v>107</v>
      </c>
      <c r="B19" s="27" t="s">
        <v>331</v>
      </c>
      <c r="C19" s="38">
        <f>IF('IO model'!$D$3=0,0,'Z domestic'!C19/'IO model'!$D$3)</f>
        <v>0.0007532729842091987</v>
      </c>
      <c r="D19" s="38">
        <f>IF('IO model'!$D$4=0,0,'Z domestic'!D19/'IO model'!$D$4)</f>
        <v>0.0007445944842362142</v>
      </c>
      <c r="E19" s="38">
        <f>IF('IO model'!$D$5=0,0,'Z domestic'!E19/'IO model'!$D$5)</f>
        <v>0.0011062922919254235</v>
      </c>
      <c r="F19" s="38">
        <f>IF('IO model'!$D$6=0,0,'Z domestic'!F19/'IO model'!$D$6)</f>
        <v>0.0008878450613962765</v>
      </c>
      <c r="G19" s="38">
        <f>IF('IO model'!$D$7=0,0,'Z domestic'!G19/'IO model'!$D$7)</f>
        <v>0.0006316074497892679</v>
      </c>
      <c r="H19" s="38">
        <f>IF('IO model'!$D$8=0,0,'Z domestic'!H19/'IO model'!$D$8)</f>
        <v>0.0006196652139008782</v>
      </c>
      <c r="I19" s="38">
        <f>IF('IO model'!$D$9=0,0,'Z domestic'!I19/'IO model'!$D$9)</f>
        <v>0.0010217538523684493</v>
      </c>
      <c r="J19" s="38">
        <f>IF('IO model'!$D$10=0,0,'Z domestic'!J19/'IO model'!$D$10)</f>
        <v>0.001118136451203476</v>
      </c>
      <c r="K19" s="38">
        <f>IF('IO model'!$D$11=0,0,'Z domestic'!K19/'IO model'!$D$11)</f>
        <v>0.003581172048376388</v>
      </c>
      <c r="L19" s="38">
        <f>IF('IO model'!$D$12=0,0,'Z domestic'!L19/'IO model'!$D$12)</f>
        <v>0.0005429568703789661</v>
      </c>
      <c r="M19" s="38">
        <f>IF('IO model'!$D$13=0,0,'Z domestic'!M19/'IO model'!$D$13)</f>
        <v>0.0013191474944313254</v>
      </c>
      <c r="N19" s="38">
        <f>IF('IO model'!$D$14=0,0,'Z domestic'!N19/'IO model'!$D$14)</f>
        <v>0.002307961012251894</v>
      </c>
      <c r="O19" s="38">
        <f>IF('IO model'!$D$15=0,0,'Z domestic'!O19/'IO model'!$D$15)</f>
        <v>0.0015793785572804308</v>
      </c>
      <c r="P19" s="38">
        <f>IF('IO model'!$D$16=0,0,'Z domestic'!P19/'IO model'!$D$16)</f>
        <v>0.0015500702798855058</v>
      </c>
      <c r="Q19" s="38">
        <f>IF('IO model'!$D$17=0,0,'Z domestic'!Q19/'IO model'!$D$17)</f>
        <v>0.0014627585604055915</v>
      </c>
      <c r="R19" s="38">
        <f>IF('IO model'!$D$18=0,0,'Z domestic'!R19/'IO model'!$D$18)</f>
        <v>0.0027943932306119966</v>
      </c>
      <c r="S19" s="38">
        <f>IF('IO model'!$D$19=0,0,'Z domestic'!S19/'IO model'!$D$19)</f>
        <v>0.06959621571757903</v>
      </c>
      <c r="T19" s="38">
        <f>IF('IO model'!$D$20=0,0,'Z domestic'!T19/'IO model'!$D$20)</f>
        <v>0.022391268972665978</v>
      </c>
      <c r="U19" s="38">
        <f>IF('IO model'!$D$21=0,0,'Z domestic'!U19/'IO model'!$D$21)</f>
        <v>0.007316304013027234</v>
      </c>
      <c r="V19" s="38">
        <f>IF('IO model'!$D$22=0,0,'Z domestic'!V19/'IO model'!$D$22)</f>
        <v>0.00779683910825281</v>
      </c>
      <c r="W19" s="38">
        <f>IF('IO model'!$D$23=0,0,'Z domestic'!W19/'IO model'!$D$23)</f>
        <v>0.011682650520116494</v>
      </c>
      <c r="X19" s="38">
        <f>IF('IO model'!$D$24=0,0,'Z domestic'!X19/'IO model'!$D$24)</f>
        <v>0.007253623597331563</v>
      </c>
      <c r="Y19" s="38">
        <f>IF('IO model'!$D$25=0,0,'Z domestic'!Y19/'IO model'!$D$25)</f>
        <v>0.013958412656319502</v>
      </c>
      <c r="Z19" s="38">
        <f>IF('IO model'!$D$26=0,0,'Z domestic'!Z19/'IO model'!$D$26)</f>
        <v>0.002377755091672017</v>
      </c>
      <c r="AA19" s="38">
        <f>IF('IO model'!$D$27=0,0,'Z domestic'!AA19/'IO model'!$D$27)</f>
        <v>0.0020583786989165002</v>
      </c>
      <c r="AB19" s="38">
        <f>IF('IO model'!$D$28=0,0,'Z domestic'!AB19/'IO model'!$D$28)</f>
        <v>0.0010640464451285045</v>
      </c>
      <c r="AC19" s="38">
        <f>IF('IO model'!$D$29=0,0,'Z domestic'!AC19/'IO model'!$D$29)</f>
        <v>0.0029658517422116453</v>
      </c>
      <c r="AD19" s="38">
        <f>IF('IO model'!$D$30=0,0,'Z domestic'!AD19/'IO model'!$D$30)</f>
        <v>0.001632977782000666</v>
      </c>
      <c r="AE19" s="38">
        <f>IF('IO model'!$D$31=0,0,'Z domestic'!AE19/'IO model'!$D$31)</f>
        <v>0.0020055137158618394</v>
      </c>
      <c r="AF19" s="38">
        <f>IF('IO model'!$D$32=0,0,'Z domestic'!AF19/'IO model'!$D$32)</f>
        <v>0.0011130398290008254</v>
      </c>
      <c r="AG19" s="38">
        <f>IF('IO model'!$D$33=0,0,'Z domestic'!AG19/'IO model'!$D$33)</f>
        <v>0.0010759492195482928</v>
      </c>
      <c r="AH19" s="38">
        <f>IF('IO model'!$D$34=0,0,'Z domestic'!AH19/'IO model'!$D$34)</f>
        <v>0.0007110065269283531</v>
      </c>
      <c r="AI19" s="38">
        <f>IF('IO model'!$D$35=0,0,'Z domestic'!AI19/'IO model'!$D$35)</f>
        <v>0.001998044978156269</v>
      </c>
      <c r="AJ19" s="38">
        <f>IF('IO model'!$D$36=0,0,'Z domestic'!AJ19/'IO model'!$D$36)</f>
        <v>0.0010601661321088583</v>
      </c>
      <c r="AK19" s="38">
        <f>IF('IO model'!$D$37=0,0,'Z domestic'!AK19/'IO model'!$D$37)</f>
        <v>0.0015935041516251735</v>
      </c>
      <c r="AL19" s="38">
        <f>IF('IO model'!$D$38=0,0,'Z domestic'!AL19/'IO model'!$D$38)</f>
        <v>0.0006415960882804675</v>
      </c>
      <c r="AM19" s="38">
        <f>IF('IO model'!$D$39=0,0,'Z domestic'!AM19/'IO model'!$D$39)</f>
        <v>0.0034094575505589342</v>
      </c>
      <c r="AN19" s="38">
        <f>IF('IO model'!$D$40=0,0,'Z domestic'!AN19/'IO model'!$D$40)</f>
        <v>0.004761314278032476</v>
      </c>
      <c r="AO19" s="38">
        <f>IF('IO model'!$D$41=0,0,'Z domestic'!AO19/'IO model'!$D$41)</f>
        <v>0.015295940674796317</v>
      </c>
      <c r="AP19" s="38">
        <f>IF('IO model'!$D$42=0,0,'Z domestic'!AP19/'IO model'!$D$42)</f>
        <v>0.0072499542778513195</v>
      </c>
      <c r="AQ19" s="38">
        <f>IF('IO model'!$D$43=0,0,'Z domestic'!AQ19/'IO model'!$D$43)</f>
        <v>0.0005422761481064615</v>
      </c>
      <c r="AR19" s="38">
        <f>IF('IO model'!$D$44=0,0,'Z domestic'!AR19/'IO model'!$D$44)</f>
        <v>0.0006406004594875048</v>
      </c>
      <c r="AS19" s="38">
        <f>IF('IO model'!$D$45=0,0,'Z domestic'!AS19/'IO model'!$D$45)</f>
        <v>0.0012052024142594207</v>
      </c>
      <c r="AT19" s="38">
        <f>IF('IO model'!$D$46=0,0,'Z domestic'!AT19/'IO model'!$D$46)</f>
        <v>0.0002768580790772687</v>
      </c>
      <c r="AU19" s="38">
        <f>IF('IO model'!$D$47=0,0,'Z domestic'!AU19/'IO model'!$D$47)</f>
        <v>0.0011518122192452204</v>
      </c>
      <c r="AV19" s="38">
        <f>IF('IO model'!$D$48=0,0,'Z domestic'!AV19/'IO model'!$D$48)</f>
        <v>0.004744455064491137</v>
      </c>
      <c r="AW19" s="38">
        <f>IF('IO model'!$D$49=0,0,'Z domestic'!AW19/'IO model'!$D$49)</f>
        <v>0.005810541884237913</v>
      </c>
      <c r="AX19" s="38">
        <f>IF('IO model'!$D$50=0,0,'Z domestic'!AX19/'IO model'!$D$50)</f>
        <v>0.0027753083273728677</v>
      </c>
      <c r="AY19" s="38">
        <f>IF('IO model'!$D$51=0,0,'Z domestic'!AY19/'IO model'!$D$51)</f>
        <v>0.003913100652961802</v>
      </c>
      <c r="AZ19" s="38">
        <f>IF('IO model'!$D$52=0,0,'Z domestic'!AZ19/'IO model'!$D$52)</f>
        <v>0.0024185939964802687</v>
      </c>
      <c r="BA19" s="38">
        <f>IF('IO model'!$D$53=0,0,'Z domestic'!BA19/'IO model'!$D$53)</f>
        <v>0.0006166242057635469</v>
      </c>
      <c r="BB19" s="38">
        <f>IF('IO model'!$D$54=0,0,'Z domestic'!BB19/'IO model'!$D$54)</f>
        <v>0.000672555046995083</v>
      </c>
      <c r="BC19" s="38">
        <f>IF('IO model'!$D$55=0,0,'Z domestic'!BC19/'IO model'!$D$55)</f>
        <v>0.002780483768444095</v>
      </c>
      <c r="BD19" s="38">
        <f>IF('IO model'!$D$56=0,0,'Z domestic'!BD19/'IO model'!$D$56)</f>
        <v>0.001318875519228491</v>
      </c>
      <c r="BE19" s="38">
        <f>IF('IO model'!$D$57=0,0,'Z domestic'!BE19/'IO model'!$D$57)</f>
        <v>0.000903926057471693</v>
      </c>
      <c r="BF19" s="38">
        <f>IF('IO model'!$D$58=0,0,'Z domestic'!BF19/'IO model'!$D$58)</f>
        <v>0.0029421473106791473</v>
      </c>
      <c r="BG19" s="38">
        <f>IF('IO model'!$D$59=0,0,'Z domestic'!BG19/'IO model'!$D$59)</f>
        <v>0.0014745149592724027</v>
      </c>
      <c r="BH19" s="38">
        <f>IF('IO model'!$D$60=0,0,'Z domestic'!BH19/'IO model'!$D$60)</f>
        <v>0.004574131390734949</v>
      </c>
      <c r="BI19" s="38">
        <f>IF('IO model'!$D$61=0,0,'Z domestic'!BI19/'IO model'!$D$61)</f>
        <v>0.0017182623311365404</v>
      </c>
      <c r="BJ19" s="38">
        <f>IF('IO model'!$D$62=0,0,'Z domestic'!BJ19/'IO model'!$D$62)</f>
        <v>0.000997800238666916</v>
      </c>
      <c r="BK19" s="38">
        <f>IF('IO model'!$D$63=0,0,'Z domestic'!BK19/'IO model'!$D$63)</f>
        <v>0.023493204186845806</v>
      </c>
      <c r="BL19" s="38">
        <f>IF('IO model'!$D$64=0,0,'Z domestic'!BL19/'IO model'!$D$64)</f>
        <v>0.0008587050896972893</v>
      </c>
      <c r="BM19" s="38">
        <f>IF('IO model'!$D$65=0,0,'Z domestic'!BM19/'IO model'!$D$65)</f>
        <v>0</v>
      </c>
      <c r="BN19" s="38">
        <f>IF('IO model'!$D$66=0,0,'Z domestic'!BN19/'IO model'!$D$66)</f>
        <v>0</v>
      </c>
    </row>
    <row r="20" spans="1:66" x14ac:dyDescent="0.25">
      <c r="A20" s="36" t="s">
        <v>109</v>
      </c>
      <c r="B20" s="27" t="s">
        <v>332</v>
      </c>
      <c r="C20" s="38">
        <f>IF('IO model'!$D$3=0,0,'Z domestic'!C20/'IO model'!$D$3)</f>
        <v>0.0014080880395437767</v>
      </c>
      <c r="D20" s="38">
        <f>IF('IO model'!$D$4=0,0,'Z domestic'!D20/'IO model'!$D$4)</f>
        <v>0.0009591657979731017</v>
      </c>
      <c r="E20" s="38">
        <f>IF('IO model'!$D$5=0,0,'Z domestic'!E20/'IO model'!$D$5)</f>
        <v>0.002626595809663429</v>
      </c>
      <c r="F20" s="38">
        <f>IF('IO model'!$D$6=0,0,'Z domestic'!F20/'IO model'!$D$6)</f>
        <v>0.002343102995535985</v>
      </c>
      <c r="G20" s="38">
        <f>IF('IO model'!$D$7=0,0,'Z domestic'!G20/'IO model'!$D$7)</f>
        <v>0.001990255115255115</v>
      </c>
      <c r="H20" s="38">
        <f>IF('IO model'!$D$8=0,0,'Z domestic'!H20/'IO model'!$D$8)</f>
        <v>0.0015256675783782074</v>
      </c>
      <c r="I20" s="38">
        <f>IF('IO model'!$D$9=0,0,'Z domestic'!I20/'IO model'!$D$9)</f>
        <v>0.0021425148609741512</v>
      </c>
      <c r="J20" s="38">
        <f>IF('IO model'!$D$10=0,0,'Z domestic'!J20/'IO model'!$D$10)</f>
        <v>0.0022828992820882518</v>
      </c>
      <c r="K20" s="38">
        <f>IF('IO model'!$D$11=0,0,'Z domestic'!K20/'IO model'!$D$11)</f>
        <v>0.0023414808907010363</v>
      </c>
      <c r="L20" s="38">
        <f>IF('IO model'!$D$12=0,0,'Z domestic'!L20/'IO model'!$D$12)</f>
        <v>0.0008827641133427981</v>
      </c>
      <c r="M20" s="38">
        <f>IF('IO model'!$D$13=0,0,'Z domestic'!M20/'IO model'!$D$13)</f>
        <v>0.0020196146563889457</v>
      </c>
      <c r="N20" s="38">
        <f>IF('IO model'!$D$14=0,0,'Z domestic'!N20/'IO model'!$D$14)</f>
        <v>0.002059295436771396</v>
      </c>
      <c r="O20" s="38">
        <f>IF('IO model'!$D$15=0,0,'Z domestic'!O20/'IO model'!$D$15)</f>
        <v>0.0032711494484507376</v>
      </c>
      <c r="P20" s="38">
        <f>IF('IO model'!$D$16=0,0,'Z domestic'!P20/'IO model'!$D$16)</f>
        <v>0.0027961461942012326</v>
      </c>
      <c r="Q20" s="38">
        <f>IF('IO model'!$D$17=0,0,'Z domestic'!Q20/'IO model'!$D$17)</f>
        <v>0.0050681018110154885</v>
      </c>
      <c r="R20" s="38">
        <f>IF('IO model'!$D$18=0,0,'Z domestic'!R20/'IO model'!$D$18)</f>
        <v>0.0070290205080560785</v>
      </c>
      <c r="S20" s="38">
        <f>IF('IO model'!$D$19=0,0,'Z domestic'!S20/'IO model'!$D$19)</f>
        <v>0.021960766691492495</v>
      </c>
      <c r="T20" s="38">
        <f>IF('IO model'!$D$20=0,0,'Z domestic'!T20/'IO model'!$D$20)</f>
        <v>0.09723342890118088</v>
      </c>
      <c r="U20" s="38">
        <f>IF('IO model'!$D$21=0,0,'Z domestic'!U20/'IO model'!$D$21)</f>
        <v>0.020571829616358145</v>
      </c>
      <c r="V20" s="38">
        <f>IF('IO model'!$D$22=0,0,'Z domestic'!V20/'IO model'!$D$22)</f>
        <v>0.01796169024648152</v>
      </c>
      <c r="W20" s="38">
        <f>IF('IO model'!$D$23=0,0,'Z domestic'!W20/'IO model'!$D$23)</f>
        <v>0.015205547518435298</v>
      </c>
      <c r="X20" s="38">
        <f>IF('IO model'!$D$24=0,0,'Z domestic'!X20/'IO model'!$D$24)</f>
        <v>0.006866816056048876</v>
      </c>
      <c r="Y20" s="38">
        <f>IF('IO model'!$D$25=0,0,'Z domestic'!Y20/'IO model'!$D$25)</f>
        <v>0.019091446174107924</v>
      </c>
      <c r="Z20" s="38">
        <f>IF('IO model'!$D$26=0,0,'Z domestic'!Z20/'IO model'!$D$26)</f>
        <v>0.006438573975560258</v>
      </c>
      <c r="AA20" s="38">
        <f>IF('IO model'!$D$27=0,0,'Z domestic'!AA20/'IO model'!$D$27)</f>
        <v>0.004796706594081733</v>
      </c>
      <c r="AB20" s="38">
        <f>IF('IO model'!$D$28=0,0,'Z domestic'!AB20/'IO model'!$D$28)</f>
        <v>0.0029781603865106573</v>
      </c>
      <c r="AC20" s="38">
        <f>IF('IO model'!$D$29=0,0,'Z domestic'!AC20/'IO model'!$D$29)</f>
        <v>0.013593944125980403</v>
      </c>
      <c r="AD20" s="38">
        <f>IF('IO model'!$D$30=0,0,'Z domestic'!AD20/'IO model'!$D$30)</f>
        <v>0.003757768890567104</v>
      </c>
      <c r="AE20" s="38">
        <f>IF('IO model'!$D$31=0,0,'Z domestic'!AE20/'IO model'!$D$31)</f>
        <v>0.002164838180133328</v>
      </c>
      <c r="AF20" s="38">
        <f>IF('IO model'!$D$32=0,0,'Z domestic'!AF20/'IO model'!$D$32)</f>
        <v>0.0012721984579634315</v>
      </c>
      <c r="AG20" s="38">
        <f>IF('IO model'!$D$33=0,0,'Z domestic'!AG20/'IO model'!$D$33)</f>
        <v>0.00216640329135819</v>
      </c>
      <c r="AH20" s="38">
        <f>IF('IO model'!$D$34=0,0,'Z domestic'!AH20/'IO model'!$D$34)</f>
        <v>0.0009847676398917142</v>
      </c>
      <c r="AI20" s="38">
        <f>IF('IO model'!$D$35=0,0,'Z domestic'!AI20/'IO model'!$D$35)</f>
        <v>0.002544059169463698</v>
      </c>
      <c r="AJ20" s="38">
        <f>IF('IO model'!$D$36=0,0,'Z domestic'!AJ20/'IO model'!$D$36)</f>
        <v>0.0019428264271135432</v>
      </c>
      <c r="AK20" s="38">
        <f>IF('IO model'!$D$37=0,0,'Z domestic'!AK20/'IO model'!$D$37)</f>
        <v>0.001112407111929476</v>
      </c>
      <c r="AL20" s="38">
        <f>IF('IO model'!$D$38=0,0,'Z domestic'!AL20/'IO model'!$D$38)</f>
        <v>0.001949686023491092</v>
      </c>
      <c r="AM20" s="38">
        <f>IF('IO model'!$D$39=0,0,'Z domestic'!AM20/'IO model'!$D$39)</f>
        <v>0.0009412723761185236</v>
      </c>
      <c r="AN20" s="38">
        <f>IF('IO model'!$D$40=0,0,'Z domestic'!AN20/'IO model'!$D$40)</f>
        <v>0.002066886701927935</v>
      </c>
      <c r="AO20" s="38">
        <f>IF('IO model'!$D$41=0,0,'Z domestic'!AO20/'IO model'!$D$41)</f>
        <v>0.00526059320557289</v>
      </c>
      <c r="AP20" s="38">
        <f>IF('IO model'!$D$42=0,0,'Z domestic'!AP20/'IO model'!$D$42)</f>
        <v>0.0020271059766831553</v>
      </c>
      <c r="AQ20" s="38">
        <f>IF('IO model'!$D$43=0,0,'Z domestic'!AQ20/'IO model'!$D$43)</f>
        <v>0.0002878557586191648</v>
      </c>
      <c r="AR20" s="38">
        <f>IF('IO model'!$D$44=0,0,'Z domestic'!AR20/'IO model'!$D$44)</f>
        <v>0.0002766795758875993</v>
      </c>
      <c r="AS20" s="38">
        <f>IF('IO model'!$D$45=0,0,'Z domestic'!AS20/'IO model'!$D$45)</f>
        <v>0.0005602006957538459</v>
      </c>
      <c r="AT20" s="38">
        <f>IF('IO model'!$D$46=0,0,'Z domestic'!AT20/'IO model'!$D$46)</f>
        <v>0.0008937896910533202</v>
      </c>
      <c r="AU20" s="38">
        <f>IF('IO model'!$D$47=0,0,'Z domestic'!AU20/'IO model'!$D$47)</f>
        <v>0.0011207703464043723</v>
      </c>
      <c r="AV20" s="38">
        <f>IF('IO model'!$D$48=0,0,'Z domestic'!AV20/'IO model'!$D$48)</f>
        <v>0.0037424885965823863</v>
      </c>
      <c r="AW20" s="38">
        <f>IF('IO model'!$D$49=0,0,'Z domestic'!AW20/'IO model'!$D$49)</f>
        <v>0.0026065791997341705</v>
      </c>
      <c r="AX20" s="38">
        <f>IF('IO model'!$D$50=0,0,'Z domestic'!AX20/'IO model'!$D$50)</f>
        <v>0.0014502028488609477</v>
      </c>
      <c r="AY20" s="38">
        <f>IF('IO model'!$D$51=0,0,'Z domestic'!AY20/'IO model'!$D$51)</f>
        <v>0.0027553931105340325</v>
      </c>
      <c r="AZ20" s="38">
        <f>IF('IO model'!$D$52=0,0,'Z domestic'!AZ20/'IO model'!$D$52)</f>
        <v>0.0023841240786760943</v>
      </c>
      <c r="BA20" s="38">
        <f>IF('IO model'!$D$53=0,0,'Z domestic'!BA20/'IO model'!$D$53)</f>
        <v>0.00039204589126888464</v>
      </c>
      <c r="BB20" s="38">
        <f>IF('IO model'!$D$54=0,0,'Z domestic'!BB20/'IO model'!$D$54)</f>
        <v>0.0007571230600217483</v>
      </c>
      <c r="BC20" s="38">
        <f>IF('IO model'!$D$55=0,0,'Z domestic'!BC20/'IO model'!$D$55)</f>
        <v>0.0023788165438627506</v>
      </c>
      <c r="BD20" s="38">
        <f>IF('IO model'!$D$56=0,0,'Z domestic'!BD20/'IO model'!$D$56)</f>
        <v>0.0008934969211388035</v>
      </c>
      <c r="BE20" s="38">
        <f>IF('IO model'!$D$57=0,0,'Z domestic'!BE20/'IO model'!$D$57)</f>
        <v>0.0004687494704592517</v>
      </c>
      <c r="BF20" s="38">
        <f>IF('IO model'!$D$58=0,0,'Z domestic'!BF20/'IO model'!$D$58)</f>
        <v>0.0008865270845625171</v>
      </c>
      <c r="BG20" s="38">
        <f>IF('IO model'!$D$59=0,0,'Z domestic'!BG20/'IO model'!$D$59)</f>
        <v>0.0008714300415962606</v>
      </c>
      <c r="BH20" s="38">
        <f>IF('IO model'!$D$60=0,0,'Z domestic'!BH20/'IO model'!$D$60)</f>
        <v>0.0033547703463962944</v>
      </c>
      <c r="BI20" s="38">
        <f>IF('IO model'!$D$61=0,0,'Z domestic'!BI20/'IO model'!$D$61)</f>
        <v>0.0018581345031875051</v>
      </c>
      <c r="BJ20" s="38">
        <f>IF('IO model'!$D$62=0,0,'Z domestic'!BJ20/'IO model'!$D$62)</f>
        <v>0.0007482064037496587</v>
      </c>
      <c r="BK20" s="38">
        <f>IF('IO model'!$D$63=0,0,'Z domestic'!BK20/'IO model'!$D$63)</f>
        <v>0.011673176066239651</v>
      </c>
      <c r="BL20" s="38">
        <f>IF('IO model'!$D$64=0,0,'Z domestic'!BL20/'IO model'!$D$64)</f>
        <v>0.0024223015099737615</v>
      </c>
      <c r="BM20" s="38">
        <f>IF('IO model'!$D$65=0,0,'Z domestic'!BM20/'IO model'!$D$65)</f>
        <v>0</v>
      </c>
      <c r="BN20" s="38">
        <f>IF('IO model'!$D$66=0,0,'Z domestic'!BN20/'IO model'!$D$66)</f>
        <v>0</v>
      </c>
    </row>
    <row r="21" spans="1:66" x14ac:dyDescent="0.25">
      <c r="A21" s="36" t="s">
        <v>111</v>
      </c>
      <c r="B21" s="27" t="s">
        <v>333</v>
      </c>
      <c r="C21" s="38">
        <f>IF('IO model'!$D$3=0,0,'Z domestic'!C21/'IO model'!$D$3)</f>
        <v>0.0059306936483288775</v>
      </c>
      <c r="D21" s="38">
        <f>IF('IO model'!$D$4=0,0,'Z domestic'!D21/'IO model'!$D$4)</f>
        <v>0.006488380322849763</v>
      </c>
      <c r="E21" s="38">
        <f>IF('IO model'!$D$5=0,0,'Z domestic'!E21/'IO model'!$D$5)</f>
        <v>0.007594730519414412</v>
      </c>
      <c r="F21" s="38">
        <f>IF('IO model'!$D$6=0,0,'Z domestic'!F21/'IO model'!$D$6)</f>
        <v>0.00919796465880858</v>
      </c>
      <c r="G21" s="38">
        <f>IF('IO model'!$D$7=0,0,'Z domestic'!G21/'IO model'!$D$7)</f>
        <v>0.004329056885875067</v>
      </c>
      <c r="H21" s="38">
        <f>IF('IO model'!$D$8=0,0,'Z domestic'!H21/'IO model'!$D$8)</f>
        <v>0.004422415807216047</v>
      </c>
      <c r="I21" s="38">
        <f>IF('IO model'!$D$9=0,0,'Z domestic'!I21/'IO model'!$D$9)</f>
        <v>0.005060114316491367</v>
      </c>
      <c r="J21" s="38">
        <f>IF('IO model'!$D$10=0,0,'Z domestic'!J21/'IO model'!$D$10)</f>
        <v>0.007505502136967679</v>
      </c>
      <c r="K21" s="38">
        <f>IF('IO model'!$D$11=0,0,'Z domestic'!K21/'IO model'!$D$11)</f>
        <v>0.006401753764922143</v>
      </c>
      <c r="L21" s="38">
        <f>IF('IO model'!$D$12=0,0,'Z domestic'!L21/'IO model'!$D$12)</f>
        <v>0.002617985207547836</v>
      </c>
      <c r="M21" s="38">
        <f>IF('IO model'!$D$13=0,0,'Z domestic'!M21/'IO model'!$D$13)</f>
        <v>0.0048577279492701035</v>
      </c>
      <c r="N21" s="38">
        <f>IF('IO model'!$D$14=0,0,'Z domestic'!N21/'IO model'!$D$14)</f>
        <v>0.004205247058937511</v>
      </c>
      <c r="O21" s="38">
        <f>IF('IO model'!$D$15=0,0,'Z domestic'!O21/'IO model'!$D$15)</f>
        <v>0.007972848702821497</v>
      </c>
      <c r="P21" s="38">
        <f>IF('IO model'!$D$16=0,0,'Z domestic'!P21/'IO model'!$D$16)</f>
        <v>0.00735192314059288</v>
      </c>
      <c r="Q21" s="38">
        <f>IF('IO model'!$D$17=0,0,'Z domestic'!Q21/'IO model'!$D$17)</f>
        <v>0.012922855031349085</v>
      </c>
      <c r="R21" s="38">
        <f>IF('IO model'!$D$18=0,0,'Z domestic'!R21/'IO model'!$D$18)</f>
        <v>0.01765734620957821</v>
      </c>
      <c r="S21" s="38">
        <f>IF('IO model'!$D$19=0,0,'Z domestic'!S21/'IO model'!$D$19)</f>
        <v>0.0100242019843125</v>
      </c>
      <c r="T21" s="38">
        <f>IF('IO model'!$D$20=0,0,'Z domestic'!T21/'IO model'!$D$20)</f>
        <v>0.02017461743231246</v>
      </c>
      <c r="U21" s="38">
        <f>IF('IO model'!$D$21=0,0,'Z domestic'!U21/'IO model'!$D$21)</f>
        <v>0.12206085535015881</v>
      </c>
      <c r="V21" s="38">
        <f>IF('IO model'!$D$22=0,0,'Z domestic'!V21/'IO model'!$D$22)</f>
        <v>0.025412823337826823</v>
      </c>
      <c r="W21" s="38">
        <f>IF('IO model'!$D$23=0,0,'Z domestic'!W21/'IO model'!$D$23)</f>
        <v>0.027586621346102822</v>
      </c>
      <c r="X21" s="38">
        <f>IF('IO model'!$D$24=0,0,'Z domestic'!X21/'IO model'!$D$24)</f>
        <v>0.00793009034081209</v>
      </c>
      <c r="Y21" s="38">
        <f>IF('IO model'!$D$25=0,0,'Z domestic'!Y21/'IO model'!$D$25)</f>
        <v>0.04551446506605552</v>
      </c>
      <c r="Z21" s="38">
        <f>IF('IO model'!$D$26=0,0,'Z domestic'!Z21/'IO model'!$D$26)</f>
        <v>0.004685505301753629</v>
      </c>
      <c r="AA21" s="38">
        <f>IF('IO model'!$D$27=0,0,'Z domestic'!AA21/'IO model'!$D$27)</f>
        <v>0.01008520034268299</v>
      </c>
      <c r="AB21" s="38">
        <f>IF('IO model'!$D$28=0,0,'Z domestic'!AB21/'IO model'!$D$28)</f>
        <v>0.008335890530846683</v>
      </c>
      <c r="AC21" s="38">
        <f>IF('IO model'!$D$29=0,0,'Z domestic'!AC21/'IO model'!$D$29)</f>
        <v>0.011017805459372228</v>
      </c>
      <c r="AD21" s="38">
        <f>IF('IO model'!$D$30=0,0,'Z domestic'!AD21/'IO model'!$D$30)</f>
        <v>0.008624702370476234</v>
      </c>
      <c r="AE21" s="38">
        <f>IF('IO model'!$D$31=0,0,'Z domestic'!AE21/'IO model'!$D$31)</f>
        <v>0.0028278957618557707</v>
      </c>
      <c r="AF21" s="38">
        <f>IF('IO model'!$D$32=0,0,'Z domestic'!AF21/'IO model'!$D$32)</f>
        <v>0.0021853978559798187</v>
      </c>
      <c r="AG21" s="38">
        <f>IF('IO model'!$D$33=0,0,'Z domestic'!AG21/'IO model'!$D$33)</f>
        <v>0.003474948177530067</v>
      </c>
      <c r="AH21" s="38">
        <f>IF('IO model'!$D$34=0,0,'Z domestic'!AH21/'IO model'!$D$34)</f>
        <v>0.003156834652149604</v>
      </c>
      <c r="AI21" s="38">
        <f>IF('IO model'!$D$35=0,0,'Z domestic'!AI21/'IO model'!$D$35)</f>
        <v>0.007063386363564467</v>
      </c>
      <c r="AJ21" s="38">
        <f>IF('IO model'!$D$36=0,0,'Z domestic'!AJ21/'IO model'!$D$36)</f>
        <v>0.005333521782581502</v>
      </c>
      <c r="AK21" s="38">
        <f>IF('IO model'!$D$37=0,0,'Z domestic'!AK21/'IO model'!$D$37)</f>
        <v>0.001806709746195353</v>
      </c>
      <c r="AL21" s="38">
        <f>IF('IO model'!$D$38=0,0,'Z domestic'!AL21/'IO model'!$D$38)</f>
        <v>0.0022654707180389676</v>
      </c>
      <c r="AM21" s="38">
        <f>IF('IO model'!$D$39=0,0,'Z domestic'!AM21/'IO model'!$D$39)</f>
        <v>0.001877122155735164</v>
      </c>
      <c r="AN21" s="38">
        <f>IF('IO model'!$D$40=0,0,'Z domestic'!AN21/'IO model'!$D$40)</f>
        <v>0.002228552356494208</v>
      </c>
      <c r="AO21" s="38">
        <f>IF('IO model'!$D$41=0,0,'Z domestic'!AO21/'IO model'!$D$41)</f>
        <v>0.004193954572171333</v>
      </c>
      <c r="AP21" s="38">
        <f>IF('IO model'!$D$42=0,0,'Z domestic'!AP21/'IO model'!$D$42)</f>
        <v>0.002293002043707471</v>
      </c>
      <c r="AQ21" s="38">
        <f>IF('IO model'!$D$43=0,0,'Z domestic'!AQ21/'IO model'!$D$43)</f>
        <v>0.0008900519230909813</v>
      </c>
      <c r="AR21" s="38">
        <f>IF('IO model'!$D$44=0,0,'Z domestic'!AR21/'IO model'!$D$44)</f>
        <v>0.0011518345226816185</v>
      </c>
      <c r="AS21" s="38">
        <f>IF('IO model'!$D$45=0,0,'Z domestic'!AS21/'IO model'!$D$45)</f>
        <v>0.0010237153769309098</v>
      </c>
      <c r="AT21" s="38">
        <f>IF('IO model'!$D$46=0,0,'Z domestic'!AT21/'IO model'!$D$46)</f>
        <v>0.0008164894737021815</v>
      </c>
      <c r="AU21" s="38">
        <f>IF('IO model'!$D$47=0,0,'Z domestic'!AU21/'IO model'!$D$47)</f>
        <v>0.002065960099552697</v>
      </c>
      <c r="AV21" s="38">
        <f>IF('IO model'!$D$48=0,0,'Z domestic'!AV21/'IO model'!$D$48)</f>
        <v>0.005325832002358512</v>
      </c>
      <c r="AW21" s="38">
        <f>IF('IO model'!$D$49=0,0,'Z domestic'!AW21/'IO model'!$D$49)</f>
        <v>0.005196055395814406</v>
      </c>
      <c r="AX21" s="38">
        <f>IF('IO model'!$D$50=0,0,'Z domestic'!AX21/'IO model'!$D$50)</f>
        <v>0.0019905539902296634</v>
      </c>
      <c r="AY21" s="38">
        <f>IF('IO model'!$D$51=0,0,'Z domestic'!AY21/'IO model'!$D$51)</f>
        <v>0.0036992565846152713</v>
      </c>
      <c r="AZ21" s="38">
        <f>IF('IO model'!$D$52=0,0,'Z domestic'!AZ21/'IO model'!$D$52)</f>
        <v>0.006302295207975742</v>
      </c>
      <c r="BA21" s="38">
        <f>IF('IO model'!$D$53=0,0,'Z domestic'!BA21/'IO model'!$D$53)</f>
        <v>0.0009077601469248874</v>
      </c>
      <c r="BB21" s="38">
        <f>IF('IO model'!$D$54=0,0,'Z domestic'!BB21/'IO model'!$D$54)</f>
        <v>0.0014982898911705409</v>
      </c>
      <c r="BC21" s="38">
        <f>IF('IO model'!$D$55=0,0,'Z domestic'!BC21/'IO model'!$D$55)</f>
        <v>0.00437242121179068</v>
      </c>
      <c r="BD21" s="38">
        <f>IF('IO model'!$D$56=0,0,'Z domestic'!BD21/'IO model'!$D$56)</f>
        <v>0.0015231769732283653</v>
      </c>
      <c r="BE21" s="38">
        <f>IF('IO model'!$D$57=0,0,'Z domestic'!BE21/'IO model'!$D$57)</f>
        <v>0.0006408502136802829</v>
      </c>
      <c r="BF21" s="38">
        <f>IF('IO model'!$D$58=0,0,'Z domestic'!BF21/'IO model'!$D$58)</f>
        <v>0.001789080065698203</v>
      </c>
      <c r="BG21" s="38">
        <f>IF('IO model'!$D$59=0,0,'Z domestic'!BG21/'IO model'!$D$59)</f>
        <v>0.001618185647611765</v>
      </c>
      <c r="BH21" s="38">
        <f>IF('IO model'!$D$60=0,0,'Z domestic'!BH21/'IO model'!$D$60)</f>
        <v>0.00282539133895793</v>
      </c>
      <c r="BI21" s="38">
        <f>IF('IO model'!$D$61=0,0,'Z domestic'!BI21/'IO model'!$D$61)</f>
        <v>0.002302331066311699</v>
      </c>
      <c r="BJ21" s="38">
        <f>IF('IO model'!$D$62=0,0,'Z domestic'!BJ21/'IO model'!$D$62)</f>
        <v>0.002389544663781577</v>
      </c>
      <c r="BK21" s="38">
        <f>IF('IO model'!$D$63=0,0,'Z domestic'!BK21/'IO model'!$D$63)</f>
        <v>0.0069551632557412904</v>
      </c>
      <c r="BL21" s="38">
        <f>IF('IO model'!$D$64=0,0,'Z domestic'!BL21/'IO model'!$D$64)</f>
        <v>0.002135359290377571</v>
      </c>
      <c r="BM21" s="38">
        <f>IF('IO model'!$D$65=0,0,'Z domestic'!BM21/'IO model'!$D$65)</f>
        <v>0</v>
      </c>
      <c r="BN21" s="38">
        <f>IF('IO model'!$D$66=0,0,'Z domestic'!BN21/'IO model'!$D$66)</f>
        <v>0</v>
      </c>
    </row>
    <row r="22" spans="1:66" x14ac:dyDescent="0.25">
      <c r="A22" s="36" t="s">
        <v>113</v>
      </c>
      <c r="B22" s="27" t="s">
        <v>334</v>
      </c>
      <c r="C22" s="38">
        <f>IF('IO model'!$D$3=0,0,'Z domestic'!C22/'IO model'!$D$3)</f>
        <v>0.002620307646113574</v>
      </c>
      <c r="D22" s="38">
        <f>IF('IO model'!$D$4=0,0,'Z domestic'!D22/'IO model'!$D$4)</f>
        <v>0.002219371946562135</v>
      </c>
      <c r="E22" s="38">
        <f>IF('IO model'!$D$5=0,0,'Z domestic'!E22/'IO model'!$D$5)</f>
        <v>0.002253306999504544</v>
      </c>
      <c r="F22" s="38">
        <f>IF('IO model'!$D$6=0,0,'Z domestic'!F22/'IO model'!$D$6)</f>
        <v>0.0023421848517289567</v>
      </c>
      <c r="G22" s="38">
        <f>IF('IO model'!$D$7=0,0,'Z domestic'!G22/'IO model'!$D$7)</f>
        <v>0.001460261119352028</v>
      </c>
      <c r="H22" s="38">
        <f>IF('IO model'!$D$8=0,0,'Z domestic'!H22/'IO model'!$D$8)</f>
        <v>0.001763696313980104</v>
      </c>
      <c r="I22" s="38">
        <f>IF('IO model'!$D$9=0,0,'Z domestic'!I22/'IO model'!$D$9)</f>
        <v>0.0023671196668380904</v>
      </c>
      <c r="J22" s="38">
        <f>IF('IO model'!$D$10=0,0,'Z domestic'!J22/'IO model'!$D$10)</f>
        <v>0.0018897133688142147</v>
      </c>
      <c r="K22" s="38">
        <f>IF('IO model'!$D$11=0,0,'Z domestic'!K22/'IO model'!$D$11)</f>
        <v>0.0024381540543729676</v>
      </c>
      <c r="L22" s="38">
        <f>IF('IO model'!$D$12=0,0,'Z domestic'!L22/'IO model'!$D$12)</f>
        <v>0.0009479703680736956</v>
      </c>
      <c r="M22" s="38">
        <f>IF('IO model'!$D$13=0,0,'Z domestic'!M22/'IO model'!$D$13)</f>
        <v>0.0029132815350079934</v>
      </c>
      <c r="N22" s="38">
        <f>IF('IO model'!$D$14=0,0,'Z domestic'!N22/'IO model'!$D$14)</f>
        <v>0.0019661804052603002</v>
      </c>
      <c r="O22" s="38">
        <f>IF('IO model'!$D$15=0,0,'Z domestic'!O22/'IO model'!$D$15)</f>
        <v>0.004958716137605214</v>
      </c>
      <c r="P22" s="38">
        <f>IF('IO model'!$D$16=0,0,'Z domestic'!P22/'IO model'!$D$16)</f>
        <v>0.0063782382172084895</v>
      </c>
      <c r="Q22" s="38">
        <f>IF('IO model'!$D$17=0,0,'Z domestic'!Q22/'IO model'!$D$17)</f>
        <v>0.002517859839003187</v>
      </c>
      <c r="R22" s="38">
        <f>IF('IO model'!$D$18=0,0,'Z domestic'!R22/'IO model'!$D$18)</f>
        <v>0.007132214349447624</v>
      </c>
      <c r="S22" s="38">
        <f>IF('IO model'!$D$19=0,0,'Z domestic'!S22/'IO model'!$D$19)</f>
        <v>0.0048087369188900345</v>
      </c>
      <c r="T22" s="38">
        <f>IF('IO model'!$D$20=0,0,'Z domestic'!T22/'IO model'!$D$20)</f>
        <v>0.011827851223518466</v>
      </c>
      <c r="U22" s="38">
        <f>IF('IO model'!$D$21=0,0,'Z domestic'!U22/'IO model'!$D$21)</f>
        <v>0.024241307562665345</v>
      </c>
      <c r="V22" s="38">
        <f>IF('IO model'!$D$22=0,0,'Z domestic'!V22/'IO model'!$D$22)</f>
        <v>0.22969939248287852</v>
      </c>
      <c r="W22" s="38">
        <f>IF('IO model'!$D$23=0,0,'Z domestic'!W22/'IO model'!$D$23)</f>
        <v>0.010858540331930623</v>
      </c>
      <c r="X22" s="38">
        <f>IF('IO model'!$D$24=0,0,'Z domestic'!X22/'IO model'!$D$24)</f>
        <v>0.0034737674483060117</v>
      </c>
      <c r="Y22" s="38">
        <f>IF('IO model'!$D$25=0,0,'Z domestic'!Y22/'IO model'!$D$25)</f>
        <v>0.015300973204340472</v>
      </c>
      <c r="Z22" s="38">
        <f>IF('IO model'!$D$26=0,0,'Z domestic'!Z22/'IO model'!$D$26)</f>
        <v>0.0015459113711411478</v>
      </c>
      <c r="AA22" s="38">
        <f>IF('IO model'!$D$27=0,0,'Z domestic'!AA22/'IO model'!$D$27)</f>
        <v>0.0025387620933312234</v>
      </c>
      <c r="AB22" s="38">
        <f>IF('IO model'!$D$28=0,0,'Z domestic'!AB22/'IO model'!$D$28)</f>
        <v>0.009076560429444054</v>
      </c>
      <c r="AC22" s="38">
        <f>IF('IO model'!$D$29=0,0,'Z domestic'!AC22/'IO model'!$D$29)</f>
        <v>0.0038081547914608316</v>
      </c>
      <c r="AD22" s="38">
        <f>IF('IO model'!$D$30=0,0,'Z domestic'!AD22/'IO model'!$D$30)</f>
        <v>0.058089110765567255</v>
      </c>
      <c r="AE22" s="38">
        <f>IF('IO model'!$D$31=0,0,'Z domestic'!AE22/'IO model'!$D$31)</f>
        <v>0.0023835121421355784</v>
      </c>
      <c r="AF22" s="38">
        <f>IF('IO model'!$D$32=0,0,'Z domestic'!AF22/'IO model'!$D$32)</f>
        <v>0.0024302915984138734</v>
      </c>
      <c r="AG22" s="38">
        <f>IF('IO model'!$D$33=0,0,'Z domestic'!AG22/'IO model'!$D$33)</f>
        <v>0.015386410559325235</v>
      </c>
      <c r="AH22" s="38">
        <f>IF('IO model'!$D$34=0,0,'Z domestic'!AH22/'IO model'!$D$34)</f>
        <v>0.0010358296656638771</v>
      </c>
      <c r="AI22" s="38">
        <f>IF('IO model'!$D$35=0,0,'Z domestic'!AI22/'IO model'!$D$35)</f>
        <v>0.0042580249217833085</v>
      </c>
      <c r="AJ22" s="38">
        <f>IF('IO model'!$D$36=0,0,'Z domestic'!AJ22/'IO model'!$D$36)</f>
        <v>0.005668918783567522</v>
      </c>
      <c r="AK22" s="38">
        <f>IF('IO model'!$D$37=0,0,'Z domestic'!AK22/'IO model'!$D$37)</f>
        <v>0.010082963280874142</v>
      </c>
      <c r="AL22" s="38">
        <f>IF('IO model'!$D$38=0,0,'Z domestic'!AL22/'IO model'!$D$38)</f>
        <v>0.0010571971365099047</v>
      </c>
      <c r="AM22" s="38">
        <f>IF('IO model'!$D$39=0,0,'Z domestic'!AM22/'IO model'!$D$39)</f>
        <v>0.00132672861079404</v>
      </c>
      <c r="AN22" s="38">
        <f>IF('IO model'!$D$40=0,0,'Z domestic'!AN22/'IO model'!$D$40)</f>
        <v>0.0020744195102052167</v>
      </c>
      <c r="AO22" s="38">
        <f>IF('IO model'!$D$41=0,0,'Z domestic'!AO22/'IO model'!$D$41)</f>
        <v>0.0021745140448981397</v>
      </c>
      <c r="AP22" s="38">
        <f>IF('IO model'!$D$42=0,0,'Z domestic'!AP22/'IO model'!$D$42)</f>
        <v>0.0021393248217561945</v>
      </c>
      <c r="AQ22" s="38">
        <f>IF('IO model'!$D$43=0,0,'Z domestic'!AQ22/'IO model'!$D$43)</f>
        <v>0.0010352980427606013</v>
      </c>
      <c r="AR22" s="38">
        <f>IF('IO model'!$D$44=0,0,'Z domestic'!AR22/'IO model'!$D$44)</f>
        <v>0.0017542980676548863</v>
      </c>
      <c r="AS22" s="38">
        <f>IF('IO model'!$D$45=0,0,'Z domestic'!AS22/'IO model'!$D$45)</f>
        <v>0.0013513556921080445</v>
      </c>
      <c r="AT22" s="38">
        <f>IF('IO model'!$D$46=0,0,'Z domestic'!AT22/'IO model'!$D$46)</f>
        <v>0.0005010761328417987</v>
      </c>
      <c r="AU22" s="38">
        <f>IF('IO model'!$D$47=0,0,'Z domestic'!AU22/'IO model'!$D$47)</f>
        <v>0.0020314789283005052</v>
      </c>
      <c r="AV22" s="38">
        <f>IF('IO model'!$D$48=0,0,'Z domestic'!AV22/'IO model'!$D$48)</f>
        <v>0.0024746988413940378</v>
      </c>
      <c r="AW22" s="38">
        <f>IF('IO model'!$D$49=0,0,'Z domestic'!AW22/'IO model'!$D$49)</f>
        <v>0.005546259756347352</v>
      </c>
      <c r="AX22" s="38">
        <f>IF('IO model'!$D$50=0,0,'Z domestic'!AX22/'IO model'!$D$50)</f>
        <v>0.002017774251370424</v>
      </c>
      <c r="AY22" s="38">
        <f>IF('IO model'!$D$51=0,0,'Z domestic'!AY22/'IO model'!$D$51)</f>
        <v>0.0029864430234601692</v>
      </c>
      <c r="AZ22" s="38">
        <f>IF('IO model'!$D$52=0,0,'Z domestic'!AZ22/'IO model'!$D$52)</f>
        <v>0.011029016613957547</v>
      </c>
      <c r="BA22" s="38">
        <f>IF('IO model'!$D$53=0,0,'Z domestic'!BA22/'IO model'!$D$53)</f>
        <v>0.0006574175898495754</v>
      </c>
      <c r="BB22" s="38">
        <f>IF('IO model'!$D$54=0,0,'Z domestic'!BB22/'IO model'!$D$54)</f>
        <v>0.00215409089784902</v>
      </c>
      <c r="BC22" s="38">
        <f>IF('IO model'!$D$55=0,0,'Z domestic'!BC22/'IO model'!$D$55)</f>
        <v>0.002760267197249794</v>
      </c>
      <c r="BD22" s="38">
        <f>IF('IO model'!$D$56=0,0,'Z domestic'!BD22/'IO model'!$D$56)</f>
        <v>0.0013355816006458572</v>
      </c>
      <c r="BE22" s="38">
        <f>IF('IO model'!$D$57=0,0,'Z domestic'!BE22/'IO model'!$D$57)</f>
        <v>0.0006120431969688241</v>
      </c>
      <c r="BF22" s="38">
        <f>IF('IO model'!$D$58=0,0,'Z domestic'!BF22/'IO model'!$D$58)</f>
        <v>0.0009786959225654192</v>
      </c>
      <c r="BG22" s="38">
        <f>IF('IO model'!$D$59=0,0,'Z domestic'!BG22/'IO model'!$D$59)</f>
        <v>0.0009909404473008904</v>
      </c>
      <c r="BH22" s="38">
        <f>IF('IO model'!$D$60=0,0,'Z domestic'!BH22/'IO model'!$D$60)</f>
        <v>0.0017024793965515733</v>
      </c>
      <c r="BI22" s="38">
        <f>IF('IO model'!$D$61=0,0,'Z domestic'!BI22/'IO model'!$D$61)</f>
        <v>0.002407674124760125</v>
      </c>
      <c r="BJ22" s="38">
        <f>IF('IO model'!$D$62=0,0,'Z domestic'!BJ22/'IO model'!$D$62)</f>
        <v>0.0019288887610886664</v>
      </c>
      <c r="BK22" s="38">
        <f>IF('IO model'!$D$63=0,0,'Z domestic'!BK22/'IO model'!$D$63)</f>
        <v>0.0023183877519137638</v>
      </c>
      <c r="BL22" s="38">
        <f>IF('IO model'!$D$64=0,0,'Z domestic'!BL22/'IO model'!$D$64)</f>
        <v>0.001198686536575586</v>
      </c>
      <c r="BM22" s="38">
        <f>IF('IO model'!$D$65=0,0,'Z domestic'!BM22/'IO model'!$D$65)</f>
        <v>0</v>
      </c>
      <c r="BN22" s="38">
        <f>IF('IO model'!$D$66=0,0,'Z domestic'!BN22/'IO model'!$D$66)</f>
        <v>0</v>
      </c>
    </row>
    <row r="23" spans="1:66" x14ac:dyDescent="0.25">
      <c r="A23" s="36" t="s">
        <v>115</v>
      </c>
      <c r="B23" s="27" t="s">
        <v>335</v>
      </c>
      <c r="C23" s="38">
        <f>IF('IO model'!$D$3=0,0,'Z domestic'!C23/'IO model'!$D$3)</f>
        <v>0.0005064298788391391</v>
      </c>
      <c r="D23" s="38">
        <f>IF('IO model'!$D$4=0,0,'Z domestic'!D23/'IO model'!$D$4)</f>
        <v>0.00035708509674123816</v>
      </c>
      <c r="E23" s="38">
        <f>IF('IO model'!$D$5=0,0,'Z domestic'!E23/'IO model'!$D$5)</f>
        <v>0.007703323627824268</v>
      </c>
      <c r="F23" s="38">
        <f>IF('IO model'!$D$6=0,0,'Z domestic'!F23/'IO model'!$D$6)</f>
        <v>0.0012991734869449132</v>
      </c>
      <c r="G23" s="38">
        <f>IF('IO model'!$D$7=0,0,'Z domestic'!G23/'IO model'!$D$7)</f>
        <v>0.00035583103764921944</v>
      </c>
      <c r="H23" s="38">
        <f>IF('IO model'!$D$8=0,0,'Z domestic'!H23/'IO model'!$D$8)</f>
        <v>0.0005568642744339571</v>
      </c>
      <c r="I23" s="38">
        <f>IF('IO model'!$D$9=0,0,'Z domestic'!I23/'IO model'!$D$9)</f>
        <v>0.0005493482783221285</v>
      </c>
      <c r="J23" s="38">
        <f>IF('IO model'!$D$10=0,0,'Z domestic'!J23/'IO model'!$D$10)</f>
        <v>0.0006823591334128671</v>
      </c>
      <c r="K23" s="38">
        <f>IF('IO model'!$D$11=0,0,'Z domestic'!K23/'IO model'!$D$11)</f>
        <v>0.000720783735024545</v>
      </c>
      <c r="L23" s="38">
        <f>IF('IO model'!$D$12=0,0,'Z domestic'!L23/'IO model'!$D$12)</f>
        <v>0.00021104784981915834</v>
      </c>
      <c r="M23" s="38">
        <f>IF('IO model'!$D$13=0,0,'Z domestic'!M23/'IO model'!$D$13)</f>
        <v>0.000547766896504992</v>
      </c>
      <c r="N23" s="38">
        <f>IF('IO model'!$D$14=0,0,'Z domestic'!N23/'IO model'!$D$14)</f>
        <v>0.00036896158439801143</v>
      </c>
      <c r="O23" s="38">
        <f>IF('IO model'!$D$15=0,0,'Z domestic'!O23/'IO model'!$D$15)</f>
        <v>0.0008341136799408274</v>
      </c>
      <c r="P23" s="38">
        <f>IF('IO model'!$D$16=0,0,'Z domestic'!P23/'IO model'!$D$16)</f>
        <v>0.0007821835223014482</v>
      </c>
      <c r="Q23" s="38">
        <f>IF('IO model'!$D$17=0,0,'Z domestic'!Q23/'IO model'!$D$17)</f>
        <v>0.0009325259653054252</v>
      </c>
      <c r="R23" s="38">
        <f>IF('IO model'!$D$18=0,0,'Z domestic'!R23/'IO model'!$D$18)</f>
        <v>0.0014090359087369666</v>
      </c>
      <c r="S23" s="38">
        <f>IF('IO model'!$D$19=0,0,'Z domestic'!S23/'IO model'!$D$19)</f>
        <v>0.0009495429861607749</v>
      </c>
      <c r="T23" s="38">
        <f>IF('IO model'!$D$20=0,0,'Z domestic'!T23/'IO model'!$D$20)</f>
        <v>0.001962311473669705</v>
      </c>
      <c r="U23" s="38">
        <f>IF('IO model'!$D$21=0,0,'Z domestic'!U23/'IO model'!$D$21)</f>
        <v>0.0013362078020159919</v>
      </c>
      <c r="V23" s="38">
        <f>IF('IO model'!$D$22=0,0,'Z domestic'!V23/'IO model'!$D$22)</f>
        <v>0.00134072360312467</v>
      </c>
      <c r="W23" s="38">
        <f>IF('IO model'!$D$23=0,0,'Z domestic'!W23/'IO model'!$D$23)</f>
        <v>0.18829543672343463</v>
      </c>
      <c r="X23" s="38">
        <f>IF('IO model'!$D$24=0,0,'Z domestic'!X23/'IO model'!$D$24)</f>
        <v>0.0012636427341257113</v>
      </c>
      <c r="Y23" s="38">
        <f>IF('IO model'!$D$25=0,0,'Z domestic'!Y23/'IO model'!$D$25)</f>
        <v>0.019020080829362622</v>
      </c>
      <c r="Z23" s="38">
        <f>IF('IO model'!$D$26=0,0,'Z domestic'!Z23/'IO model'!$D$26)</f>
        <v>0.0010623062197462159</v>
      </c>
      <c r="AA23" s="38">
        <f>IF('IO model'!$D$27=0,0,'Z domestic'!AA23/'IO model'!$D$27)</f>
        <v>0.0013185597621175641</v>
      </c>
      <c r="AB23" s="38">
        <f>IF('IO model'!$D$28=0,0,'Z domestic'!AB23/'IO model'!$D$28)</f>
        <v>0.0007564947083212355</v>
      </c>
      <c r="AC23" s="38">
        <f>IF('IO model'!$D$29=0,0,'Z domestic'!AC23/'IO model'!$D$29)</f>
        <v>0.0008586716581165768</v>
      </c>
      <c r="AD23" s="38">
        <f>IF('IO model'!$D$30=0,0,'Z domestic'!AD23/'IO model'!$D$30)</f>
        <v>0.00114214906669929</v>
      </c>
      <c r="AE23" s="38">
        <f>IF('IO model'!$D$31=0,0,'Z domestic'!AE23/'IO model'!$D$31)</f>
        <v>0.0005454366364109054</v>
      </c>
      <c r="AF23" s="38">
        <f>IF('IO model'!$D$32=0,0,'Z domestic'!AF23/'IO model'!$D$32)</f>
        <v>0.0004094052400837438</v>
      </c>
      <c r="AG23" s="38">
        <f>IF('IO model'!$D$33=0,0,'Z domestic'!AG23/'IO model'!$D$33)</f>
        <v>0.0031603741941065235</v>
      </c>
      <c r="AH23" s="38">
        <f>IF('IO model'!$D$34=0,0,'Z domestic'!AH23/'IO model'!$D$34)</f>
        <v>0.0012842743120679307</v>
      </c>
      <c r="AI23" s="38">
        <f>IF('IO model'!$D$35=0,0,'Z domestic'!AI23/'IO model'!$D$35)</f>
        <v>0.01758760427574033</v>
      </c>
      <c r="AJ23" s="38">
        <f>IF('IO model'!$D$36=0,0,'Z domestic'!AJ23/'IO model'!$D$36)</f>
        <v>0.0024735354933771957</v>
      </c>
      <c r="AK23" s="38">
        <f>IF('IO model'!$D$37=0,0,'Z domestic'!AK23/'IO model'!$D$37)</f>
        <v>0.00020351443118062597</v>
      </c>
      <c r="AL23" s="38">
        <f>IF('IO model'!$D$38=0,0,'Z domestic'!AL23/'IO model'!$D$38)</f>
        <v>0.0004287822145733906</v>
      </c>
      <c r="AM23" s="38">
        <f>IF('IO model'!$D$39=0,0,'Z domestic'!AM23/'IO model'!$D$39)</f>
        <v>0.00019792477231872938</v>
      </c>
      <c r="AN23" s="38">
        <f>IF('IO model'!$D$40=0,0,'Z domestic'!AN23/'IO model'!$D$40)</f>
        <v>0.0004455945819407295</v>
      </c>
      <c r="AO23" s="38">
        <f>IF('IO model'!$D$41=0,0,'Z domestic'!AO23/'IO model'!$D$41)</f>
        <v>0.0006127436745105603</v>
      </c>
      <c r="AP23" s="38">
        <f>IF('IO model'!$D$42=0,0,'Z domestic'!AP23/'IO model'!$D$42)</f>
        <v>0.00038428377342715806</v>
      </c>
      <c r="AQ23" s="38">
        <f>IF('IO model'!$D$43=0,0,'Z domestic'!AQ23/'IO model'!$D$43)</f>
        <v>0.00010497986867210171</v>
      </c>
      <c r="AR23" s="38">
        <f>IF('IO model'!$D$44=0,0,'Z domestic'!AR23/'IO model'!$D$44)</f>
        <v>0.00008125904661203368</v>
      </c>
      <c r="AS23" s="38">
        <f>IF('IO model'!$D$45=0,0,'Z domestic'!AS23/'IO model'!$D$45)</f>
        <v>0.00019401446114410717</v>
      </c>
      <c r="AT23" s="38">
        <f>IF('IO model'!$D$46=0,0,'Z domestic'!AT23/'IO model'!$D$46)</f>
        <v>0.00012534016837979125</v>
      </c>
      <c r="AU23" s="38">
        <f>IF('IO model'!$D$47=0,0,'Z domestic'!AU23/'IO model'!$D$47)</f>
        <v>0.0002565363866307592</v>
      </c>
      <c r="AV23" s="38">
        <f>IF('IO model'!$D$48=0,0,'Z domestic'!AV23/'IO model'!$D$48)</f>
        <v>0.0006342293867644086</v>
      </c>
      <c r="AW23" s="38">
        <f>IF('IO model'!$D$49=0,0,'Z domestic'!AW23/'IO model'!$D$49)</f>
        <v>0.0008783614019413538</v>
      </c>
      <c r="AX23" s="38">
        <f>IF('IO model'!$D$50=0,0,'Z domestic'!AX23/'IO model'!$D$50)</f>
        <v>0.0003764504200317955</v>
      </c>
      <c r="AY23" s="38">
        <f>IF('IO model'!$D$51=0,0,'Z domestic'!AY23/'IO model'!$D$51)</f>
        <v>0.0013113311547456792</v>
      </c>
      <c r="AZ23" s="38">
        <f>IF('IO model'!$D$52=0,0,'Z domestic'!AZ23/'IO model'!$D$52)</f>
        <v>0.002682682421861853</v>
      </c>
      <c r="BA23" s="38">
        <f>IF('IO model'!$D$53=0,0,'Z domestic'!BA23/'IO model'!$D$53)</f>
        <v>0.00014599737462368104</v>
      </c>
      <c r="BB23" s="38">
        <f>IF('IO model'!$D$54=0,0,'Z domestic'!BB23/'IO model'!$D$54)</f>
        <v>0.0002880099311568505</v>
      </c>
      <c r="BC23" s="38">
        <f>IF('IO model'!$D$55=0,0,'Z domestic'!BC23/'IO model'!$D$55)</f>
        <v>0.0006439526437006418</v>
      </c>
      <c r="BD23" s="38">
        <f>IF('IO model'!$D$56=0,0,'Z domestic'!BD23/'IO model'!$D$56)</f>
        <v>0.004694687312970198</v>
      </c>
      <c r="BE23" s="38">
        <f>IF('IO model'!$D$57=0,0,'Z domestic'!BE23/'IO model'!$D$57)</f>
        <v>0.00016320445864837478</v>
      </c>
      <c r="BF23" s="38">
        <f>IF('IO model'!$D$58=0,0,'Z domestic'!BF23/'IO model'!$D$58)</f>
        <v>0.00042943024349795093</v>
      </c>
      <c r="BG23" s="38">
        <f>IF('IO model'!$D$59=0,0,'Z domestic'!BG23/'IO model'!$D$59)</f>
        <v>0.00020711448396033873</v>
      </c>
      <c r="BH23" s="38">
        <f>IF('IO model'!$D$60=0,0,'Z domestic'!BH23/'IO model'!$D$60)</f>
        <v>0.00045387812674022975</v>
      </c>
      <c r="BI23" s="38">
        <f>IF('IO model'!$D$61=0,0,'Z domestic'!BI23/'IO model'!$D$61)</f>
        <v>0.0009047798242292545</v>
      </c>
      <c r="BJ23" s="38">
        <f>IF('IO model'!$D$62=0,0,'Z domestic'!BJ23/'IO model'!$D$62)</f>
        <v>0.00030250312711169907</v>
      </c>
      <c r="BK23" s="38">
        <f>IF('IO model'!$D$63=0,0,'Z domestic'!BK23/'IO model'!$D$63)</f>
        <v>0.0007592563661927824</v>
      </c>
      <c r="BL23" s="38">
        <f>IF('IO model'!$D$64=0,0,'Z domestic'!BL23/'IO model'!$D$64)</f>
        <v>0.0004598501005358554</v>
      </c>
      <c r="BM23" s="38">
        <f>IF('IO model'!$D$65=0,0,'Z domestic'!BM23/'IO model'!$D$65)</f>
        <v>0</v>
      </c>
      <c r="BN23" s="38">
        <f>IF('IO model'!$D$66=0,0,'Z domestic'!BN23/'IO model'!$D$66)</f>
        <v>0</v>
      </c>
    </row>
    <row r="24" spans="1:66" x14ac:dyDescent="0.25">
      <c r="A24" s="36" t="s">
        <v>270</v>
      </c>
      <c r="B24" s="27" t="s">
        <v>336</v>
      </c>
      <c r="C24" s="38">
        <f>IF('IO model'!$D$3=0,0,'Z domestic'!C24/'IO model'!$D$3)</f>
        <v>0.0007953445460155526</v>
      </c>
      <c r="D24" s="38">
        <f>IF('IO model'!$D$4=0,0,'Z domestic'!D24/'IO model'!$D$4)</f>
        <v>0.00040512345056292943</v>
      </c>
      <c r="E24" s="38">
        <f>IF('IO model'!$D$5=0,0,'Z domestic'!E24/'IO model'!$D$5)</f>
        <v>0.0015474517948404697</v>
      </c>
      <c r="F24" s="38">
        <f>IF('IO model'!$D$6=0,0,'Z domestic'!F24/'IO model'!$D$6)</f>
        <v>0.0006142382069018707</v>
      </c>
      <c r="G24" s="38">
        <f>IF('IO model'!$D$7=0,0,'Z domestic'!G24/'IO model'!$D$7)</f>
        <v>0.001256592733865461</v>
      </c>
      <c r="H24" s="38">
        <f>IF('IO model'!$D$8=0,0,'Z domestic'!H24/'IO model'!$D$8)</f>
        <v>0.00324852132333437</v>
      </c>
      <c r="I24" s="38">
        <f>IF('IO model'!$D$9=0,0,'Z domestic'!I24/'IO model'!$D$9)</f>
        <v>0.008332442268927199</v>
      </c>
      <c r="J24" s="38">
        <f>IF('IO model'!$D$10=0,0,'Z domestic'!J24/'IO model'!$D$10)</f>
        <v>0.0019219931701320377</v>
      </c>
      <c r="K24" s="38">
        <f>IF('IO model'!$D$11=0,0,'Z domestic'!K24/'IO model'!$D$11)</f>
        <v>0.0017941401846173091</v>
      </c>
      <c r="L24" s="38">
        <f>IF('IO model'!$D$12=0,0,'Z domestic'!L24/'IO model'!$D$12)</f>
        <v>0.00034990962045735127</v>
      </c>
      <c r="M24" s="38">
        <f>IF('IO model'!$D$13=0,0,'Z domestic'!M24/'IO model'!$D$13)</f>
        <v>0.0021160569293063956</v>
      </c>
      <c r="N24" s="38">
        <f>IF('IO model'!$D$14=0,0,'Z domestic'!N24/'IO model'!$D$14)</f>
        <v>0.0028001789100374247</v>
      </c>
      <c r="O24" s="38">
        <f>IF('IO model'!$D$15=0,0,'Z domestic'!O24/'IO model'!$D$15)</f>
        <v>0.0023081069066910997</v>
      </c>
      <c r="P24" s="38">
        <f>IF('IO model'!$D$16=0,0,'Z domestic'!P24/'IO model'!$D$16)</f>
        <v>0.0016866420060016316</v>
      </c>
      <c r="Q24" s="38">
        <f>IF('IO model'!$D$17=0,0,'Z domestic'!Q24/'IO model'!$D$17)</f>
        <v>0.0020025269983550676</v>
      </c>
      <c r="R24" s="38">
        <f>IF('IO model'!$D$18=0,0,'Z domestic'!R24/'IO model'!$D$18)</f>
        <v>0.002156831280309191</v>
      </c>
      <c r="S24" s="38">
        <f>IF('IO model'!$D$19=0,0,'Z domestic'!S24/'IO model'!$D$19)</f>
        <v>0.0034177419770766693</v>
      </c>
      <c r="T24" s="38">
        <f>IF('IO model'!$D$20=0,0,'Z domestic'!T24/'IO model'!$D$20)</f>
        <v>0.0018592777935947315</v>
      </c>
      <c r="U24" s="38">
        <f>IF('IO model'!$D$21=0,0,'Z domestic'!U24/'IO model'!$D$21)</f>
        <v>0.0021839449045545963</v>
      </c>
      <c r="V24" s="38">
        <f>IF('IO model'!$D$22=0,0,'Z domestic'!V24/'IO model'!$D$22)</f>
        <v>0.002331660968112236</v>
      </c>
      <c r="W24" s="38">
        <f>IF('IO model'!$D$23=0,0,'Z domestic'!W24/'IO model'!$D$23)</f>
        <v>0.0018959297970981353</v>
      </c>
      <c r="X24" s="38">
        <f>IF('IO model'!$D$24=0,0,'Z domestic'!X24/'IO model'!$D$24)</f>
        <v>0.04161949138558532</v>
      </c>
      <c r="Y24" s="38">
        <f>IF('IO model'!$D$25=0,0,'Z domestic'!Y24/'IO model'!$D$25)</f>
        <v>0.0034097226361547374</v>
      </c>
      <c r="Z24" s="38">
        <f>IF('IO model'!$D$26=0,0,'Z domestic'!Z24/'IO model'!$D$26)</f>
        <v>0.0005570031267358909</v>
      </c>
      <c r="AA24" s="38">
        <f>IF('IO model'!$D$27=0,0,'Z domestic'!AA24/'IO model'!$D$27)</f>
        <v>0.0009465120886984461</v>
      </c>
      <c r="AB24" s="38">
        <f>IF('IO model'!$D$28=0,0,'Z domestic'!AB24/'IO model'!$D$28)</f>
        <v>0.0010891597301250712</v>
      </c>
      <c r="AC24" s="38">
        <f>IF('IO model'!$D$29=0,0,'Z domestic'!AC24/'IO model'!$D$29)</f>
        <v>0.0035686453483608984</v>
      </c>
      <c r="AD24" s="38">
        <f>IF('IO model'!$D$30=0,0,'Z domestic'!AD24/'IO model'!$D$30)</f>
        <v>0.0015911318032638384</v>
      </c>
      <c r="AE24" s="38">
        <f>IF('IO model'!$D$31=0,0,'Z domestic'!AE24/'IO model'!$D$31)</f>
        <v>0.001411508083220024</v>
      </c>
      <c r="AF24" s="38">
        <f>IF('IO model'!$D$32=0,0,'Z domestic'!AF24/'IO model'!$D$32)</f>
        <v>0.0014365315266568846</v>
      </c>
      <c r="AG24" s="38">
        <f>IF('IO model'!$D$33=0,0,'Z domestic'!AG24/'IO model'!$D$33)</f>
        <v>0.0009026680380659126</v>
      </c>
      <c r="AH24" s="38">
        <f>IF('IO model'!$D$34=0,0,'Z domestic'!AH24/'IO model'!$D$34)</f>
        <v>0.00038918703676766225</v>
      </c>
      <c r="AI24" s="38">
        <f>IF('IO model'!$D$35=0,0,'Z domestic'!AI24/'IO model'!$D$35)</f>
        <v>0.000610548892945155</v>
      </c>
      <c r="AJ24" s="38">
        <f>IF('IO model'!$D$36=0,0,'Z domestic'!AJ24/'IO model'!$D$36)</f>
        <v>0.0006353206567827261</v>
      </c>
      <c r="AK24" s="38">
        <f>IF('IO model'!$D$37=0,0,'Z domestic'!AK24/'IO model'!$D$37)</f>
        <v>0.0003571885935006905</v>
      </c>
      <c r="AL24" s="38">
        <f>IF('IO model'!$D$38=0,0,'Z domestic'!AL24/'IO model'!$D$38)</f>
        <v>0.001961965913503835</v>
      </c>
      <c r="AM24" s="38">
        <f>IF('IO model'!$D$39=0,0,'Z domestic'!AM24/'IO model'!$D$39)</f>
        <v>0.0009715485399207037</v>
      </c>
      <c r="AN24" s="38">
        <f>IF('IO model'!$D$40=0,0,'Z domestic'!AN24/'IO model'!$D$40)</f>
        <v>0.0035386815499506307</v>
      </c>
      <c r="AO24" s="38">
        <f>IF('IO model'!$D$41=0,0,'Z domestic'!AO24/'IO model'!$D$41)</f>
        <v>0.0010497954423486612</v>
      </c>
      <c r="AP24" s="38">
        <f>IF('IO model'!$D$42=0,0,'Z domestic'!AP24/'IO model'!$D$42)</f>
        <v>0.0007738292226944424</v>
      </c>
      <c r="AQ24" s="38">
        <f>IF('IO model'!$D$43=0,0,'Z domestic'!AQ24/'IO model'!$D$43)</f>
        <v>0.0003185348069982265</v>
      </c>
      <c r="AR24" s="38">
        <f>IF('IO model'!$D$44=0,0,'Z domestic'!AR24/'IO model'!$D$44)</f>
        <v>0.00026446579280787645</v>
      </c>
      <c r="AS24" s="38">
        <f>IF('IO model'!$D$45=0,0,'Z domestic'!AS24/'IO model'!$D$45)</f>
        <v>0.000416295929872124</v>
      </c>
      <c r="AT24" s="38">
        <f>IF('IO model'!$D$46=0,0,'Z domestic'!AT24/'IO model'!$D$46)</f>
        <v>0.0005852053264497252</v>
      </c>
      <c r="AU24" s="38">
        <f>IF('IO model'!$D$47=0,0,'Z domestic'!AU24/'IO model'!$D$47)</f>
        <v>0.0007869820262265023</v>
      </c>
      <c r="AV24" s="38">
        <f>IF('IO model'!$D$48=0,0,'Z domestic'!AV24/'IO model'!$D$48)</f>
        <v>0.0011629768818482388</v>
      </c>
      <c r="AW24" s="38">
        <f>IF('IO model'!$D$49=0,0,'Z domestic'!AW24/'IO model'!$D$49)</f>
        <v>0.0016536975675863876</v>
      </c>
      <c r="AX24" s="38">
        <f>IF('IO model'!$D$50=0,0,'Z domestic'!AX24/'IO model'!$D$50)</f>
        <v>0.0016656483200176062</v>
      </c>
      <c r="AY24" s="38">
        <f>IF('IO model'!$D$51=0,0,'Z domestic'!AY24/'IO model'!$D$51)</f>
        <v>0.0031707913582416612</v>
      </c>
      <c r="AZ24" s="38">
        <f>IF('IO model'!$D$52=0,0,'Z domestic'!AZ24/'IO model'!$D$52)</f>
        <v>0.0016198147201205522</v>
      </c>
      <c r="BA24" s="38">
        <f>IF('IO model'!$D$53=0,0,'Z domestic'!BA24/'IO model'!$D$53)</f>
        <v>0.0006028832763872006</v>
      </c>
      <c r="BB24" s="38">
        <f>IF('IO model'!$D$54=0,0,'Z domestic'!BB24/'IO model'!$D$54)</f>
        <v>0.0005688395593208709</v>
      </c>
      <c r="BC24" s="38">
        <f>IF('IO model'!$D$55=0,0,'Z domestic'!BC24/'IO model'!$D$55)</f>
        <v>0.0016803261732193432</v>
      </c>
      <c r="BD24" s="38">
        <f>IF('IO model'!$D$56=0,0,'Z domestic'!BD24/'IO model'!$D$56)</f>
        <v>0.0007087555041317621</v>
      </c>
      <c r="BE24" s="38">
        <f>IF('IO model'!$D$57=0,0,'Z domestic'!BE24/'IO model'!$D$57)</f>
        <v>0.0008122095998535926</v>
      </c>
      <c r="BF24" s="38">
        <f>IF('IO model'!$D$58=0,0,'Z domestic'!BF24/'IO model'!$D$58)</f>
        <v>0.013055444818293441</v>
      </c>
      <c r="BG24" s="38">
        <f>IF('IO model'!$D$59=0,0,'Z domestic'!BG24/'IO model'!$D$59)</f>
        <v>0.0026758896240254276</v>
      </c>
      <c r="BH24" s="38">
        <f>IF('IO model'!$D$60=0,0,'Z domestic'!BH24/'IO model'!$D$60)</f>
        <v>0.004068755553460732</v>
      </c>
      <c r="BI24" s="38">
        <f>IF('IO model'!$D$61=0,0,'Z domestic'!BI24/'IO model'!$D$61)</f>
        <v>0.0044407951528147365</v>
      </c>
      <c r="BJ24" s="38">
        <f>IF('IO model'!$D$62=0,0,'Z domestic'!BJ24/'IO model'!$D$62)</f>
        <v>0.0017017238652538354</v>
      </c>
      <c r="BK24" s="38">
        <f>IF('IO model'!$D$63=0,0,'Z domestic'!BK24/'IO model'!$D$63)</f>
        <v>0.0026808311201374784</v>
      </c>
      <c r="BL24" s="38">
        <f>IF('IO model'!$D$64=0,0,'Z domestic'!BL24/'IO model'!$D$64)</f>
        <v>0.001530712099361567</v>
      </c>
      <c r="BM24" s="38">
        <f>IF('IO model'!$D$65=0,0,'Z domestic'!BM24/'IO model'!$D$65)</f>
        <v>0</v>
      </c>
      <c r="BN24" s="38">
        <f>IF('IO model'!$D$66=0,0,'Z domestic'!BN24/'IO model'!$D$66)</f>
        <v>0</v>
      </c>
    </row>
    <row r="25" spans="1:66" x14ac:dyDescent="0.25">
      <c r="A25" s="36" t="s">
        <v>121</v>
      </c>
      <c r="B25" s="27" t="s">
        <v>337</v>
      </c>
      <c r="C25" s="38">
        <f>IF('IO model'!$D$3=0,0,'Z domestic'!C25/'IO model'!$D$3)</f>
        <v>0.013735404790397211</v>
      </c>
      <c r="D25" s="38">
        <f>IF('IO model'!$D$4=0,0,'Z domestic'!D25/'IO model'!$D$4)</f>
        <v>0.003151316010702945</v>
      </c>
      <c r="E25" s="38">
        <f>IF('IO model'!$D$5=0,0,'Z domestic'!E25/'IO model'!$D$5)</f>
        <v>0.007940871052470832</v>
      </c>
      <c r="F25" s="38">
        <f>IF('IO model'!$D$6=0,0,'Z domestic'!F25/'IO model'!$D$6)</f>
        <v>0.013877743643231353</v>
      </c>
      <c r="G25" s="38">
        <f>IF('IO model'!$D$7=0,0,'Z domestic'!G25/'IO model'!$D$7)</f>
        <v>0.00346052306279579</v>
      </c>
      <c r="H25" s="38">
        <f>IF('IO model'!$D$8=0,0,'Z domestic'!H25/'IO model'!$D$8)</f>
        <v>0.0028036447381596073</v>
      </c>
      <c r="I25" s="38">
        <f>IF('IO model'!$D$9=0,0,'Z domestic'!I25/'IO model'!$D$9)</f>
        <v>0.005941560884592167</v>
      </c>
      <c r="J25" s="38">
        <f>IF('IO model'!$D$10=0,0,'Z domestic'!J25/'IO model'!$D$10)</f>
        <v>0.007195257379857494</v>
      </c>
      <c r="K25" s="38">
        <f>IF('IO model'!$D$11=0,0,'Z domestic'!K25/'IO model'!$D$11)</f>
        <v>0.005059702786888275</v>
      </c>
      <c r="L25" s="38">
        <f>IF('IO model'!$D$12=0,0,'Z domestic'!L25/'IO model'!$D$12)</f>
        <v>0.0023038931072947807</v>
      </c>
      <c r="M25" s="38">
        <f>IF('IO model'!$D$13=0,0,'Z domestic'!M25/'IO model'!$D$13)</f>
        <v>0.005947115911162799</v>
      </c>
      <c r="N25" s="38">
        <f>IF('IO model'!$D$14=0,0,'Z domestic'!N25/'IO model'!$D$14)</f>
        <v>0.0016895264966088372</v>
      </c>
      <c r="O25" s="38">
        <f>IF('IO model'!$D$15=0,0,'Z domestic'!O25/'IO model'!$D$15)</f>
        <v>0.004022860768881282</v>
      </c>
      <c r="P25" s="38">
        <f>IF('IO model'!$D$16=0,0,'Z domestic'!P25/'IO model'!$D$16)</f>
        <v>0.00736471498270844</v>
      </c>
      <c r="Q25" s="38">
        <f>IF('IO model'!$D$17=0,0,'Z domestic'!Q25/'IO model'!$D$17)</f>
        <v>0.010907613575861605</v>
      </c>
      <c r="R25" s="38">
        <f>IF('IO model'!$D$18=0,0,'Z domestic'!R25/'IO model'!$D$18)</f>
        <v>0.00791888740079992</v>
      </c>
      <c r="S25" s="38">
        <f>IF('IO model'!$D$19=0,0,'Z domestic'!S25/'IO model'!$D$19)</f>
        <v>0.004453583841786071</v>
      </c>
      <c r="T25" s="38">
        <f>IF('IO model'!$D$20=0,0,'Z domestic'!T25/'IO model'!$D$20)</f>
        <v>0.0065321276922090735</v>
      </c>
      <c r="U25" s="38">
        <f>IF('IO model'!$D$21=0,0,'Z domestic'!U25/'IO model'!$D$21)</f>
        <v>0.010715857606488507</v>
      </c>
      <c r="V25" s="38">
        <f>IF('IO model'!$D$22=0,0,'Z domestic'!V25/'IO model'!$D$22)</f>
        <v>0.006231054211395703</v>
      </c>
      <c r="W25" s="38">
        <f>IF('IO model'!$D$23=0,0,'Z domestic'!W25/'IO model'!$D$23)</f>
        <v>0.01803368554974635</v>
      </c>
      <c r="X25" s="38">
        <f>IF('IO model'!$D$24=0,0,'Z domestic'!X25/'IO model'!$D$24)</f>
        <v>0.004274169756721987</v>
      </c>
      <c r="Y25" s="38">
        <f>IF('IO model'!$D$25=0,0,'Z domestic'!Y25/'IO model'!$D$25)</f>
        <v>0.04586926436521539</v>
      </c>
      <c r="Z25" s="38">
        <f>IF('IO model'!$D$26=0,0,'Z domestic'!Z25/'IO model'!$D$26)</f>
        <v>0.008855528229245268</v>
      </c>
      <c r="AA25" s="38">
        <f>IF('IO model'!$D$27=0,0,'Z domestic'!AA25/'IO model'!$D$27)</f>
        <v>0.008776618870657128</v>
      </c>
      <c r="AB25" s="38">
        <f>IF('IO model'!$D$28=0,0,'Z domestic'!AB25/'IO model'!$D$28)</f>
        <v>0.0053112877679725124</v>
      </c>
      <c r="AC25" s="38">
        <f>IF('IO model'!$D$29=0,0,'Z domestic'!AC25/'IO model'!$D$29)</f>
        <v>0.003751668660104848</v>
      </c>
      <c r="AD25" s="38">
        <f>IF('IO model'!$D$30=0,0,'Z domestic'!AD25/'IO model'!$D$30)</f>
        <v>0.0024265744611037935</v>
      </c>
      <c r="AE25" s="38">
        <f>IF('IO model'!$D$31=0,0,'Z domestic'!AE25/'IO model'!$D$31)</f>
        <v>0.0021228509637654857</v>
      </c>
      <c r="AF25" s="38">
        <f>IF('IO model'!$D$32=0,0,'Z domestic'!AF25/'IO model'!$D$32)</f>
        <v>0.002208147547899922</v>
      </c>
      <c r="AG25" s="38">
        <f>IF('IO model'!$D$33=0,0,'Z domestic'!AG25/'IO model'!$D$33)</f>
        <v>0.007798948242801902</v>
      </c>
      <c r="AH25" s="38">
        <f>IF('IO model'!$D$34=0,0,'Z domestic'!AH25/'IO model'!$D$34)</f>
        <v>0.011436177402350312</v>
      </c>
      <c r="AI25" s="38">
        <f>IF('IO model'!$D$35=0,0,'Z domestic'!AI25/'IO model'!$D$35)</f>
        <v>0.03568895539196923</v>
      </c>
      <c r="AJ25" s="38">
        <f>IF('IO model'!$D$36=0,0,'Z domestic'!AJ25/'IO model'!$D$36)</f>
        <v>0.003632331436228106</v>
      </c>
      <c r="AK25" s="38">
        <f>IF('IO model'!$D$37=0,0,'Z domestic'!AK25/'IO model'!$D$37)</f>
        <v>0.001240468913862863</v>
      </c>
      <c r="AL25" s="38">
        <f>IF('IO model'!$D$38=0,0,'Z domestic'!AL25/'IO model'!$D$38)</f>
        <v>0.0016482090907011834</v>
      </c>
      <c r="AM25" s="38">
        <f>IF('IO model'!$D$39=0,0,'Z domestic'!AM25/'IO model'!$D$39)</f>
        <v>0.0008016405161950364</v>
      </c>
      <c r="AN25" s="38">
        <f>IF('IO model'!$D$40=0,0,'Z domestic'!AN25/'IO model'!$D$40)</f>
        <v>0.0014706359544415753</v>
      </c>
      <c r="AO25" s="38">
        <f>IF('IO model'!$D$41=0,0,'Z domestic'!AO25/'IO model'!$D$41)</f>
        <v>0.006967273098984531</v>
      </c>
      <c r="AP25" s="38">
        <f>IF('IO model'!$D$42=0,0,'Z domestic'!AP25/'IO model'!$D$42)</f>
        <v>0.0015804078415662228</v>
      </c>
      <c r="AQ25" s="38">
        <f>IF('IO model'!$D$43=0,0,'Z domestic'!AQ25/'IO model'!$D$43)</f>
        <v>0.00040302203007337684</v>
      </c>
      <c r="AR25" s="38">
        <f>IF('IO model'!$D$44=0,0,'Z domestic'!AR25/'IO model'!$D$44)</f>
        <v>0.0004329661471322162</v>
      </c>
      <c r="AS25" s="38">
        <f>IF('IO model'!$D$45=0,0,'Z domestic'!AS25/'IO model'!$D$45)</f>
        <v>0.0006186620068932954</v>
      </c>
      <c r="AT25" s="38">
        <f>IF('IO model'!$D$46=0,0,'Z domestic'!AT25/'IO model'!$D$46)</f>
        <v>0.0009785353894622068</v>
      </c>
      <c r="AU25" s="38">
        <f>IF('IO model'!$D$47=0,0,'Z domestic'!AU25/'IO model'!$D$47)</f>
        <v>0.0010762358413344056</v>
      </c>
      <c r="AV25" s="38">
        <f>IF('IO model'!$D$48=0,0,'Z domestic'!AV25/'IO model'!$D$48)</f>
        <v>0.00173521056906254</v>
      </c>
      <c r="AW25" s="38">
        <f>IF('IO model'!$D$49=0,0,'Z domestic'!AW25/'IO model'!$D$49)</f>
        <v>0.003157947460387204</v>
      </c>
      <c r="AX25" s="38">
        <f>IF('IO model'!$D$50=0,0,'Z domestic'!AX25/'IO model'!$D$50)</f>
        <v>0.001078385664768005</v>
      </c>
      <c r="AY25" s="38">
        <f>IF('IO model'!$D$51=0,0,'Z domestic'!AY25/'IO model'!$D$51)</f>
        <v>0.0027701409773165523</v>
      </c>
      <c r="AZ25" s="38">
        <f>IF('IO model'!$D$52=0,0,'Z domestic'!AZ25/'IO model'!$D$52)</f>
        <v>0.005098290834910264</v>
      </c>
      <c r="BA25" s="38">
        <f>IF('IO model'!$D$53=0,0,'Z domestic'!BA25/'IO model'!$D$53)</f>
        <v>0.0014281978470540094</v>
      </c>
      <c r="BB25" s="38">
        <f>IF('IO model'!$D$54=0,0,'Z domestic'!BB25/'IO model'!$D$54)</f>
        <v>0.000850466998928539</v>
      </c>
      <c r="BC25" s="38">
        <f>IF('IO model'!$D$55=0,0,'Z domestic'!BC25/'IO model'!$D$55)</f>
        <v>0.0024693993202217117</v>
      </c>
      <c r="BD25" s="38">
        <f>IF('IO model'!$D$56=0,0,'Z domestic'!BD25/'IO model'!$D$56)</f>
        <v>0.0031406040891197055</v>
      </c>
      <c r="BE25" s="38">
        <f>IF('IO model'!$D$57=0,0,'Z domestic'!BE25/'IO model'!$D$57)</f>
        <v>0.0005187381171056066</v>
      </c>
      <c r="BF25" s="38">
        <f>IF('IO model'!$D$58=0,0,'Z domestic'!BF25/'IO model'!$D$58)</f>
        <v>0.0025352808917095885</v>
      </c>
      <c r="BG25" s="38">
        <f>IF('IO model'!$D$59=0,0,'Z domestic'!BG25/'IO model'!$D$59)</f>
        <v>0.0013147988923893632</v>
      </c>
      <c r="BH25" s="38">
        <f>IF('IO model'!$D$60=0,0,'Z domestic'!BH25/'IO model'!$D$60)</f>
        <v>0.001525292358612599</v>
      </c>
      <c r="BI25" s="38">
        <f>IF('IO model'!$D$61=0,0,'Z domestic'!BI25/'IO model'!$D$61)</f>
        <v>0.002504823834218117</v>
      </c>
      <c r="BJ25" s="38">
        <f>IF('IO model'!$D$62=0,0,'Z domestic'!BJ25/'IO model'!$D$62)</f>
        <v>0.0006763187784854716</v>
      </c>
      <c r="BK25" s="38">
        <f>IF('IO model'!$D$63=0,0,'Z domestic'!BK25/'IO model'!$D$63)</f>
        <v>0.002162162162162162</v>
      </c>
      <c r="BL25" s="38">
        <f>IF('IO model'!$D$64=0,0,'Z domestic'!BL25/'IO model'!$D$64)</f>
        <v>0.001607088586647799</v>
      </c>
      <c r="BM25" s="38">
        <f>IF('IO model'!$D$65=0,0,'Z domestic'!BM25/'IO model'!$D$65)</f>
        <v>0</v>
      </c>
      <c r="BN25" s="38">
        <f>IF('IO model'!$D$66=0,0,'Z domestic'!BN25/'IO model'!$D$66)</f>
        <v>0</v>
      </c>
    </row>
    <row r="26" spans="1:66" x14ac:dyDescent="0.25">
      <c r="A26" s="36" t="s">
        <v>271</v>
      </c>
      <c r="B26" s="27" t="s">
        <v>338</v>
      </c>
      <c r="C26" s="38">
        <f>IF('IO model'!$D$3=0,0,'Z domestic'!C26/'IO model'!$D$3)</f>
        <v>0.021888733811831887</v>
      </c>
      <c r="D26" s="38">
        <f>IF('IO model'!$D$4=0,0,'Z domestic'!D26/'IO model'!$D$4)</f>
        <v>0.0047798162052582775</v>
      </c>
      <c r="E26" s="38">
        <f>IF('IO model'!$D$5=0,0,'Z domestic'!E26/'IO model'!$D$5)</f>
        <v>0.016193947291620003</v>
      </c>
      <c r="F26" s="38">
        <f>IF('IO model'!$D$6=0,0,'Z domestic'!F26/'IO model'!$D$6)</f>
        <v>0.0547782958149169</v>
      </c>
      <c r="G26" s="38">
        <f>IF('IO model'!$D$7=0,0,'Z domestic'!G26/'IO model'!$D$7)</f>
        <v>0.020009388759388756</v>
      </c>
      <c r="H26" s="38">
        <f>IF('IO model'!$D$8=0,0,'Z domestic'!H26/'IO model'!$D$8)</f>
        <v>0.01652718709761286</v>
      </c>
      <c r="I26" s="38">
        <f>IF('IO model'!$D$9=0,0,'Z domestic'!I26/'IO model'!$D$9)</f>
        <v>0.02530340035834933</v>
      </c>
      <c r="J26" s="38">
        <f>IF('IO model'!$D$10=0,0,'Z domestic'!J26/'IO model'!$D$10)</f>
        <v>0.05532937278104386</v>
      </c>
      <c r="K26" s="38">
        <f>IF('IO model'!$D$11=0,0,'Z domestic'!K26/'IO model'!$D$11)</f>
        <v>0.021937699832670125</v>
      </c>
      <c r="L26" s="38">
        <f>IF('IO model'!$D$12=0,0,'Z domestic'!L26/'IO model'!$D$12)</f>
        <v>0.020369515579978417</v>
      </c>
      <c r="M26" s="38">
        <f>IF('IO model'!$D$13=0,0,'Z domestic'!M26/'IO model'!$D$13)</f>
        <v>0.040492675036027964</v>
      </c>
      <c r="N26" s="38">
        <f>IF('IO model'!$D$14=0,0,'Z domestic'!N26/'IO model'!$D$14)</f>
        <v>0.00820596399085643</v>
      </c>
      <c r="O26" s="38">
        <f>IF('IO model'!$D$15=0,0,'Z domestic'!O26/'IO model'!$D$15)</f>
        <v>0.028271857155790073</v>
      </c>
      <c r="P26" s="38">
        <f>IF('IO model'!$D$16=0,0,'Z domestic'!P26/'IO model'!$D$16)</f>
        <v>0.05677282892340847</v>
      </c>
      <c r="Q26" s="38">
        <f>IF('IO model'!$D$17=0,0,'Z domestic'!Q26/'IO model'!$D$17)</f>
        <v>0.05585937810411552</v>
      </c>
      <c r="R26" s="38">
        <f>IF('IO model'!$D$18=0,0,'Z domestic'!R26/'IO model'!$D$18)</f>
        <v>0.017088260172632895</v>
      </c>
      <c r="S26" s="38">
        <f>IF('IO model'!$D$19=0,0,'Z domestic'!S26/'IO model'!$D$19)</f>
        <v>0.007811325119280116</v>
      </c>
      <c r="T26" s="38">
        <f>IF('IO model'!$D$20=0,0,'Z domestic'!T26/'IO model'!$D$20)</f>
        <v>0.013539196529348124</v>
      </c>
      <c r="U26" s="38">
        <f>IF('IO model'!$D$21=0,0,'Z domestic'!U26/'IO model'!$D$21)</f>
        <v>0.008563296311641266</v>
      </c>
      <c r="V26" s="38">
        <f>IF('IO model'!$D$22=0,0,'Z domestic'!V26/'IO model'!$D$22)</f>
        <v>0.011256773978648755</v>
      </c>
      <c r="W26" s="38">
        <f>IF('IO model'!$D$23=0,0,'Z domestic'!W26/'IO model'!$D$23)</f>
        <v>0.00654011500166361</v>
      </c>
      <c r="X26" s="38">
        <f>IF('IO model'!$D$24=0,0,'Z domestic'!X26/'IO model'!$D$24)</f>
        <v>0.011022764856016875</v>
      </c>
      <c r="Y26" s="38">
        <f>IF('IO model'!$D$25=0,0,'Z domestic'!Y26/'IO model'!$D$25)</f>
        <v>0.009770564471492991</v>
      </c>
      <c r="Z26" s="38">
        <f>IF('IO model'!$D$26=0,0,'Z domestic'!Z26/'IO model'!$D$26)</f>
        <v>0.2786796114979088</v>
      </c>
      <c r="AA26" s="38">
        <f>IF('IO model'!$D$27=0,0,'Z domestic'!AA26/'IO model'!$D$27)</f>
        <v>0.07973936706280478</v>
      </c>
      <c r="AB26" s="38">
        <f>IF('IO model'!$D$28=0,0,'Z domestic'!AB26/'IO model'!$D$28)</f>
        <v>0.021590200727390818</v>
      </c>
      <c r="AC26" s="38">
        <f>IF('IO model'!$D$29=0,0,'Z domestic'!AC26/'IO model'!$D$29)</f>
        <v>0.007351525688346389</v>
      </c>
      <c r="AD26" s="38">
        <f>IF('IO model'!$D$30=0,0,'Z domestic'!AD26/'IO model'!$D$30)</f>
        <v>0.012686962294557784</v>
      </c>
      <c r="AE26" s="38">
        <f>IF('IO model'!$D$31=0,0,'Z domestic'!AE26/'IO model'!$D$31)</f>
        <v>0.008426039972283896</v>
      </c>
      <c r="AF26" s="38">
        <f>IF('IO model'!$D$32=0,0,'Z domestic'!AF26/'IO model'!$D$32)</f>
        <v>0.023222617868607232</v>
      </c>
      <c r="AG26" s="38">
        <f>IF('IO model'!$D$33=0,0,'Z domestic'!AG26/'IO model'!$D$33)</f>
        <v>0.020511026666393838</v>
      </c>
      <c r="AH26" s="38">
        <f>IF('IO model'!$D$34=0,0,'Z domestic'!AH26/'IO model'!$D$34)</f>
        <v>0.0013361945231471885</v>
      </c>
      <c r="AI26" s="38">
        <f>IF('IO model'!$D$35=0,0,'Z domestic'!AI26/'IO model'!$D$35)</f>
        <v>0.004187163288612472</v>
      </c>
      <c r="AJ26" s="38">
        <f>IF('IO model'!$D$36=0,0,'Z domestic'!AJ26/'IO model'!$D$36)</f>
        <v>0.011937684878728455</v>
      </c>
      <c r="AK26" s="38">
        <f>IF('IO model'!$D$37=0,0,'Z domestic'!AK26/'IO model'!$D$37)</f>
        <v>0.010851334092474465</v>
      </c>
      <c r="AL26" s="38">
        <f>IF('IO model'!$D$38=0,0,'Z domestic'!AL26/'IO model'!$D$38)</f>
        <v>0.028108555579627152</v>
      </c>
      <c r="AM26" s="38">
        <f>IF('IO model'!$D$39=0,0,'Z domestic'!AM26/'IO model'!$D$39)</f>
        <v>0.005207952057016795</v>
      </c>
      <c r="AN26" s="38">
        <f>IF('IO model'!$D$40=0,0,'Z domestic'!AN26/'IO model'!$D$40)</f>
        <v>0.009850595439521978</v>
      </c>
      <c r="AO26" s="38">
        <f>IF('IO model'!$D$41=0,0,'Z domestic'!AO26/'IO model'!$D$41)</f>
        <v>0.02020311726810411</v>
      </c>
      <c r="AP26" s="38">
        <f>IF('IO model'!$D$42=0,0,'Z domestic'!AP26/'IO model'!$D$42)</f>
        <v>0.006096740083373974</v>
      </c>
      <c r="AQ26" s="38">
        <f>IF('IO model'!$D$43=0,0,'Z domestic'!AQ26/'IO model'!$D$43)</f>
        <v>0.00383811672826644</v>
      </c>
      <c r="AR26" s="38">
        <f>IF('IO model'!$D$44=0,0,'Z domestic'!AR26/'IO model'!$D$44)</f>
        <v>0.003137446686213705</v>
      </c>
      <c r="AS26" s="38">
        <f>IF('IO model'!$D$45=0,0,'Z domestic'!AS26/'IO model'!$D$45)</f>
        <v>0.0031633351214357076</v>
      </c>
      <c r="AT26" s="38">
        <f>IF('IO model'!$D$46=0,0,'Z domestic'!AT26/'IO model'!$D$46)</f>
        <v>0.008997508182441412</v>
      </c>
      <c r="AU26" s="38">
        <f>IF('IO model'!$D$47=0,0,'Z domestic'!AU26/'IO model'!$D$47)</f>
        <v>0.006225041937393833</v>
      </c>
      <c r="AV26" s="38">
        <f>IF('IO model'!$D$48=0,0,'Z domestic'!AV26/'IO model'!$D$48)</f>
        <v>0.007145561888433608</v>
      </c>
      <c r="AW26" s="38">
        <f>IF('IO model'!$D$49=0,0,'Z domestic'!AW26/'IO model'!$D$49)</f>
        <v>0.009860696035238703</v>
      </c>
      <c r="AX26" s="38">
        <f>IF('IO model'!$D$50=0,0,'Z domestic'!AX26/'IO model'!$D$50)</f>
        <v>0.006234018955726534</v>
      </c>
      <c r="AY26" s="38">
        <f>IF('IO model'!$D$51=0,0,'Z domestic'!AY26/'IO model'!$D$51)</f>
        <v>0.010773316684630389</v>
      </c>
      <c r="AZ26" s="38">
        <f>IF('IO model'!$D$52=0,0,'Z domestic'!AZ26/'IO model'!$D$52)</f>
        <v>0.004044922716815782</v>
      </c>
      <c r="BA26" s="38">
        <f>IF('IO model'!$D$53=0,0,'Z domestic'!BA26/'IO model'!$D$53)</f>
        <v>0.005717085428646146</v>
      </c>
      <c r="BB26" s="38">
        <f>IF('IO model'!$D$54=0,0,'Z domestic'!BB26/'IO model'!$D$54)</f>
        <v>0.0064766332995327205</v>
      </c>
      <c r="BC26" s="38">
        <f>IF('IO model'!$D$55=0,0,'Z domestic'!BC26/'IO model'!$D$55)</f>
        <v>0.009193838365222232</v>
      </c>
      <c r="BD26" s="38">
        <f>IF('IO model'!$D$56=0,0,'Z domestic'!BD26/'IO model'!$D$56)</f>
        <v>0.011399812307175277</v>
      </c>
      <c r="BE26" s="38">
        <f>IF('IO model'!$D$57=0,0,'Z domestic'!BE26/'IO model'!$D$57)</f>
        <v>0.011516240379303684</v>
      </c>
      <c r="BF26" s="38">
        <f>IF('IO model'!$D$58=0,0,'Z domestic'!BF26/'IO model'!$D$58)</f>
        <v>0.010953341519031748</v>
      </c>
      <c r="BG26" s="38">
        <f>IF('IO model'!$D$59=0,0,'Z domestic'!BG26/'IO model'!$D$59)</f>
        <v>0.014653488062422792</v>
      </c>
      <c r="BH26" s="38">
        <f>IF('IO model'!$D$60=0,0,'Z domestic'!BH26/'IO model'!$D$60)</f>
        <v>0.014910332884692259</v>
      </c>
      <c r="BI26" s="38">
        <f>IF('IO model'!$D$61=0,0,'Z domestic'!BI26/'IO model'!$D$61)</f>
        <v>0.030403177146642802</v>
      </c>
      <c r="BJ26" s="38">
        <f>IF('IO model'!$D$62=0,0,'Z domestic'!BJ26/'IO model'!$D$62)</f>
        <v>0.015586387359279976</v>
      </c>
      <c r="BK26" s="38">
        <f>IF('IO model'!$D$63=0,0,'Z domestic'!BK26/'IO model'!$D$63)</f>
        <v>0.010195281987189503</v>
      </c>
      <c r="BL26" s="38">
        <f>IF('IO model'!$D$64=0,0,'Z domestic'!BL26/'IO model'!$D$64)</f>
        <v>0.02341628845277679</v>
      </c>
      <c r="BM26" s="38">
        <f>IF('IO model'!$D$65=0,0,'Z domestic'!BM26/'IO model'!$D$65)</f>
        <v>0</v>
      </c>
      <c r="BN26" s="38">
        <f>IF('IO model'!$D$66=0,0,'Z domestic'!BN26/'IO model'!$D$66)</f>
        <v>0</v>
      </c>
    </row>
    <row r="27" spans="1:66" x14ac:dyDescent="0.25">
      <c r="A27" s="36" t="s">
        <v>272</v>
      </c>
      <c r="B27" s="27" t="s">
        <v>339</v>
      </c>
      <c r="C27" s="38">
        <f>IF('IO model'!$D$3=0,0,'Z domestic'!C27/'IO model'!$D$3)</f>
        <v>0.0029497227379334484</v>
      </c>
      <c r="D27" s="38">
        <f>IF('IO model'!$D$4=0,0,'Z domestic'!D27/'IO model'!$D$4)</f>
        <v>0.0003010403506159317</v>
      </c>
      <c r="E27" s="38">
        <f>IF('IO model'!$D$5=0,0,'Z domestic'!E27/'IO model'!$D$5)</f>
        <v>0.002389048385016866</v>
      </c>
      <c r="F27" s="38">
        <f>IF('IO model'!$D$6=0,0,'Z domestic'!F27/'IO model'!$D$6)</f>
        <v>0.0019391197204435737</v>
      </c>
      <c r="G27" s="38">
        <f>IF('IO model'!$D$7=0,0,'Z domestic'!G27/'IO model'!$D$7)</f>
        <v>0.0013424601492783308</v>
      </c>
      <c r="H27" s="38">
        <f>IF('IO model'!$D$8=0,0,'Z domestic'!H27/'IO model'!$D$8)</f>
        <v>0.0011769686557436948</v>
      </c>
      <c r="I27" s="38">
        <f>IF('IO model'!$D$9=0,0,'Z domestic'!I27/'IO model'!$D$9)</f>
        <v>0.0006851295211617895</v>
      </c>
      <c r="J27" s="38">
        <f>IF('IO model'!$D$10=0,0,'Z domestic'!J27/'IO model'!$D$10)</f>
        <v>0.0023066608025027603</v>
      </c>
      <c r="K27" s="38">
        <f>IF('IO model'!$D$11=0,0,'Z domestic'!K27/'IO model'!$D$11)</f>
        <v>0.0009638883083760187</v>
      </c>
      <c r="L27" s="38">
        <f>IF('IO model'!$D$12=0,0,'Z domestic'!L27/'IO model'!$D$12)</f>
        <v>0.0006309393943679799</v>
      </c>
      <c r="M27" s="38">
        <f>IF('IO model'!$D$13=0,0,'Z domestic'!M27/'IO model'!$D$13)</f>
        <v>0.0016541740830301784</v>
      </c>
      <c r="N27" s="38">
        <f>IF('IO model'!$D$14=0,0,'Z domestic'!N27/'IO model'!$D$14)</f>
        <v>0.0005928682497657326</v>
      </c>
      <c r="O27" s="38">
        <f>IF('IO model'!$D$15=0,0,'Z domestic'!O27/'IO model'!$D$15)</f>
        <v>0.0011878272095393906</v>
      </c>
      <c r="P27" s="38">
        <f>IF('IO model'!$D$16=0,0,'Z domestic'!P27/'IO model'!$D$16)</f>
        <v>0.0013815189484804797</v>
      </c>
      <c r="Q27" s="38">
        <f>IF('IO model'!$D$17=0,0,'Z domestic'!Q27/'IO model'!$D$17)</f>
        <v>0.0029237291502769375</v>
      </c>
      <c r="R27" s="38">
        <f>IF('IO model'!$D$18=0,0,'Z domestic'!R27/'IO model'!$D$18)</f>
        <v>0.0010496973540619096</v>
      </c>
      <c r="S27" s="38">
        <f>IF('IO model'!$D$19=0,0,'Z domestic'!S27/'IO model'!$D$19)</f>
        <v>0.0003651106400134198</v>
      </c>
      <c r="T27" s="38">
        <f>IF('IO model'!$D$20=0,0,'Z domestic'!T27/'IO model'!$D$20)</f>
        <v>0.0006874967720871641</v>
      </c>
      <c r="U27" s="38">
        <f>IF('IO model'!$D$21=0,0,'Z domestic'!U27/'IO model'!$D$21)</f>
        <v>0.0005692075663858255</v>
      </c>
      <c r="V27" s="38">
        <f>IF('IO model'!$D$22=0,0,'Z domestic'!V27/'IO model'!$D$22)</f>
        <v>0.0004821152311969262</v>
      </c>
      <c r="W27" s="38">
        <f>IF('IO model'!$D$23=0,0,'Z domestic'!W27/'IO model'!$D$23)</f>
        <v>0.0006266022329025534</v>
      </c>
      <c r="X27" s="38">
        <f>IF('IO model'!$D$24=0,0,'Z domestic'!X27/'IO model'!$D$24)</f>
        <v>0.0005996766960421338</v>
      </c>
      <c r="Y27" s="38">
        <f>IF('IO model'!$D$25=0,0,'Z domestic'!Y27/'IO model'!$D$25)</f>
        <v>0.0006070109152483817</v>
      </c>
      <c r="Z27" s="38">
        <f>IF('IO model'!$D$26=0,0,'Z domestic'!Z27/'IO model'!$D$26)</f>
        <v>0.0013729528818036325</v>
      </c>
      <c r="AA27" s="38">
        <f>IF('IO model'!$D$27=0,0,'Z domestic'!AA27/'IO model'!$D$27)</f>
        <v>0.04363221163098002</v>
      </c>
      <c r="AB27" s="38">
        <f>IF('IO model'!$D$28=0,0,'Z domestic'!AB27/'IO model'!$D$28)</f>
        <v>0.00960841164320696</v>
      </c>
      <c r="AC27" s="38">
        <f>IF('IO model'!$D$29=0,0,'Z domestic'!AC27/'IO model'!$D$29)</f>
        <v>0.0007537393922034544</v>
      </c>
      <c r="AD27" s="38">
        <f>IF('IO model'!$D$30=0,0,'Z domestic'!AD27/'IO model'!$D$30)</f>
        <v>0.0005324285412221044</v>
      </c>
      <c r="AE27" s="38">
        <f>IF('IO model'!$D$31=0,0,'Z domestic'!AE27/'IO model'!$D$31)</f>
        <v>0.0004890375917222088</v>
      </c>
      <c r="AF27" s="38">
        <f>IF('IO model'!$D$32=0,0,'Z domestic'!AF27/'IO model'!$D$32)</f>
        <v>0.0008004322976751688</v>
      </c>
      <c r="AG27" s="38">
        <f>IF('IO model'!$D$33=0,0,'Z domestic'!AG27/'IO model'!$D$33)</f>
        <v>0.0004136473046746807</v>
      </c>
      <c r="AH27" s="38">
        <f>IF('IO model'!$D$34=0,0,'Z domestic'!AH27/'IO model'!$D$34)</f>
        <v>0.00008968036459144587</v>
      </c>
      <c r="AI27" s="38">
        <f>IF('IO model'!$D$35=0,0,'Z domestic'!AI27/'IO model'!$D$35)</f>
        <v>0.00014425403895491746</v>
      </c>
      <c r="AJ27" s="38">
        <f>IF('IO model'!$D$36=0,0,'Z domestic'!AJ27/'IO model'!$D$36)</f>
        <v>0.0004326357001520206</v>
      </c>
      <c r="AK27" s="38">
        <f>IF('IO model'!$D$37=0,0,'Z domestic'!AK27/'IO model'!$D$37)</f>
        <v>0.00041325889596882214</v>
      </c>
      <c r="AL27" s="38">
        <f>IF('IO model'!$D$38=0,0,'Z domestic'!AL27/'IO model'!$D$38)</f>
        <v>0.002145150327822367</v>
      </c>
      <c r="AM27" s="38">
        <f>IF('IO model'!$D$39=0,0,'Z domestic'!AM27/'IO model'!$D$39)</f>
        <v>0.0002322678834973217</v>
      </c>
      <c r="AN27" s="38">
        <f>IF('IO model'!$D$40=0,0,'Z domestic'!AN27/'IO model'!$D$40)</f>
        <v>0.0012035109839933617</v>
      </c>
      <c r="AO27" s="38">
        <f>IF('IO model'!$D$41=0,0,'Z domestic'!AO27/'IO model'!$D$41)</f>
        <v>0.0005308509180119925</v>
      </c>
      <c r="AP27" s="38">
        <f>IF('IO model'!$D$42=0,0,'Z domestic'!AP27/'IO model'!$D$42)</f>
        <v>0.00020493320211802408</v>
      </c>
      <c r="AQ27" s="38">
        <f>IF('IO model'!$D$43=0,0,'Z domestic'!AQ27/'IO model'!$D$43)</f>
        <v>0.0002451927069670321</v>
      </c>
      <c r="AR27" s="38">
        <f>IF('IO model'!$D$44=0,0,'Z domestic'!AR27/'IO model'!$D$44)</f>
        <v>0.00020215057301337208</v>
      </c>
      <c r="AS27" s="38">
        <f>IF('IO model'!$D$45=0,0,'Z domestic'!AS27/'IO model'!$D$45)</f>
        <v>0.0005605219117491175</v>
      </c>
      <c r="AT27" s="38">
        <f>IF('IO model'!$D$46=0,0,'Z domestic'!AT27/'IO model'!$D$46)</f>
        <v>0.0010547922909963361</v>
      </c>
      <c r="AU27" s="38">
        <f>IF('IO model'!$D$47=0,0,'Z domestic'!AU27/'IO model'!$D$47)</f>
        <v>0.0003375803671442236</v>
      </c>
      <c r="AV27" s="38">
        <f>IF('IO model'!$D$48=0,0,'Z domestic'!AV27/'IO model'!$D$48)</f>
        <v>0.0015672869656048747</v>
      </c>
      <c r="AW27" s="38">
        <f>IF('IO model'!$D$49=0,0,'Z domestic'!AW27/'IO model'!$D$49)</f>
        <v>0.0007048880791657318</v>
      </c>
      <c r="AX27" s="38">
        <f>IF('IO model'!$D$50=0,0,'Z domestic'!AX27/'IO model'!$D$50)</f>
        <v>0.00032838059716619705</v>
      </c>
      <c r="AY27" s="38">
        <f>IF('IO model'!$D$51=0,0,'Z domestic'!AY27/'IO model'!$D$51)</f>
        <v>0.0008799560513569881</v>
      </c>
      <c r="AZ27" s="38">
        <f>IF('IO model'!$D$52=0,0,'Z domestic'!AZ27/'IO model'!$D$52)</f>
        <v>0.00030507234340072066</v>
      </c>
      <c r="BA27" s="38">
        <f>IF('IO model'!$D$53=0,0,'Z domestic'!BA27/'IO model'!$D$53)</f>
        <v>0.00017219102124734146</v>
      </c>
      <c r="BB27" s="38">
        <f>IF('IO model'!$D$54=0,0,'Z domestic'!BB27/'IO model'!$D$54)</f>
        <v>0.000345452355099491</v>
      </c>
      <c r="BC27" s="38">
        <f>IF('IO model'!$D$55=0,0,'Z domestic'!BC27/'IO model'!$D$55)</f>
        <v>0.0007592968018324676</v>
      </c>
      <c r="BD27" s="38">
        <f>IF('IO model'!$D$56=0,0,'Z domestic'!BD27/'IO model'!$D$56)</f>
        <v>0.001952801700344967</v>
      </c>
      <c r="BE27" s="38">
        <f>IF('IO model'!$D$57=0,0,'Z domestic'!BE27/'IO model'!$D$57)</f>
        <v>0.001238595810443052</v>
      </c>
      <c r="BF27" s="38">
        <f>IF('IO model'!$D$58=0,0,'Z domestic'!BF27/'IO model'!$D$58)</f>
        <v>0.0013091004767903558</v>
      </c>
      <c r="BG27" s="38">
        <f>IF('IO model'!$D$59=0,0,'Z domestic'!BG27/'IO model'!$D$59)</f>
        <v>0.001558983733674749</v>
      </c>
      <c r="BH27" s="38">
        <f>IF('IO model'!$D$60=0,0,'Z domestic'!BH27/'IO model'!$D$60)</f>
        <v>0.0015410035245382223</v>
      </c>
      <c r="BI27" s="38">
        <f>IF('IO model'!$D$61=0,0,'Z domestic'!BI27/'IO model'!$D$61)</f>
        <v>0.003678228457490857</v>
      </c>
      <c r="BJ27" s="38">
        <f>IF('IO model'!$D$62=0,0,'Z domestic'!BJ27/'IO model'!$D$62)</f>
        <v>0.001651114977067848</v>
      </c>
      <c r="BK27" s="38">
        <f>IF('IO model'!$D$63=0,0,'Z domestic'!BK27/'IO model'!$D$63)</f>
        <v>0.0005686611466958288</v>
      </c>
      <c r="BL27" s="38">
        <f>IF('IO model'!$D$64=0,0,'Z domestic'!BL27/'IO model'!$D$64)</f>
        <v>0.002013369067628728</v>
      </c>
      <c r="BM27" s="38">
        <f>IF('IO model'!$D$65=0,0,'Z domestic'!BM27/'IO model'!$D$65)</f>
        <v>0</v>
      </c>
      <c r="BN27" s="38">
        <f>IF('IO model'!$D$66=0,0,'Z domestic'!BN27/'IO model'!$D$66)</f>
        <v>0</v>
      </c>
    </row>
    <row r="28" spans="1:66" x14ac:dyDescent="0.25">
      <c r="A28" s="36" t="s">
        <v>273</v>
      </c>
      <c r="B28" s="27" t="s">
        <v>340</v>
      </c>
      <c r="C28" s="38">
        <f>IF('IO model'!$D$3=0,0,'Z domestic'!C28/'IO model'!$D$3)</f>
        <v>0.003907767265706353</v>
      </c>
      <c r="D28" s="38">
        <f>IF('IO model'!$D$4=0,0,'Z domestic'!D28/'IO model'!$D$4)</f>
        <v>0.001290630439342771</v>
      </c>
      <c r="E28" s="38">
        <f>IF('IO model'!$D$5=0,0,'Z domestic'!E28/'IO model'!$D$5)</f>
        <v>0.0030881165204053236</v>
      </c>
      <c r="F28" s="38">
        <f>IF('IO model'!$D$6=0,0,'Z domestic'!F28/'IO model'!$D$6)</f>
        <v>0.014252346316498861</v>
      </c>
      <c r="G28" s="38">
        <f>IF('IO model'!$D$7=0,0,'Z domestic'!G28/'IO model'!$D$7)</f>
        <v>0.005341880341880341</v>
      </c>
      <c r="H28" s="38">
        <f>IF('IO model'!$D$8=0,0,'Z domestic'!H28/'IO model'!$D$8)</f>
        <v>0.00631610567421859</v>
      </c>
      <c r="I28" s="38">
        <f>IF('IO model'!$D$9=0,0,'Z domestic'!I28/'IO model'!$D$9)</f>
        <v>0.006275922195084832</v>
      </c>
      <c r="J28" s="38">
        <f>IF('IO model'!$D$10=0,0,'Z domestic'!J28/'IO model'!$D$10)</f>
        <v>0.029485805181535773</v>
      </c>
      <c r="K28" s="38">
        <f>IF('IO model'!$D$11=0,0,'Z domestic'!K28/'IO model'!$D$11)</f>
        <v>0.004953077974014821</v>
      </c>
      <c r="L28" s="38">
        <f>IF('IO model'!$D$12=0,0,'Z domestic'!L28/'IO model'!$D$12)</f>
        <v>0.003965275006001732</v>
      </c>
      <c r="M28" s="38">
        <f>IF('IO model'!$D$13=0,0,'Z domestic'!M28/'IO model'!$D$13)</f>
        <v>0.009286508403636125</v>
      </c>
      <c r="N28" s="38">
        <f>IF('IO model'!$D$14=0,0,'Z domestic'!N28/'IO model'!$D$14)</f>
        <v>0.002673693173591717</v>
      </c>
      <c r="O28" s="38">
        <f>IF('IO model'!$D$15=0,0,'Z domestic'!O28/'IO model'!$D$15)</f>
        <v>0.015807799579523742</v>
      </c>
      <c r="P28" s="38">
        <f>IF('IO model'!$D$16=0,0,'Z domestic'!P28/'IO model'!$D$16)</f>
        <v>0.010161237407560132</v>
      </c>
      <c r="Q28" s="38">
        <f>IF('IO model'!$D$17=0,0,'Z domestic'!Q28/'IO model'!$D$17)</f>
        <v>0.04046375982390478</v>
      </c>
      <c r="R28" s="38">
        <f>IF('IO model'!$D$18=0,0,'Z domestic'!R28/'IO model'!$D$18)</f>
        <v>0.010185952102378529</v>
      </c>
      <c r="S28" s="38">
        <f>IF('IO model'!$D$19=0,0,'Z domestic'!S28/'IO model'!$D$19)</f>
        <v>0.0014096334570028607</v>
      </c>
      <c r="T28" s="38">
        <f>IF('IO model'!$D$20=0,0,'Z domestic'!T28/'IO model'!$D$20)</f>
        <v>0.01197111215903833</v>
      </c>
      <c r="U28" s="38">
        <f>IF('IO model'!$D$21=0,0,'Z domestic'!U28/'IO model'!$D$21)</f>
        <v>0.0029195615304774074</v>
      </c>
      <c r="V28" s="38">
        <f>IF('IO model'!$D$22=0,0,'Z domestic'!V28/'IO model'!$D$22)</f>
        <v>0.002082211079302901</v>
      </c>
      <c r="W28" s="38">
        <f>IF('IO model'!$D$23=0,0,'Z domestic'!W28/'IO model'!$D$23)</f>
        <v>0.002096735658870416</v>
      </c>
      <c r="X28" s="38">
        <f>IF('IO model'!$D$24=0,0,'Z domestic'!X28/'IO model'!$D$24)</f>
        <v>0.003864860945724794</v>
      </c>
      <c r="Y28" s="38">
        <f>IF('IO model'!$D$25=0,0,'Z domestic'!Y28/'IO model'!$D$25)</f>
        <v>0.002192862411264695</v>
      </c>
      <c r="Z28" s="38">
        <f>IF('IO model'!$D$26=0,0,'Z domestic'!Z28/'IO model'!$D$26)</f>
        <v>0.003969205352623248</v>
      </c>
      <c r="AA28" s="38">
        <f>IF('IO model'!$D$27=0,0,'Z domestic'!AA28/'IO model'!$D$27)</f>
        <v>0.0431261697763295</v>
      </c>
      <c r="AB28" s="38">
        <f>IF('IO model'!$D$28=0,0,'Z domestic'!AB28/'IO model'!$D$28)</f>
        <v>0.1537665799283618</v>
      </c>
      <c r="AC28" s="38">
        <f>IF('IO model'!$D$29=0,0,'Z domestic'!AC28/'IO model'!$D$29)</f>
        <v>0.0051162416552564</v>
      </c>
      <c r="AD28" s="38">
        <f>IF('IO model'!$D$30=0,0,'Z domestic'!AD28/'IO model'!$D$30)</f>
        <v>0.0028174651330689815</v>
      </c>
      <c r="AE28" s="38">
        <f>IF('IO model'!$D$31=0,0,'Z domestic'!AE28/'IO model'!$D$31)</f>
        <v>0.002370235103446287</v>
      </c>
      <c r="AF28" s="38">
        <f>IF('IO model'!$D$32=0,0,'Z domestic'!AF28/'IO model'!$D$32)</f>
        <v>0.004175951291749811</v>
      </c>
      <c r="AG28" s="38">
        <f>IF('IO model'!$D$33=0,0,'Z domestic'!AG28/'IO model'!$D$33)</f>
        <v>0.001895084849500502</v>
      </c>
      <c r="AH28" s="38">
        <f>IF('IO model'!$D$34=0,0,'Z domestic'!AH28/'IO model'!$D$34)</f>
        <v>0.0006844027824084027</v>
      </c>
      <c r="AI28" s="38">
        <f>IF('IO model'!$D$35=0,0,'Z domestic'!AI28/'IO model'!$D$35)</f>
        <v>0.0010047167274579339</v>
      </c>
      <c r="AJ28" s="38">
        <f>IF('IO model'!$D$36=0,0,'Z domestic'!AJ28/'IO model'!$D$36)</f>
        <v>0.0019112481943371741</v>
      </c>
      <c r="AK28" s="38">
        <f>IF('IO model'!$D$37=0,0,'Z domestic'!AK28/'IO model'!$D$37)</f>
        <v>0.0018447821737971708</v>
      </c>
      <c r="AL28" s="38">
        <f>IF('IO model'!$D$38=0,0,'Z domestic'!AL28/'IO model'!$D$38)</f>
        <v>0.0052248115515686104</v>
      </c>
      <c r="AM28" s="38">
        <f>IF('IO model'!$D$39=0,0,'Z domestic'!AM28/'IO model'!$D$39)</f>
        <v>0.0014021930787785784</v>
      </c>
      <c r="AN28" s="38">
        <f>IF('IO model'!$D$40=0,0,'Z domestic'!AN28/'IO model'!$D$40)</f>
        <v>0.0019411467483763899</v>
      </c>
      <c r="AO28" s="38">
        <f>IF('IO model'!$D$41=0,0,'Z domestic'!AO28/'IO model'!$D$41)</f>
        <v>0.0024120611187131344</v>
      </c>
      <c r="AP28" s="38">
        <f>IF('IO model'!$D$42=0,0,'Z domestic'!AP28/'IO model'!$D$42)</f>
        <v>0.0014309036728674606</v>
      </c>
      <c r="AQ28" s="38">
        <f>IF('IO model'!$D$43=0,0,'Z domestic'!AQ28/'IO model'!$D$43)</f>
        <v>0.000758827087250854</v>
      </c>
      <c r="AR28" s="38">
        <f>IF('IO model'!$D$44=0,0,'Z domestic'!AR28/'IO model'!$D$44)</f>
        <v>0.0007211117234620044</v>
      </c>
      <c r="AS28" s="38">
        <f>IF('IO model'!$D$45=0,0,'Z domestic'!AS28/'IO model'!$D$45)</f>
        <v>0.0007686698766851796</v>
      </c>
      <c r="AT28" s="38">
        <f>IF('IO model'!$D$46=0,0,'Z domestic'!AT28/'IO model'!$D$46)</f>
        <v>0.003608971681373626</v>
      </c>
      <c r="AU28" s="38">
        <f>IF('IO model'!$D$47=0,0,'Z domestic'!AU28/'IO model'!$D$47)</f>
        <v>0.002012077757774975</v>
      </c>
      <c r="AV28" s="38">
        <f>IF('IO model'!$D$48=0,0,'Z domestic'!AV28/'IO model'!$D$48)</f>
        <v>0.002322831678107623</v>
      </c>
      <c r="AW28" s="38">
        <f>IF('IO model'!$D$49=0,0,'Z domestic'!AW28/'IO model'!$D$49)</f>
        <v>0.002197328755157879</v>
      </c>
      <c r="AX28" s="38">
        <f>IF('IO model'!$D$50=0,0,'Z domestic'!AX28/'IO model'!$D$50)</f>
        <v>0.0032699062638454116</v>
      </c>
      <c r="AY28" s="38">
        <f>IF('IO model'!$D$51=0,0,'Z domestic'!AY28/'IO model'!$D$51)</f>
        <v>0.006245721582396946</v>
      </c>
      <c r="AZ28" s="38">
        <f>IF('IO model'!$D$52=0,0,'Z domestic'!AZ28/'IO model'!$D$52)</f>
        <v>0.0018586613946691593</v>
      </c>
      <c r="BA28" s="38">
        <f>IF('IO model'!$D$53=0,0,'Z domestic'!BA28/'IO model'!$D$53)</f>
        <v>0.0007746448935915312</v>
      </c>
      <c r="BB28" s="38">
        <f>IF('IO model'!$D$54=0,0,'Z domestic'!BB28/'IO model'!$D$54)</f>
        <v>0.0014408474672279001</v>
      </c>
      <c r="BC28" s="38">
        <f>IF('IO model'!$D$55=0,0,'Z domestic'!BC28/'IO model'!$D$55)</f>
        <v>0.005504862633883851</v>
      </c>
      <c r="BD28" s="38">
        <f>IF('IO model'!$D$56=0,0,'Z domestic'!BD28/'IO model'!$D$56)</f>
        <v>0.01043127723700347</v>
      </c>
      <c r="BE28" s="38">
        <f>IF('IO model'!$D$57=0,0,'Z domestic'!BE28/'IO model'!$D$57)</f>
        <v>0.0014987062260435767</v>
      </c>
      <c r="BF28" s="38">
        <f>IF('IO model'!$D$58=0,0,'Z domestic'!BF28/'IO model'!$D$58)</f>
        <v>0.002949323085264148</v>
      </c>
      <c r="BG28" s="38">
        <f>IF('IO model'!$D$59=0,0,'Z domestic'!BG28/'IO model'!$D$59)</f>
        <v>0.003574246392832916</v>
      </c>
      <c r="BH28" s="38">
        <f>IF('IO model'!$D$60=0,0,'Z domestic'!BH28/'IO model'!$D$60)</f>
        <v>0.0037418760179526245</v>
      </c>
      <c r="BI28" s="38">
        <f>IF('IO model'!$D$61=0,0,'Z domestic'!BI28/'IO model'!$D$61)</f>
        <v>0.0048990374570653875</v>
      </c>
      <c r="BJ28" s="38">
        <f>IF('IO model'!$D$62=0,0,'Z domestic'!BJ28/'IO model'!$D$62)</f>
        <v>0.002249220019265884</v>
      </c>
      <c r="BK28" s="38">
        <f>IF('IO model'!$D$63=0,0,'Z domestic'!BK28/'IO model'!$D$63)</f>
        <v>0.002349632869864084</v>
      </c>
      <c r="BL28" s="38">
        <f>IF('IO model'!$D$64=0,0,'Z domestic'!BL28/'IO model'!$D$64)</f>
        <v>0.006384331787947049</v>
      </c>
      <c r="BM28" s="38">
        <f>IF('IO model'!$D$65=0,0,'Z domestic'!BM28/'IO model'!$D$65)</f>
        <v>0</v>
      </c>
      <c r="BN28" s="38">
        <f>IF('IO model'!$D$66=0,0,'Z domestic'!BN28/'IO model'!$D$66)</f>
        <v>0</v>
      </c>
    </row>
    <row r="29" spans="1:66" x14ac:dyDescent="0.25">
      <c r="A29" s="36" t="s">
        <v>274</v>
      </c>
      <c r="B29" s="27" t="s">
        <v>341</v>
      </c>
      <c r="C29" s="38">
        <f>IF('IO model'!$D$3=0,0,'Z domestic'!C29/'IO model'!$D$3)</f>
        <v>0.011713874974141702</v>
      </c>
      <c r="D29" s="38">
        <f>IF('IO model'!$D$4=0,0,'Z domestic'!D29/'IO model'!$D$4)</f>
        <v>0.009562834967438002</v>
      </c>
      <c r="E29" s="38">
        <f>IF('IO model'!$D$5=0,0,'Z domestic'!E29/'IO model'!$D$5)</f>
        <v>0.017327387860647893</v>
      </c>
      <c r="F29" s="38">
        <f>IF('IO model'!$D$6=0,0,'Z domestic'!F29/'IO model'!$D$6)</f>
        <v>0.01277321664337642</v>
      </c>
      <c r="G29" s="38">
        <f>IF('IO model'!$D$7=0,0,'Z domestic'!G29/'IO model'!$D$7)</f>
        <v>0.005356081208353935</v>
      </c>
      <c r="H29" s="38">
        <f>IF('IO model'!$D$8=0,0,'Z domestic'!H29/'IO model'!$D$8)</f>
        <v>0.005900653305437419</v>
      </c>
      <c r="I29" s="38">
        <f>IF('IO model'!$D$9=0,0,'Z domestic'!I29/'IO model'!$D$9)</f>
        <v>0.0129382551770842</v>
      </c>
      <c r="J29" s="38">
        <f>IF('IO model'!$D$10=0,0,'Z domestic'!J29/'IO model'!$D$10)</f>
        <v>0.007048653282205715</v>
      </c>
      <c r="K29" s="38">
        <f>IF('IO model'!$D$11=0,0,'Z domestic'!K29/'IO model'!$D$11)</f>
        <v>0.010382413445531069</v>
      </c>
      <c r="L29" s="38">
        <f>IF('IO model'!$D$12=0,0,'Z domestic'!L29/'IO model'!$D$12)</f>
        <v>0.00487283586410135</v>
      </c>
      <c r="M29" s="38">
        <f>IF('IO model'!$D$13=0,0,'Z domestic'!M29/'IO model'!$D$13)</f>
        <v>0.008376295056624378</v>
      </c>
      <c r="N29" s="38">
        <f>IF('IO model'!$D$14=0,0,'Z domestic'!N29/'IO model'!$D$14)</f>
        <v>0.009093786213270026</v>
      </c>
      <c r="O29" s="38">
        <f>IF('IO model'!$D$15=0,0,'Z domestic'!O29/'IO model'!$D$15)</f>
        <v>0.008550786339931036</v>
      </c>
      <c r="P29" s="38">
        <f>IF('IO model'!$D$16=0,0,'Z domestic'!P29/'IO model'!$D$16)</f>
        <v>0.014350565700406031</v>
      </c>
      <c r="Q29" s="38">
        <f>IF('IO model'!$D$17=0,0,'Z domestic'!Q29/'IO model'!$D$17)</f>
        <v>0.008861777957899256</v>
      </c>
      <c r="R29" s="38">
        <f>IF('IO model'!$D$18=0,0,'Z domestic'!R29/'IO model'!$D$18)</f>
        <v>0.008990823427657836</v>
      </c>
      <c r="S29" s="38">
        <f>IF('IO model'!$D$19=0,0,'Z domestic'!S29/'IO model'!$D$19)</f>
        <v>0.005202954281254174</v>
      </c>
      <c r="T29" s="38">
        <f>IF('IO model'!$D$20=0,0,'Z domestic'!T29/'IO model'!$D$20)</f>
        <v>0.007100240351363019</v>
      </c>
      <c r="U29" s="38">
        <f>IF('IO model'!$D$21=0,0,'Z domestic'!U29/'IO model'!$D$21)</f>
        <v>0.0066371272658523285</v>
      </c>
      <c r="V29" s="38">
        <f>IF('IO model'!$D$22=0,0,'Z domestic'!V29/'IO model'!$D$22)</f>
        <v>0.005346851724482318</v>
      </c>
      <c r="W29" s="38">
        <f>IF('IO model'!$D$23=0,0,'Z domestic'!W29/'IO model'!$D$23)</f>
        <v>0.005671666292903931</v>
      </c>
      <c r="X29" s="38">
        <f>IF('IO model'!$D$24=0,0,'Z domestic'!X29/'IO model'!$D$24)</f>
        <v>0.006524653891183859</v>
      </c>
      <c r="Y29" s="38">
        <f>IF('IO model'!$D$25=0,0,'Z domestic'!Y29/'IO model'!$D$25)</f>
        <v>0.013862718216774667</v>
      </c>
      <c r="Z29" s="38">
        <f>IF('IO model'!$D$26=0,0,'Z domestic'!Z29/'IO model'!$D$26)</f>
        <v>0.024581982011424183</v>
      </c>
      <c r="AA29" s="38">
        <f>IF('IO model'!$D$27=0,0,'Z domestic'!AA29/'IO model'!$D$27)</f>
        <v>0.04610967851374794</v>
      </c>
      <c r="AB29" s="38">
        <f>IF('IO model'!$D$28=0,0,'Z domestic'!AB29/'IO model'!$D$28)</f>
        <v>0.029688719112379542</v>
      </c>
      <c r="AC29" s="38">
        <f>IF('IO model'!$D$29=0,0,'Z domestic'!AC29/'IO model'!$D$29)</f>
        <v>0.18156308340226776</v>
      </c>
      <c r="AD29" s="38">
        <f>IF('IO model'!$D$30=0,0,'Z domestic'!AD29/'IO model'!$D$30)</f>
        <v>0.007443661158833304</v>
      </c>
      <c r="AE29" s="38">
        <f>IF('IO model'!$D$31=0,0,'Z domestic'!AE29/'IO model'!$D$31)</f>
        <v>0.007227872339797775</v>
      </c>
      <c r="AF29" s="38">
        <f>IF('IO model'!$D$32=0,0,'Z domestic'!AF29/'IO model'!$D$32)</f>
        <v>0.009406328500376886</v>
      </c>
      <c r="AG29" s="38">
        <f>IF('IO model'!$D$33=0,0,'Z domestic'!AG29/'IO model'!$D$33)</f>
        <v>0.012616760823015678</v>
      </c>
      <c r="AH29" s="38">
        <f>IF('IO model'!$D$34=0,0,'Z domestic'!AH29/'IO model'!$D$34)</f>
        <v>0.004514054715320625</v>
      </c>
      <c r="AI29" s="38">
        <f>IF('IO model'!$D$35=0,0,'Z domestic'!AI29/'IO model'!$D$35)</f>
        <v>0.007203844243599517</v>
      </c>
      <c r="AJ29" s="38">
        <f>IF('IO model'!$D$36=0,0,'Z domestic'!AJ29/'IO model'!$D$36)</f>
        <v>0.025106781724577712</v>
      </c>
      <c r="AK29" s="38">
        <f>IF('IO model'!$D$37=0,0,'Z domestic'!AK29/'IO model'!$D$37)</f>
        <v>0.010723964516497476</v>
      </c>
      <c r="AL29" s="38">
        <f>IF('IO model'!$D$38=0,0,'Z domestic'!AL29/'IO model'!$D$38)</f>
        <v>0.013119654234348297</v>
      </c>
      <c r="AM29" s="38">
        <f>IF('IO model'!$D$39=0,0,'Z domestic'!AM29/'IO model'!$D$39)</f>
        <v>0.0043136755172479245</v>
      </c>
      <c r="AN29" s="38">
        <f>IF('IO model'!$D$40=0,0,'Z domestic'!AN29/'IO model'!$D$40)</f>
        <v>0.008163825832201481</v>
      </c>
      <c r="AO29" s="38">
        <f>IF('IO model'!$D$41=0,0,'Z domestic'!AO29/'IO model'!$D$41)</f>
        <v>0.017190799668247218</v>
      </c>
      <c r="AP29" s="38">
        <f>IF('IO model'!$D$42=0,0,'Z domestic'!AP29/'IO model'!$D$42)</f>
        <v>0.004354490350449383</v>
      </c>
      <c r="AQ29" s="38">
        <f>IF('IO model'!$D$43=0,0,'Z domestic'!AQ29/'IO model'!$D$43)</f>
        <v>0.003844468250001168</v>
      </c>
      <c r="AR29" s="38">
        <f>IF('IO model'!$D$44=0,0,'Z domestic'!AR29/'IO model'!$D$44)</f>
        <v>0.004815969446598474</v>
      </c>
      <c r="AS29" s="38">
        <f>IF('IO model'!$D$45=0,0,'Z domestic'!AS29/'IO model'!$D$45)</f>
        <v>0.007080885399769369</v>
      </c>
      <c r="AT29" s="38">
        <f>IF('IO model'!$D$46=0,0,'Z domestic'!AT29/'IO model'!$D$46)</f>
        <v>0.05193815830856881</v>
      </c>
      <c r="AU29" s="38">
        <f>IF('IO model'!$D$47=0,0,'Z domestic'!AU29/'IO model'!$D$47)</f>
        <v>0.007151800578542905</v>
      </c>
      <c r="AV29" s="38">
        <f>IF('IO model'!$D$48=0,0,'Z domestic'!AV29/'IO model'!$D$48)</f>
        <v>0.02367566704473636</v>
      </c>
      <c r="AW29" s="38">
        <f>IF('IO model'!$D$49=0,0,'Z domestic'!AW29/'IO model'!$D$49)</f>
        <v>0.009406652009664012</v>
      </c>
      <c r="AX29" s="38">
        <f>IF('IO model'!$D$50=0,0,'Z domestic'!AX29/'IO model'!$D$50)</f>
        <v>0.006718192111336658</v>
      </c>
      <c r="AY29" s="38">
        <f>IF('IO model'!$D$51=0,0,'Z domestic'!AY29/'IO model'!$D$51)</f>
        <v>0.011222512127047956</v>
      </c>
      <c r="AZ29" s="38">
        <f>IF('IO model'!$D$52=0,0,'Z domestic'!AZ29/'IO model'!$D$52)</f>
        <v>0.006538427715768114</v>
      </c>
      <c r="BA29" s="38">
        <f>IF('IO model'!$D$53=0,0,'Z domestic'!BA29/'IO model'!$D$53)</f>
        <v>0.005565505801463323</v>
      </c>
      <c r="BB29" s="38">
        <f>IF('IO model'!$D$54=0,0,'Z domestic'!BB29/'IO model'!$D$54)</f>
        <v>0.005385227244622551</v>
      </c>
      <c r="BC29" s="38">
        <f>IF('IO model'!$D$55=0,0,'Z domestic'!BC29/'IO model'!$D$55)</f>
        <v>0.01226142878814663</v>
      </c>
      <c r="BD29" s="38">
        <f>IF('IO model'!$D$56=0,0,'Z domestic'!BD29/'IO model'!$D$56)</f>
        <v>0.025186854040219614</v>
      </c>
      <c r="BE29" s="38">
        <f>IF('IO model'!$D$57=0,0,'Z domestic'!BE29/'IO model'!$D$57)</f>
        <v>0.01260222254606581</v>
      </c>
      <c r="BF29" s="38">
        <f>IF('IO model'!$D$58=0,0,'Z domestic'!BF29/'IO model'!$D$58)</f>
        <v>0.009294142973322064</v>
      </c>
      <c r="BG29" s="38">
        <f>IF('IO model'!$D$59=0,0,'Z domestic'!BG29/'IO model'!$D$59)</f>
        <v>0.011671814097875334</v>
      </c>
      <c r="BH29" s="38">
        <f>IF('IO model'!$D$60=0,0,'Z domestic'!BH29/'IO model'!$D$60)</f>
        <v>0.015976946482531798</v>
      </c>
      <c r="BI29" s="38">
        <f>IF('IO model'!$D$61=0,0,'Z domestic'!BI29/'IO model'!$D$61)</f>
        <v>0.017645547529324873</v>
      </c>
      <c r="BJ29" s="38">
        <f>IF('IO model'!$D$62=0,0,'Z domestic'!BJ29/'IO model'!$D$62)</f>
        <v>0.014315414144609148</v>
      </c>
      <c r="BK29" s="38">
        <f>IF('IO model'!$D$63=0,0,'Z domestic'!BK29/'IO model'!$D$63)</f>
        <v>0.009810967036400562</v>
      </c>
      <c r="BL29" s="38">
        <f>IF('IO model'!$D$64=0,0,'Z domestic'!BL29/'IO model'!$D$64)</f>
        <v>0.008652819538802705</v>
      </c>
      <c r="BM29" s="38">
        <f>IF('IO model'!$D$65=0,0,'Z domestic'!BM29/'IO model'!$D$65)</f>
        <v>0</v>
      </c>
      <c r="BN29" s="38">
        <f>IF('IO model'!$D$66=0,0,'Z domestic'!BN29/'IO model'!$D$66)</f>
        <v>0</v>
      </c>
    </row>
    <row r="30" spans="1:66" x14ac:dyDescent="0.25">
      <c r="A30" s="36" t="s">
        <v>275</v>
      </c>
      <c r="B30" s="27" t="s">
        <v>342</v>
      </c>
      <c r="C30" s="38">
        <f>IF('IO model'!$D$3=0,0,'Z domestic'!C30/'IO model'!$D$3)</f>
        <v>0.005210589115336306</v>
      </c>
      <c r="D30" s="38">
        <f>IF('IO model'!$D$4=0,0,'Z domestic'!D30/'IO model'!$D$4)</f>
        <v>0.00639230361520638</v>
      </c>
      <c r="E30" s="38">
        <f>IF('IO model'!$D$5=0,0,'Z domestic'!E30/'IO model'!$D$5)</f>
        <v>0.010268835814007154</v>
      </c>
      <c r="F30" s="38">
        <f>IF('IO model'!$D$6=0,0,'Z domestic'!F30/'IO model'!$D$6)</f>
        <v>0.0043584286519629</v>
      </c>
      <c r="G30" s="38">
        <f>IF('IO model'!$D$7=0,0,'Z domestic'!G30/'IO model'!$D$7)</f>
        <v>0.004005085823267641</v>
      </c>
      <c r="H30" s="38">
        <f>IF('IO model'!$D$8=0,0,'Z domestic'!H30/'IO model'!$D$8)</f>
        <v>0.004464136711057708</v>
      </c>
      <c r="I30" s="38">
        <f>IF('IO model'!$D$9=0,0,'Z domestic'!I30/'IO model'!$D$9)</f>
        <v>0.0048445615934834055</v>
      </c>
      <c r="J30" s="38">
        <f>IF('IO model'!$D$10=0,0,'Z domestic'!J30/'IO model'!$D$10)</f>
        <v>0.003244568363015059</v>
      </c>
      <c r="K30" s="38">
        <f>IF('IO model'!$D$11=0,0,'Z domestic'!K30/'IO model'!$D$11)</f>
        <v>0.004930331347268485</v>
      </c>
      <c r="L30" s="38">
        <f>IF('IO model'!$D$12=0,0,'Z domestic'!L30/'IO model'!$D$12)</f>
        <v>0.0017370578901129508</v>
      </c>
      <c r="M30" s="38">
        <f>IF('IO model'!$D$13=0,0,'Z domestic'!M30/'IO model'!$D$13)</f>
        <v>0.003110263301587752</v>
      </c>
      <c r="N30" s="38">
        <f>IF('IO model'!$D$14=0,0,'Z domestic'!N30/'IO model'!$D$14)</f>
        <v>0.0025014572771550085</v>
      </c>
      <c r="O30" s="38">
        <f>IF('IO model'!$D$15=0,0,'Z domestic'!O30/'IO model'!$D$15)</f>
        <v>0.0036615796756542234</v>
      </c>
      <c r="P30" s="38">
        <f>IF('IO model'!$D$16=0,0,'Z domestic'!P30/'IO model'!$D$16)</f>
        <v>0.006328952001998538</v>
      </c>
      <c r="Q30" s="38">
        <f>IF('IO model'!$D$17=0,0,'Z domestic'!Q30/'IO model'!$D$17)</f>
        <v>0.0024985894899118735</v>
      </c>
      <c r="R30" s="38">
        <f>IF('IO model'!$D$18=0,0,'Z domestic'!R30/'IO model'!$D$18)</f>
        <v>0.0033370808430152887</v>
      </c>
      <c r="S30" s="38">
        <f>IF('IO model'!$D$19=0,0,'Z domestic'!S30/'IO model'!$D$19)</f>
        <v>0.003169824192843781</v>
      </c>
      <c r="T30" s="38">
        <f>IF('IO model'!$D$20=0,0,'Z domestic'!T30/'IO model'!$D$20)</f>
        <v>0.0038654499522333802</v>
      </c>
      <c r="U30" s="38">
        <f>IF('IO model'!$D$21=0,0,'Z domestic'!U30/'IO model'!$D$21)</f>
        <v>0.0057935662081538145</v>
      </c>
      <c r="V30" s="38">
        <f>IF('IO model'!$D$22=0,0,'Z domestic'!V30/'IO model'!$D$22)</f>
        <v>0.03407958415868943</v>
      </c>
      <c r="W30" s="38">
        <f>IF('IO model'!$D$23=0,0,'Z domestic'!W30/'IO model'!$D$23)</f>
        <v>0.008393904882513912</v>
      </c>
      <c r="X30" s="38">
        <f>IF('IO model'!$D$24=0,0,'Z domestic'!X30/'IO model'!$D$24)</f>
        <v>0.003926292983675507</v>
      </c>
      <c r="Y30" s="38">
        <f>IF('IO model'!$D$25=0,0,'Z domestic'!Y30/'IO model'!$D$25)</f>
        <v>0.0070894982245843065</v>
      </c>
      <c r="Z30" s="38">
        <f>IF('IO model'!$D$26=0,0,'Z domestic'!Z30/'IO model'!$D$26)</f>
        <v>0.001346701051207231</v>
      </c>
      <c r="AA30" s="38">
        <f>IF('IO model'!$D$27=0,0,'Z domestic'!AA30/'IO model'!$D$27)</f>
        <v>0.004497357891330719</v>
      </c>
      <c r="AB30" s="38">
        <f>IF('IO model'!$D$28=0,0,'Z domestic'!AB30/'IO model'!$D$28)</f>
        <v>0.0088577652341315</v>
      </c>
      <c r="AC30" s="38">
        <f>IF('IO model'!$D$29=0,0,'Z domestic'!AC30/'IO model'!$D$29)</f>
        <v>0.004011999633376147</v>
      </c>
      <c r="AD30" s="38">
        <f>IF('IO model'!$D$30=0,0,'Z domestic'!AD30/'IO model'!$D$30)</f>
        <v>0.04379969363820509</v>
      </c>
      <c r="AE30" s="38">
        <f>IF('IO model'!$D$31=0,0,'Z domestic'!AE30/'IO model'!$D$31)</f>
        <v>0.005359668169355096</v>
      </c>
      <c r="AF30" s="38">
        <f>IF('IO model'!$D$32=0,0,'Z domestic'!AF30/'IO model'!$D$32)</f>
        <v>0.006039463310679696</v>
      </c>
      <c r="AG30" s="38">
        <f>IF('IO model'!$D$33=0,0,'Z domestic'!AG30/'IO model'!$D$33)</f>
        <v>0.026420070364074382</v>
      </c>
      <c r="AH30" s="38">
        <f>IF('IO model'!$D$34=0,0,'Z domestic'!AH30/'IO model'!$D$34)</f>
        <v>0.0018652657649713645</v>
      </c>
      <c r="AI30" s="38">
        <f>IF('IO model'!$D$35=0,0,'Z domestic'!AI30/'IO model'!$D$35)</f>
        <v>0.007389856030672964</v>
      </c>
      <c r="AJ30" s="38">
        <f>IF('IO model'!$D$36=0,0,'Z domestic'!AJ30/'IO model'!$D$36)</f>
        <v>0.008306188109445979</v>
      </c>
      <c r="AK30" s="38">
        <f>IF('IO model'!$D$37=0,0,'Z domestic'!AK30/'IO model'!$D$37)</f>
        <v>0.033422053626744844</v>
      </c>
      <c r="AL30" s="38">
        <f>IF('IO model'!$D$38=0,0,'Z domestic'!AL30/'IO model'!$D$38)</f>
        <v>0.0036631249886636347</v>
      </c>
      <c r="AM30" s="38">
        <f>IF('IO model'!$D$39=0,0,'Z domestic'!AM30/'IO model'!$D$39)</f>
        <v>0.0024361014784709365</v>
      </c>
      <c r="AN30" s="38">
        <f>IF('IO model'!$D$40=0,0,'Z domestic'!AN30/'IO model'!$D$40)</f>
        <v>0.00527933970879322</v>
      </c>
      <c r="AO30" s="38">
        <f>IF('IO model'!$D$41=0,0,'Z domestic'!AO30/'IO model'!$D$41)</f>
        <v>0.004192792972788373</v>
      </c>
      <c r="AP30" s="38">
        <f>IF('IO model'!$D$42=0,0,'Z domestic'!AP30/'IO model'!$D$42)</f>
        <v>0.001824622175387259</v>
      </c>
      <c r="AQ30" s="38">
        <f>IF('IO model'!$D$43=0,0,'Z domestic'!AQ30/'IO model'!$D$43)</f>
        <v>0.0009218095317646193</v>
      </c>
      <c r="AR30" s="38">
        <f>IF('IO model'!$D$44=0,0,'Z domestic'!AR30/'IO model'!$D$44)</f>
        <v>0.0013774156183377242</v>
      </c>
      <c r="AS30" s="38">
        <f>IF('IO model'!$D$45=0,0,'Z domestic'!AS30/'IO model'!$D$45)</f>
        <v>0.0028071065826793915</v>
      </c>
      <c r="AT30" s="38">
        <f>IF('IO model'!$D$46=0,0,'Z domestic'!AT30/'IO model'!$D$46)</f>
        <v>0.00044615978211013085</v>
      </c>
      <c r="AU30" s="38">
        <f>IF('IO model'!$D$47=0,0,'Z domestic'!AU30/'IO model'!$D$47)</f>
        <v>0.0021228408040480013</v>
      </c>
      <c r="AV30" s="38">
        <f>IF('IO model'!$D$48=0,0,'Z domestic'!AV30/'IO model'!$D$48)</f>
        <v>0.002759254642206761</v>
      </c>
      <c r="AW30" s="38">
        <f>IF('IO model'!$D$49=0,0,'Z domestic'!AW30/'IO model'!$D$49)</f>
        <v>0.004009839928102231</v>
      </c>
      <c r="AX30" s="38">
        <f>IF('IO model'!$D$50=0,0,'Z domestic'!AX30/'IO model'!$D$50)</f>
        <v>0.0036961639702198755</v>
      </c>
      <c r="AY30" s="38">
        <f>IF('IO model'!$D$51=0,0,'Z domestic'!AY30/'IO model'!$D$51)</f>
        <v>0.004906738177434043</v>
      </c>
      <c r="AZ30" s="38">
        <f>IF('IO model'!$D$52=0,0,'Z domestic'!AZ30/'IO model'!$D$52)</f>
        <v>0.02060948243011292</v>
      </c>
      <c r="BA30" s="38">
        <f>IF('IO model'!$D$53=0,0,'Z domestic'!BA30/'IO model'!$D$53)</f>
        <v>0.0018107968493766555</v>
      </c>
      <c r="BB30" s="38">
        <f>IF('IO model'!$D$54=0,0,'Z domestic'!BB30/'IO model'!$D$54)</f>
        <v>0.003145770522303217</v>
      </c>
      <c r="BC30" s="38">
        <f>IF('IO model'!$D$55=0,0,'Z domestic'!BC30/'IO model'!$D$55)</f>
        <v>0.0033871376218792826</v>
      </c>
      <c r="BD30" s="38">
        <f>IF('IO model'!$D$56=0,0,'Z domestic'!BD30/'IO model'!$D$56)</f>
        <v>0.0022987568030295924</v>
      </c>
      <c r="BE30" s="38">
        <f>IF('IO model'!$D$57=0,0,'Z domestic'!BE30/'IO model'!$D$57)</f>
        <v>0.001151751127709978</v>
      </c>
      <c r="BF30" s="38">
        <f>IF('IO model'!$D$58=0,0,'Z domestic'!BF30/'IO model'!$D$58)</f>
        <v>0.0024234185390122945</v>
      </c>
      <c r="BG30" s="38">
        <f>IF('IO model'!$D$59=0,0,'Z domestic'!BG30/'IO model'!$D$59)</f>
        <v>0.0024921977041460885</v>
      </c>
      <c r="BH30" s="38">
        <f>IF('IO model'!$D$60=0,0,'Z domestic'!BH30/'IO model'!$D$60)</f>
        <v>0.003040983449159539</v>
      </c>
      <c r="BI30" s="38">
        <f>IF('IO model'!$D$61=0,0,'Z domestic'!BI30/'IO model'!$D$61)</f>
        <v>0.004423237976406666</v>
      </c>
      <c r="BJ30" s="38">
        <f>IF('IO model'!$D$62=0,0,'Z domestic'!BJ30/'IO model'!$D$62)</f>
        <v>0.004784840337584289</v>
      </c>
      <c r="BK30" s="38">
        <f>IF('IO model'!$D$63=0,0,'Z domestic'!BK30/'IO model'!$D$63)</f>
        <v>0.007351976253710358</v>
      </c>
      <c r="BL30" s="38">
        <f>IF('IO model'!$D$64=0,0,'Z domestic'!BL30/'IO model'!$D$64)</f>
        <v>0.0030486947841754284</v>
      </c>
      <c r="BM30" s="38">
        <f>IF('IO model'!$D$65=0,0,'Z domestic'!BM30/'IO model'!$D$65)</f>
        <v>0</v>
      </c>
      <c r="BN30" s="38">
        <f>IF('IO model'!$D$66=0,0,'Z domestic'!BN30/'IO model'!$D$66)</f>
        <v>0</v>
      </c>
    </row>
    <row r="31" spans="1:66" x14ac:dyDescent="0.25">
      <c r="A31" s="36" t="s">
        <v>276</v>
      </c>
      <c r="B31" s="27" t="s">
        <v>343</v>
      </c>
      <c r="C31" s="38">
        <f>IF('IO model'!$D$3=0,0,'Z domestic'!C31/'IO model'!$D$3)</f>
        <v>0.0439555298354583</v>
      </c>
      <c r="D31" s="38">
        <f>IF('IO model'!$D$4=0,0,'Z domestic'!D31/'IO model'!$D$4)</f>
        <v>0.03386223560891015</v>
      </c>
      <c r="E31" s="38">
        <f>IF('IO model'!$D$5=0,0,'Z domestic'!E31/'IO model'!$D$5)</f>
        <v>0.0408174346235552</v>
      </c>
      <c r="F31" s="38">
        <f>IF('IO model'!$D$6=0,0,'Z domestic'!F31/'IO model'!$D$6)</f>
        <v>0.01983006994419522</v>
      </c>
      <c r="G31" s="38">
        <f>IF('IO model'!$D$7=0,0,'Z domestic'!G31/'IO model'!$D$7)</f>
        <v>0.06873763862400224</v>
      </c>
      <c r="H31" s="38">
        <f>IF('IO model'!$D$8=0,0,'Z domestic'!H31/'IO model'!$D$8)</f>
        <v>0.06632789292747238</v>
      </c>
      <c r="I31" s="38">
        <f>IF('IO model'!$D$9=0,0,'Z domestic'!I31/'IO model'!$D$9)</f>
        <v>0.05931660168968442</v>
      </c>
      <c r="J31" s="38">
        <f>IF('IO model'!$D$10=0,0,'Z domestic'!J31/'IO model'!$D$10)</f>
        <v>0.04781355904087743</v>
      </c>
      <c r="K31" s="38">
        <f>IF('IO model'!$D$11=0,0,'Z domestic'!K31/'IO model'!$D$11)</f>
        <v>0.04378156983001161</v>
      </c>
      <c r="L31" s="38">
        <f>IF('IO model'!$D$12=0,0,'Z domestic'!L31/'IO model'!$D$12)</f>
        <v>0.02280804582732319</v>
      </c>
      <c r="M31" s="38">
        <f>IF('IO model'!$D$13=0,0,'Z domestic'!M31/'IO model'!$D$13)</f>
        <v>0.054197563256754705</v>
      </c>
      <c r="N31" s="38">
        <f>IF('IO model'!$D$14=0,0,'Z domestic'!N31/'IO model'!$D$14)</f>
        <v>0.044486379100896346</v>
      </c>
      <c r="O31" s="38">
        <f>IF('IO model'!$D$15=0,0,'Z domestic'!O31/'IO model'!$D$15)</f>
        <v>0.04779533047690506</v>
      </c>
      <c r="P31" s="38">
        <f>IF('IO model'!$D$16=0,0,'Z domestic'!P31/'IO model'!$D$16)</f>
        <v>0.053819418317315945</v>
      </c>
      <c r="Q31" s="38">
        <f>IF('IO model'!$D$17=0,0,'Z domestic'!Q31/'IO model'!$D$17)</f>
        <v>0.04242675280711375</v>
      </c>
      <c r="R31" s="38">
        <f>IF('IO model'!$D$18=0,0,'Z domestic'!R31/'IO model'!$D$18)</f>
        <v>0.0423808307120231</v>
      </c>
      <c r="S31" s="38">
        <f>IF('IO model'!$D$19=0,0,'Z domestic'!S31/'IO model'!$D$19)</f>
        <v>0.04936193724131083</v>
      </c>
      <c r="T31" s="38">
        <f>IF('IO model'!$D$20=0,0,'Z domestic'!T31/'IO model'!$D$20)</f>
        <v>0.05256015337225085</v>
      </c>
      <c r="U31" s="38">
        <f>IF('IO model'!$D$21=0,0,'Z domestic'!U31/'IO model'!$D$21)</f>
        <v>0.04916723338547905</v>
      </c>
      <c r="V31" s="38">
        <f>IF('IO model'!$D$22=0,0,'Z domestic'!V31/'IO model'!$D$22)</f>
        <v>0.039602534522149055</v>
      </c>
      <c r="W31" s="38">
        <f>IF('IO model'!$D$23=0,0,'Z domestic'!W31/'IO model'!$D$23)</f>
        <v>0.0397672557460524</v>
      </c>
      <c r="X31" s="38">
        <f>IF('IO model'!$D$24=0,0,'Z domestic'!X31/'IO model'!$D$24)</f>
        <v>0.06439649094484617</v>
      </c>
      <c r="Y31" s="38">
        <f>IF('IO model'!$D$25=0,0,'Z domestic'!Y31/'IO model'!$D$25)</f>
        <v>0.0513793988523966</v>
      </c>
      <c r="Z31" s="38">
        <f>IF('IO model'!$D$26=0,0,'Z domestic'!Z31/'IO model'!$D$26)</f>
        <v>0.016397750593144036</v>
      </c>
      <c r="AA31" s="38">
        <f>IF('IO model'!$D$27=0,0,'Z domestic'!AA31/'IO model'!$D$27)</f>
        <v>0.016281718489628994</v>
      </c>
      <c r="AB31" s="38">
        <f>IF('IO model'!$D$28=0,0,'Z domestic'!AB31/'IO model'!$D$28)</f>
        <v>0.030018631993361838</v>
      </c>
      <c r="AC31" s="38">
        <f>IF('IO model'!$D$29=0,0,'Z domestic'!AC31/'IO model'!$D$29)</f>
        <v>0.04048715618757536</v>
      </c>
      <c r="AD31" s="38">
        <f>IF('IO model'!$D$30=0,0,'Z domestic'!AD31/'IO model'!$D$30)</f>
        <v>0.02816603598212635</v>
      </c>
      <c r="AE31" s="38">
        <f>IF('IO model'!$D$31=0,0,'Z domestic'!AE31/'IO model'!$D$31)</f>
        <v>0.052041168806085544</v>
      </c>
      <c r="AF31" s="38">
        <f>IF('IO model'!$D$32=0,0,'Z domestic'!AF31/'IO model'!$D$32)</f>
        <v>0.02466236111647637</v>
      </c>
      <c r="AG31" s="38">
        <f>IF('IO model'!$D$33=0,0,'Z domestic'!AG31/'IO model'!$D$33)</f>
        <v>0.017598271021610417</v>
      </c>
      <c r="AH31" s="38">
        <f>IF('IO model'!$D$34=0,0,'Z domestic'!AH31/'IO model'!$D$34)</f>
        <v>0.016733326210395284</v>
      </c>
      <c r="AI31" s="38">
        <f>IF('IO model'!$D$35=0,0,'Z domestic'!AI31/'IO model'!$D$35)</f>
        <v>0.023963253181655694</v>
      </c>
      <c r="AJ31" s="38">
        <f>IF('IO model'!$D$36=0,0,'Z domestic'!AJ31/'IO model'!$D$36)</f>
        <v>0.013810816615881818</v>
      </c>
      <c r="AK31" s="38">
        <f>IF('IO model'!$D$37=0,0,'Z domestic'!AK31/'IO model'!$D$37)</f>
        <v>0.011965817882273131</v>
      </c>
      <c r="AL31" s="38">
        <f>IF('IO model'!$D$38=0,0,'Z domestic'!AL31/'IO model'!$D$38)</f>
        <v>0.04578089454154384</v>
      </c>
      <c r="AM31" s="38">
        <f>IF('IO model'!$D$39=0,0,'Z domestic'!AM31/'IO model'!$D$39)</f>
        <v>0.034383780652356435</v>
      </c>
      <c r="AN31" s="38">
        <f>IF('IO model'!$D$40=0,0,'Z domestic'!AN31/'IO model'!$D$40)</f>
        <v>0.021449381846163827</v>
      </c>
      <c r="AO31" s="38">
        <f>IF('IO model'!$D$41=0,0,'Z domestic'!AO31/'IO model'!$D$41)</f>
        <v>0.025114940258943737</v>
      </c>
      <c r="AP31" s="38">
        <f>IF('IO model'!$D$42=0,0,'Z domestic'!AP31/'IO model'!$D$42)</f>
        <v>0.02134516738660907</v>
      </c>
      <c r="AQ31" s="38">
        <f>IF('IO model'!$D$43=0,0,'Z domestic'!AQ31/'IO model'!$D$43)</f>
        <v>0.0029962404983332044</v>
      </c>
      <c r="AR31" s="38">
        <f>IF('IO model'!$D$44=0,0,'Z domestic'!AR31/'IO model'!$D$44)</f>
        <v>0.0031464200778641136</v>
      </c>
      <c r="AS31" s="38">
        <f>IF('IO model'!$D$45=0,0,'Z domestic'!AS31/'IO model'!$D$45)</f>
        <v>0.0169566711743978</v>
      </c>
      <c r="AT31" s="38">
        <f>IF('IO model'!$D$46=0,0,'Z domestic'!AT31/'IO model'!$D$46)</f>
        <v>0.0031164791922990392</v>
      </c>
      <c r="AU31" s="38">
        <f>IF('IO model'!$D$47=0,0,'Z domestic'!AU31/'IO model'!$D$47)</f>
        <v>0.011896180456283784</v>
      </c>
      <c r="AV31" s="38">
        <f>IF('IO model'!$D$48=0,0,'Z domestic'!AV31/'IO model'!$D$48)</f>
        <v>0.01531360680721701</v>
      </c>
      <c r="AW31" s="38">
        <f>IF('IO model'!$D$49=0,0,'Z domestic'!AW31/'IO model'!$D$49)</f>
        <v>0.014096539940196497</v>
      </c>
      <c r="AX31" s="38">
        <f>IF('IO model'!$D$50=0,0,'Z domestic'!AX31/'IO model'!$D$50)</f>
        <v>0.0204719529958214</v>
      </c>
      <c r="AY31" s="38">
        <f>IF('IO model'!$D$51=0,0,'Z domestic'!AY31/'IO model'!$D$51)</f>
        <v>0.02385959047631923</v>
      </c>
      <c r="AZ31" s="38">
        <f>IF('IO model'!$D$52=0,0,'Z domestic'!AZ31/'IO model'!$D$52)</f>
        <v>0.01889928595700977</v>
      </c>
      <c r="BA31" s="38">
        <f>IF('IO model'!$D$53=0,0,'Z domestic'!BA31/'IO model'!$D$53)</f>
        <v>0.004957469676559993</v>
      </c>
      <c r="BB31" s="38">
        <f>IF('IO model'!$D$54=0,0,'Z domestic'!BB31/'IO model'!$D$54)</f>
        <v>0.013570772656448828</v>
      </c>
      <c r="BC31" s="38">
        <f>IF('IO model'!$D$55=0,0,'Z domestic'!BC31/'IO model'!$D$55)</f>
        <v>0.020349154289110133</v>
      </c>
      <c r="BD31" s="38">
        <f>IF('IO model'!$D$56=0,0,'Z domestic'!BD31/'IO model'!$D$56)</f>
        <v>0.008835776852972424</v>
      </c>
      <c r="BE31" s="38">
        <f>IF('IO model'!$D$57=0,0,'Z domestic'!BE31/'IO model'!$D$57)</f>
        <v>0.007053059135721718</v>
      </c>
      <c r="BF31" s="38">
        <f>IF('IO model'!$D$58=0,0,'Z domestic'!BF31/'IO model'!$D$58)</f>
        <v>0.032994530465149656</v>
      </c>
      <c r="BG31" s="38">
        <f>IF('IO model'!$D$59=0,0,'Z domestic'!BG31/'IO model'!$D$59)</f>
        <v>0.016709325242036235</v>
      </c>
      <c r="BH31" s="38">
        <f>IF('IO model'!$D$60=0,0,'Z domestic'!BH31/'IO model'!$D$60)</f>
        <v>0.018335803477753855</v>
      </c>
      <c r="BI31" s="38">
        <f>IF('IO model'!$D$61=0,0,'Z domestic'!BI31/'IO model'!$D$61)</f>
        <v>0.019737192478739722</v>
      </c>
      <c r="BJ31" s="38">
        <f>IF('IO model'!$D$62=0,0,'Z domestic'!BJ31/'IO model'!$D$62)</f>
        <v>0.013444711227409317</v>
      </c>
      <c r="BK31" s="38">
        <f>IF('IO model'!$D$63=0,0,'Z domestic'!BK31/'IO model'!$D$63)</f>
        <v>0.03825027339478207</v>
      </c>
      <c r="BL31" s="38">
        <f>IF('IO model'!$D$64=0,0,'Z domestic'!BL31/'IO model'!$D$64)</f>
        <v>0.016896176242987553</v>
      </c>
      <c r="BM31" s="38">
        <f>IF('IO model'!$D$65=0,0,'Z domestic'!BM31/'IO model'!$D$65)</f>
        <v>0</v>
      </c>
      <c r="BN31" s="38">
        <f>IF('IO model'!$D$66=0,0,'Z domestic'!BN31/'IO model'!$D$66)</f>
        <v>0</v>
      </c>
    </row>
    <row r="32" spans="1:66" x14ac:dyDescent="0.25">
      <c r="A32" s="36" t="s">
        <v>277</v>
      </c>
      <c r="B32" s="27" t="s">
        <v>344</v>
      </c>
      <c r="C32" s="38">
        <f>IF('IO model'!$D$3=0,0,'Z domestic'!C32/'IO model'!$D$3)</f>
        <v>0.016691062935390476</v>
      </c>
      <c r="D32" s="38">
        <f>IF('IO model'!$D$4=0,0,'Z domestic'!D32/'IO model'!$D$4)</f>
        <v>0.010939934443659817</v>
      </c>
      <c r="E32" s="38">
        <f>IF('IO model'!$D$5=0,0,'Z domestic'!E32/'IO model'!$D$5)</f>
        <v>0.0255940382383483</v>
      </c>
      <c r="F32" s="38">
        <f>IF('IO model'!$D$6=0,0,'Z domestic'!F32/'IO model'!$D$6)</f>
        <v>0.008622288491801895</v>
      </c>
      <c r="G32" s="38">
        <f>IF('IO model'!$D$7=0,0,'Z domestic'!G32/'IO model'!$D$7)</f>
        <v>0.021066139247957427</v>
      </c>
      <c r="H32" s="38">
        <f>IF('IO model'!$D$8=0,0,'Z domestic'!H32/'IO model'!$D$8)</f>
        <v>0.018488947912988638</v>
      </c>
      <c r="I32" s="38">
        <f>IF('IO model'!$D$9=0,0,'Z domestic'!I32/'IO model'!$D$9)</f>
        <v>0.016470830511629383</v>
      </c>
      <c r="J32" s="38">
        <f>IF('IO model'!$D$10=0,0,'Z domestic'!J32/'IO model'!$D$10)</f>
        <v>0.011299723783533446</v>
      </c>
      <c r="K32" s="38">
        <f>IF('IO model'!$D$11=0,0,'Z domestic'!K32/'IO model'!$D$11)</f>
        <v>0.015764833999383</v>
      </c>
      <c r="L32" s="38">
        <f>IF('IO model'!$D$12=0,0,'Z domestic'!L32/'IO model'!$D$12)</f>
        <v>0.0046022758268658235</v>
      </c>
      <c r="M32" s="38">
        <f>IF('IO model'!$D$13=0,0,'Z domestic'!M32/'IO model'!$D$13)</f>
        <v>0.013470716296616721</v>
      </c>
      <c r="N32" s="38">
        <f>IF('IO model'!$D$14=0,0,'Z domestic'!N32/'IO model'!$D$14)</f>
        <v>0.00910804949844369</v>
      </c>
      <c r="O32" s="38">
        <f>IF('IO model'!$D$15=0,0,'Z domestic'!O32/'IO model'!$D$15)</f>
        <v>0.013383656697195715</v>
      </c>
      <c r="P32" s="38">
        <f>IF('IO model'!$D$16=0,0,'Z domestic'!P32/'IO model'!$D$16)</f>
        <v>0.014321972170971248</v>
      </c>
      <c r="Q32" s="38">
        <f>IF('IO model'!$D$17=0,0,'Z domestic'!Q32/'IO model'!$D$17)</f>
        <v>0.00791117362385868</v>
      </c>
      <c r="R32" s="38">
        <f>IF('IO model'!$D$18=0,0,'Z domestic'!R32/'IO model'!$D$18)</f>
        <v>0.010451216271412921</v>
      </c>
      <c r="S32" s="38">
        <f>IF('IO model'!$D$19=0,0,'Z domestic'!S32/'IO model'!$D$19)</f>
        <v>0.017088454563257464</v>
      </c>
      <c r="T32" s="38">
        <f>IF('IO model'!$D$20=0,0,'Z domestic'!T32/'IO model'!$D$20)</f>
        <v>0.014842300075082231</v>
      </c>
      <c r="U32" s="38">
        <f>IF('IO model'!$D$21=0,0,'Z domestic'!U32/'IO model'!$D$21)</f>
        <v>0.009902920877617334</v>
      </c>
      <c r="V32" s="38">
        <f>IF('IO model'!$D$22=0,0,'Z domestic'!V32/'IO model'!$D$22)</f>
        <v>0.01165088625650737</v>
      </c>
      <c r="W32" s="38">
        <f>IF('IO model'!$D$23=0,0,'Z domestic'!W32/'IO model'!$D$23)</f>
        <v>0.01683654549425358</v>
      </c>
      <c r="X32" s="38">
        <f>IF('IO model'!$D$24=0,0,'Z domestic'!X32/'IO model'!$D$24)</f>
        <v>0.019876478744157707</v>
      </c>
      <c r="Y32" s="38">
        <f>IF('IO model'!$D$25=0,0,'Z domestic'!Y32/'IO model'!$D$25)</f>
        <v>0.012049389684382707</v>
      </c>
      <c r="Z32" s="38">
        <f>IF('IO model'!$D$26=0,0,'Z domestic'!Z32/'IO model'!$D$26)</f>
        <v>0.00444209547112169</v>
      </c>
      <c r="AA32" s="38">
        <f>IF('IO model'!$D$27=0,0,'Z domestic'!AA32/'IO model'!$D$27)</f>
        <v>0.007744578581172676</v>
      </c>
      <c r="AB32" s="38">
        <f>IF('IO model'!$D$28=0,0,'Z domestic'!AB32/'IO model'!$D$28)</f>
        <v>0.006642291872790547</v>
      </c>
      <c r="AC32" s="38">
        <f>IF('IO model'!$D$29=0,0,'Z domestic'!AC32/'IO model'!$D$29)</f>
        <v>0.009498039910626572</v>
      </c>
      <c r="AD32" s="38">
        <f>IF('IO model'!$D$30=0,0,'Z domestic'!AD32/'IO model'!$D$30)</f>
        <v>0.007436768879982532</v>
      </c>
      <c r="AE32" s="38">
        <f>IF('IO model'!$D$31=0,0,'Z domestic'!AE32/'IO model'!$D$31)</f>
        <v>0.005832932185198575</v>
      </c>
      <c r="AF32" s="38">
        <f>IF('IO model'!$D$32=0,0,'Z domestic'!AF32/'IO model'!$D$32)</f>
        <v>0.005770749302588121</v>
      </c>
      <c r="AG32" s="38">
        <f>IF('IO model'!$D$33=0,0,'Z domestic'!AG32/'IO model'!$D$33)</f>
        <v>0.0071738150118486515</v>
      </c>
      <c r="AH32" s="38">
        <f>IF('IO model'!$D$34=0,0,'Z domestic'!AH32/'IO model'!$D$34)</f>
        <v>0.0062051088629516684</v>
      </c>
      <c r="AI32" s="38">
        <f>IF('IO model'!$D$35=0,0,'Z domestic'!AI32/'IO model'!$D$35)</f>
        <v>0.008548949887538793</v>
      </c>
      <c r="AJ32" s="38">
        <f>IF('IO model'!$D$36=0,0,'Z domestic'!AJ32/'IO model'!$D$36)</f>
        <v>0.004312724108074901</v>
      </c>
      <c r="AK32" s="38">
        <f>IF('IO model'!$D$37=0,0,'Z domestic'!AK32/'IO model'!$D$37)</f>
        <v>0.007044091332292687</v>
      </c>
      <c r="AL32" s="38">
        <f>IF('IO model'!$D$38=0,0,'Z domestic'!AL32/'IO model'!$D$38)</f>
        <v>0.018822592879624074</v>
      </c>
      <c r="AM32" s="38">
        <f>IF('IO model'!$D$39=0,0,'Z domestic'!AM32/'IO model'!$D$39)</f>
        <v>0.0052924541858378055</v>
      </c>
      <c r="AN32" s="38">
        <f>IF('IO model'!$D$40=0,0,'Z domestic'!AN32/'IO model'!$D$40)</f>
        <v>0.009221316224973693</v>
      </c>
      <c r="AO32" s="38">
        <f>IF('IO model'!$D$41=0,0,'Z domestic'!AO32/'IO model'!$D$41)</f>
        <v>0.007642743140174846</v>
      </c>
      <c r="AP32" s="38">
        <f>IF('IO model'!$D$42=0,0,'Z domestic'!AP32/'IO model'!$D$42)</f>
        <v>0.003714289550384356</v>
      </c>
      <c r="AQ32" s="38">
        <f>IF('IO model'!$D$43=0,0,'Z domestic'!AQ32/'IO model'!$D$43)</f>
        <v>0.0016011826773150125</v>
      </c>
      <c r="AR32" s="38">
        <f>IF('IO model'!$D$44=0,0,'Z domestic'!AR32/'IO model'!$D$44)</f>
        <v>0.0024150886583558105</v>
      </c>
      <c r="AS32" s="38">
        <f>IF('IO model'!$D$45=0,0,'Z domestic'!AS32/'IO model'!$D$45)</f>
        <v>0.00350189678045208</v>
      </c>
      <c r="AT32" s="38">
        <f>IF('IO model'!$D$46=0,0,'Z domestic'!AT32/'IO model'!$D$46)</f>
        <v>0.001146556659446921</v>
      </c>
      <c r="AU32" s="38">
        <f>IF('IO model'!$D$47=0,0,'Z domestic'!AU32/'IO model'!$D$47)</f>
        <v>0.003358871740801773</v>
      </c>
      <c r="AV32" s="38">
        <f>IF('IO model'!$D$48=0,0,'Z domestic'!AV32/'IO model'!$D$48)</f>
        <v>0.005000689088890682</v>
      </c>
      <c r="AW32" s="38">
        <f>IF('IO model'!$D$49=0,0,'Z domestic'!AW32/'IO model'!$D$49)</f>
        <v>0.005396404867189068</v>
      </c>
      <c r="AX32" s="38">
        <f>IF('IO model'!$D$50=0,0,'Z domestic'!AX32/'IO model'!$D$50)</f>
        <v>0.01357074806490005</v>
      </c>
      <c r="AY32" s="38">
        <f>IF('IO model'!$D$51=0,0,'Z domestic'!AY32/'IO model'!$D$51)</f>
        <v>0.010274961686271088</v>
      </c>
      <c r="AZ32" s="38">
        <f>IF('IO model'!$D$52=0,0,'Z domestic'!AZ32/'IO model'!$D$52)</f>
        <v>0.004789961491402062</v>
      </c>
      <c r="BA32" s="38">
        <f>IF('IO model'!$D$53=0,0,'Z domestic'!BA32/'IO model'!$D$53)</f>
        <v>0.002775667734021983</v>
      </c>
      <c r="BB32" s="38">
        <f>IF('IO model'!$D$54=0,0,'Z domestic'!BB32/'IO model'!$D$54)</f>
        <v>0.008363457363759732</v>
      </c>
      <c r="BC32" s="38">
        <f>IF('IO model'!$D$55=0,0,'Z domestic'!BC32/'IO model'!$D$55)</f>
        <v>0.005638386034329932</v>
      </c>
      <c r="BD32" s="38">
        <f>IF('IO model'!$D$56=0,0,'Z domestic'!BD32/'IO model'!$D$56)</f>
        <v>0.004130578630443799</v>
      </c>
      <c r="BE32" s="38">
        <f>IF('IO model'!$D$57=0,0,'Z domestic'!BE32/'IO model'!$D$57)</f>
        <v>0.0031957784164274557</v>
      </c>
      <c r="BF32" s="38">
        <f>IF('IO model'!$D$58=0,0,'Z domestic'!BF32/'IO model'!$D$58)</f>
        <v>0.015418826043277893</v>
      </c>
      <c r="BG32" s="38">
        <f>IF('IO model'!$D$59=0,0,'Z domestic'!BG32/'IO model'!$D$59)</f>
        <v>0.012286518082772757</v>
      </c>
      <c r="BH32" s="38">
        <f>IF('IO model'!$D$60=0,0,'Z domestic'!BH32/'IO model'!$D$60)</f>
        <v>0.009422771763892597</v>
      </c>
      <c r="BI32" s="38">
        <f>IF('IO model'!$D$61=0,0,'Z domestic'!BI32/'IO model'!$D$61)</f>
        <v>0.007130554578531201</v>
      </c>
      <c r="BJ32" s="38">
        <f>IF('IO model'!$D$62=0,0,'Z domestic'!BJ32/'IO model'!$D$62)</f>
        <v>0.0067907926329561635</v>
      </c>
      <c r="BK32" s="38">
        <f>IF('IO model'!$D$63=0,0,'Z domestic'!BK32/'IO model'!$D$63)</f>
        <v>0.019543821277925325</v>
      </c>
      <c r="BL32" s="38">
        <f>IF('IO model'!$D$64=0,0,'Z domestic'!BL32/'IO model'!$D$64)</f>
        <v>0.00935399812347214</v>
      </c>
      <c r="BM32" s="38">
        <f>IF('IO model'!$D$65=0,0,'Z domestic'!BM32/'IO model'!$D$65)</f>
        <v>0</v>
      </c>
      <c r="BN32" s="38">
        <f>IF('IO model'!$D$66=0,0,'Z domestic'!BN32/'IO model'!$D$66)</f>
        <v>0</v>
      </c>
    </row>
    <row r="33" spans="1:66" x14ac:dyDescent="0.25">
      <c r="A33" s="36" t="s">
        <v>278</v>
      </c>
      <c r="B33" s="27" t="s">
        <v>345</v>
      </c>
      <c r="C33" s="38">
        <f>IF('IO model'!$D$3=0,0,'Z domestic'!C33/'IO model'!$D$3)</f>
        <v>0.007667149354917266</v>
      </c>
      <c r="D33" s="38">
        <f>IF('IO model'!$D$4=0,0,'Z domestic'!D33/'IO model'!$D$4)</f>
        <v>0.03394710336732847</v>
      </c>
      <c r="E33" s="38">
        <f>IF('IO model'!$D$5=0,0,'Z domestic'!E33/'IO model'!$D$5)</f>
        <v>0.00756079517303633</v>
      </c>
      <c r="F33" s="38">
        <f>IF('IO model'!$D$6=0,0,'Z domestic'!F33/'IO model'!$D$6)</f>
        <v>0.027254180767825306</v>
      </c>
      <c r="G33" s="38">
        <f>IF('IO model'!$D$7=0,0,'Z domestic'!G33/'IO model'!$D$7)</f>
        <v>0.02293219196628287</v>
      </c>
      <c r="H33" s="38">
        <f>IF('IO model'!$D$8=0,0,'Z domestic'!H33/'IO model'!$D$8)</f>
        <v>0.014947941095353783</v>
      </c>
      <c r="I33" s="38">
        <f>IF('IO model'!$D$9=0,0,'Z domestic'!I33/'IO model'!$D$9)</f>
        <v>0.02620464835769758</v>
      </c>
      <c r="J33" s="38">
        <f>IF('IO model'!$D$10=0,0,'Z domestic'!J33/'IO model'!$D$10)</f>
        <v>0.03201483794867242</v>
      </c>
      <c r="K33" s="38">
        <f>IF('IO model'!$D$11=0,0,'Z domestic'!K33/'IO model'!$D$11)</f>
        <v>0.01277223091806807</v>
      </c>
      <c r="L33" s="38">
        <f>IF('IO model'!$D$12=0,0,'Z domestic'!L33/'IO model'!$D$12)</f>
        <v>0.025293047011138155</v>
      </c>
      <c r="M33" s="38">
        <f>IF('IO model'!$D$13=0,0,'Z domestic'!M33/'IO model'!$D$13)</f>
        <v>0.020664017655869702</v>
      </c>
      <c r="N33" s="38">
        <f>IF('IO model'!$D$14=0,0,'Z domestic'!N33/'IO model'!$D$14)</f>
        <v>0.006147206791261398</v>
      </c>
      <c r="O33" s="38">
        <f>IF('IO model'!$D$15=0,0,'Z domestic'!O33/'IO model'!$D$15)</f>
        <v>0.019696125883898442</v>
      </c>
      <c r="P33" s="38">
        <f>IF('IO model'!$D$16=0,0,'Z domestic'!P33/'IO model'!$D$16)</f>
        <v>0.038460178243032966</v>
      </c>
      <c r="Q33" s="38">
        <f>IF('IO model'!$D$17=0,0,'Z domestic'!Q33/'IO model'!$D$17)</f>
        <v>0.02370173472874501</v>
      </c>
      <c r="R33" s="38">
        <f>IF('IO model'!$D$18=0,0,'Z domestic'!R33/'IO model'!$D$18)</f>
        <v>0.01109485785888298</v>
      </c>
      <c r="S33" s="38">
        <f>IF('IO model'!$D$19=0,0,'Z domestic'!S33/'IO model'!$D$19)</f>
        <v>0.006290371215392044</v>
      </c>
      <c r="T33" s="38">
        <f>IF('IO model'!$D$20=0,0,'Z domestic'!T33/'IO model'!$D$20)</f>
        <v>0.01221429240646969</v>
      </c>
      <c r="U33" s="38">
        <f>IF('IO model'!$D$21=0,0,'Z domestic'!U33/'IO model'!$D$21)</f>
        <v>0.009718162530146613</v>
      </c>
      <c r="V33" s="38">
        <f>IF('IO model'!$D$22=0,0,'Z domestic'!V33/'IO model'!$D$22)</f>
        <v>0.01360049014584843</v>
      </c>
      <c r="W33" s="38">
        <f>IF('IO model'!$D$23=0,0,'Z domestic'!W33/'IO model'!$D$23)</f>
        <v>0.00616708513435671</v>
      </c>
      <c r="X33" s="38">
        <f>IF('IO model'!$D$24=0,0,'Z domestic'!X33/'IO model'!$D$24)</f>
        <v>0.015912326481280013</v>
      </c>
      <c r="Y33" s="38">
        <f>IF('IO model'!$D$25=0,0,'Z domestic'!Y33/'IO model'!$D$25)</f>
        <v>0.006435451059390158</v>
      </c>
      <c r="Z33" s="38">
        <f>IF('IO model'!$D$26=0,0,'Z domestic'!Z33/'IO model'!$D$26)</f>
        <v>0.012306661741323208</v>
      </c>
      <c r="AA33" s="38">
        <f>IF('IO model'!$D$27=0,0,'Z domestic'!AA33/'IO model'!$D$27)</f>
        <v>0.0033655347009292637</v>
      </c>
      <c r="AB33" s="38">
        <f>IF('IO model'!$D$28=0,0,'Z domestic'!AB33/'IO model'!$D$28)</f>
        <v>0.013878014110225993</v>
      </c>
      <c r="AC33" s="38">
        <f>IF('IO model'!$D$29=0,0,'Z domestic'!AC33/'IO model'!$D$29)</f>
        <v>0.008196632428786967</v>
      </c>
      <c r="AD33" s="38">
        <f>IF('IO model'!$D$30=0,0,'Z domestic'!AD33/'IO model'!$D$30)</f>
        <v>0.016042517483619144</v>
      </c>
      <c r="AE33" s="38">
        <f>IF('IO model'!$D$31=0,0,'Z domestic'!AE33/'IO model'!$D$31)</f>
        <v>0.038477822692751386</v>
      </c>
      <c r="AF33" s="38">
        <f>IF('IO model'!$D$32=0,0,'Z domestic'!AF33/'IO model'!$D$32)</f>
        <v>0.018864758255974716</v>
      </c>
      <c r="AG33" s="38">
        <f>IF('IO model'!$D$33=0,0,'Z domestic'!AG33/'IO model'!$D$33)</f>
        <v>0.09405088664794677</v>
      </c>
      <c r="AH33" s="38">
        <f>IF('IO model'!$D$34=0,0,'Z domestic'!AH33/'IO model'!$D$34)</f>
        <v>0.009861836456484214</v>
      </c>
      <c r="AI33" s="38">
        <f>IF('IO model'!$D$35=0,0,'Z domestic'!AI33/'IO model'!$D$35)</f>
        <v>0.010975960823639946</v>
      </c>
      <c r="AJ33" s="38">
        <f>IF('IO model'!$D$36=0,0,'Z domestic'!AJ33/'IO model'!$D$36)</f>
        <v>0.07990823115155102</v>
      </c>
      <c r="AK33" s="38">
        <f>IF('IO model'!$D$37=0,0,'Z domestic'!AK33/'IO model'!$D$37)</f>
        <v>0.034625142338962286</v>
      </c>
      <c r="AL33" s="38">
        <f>IF('IO model'!$D$38=0,0,'Z domestic'!AL33/'IO model'!$D$38)</f>
        <v>0.004581300251084321</v>
      </c>
      <c r="AM33" s="38">
        <f>IF('IO model'!$D$39=0,0,'Z domestic'!AM33/'IO model'!$D$39)</f>
        <v>0.0069924381891781255</v>
      </c>
      <c r="AN33" s="38">
        <f>IF('IO model'!$D$40=0,0,'Z domestic'!AN33/'IO model'!$D$40)</f>
        <v>0.005013953078716687</v>
      </c>
      <c r="AO33" s="38">
        <f>IF('IO model'!$D$41=0,0,'Z domestic'!AO33/'IO model'!$D$41)</f>
        <v>0.0033215934355695677</v>
      </c>
      <c r="AP33" s="38">
        <f>IF('IO model'!$D$42=0,0,'Z domestic'!AP33/'IO model'!$D$42)</f>
        <v>0.0033318201479365516</v>
      </c>
      <c r="AQ33" s="38">
        <f>IF('IO model'!$D$43=0,0,'Z domestic'!AQ33/'IO model'!$D$43)</f>
        <v>0.00105027804685194</v>
      </c>
      <c r="AR33" s="38">
        <f>IF('IO model'!$D$44=0,0,'Z domestic'!AR33/'IO model'!$D$44)</f>
        <v>0.0010997389989334128</v>
      </c>
      <c r="AS33" s="38">
        <f>IF('IO model'!$D$45=0,0,'Z domestic'!AS33/'IO model'!$D$45)</f>
        <v>0.002954544724509102</v>
      </c>
      <c r="AT33" s="38">
        <f>IF('IO model'!$D$46=0,0,'Z domestic'!AT33/'IO model'!$D$46)</f>
        <v>0.0006004282526888145</v>
      </c>
      <c r="AU33" s="38">
        <f>IF('IO model'!$D$47=0,0,'Z domestic'!AU33/'IO model'!$D$47)</f>
        <v>0.002733536739908437</v>
      </c>
      <c r="AV33" s="38">
        <f>IF('IO model'!$D$48=0,0,'Z domestic'!AV33/'IO model'!$D$48)</f>
        <v>0.002997202165300159</v>
      </c>
      <c r="AW33" s="38">
        <f>IF('IO model'!$D$49=0,0,'Z domestic'!AW33/'IO model'!$D$49)</f>
        <v>0.004331132068172572</v>
      </c>
      <c r="AX33" s="38">
        <f>IF('IO model'!$D$50=0,0,'Z domestic'!AX33/'IO model'!$D$50)</f>
        <v>0.006447726963406122</v>
      </c>
      <c r="AY33" s="38">
        <f>IF('IO model'!$D$51=0,0,'Z domestic'!AY33/'IO model'!$D$51)</f>
        <v>0.0061904170819624986</v>
      </c>
      <c r="AZ33" s="38">
        <f>IF('IO model'!$D$52=0,0,'Z domestic'!AZ33/'IO model'!$D$52)</f>
        <v>0.006836443225602627</v>
      </c>
      <c r="BA33" s="38">
        <f>IF('IO model'!$D$53=0,0,'Z domestic'!BA33/'IO model'!$D$53)</f>
        <v>0.001322135048430335</v>
      </c>
      <c r="BB33" s="38">
        <f>IF('IO model'!$D$54=0,0,'Z domestic'!BB33/'IO model'!$D$54)</f>
        <v>0.06500727205130884</v>
      </c>
      <c r="BC33" s="38">
        <f>IF('IO model'!$D$55=0,0,'Z domestic'!BC33/'IO model'!$D$55)</f>
        <v>0.0037866107999744232</v>
      </c>
      <c r="BD33" s="38">
        <f>IF('IO model'!$D$56=0,0,'Z domestic'!BD33/'IO model'!$D$56)</f>
        <v>0.007193499440972752</v>
      </c>
      <c r="BE33" s="38">
        <f>IF('IO model'!$D$57=0,0,'Z domestic'!BE33/'IO model'!$D$57)</f>
        <v>0.011625113957169052</v>
      </c>
      <c r="BF33" s="38">
        <f>IF('IO model'!$D$58=0,0,'Z domestic'!BF33/'IO model'!$D$58)</f>
        <v>0.003459520658257722</v>
      </c>
      <c r="BG33" s="38">
        <f>IF('IO model'!$D$59=0,0,'Z domestic'!BG33/'IO model'!$D$59)</f>
        <v>0.003873391266371357</v>
      </c>
      <c r="BH33" s="38">
        <f>IF('IO model'!$D$60=0,0,'Z domestic'!BH33/'IO model'!$D$60)</f>
        <v>0.0034830782014555516</v>
      </c>
      <c r="BI33" s="38">
        <f>IF('IO model'!$D$61=0,0,'Z domestic'!BI33/'IO model'!$D$61)</f>
        <v>0.005184634193303341</v>
      </c>
      <c r="BJ33" s="38">
        <f>IF('IO model'!$D$62=0,0,'Z domestic'!BJ33/'IO model'!$D$62)</f>
        <v>0.01088436156600003</v>
      </c>
      <c r="BK33" s="38">
        <f>IF('IO model'!$D$63=0,0,'Z domestic'!BK33/'IO model'!$D$63)</f>
        <v>0.008964224339946883</v>
      </c>
      <c r="BL33" s="38">
        <f>IF('IO model'!$D$64=0,0,'Z domestic'!BL33/'IO model'!$D$64)</f>
        <v>0.003452323303792252</v>
      </c>
      <c r="BM33" s="38">
        <f>IF('IO model'!$D$65=0,0,'Z domestic'!BM33/'IO model'!$D$65)</f>
        <v>0</v>
      </c>
      <c r="BN33" s="38">
        <f>IF('IO model'!$D$66=0,0,'Z domestic'!BN33/'IO model'!$D$66)</f>
        <v>0</v>
      </c>
    </row>
    <row r="34" spans="1:66" x14ac:dyDescent="0.25">
      <c r="A34" s="36" t="s">
        <v>136</v>
      </c>
      <c r="B34" s="27" t="s">
        <v>346</v>
      </c>
      <c r="C34" s="38">
        <f>IF('IO model'!$D$3=0,0,'Z domestic'!C34/'IO model'!$D$3)</f>
        <v>0.00042577817114397115</v>
      </c>
      <c r="D34" s="38">
        <f>IF('IO model'!$D$4=0,0,'Z domestic'!D34/'IO model'!$D$4)</f>
        <v>0.003045631632295224</v>
      </c>
      <c r="E34" s="38">
        <f>IF('IO model'!$D$5=0,0,'Z domestic'!E34/'IO model'!$D$5)</f>
        <v>0.003413895845634896</v>
      </c>
      <c r="F34" s="38">
        <f>IF('IO model'!$D$6=0,0,'Z domestic'!F34/'IO model'!$D$6)</f>
        <v>0.0030638458840531275</v>
      </c>
      <c r="G34" s="38">
        <f>IF('IO model'!$D$7=0,0,'Z domestic'!G34/'IO model'!$D$7)</f>
        <v>0.0017700313154858606</v>
      </c>
      <c r="H34" s="38">
        <f>IF('IO model'!$D$8=0,0,'Z domestic'!H34/'IO model'!$D$8)</f>
        <v>0.001135247751902034</v>
      </c>
      <c r="I34" s="38">
        <f>IF('IO model'!$D$9=0,0,'Z domestic'!I34/'IO model'!$D$9)</f>
        <v>0.00219116980632503</v>
      </c>
      <c r="J34" s="38">
        <f>IF('IO model'!$D$10=0,0,'Z domestic'!J34/'IO model'!$D$10)</f>
        <v>0.003615786078170022</v>
      </c>
      <c r="K34" s="38">
        <f>IF('IO model'!$D$11=0,0,'Z domestic'!K34/'IO model'!$D$11)</f>
        <v>0.0007989752644650775</v>
      </c>
      <c r="L34" s="38">
        <f>IF('IO model'!$D$12=0,0,'Z domestic'!L34/'IO model'!$D$12)</f>
        <v>0.0039011708288155824</v>
      </c>
      <c r="M34" s="38">
        <f>IF('IO model'!$D$13=0,0,'Z domestic'!M34/'IO model'!$D$13)</f>
        <v>0.0027649936611267513</v>
      </c>
      <c r="N34" s="38">
        <f>IF('IO model'!$D$14=0,0,'Z domestic'!N34/'IO model'!$D$14)</f>
        <v>0.0015237494462885055</v>
      </c>
      <c r="O34" s="38">
        <f>IF('IO model'!$D$15=0,0,'Z domestic'!O34/'IO model'!$D$15)</f>
        <v>0.0014487680146552879</v>
      </c>
      <c r="P34" s="38">
        <f>IF('IO model'!$D$16=0,0,'Z domestic'!P34/'IO model'!$D$16)</f>
        <v>0.0025467052729478126</v>
      </c>
      <c r="Q34" s="38">
        <f>IF('IO model'!$D$17=0,0,'Z domestic'!Q34/'IO model'!$D$17)</f>
        <v>0.003012929013596523</v>
      </c>
      <c r="R34" s="38">
        <f>IF('IO model'!$D$18=0,0,'Z domestic'!R34/'IO model'!$D$18)</f>
        <v>0.0011544910999711536</v>
      </c>
      <c r="S34" s="38">
        <f>IF('IO model'!$D$19=0,0,'Z domestic'!S34/'IO model'!$D$19)</f>
        <v>0.0019332991371899405</v>
      </c>
      <c r="T34" s="38">
        <f>IF('IO model'!$D$20=0,0,'Z domestic'!T34/'IO model'!$D$20)</f>
        <v>0.0017684420554933697</v>
      </c>
      <c r="U34" s="38">
        <f>IF('IO model'!$D$21=0,0,'Z domestic'!U34/'IO model'!$D$21)</f>
        <v>0.0016233425214756266</v>
      </c>
      <c r="V34" s="38">
        <f>IF('IO model'!$D$22=0,0,'Z domestic'!V34/'IO model'!$D$22)</f>
        <v>0.001436886998922172</v>
      </c>
      <c r="W34" s="38">
        <f>IF('IO model'!$D$23=0,0,'Z domestic'!W34/'IO model'!$D$23)</f>
        <v>0.0007097827632352315</v>
      </c>
      <c r="X34" s="38">
        <f>IF('IO model'!$D$24=0,0,'Z domestic'!X34/'IO model'!$D$24)</f>
        <v>0.001184709708619272</v>
      </c>
      <c r="Y34" s="38">
        <f>IF('IO model'!$D$25=0,0,'Z domestic'!Y34/'IO model'!$D$25)</f>
        <v>0.0007079766586664492</v>
      </c>
      <c r="Z34" s="38">
        <f>IF('IO model'!$D$26=0,0,'Z domestic'!Z34/'IO model'!$D$26)</f>
        <v>0.0006756721160645218</v>
      </c>
      <c r="AA34" s="38">
        <f>IF('IO model'!$D$27=0,0,'Z domestic'!AA34/'IO model'!$D$27)</f>
        <v>0.0003606439133143176</v>
      </c>
      <c r="AB34" s="38">
        <f>IF('IO model'!$D$28=0,0,'Z domestic'!AB34/'IO model'!$D$28)</f>
        <v>0.0010839994660846808</v>
      </c>
      <c r="AC34" s="38">
        <f>IF('IO model'!$D$29=0,0,'Z domestic'!AC34/'IO model'!$D$29)</f>
        <v>0.0005504717808275433</v>
      </c>
      <c r="AD34" s="38">
        <f>IF('IO model'!$D$30=0,0,'Z domestic'!AD34/'IO model'!$D$30)</f>
        <v>0.0012607947240590009</v>
      </c>
      <c r="AE34" s="38">
        <f>IF('IO model'!$D$31=0,0,'Z domestic'!AE34/'IO model'!$D$31)</f>
        <v>0.003958259713855984</v>
      </c>
      <c r="AF34" s="38">
        <f>IF('IO model'!$D$32=0,0,'Z domestic'!AF34/'IO model'!$D$32)</f>
        <v>0.0005569659868910029</v>
      </c>
      <c r="AG34" s="38">
        <f>IF('IO model'!$D$33=0,0,'Z domestic'!AG34/'IO model'!$D$33)</f>
        <v>0.0046455674596072236</v>
      </c>
      <c r="AH34" s="38">
        <f>IF('IO model'!$D$34=0,0,'Z domestic'!AH34/'IO model'!$D$34)</f>
        <v>0.09612061622854162</v>
      </c>
      <c r="AI34" s="38">
        <f>IF('IO model'!$D$35=0,0,'Z domestic'!AI34/'IO model'!$D$35)</f>
        <v>0.0018126658842361337</v>
      </c>
      <c r="AJ34" s="38">
        <f>IF('IO model'!$D$36=0,0,'Z domestic'!AJ34/'IO model'!$D$36)</f>
        <v>0.009842809956352483</v>
      </c>
      <c r="AK34" s="38">
        <f>IF('IO model'!$D$37=0,0,'Z domestic'!AK34/'IO model'!$D$37)</f>
        <v>0.001795634130893006</v>
      </c>
      <c r="AL34" s="38">
        <f>IF('IO model'!$D$38=0,0,'Z domestic'!AL34/'IO model'!$D$38)</f>
        <v>0.00047114220214028354</v>
      </c>
      <c r="AM34" s="38">
        <f>IF('IO model'!$D$39=0,0,'Z domestic'!AM34/'IO model'!$D$39)</f>
        <v>0.0006019082117090126</v>
      </c>
      <c r="AN34" s="38">
        <f>IF('IO model'!$D$40=0,0,'Z domestic'!AN34/'IO model'!$D$40)</f>
        <v>0.00038649100930359764</v>
      </c>
      <c r="AO34" s="38">
        <f>IF('IO model'!$D$41=0,0,'Z domestic'!AO34/'IO model'!$D$41)</f>
        <v>0.0005572773039742963</v>
      </c>
      <c r="AP34" s="38">
        <f>IF('IO model'!$D$42=0,0,'Z domestic'!AP34/'IO model'!$D$42)</f>
        <v>0.00029184157202907633</v>
      </c>
      <c r="AQ34" s="38">
        <f>IF('IO model'!$D$43=0,0,'Z domestic'!AQ34/'IO model'!$D$43)</f>
        <v>0.00007537938058761642</v>
      </c>
      <c r="AR34" s="38">
        <f>IF('IO model'!$D$44=0,0,'Z domestic'!AR34/'IO model'!$D$44)</f>
        <v>0.000052095523748205635</v>
      </c>
      <c r="AS34" s="38">
        <f>IF('IO model'!$D$45=0,0,'Z domestic'!AS34/'IO model'!$D$45)</f>
        <v>0.00018148703732851084</v>
      </c>
      <c r="AT34" s="38">
        <f>IF('IO model'!$D$46=0,0,'Z domestic'!AT34/'IO model'!$D$46)</f>
        <v>0.00004144809200300323</v>
      </c>
      <c r="AU34" s="38">
        <f>IF('IO model'!$D$47=0,0,'Z domestic'!AU34/'IO model'!$D$47)</f>
        <v>0.0002590938136545791</v>
      </c>
      <c r="AV34" s="38">
        <f>IF('IO model'!$D$48=0,0,'Z domestic'!AV34/'IO model'!$D$48)</f>
        <v>0.00023415641916407494</v>
      </c>
      <c r="AW34" s="38">
        <f>IF('IO model'!$D$49=0,0,'Z domestic'!AW34/'IO model'!$D$49)</f>
        <v>0.0002431069805094985</v>
      </c>
      <c r="AX34" s="38">
        <f>IF('IO model'!$D$50=0,0,'Z domestic'!AX34/'IO model'!$D$50)</f>
        <v>0.00040540814464962594</v>
      </c>
      <c r="AY34" s="38">
        <f>IF('IO model'!$D$51=0,0,'Z domestic'!AY34/'IO model'!$D$51)</f>
        <v>0.0004313751033886911</v>
      </c>
      <c r="AZ34" s="38">
        <f>IF('IO model'!$D$52=0,0,'Z domestic'!AZ34/'IO model'!$D$52)</f>
        <v>0.0010460398678526488</v>
      </c>
      <c r="BA34" s="38">
        <f>IF('IO model'!$D$53=0,0,'Z domestic'!BA34/'IO model'!$D$53)</f>
        <v>0.0001648911525161574</v>
      </c>
      <c r="BB34" s="38">
        <f>IF('IO model'!$D$54=0,0,'Z domestic'!BB34/'IO model'!$D$54)</f>
        <v>0.018322537614815036</v>
      </c>
      <c r="BC34" s="38">
        <f>IF('IO model'!$D$55=0,0,'Z domestic'!BC34/'IO model'!$D$55)</f>
        <v>0.000373614773079175</v>
      </c>
      <c r="BD34" s="38">
        <f>IF('IO model'!$D$56=0,0,'Z domestic'!BD34/'IO model'!$D$56)</f>
        <v>0.000307670332769828</v>
      </c>
      <c r="BE34" s="38">
        <f>IF('IO model'!$D$57=0,0,'Z domestic'!BE34/'IO model'!$D$57)</f>
        <v>0.0002389287856656285</v>
      </c>
      <c r="BF34" s="38">
        <f>IF('IO model'!$D$58=0,0,'Z domestic'!BF34/'IO model'!$D$58)</f>
        <v>0.00041938415907894947</v>
      </c>
      <c r="BG34" s="38">
        <f>IF('IO model'!$D$59=0,0,'Z domestic'!BG34/'IO model'!$D$59)</f>
        <v>0.0003421169792933467</v>
      </c>
      <c r="BH34" s="38">
        <f>IF('IO model'!$D$60=0,0,'Z domestic'!BH34/'IO model'!$D$60)</f>
        <v>0.0002858559355912024</v>
      </c>
      <c r="BI34" s="38">
        <f>IF('IO model'!$D$61=0,0,'Z domestic'!BI34/'IO model'!$D$61)</f>
        <v>0.0003289044380445285</v>
      </c>
      <c r="BJ34" s="38">
        <f>IF('IO model'!$D$62=0,0,'Z domestic'!BJ34/'IO model'!$D$62)</f>
        <v>0.00030135292510747203</v>
      </c>
      <c r="BK34" s="38">
        <f>IF('IO model'!$D$63=0,0,'Z domestic'!BK34/'IO model'!$D$63)</f>
        <v>0.0004311826277144196</v>
      </c>
      <c r="BL34" s="38">
        <f>IF('IO model'!$D$64=0,0,'Z domestic'!BL34/'IO model'!$D$64)</f>
        <v>0.00023655495367819087</v>
      </c>
      <c r="BM34" s="38">
        <f>IF('IO model'!$D$65=0,0,'Z domestic'!BM34/'IO model'!$D$65)</f>
        <v>0</v>
      </c>
      <c r="BN34" s="38">
        <f>IF('IO model'!$D$66=0,0,'Z domestic'!BN34/'IO model'!$D$66)</f>
        <v>0</v>
      </c>
    </row>
    <row r="35" spans="1:66" x14ac:dyDescent="0.25">
      <c r="A35" s="36" t="s">
        <v>139</v>
      </c>
      <c r="B35" s="27" t="s">
        <v>347</v>
      </c>
      <c r="C35" s="38">
        <f>IF('IO model'!$D$3=0,0,'Z domestic'!C35/'IO model'!$D$3)</f>
        <v>0.0004114633658820582</v>
      </c>
      <c r="D35" s="38">
        <f>IF('IO model'!$D$4=0,0,'Z domestic'!D35/'IO model'!$D$4)</f>
        <v>0.0005428333981851109</v>
      </c>
      <c r="E35" s="38">
        <f>IF('IO model'!$D$5=0,0,'Z domestic'!E35/'IO model'!$D$5)</f>
        <v>0.004207982950881979</v>
      </c>
      <c r="F35" s="38">
        <f>IF('IO model'!$D$6=0,0,'Z domestic'!F35/'IO model'!$D$6)</f>
        <v>0.0008244931387113301</v>
      </c>
      <c r="G35" s="38">
        <f>IF('IO model'!$D$7=0,0,'Z domestic'!G35/'IO model'!$D$7)</f>
        <v>0.0008379982811800992</v>
      </c>
      <c r="H35" s="38">
        <f>IF('IO model'!$D$8=0,0,'Z domestic'!H35/'IO model'!$D$8)</f>
        <v>0.0009613374579936373</v>
      </c>
      <c r="I35" s="38">
        <f>IF('IO model'!$D$9=0,0,'Z domestic'!I35/'IO model'!$D$9)</f>
        <v>0.0005589661163566045</v>
      </c>
      <c r="J35" s="38">
        <f>IF('IO model'!$D$10=0,0,'Z domestic'!J35/'IO model'!$D$10)</f>
        <v>0.0007684386035937283</v>
      </c>
      <c r="K35" s="38">
        <f>IF('IO model'!$D$11=0,0,'Z domestic'!K35/'IO model'!$D$11)</f>
        <v>0.001413134186616169</v>
      </c>
      <c r="L35" s="38">
        <f>IF('IO model'!$D$12=0,0,'Z domestic'!L35/'IO model'!$D$12)</f>
        <v>0.00038462506311689955</v>
      </c>
      <c r="M35" s="38">
        <f>IF('IO model'!$D$13=0,0,'Z domestic'!M35/'IO model'!$D$13)</f>
        <v>0.0014675929537258312</v>
      </c>
      <c r="N35" s="38">
        <f>IF('IO model'!$D$14=0,0,'Z domestic'!N35/'IO model'!$D$14)</f>
        <v>0.0012855794957471194</v>
      </c>
      <c r="O35" s="38">
        <f>IF('IO model'!$D$15=0,0,'Z domestic'!O35/'IO model'!$D$15)</f>
        <v>0.0009081076354194492</v>
      </c>
      <c r="P35" s="38">
        <f>IF('IO model'!$D$16=0,0,'Z domestic'!P35/'IO model'!$D$16)</f>
        <v>0.0010267334450989186</v>
      </c>
      <c r="Q35" s="38">
        <f>IF('IO model'!$D$17=0,0,'Z domestic'!Q35/'IO model'!$D$17)</f>
        <v>0.0005548668557942166</v>
      </c>
      <c r="R35" s="38">
        <f>IF('IO model'!$D$18=0,0,'Z domestic'!R35/'IO model'!$D$18)</f>
        <v>0.0012844033468082624</v>
      </c>
      <c r="S35" s="38">
        <f>IF('IO model'!$D$19=0,0,'Z domestic'!S35/'IO model'!$D$19)</f>
        <v>0.006112667015777121</v>
      </c>
      <c r="T35" s="38">
        <f>IF('IO model'!$D$20=0,0,'Z domestic'!T35/'IO model'!$D$20)</f>
        <v>0.0030261277321767966</v>
      </c>
      <c r="U35" s="38">
        <f>IF('IO model'!$D$21=0,0,'Z domestic'!U35/'IO model'!$D$21)</f>
        <v>0.003287433116845481</v>
      </c>
      <c r="V35" s="38">
        <f>IF('IO model'!$D$22=0,0,'Z domestic'!V35/'IO model'!$D$22)</f>
        <v>0.0017263045093214037</v>
      </c>
      <c r="W35" s="38">
        <f>IF('IO model'!$D$23=0,0,'Z domestic'!W35/'IO model'!$D$23)</f>
        <v>0.0024488787850805637</v>
      </c>
      <c r="X35" s="38">
        <f>IF('IO model'!$D$24=0,0,'Z domestic'!X35/'IO model'!$D$24)</f>
        <v>0.0017697427211964102</v>
      </c>
      <c r="Y35" s="38">
        <f>IF('IO model'!$D$25=0,0,'Z domestic'!Y35/'IO model'!$D$25)</f>
        <v>0.002511168068225269</v>
      </c>
      <c r="Z35" s="38">
        <f>IF('IO model'!$D$26=0,0,'Z domestic'!Z35/'IO model'!$D$26)</f>
        <v>0.0006110247509223632</v>
      </c>
      <c r="AA35" s="38">
        <f>IF('IO model'!$D$27=0,0,'Z domestic'!AA35/'IO model'!$D$27)</f>
        <v>0.0005174456147553252</v>
      </c>
      <c r="AB35" s="38">
        <f>IF('IO model'!$D$28=0,0,'Z domestic'!AB35/'IO model'!$D$28)</f>
        <v>0.0006040949103283717</v>
      </c>
      <c r="AC35" s="38">
        <f>IF('IO model'!$D$29=0,0,'Z domestic'!AC35/'IO model'!$D$29)</f>
        <v>0.0004821936541665882</v>
      </c>
      <c r="AD35" s="38">
        <f>IF('IO model'!$D$30=0,0,'Z domestic'!AD35/'IO model'!$D$30)</f>
        <v>0.0006451665309954395</v>
      </c>
      <c r="AE35" s="38">
        <f>IF('IO model'!$D$31=0,0,'Z domestic'!AE35/'IO model'!$D$31)</f>
        <v>0.0012332326321014282</v>
      </c>
      <c r="AF35" s="38">
        <f>IF('IO model'!$D$32=0,0,'Z domestic'!AF35/'IO model'!$D$32)</f>
        <v>0.000961821288590726</v>
      </c>
      <c r="AG35" s="38">
        <f>IF('IO model'!$D$33=0,0,'Z domestic'!AG35/'IO model'!$D$33)</f>
        <v>0.0007989324428735459</v>
      </c>
      <c r="AH35" s="38">
        <f>IF('IO model'!$D$34=0,0,'Z domestic'!AH35/'IO model'!$D$34)</f>
        <v>0.0021411723412024636</v>
      </c>
      <c r="AI35" s="38">
        <f>IF('IO model'!$D$35=0,0,'Z domestic'!AI35/'IO model'!$D$35)</f>
        <v>0.07100019297141176</v>
      </c>
      <c r="AJ35" s="38">
        <f>IF('IO model'!$D$36=0,0,'Z domestic'!AJ35/'IO model'!$D$36)</f>
        <v>0.0041900280670671575</v>
      </c>
      <c r="AK35" s="38">
        <f>IF('IO model'!$D$37=0,0,'Z domestic'!AK35/'IO model'!$D$37)</f>
        <v>0.015082219137971017</v>
      </c>
      <c r="AL35" s="38">
        <f>IF('IO model'!$D$38=0,0,'Z domestic'!AL35/'IO model'!$D$38)</f>
        <v>0.000618275563210396</v>
      </c>
      <c r="AM35" s="38">
        <f>IF('IO model'!$D$39=0,0,'Z domestic'!AM35/'IO model'!$D$39)</f>
        <v>0.0007550965628872074</v>
      </c>
      <c r="AN35" s="38">
        <f>IF('IO model'!$D$40=0,0,'Z domestic'!AN35/'IO model'!$D$40)</f>
        <v>0.002125410827774507</v>
      </c>
      <c r="AO35" s="38">
        <f>IF('IO model'!$D$41=0,0,'Z domestic'!AO35/'IO model'!$D$41)</f>
        <v>0.0007942435780978115</v>
      </c>
      <c r="AP35" s="38">
        <f>IF('IO model'!$D$42=0,0,'Z domestic'!AP35/'IO model'!$D$42)</f>
        <v>0.0009148058477902412</v>
      </c>
      <c r="AQ35" s="38">
        <f>IF('IO model'!$D$43=0,0,'Z domestic'!AQ35/'IO model'!$D$43)</f>
        <v>0.0015260429767928578</v>
      </c>
      <c r="AR35" s="38">
        <f>IF('IO model'!$D$44=0,0,'Z domestic'!AR35/'IO model'!$D$44)</f>
        <v>0.001980876206827704</v>
      </c>
      <c r="AS35" s="38">
        <f>IF('IO model'!$D$45=0,0,'Z domestic'!AS35/'IO model'!$D$45)</f>
        <v>0.004683971643051938</v>
      </c>
      <c r="AT35" s="38">
        <f>IF('IO model'!$D$46=0,0,'Z domestic'!AT35/'IO model'!$D$46)</f>
        <v>0.00006331030071396946</v>
      </c>
      <c r="AU35" s="38">
        <f>IF('IO model'!$D$47=0,0,'Z domestic'!AU35/'IO model'!$D$47)</f>
        <v>0.0015240501319191409</v>
      </c>
      <c r="AV35" s="38">
        <f>IF('IO model'!$D$48=0,0,'Z domestic'!AV35/'IO model'!$D$48)</f>
        <v>0.001538073164737738</v>
      </c>
      <c r="AW35" s="38">
        <f>IF('IO model'!$D$49=0,0,'Z domestic'!AW35/'IO model'!$D$49)</f>
        <v>0.0017180374384749984</v>
      </c>
      <c r="AX35" s="38">
        <f>IF('IO model'!$D$50=0,0,'Z domestic'!AX35/'IO model'!$D$50)</f>
        <v>0.0013112057706953617</v>
      </c>
      <c r="AY35" s="38">
        <f>IF('IO model'!$D$51=0,0,'Z domestic'!AY35/'IO model'!$D$51)</f>
        <v>0.0013961313887451655</v>
      </c>
      <c r="AZ35" s="38">
        <f>IF('IO model'!$D$52=0,0,'Z domestic'!AZ35/'IO model'!$D$52)</f>
        <v>0.0014889918824700654</v>
      </c>
      <c r="BA35" s="38">
        <f>IF('IO model'!$D$53=0,0,'Z domestic'!BA35/'IO model'!$D$53)</f>
        <v>0.0004671915987957793</v>
      </c>
      <c r="BB35" s="38">
        <f>IF('IO model'!$D$54=0,0,'Z domestic'!BB35/'IO model'!$D$54)</f>
        <v>0.07981225901108079</v>
      </c>
      <c r="BC35" s="38">
        <f>IF('IO model'!$D$55=0,0,'Z domestic'!BC35/'IO model'!$D$55)</f>
        <v>0.000856775152862353</v>
      </c>
      <c r="BD35" s="38">
        <f>IF('IO model'!$D$56=0,0,'Z domestic'!BD35/'IO model'!$D$56)</f>
        <v>0.0013172745197593267</v>
      </c>
      <c r="BE35" s="38">
        <f>IF('IO model'!$D$57=0,0,'Z domestic'!BE35/'IO model'!$D$57)</f>
        <v>0.0006749526378754656</v>
      </c>
      <c r="BF35" s="38">
        <f>IF('IO model'!$D$58=0,0,'Z domestic'!BF35/'IO model'!$D$58)</f>
        <v>0.0006053164516591986</v>
      </c>
      <c r="BG35" s="38">
        <f>IF('IO model'!$D$59=0,0,'Z domestic'!BG35/'IO model'!$D$59)</f>
        <v>0.0005599283822828036</v>
      </c>
      <c r="BH35" s="38">
        <f>IF('IO model'!$D$60=0,0,'Z domestic'!BH35/'IO model'!$D$60)</f>
        <v>0.001486887286349964</v>
      </c>
      <c r="BI35" s="38">
        <f>IF('IO model'!$D$61=0,0,'Z domestic'!BI35/'IO model'!$D$61)</f>
        <v>0.0014578308810834883</v>
      </c>
      <c r="BJ35" s="38">
        <f>IF('IO model'!$D$62=0,0,'Z domestic'!BJ35/'IO model'!$D$62)</f>
        <v>0.0036150848992854375</v>
      </c>
      <c r="BK35" s="38">
        <f>IF('IO model'!$D$63=0,0,'Z domestic'!BK35/'IO model'!$D$63)</f>
        <v>0.0007998750195281987</v>
      </c>
      <c r="BL35" s="38">
        <f>IF('IO model'!$D$64=0,0,'Z domestic'!BL35/'IO model'!$D$64)</f>
        <v>0.0008157433155987838</v>
      </c>
      <c r="BM35" s="38">
        <f>IF('IO model'!$D$65=0,0,'Z domestic'!BM35/'IO model'!$D$65)</f>
        <v>0</v>
      </c>
      <c r="BN35" s="38">
        <f>IF('IO model'!$D$66=0,0,'Z domestic'!BN35/'IO model'!$D$66)</f>
        <v>0</v>
      </c>
    </row>
    <row r="36" spans="1:66" x14ac:dyDescent="0.25">
      <c r="A36" s="36" t="s">
        <v>279</v>
      </c>
      <c r="B36" s="27" t="s">
        <v>348</v>
      </c>
      <c r="C36" s="38">
        <f>IF('IO model'!$D$3=0,0,'Z domestic'!C36/'IO model'!$D$3)</f>
        <v>0.00255274874810918</v>
      </c>
      <c r="D36" s="38">
        <f>IF('IO model'!$D$4=0,0,'Z domestic'!D36/'IO model'!$D$4)</f>
        <v>0.006746186155026173</v>
      </c>
      <c r="E36" s="38">
        <f>IF('IO model'!$D$5=0,0,'Z domestic'!E36/'IO model'!$D$5)</f>
        <v>0.014598986011850222</v>
      </c>
      <c r="F36" s="38">
        <f>IF('IO model'!$D$6=0,0,'Z domestic'!F36/'IO model'!$D$6)</f>
        <v>0.01611342381334504</v>
      </c>
      <c r="G36" s="38">
        <f>IF('IO model'!$D$7=0,0,'Z domestic'!G36/'IO model'!$D$7)</f>
        <v>0.017690453485908027</v>
      </c>
      <c r="H36" s="38">
        <f>IF('IO model'!$D$8=0,0,'Z domestic'!H36/'IO model'!$D$8)</f>
        <v>0.010550557830442734</v>
      </c>
      <c r="I36" s="38">
        <f>IF('IO model'!$D$9=0,0,'Z domestic'!I36/'IO model'!$D$9)</f>
        <v>0.011566864624403624</v>
      </c>
      <c r="J36" s="38">
        <f>IF('IO model'!$D$10=0,0,'Z domestic'!J36/'IO model'!$D$10)</f>
        <v>0.02037841790417113</v>
      </c>
      <c r="K36" s="38">
        <f>IF('IO model'!$D$11=0,0,'Z domestic'!K36/'IO model'!$D$11)</f>
        <v>0.007251908939566477</v>
      </c>
      <c r="L36" s="38">
        <f>IF('IO model'!$D$12=0,0,'Z domestic'!L36/'IO model'!$D$12)</f>
        <v>0.013441672454104445</v>
      </c>
      <c r="M36" s="38">
        <f>IF('IO model'!$D$13=0,0,'Z domestic'!M36/'IO model'!$D$13)</f>
        <v>0.01265599971004284</v>
      </c>
      <c r="N36" s="38">
        <f>IF('IO model'!$D$14=0,0,'Z domestic'!N36/'IO model'!$D$14)</f>
        <v>0.0037472072218511393</v>
      </c>
      <c r="O36" s="38">
        <f>IF('IO model'!$D$15=0,0,'Z domestic'!O36/'IO model'!$D$15)</f>
        <v>0.010290485134081814</v>
      </c>
      <c r="P36" s="38">
        <f>IF('IO model'!$D$16=0,0,'Z domestic'!P36/'IO model'!$D$16)</f>
        <v>0.018438687948278822</v>
      </c>
      <c r="Q36" s="38">
        <f>IF('IO model'!$D$17=0,0,'Z domestic'!Q36/'IO model'!$D$17)</f>
        <v>0.010002503158747945</v>
      </c>
      <c r="R36" s="38">
        <f>IF('IO model'!$D$18=0,0,'Z domestic'!R36/'IO model'!$D$18)</f>
        <v>0.006370499808571424</v>
      </c>
      <c r="S36" s="38">
        <f>IF('IO model'!$D$19=0,0,'Z domestic'!S36/'IO model'!$D$19)</f>
        <v>0.005680661978782222</v>
      </c>
      <c r="T36" s="38">
        <f>IF('IO model'!$D$20=0,0,'Z domestic'!T36/'IO model'!$D$20)</f>
        <v>0.0077057254284786676</v>
      </c>
      <c r="U36" s="38">
        <f>IF('IO model'!$D$21=0,0,'Z domestic'!U36/'IO model'!$D$21)</f>
        <v>0.009907350016084098</v>
      </c>
      <c r="V36" s="38">
        <f>IF('IO model'!$D$22=0,0,'Z domestic'!V36/'IO model'!$D$22)</f>
        <v>0.009834445950932184</v>
      </c>
      <c r="W36" s="38">
        <f>IF('IO model'!$D$23=0,0,'Z domestic'!W36/'IO model'!$D$23)</f>
        <v>0.005301567898031662</v>
      </c>
      <c r="X36" s="38">
        <f>IF('IO model'!$D$24=0,0,'Z domestic'!X36/'IO model'!$D$24)</f>
        <v>0.008416903525270353</v>
      </c>
      <c r="Y36" s="38">
        <f>IF('IO model'!$D$25=0,0,'Z domestic'!Y36/'IO model'!$D$25)</f>
        <v>0.004879605446959937</v>
      </c>
      <c r="Z36" s="38">
        <f>IF('IO model'!$D$26=0,0,'Z domestic'!Z36/'IO model'!$D$26)</f>
        <v>0.007526506982317247</v>
      </c>
      <c r="AA36" s="38">
        <f>IF('IO model'!$D$27=0,0,'Z domestic'!AA36/'IO model'!$D$27)</f>
        <v>0.0026399704642613283</v>
      </c>
      <c r="AB36" s="38">
        <f>IF('IO model'!$D$28=0,0,'Z domestic'!AB36/'IO model'!$D$28)</f>
        <v>0.009261297882090031</v>
      </c>
      <c r="AC36" s="38">
        <f>IF('IO model'!$D$29=0,0,'Z domestic'!AC36/'IO model'!$D$29)</f>
        <v>0.0041545343458561715</v>
      </c>
      <c r="AD36" s="38">
        <f>IF('IO model'!$D$30=0,0,'Z domestic'!AD36/'IO model'!$D$30)</f>
        <v>0.01355071252624912</v>
      </c>
      <c r="AE36" s="38">
        <f>IF('IO model'!$D$31=0,0,'Z domestic'!AE36/'IO model'!$D$31)</f>
        <v>0.04833063366879983</v>
      </c>
      <c r="AF36" s="38">
        <f>IF('IO model'!$D$32=0,0,'Z domestic'!AF36/'IO model'!$D$32)</f>
        <v>0.01821393863810352</v>
      </c>
      <c r="AG36" s="38">
        <f>IF('IO model'!$D$33=0,0,'Z domestic'!AG36/'IO model'!$D$33)</f>
        <v>0.09628994370822247</v>
      </c>
      <c r="AH36" s="38">
        <f>IF('IO model'!$D$34=0,0,'Z domestic'!AH36/'IO model'!$D$34)</f>
        <v>0.13153749475970597</v>
      </c>
      <c r="AI36" s="38">
        <f>IF('IO model'!$D$35=0,0,'Z domestic'!AI36/'IO model'!$D$35)</f>
        <v>0.08515164073151983</v>
      </c>
      <c r="AJ36" s="38">
        <f>IF('IO model'!$D$36=0,0,'Z domestic'!AJ36/'IO model'!$D$36)</f>
        <v>0.18884715245024827</v>
      </c>
      <c r="AK36" s="38">
        <f>IF('IO model'!$D$37=0,0,'Z domestic'!AK36/'IO model'!$D$37)</f>
        <v>0.11427750646365988</v>
      </c>
      <c r="AL36" s="38">
        <f>IF('IO model'!$D$38=0,0,'Z domestic'!AL36/'IO model'!$D$38)</f>
        <v>0.0024367132209689607</v>
      </c>
      <c r="AM36" s="38">
        <f>IF('IO model'!$D$39=0,0,'Z domestic'!AM36/'IO model'!$D$39)</f>
        <v>0.0072983630084926905</v>
      </c>
      <c r="AN36" s="38">
        <f>IF('IO model'!$D$40=0,0,'Z domestic'!AN36/'IO model'!$D$40)</f>
        <v>0.0022615808235561343</v>
      </c>
      <c r="AO36" s="38">
        <f>IF('IO model'!$D$41=0,0,'Z domestic'!AO36/'IO model'!$D$41)</f>
        <v>0.004901078196547263</v>
      </c>
      <c r="AP36" s="38">
        <f>IF('IO model'!$D$42=0,0,'Z domestic'!AP36/'IO model'!$D$42)</f>
        <v>0.0030798040189042937</v>
      </c>
      <c r="AQ36" s="38">
        <f>IF('IO model'!$D$43=0,0,'Z domestic'!AQ36/'IO model'!$D$43)</f>
        <v>0.0005915304015587832</v>
      </c>
      <c r="AR36" s="38">
        <f>IF('IO model'!$D$44=0,0,'Z domestic'!AR36/'IO model'!$D$44)</f>
        <v>0.0006568024166340758</v>
      </c>
      <c r="AS36" s="38">
        <f>IF('IO model'!$D$45=0,0,'Z domestic'!AS36/'IO model'!$D$45)</f>
        <v>0.002469829787644106</v>
      </c>
      <c r="AT36" s="38">
        <f>IF('IO model'!$D$46=0,0,'Z domestic'!AT36/'IO model'!$D$46)</f>
        <v>0.0005954962142811345</v>
      </c>
      <c r="AU36" s="38">
        <f>IF('IO model'!$D$47=0,0,'Z domestic'!AU36/'IO model'!$D$47)</f>
        <v>0.0034418558383677903</v>
      </c>
      <c r="AV36" s="38">
        <f>IF('IO model'!$D$48=0,0,'Z domestic'!AV36/'IO model'!$D$48)</f>
        <v>0.00241292614795742</v>
      </c>
      <c r="AW36" s="38">
        <f>IF('IO model'!$D$49=0,0,'Z domestic'!AW36/'IO model'!$D$49)</f>
        <v>0.0016264142046146346</v>
      </c>
      <c r="AX36" s="38">
        <f>IF('IO model'!$D$50=0,0,'Z domestic'!AX36/'IO model'!$D$50)</f>
        <v>0.004278214235038267</v>
      </c>
      <c r="AY36" s="38">
        <f>IF('IO model'!$D$51=0,0,'Z domestic'!AY36/'IO model'!$D$51)</f>
        <v>0.007524484531331229</v>
      </c>
      <c r="AZ36" s="38">
        <f>IF('IO model'!$D$52=0,0,'Z domestic'!AZ36/'IO model'!$D$52)</f>
        <v>0.007015578231514082</v>
      </c>
      <c r="BA36" s="38">
        <f>IF('IO model'!$D$53=0,0,'Z domestic'!BA36/'IO model'!$D$53)</f>
        <v>0.0012268073508819315</v>
      </c>
      <c r="BB36" s="38">
        <f>IF('IO model'!$D$54=0,0,'Z domestic'!BB36/'IO model'!$D$54)</f>
        <v>0.008826188001075447</v>
      </c>
      <c r="BC36" s="38">
        <f>IF('IO model'!$D$55=0,0,'Z domestic'!BC36/'IO model'!$D$55)</f>
        <v>0.0042142931471778914</v>
      </c>
      <c r="BD36" s="38">
        <f>IF('IO model'!$D$56=0,0,'Z domestic'!BD36/'IO model'!$D$56)</f>
        <v>0.002470202963575313</v>
      </c>
      <c r="BE36" s="38">
        <f>IF('IO model'!$D$57=0,0,'Z domestic'!BE36/'IO model'!$D$57)</f>
        <v>0.0013402676341305534</v>
      </c>
      <c r="BF36" s="38">
        <f>IF('IO model'!$D$58=0,0,'Z domestic'!BF36/'IO model'!$D$58)</f>
        <v>0.0009543780198051379</v>
      </c>
      <c r="BG36" s="38">
        <f>IF('IO model'!$D$59=0,0,'Z domestic'!BG36/'IO model'!$D$59)</f>
        <v>0.0008644217153358038</v>
      </c>
      <c r="BH36" s="38">
        <f>IF('IO model'!$D$60=0,0,'Z domestic'!BH36/'IO model'!$D$60)</f>
        <v>0.001999682285311281</v>
      </c>
      <c r="BI36" s="38">
        <f>IF('IO model'!$D$61=0,0,'Z domestic'!BI36/'IO model'!$D$61)</f>
        <v>0.0028594787976611497</v>
      </c>
      <c r="BJ36" s="38">
        <f>IF('IO model'!$D$62=0,0,'Z domestic'!BJ36/'IO model'!$D$62)</f>
        <v>0.0020318318404669825</v>
      </c>
      <c r="BK36" s="38">
        <f>IF('IO model'!$D$63=0,0,'Z domestic'!BK36/'IO model'!$D$63)</f>
        <v>0.007070770192157475</v>
      </c>
      <c r="BL36" s="38">
        <f>IF('IO model'!$D$64=0,0,'Z domestic'!BL36/'IO model'!$D$64)</f>
        <v>0.00231569266313673</v>
      </c>
      <c r="BM36" s="38">
        <f>IF('IO model'!$D$65=0,0,'Z domestic'!BM36/'IO model'!$D$65)</f>
        <v>0</v>
      </c>
      <c r="BN36" s="38">
        <f>IF('IO model'!$D$66=0,0,'Z domestic'!BN36/'IO model'!$D$66)</f>
        <v>0</v>
      </c>
    </row>
    <row r="37" spans="1:66" x14ac:dyDescent="0.25">
      <c r="A37" s="36" t="s">
        <v>280</v>
      </c>
      <c r="B37" s="27" t="s">
        <v>349</v>
      </c>
      <c r="C37" s="38">
        <f>IF('IO model'!$D$3=0,0,'Z domestic'!C37/'IO model'!$D$3)</f>
        <v>0.00037899319784893867</v>
      </c>
      <c r="D37" s="38">
        <f>IF('IO model'!$D$4=0,0,'Z domestic'!D37/'IO model'!$D$4)</f>
        <v>0.0006341062704463244</v>
      </c>
      <c r="E37" s="38">
        <f>IF('IO model'!$D$5=0,0,'Z domestic'!E37/'IO model'!$D$5)</f>
        <v>0.00038686294871011743</v>
      </c>
      <c r="F37" s="38">
        <f>IF('IO model'!$D$6=0,0,'Z domestic'!F37/'IO model'!$D$6)</f>
        <v>0.0009860864487482946</v>
      </c>
      <c r="G37" s="38">
        <f>IF('IO model'!$D$7=0,0,'Z domestic'!G37/'IO model'!$D$7)</f>
        <v>0.0009990640672458853</v>
      </c>
      <c r="H37" s="38">
        <f>IF('IO model'!$D$8=0,0,'Z domestic'!H37/'IO model'!$D$8)</f>
        <v>0.0017834588473787855</v>
      </c>
      <c r="I37" s="38">
        <f>IF('IO model'!$D$9=0,0,'Z domestic'!I37/'IO model'!$D$9)</f>
        <v>0.0007880969636485326</v>
      </c>
      <c r="J37" s="38">
        <f>IF('IO model'!$D$10=0,0,'Z domestic'!J37/'IO model'!$D$10)</f>
        <v>0.00121990749146939</v>
      </c>
      <c r="K37" s="38">
        <f>IF('IO model'!$D$11=0,0,'Z domestic'!K37/'IO model'!$D$11)</f>
        <v>0.004980089593276097</v>
      </c>
      <c r="L37" s="38">
        <f>IF('IO model'!$D$12=0,0,'Z domestic'!L37/'IO model'!$D$12)</f>
        <v>0.0008509875441359099</v>
      </c>
      <c r="M37" s="38">
        <f>IF('IO model'!$D$13=0,0,'Z domestic'!M37/'IO model'!$D$13)</f>
        <v>0.00418735960124587</v>
      </c>
      <c r="N37" s="38">
        <f>IF('IO model'!$D$14=0,0,'Z domestic'!N37/'IO model'!$D$14)</f>
        <v>0.002949270607890451</v>
      </c>
      <c r="O37" s="38">
        <f>IF('IO model'!$D$15=0,0,'Z domestic'!O37/'IO model'!$D$15)</f>
        <v>0.0017453043968385525</v>
      </c>
      <c r="P37" s="38">
        <f>IF('IO model'!$D$16=0,0,'Z domestic'!P37/'IO model'!$D$16)</f>
        <v>0.0011828691650388422</v>
      </c>
      <c r="Q37" s="38">
        <f>IF('IO model'!$D$17=0,0,'Z domestic'!Q37/'IO model'!$D$17)</f>
        <v>0.0006424774119722508</v>
      </c>
      <c r="R37" s="38">
        <f>IF('IO model'!$D$18=0,0,'Z domestic'!R37/'IO model'!$D$18)</f>
        <v>0.001597664651373606</v>
      </c>
      <c r="S37" s="38">
        <f>IF('IO model'!$D$19=0,0,'Z domestic'!S37/'IO model'!$D$19)</f>
        <v>0.0038369809077773934</v>
      </c>
      <c r="T37" s="38">
        <f>IF('IO model'!$D$20=0,0,'Z domestic'!T37/'IO model'!$D$20)</f>
        <v>0.004578640261669215</v>
      </c>
      <c r="U37" s="38">
        <f>IF('IO model'!$D$21=0,0,'Z domestic'!U37/'IO model'!$D$21)</f>
        <v>0.003970026627980462</v>
      </c>
      <c r="V37" s="38">
        <f>IF('IO model'!$D$22=0,0,'Z domestic'!V37/'IO model'!$D$22)</f>
        <v>0.0017293646752436003</v>
      </c>
      <c r="W37" s="38">
        <f>IF('IO model'!$D$23=0,0,'Z domestic'!W37/'IO model'!$D$23)</f>
        <v>0.0005254664339077554</v>
      </c>
      <c r="X37" s="38">
        <f>IF('IO model'!$D$24=0,0,'Z domestic'!X37/'IO model'!$D$24)</f>
        <v>0.003536985301313431</v>
      </c>
      <c r="Y37" s="38">
        <f>IF('IO model'!$D$25=0,0,'Z domestic'!Y37/'IO model'!$D$25)</f>
        <v>0.0019102394266767714</v>
      </c>
      <c r="Z37" s="38">
        <f>IF('IO model'!$D$26=0,0,'Z domestic'!Z37/'IO model'!$D$26)</f>
        <v>0.0014928719583035205</v>
      </c>
      <c r="AA37" s="38">
        <f>IF('IO model'!$D$27=0,0,'Z domestic'!AA37/'IO model'!$D$27)</f>
        <v>0.005724687572609879</v>
      </c>
      <c r="AB37" s="38">
        <f>IF('IO model'!$D$28=0,0,'Z domestic'!AB37/'IO model'!$D$28)</f>
        <v>0.002434268556653507</v>
      </c>
      <c r="AC37" s="38">
        <f>IF('IO model'!$D$29=0,0,'Z domestic'!AC37/'IO model'!$D$29)</f>
        <v>0.0007630163115867364</v>
      </c>
      <c r="AD37" s="38">
        <f>IF('IO model'!$D$30=0,0,'Z domestic'!AD37/'IO model'!$D$30)</f>
        <v>0.003281217038599469</v>
      </c>
      <c r="AE37" s="38">
        <f>IF('IO model'!$D$31=0,0,'Z domestic'!AE37/'IO model'!$D$31)</f>
        <v>0.006364864824993877</v>
      </c>
      <c r="AF37" s="38">
        <f>IF('IO model'!$D$32=0,0,'Z domestic'!AF37/'IO model'!$D$32)</f>
        <v>0.015694789419484066</v>
      </c>
      <c r="AG37" s="38">
        <f>IF('IO model'!$D$33=0,0,'Z domestic'!AG37/'IO model'!$D$33)</f>
        <v>0.004720681873104818</v>
      </c>
      <c r="AH37" s="38">
        <f>IF('IO model'!$D$34=0,0,'Z domestic'!AH37/'IO model'!$D$34)</f>
        <v>0.0013194599096588327</v>
      </c>
      <c r="AI37" s="38">
        <f>IF('IO model'!$D$35=0,0,'Z domestic'!AI37/'IO model'!$D$35)</f>
        <v>0.0025725303613626945</v>
      </c>
      <c r="AJ37" s="38">
        <f>IF('IO model'!$D$36=0,0,'Z domestic'!AJ37/'IO model'!$D$36)</f>
        <v>0.005816654832944193</v>
      </c>
      <c r="AK37" s="38">
        <f>IF('IO model'!$D$37=0,0,'Z domestic'!AK37/'IO model'!$D$37)</f>
        <v>0.09218788396908519</v>
      </c>
      <c r="AL37" s="38">
        <f>IF('IO model'!$D$38=0,0,'Z domestic'!AL37/'IO model'!$D$38)</f>
        <v>0.0032273578825233627</v>
      </c>
      <c r="AM37" s="38">
        <f>IF('IO model'!$D$39=0,0,'Z domestic'!AM37/'IO model'!$D$39)</f>
        <v>0.006273944152678628</v>
      </c>
      <c r="AN37" s="38">
        <f>IF('IO model'!$D$40=0,0,'Z domestic'!AN37/'IO model'!$D$40)</f>
        <v>0.0025721643032963564</v>
      </c>
      <c r="AO37" s="38">
        <f>IF('IO model'!$D$41=0,0,'Z domestic'!AO37/'IO model'!$D$41)</f>
        <v>0.012030104009608753</v>
      </c>
      <c r="AP37" s="38">
        <f>IF('IO model'!$D$42=0,0,'Z domestic'!AP37/'IO model'!$D$42)</f>
        <v>0.001860456002229499</v>
      </c>
      <c r="AQ37" s="38">
        <f>IF('IO model'!$D$43=0,0,'Z domestic'!AQ37/'IO model'!$D$43)</f>
        <v>0.003052685153749369</v>
      </c>
      <c r="AR37" s="38">
        <f>IF('IO model'!$D$44=0,0,'Z domestic'!AR37/'IO model'!$D$44)</f>
        <v>0.0029288153303417045</v>
      </c>
      <c r="AS37" s="38">
        <f>IF('IO model'!$D$45=0,0,'Z domestic'!AS37/'IO model'!$D$45)</f>
        <v>0.00516965022790275</v>
      </c>
      <c r="AT37" s="38">
        <f>IF('IO model'!$D$46=0,0,'Z domestic'!AT37/'IO model'!$D$46)</f>
        <v>0.00035652946873979206</v>
      </c>
      <c r="AU37" s="38">
        <f>IF('IO model'!$D$47=0,0,'Z domestic'!AU37/'IO model'!$D$47)</f>
        <v>0.0038356114128972984</v>
      </c>
      <c r="AV37" s="38">
        <f>IF('IO model'!$D$48=0,0,'Z domestic'!AV37/'IO model'!$D$48)</f>
        <v>0.0018159387821457733</v>
      </c>
      <c r="AW37" s="38">
        <f>IF('IO model'!$D$49=0,0,'Z domestic'!AW37/'IO model'!$D$49)</f>
        <v>0.0014639356699022565</v>
      </c>
      <c r="AX37" s="38">
        <f>IF('IO model'!$D$50=0,0,'Z domestic'!AX37/'IO model'!$D$50)</f>
        <v>0.0038838100257434166</v>
      </c>
      <c r="AY37" s="38">
        <f>IF('IO model'!$D$51=0,0,'Z domestic'!AY37/'IO model'!$D$51)</f>
        <v>0.004654795453232671</v>
      </c>
      <c r="AZ37" s="38">
        <f>IF('IO model'!$D$52=0,0,'Z domestic'!AZ37/'IO model'!$D$52)</f>
        <v>0.001781579058792109</v>
      </c>
      <c r="BA37" s="38">
        <f>IF('IO model'!$D$53=0,0,'Z domestic'!BA37/'IO model'!$D$53)</f>
        <v>0.00570377390331281</v>
      </c>
      <c r="BB37" s="38">
        <f>IF('IO model'!$D$54=0,0,'Z domestic'!BB37/'IO model'!$D$54)</f>
        <v>0.0025569856768911515</v>
      </c>
      <c r="BC37" s="38">
        <f>IF('IO model'!$D$55=0,0,'Z domestic'!BC37/'IO model'!$D$55)</f>
        <v>0.003316457981502307</v>
      </c>
      <c r="BD37" s="38">
        <f>IF('IO model'!$D$56=0,0,'Z domestic'!BD37/'IO model'!$D$56)</f>
        <v>0.005137468079202976</v>
      </c>
      <c r="BE37" s="38">
        <f>IF('IO model'!$D$57=0,0,'Z domestic'!BE37/'IO model'!$D$57)</f>
        <v>0.0009992433921787256</v>
      </c>
      <c r="BF37" s="38">
        <f>IF('IO model'!$D$58=0,0,'Z domestic'!BF37/'IO model'!$D$58)</f>
        <v>0.001127074994817496</v>
      </c>
      <c r="BG37" s="38">
        <f>IF('IO model'!$D$59=0,0,'Z domestic'!BG37/'IO model'!$D$59)</f>
        <v>0.0021467609913609466</v>
      </c>
      <c r="BH37" s="38">
        <f>IF('IO model'!$D$60=0,0,'Z domestic'!BH37/'IO model'!$D$60)</f>
        <v>0.0038470535453991586</v>
      </c>
      <c r="BI37" s="38">
        <f>IF('IO model'!$D$61=0,0,'Z domestic'!BI37/'IO model'!$D$61)</f>
        <v>0.0025393529478206565</v>
      </c>
      <c r="BJ37" s="38">
        <f>IF('IO model'!$D$62=0,0,'Z domestic'!BJ37/'IO model'!$D$62)</f>
        <v>0.0050712406366368095</v>
      </c>
      <c r="BK37" s="38">
        <f>IF('IO model'!$D$63=0,0,'Z domestic'!BK37/'IO model'!$D$63)</f>
        <v>0.00305264802374629</v>
      </c>
      <c r="BL37" s="38">
        <f>IF('IO model'!$D$64=0,0,'Z domestic'!BL37/'IO model'!$D$64)</f>
        <v>0.0023554720835983088</v>
      </c>
      <c r="BM37" s="38">
        <f>IF('IO model'!$D$65=0,0,'Z domestic'!BM37/'IO model'!$D$65)</f>
        <v>0</v>
      </c>
      <c r="BN37" s="38">
        <f>IF('IO model'!$D$66=0,0,'Z domestic'!BN37/'IO model'!$D$66)</f>
        <v>0</v>
      </c>
    </row>
    <row r="38" spans="1:66" x14ac:dyDescent="0.25">
      <c r="A38" s="36" t="s">
        <v>281</v>
      </c>
      <c r="B38" s="27" t="s">
        <v>350</v>
      </c>
      <c r="C38" s="38">
        <f>IF('IO model'!$D$3=0,0,'Z domestic'!C38/'IO model'!$D$3)</f>
        <v>0.0012879833319804097</v>
      </c>
      <c r="D38" s="38">
        <f>IF('IO model'!$D$4=0,0,'Z domestic'!D38/'IO model'!$D$4)</f>
        <v>0.001199357567081558</v>
      </c>
      <c r="E38" s="38">
        <f>IF('IO model'!$D$5=0,0,'Z domestic'!E38/'IO model'!$D$5)</f>
        <v>0.003420682914910512</v>
      </c>
      <c r="F38" s="38">
        <f>IF('IO model'!$D$6=0,0,'Z domestic'!F38/'IO model'!$D$6)</f>
        <v>0.0036083051616208547</v>
      </c>
      <c r="G38" s="38">
        <f>IF('IO model'!$D$7=0,0,'Z domestic'!G38/'IO model'!$D$7)</f>
        <v>0.002369999529090438</v>
      </c>
      <c r="H38" s="38">
        <f>IF('IO model'!$D$8=0,0,'Z domestic'!H38/'IO model'!$D$8)</f>
        <v>0.003798798086635433</v>
      </c>
      <c r="I38" s="38">
        <f>IF('IO model'!$D$9=0,0,'Z domestic'!I38/'IO model'!$D$9)</f>
        <v>0.005000710022749016</v>
      </c>
      <c r="J38" s="38">
        <f>IF('IO model'!$D$10=0,0,'Z domestic'!J38/'IO model'!$D$10)</f>
        <v>0.0020354208053182765</v>
      </c>
      <c r="K38" s="38">
        <f>IF('IO model'!$D$11=0,0,'Z domestic'!K38/'IO model'!$D$11)</f>
        <v>0.004208125948072294</v>
      </c>
      <c r="L38" s="38">
        <f>IF('IO model'!$D$12=0,0,'Z domestic'!L38/'IO model'!$D$12)</f>
        <v>0.0014589669896549822</v>
      </c>
      <c r="M38" s="38">
        <f>IF('IO model'!$D$13=0,0,'Z domestic'!M38/'IO model'!$D$13)</f>
        <v>0.0029183242682324353</v>
      </c>
      <c r="N38" s="38">
        <f>IF('IO model'!$D$14=0,0,'Z domestic'!N38/'IO model'!$D$14)</f>
        <v>0.002972414806474133</v>
      </c>
      <c r="O38" s="38">
        <f>IF('IO model'!$D$15=0,0,'Z domestic'!O38/'IO model'!$D$15)</f>
        <v>0.0020634223493697485</v>
      </c>
      <c r="P38" s="38">
        <f>IF('IO model'!$D$16=0,0,'Z domestic'!P38/'IO model'!$D$16)</f>
        <v>0.002648663779221835</v>
      </c>
      <c r="Q38" s="38">
        <f>IF('IO model'!$D$17=0,0,'Z domestic'!Q38/'IO model'!$D$17)</f>
        <v>0.0015610969397890993</v>
      </c>
      <c r="R38" s="38">
        <f>IF('IO model'!$D$18=0,0,'Z domestic'!R38/'IO model'!$D$18)</f>
        <v>0.0031185338858976896</v>
      </c>
      <c r="S38" s="38">
        <f>IF('IO model'!$D$19=0,0,'Z domestic'!S38/'IO model'!$D$19)</f>
        <v>0.0023030055754692633</v>
      </c>
      <c r="T38" s="38">
        <f>IF('IO model'!$D$20=0,0,'Z domestic'!T38/'IO model'!$D$20)</f>
        <v>0.002835372682163937</v>
      </c>
      <c r="U38" s="38">
        <f>IF('IO model'!$D$21=0,0,'Z domestic'!U38/'IO model'!$D$21)</f>
        <v>0.0032856614614587753</v>
      </c>
      <c r="V38" s="38">
        <f>IF('IO model'!$D$22=0,0,'Z domestic'!V38/'IO model'!$D$22)</f>
        <v>0.001277109244863256</v>
      </c>
      <c r="W38" s="38">
        <f>IF('IO model'!$D$23=0,0,'Z domestic'!W38/'IO model'!$D$23)</f>
        <v>0.0024239612693861936</v>
      </c>
      <c r="X38" s="38">
        <f>IF('IO model'!$D$24=0,0,'Z domestic'!X38/'IO model'!$D$24)</f>
        <v>0.0032016092336638992</v>
      </c>
      <c r="Y38" s="38">
        <f>IF('IO model'!$D$25=0,0,'Z domestic'!Y38/'IO model'!$D$25)</f>
        <v>0.007534315174502459</v>
      </c>
      <c r="Z38" s="38">
        <f>IF('IO model'!$D$26=0,0,'Z domestic'!Z38/'IO model'!$D$26)</f>
        <v>0.0022515855793158427</v>
      </c>
      <c r="AA38" s="38">
        <f>IF('IO model'!$D$27=0,0,'Z domestic'!AA38/'IO model'!$D$27)</f>
        <v>0.006636988380993923</v>
      </c>
      <c r="AB38" s="38">
        <f>IF('IO model'!$D$28=0,0,'Z domestic'!AB38/'IO model'!$D$28)</f>
        <v>0.00263895903025566</v>
      </c>
      <c r="AC38" s="38">
        <f>IF('IO model'!$D$29=0,0,'Z domestic'!AC38/'IO model'!$D$29)</f>
        <v>0.005683989121513255</v>
      </c>
      <c r="AD38" s="38">
        <f>IF('IO model'!$D$30=0,0,'Z domestic'!AD38/'IO model'!$D$30)</f>
        <v>0.005122440103019876</v>
      </c>
      <c r="AE38" s="38">
        <f>IF('IO model'!$D$31=0,0,'Z domestic'!AE38/'IO model'!$D$31)</f>
        <v>0.007483143267417941</v>
      </c>
      <c r="AF38" s="38">
        <f>IF('IO model'!$D$32=0,0,'Z domestic'!AF38/'IO model'!$D$32)</f>
        <v>0.004048820660431586</v>
      </c>
      <c r="AG38" s="38">
        <f>IF('IO model'!$D$33=0,0,'Z domestic'!AG38/'IO model'!$D$33)</f>
        <v>0.009713588741333674</v>
      </c>
      <c r="AH38" s="38">
        <f>IF('IO model'!$D$34=0,0,'Z domestic'!AH38/'IO model'!$D$34)</f>
        <v>0.0029817648495021882</v>
      </c>
      <c r="AI38" s="38">
        <f>IF('IO model'!$D$35=0,0,'Z domestic'!AI38/'IO model'!$D$35)</f>
        <v>0.025949909683052365</v>
      </c>
      <c r="AJ38" s="38">
        <f>IF('IO model'!$D$36=0,0,'Z domestic'!AJ38/'IO model'!$D$36)</f>
        <v>0.01070988980170539</v>
      </c>
      <c r="AK38" s="38">
        <f>IF('IO model'!$D$37=0,0,'Z domestic'!AK38/'IO model'!$D$37)</f>
        <v>0.0027322158498977235</v>
      </c>
      <c r="AL38" s="38">
        <f>IF('IO model'!$D$38=0,0,'Z domestic'!AL38/'IO model'!$D$38)</f>
        <v>0.010386984398118092</v>
      </c>
      <c r="AM38" s="38">
        <f>IF('IO model'!$D$39=0,0,'Z domestic'!AM38/'IO model'!$D$39)</f>
        <v>0.003946294604245351</v>
      </c>
      <c r="AN38" s="38">
        <f>IF('IO model'!$D$40=0,0,'Z domestic'!AN38/'IO model'!$D$40)</f>
        <v>0.015170496423654405</v>
      </c>
      <c r="AO38" s="38">
        <f>IF('IO model'!$D$41=0,0,'Z domestic'!AO38/'IO model'!$D$41)</f>
        <v>0.00558264663449811</v>
      </c>
      <c r="AP38" s="38">
        <f>IF('IO model'!$D$42=0,0,'Z domestic'!AP38/'IO model'!$D$42)</f>
        <v>0.005252150392484729</v>
      </c>
      <c r="AQ38" s="38">
        <f>IF('IO model'!$D$43=0,0,'Z domestic'!AQ38/'IO model'!$D$43)</f>
        <v>0.00344971518218621</v>
      </c>
      <c r="AR38" s="38">
        <f>IF('IO model'!$D$44=0,0,'Z domestic'!AR38/'IO model'!$D$44)</f>
        <v>0.002736385931616275</v>
      </c>
      <c r="AS38" s="38">
        <f>IF('IO model'!$D$45=0,0,'Z domestic'!AS38/'IO model'!$D$45)</f>
        <v>0.010759772193616155</v>
      </c>
      <c r="AT38" s="38">
        <f>IF('IO model'!$D$46=0,0,'Z domestic'!AT38/'IO model'!$D$46)</f>
        <v>0.0007272385479016642</v>
      </c>
      <c r="AU38" s="38">
        <f>IF('IO model'!$D$47=0,0,'Z domestic'!AU38/'IO model'!$D$47)</f>
        <v>0.00724933555400307</v>
      </c>
      <c r="AV38" s="38">
        <f>IF('IO model'!$D$48=0,0,'Z domestic'!AV38/'IO model'!$D$48)</f>
        <v>0.005178870973568869</v>
      </c>
      <c r="AW38" s="38">
        <f>IF('IO model'!$D$49=0,0,'Z domestic'!AW38/'IO model'!$D$49)</f>
        <v>0.003483718958557386</v>
      </c>
      <c r="AX38" s="38">
        <f>IF('IO model'!$D$50=0,0,'Z domestic'!AX38/'IO model'!$D$50)</f>
        <v>0.006386336587216322</v>
      </c>
      <c r="AY38" s="38">
        <f>IF('IO model'!$D$51=0,0,'Z domestic'!AY38/'IO model'!$D$51)</f>
        <v>0.007274999784926944</v>
      </c>
      <c r="AZ38" s="38">
        <f>IF('IO model'!$D$52=0,0,'Z domestic'!AZ38/'IO model'!$D$52)</f>
        <v>0.0038644306275262105</v>
      </c>
      <c r="BA38" s="38">
        <f>IF('IO model'!$D$53=0,0,'Z domestic'!BA38/'IO model'!$D$53)</f>
        <v>0.004895206090323423</v>
      </c>
      <c r="BB38" s="38">
        <f>IF('IO model'!$D$54=0,0,'Z domestic'!BB38/'IO model'!$D$54)</f>
        <v>0.14668162297186355</v>
      </c>
      <c r="BC38" s="38">
        <f>IF('IO model'!$D$55=0,0,'Z domestic'!BC38/'IO model'!$D$55)</f>
        <v>0.009756611288933355</v>
      </c>
      <c r="BD38" s="38">
        <f>IF('IO model'!$D$56=0,0,'Z domestic'!BD38/'IO model'!$D$56)</f>
        <v>0.005593335275879356</v>
      </c>
      <c r="BE38" s="38">
        <f>IF('IO model'!$D$57=0,0,'Z domestic'!BE38/'IO model'!$D$57)</f>
        <v>0.005863286982278602</v>
      </c>
      <c r="BF38" s="38">
        <f>IF('IO model'!$D$58=0,0,'Z domestic'!BF38/'IO model'!$D$58)</f>
        <v>0.005220774664731865</v>
      </c>
      <c r="BG38" s="38">
        <f>IF('IO model'!$D$59=0,0,'Z domestic'!BG38/'IO model'!$D$59)</f>
        <v>0.012226947309558877</v>
      </c>
      <c r="BH38" s="38">
        <f>IF('IO model'!$D$60=0,0,'Z domestic'!BH38/'IO model'!$D$60)</f>
        <v>0.010548302233953224</v>
      </c>
      <c r="BI38" s="38">
        <f>IF('IO model'!$D$61=0,0,'Z domestic'!BI38/'IO model'!$D$61)</f>
        <v>0.018186308562693456</v>
      </c>
      <c r="BJ38" s="38">
        <f>IF('IO model'!$D$62=0,0,'Z domestic'!BJ38/'IO model'!$D$62)</f>
        <v>0.0229678087214067</v>
      </c>
      <c r="BK38" s="38">
        <f>IF('IO model'!$D$63=0,0,'Z domestic'!BK38/'IO model'!$D$63)</f>
        <v>0.008123730667083268</v>
      </c>
      <c r="BL38" s="38">
        <f>IF('IO model'!$D$64=0,0,'Z domestic'!BL38/'IO model'!$D$64)</f>
        <v>0.008148946879622702</v>
      </c>
      <c r="BM38" s="38">
        <f>IF('IO model'!$D$65=0,0,'Z domestic'!BM38/'IO model'!$D$65)</f>
        <v>0</v>
      </c>
      <c r="BN38" s="38">
        <f>IF('IO model'!$D$66=0,0,'Z domestic'!BN38/'IO model'!$D$66)</f>
        <v>0</v>
      </c>
    </row>
    <row r="39" spans="1:66" x14ac:dyDescent="0.25">
      <c r="A39" s="36" t="s">
        <v>282</v>
      </c>
      <c r="B39" s="27" t="s">
        <v>351</v>
      </c>
      <c r="C39" s="38">
        <f>IF('IO model'!$D$3=0,0,'Z domestic'!C39/'IO model'!$D$3)</f>
        <v>0.0004853068125380237</v>
      </c>
      <c r="D39" s="38">
        <f>IF('IO model'!$D$4=0,0,'Z domestic'!D39/'IO model'!$D$4)</f>
        <v>0.0004771809812954663</v>
      </c>
      <c r="E39" s="38">
        <f>IF('IO model'!$D$5=0,0,'Z domestic'!E39/'IO model'!$D$5)</f>
        <v>0.00025112156319779557</v>
      </c>
      <c r="F39" s="38">
        <f>IF('IO model'!$D$6=0,0,'Z domestic'!F39/'IO model'!$D$6)</f>
        <v>0.0018151703064947656</v>
      </c>
      <c r="G39" s="38">
        <f>IF('IO model'!$D$7=0,0,'Z domestic'!G39/'IO model'!$D$7)</f>
        <v>0.000853597160415342</v>
      </c>
      <c r="H39" s="38">
        <f>IF('IO model'!$D$8=0,0,'Z domestic'!H39/'IO model'!$D$8)</f>
        <v>0.0008006021863510283</v>
      </c>
      <c r="I39" s="38">
        <f>IF('IO model'!$D$9=0,0,'Z domestic'!I39/'IO model'!$D$9)</f>
        <v>0.0006449609034883899</v>
      </c>
      <c r="J39" s="38">
        <f>IF('IO model'!$D$10=0,0,'Z domestic'!J39/'IO model'!$D$10)</f>
        <v>0.001688861271725539</v>
      </c>
      <c r="K39" s="38">
        <f>IF('IO model'!$D$11=0,0,'Z domestic'!K39/'IO model'!$D$11)</f>
        <v>0.005479093717523858</v>
      </c>
      <c r="L39" s="38">
        <f>IF('IO model'!$D$12=0,0,'Z domestic'!L39/'IO model'!$D$12)</f>
        <v>0.0005104455828089129</v>
      </c>
      <c r="M39" s="38">
        <f>IF('IO model'!$D$13=0,0,'Z domestic'!M39/'IO model'!$D$13)</f>
        <v>0.0011342998046728803</v>
      </c>
      <c r="N39" s="38">
        <f>IF('IO model'!$D$14=0,0,'Z domestic'!N39/'IO model'!$D$14)</f>
        <v>0.0014952228759411758</v>
      </c>
      <c r="O39" s="38">
        <f>IF('IO model'!$D$15=0,0,'Z domestic'!O39/'IO model'!$D$15)</f>
        <v>0.000803563145292457</v>
      </c>
      <c r="P39" s="38">
        <f>IF('IO model'!$D$16=0,0,'Z domestic'!P39/'IO model'!$D$16)</f>
        <v>0.0007148382358695293</v>
      </c>
      <c r="Q39" s="38">
        <f>IF('IO model'!$D$17=0,0,'Z domestic'!Q39/'IO model'!$D$17)</f>
        <v>0.000544735022766825</v>
      </c>
      <c r="R39" s="38">
        <f>IF('IO model'!$D$18=0,0,'Z domestic'!R39/'IO model'!$D$18)</f>
        <v>0.0008092317050518424</v>
      </c>
      <c r="S39" s="38">
        <f>IF('IO model'!$D$19=0,0,'Z domestic'!S39/'IO model'!$D$19)</f>
        <v>0.0020938967543706684</v>
      </c>
      <c r="T39" s="38">
        <f>IF('IO model'!$D$20=0,0,'Z domestic'!T39/'IO model'!$D$20)</f>
        <v>0.0017149787353537111</v>
      </c>
      <c r="U39" s="38">
        <f>IF('IO model'!$D$21=0,0,'Z domestic'!U39/'IO model'!$D$21)</f>
        <v>0.0009771944925814461</v>
      </c>
      <c r="V39" s="38">
        <f>IF('IO model'!$D$22=0,0,'Z domestic'!V39/'IO model'!$D$22)</f>
        <v>0.0008846661484167487</v>
      </c>
      <c r="W39" s="38">
        <f>IF('IO model'!$D$23=0,0,'Z domestic'!W39/'IO model'!$D$23)</f>
        <v>0.0011047986738018706</v>
      </c>
      <c r="X39" s="38">
        <f>IF('IO model'!$D$24=0,0,'Z domestic'!X39/'IO model'!$D$24)</f>
        <v>0.0011125627803283186</v>
      </c>
      <c r="Y39" s="38">
        <f>IF('IO model'!$D$25=0,0,'Z domestic'!Y39/'IO model'!$D$25)</f>
        <v>0.0008961216584495148</v>
      </c>
      <c r="Z39" s="38">
        <f>IF('IO model'!$D$26=0,0,'Z domestic'!Z39/'IO model'!$D$26)</f>
        <v>0.0006162929754298044</v>
      </c>
      <c r="AA39" s="38">
        <f>IF('IO model'!$D$27=0,0,'Z domestic'!AA39/'IO model'!$D$27)</f>
        <v>0.0009251300385019451</v>
      </c>
      <c r="AB39" s="38">
        <f>IF('IO model'!$D$28=0,0,'Z domestic'!AB39/'IO model'!$D$28)</f>
        <v>0.0017197439958607803</v>
      </c>
      <c r="AC39" s="38">
        <f>IF('IO model'!$D$29=0,0,'Z domestic'!AC39/'IO model'!$D$29)</f>
        <v>0.0004979850324945748</v>
      </c>
      <c r="AD39" s="38">
        <f>IF('IO model'!$D$30=0,0,'Z domestic'!AD39/'IO model'!$D$30)</f>
        <v>0.0015894087335511459</v>
      </c>
      <c r="AE39" s="38">
        <f>IF('IO model'!$D$31=0,0,'Z domestic'!AE39/'IO model'!$D$31)</f>
        <v>0.0023798808153145754</v>
      </c>
      <c r="AF39" s="38">
        <f>IF('IO model'!$D$32=0,0,'Z domestic'!AF39/'IO model'!$D$32)</f>
        <v>0.002615857712899423</v>
      </c>
      <c r="AG39" s="38">
        <f>IF('IO model'!$D$33=0,0,'Z domestic'!AG39/'IO model'!$D$33)</f>
        <v>0.0008149913864488935</v>
      </c>
      <c r="AH39" s="38">
        <f>IF('IO model'!$D$34=0,0,'Z domestic'!AH39/'IO model'!$D$34)</f>
        <v>0.0008354433964571536</v>
      </c>
      <c r="AI39" s="38">
        <f>IF('IO model'!$D$35=0,0,'Z domestic'!AI39/'IO model'!$D$35)</f>
        <v>0.0016835964809606815</v>
      </c>
      <c r="AJ39" s="38">
        <f>IF('IO model'!$D$36=0,0,'Z domestic'!AJ39/'IO model'!$D$36)</f>
        <v>0.0008814082945862388</v>
      </c>
      <c r="AK39" s="38">
        <f>IF('IO model'!$D$37=0,0,'Z domestic'!AK39/'IO model'!$D$37)</f>
        <v>0.0019285415145211702</v>
      </c>
      <c r="AL39" s="38">
        <f>IF('IO model'!$D$38=0,0,'Z domestic'!AL39/'IO model'!$D$38)</f>
        <v>0.0011939658197710964</v>
      </c>
      <c r="AM39" s="38">
        <f>IF('IO model'!$D$39=0,0,'Z domestic'!AM39/'IO model'!$D$39)</f>
        <v>0.02417845403581264</v>
      </c>
      <c r="AN39" s="38">
        <f>IF('IO model'!$D$40=0,0,'Z domestic'!AN39/'IO model'!$D$40)</f>
        <v>0.00542709864038605</v>
      </c>
      <c r="AO39" s="38">
        <f>IF('IO model'!$D$41=0,0,'Z domestic'!AO39/'IO model'!$D$41)</f>
        <v>0.003824275568544819</v>
      </c>
      <c r="AP39" s="38">
        <f>IF('IO model'!$D$42=0,0,'Z domestic'!AP39/'IO model'!$D$42)</f>
        <v>0.008098807740542046</v>
      </c>
      <c r="AQ39" s="38">
        <f>IF('IO model'!$D$43=0,0,'Z domestic'!AQ39/'IO model'!$D$43)</f>
        <v>0.0038245748045678705</v>
      </c>
      <c r="AR39" s="38">
        <f>IF('IO model'!$D$44=0,0,'Z domestic'!AR39/'IO model'!$D$44)</f>
        <v>0.0030701462488356406</v>
      </c>
      <c r="AS39" s="38">
        <f>IF('IO model'!$D$45=0,0,'Z domestic'!AS39/'IO model'!$D$45)</f>
        <v>0.00847142944330056</v>
      </c>
      <c r="AT39" s="38">
        <f>IF('IO model'!$D$46=0,0,'Z domestic'!AT39/'IO model'!$D$46)</f>
        <v>0.0003348569538137366</v>
      </c>
      <c r="AU39" s="38">
        <f>IF('IO model'!$D$47=0,0,'Z domestic'!AU39/'IO model'!$D$47)</f>
        <v>0.004006429900660716</v>
      </c>
      <c r="AV39" s="38">
        <f>IF('IO model'!$D$48=0,0,'Z domestic'!AV39/'IO model'!$D$48)</f>
        <v>0.0043544173719978355</v>
      </c>
      <c r="AW39" s="38">
        <f>IF('IO model'!$D$49=0,0,'Z domestic'!AW39/'IO model'!$D$49)</f>
        <v>0.004543697970728617</v>
      </c>
      <c r="AX39" s="38">
        <f>IF('IO model'!$D$50=0,0,'Z domestic'!AX39/'IO model'!$D$50)</f>
        <v>0.022027561962291248</v>
      </c>
      <c r="AY39" s="38">
        <f>IF('IO model'!$D$51=0,0,'Z domestic'!AY39/'IO model'!$D$51)</f>
        <v>0.005167898318374491</v>
      </c>
      <c r="AZ39" s="38">
        <f>IF('IO model'!$D$52=0,0,'Z domestic'!AZ39/'IO model'!$D$52)</f>
        <v>0.002280985741939196</v>
      </c>
      <c r="BA39" s="38">
        <f>IF('IO model'!$D$53=0,0,'Z domestic'!BA39/'IO model'!$D$53)</f>
        <v>0.002037092780043361</v>
      </c>
      <c r="BB39" s="38">
        <f>IF('IO model'!$D$54=0,0,'Z domestic'!BB39/'IO model'!$D$54)</f>
        <v>0.0031098690073390668</v>
      </c>
      <c r="BC39" s="38">
        <f>IF('IO model'!$D$55=0,0,'Z domestic'!BC39/'IO model'!$D$55)</f>
        <v>0.0036013705894964096</v>
      </c>
      <c r="BD39" s="38">
        <f>IF('IO model'!$D$56=0,0,'Z domestic'!BD39/'IO model'!$D$56)</f>
        <v>0.003366623448962156</v>
      </c>
      <c r="BE39" s="38">
        <f>IF('IO model'!$D$57=0,0,'Z domestic'!BE39/'IO model'!$D$57)</f>
        <v>0.004859489539663873</v>
      </c>
      <c r="BF39" s="38">
        <f>IF('IO model'!$D$58=0,0,'Z domestic'!BF39/'IO model'!$D$58)</f>
        <v>0.0017439524166414186</v>
      </c>
      <c r="BG39" s="38">
        <f>IF('IO model'!$D$59=0,0,'Z domestic'!BG39/'IO model'!$D$59)</f>
        <v>0.0024560494950132067</v>
      </c>
      <c r="BH39" s="38">
        <f>IF('IO model'!$D$60=0,0,'Z domestic'!BH39/'IO model'!$D$60)</f>
        <v>0.009274388530150598</v>
      </c>
      <c r="BI39" s="38">
        <f>IF('IO model'!$D$61=0,0,'Z domestic'!BI39/'IO model'!$D$61)</f>
        <v>0.005806743477362654</v>
      </c>
      <c r="BJ39" s="38">
        <f>IF('IO model'!$D$62=0,0,'Z domestic'!BJ39/'IO model'!$D$62)</f>
        <v>0.008624789728696104</v>
      </c>
      <c r="BK39" s="38">
        <f>IF('IO model'!$D$63=0,0,'Z domestic'!BK39/'IO model'!$D$63)</f>
        <v>0.0017559756288079988</v>
      </c>
      <c r="BL39" s="38">
        <f>IF('IO model'!$D$64=0,0,'Z domestic'!BL39/'IO model'!$D$64)</f>
        <v>0.0014225120757060715</v>
      </c>
      <c r="BM39" s="38">
        <f>IF('IO model'!$D$65=0,0,'Z domestic'!BM39/'IO model'!$D$65)</f>
        <v>0</v>
      </c>
      <c r="BN39" s="38">
        <f>IF('IO model'!$D$66=0,0,'Z domestic'!BN39/'IO model'!$D$66)</f>
        <v>0</v>
      </c>
    </row>
    <row r="40" spans="1:66" x14ac:dyDescent="0.25">
      <c r="A40" s="36" t="s">
        <v>283</v>
      </c>
      <c r="B40" s="27" t="s">
        <v>352</v>
      </c>
      <c r="C40" s="38">
        <f>IF('IO model'!$D$3=0,0,'Z domestic'!C40/'IO model'!$D$3)</f>
        <v>0.00014489376057789916</v>
      </c>
      <c r="D40" s="38">
        <f>IF('IO model'!$D$4=0,0,'Z domestic'!D40/'IO model'!$D$4)</f>
        <v>0.00017614063067953453</v>
      </c>
      <c r="E40" s="38">
        <f>IF('IO model'!$D$5=0,0,'Z domestic'!E40/'IO model'!$D$5)</f>
        <v>0.0005701138191517521</v>
      </c>
      <c r="F40" s="38">
        <f>IF('IO model'!$D$6=0,0,'Z domestic'!F40/'IO model'!$D$6)</f>
        <v>0.00044254531498759593</v>
      </c>
      <c r="G40" s="38">
        <f>IF('IO model'!$D$7=0,0,'Z domestic'!G40/'IO model'!$D$7)</f>
        <v>0.0015405364837183014</v>
      </c>
      <c r="H40" s="38">
        <f>IF('IO model'!$D$8=0,0,'Z domestic'!H40/'IO model'!$D$8)</f>
        <v>0.000711451202352532</v>
      </c>
      <c r="I40" s="38">
        <f>IF('IO model'!$D$9=0,0,'Z domestic'!I40/'IO model'!$D$9)</f>
        <v>0.00043789450815790685</v>
      </c>
      <c r="J40" s="38">
        <f>IF('IO model'!$D$10=0,0,'Z domestic'!J40/'IO model'!$D$10)</f>
        <v>0.0005599648867494554</v>
      </c>
      <c r="K40" s="38">
        <f>IF('IO model'!$D$11=0,0,'Z domestic'!K40/'IO model'!$D$11)</f>
        <v>0.0013335209930039904</v>
      </c>
      <c r="L40" s="38">
        <f>IF('IO model'!$D$12=0,0,'Z domestic'!L40/'IO model'!$D$12)</f>
        <v>0.00026541700869337143</v>
      </c>
      <c r="M40" s="38">
        <f>IF('IO model'!$D$13=0,0,'Z domestic'!M40/'IO model'!$D$13)</f>
        <v>0.0008782235081191944</v>
      </c>
      <c r="N40" s="38">
        <f>IF('IO model'!$D$14=0,0,'Z domestic'!N40/'IO model'!$D$14)</f>
        <v>0.0014588918665365575</v>
      </c>
      <c r="O40" s="38">
        <f>IF('IO model'!$D$15=0,0,'Z domestic'!O40/'IO model'!$D$15)</f>
        <v>0.00043107084668984967</v>
      </c>
      <c r="P40" s="38">
        <f>IF('IO model'!$D$16=0,0,'Z domestic'!P40/'IO model'!$D$16)</f>
        <v>0.0004962482279536365</v>
      </c>
      <c r="Q40" s="38">
        <f>IF('IO model'!$D$17=0,0,'Z domestic'!Q40/'IO model'!$D$17)</f>
        <v>0.0001938954712693002</v>
      </c>
      <c r="R40" s="38">
        <f>IF('IO model'!$D$18=0,0,'Z domestic'!R40/'IO model'!$D$18)</f>
        <v>0.00038109725611575496</v>
      </c>
      <c r="S40" s="38">
        <f>IF('IO model'!$D$19=0,0,'Z domestic'!S40/'IO model'!$D$19)</f>
        <v>0.00076443444489523</v>
      </c>
      <c r="T40" s="38">
        <f>IF('IO model'!$D$20=0,0,'Z domestic'!T40/'IO model'!$D$20)</f>
        <v>0.0005821273158895844</v>
      </c>
      <c r="U40" s="38">
        <f>IF('IO model'!$D$21=0,0,'Z domestic'!U40/'IO model'!$D$21)</f>
        <v>0.0003826775635283984</v>
      </c>
      <c r="V40" s="38">
        <f>IF('IO model'!$D$22=0,0,'Z domestic'!V40/'IO model'!$D$22)</f>
        <v>0.0004205409835503098</v>
      </c>
      <c r="W40" s="38">
        <f>IF('IO model'!$D$23=0,0,'Z domestic'!W40/'IO model'!$D$23)</f>
        <v>0.0012685946960869238</v>
      </c>
      <c r="X40" s="38">
        <f>IF('IO model'!$D$24=0,0,'Z domestic'!X40/'IO model'!$D$24)</f>
        <v>0.0007564712580209884</v>
      </c>
      <c r="Y40" s="38">
        <f>IF('IO model'!$D$25=0,0,'Z domestic'!Y40/'IO model'!$D$25)</f>
        <v>0.0006877024130001706</v>
      </c>
      <c r="Z40" s="38">
        <f>IF('IO model'!$D$26=0,0,'Z domestic'!Z40/'IO model'!$D$26)</f>
        <v>0.00047244365879442116</v>
      </c>
      <c r="AA40" s="38">
        <f>IF('IO model'!$D$27=0,0,'Z domestic'!AA40/'IO model'!$D$27)</f>
        <v>0.0008453037177683411</v>
      </c>
      <c r="AB40" s="38">
        <f>IF('IO model'!$D$28=0,0,'Z domestic'!AB40/'IO model'!$D$28)</f>
        <v>0.0005683170796483315</v>
      </c>
      <c r="AC40" s="38">
        <f>IF('IO model'!$D$29=0,0,'Z domestic'!AC40/'IO model'!$D$29)</f>
        <v>0.0005204970235313391</v>
      </c>
      <c r="AD40" s="38">
        <f>IF('IO model'!$D$30=0,0,'Z domestic'!AD40/'IO model'!$D$30)</f>
        <v>0.0014732246043524248</v>
      </c>
      <c r="AE40" s="38">
        <f>IF('IO model'!$D$31=0,0,'Z domestic'!AE40/'IO model'!$D$31)</f>
        <v>0.0026618192992764805</v>
      </c>
      <c r="AF40" s="38">
        <f>IF('IO model'!$D$32=0,0,'Z domestic'!AF40/'IO model'!$D$32)</f>
        <v>0.0029068753405205113</v>
      </c>
      <c r="AG40" s="38">
        <f>IF('IO model'!$D$33=0,0,'Z domestic'!AG40/'IO model'!$D$33)</f>
        <v>0.0007982849048261528</v>
      </c>
      <c r="AH40" s="38">
        <f>IF('IO model'!$D$34=0,0,'Z domestic'!AH40/'IO model'!$D$34)</f>
        <v>0.0006749627440303558</v>
      </c>
      <c r="AI40" s="38">
        <f>IF('IO model'!$D$35=0,0,'Z domestic'!AI40/'IO model'!$D$35)</f>
        <v>0.0012989190437475682</v>
      </c>
      <c r="AJ40" s="38">
        <f>IF('IO model'!$D$36=0,0,'Z domestic'!AJ40/'IO model'!$D$36)</f>
        <v>0.0006511793287497134</v>
      </c>
      <c r="AK40" s="38">
        <f>IF('IO model'!$D$37=0,0,'Z domestic'!AK40/'IO model'!$D$37)</f>
        <v>0.0009414273006994944</v>
      </c>
      <c r="AL40" s="38">
        <f>IF('IO model'!$D$38=0,0,'Z domestic'!AL40/'IO model'!$D$38)</f>
        <v>0.002276060714930691</v>
      </c>
      <c r="AM40" s="38">
        <f>IF('IO model'!$D$39=0,0,'Z domestic'!AM40/'IO model'!$D$39)</f>
        <v>0.00847371080027583</v>
      </c>
      <c r="AN40" s="38">
        <f>IF('IO model'!$D$40=0,0,'Z domestic'!AN40/'IO model'!$D$40)</f>
        <v>0.14330008853946957</v>
      </c>
      <c r="AO40" s="38">
        <f>IF('IO model'!$D$41=0,0,'Z domestic'!AO40/'IO model'!$D$41)</f>
        <v>0.022934908616976547</v>
      </c>
      <c r="AP40" s="38">
        <f>IF('IO model'!$D$42=0,0,'Z domestic'!AP40/'IO model'!$D$42)</f>
        <v>0.0054979069416382165</v>
      </c>
      <c r="AQ40" s="38">
        <f>IF('IO model'!$D$43=0,0,'Z domestic'!AQ40/'IO model'!$D$43)</f>
        <v>0.0005802654384820965</v>
      </c>
      <c r="AR40" s="38">
        <f>IF('IO model'!$D$44=0,0,'Z domestic'!AR40/'IO model'!$D$44)</f>
        <v>0.0005498694994667064</v>
      </c>
      <c r="AS40" s="38">
        <f>IF('IO model'!$D$45=0,0,'Z domestic'!AS40/'IO model'!$D$45)</f>
        <v>0.0006639534622266051</v>
      </c>
      <c r="AT40" s="38">
        <f>IF('IO model'!$D$46=0,0,'Z domestic'!AT40/'IO model'!$D$46)</f>
        <v>0.00020852089306316386</v>
      </c>
      <c r="AU40" s="38">
        <f>IF('IO model'!$D$47=0,0,'Z domestic'!AU40/'IO model'!$D$47)</f>
        <v>0.003225797348424387</v>
      </c>
      <c r="AV40" s="38">
        <f>IF('IO model'!$D$48=0,0,'Z domestic'!AV40/'IO model'!$D$48)</f>
        <v>0.002244110520045796</v>
      </c>
      <c r="AW40" s="38">
        <f>IF('IO model'!$D$49=0,0,'Z domestic'!AW40/'IO model'!$D$49)</f>
        <v>0.0023801680085058937</v>
      </c>
      <c r="AX40" s="38">
        <f>IF('IO model'!$D$50=0,0,'Z domestic'!AX40/'IO model'!$D$50)</f>
        <v>0.06309424870631365</v>
      </c>
      <c r="AY40" s="38">
        <f>IF('IO model'!$D$51=0,0,'Z domestic'!AY40/'IO model'!$D$51)</f>
        <v>0.0037502596239048173</v>
      </c>
      <c r="AZ40" s="38">
        <f>IF('IO model'!$D$52=0,0,'Z domestic'!AZ40/'IO model'!$D$52)</f>
        <v>0.0038663305442555745</v>
      </c>
      <c r="BA40" s="38">
        <f>IF('IO model'!$D$53=0,0,'Z domestic'!BA40/'IO model'!$D$53)</f>
        <v>0.0008081384089463756</v>
      </c>
      <c r="BB40" s="38">
        <f>IF('IO model'!$D$54=0,0,'Z domestic'!BB40/'IO model'!$D$54)</f>
        <v>0.00201367608376701</v>
      </c>
      <c r="BC40" s="38">
        <f>IF('IO model'!$D$55=0,0,'Z domestic'!BC40/'IO model'!$D$55)</f>
        <v>0.0026497812849088464</v>
      </c>
      <c r="BD40" s="38">
        <f>IF('IO model'!$D$56=0,0,'Z domestic'!BD40/'IO model'!$D$56)</f>
        <v>0.0009969354085813294</v>
      </c>
      <c r="BE40" s="38">
        <f>IF('IO model'!$D$57=0,0,'Z domestic'!BE40/'IO model'!$D$57)</f>
        <v>0.0007210226829838648</v>
      </c>
      <c r="BF40" s="38">
        <f>IF('IO model'!$D$58=0,0,'Z domestic'!BF40/'IO model'!$D$58)</f>
        <v>0.000517134155092408</v>
      </c>
      <c r="BG40" s="38">
        <f>IF('IO model'!$D$59=0,0,'Z domestic'!BG40/'IO model'!$D$59)</f>
        <v>0.0006270607706724415</v>
      </c>
      <c r="BH40" s="38">
        <f>IF('IO model'!$D$60=0,0,'Z domestic'!BH40/'IO model'!$D$60)</f>
        <v>0.006063200783463472</v>
      </c>
      <c r="BI40" s="38">
        <f>IF('IO model'!$D$61=0,0,'Z domestic'!BI40/'IO model'!$D$61)</f>
        <v>0.009501358632834377</v>
      </c>
      <c r="BJ40" s="38">
        <f>IF('IO model'!$D$62=0,0,'Z domestic'!BJ40/'IO model'!$D$62)</f>
        <v>0.004450131554354234</v>
      </c>
      <c r="BK40" s="38">
        <f>IF('IO model'!$D$63=0,0,'Z domestic'!BK40/'IO model'!$D$63)</f>
        <v>0.0013466645836588034</v>
      </c>
      <c r="BL40" s="38">
        <f>IF('IO model'!$D$64=0,0,'Z domestic'!BL40/'IO model'!$D$64)</f>
        <v>0.0013572738261490819</v>
      </c>
      <c r="BM40" s="38">
        <f>IF('IO model'!$D$65=0,0,'Z domestic'!BM40/'IO model'!$D$65)</f>
        <v>0</v>
      </c>
      <c r="BN40" s="38">
        <f>IF('IO model'!$D$66=0,0,'Z domestic'!BN40/'IO model'!$D$66)</f>
        <v>0</v>
      </c>
    </row>
    <row r="41" spans="1:66" x14ac:dyDescent="0.25">
      <c r="A41" s="36" t="s">
        <v>284</v>
      </c>
      <c r="B41" s="27" t="s">
        <v>353</v>
      </c>
      <c r="C41" s="38">
        <f>IF('IO model'!$D$3=0,0,'Z domestic'!C41/'IO model'!$D$3)</f>
        <v>0.0009196389526799671</v>
      </c>
      <c r="D41" s="38">
        <f>IF('IO model'!$D$4=0,0,'Z domestic'!D41/'IO model'!$D$4)</f>
        <v>0.0011273000363490211</v>
      </c>
      <c r="E41" s="38">
        <f>IF('IO model'!$D$5=0,0,'Z domestic'!E41/'IO model'!$D$5)</f>
        <v>0.0028030596108294475</v>
      </c>
      <c r="F41" s="38">
        <f>IF('IO model'!$D$6=0,0,'Z domestic'!F41/'IO model'!$D$6)</f>
        <v>0.00262221871287256</v>
      </c>
      <c r="G41" s="38">
        <f>IF('IO model'!$D$7=0,0,'Z domestic'!G41/'IO model'!$D$7)</f>
        <v>0.002397812625085352</v>
      </c>
      <c r="H41" s="38">
        <f>IF('IO model'!$D$8=0,0,'Z domestic'!H41/'IO model'!$D$8)</f>
        <v>0.004407044947905962</v>
      </c>
      <c r="I41" s="38">
        <f>IF('IO model'!$D$9=0,0,'Z domestic'!I41/'IO model'!$D$9)</f>
        <v>0.001988063697244037</v>
      </c>
      <c r="J41" s="38">
        <f>IF('IO model'!$D$10=0,0,'Z domestic'!J41/'IO model'!$D$10)</f>
        <v>0.003100654248806432</v>
      </c>
      <c r="K41" s="38">
        <f>IF('IO model'!$D$11=0,0,'Z domestic'!K41/'IO model'!$D$11)</f>
        <v>0.003932323098772962</v>
      </c>
      <c r="L41" s="38">
        <f>IF('IO model'!$D$12=0,0,'Z domestic'!L41/'IO model'!$D$12)</f>
        <v>0.0011066695345173447</v>
      </c>
      <c r="M41" s="38">
        <f>IF('IO model'!$D$13=0,0,'Z domestic'!M41/'IO model'!$D$13)</f>
        <v>0.0024783457943998873</v>
      </c>
      <c r="N41" s="38">
        <f>IF('IO model'!$D$14=0,0,'Z domestic'!N41/'IO model'!$D$14)</f>
        <v>0.0017481943488325913</v>
      </c>
      <c r="O41" s="38">
        <f>IF('IO model'!$D$15=0,0,'Z domestic'!O41/'IO model'!$D$15)</f>
        <v>0.002977976427880138</v>
      </c>
      <c r="P41" s="38">
        <f>IF('IO model'!$D$16=0,0,'Z domestic'!P41/'IO model'!$D$16)</f>
        <v>0.004516272728093595</v>
      </c>
      <c r="Q41" s="38">
        <f>IF('IO model'!$D$17=0,0,'Z domestic'!Q41/'IO model'!$D$17)</f>
        <v>0.002876844589601164</v>
      </c>
      <c r="R41" s="38">
        <f>IF('IO model'!$D$18=0,0,'Z domestic'!R41/'IO model'!$D$18)</f>
        <v>0.003049737991636659</v>
      </c>
      <c r="S41" s="38">
        <f>IF('IO model'!$D$19=0,0,'Z domestic'!S41/'IO model'!$D$19)</f>
        <v>0.0028588418435176654</v>
      </c>
      <c r="T41" s="38">
        <f>IF('IO model'!$D$20=0,0,'Z domestic'!T41/'IO model'!$D$20)</f>
        <v>0.002372629479207571</v>
      </c>
      <c r="U41" s="38">
        <f>IF('IO model'!$D$21=0,0,'Z domestic'!U41/'IO model'!$D$21)</f>
        <v>0.002320868556584268</v>
      </c>
      <c r="V41" s="38">
        <f>IF('IO model'!$D$22=0,0,'Z domestic'!V41/'IO model'!$D$22)</f>
        <v>0.0016558279608102162</v>
      </c>
      <c r="W41" s="38">
        <f>IF('IO model'!$D$23=0,0,'Z domestic'!W41/'IO model'!$D$23)</f>
        <v>0.0021487692945851306</v>
      </c>
      <c r="X41" s="38">
        <f>IF('IO model'!$D$24=0,0,'Z domestic'!X41/'IO model'!$D$24)</f>
        <v>0.0023004869560496626</v>
      </c>
      <c r="Y41" s="38">
        <f>IF('IO model'!$D$25=0,0,'Z domestic'!Y41/'IO model'!$D$25)</f>
        <v>0.002661197486155731</v>
      </c>
      <c r="Z41" s="38">
        <f>IF('IO model'!$D$26=0,0,'Z domestic'!Z41/'IO model'!$D$26)</f>
        <v>0.0017019936836666907</v>
      </c>
      <c r="AA41" s="38">
        <f>IF('IO model'!$D$27=0,0,'Z domestic'!AA41/'IO model'!$D$27)</f>
        <v>0.007040396394701242</v>
      </c>
      <c r="AB41" s="38">
        <f>IF('IO model'!$D$28=0,0,'Z domestic'!AB41/'IO model'!$D$28)</f>
        <v>0.0035678065575259353</v>
      </c>
      <c r="AC41" s="38">
        <f>IF('IO model'!$D$29=0,0,'Z domestic'!AC41/'IO model'!$D$29)</f>
        <v>0.0019723142916385564</v>
      </c>
      <c r="AD41" s="38">
        <f>IF('IO model'!$D$30=0,0,'Z domestic'!AD41/'IO model'!$D$30)</f>
        <v>0.004606257647660305</v>
      </c>
      <c r="AE41" s="38">
        <f>IF('IO model'!$D$31=0,0,'Z domestic'!AE41/'IO model'!$D$31)</f>
        <v>0.005132369806152964</v>
      </c>
      <c r="AF41" s="38">
        <f>IF('IO model'!$D$32=0,0,'Z domestic'!AF41/'IO model'!$D$32)</f>
        <v>0.005106279869564865</v>
      </c>
      <c r="AG41" s="38">
        <f>IF('IO model'!$D$33=0,0,'Z domestic'!AG41/'IO model'!$D$33)</f>
        <v>0.003184980639907459</v>
      </c>
      <c r="AH41" s="38">
        <f>IF('IO model'!$D$34=0,0,'Z domestic'!AH41/'IO model'!$D$34)</f>
        <v>0.0010654370587586607</v>
      </c>
      <c r="AI41" s="38">
        <f>IF('IO model'!$D$35=0,0,'Z domestic'!AI41/'IO model'!$D$35)</f>
        <v>0.003488037354203771</v>
      </c>
      <c r="AJ41" s="38">
        <f>IF('IO model'!$D$36=0,0,'Z domestic'!AJ41/'IO model'!$D$36)</f>
        <v>0.0029579205441583327</v>
      </c>
      <c r="AK41" s="38">
        <f>IF('IO model'!$D$37=0,0,'Z domestic'!AK41/'IO model'!$D$37)</f>
        <v>0.021337172879971483</v>
      </c>
      <c r="AL41" s="38">
        <f>IF('IO model'!$D$38=0,0,'Z domestic'!AL41/'IO model'!$D$38)</f>
        <v>0.006315468571874705</v>
      </c>
      <c r="AM41" s="38">
        <f>IF('IO model'!$D$39=0,0,'Z domestic'!AM41/'IO model'!$D$39)</f>
        <v>0.008291601934420927</v>
      </c>
      <c r="AN41" s="38">
        <f>IF('IO model'!$D$40=0,0,'Z domestic'!AN41/'IO model'!$D$40)</f>
        <v>0.014717369033436397</v>
      </c>
      <c r="AO41" s="38">
        <f>IF('IO model'!$D$41=0,0,'Z domestic'!AO41/'IO model'!$D$41)</f>
        <v>0.15208588401197842</v>
      </c>
      <c r="AP41" s="38">
        <f>IF('IO model'!$D$42=0,0,'Z domestic'!AP41/'IO model'!$D$42)</f>
        <v>0.008248311909240809</v>
      </c>
      <c r="AQ41" s="38">
        <f>IF('IO model'!$D$43=0,0,'Z domestic'!AQ41/'IO model'!$D$43)</f>
        <v>0.008000640425134913</v>
      </c>
      <c r="AR41" s="38">
        <f>IF('IO model'!$D$44=0,0,'Z domestic'!AR41/'IO model'!$D$44)</f>
        <v>0.006003448275002549</v>
      </c>
      <c r="AS41" s="38">
        <f>IF('IO model'!$D$45=0,0,'Z domestic'!AS41/'IO model'!$D$45)</f>
        <v>0.014730323111169646</v>
      </c>
      <c r="AT41" s="38">
        <f>IF('IO model'!$D$46=0,0,'Z domestic'!AT41/'IO model'!$D$46)</f>
        <v>0.0012447706165844724</v>
      </c>
      <c r="AU41" s="38">
        <f>IF('IO model'!$D$47=0,0,'Z domestic'!AU41/'IO model'!$D$47)</f>
        <v>0.006428225105079385</v>
      </c>
      <c r="AV41" s="38">
        <f>IF('IO model'!$D$48=0,0,'Z domestic'!AV41/'IO model'!$D$48)</f>
        <v>0.005439565120238205</v>
      </c>
      <c r="AW41" s="38">
        <f>IF('IO model'!$D$49=0,0,'Z domestic'!AW41/'IO model'!$D$49)</f>
        <v>0.004428049088878202</v>
      </c>
      <c r="AX41" s="38">
        <f>IF('IO model'!$D$50=0,0,'Z domestic'!AX41/'IO model'!$D$50)</f>
        <v>0.011112816399338603</v>
      </c>
      <c r="AY41" s="38">
        <f>IF('IO model'!$D$51=0,0,'Z domestic'!AY41/'IO model'!$D$51)</f>
        <v>0.008594319367513153</v>
      </c>
      <c r="AZ41" s="38">
        <f>IF('IO model'!$D$52=0,0,'Z domestic'!AZ41/'IO model'!$D$52)</f>
        <v>0.004222700639349121</v>
      </c>
      <c r="BA41" s="38">
        <f>IF('IO model'!$D$53=0,0,'Z domestic'!BA41/'IO model'!$D$53)</f>
        <v>0.008637032921119767</v>
      </c>
      <c r="BB41" s="38">
        <f>IF('IO model'!$D$54=0,0,'Z domestic'!BB41/'IO model'!$D$54)</f>
        <v>0.02129757648817763</v>
      </c>
      <c r="BC41" s="38">
        <f>IF('IO model'!$D$55=0,0,'Z domestic'!BC41/'IO model'!$D$55)</f>
        <v>0.005115576100188938</v>
      </c>
      <c r="BD41" s="38">
        <f>IF('IO model'!$D$56=0,0,'Z domestic'!BD41/'IO model'!$D$56)</f>
        <v>0.005736311489342982</v>
      </c>
      <c r="BE41" s="38">
        <f>IF('IO model'!$D$57=0,0,'Z domestic'!BE41/'IO model'!$D$57)</f>
        <v>0.002394900988589033</v>
      </c>
      <c r="BF41" s="38">
        <f>IF('IO model'!$D$58=0,0,'Z domestic'!BF41/'IO model'!$D$58)</f>
        <v>0.0028699909106855255</v>
      </c>
      <c r="BG41" s="38">
        <f>IF('IO model'!$D$59=0,0,'Z domestic'!BG41/'IO model'!$D$59)</f>
        <v>0.004330407910408508</v>
      </c>
      <c r="BH41" s="38">
        <f>IF('IO model'!$D$60=0,0,'Z domestic'!BH41/'IO model'!$D$60)</f>
        <v>0.009646219457057018</v>
      </c>
      <c r="BI41" s="38">
        <f>IF('IO model'!$D$61=0,0,'Z domestic'!BI41/'IO model'!$D$61)</f>
        <v>0.00775910149394014</v>
      </c>
      <c r="BJ41" s="38">
        <f>IF('IO model'!$D$62=0,0,'Z domestic'!BJ41/'IO model'!$D$62)</f>
        <v>0.007338863887970326</v>
      </c>
      <c r="BK41" s="38">
        <f>IF('IO model'!$D$63=0,0,'Z domestic'!BK41/'IO model'!$D$63)</f>
        <v>0.005374160287455085</v>
      </c>
      <c r="BL41" s="38">
        <f>IF('IO model'!$D$64=0,0,'Z domestic'!BL41/'IO model'!$D$64)</f>
        <v>0.005930846394685046</v>
      </c>
      <c r="BM41" s="38">
        <f>IF('IO model'!$D$65=0,0,'Z domestic'!BM41/'IO model'!$D$65)</f>
        <v>0</v>
      </c>
      <c r="BN41" s="38">
        <f>IF('IO model'!$D$66=0,0,'Z domestic'!BN41/'IO model'!$D$66)</f>
        <v>0</v>
      </c>
    </row>
    <row r="42" spans="1:66" x14ac:dyDescent="0.25">
      <c r="A42" s="36" t="s">
        <v>285</v>
      </c>
      <c r="B42" s="27" t="s">
        <v>354</v>
      </c>
      <c r="C42" s="38">
        <f>IF('IO model'!$D$3=0,0,'Z domestic'!C42/'IO model'!$D$3)</f>
        <v>0.001630491233491058</v>
      </c>
      <c r="D42" s="38">
        <f>IF('IO model'!$D$4=0,0,'Z domestic'!D42/'IO model'!$D$4)</f>
        <v>0.0020448325943433236</v>
      </c>
      <c r="E42" s="38">
        <f>IF('IO model'!$D$5=0,0,'Z domestic'!E42/'IO model'!$D$5)</f>
        <v>0.00213792682181907</v>
      </c>
      <c r="F42" s="38">
        <f>IF('IO model'!$D$6=0,0,'Z domestic'!F42/'IO model'!$D$6)</f>
        <v>0.006377426883617928</v>
      </c>
      <c r="G42" s="38">
        <f>IF('IO model'!$D$7=0,0,'Z domestic'!G42/'IO model'!$D$7)</f>
        <v>0.004970891902710084</v>
      </c>
      <c r="H42" s="38">
        <f>IF('IO model'!$D$8=0,0,'Z domestic'!H42/'IO model'!$D$8)</f>
        <v>0.00775306143600716</v>
      </c>
      <c r="I42" s="38">
        <f>IF('IO model'!$D$9=0,0,'Z domestic'!I42/'IO model'!$D$9)</f>
        <v>0.003988008253236544</v>
      </c>
      <c r="J42" s="38">
        <f>IF('IO model'!$D$10=0,0,'Z domestic'!J42/'IO model'!$D$10)</f>
        <v>0.008004494065672359</v>
      </c>
      <c r="K42" s="38">
        <f>IF('IO model'!$D$11=0,0,'Z domestic'!K42/'IO model'!$D$11)</f>
        <v>0.014343169827736951</v>
      </c>
      <c r="L42" s="38">
        <f>IF('IO model'!$D$12=0,0,'Z domestic'!L42/'IO model'!$D$12)</f>
        <v>0.004667849440778304</v>
      </c>
      <c r="M42" s="38">
        <f>IF('IO model'!$D$13=0,0,'Z domestic'!M42/'IO model'!$D$13)</f>
        <v>0.011611366005517066</v>
      </c>
      <c r="N42" s="38">
        <f>IF('IO model'!$D$14=0,0,'Z domestic'!N42/'IO model'!$D$14)</f>
        <v>0.010499392599346477</v>
      </c>
      <c r="O42" s="38">
        <f>IF('IO model'!$D$15=0,0,'Z domestic'!O42/'IO model'!$D$15)</f>
        <v>0.0066008774449887175</v>
      </c>
      <c r="P42" s="38">
        <f>IF('IO model'!$D$16=0,0,'Z domestic'!P42/'IO model'!$D$16)</f>
        <v>0.00673640979644417</v>
      </c>
      <c r="Q42" s="38">
        <f>IF('IO model'!$D$17=0,0,'Z domestic'!Q42/'IO model'!$D$17)</f>
        <v>0.005561780341859967</v>
      </c>
      <c r="R42" s="38">
        <f>IF('IO model'!$D$18=0,0,'Z domestic'!R42/'IO model'!$D$18)</f>
        <v>0.00839341908074926</v>
      </c>
      <c r="S42" s="38">
        <f>IF('IO model'!$D$19=0,0,'Z domestic'!S42/'IO model'!$D$19)</f>
        <v>0.012744148591349536</v>
      </c>
      <c r="T42" s="38">
        <f>IF('IO model'!$D$20=0,0,'Z domestic'!T42/'IO model'!$D$20)</f>
        <v>0.01206947428686809</v>
      </c>
      <c r="U42" s="38">
        <f>IF('IO model'!$D$21=0,0,'Z domestic'!U42/'IO model'!$D$21)</f>
        <v>0.01098945181692118</v>
      </c>
      <c r="V42" s="38">
        <f>IF('IO model'!$D$22=0,0,'Z domestic'!V42/'IO model'!$D$22)</f>
        <v>0.009849654048242493</v>
      </c>
      <c r="W42" s="38">
        <f>IF('IO model'!$D$23=0,0,'Z domestic'!W42/'IO model'!$D$23)</f>
        <v>0.014011705369431485</v>
      </c>
      <c r="X42" s="38">
        <f>IF('IO model'!$D$24=0,0,'Z domestic'!X42/'IO model'!$D$24)</f>
        <v>0.007497565934077708</v>
      </c>
      <c r="Y42" s="38">
        <f>IF('IO model'!$D$25=0,0,'Z domestic'!Y42/'IO model'!$D$25)</f>
        <v>0.010604241453290367</v>
      </c>
      <c r="Z42" s="38">
        <f>IF('IO model'!$D$26=0,0,'Z domestic'!Z42/'IO model'!$D$26)</f>
        <v>0.00865997887888432</v>
      </c>
      <c r="AA42" s="38">
        <f>IF('IO model'!$D$27=0,0,'Z domestic'!AA42/'IO model'!$D$27)</f>
        <v>0.01088346355001903</v>
      </c>
      <c r="AB42" s="38">
        <f>IF('IO model'!$D$28=0,0,'Z domestic'!AB42/'IO model'!$D$28)</f>
        <v>0.013824691381808625</v>
      </c>
      <c r="AC42" s="38">
        <f>IF('IO model'!$D$29=0,0,'Z domestic'!AC42/'IO model'!$D$29)</f>
        <v>0.004206402632896922</v>
      </c>
      <c r="AD42" s="38">
        <f>IF('IO model'!$D$30=0,0,'Z domestic'!AD42/'IO model'!$D$30)</f>
        <v>0.013234898463194122</v>
      </c>
      <c r="AE42" s="38">
        <f>IF('IO model'!$D$31=0,0,'Z domestic'!AE42/'IO model'!$D$31)</f>
        <v>0.01925999006378198</v>
      </c>
      <c r="AF42" s="38">
        <f>IF('IO model'!$D$32=0,0,'Z domestic'!AF42/'IO model'!$D$32)</f>
        <v>0.015589783978739119</v>
      </c>
      <c r="AG42" s="38">
        <f>IF('IO model'!$D$33=0,0,'Z domestic'!AG42/'IO model'!$D$33)</f>
        <v>0.00854465305817974</v>
      </c>
      <c r="AH42" s="38">
        <f>IF('IO model'!$D$34=0,0,'Z domestic'!AH42/'IO model'!$D$34)</f>
        <v>0.00991590213083121</v>
      </c>
      <c r="AI42" s="38">
        <f>IF('IO model'!$D$35=0,0,'Z domestic'!AI42/'IO model'!$D$35)</f>
        <v>0.018064022220183544</v>
      </c>
      <c r="AJ42" s="38">
        <f>IF('IO model'!$D$36=0,0,'Z domestic'!AJ42/'IO model'!$D$36)</f>
        <v>0.011687841239669603</v>
      </c>
      <c r="AK42" s="38">
        <f>IF('IO model'!$D$37=0,0,'Z domestic'!AK42/'IO model'!$D$37)</f>
        <v>0.026923436348092744</v>
      </c>
      <c r="AL42" s="38">
        <f>IF('IO model'!$D$38=0,0,'Z domestic'!AL42/'IO model'!$D$38)</f>
        <v>0.005433119043619636</v>
      </c>
      <c r="AM42" s="38">
        <f>IF('IO model'!$D$39=0,0,'Z domestic'!AM42/'IO model'!$D$39)</f>
        <v>0.04516571003026713</v>
      </c>
      <c r="AN42" s="38">
        <f>IF('IO model'!$D$40=0,0,'Z domestic'!AN42/'IO model'!$D$40)</f>
        <v>0.02752546089197721</v>
      </c>
      <c r="AO42" s="38">
        <f>IF('IO model'!$D$41=0,0,'Z domestic'!AO42/'IO model'!$D$41)</f>
        <v>0.04154953872888504</v>
      </c>
      <c r="AP42" s="38">
        <f>IF('IO model'!$D$42=0,0,'Z domestic'!AP42/'IO model'!$D$42)</f>
        <v>0.18249206394133627</v>
      </c>
      <c r="AQ42" s="38">
        <f>IF('IO model'!$D$43=0,0,'Z domestic'!AQ42/'IO model'!$D$43)</f>
        <v>0.02565427564669576</v>
      </c>
      <c r="AR42" s="38">
        <f>IF('IO model'!$D$44=0,0,'Z domestic'!AR42/'IO model'!$D$44)</f>
        <v>0.017754104641212645</v>
      </c>
      <c r="AS42" s="38">
        <f>IF('IO model'!$D$45=0,0,'Z domestic'!AS42/'IO model'!$D$45)</f>
        <v>0.02556879322362737</v>
      </c>
      <c r="AT42" s="38">
        <f>IF('IO model'!$D$46=0,0,'Z domestic'!AT42/'IO model'!$D$46)</f>
        <v>0.0022828698545086607</v>
      </c>
      <c r="AU42" s="38">
        <f>IF('IO model'!$D$47=0,0,'Z domestic'!AU42/'IO model'!$D$47)</f>
        <v>0.038817597426064346</v>
      </c>
      <c r="AV42" s="38">
        <f>IF('IO model'!$D$48=0,0,'Z domestic'!AV42/'IO model'!$D$48)</f>
        <v>0.02270782051219152</v>
      </c>
      <c r="AW42" s="38">
        <f>IF('IO model'!$D$49=0,0,'Z domestic'!AW42/'IO model'!$D$49)</f>
        <v>0.030829792943707905</v>
      </c>
      <c r="AX42" s="38">
        <f>IF('IO model'!$D$50=0,0,'Z domestic'!AX42/'IO model'!$D$50)</f>
        <v>0.03743191314999232</v>
      </c>
      <c r="AY42" s="38">
        <f>IF('IO model'!$D$51=0,0,'Z domestic'!AY42/'IO model'!$D$51)</f>
        <v>0.022296316597372176</v>
      </c>
      <c r="AZ42" s="38">
        <f>IF('IO model'!$D$52=0,0,'Z domestic'!AZ42/'IO model'!$D$52)</f>
        <v>0.014670885567472557</v>
      </c>
      <c r="BA42" s="38">
        <f>IF('IO model'!$D$53=0,0,'Z domestic'!BA42/'IO model'!$D$53)</f>
        <v>0.015191026829594011</v>
      </c>
      <c r="BB42" s="38">
        <f>IF('IO model'!$D$54=0,0,'Z domestic'!BB42/'IO model'!$D$54)</f>
        <v>0.016732499407625</v>
      </c>
      <c r="BC42" s="38">
        <f>IF('IO model'!$D$55=0,0,'Z domestic'!BC42/'IO model'!$D$55)</f>
        <v>0.018740448061904707</v>
      </c>
      <c r="BD42" s="38">
        <f>IF('IO model'!$D$56=0,0,'Z domestic'!BD42/'IO model'!$D$56)</f>
        <v>0.013918323689515807</v>
      </c>
      <c r="BE42" s="38">
        <f>IF('IO model'!$D$57=0,0,'Z domestic'!BE42/'IO model'!$D$57)</f>
        <v>0.009110007218699482</v>
      </c>
      <c r="BF42" s="38">
        <f>IF('IO model'!$D$58=0,0,'Z domestic'!BF42/'IO model'!$D$58)</f>
        <v>0.008570904625982681</v>
      </c>
      <c r="BG42" s="38">
        <f>IF('IO model'!$D$59=0,0,'Z domestic'!BG42/'IO model'!$D$59)</f>
        <v>0.00886534828983929</v>
      </c>
      <c r="BH42" s="38">
        <f>IF('IO model'!$D$60=0,0,'Z domestic'!BH42/'IO model'!$D$60)</f>
        <v>0.0308183248056616</v>
      </c>
      <c r="BI42" s="38">
        <f>IF('IO model'!$D$61=0,0,'Z domestic'!BI42/'IO model'!$D$61)</f>
        <v>0.008501184816787936</v>
      </c>
      <c r="BJ42" s="38">
        <f>IF('IO model'!$D$62=0,0,'Z domestic'!BJ42/'IO model'!$D$62)</f>
        <v>0.01282877805414576</v>
      </c>
      <c r="BK42" s="38">
        <f>IF('IO model'!$D$63=0,0,'Z domestic'!BK42/'IO model'!$D$63)</f>
        <v>0.016291204499296986</v>
      </c>
      <c r="BL42" s="38">
        <f>IF('IO model'!$D$64=0,0,'Z domestic'!BL42/'IO model'!$D$64)</f>
        <v>0.007929364478674783</v>
      </c>
      <c r="BM42" s="38">
        <f>IF('IO model'!$D$65=0,0,'Z domestic'!BM42/'IO model'!$D$65)</f>
        <v>0</v>
      </c>
      <c r="BN42" s="38">
        <f>IF('IO model'!$D$66=0,0,'Z domestic'!BN42/'IO model'!$D$66)</f>
        <v>0</v>
      </c>
    </row>
    <row r="43" spans="1:66" x14ac:dyDescent="0.25">
      <c r="A43" s="36" t="s">
        <v>286</v>
      </c>
      <c r="B43" s="27" t="s">
        <v>355</v>
      </c>
      <c r="C43" s="38">
        <f>IF('IO model'!$D$3=0,0,'Z domestic'!C43/'IO model'!$D$3)</f>
        <v>0.013635375724359697</v>
      </c>
      <c r="D43" s="38">
        <f>IF('IO model'!$D$4=0,0,'Z domestic'!D43/'IO model'!$D$4)</f>
        <v>0.010264194933234693</v>
      </c>
      <c r="E43" s="38">
        <f>IF('IO model'!$D$5=0,0,'Z domestic'!E43/'IO model'!$D$5)</f>
        <v>0.01677084818004737</v>
      </c>
      <c r="F43" s="38">
        <f>IF('IO model'!$D$6=0,0,'Z domestic'!F43/'IO model'!$D$6)</f>
        <v>0.008628715498451092</v>
      </c>
      <c r="G43" s="38">
        <f>IF('IO model'!$D$7=0,0,'Z domestic'!G43/'IO model'!$D$7)</f>
        <v>0.007937548562548562</v>
      </c>
      <c r="H43" s="38">
        <f>IF('IO model'!$D$8=0,0,'Z domestic'!H43/'IO model'!$D$8)</f>
        <v>0.01125761735870667</v>
      </c>
      <c r="I43" s="38">
        <f>IF('IO model'!$D$9=0,0,'Z domestic'!I43/'IO model'!$D$9)</f>
        <v>0.007573764574560593</v>
      </c>
      <c r="J43" s="38">
        <f>IF('IO model'!$D$10=0,0,'Z domestic'!J43/'IO model'!$D$10)</f>
        <v>0.007294786767254114</v>
      </c>
      <c r="K43" s="38">
        <f>IF('IO model'!$D$11=0,0,'Z domestic'!K43/'IO model'!$D$11)</f>
        <v>0.011123100478958658</v>
      </c>
      <c r="L43" s="38">
        <f>IF('IO model'!$D$12=0,0,'Z domestic'!L43/'IO model'!$D$12)</f>
        <v>0.005639514476064072</v>
      </c>
      <c r="M43" s="38">
        <f>IF('IO model'!$D$13=0,0,'Z domestic'!M43/'IO model'!$D$13)</f>
        <v>0.007774003607130109</v>
      </c>
      <c r="N43" s="38">
        <f>IF('IO model'!$D$14=0,0,'Z domestic'!N43/'IO model'!$D$14)</f>
        <v>0.005439155785753618</v>
      </c>
      <c r="O43" s="38">
        <f>IF('IO model'!$D$15=0,0,'Z domestic'!O43/'IO model'!$D$15)</f>
        <v>0.008434750364294107</v>
      </c>
      <c r="P43" s="38">
        <f>IF('IO model'!$D$16=0,0,'Z domestic'!P43/'IO model'!$D$16)</f>
        <v>0.008636374581255287</v>
      </c>
      <c r="Q43" s="38">
        <f>IF('IO model'!$D$17=0,0,'Z domestic'!Q43/'IO model'!$D$17)</f>
        <v>0.006941894930904874</v>
      </c>
      <c r="R43" s="38">
        <f>IF('IO model'!$D$18=0,0,'Z domestic'!R43/'IO model'!$D$18)</f>
        <v>0.008426857085169158</v>
      </c>
      <c r="S43" s="38">
        <f>IF('IO model'!$D$19=0,0,'Z domestic'!S43/'IO model'!$D$19)</f>
        <v>0.005678874723901037</v>
      </c>
      <c r="T43" s="38">
        <f>IF('IO model'!$D$20=0,0,'Z domestic'!T43/'IO model'!$D$20)</f>
        <v>0.0072139147893298654</v>
      </c>
      <c r="U43" s="38">
        <f>IF('IO model'!$D$21=0,0,'Z domestic'!U43/'IO model'!$D$21)</f>
        <v>0.007551807632645736</v>
      </c>
      <c r="V43" s="38">
        <f>IF('IO model'!$D$22=0,0,'Z domestic'!V43/'IO model'!$D$22)</f>
        <v>0.005752833736827027</v>
      </c>
      <c r="W43" s="38">
        <f>IF('IO model'!$D$23=0,0,'Z domestic'!W43/'IO model'!$D$23)</f>
        <v>0.005249167828262618</v>
      </c>
      <c r="X43" s="38">
        <f>IF('IO model'!$D$24=0,0,'Z domestic'!X43/'IO model'!$D$24)</f>
        <v>0.00782508441547773</v>
      </c>
      <c r="Y43" s="38">
        <f>IF('IO model'!$D$25=0,0,'Z domestic'!Y43/'IO model'!$D$25)</f>
        <v>0.006887566737748171</v>
      </c>
      <c r="Z43" s="38">
        <f>IF('IO model'!$D$26=0,0,'Z domestic'!Z43/'IO model'!$D$26)</f>
        <v>0.007873138296518709</v>
      </c>
      <c r="AA43" s="38">
        <f>IF('IO model'!$D$27=0,0,'Z domestic'!AA43/'IO model'!$D$27)</f>
        <v>0.013899758097738777</v>
      </c>
      <c r="AB43" s="38">
        <f>IF('IO model'!$D$28=0,0,'Z domestic'!AB43/'IO model'!$D$28)</f>
        <v>0.00773936400777755</v>
      </c>
      <c r="AC43" s="38">
        <f>IF('IO model'!$D$29=0,0,'Z domestic'!AC43/'IO model'!$D$29)</f>
        <v>0.010644996992422736</v>
      </c>
      <c r="AD43" s="38">
        <f>IF('IO model'!$D$30=0,0,'Z domestic'!AD43/'IO model'!$D$30)</f>
        <v>0.01541802778917602</v>
      </c>
      <c r="AE43" s="38">
        <f>IF('IO model'!$D$31=0,0,'Z domestic'!AE43/'IO model'!$D$31)</f>
        <v>0.015414585178784967</v>
      </c>
      <c r="AF43" s="38">
        <f>IF('IO model'!$D$32=0,0,'Z domestic'!AF43/'IO model'!$D$32)</f>
        <v>0.019180309865078266</v>
      </c>
      <c r="AG43" s="38">
        <f>IF('IO model'!$D$33=0,0,'Z domestic'!AG43/'IO model'!$D$33)</f>
        <v>0.010302200826413957</v>
      </c>
      <c r="AH43" s="38">
        <f>IF('IO model'!$D$34=0,0,'Z domestic'!AH43/'IO model'!$D$34)</f>
        <v>0.010958597278951848</v>
      </c>
      <c r="AI43" s="38">
        <f>IF('IO model'!$D$35=0,0,'Z domestic'!AI43/'IO model'!$D$35)</f>
        <v>0.01205217187742203</v>
      </c>
      <c r="AJ43" s="38">
        <f>IF('IO model'!$D$36=0,0,'Z domestic'!AJ43/'IO model'!$D$36)</f>
        <v>0.011113033936445119</v>
      </c>
      <c r="AK43" s="38">
        <f>IF('IO model'!$D$37=0,0,'Z domestic'!AK43/'IO model'!$D$37)</f>
        <v>0.008687435752778421</v>
      </c>
      <c r="AL43" s="38">
        <f>IF('IO model'!$D$38=0,0,'Z domestic'!AL43/'IO model'!$D$38)</f>
        <v>0.013347677146144552</v>
      </c>
      <c r="AM43" s="38">
        <f>IF('IO model'!$D$39=0,0,'Z domestic'!AM43/'IO model'!$D$39)</f>
        <v>0.007979802635562654</v>
      </c>
      <c r="AN43" s="38">
        <f>IF('IO model'!$D$40=0,0,'Z domestic'!AN43/'IO model'!$D$40)</f>
        <v>0.010379050912512804</v>
      </c>
      <c r="AO43" s="38">
        <f>IF('IO model'!$D$41=0,0,'Z domestic'!AO43/'IO model'!$D$41)</f>
        <v>0.010656222339414696</v>
      </c>
      <c r="AP43" s="38">
        <f>IF('IO model'!$D$42=0,0,'Z domestic'!AP43/'IO model'!$D$42)</f>
        <v>0.011682281143314984</v>
      </c>
      <c r="AQ43" s="38">
        <f>IF('IO model'!$D$43=0,0,'Z domestic'!AQ43/'IO model'!$D$43)</f>
        <v>0.12180864494837709</v>
      </c>
      <c r="AR43" s="38">
        <f>IF('IO model'!$D$44=0,0,'Z domestic'!AR43/'IO model'!$D$44)</f>
        <v>0.08754216559347396</v>
      </c>
      <c r="AS43" s="38">
        <f>IF('IO model'!$D$45=0,0,'Z domestic'!AS43/'IO model'!$D$45)</f>
        <v>0.06856708756669248</v>
      </c>
      <c r="AT43" s="38">
        <f>IF('IO model'!$D$46=0,0,'Z domestic'!AT43/'IO model'!$D$46)</f>
        <v>0.037821668493417816</v>
      </c>
      <c r="AU43" s="38">
        <f>IF('IO model'!$D$47=0,0,'Z domestic'!AU43/'IO model'!$D$47)</f>
        <v>0.018706344059299853</v>
      </c>
      <c r="AV43" s="38">
        <f>IF('IO model'!$D$48=0,0,'Z domestic'!AV43/'IO model'!$D$48)</f>
        <v>0.010153914359408246</v>
      </c>
      <c r="AW43" s="38">
        <f>IF('IO model'!$D$49=0,0,'Z domestic'!AW43/'IO model'!$D$49)</f>
        <v>0.004121416666225518</v>
      </c>
      <c r="AX43" s="38">
        <f>IF('IO model'!$D$50=0,0,'Z domestic'!AX43/'IO model'!$D$50)</f>
        <v>0.012576339801523752</v>
      </c>
      <c r="AY43" s="38">
        <f>IF('IO model'!$D$51=0,0,'Z domestic'!AY43/'IO model'!$D$51)</f>
        <v>0.012829415111893295</v>
      </c>
      <c r="AZ43" s="38">
        <f>IF('IO model'!$D$52=0,0,'Z domestic'!AZ43/'IO model'!$D$52)</f>
        <v>0.019052907795412626</v>
      </c>
      <c r="BA43" s="38">
        <f>IF('IO model'!$D$53=0,0,'Z domestic'!BA43/'IO model'!$D$53)</f>
        <v>0.008165976685936889</v>
      </c>
      <c r="BB43" s="38">
        <f>IF('IO model'!$D$54=0,0,'Z domestic'!BB43/'IO model'!$D$54)</f>
        <v>0.014919073996213584</v>
      </c>
      <c r="BC43" s="38">
        <f>IF('IO model'!$D$55=0,0,'Z domestic'!BC43/'IO model'!$D$55)</f>
        <v>0.00983857459695366</v>
      </c>
      <c r="BD43" s="38">
        <f>IF('IO model'!$D$56=0,0,'Z domestic'!BD43/'IO model'!$D$56)</f>
        <v>0.016091158403862</v>
      </c>
      <c r="BE43" s="38">
        <f>IF('IO model'!$D$57=0,0,'Z domestic'!BE43/'IO model'!$D$57)</f>
        <v>0.0033889548814337086</v>
      </c>
      <c r="BF43" s="38">
        <f>IF('IO model'!$D$58=0,0,'Z domestic'!BF43/'IO model'!$D$58)</f>
        <v>0.006371768908166032</v>
      </c>
      <c r="BG43" s="38">
        <f>IF('IO model'!$D$59=0,0,'Z domestic'!BG43/'IO model'!$D$59)</f>
        <v>0.006954288376395808</v>
      </c>
      <c r="BH43" s="38">
        <f>IF('IO model'!$D$60=0,0,'Z domestic'!BH43/'IO model'!$D$60)</f>
        <v>0.010570559719014523</v>
      </c>
      <c r="BI43" s="38">
        <f>IF('IO model'!$D$61=0,0,'Z domestic'!BI43/'IO model'!$D$61)</f>
        <v>0.010687053279592766</v>
      </c>
      <c r="BJ43" s="38">
        <f>IF('IO model'!$D$62=0,0,'Z domestic'!BJ43/'IO model'!$D$62)</f>
        <v>0.026501804379394134</v>
      </c>
      <c r="BK43" s="38">
        <f>IF('IO model'!$D$63=0,0,'Z domestic'!BK43/'IO model'!$D$63)</f>
        <v>0.011079518825183566</v>
      </c>
      <c r="BL43" s="38">
        <f>IF('IO model'!$D$64=0,0,'Z domestic'!BL43/'IO model'!$D$64)</f>
        <v>0.016049670175565148</v>
      </c>
      <c r="BM43" s="38">
        <f>IF('IO model'!$D$65=0,0,'Z domestic'!BM43/'IO model'!$D$65)</f>
        <v>0</v>
      </c>
      <c r="BN43" s="38">
        <f>IF('IO model'!$D$66=0,0,'Z domestic'!BN43/'IO model'!$D$66)</f>
        <v>0</v>
      </c>
    </row>
    <row r="44" spans="1:66" x14ac:dyDescent="0.25">
      <c r="A44" s="36" t="s">
        <v>287</v>
      </c>
      <c r="B44" s="27" t="s">
        <v>356</v>
      </c>
      <c r="C44" s="38">
        <f>IF('IO model'!$D$3=0,0,'Z domestic'!C44/'IO model'!$D$3)</f>
        <v>0.006550070832100427</v>
      </c>
      <c r="D44" s="38">
        <f>IF('IO model'!$D$4=0,0,'Z domestic'!D44/'IO model'!$D$4)</f>
        <v>0.0016621270422305166</v>
      </c>
      <c r="E44" s="38">
        <f>IF('IO model'!$D$5=0,0,'Z domestic'!E44/'IO model'!$D$5)</f>
        <v>0.004526975206835936</v>
      </c>
      <c r="F44" s="38">
        <f>IF('IO model'!$D$6=0,0,'Z domestic'!F44/'IO model'!$D$6)</f>
        <v>0.002223744300622318</v>
      </c>
      <c r="G44" s="38">
        <f>IF('IO model'!$D$7=0,0,'Z domestic'!G44/'IO model'!$D$7)</f>
        <v>0.0018447882084245716</v>
      </c>
      <c r="H44" s="38">
        <f>IF('IO model'!$D$8=0,0,'Z domestic'!H44/'IO model'!$D$8)</f>
        <v>0.0019578083086960415</v>
      </c>
      <c r="I44" s="38">
        <f>IF('IO model'!$D$9=0,0,'Z domestic'!I44/'IO model'!$D$9)</f>
        <v>0.002994542159793024</v>
      </c>
      <c r="J44" s="38">
        <f>IF('IO model'!$D$10=0,0,'Z domestic'!J44/'IO model'!$D$10)</f>
        <v>0.0027644063184124436</v>
      </c>
      <c r="K44" s="38">
        <f>IF('IO model'!$D$11=0,0,'Z domestic'!K44/'IO model'!$D$11)</f>
        <v>0.004355979021923482</v>
      </c>
      <c r="L44" s="38">
        <f>IF('IO model'!$D$12=0,0,'Z domestic'!L44/'IO model'!$D$12)</f>
        <v>0.0011413849771768928</v>
      </c>
      <c r="M44" s="38">
        <f>IF('IO model'!$D$13=0,0,'Z domestic'!M44/'IO model'!$D$13)</f>
        <v>0.003471133897961869</v>
      </c>
      <c r="N44" s="38">
        <f>IF('IO model'!$D$14=0,0,'Z domestic'!N44/'IO model'!$D$14)</f>
        <v>0.0014928008086475344</v>
      </c>
      <c r="O44" s="38">
        <f>IF('IO model'!$D$15=0,0,'Z domestic'!O44/'IO model'!$D$15)</f>
        <v>0.0026965751729538644</v>
      </c>
      <c r="P44" s="38">
        <f>IF('IO model'!$D$16=0,0,'Z domestic'!P44/'IO model'!$D$16)</f>
        <v>0.0028096904976177076</v>
      </c>
      <c r="Q44" s="38">
        <f>IF('IO model'!$D$17=0,0,'Z domestic'!Q44/'IO model'!$D$17)</f>
        <v>0.0014061394934878142</v>
      </c>
      <c r="R44" s="38">
        <f>IF('IO model'!$D$18=0,0,'Z domestic'!R44/'IO model'!$D$18)</f>
        <v>0.0019531634352061866</v>
      </c>
      <c r="S44" s="38">
        <f>IF('IO model'!$D$19=0,0,'Z domestic'!S44/'IO model'!$D$19)</f>
        <v>0.0012750786966622507</v>
      </c>
      <c r="T44" s="38">
        <f>IF('IO model'!$D$20=0,0,'Z domestic'!T44/'IO model'!$D$20)</f>
        <v>0.0017201693489595031</v>
      </c>
      <c r="U44" s="38">
        <f>IF('IO model'!$D$21=0,0,'Z domestic'!U44/'IO model'!$D$21)</f>
        <v>0.0017297683914912958</v>
      </c>
      <c r="V44" s="38">
        <f>IF('IO model'!$D$22=0,0,'Z domestic'!V44/'IO model'!$D$22)</f>
        <v>0.0013734581052621032</v>
      </c>
      <c r="W44" s="38">
        <f>IF('IO model'!$D$23=0,0,'Z domestic'!W44/'IO model'!$D$23)</f>
        <v>0.0018845703414139367</v>
      </c>
      <c r="X44" s="38">
        <f>IF('IO model'!$D$24=0,0,'Z domestic'!X44/'IO model'!$D$24)</f>
        <v>0.002291557880766129</v>
      </c>
      <c r="Y44" s="38">
        <f>IF('IO model'!$D$25=0,0,'Z domestic'!Y44/'IO model'!$D$25)</f>
        <v>0.002157990708718696</v>
      </c>
      <c r="Z44" s="38">
        <f>IF('IO model'!$D$26=0,0,'Z domestic'!Z44/'IO model'!$D$26)</f>
        <v>0.0025377662495929395</v>
      </c>
      <c r="AA44" s="38">
        <f>IF('IO model'!$D$27=0,0,'Z domestic'!AA44/'IO model'!$D$27)</f>
        <v>0.004185179958461804</v>
      </c>
      <c r="AB44" s="38">
        <f>IF('IO model'!$D$28=0,0,'Z domestic'!AB44/'IO model'!$D$28)</f>
        <v>0.004815902420095032</v>
      </c>
      <c r="AC44" s="38">
        <f>IF('IO model'!$D$29=0,0,'Z domestic'!AC44/'IO model'!$D$29)</f>
        <v>0.0025181682281508657</v>
      </c>
      <c r="AD44" s="38">
        <f>IF('IO model'!$D$30=0,0,'Z domestic'!AD44/'IO model'!$D$30)</f>
        <v>0.004492042740990377</v>
      </c>
      <c r="AE44" s="38">
        <f>IF('IO model'!$D$31=0,0,'Z domestic'!AE44/'IO model'!$D$31)</f>
        <v>0.002968382718243309</v>
      </c>
      <c r="AF44" s="38">
        <f>IF('IO model'!$D$32=0,0,'Z domestic'!AF44/'IO model'!$D$32)</f>
        <v>0.004559305904223083</v>
      </c>
      <c r="AG44" s="38">
        <f>IF('IO model'!$D$33=0,0,'Z domestic'!AG44/'IO model'!$D$33)</f>
        <v>0.009981151462516482</v>
      </c>
      <c r="AH44" s="38">
        <f>IF('IO model'!$D$34=0,0,'Z domestic'!AH44/'IO model'!$D$34)</f>
        <v>0.00501480584201066</v>
      </c>
      <c r="AI44" s="38">
        <f>IF('IO model'!$D$35=0,0,'Z domestic'!AI44/'IO model'!$D$35)</f>
        <v>0.004333315407027322</v>
      </c>
      <c r="AJ44" s="38">
        <f>IF('IO model'!$D$36=0,0,'Z domestic'!AJ44/'IO model'!$D$36)</f>
        <v>0.005508662730006387</v>
      </c>
      <c r="AK44" s="38">
        <f>IF('IO model'!$D$37=0,0,'Z domestic'!AK44/'IO model'!$D$37)</f>
        <v>0.0022372742910740924</v>
      </c>
      <c r="AL44" s="38">
        <f>IF('IO model'!$D$38=0,0,'Z domestic'!AL44/'IO model'!$D$38)</f>
        <v>0.0026144899773002297</v>
      </c>
      <c r="AM44" s="38">
        <f>IF('IO model'!$D$39=0,0,'Z domestic'!AM44/'IO model'!$D$39)</f>
        <v>0.0020366368694988888</v>
      </c>
      <c r="AN44" s="38">
        <f>IF('IO model'!$D$40=0,0,'Z domestic'!AN44/'IO model'!$D$40)</f>
        <v>0.0020645689147656947</v>
      </c>
      <c r="AO44" s="38">
        <f>IF('IO model'!$D$41=0,0,'Z domestic'!AO44/'IO model'!$D$41)</f>
        <v>0.0033230454347982657</v>
      </c>
      <c r="AP44" s="38">
        <f>IF('IO model'!$D$42=0,0,'Z domestic'!AP44/'IO model'!$D$42)</f>
        <v>0.001736171590143756</v>
      </c>
      <c r="AQ44" s="38">
        <f>IF('IO model'!$D$43=0,0,'Z domestic'!AQ44/'IO model'!$D$43)</f>
        <v>0.003442404940189637</v>
      </c>
      <c r="AR44" s="38">
        <f>IF('IO model'!$D$44=0,0,'Z domestic'!AR44/'IO model'!$D$44)</f>
        <v>0.07212712504246784</v>
      </c>
      <c r="AS44" s="38">
        <f>IF('IO model'!$D$45=0,0,'Z domestic'!AS44/'IO model'!$D$45)</f>
        <v>0.015028732770777056</v>
      </c>
      <c r="AT44" s="38">
        <f>IF('IO model'!$D$46=0,0,'Z domestic'!AT44/'IO model'!$D$46)</f>
        <v>0.0036159429279690966</v>
      </c>
      <c r="AU44" s="38">
        <f>IF('IO model'!$D$47=0,0,'Z domestic'!AU44/'IO model'!$D$47)</f>
        <v>0.003523605315991274</v>
      </c>
      <c r="AV44" s="38">
        <f>IF('IO model'!$D$48=0,0,'Z domestic'!AV44/'IO model'!$D$48)</f>
        <v>0.0029164739522169257</v>
      </c>
      <c r="AW44" s="38">
        <f>IF('IO model'!$D$49=0,0,'Z domestic'!AW44/'IO model'!$D$49)</f>
        <v>0.0011251333118052669</v>
      </c>
      <c r="AX44" s="38">
        <f>IF('IO model'!$D$50=0,0,'Z domestic'!AX44/'IO model'!$D$50)</f>
        <v>0.00195696302967298</v>
      </c>
      <c r="AY44" s="38">
        <f>IF('IO model'!$D$51=0,0,'Z domestic'!AY44/'IO model'!$D$51)</f>
        <v>0.00281438457766411</v>
      </c>
      <c r="AZ44" s="38">
        <f>IF('IO model'!$D$52=0,0,'Z domestic'!AZ44/'IO model'!$D$52)</f>
        <v>0.011012188780068896</v>
      </c>
      <c r="BA44" s="38">
        <f>IF('IO model'!$D$53=0,0,'Z domestic'!BA44/'IO model'!$D$53)</f>
        <v>0.0014196097661937927</v>
      </c>
      <c r="BB44" s="38">
        <f>IF('IO model'!$D$54=0,0,'Z domestic'!BB44/'IO model'!$D$54)</f>
        <v>0.0027835641268871224</v>
      </c>
      <c r="BC44" s="38">
        <f>IF('IO model'!$D$55=0,0,'Z domestic'!BC44/'IO model'!$D$55)</f>
        <v>0.00324593505873149</v>
      </c>
      <c r="BD44" s="38">
        <f>IF('IO model'!$D$56=0,0,'Z domestic'!BD44/'IO model'!$D$56)</f>
        <v>0.0032754360878923653</v>
      </c>
      <c r="BE44" s="38">
        <f>IF('IO model'!$D$57=0,0,'Z domestic'!BE44/'IO model'!$D$57)</f>
        <v>0.0035333076894400258</v>
      </c>
      <c r="BF44" s="38">
        <f>IF('IO model'!$D$58=0,0,'Z domestic'!BF44/'IO model'!$D$58)</f>
        <v>0.0017763231331026454</v>
      </c>
      <c r="BG44" s="38">
        <f>IF('IO model'!$D$59=0,0,'Z domestic'!BG44/'IO model'!$D$59)</f>
        <v>0.002025406289271986</v>
      </c>
      <c r="BH44" s="38">
        <f>IF('IO model'!$D$60=0,0,'Z domestic'!BH44/'IO model'!$D$60)</f>
        <v>0.002622455445751962</v>
      </c>
      <c r="BI44" s="38">
        <f>IF('IO model'!$D$61=0,0,'Z domestic'!BI44/'IO model'!$D$61)</f>
        <v>0.0022900410428260496</v>
      </c>
      <c r="BJ44" s="38">
        <f>IF('IO model'!$D$62=0,0,'Z domestic'!BJ44/'IO model'!$D$62)</f>
        <v>0.0033677914683766345</v>
      </c>
      <c r="BK44" s="38">
        <f>IF('IO model'!$D$63=0,0,'Z domestic'!BK44/'IO model'!$D$63)</f>
        <v>0.003999375097640994</v>
      </c>
      <c r="BL44" s="38">
        <f>IF('IO model'!$D$64=0,0,'Z domestic'!BL44/'IO model'!$D$64)</f>
        <v>0.002311979917226982</v>
      </c>
      <c r="BM44" s="38">
        <f>IF('IO model'!$D$65=0,0,'Z domestic'!BM44/'IO model'!$D$65)</f>
        <v>0</v>
      </c>
      <c r="BN44" s="38">
        <f>IF('IO model'!$D$66=0,0,'Z domestic'!BN44/'IO model'!$D$66)</f>
        <v>0</v>
      </c>
    </row>
    <row r="45" spans="1:66" x14ac:dyDescent="0.25">
      <c r="A45" s="36" t="s">
        <v>288</v>
      </c>
      <c r="B45" s="27" t="s">
        <v>357</v>
      </c>
      <c r="C45" s="38">
        <f>IF('IO model'!$D$3=0,0,'Z domestic'!C45/'IO model'!$D$3)</f>
        <v>0.0012464354825616867</v>
      </c>
      <c r="D45" s="38">
        <f>IF('IO model'!$D$4=0,0,'Z domestic'!D45/'IO model'!$D$4)</f>
        <v>0.0008006392303615206</v>
      </c>
      <c r="E45" s="38">
        <f>IF('IO model'!$D$5=0,0,'Z domestic'!E45/'IO model'!$D$5)</f>
        <v>0.003305302737225039</v>
      </c>
      <c r="F45" s="38">
        <f>IF('IO model'!$D$6=0,0,'Z domestic'!F45/'IO model'!$D$6)</f>
        <v>0.0007997032559215685</v>
      </c>
      <c r="G45" s="38">
        <f>IF('IO model'!$D$7=0,0,'Z domestic'!G45/'IO model'!$D$7)</f>
        <v>0.0015074256551529275</v>
      </c>
      <c r="H45" s="38">
        <f>IF('IO model'!$D$8=0,0,'Z domestic'!H45/'IO model'!$D$8)</f>
        <v>0.0034479033269566224</v>
      </c>
      <c r="I45" s="38">
        <f>IF('IO model'!$D$9=0,0,'Z domestic'!I45/'IO model'!$D$9)</f>
        <v>0.0017306450910271793</v>
      </c>
      <c r="J45" s="38">
        <f>IF('IO model'!$D$10=0,0,'Z domestic'!J45/'IO model'!$D$10)</f>
        <v>0.0009692907006824038</v>
      </c>
      <c r="K45" s="38">
        <f>IF('IO model'!$D$11=0,0,'Z domestic'!K45/'IO model'!$D$11)</f>
        <v>0.001909294982520639</v>
      </c>
      <c r="L45" s="38">
        <f>IF('IO model'!$D$12=0,0,'Z domestic'!L45/'IO model'!$D$12)</f>
        <v>0.0014501503692970017</v>
      </c>
      <c r="M45" s="38">
        <f>IF('IO model'!$D$13=0,0,'Z domestic'!M45/'IO model'!$D$13)</f>
        <v>0.001970763178277166</v>
      </c>
      <c r="N45" s="38">
        <f>IF('IO model'!$D$14=0,0,'Z domestic'!N45/'IO model'!$D$14)</f>
        <v>0.0008910516454717841</v>
      </c>
      <c r="O45" s="38">
        <f>IF('IO model'!$D$15=0,0,'Z domestic'!O45/'IO model'!$D$15)</f>
        <v>0.0012643436862275108</v>
      </c>
      <c r="P45" s="38">
        <f>IF('IO model'!$D$16=0,0,'Z domestic'!P45/'IO model'!$D$16)</f>
        <v>0.0021114064103683154</v>
      </c>
      <c r="Q45" s="38">
        <f>IF('IO model'!$D$17=0,0,'Z domestic'!Q45/'IO model'!$D$17)</f>
        <v>0.0006438680557211086</v>
      </c>
      <c r="R45" s="38">
        <f>IF('IO model'!$D$18=0,0,'Z domestic'!R45/'IO model'!$D$18)</f>
        <v>0.0013309605682732854</v>
      </c>
      <c r="S45" s="38">
        <f>IF('IO model'!$D$19=0,0,'Z domestic'!S45/'IO model'!$D$19)</f>
        <v>0.0009186490089288702</v>
      </c>
      <c r="T45" s="38">
        <f>IF('IO model'!$D$20=0,0,'Z domestic'!T45/'IO model'!$D$20)</f>
        <v>0.0015221474398985344</v>
      </c>
      <c r="U45" s="38">
        <f>IF('IO model'!$D$21=0,0,'Z domestic'!U45/'IO model'!$D$21)</f>
        <v>0.0020041218828039833</v>
      </c>
      <c r="V45" s="38">
        <f>IF('IO model'!$D$22=0,0,'Z domestic'!V45/'IO model'!$D$22)</f>
        <v>0.0006266848879455333</v>
      </c>
      <c r="W45" s="38">
        <f>IF('IO model'!$D$23=0,0,'Z domestic'!W45/'IO model'!$D$23)</f>
        <v>0.0024345878569617336</v>
      </c>
      <c r="X45" s="38">
        <f>IF('IO model'!$D$24=0,0,'Z domestic'!X45/'IO model'!$D$24)</f>
        <v>0.002827659560789502</v>
      </c>
      <c r="Y45" s="38">
        <f>IF('IO model'!$D$25=0,0,'Z domestic'!Y45/'IO model'!$D$25)</f>
        <v>0.0017626429182262628</v>
      </c>
      <c r="Z45" s="38">
        <f>IF('IO model'!$D$26=0,0,'Z domestic'!Z45/'IO model'!$D$26)</f>
        <v>0.0014222420331274882</v>
      </c>
      <c r="AA45" s="38">
        <f>IF('IO model'!$D$27=0,0,'Z domestic'!AA45/'IO model'!$D$27)</f>
        <v>0.0018274525567942887</v>
      </c>
      <c r="AB45" s="38">
        <f>IF('IO model'!$D$28=0,0,'Z domestic'!AB45/'IO model'!$D$28)</f>
        <v>0.001061982339512348</v>
      </c>
      <c r="AC45" s="38">
        <f>IF('IO model'!$D$29=0,0,'Z domestic'!AC45/'IO model'!$D$29)</f>
        <v>0.0016026393619029743</v>
      </c>
      <c r="AD45" s="38">
        <f>IF('IO model'!$D$30=0,0,'Z domestic'!AD45/'IO model'!$D$30)</f>
        <v>0.002350267088113108</v>
      </c>
      <c r="AE45" s="38">
        <f>IF('IO model'!$D$31=0,0,'Z domestic'!AE45/'IO model'!$D$31)</f>
        <v>0.003782821236816297</v>
      </c>
      <c r="AF45" s="38">
        <f>IF('IO model'!$D$32=0,0,'Z domestic'!AF45/'IO model'!$D$32)</f>
        <v>0.002621121367108388</v>
      </c>
      <c r="AG45" s="38">
        <f>IF('IO model'!$D$33=0,0,'Z domestic'!AG45/'IO model'!$D$33)</f>
        <v>0.0035823099857878347</v>
      </c>
      <c r="AH45" s="38">
        <f>IF('IO model'!$D$34=0,0,'Z domestic'!AH45/'IO model'!$D$34)</f>
        <v>0.0042784828485229985</v>
      </c>
      <c r="AI45" s="38">
        <f>IF('IO model'!$D$35=0,0,'Z domestic'!AI45/'IO model'!$D$35)</f>
        <v>0.0038107108623924024</v>
      </c>
      <c r="AJ45" s="38">
        <f>IF('IO model'!$D$36=0,0,'Z domestic'!AJ45/'IO model'!$D$36)</f>
        <v>0.000989914997518257</v>
      </c>
      <c r="AK45" s="38">
        <f>IF('IO model'!$D$37=0,0,'Z domestic'!AK45/'IO model'!$D$37)</f>
        <v>0.0025584671348421553</v>
      </c>
      <c r="AL45" s="38">
        <f>IF('IO model'!$D$38=0,0,'Z domestic'!AL45/'IO model'!$D$38)</f>
        <v>0.0018686838132235494</v>
      </c>
      <c r="AM45" s="38">
        <f>IF('IO model'!$D$39=0,0,'Z domestic'!AM45/'IO model'!$D$39)</f>
        <v>0.0032888047783920377</v>
      </c>
      <c r="AN45" s="38">
        <f>IF('IO model'!$D$40=0,0,'Z domestic'!AN45/'IO model'!$D$40)</f>
        <v>0.0013263537035921064</v>
      </c>
      <c r="AO45" s="38">
        <f>IF('IO model'!$D$41=0,0,'Z domestic'!AO45/'IO model'!$D$41)</f>
        <v>0.008382972346965091</v>
      </c>
      <c r="AP45" s="38">
        <f>IF('IO model'!$D$42=0,0,'Z domestic'!AP45/'IO model'!$D$42)</f>
        <v>0.0017209308739171833</v>
      </c>
      <c r="AQ45" s="38">
        <f>IF('IO model'!$D$43=0,0,'Z domestic'!AQ45/'IO model'!$D$43)</f>
        <v>0.08567999092091912</v>
      </c>
      <c r="AR45" s="38">
        <f>IF('IO model'!$D$44=0,0,'Z domestic'!AR45/'IO model'!$D$44)</f>
        <v>0.22740867642223897</v>
      </c>
      <c r="AS45" s="38">
        <f>IF('IO model'!$D$45=0,0,'Z domestic'!AS45/'IO model'!$D$45)</f>
        <v>0.13009729632496783</v>
      </c>
      <c r="AT45" s="38">
        <f>IF('IO model'!$D$46=0,0,'Z domestic'!AT45/'IO model'!$D$46)</f>
        <v>0.0010220226896530008</v>
      </c>
      <c r="AU45" s="38">
        <f>IF('IO model'!$D$47=0,0,'Z domestic'!AU45/'IO model'!$D$47)</f>
        <v>0.004317377751901712</v>
      </c>
      <c r="AV45" s="38">
        <f>IF('IO model'!$D$48=0,0,'Z domestic'!AV45/'IO model'!$D$48)</f>
        <v>0.0029006405181591643</v>
      </c>
      <c r="AW45" s="38">
        <f>IF('IO model'!$D$49=0,0,'Z domestic'!AW45/'IO model'!$D$49)</f>
        <v>0.0012200142606473324</v>
      </c>
      <c r="AX45" s="38">
        <f>IF('IO model'!$D$50=0,0,'Z domestic'!AX45/'IO model'!$D$50)</f>
        <v>0.0018150701790456108</v>
      </c>
      <c r="AY45" s="38">
        <f>IF('IO model'!$D$51=0,0,'Z domestic'!AY45/'IO model'!$D$51)</f>
        <v>0.002258267101073276</v>
      </c>
      <c r="AZ45" s="38">
        <f>IF('IO model'!$D$52=0,0,'Z domestic'!AZ45/'IO model'!$D$52)</f>
        <v>0.0060563916998609265</v>
      </c>
      <c r="BA45" s="38">
        <f>IF('IO model'!$D$53=0,0,'Z domestic'!BA45/'IO model'!$D$53)</f>
        <v>0.0010971273298926618</v>
      </c>
      <c r="BB45" s="38">
        <f>IF('IO model'!$D$54=0,0,'Z domestic'!BB45/'IO model'!$D$54)</f>
        <v>0.0031298142934302617</v>
      </c>
      <c r="BC45" s="38">
        <f>IF('IO model'!$D$55=0,0,'Z domestic'!BC45/'IO model'!$D$55)</f>
        <v>0.002910402663948556</v>
      </c>
      <c r="BD45" s="38">
        <f>IF('IO model'!$D$56=0,0,'Z domestic'!BD45/'IO model'!$D$56)</f>
        <v>0.0004899058375642645</v>
      </c>
      <c r="BE45" s="38">
        <f>IF('IO model'!$D$57=0,0,'Z domestic'!BE45/'IO model'!$D$57)</f>
        <v>0.00048484750920977276</v>
      </c>
      <c r="BF45" s="38">
        <f>IF('IO model'!$D$58=0,0,'Z domestic'!BF45/'IO model'!$D$58)</f>
        <v>0.00047184704437817926</v>
      </c>
      <c r="BG45" s="38">
        <f>IF('IO model'!$D$59=0,0,'Z domestic'!BG45/'IO model'!$D$59)</f>
        <v>0.0007819816669562211</v>
      </c>
      <c r="BH45" s="38">
        <f>IF('IO model'!$D$60=0,0,'Z domestic'!BH45/'IO model'!$D$60)</f>
        <v>0.0013721084908377714</v>
      </c>
      <c r="BI45" s="38">
        <f>IF('IO model'!$D$61=0,0,'Z domestic'!BI45/'IO model'!$D$61)</f>
        <v>0.0017802976877783908</v>
      </c>
      <c r="BJ45" s="38">
        <f>IF('IO model'!$D$62=0,0,'Z domestic'!BJ45/'IO model'!$D$62)</f>
        <v>0.002987649705979613</v>
      </c>
      <c r="BK45" s="38">
        <f>IF('IO model'!$D$63=0,0,'Z domestic'!BK45/'IO model'!$D$63)</f>
        <v>0.006573972816747383</v>
      </c>
      <c r="BL45" s="38">
        <f>IF('IO model'!$D$64=0,0,'Z domestic'!BL45/'IO model'!$D$64)</f>
        <v>0.001236344387945881</v>
      </c>
      <c r="BM45" s="38">
        <f>IF('IO model'!$D$65=0,0,'Z domestic'!BM45/'IO model'!$D$65)</f>
        <v>0</v>
      </c>
      <c r="BN45" s="38">
        <f>IF('IO model'!$D$66=0,0,'Z domestic'!BN45/'IO model'!$D$66)</f>
        <v>0</v>
      </c>
    </row>
    <row r="46" spans="1:66" x14ac:dyDescent="0.25">
      <c r="A46" s="36" t="s">
        <v>289</v>
      </c>
      <c r="B46" s="27" t="s">
        <v>358</v>
      </c>
      <c r="C46" s="38">
        <f>IF('IO model'!$D$3=0,0,'Z domestic'!C46/'IO model'!$D$3)</f>
        <v>0.0036504499125836736</v>
      </c>
      <c r="D46" s="38">
        <f>IF('IO model'!$D$4=0,0,'Z domestic'!D46/'IO model'!$D$4)</f>
        <v>0.003160923681467283</v>
      </c>
      <c r="E46" s="38">
        <f>IF('IO model'!$D$5=0,0,'Z domestic'!E46/'IO model'!$D$5)</f>
        <v>0.0027555501259001348</v>
      </c>
      <c r="F46" s="38">
        <f>IF('IO model'!$D$6=0,0,'Z domestic'!F46/'IO model'!$D$6)</f>
        <v>0.006226851299265302</v>
      </c>
      <c r="G46" s="38">
        <f>IF('IO model'!$D$7=0,0,'Z domestic'!G46/'IO model'!$D$7)</f>
        <v>0.00737216276989004</v>
      </c>
      <c r="H46" s="38">
        <f>IF('IO model'!$D$8=0,0,'Z domestic'!H46/'IO model'!$D$8)</f>
        <v>0.011890018427464476</v>
      </c>
      <c r="I46" s="38">
        <f>IF('IO model'!$D$9=0,0,'Z domestic'!I46/'IO model'!$D$9)</f>
        <v>0.008705840686736266</v>
      </c>
      <c r="J46" s="38">
        <f>IF('IO model'!$D$10=0,0,'Z domestic'!J46/'IO model'!$D$10)</f>
        <v>0.007441839195479752</v>
      </c>
      <c r="K46" s="38">
        <f>IF('IO model'!$D$11=0,0,'Z domestic'!K46/'IO model'!$D$11)</f>
        <v>0.01889391684117594</v>
      </c>
      <c r="L46" s="38">
        <f>IF('IO model'!$D$12=0,0,'Z domestic'!L46/'IO model'!$D$12)</f>
        <v>0.002439632324889522</v>
      </c>
      <c r="M46" s="38">
        <f>IF('IO model'!$D$13=0,0,'Z domestic'!M46/'IO model'!$D$13)</f>
        <v>0.0056647228505940575</v>
      </c>
      <c r="N46" s="38">
        <f>IF('IO model'!$D$14=0,0,'Z domestic'!N46/'IO model'!$D$14)</f>
        <v>0.004250997218928511</v>
      </c>
      <c r="O46" s="38">
        <f>IF('IO model'!$D$15=0,0,'Z domestic'!O46/'IO model'!$D$15)</f>
        <v>0.008946261609553518</v>
      </c>
      <c r="P46" s="38">
        <f>IF('IO model'!$D$16=0,0,'Z domestic'!P46/'IO model'!$D$16)</f>
        <v>0.008529525076525315</v>
      </c>
      <c r="Q46" s="38">
        <f>IF('IO model'!$D$17=0,0,'Z domestic'!Q46/'IO model'!$D$17)</f>
        <v>0.003711230838915775</v>
      </c>
      <c r="R46" s="38">
        <f>IF('IO model'!$D$18=0,0,'Z domestic'!R46/'IO model'!$D$18)</f>
        <v>0.01076975726088667</v>
      </c>
      <c r="S46" s="38">
        <f>IF('IO model'!$D$19=0,0,'Z domestic'!S46/'IO model'!$D$19)</f>
        <v>0.007081614483505043</v>
      </c>
      <c r="T46" s="38">
        <f>IF('IO model'!$D$20=0,0,'Z domestic'!T46/'IO model'!$D$20)</f>
        <v>0.007283469011647481</v>
      </c>
      <c r="U46" s="38">
        <f>IF('IO model'!$D$21=0,0,'Z domestic'!U46/'IO model'!$D$21)</f>
        <v>0.007968273195334875</v>
      </c>
      <c r="V46" s="38">
        <f>IF('IO model'!$D$22=0,0,'Z domestic'!V46/'IO model'!$D$22)</f>
        <v>0.007522258765961197</v>
      </c>
      <c r="W46" s="38">
        <f>IF('IO model'!$D$23=0,0,'Z domestic'!W46/'IO model'!$D$23)</f>
        <v>0.0056408858323402965</v>
      </c>
      <c r="X46" s="38">
        <f>IF('IO model'!$D$24=0,0,'Z domestic'!X46/'IO model'!$D$24)</f>
        <v>0.010721676437456114</v>
      </c>
      <c r="Y46" s="38">
        <f>IF('IO model'!$D$25=0,0,'Z domestic'!Y46/'IO model'!$D$25)</f>
        <v>0.011034055461415473</v>
      </c>
      <c r="Z46" s="38">
        <f>IF('IO model'!$D$26=0,0,'Z domestic'!Z46/'IO model'!$D$26)</f>
        <v>0.007628299794833905</v>
      </c>
      <c r="AA46" s="38">
        <f>IF('IO model'!$D$27=0,0,'Z domestic'!AA46/'IO model'!$D$27)</f>
        <v>0.016747847183912715</v>
      </c>
      <c r="AB46" s="38">
        <f>IF('IO model'!$D$28=0,0,'Z domestic'!AB46/'IO model'!$D$28)</f>
        <v>0.00944362721151716</v>
      </c>
      <c r="AC46" s="38">
        <f>IF('IO model'!$D$29=0,0,'Z domestic'!AC46/'IO model'!$D$29)</f>
        <v>0.01723053775497974</v>
      </c>
      <c r="AD46" s="38">
        <f>IF('IO model'!$D$30=0,0,'Z domestic'!AD46/'IO model'!$D$30)</f>
        <v>0.03819774784942438</v>
      </c>
      <c r="AE46" s="38">
        <f>IF('IO model'!$D$31=0,0,'Z domestic'!AE46/'IO model'!$D$31)</f>
        <v>0.022504921015237267</v>
      </c>
      <c r="AF46" s="38">
        <f>IF('IO model'!$D$32=0,0,'Z domestic'!AF46/'IO model'!$D$32)</f>
        <v>0.06886046257885334</v>
      </c>
      <c r="AG46" s="38">
        <f>IF('IO model'!$D$33=0,0,'Z domestic'!AG46/'IO model'!$D$33)</f>
        <v>0.010938212696563412</v>
      </c>
      <c r="AH46" s="38">
        <f>IF('IO model'!$D$34=0,0,'Z domestic'!AH46/'IO model'!$D$34)</f>
        <v>0.0030190959103608287</v>
      </c>
      <c r="AI46" s="38">
        <f>IF('IO model'!$D$35=0,0,'Z domestic'!AI46/'IO model'!$D$35)</f>
        <v>0.01082031830792543</v>
      </c>
      <c r="AJ46" s="38">
        <f>IF('IO model'!$D$36=0,0,'Z domestic'!AJ46/'IO model'!$D$36)</f>
        <v>0.01751159074165166</v>
      </c>
      <c r="AK46" s="38">
        <f>IF('IO model'!$D$37=0,0,'Z domestic'!AK46/'IO model'!$D$37)</f>
        <v>0.013159907657057416</v>
      </c>
      <c r="AL46" s="38">
        <f>IF('IO model'!$D$38=0,0,'Z domestic'!AL46/'IO model'!$D$38)</f>
        <v>0.04982323154656428</v>
      </c>
      <c r="AM46" s="38">
        <f>IF('IO model'!$D$39=0,0,'Z domestic'!AM46/'IO model'!$D$39)</f>
        <v>0.010447084043919417</v>
      </c>
      <c r="AN46" s="38">
        <f>IF('IO model'!$D$40=0,0,'Z domestic'!AN46/'IO model'!$D$40)</f>
        <v>0.017266934911900907</v>
      </c>
      <c r="AO46" s="38">
        <f>IF('IO model'!$D$41=0,0,'Z domestic'!AO46/'IO model'!$D$41)</f>
        <v>0.03178193991743353</v>
      </c>
      <c r="AP46" s="38">
        <f>IF('IO model'!$D$42=0,0,'Z domestic'!AP46/'IO model'!$D$42)</f>
        <v>0.011571241639378525</v>
      </c>
      <c r="AQ46" s="38">
        <f>IF('IO model'!$D$43=0,0,'Z domestic'!AQ46/'IO model'!$D$43)</f>
        <v>0.018571010672114432</v>
      </c>
      <c r="AR46" s="38">
        <f>IF('IO model'!$D$44=0,0,'Z domestic'!AR46/'IO model'!$D$44)</f>
        <v>0.018110049176678855</v>
      </c>
      <c r="AS46" s="38">
        <f>IF('IO model'!$D$45=0,0,'Z domestic'!AS46/'IO model'!$D$45)</f>
        <v>0.02376580784216731</v>
      </c>
      <c r="AT46" s="38">
        <f>IF('IO model'!$D$46=0,0,'Z domestic'!AT46/'IO model'!$D$46)</f>
        <v>0.019906323518197513</v>
      </c>
      <c r="AU46" s="38">
        <f>IF('IO model'!$D$47=0,0,'Z domestic'!AU46/'IO model'!$D$47)</f>
        <v>0.027400890443177412</v>
      </c>
      <c r="AV46" s="38">
        <f>IF('IO model'!$D$48=0,0,'Z domestic'!AV46/'IO model'!$D$48)</f>
        <v>0.027883346394058043</v>
      </c>
      <c r="AW46" s="38">
        <f>IF('IO model'!$D$49=0,0,'Z domestic'!AW46/'IO model'!$D$49)</f>
        <v>0.012943716051046765</v>
      </c>
      <c r="AX46" s="38">
        <f>IF('IO model'!$D$50=0,0,'Z domestic'!AX46/'IO model'!$D$50)</f>
        <v>0.022336830461209677</v>
      </c>
      <c r="AY46" s="38">
        <f>IF('IO model'!$D$51=0,0,'Z domestic'!AY46/'IO model'!$D$51)</f>
        <v>0.023207611865642016</v>
      </c>
      <c r="AZ46" s="38">
        <f>IF('IO model'!$D$52=0,0,'Z domestic'!AZ46/'IO model'!$D$52)</f>
        <v>0.014527577562743392</v>
      </c>
      <c r="BA46" s="38">
        <f>IF('IO model'!$D$53=0,0,'Z domestic'!BA46/'IO model'!$D$53)</f>
        <v>0.019361398895315157</v>
      </c>
      <c r="BB46" s="38">
        <f>IF('IO model'!$D$54=0,0,'Z domestic'!BB46/'IO model'!$D$54)</f>
        <v>0.01722315344546839</v>
      </c>
      <c r="BC46" s="38">
        <f>IF('IO model'!$D$55=0,0,'Z domestic'!BC46/'IO model'!$D$55)</f>
        <v>0.025203011987016258</v>
      </c>
      <c r="BD46" s="38">
        <f>IF('IO model'!$D$56=0,0,'Z domestic'!BD46/'IO model'!$D$56)</f>
        <v>0.0148068087862294</v>
      </c>
      <c r="BE46" s="38">
        <f>IF('IO model'!$D$57=0,0,'Z domestic'!BE46/'IO model'!$D$57)</f>
        <v>0.010313865156049306</v>
      </c>
      <c r="BF46" s="38">
        <f>IF('IO model'!$D$58=0,0,'Z domestic'!BF46/'IO model'!$D$58)</f>
        <v>0.011556824161630336</v>
      </c>
      <c r="BG46" s="38">
        <f>IF('IO model'!$D$59=0,0,'Z domestic'!BG46/'IO model'!$D$59)</f>
        <v>0.021844399664928228</v>
      </c>
      <c r="BH46" s="38">
        <f>IF('IO model'!$D$60=0,0,'Z domestic'!BH46/'IO model'!$D$60)</f>
        <v>0.016865936621156652</v>
      </c>
      <c r="BI46" s="38">
        <f>IF('IO model'!$D$61=0,0,'Z domestic'!BI46/'IO model'!$D$61)</f>
        <v>0.02852690022783362</v>
      </c>
      <c r="BJ46" s="38">
        <f>IF('IO model'!$D$62=0,0,'Z domestic'!BJ46/'IO model'!$D$62)</f>
        <v>0.02078645062039021</v>
      </c>
      <c r="BK46" s="38">
        <f>IF('IO model'!$D$63=0,0,'Z domestic'!BK46/'IO model'!$D$63)</f>
        <v>0.023971254491485707</v>
      </c>
      <c r="BL46" s="38">
        <f>IF('IO model'!$D$64=0,0,'Z domestic'!BL46/'IO model'!$D$64)</f>
        <v>0.0314193774573737</v>
      </c>
      <c r="BM46" s="38">
        <f>IF('IO model'!$D$65=0,0,'Z domestic'!BM46/'IO model'!$D$65)</f>
        <v>0</v>
      </c>
      <c r="BN46" s="38">
        <f>IF('IO model'!$D$66=0,0,'Z domestic'!BN46/'IO model'!$D$66)</f>
        <v>0</v>
      </c>
    </row>
    <row r="47" spans="1:66" x14ac:dyDescent="0.25">
      <c r="A47" s="36" t="s">
        <v>290</v>
      </c>
      <c r="B47" s="27" t="s">
        <v>359</v>
      </c>
      <c r="C47" s="38">
        <f>IF('IO model'!$D$3=0,0,'Z domestic'!C47/'IO model'!$D$3)</f>
        <v>0.006526852916248788</v>
      </c>
      <c r="D47" s="38">
        <f>IF('IO model'!$D$4=0,0,'Z domestic'!D47/'IO model'!$D$4)</f>
        <v>0.004542826993071267</v>
      </c>
      <c r="E47" s="38">
        <f>IF('IO model'!$D$5=0,0,'Z domestic'!E47/'IO model'!$D$5)</f>
        <v>0.012223511765384588</v>
      </c>
      <c r="F47" s="38">
        <f>IF('IO model'!$D$6=0,0,'Z domestic'!F47/'IO model'!$D$6)</f>
        <v>0.012988062294221019</v>
      </c>
      <c r="G47" s="38">
        <f>IF('IO model'!$D$7=0,0,'Z domestic'!G47/'IO model'!$D$7)</f>
        <v>0.01788161333615879</v>
      </c>
      <c r="H47" s="38">
        <f>IF('IO model'!$D$8=0,0,'Z domestic'!H47/'IO model'!$D$8)</f>
        <v>0.015714727391222625</v>
      </c>
      <c r="I47" s="38">
        <f>IF('IO model'!$D$9=0,0,'Z domestic'!I47/'IO model'!$D$9)</f>
        <v>0.011379033905142092</v>
      </c>
      <c r="J47" s="38">
        <f>IF('IO model'!$D$10=0,0,'Z domestic'!J47/'IO model'!$D$10)</f>
        <v>0.01618742369974046</v>
      </c>
      <c r="K47" s="38">
        <f>IF('IO model'!$D$11=0,0,'Z domestic'!K47/'IO model'!$D$11)</f>
        <v>0.022972671349628448</v>
      </c>
      <c r="L47" s="38">
        <f>IF('IO model'!$D$12=0,0,'Z domestic'!L47/'IO model'!$D$12)</f>
        <v>0.01358512621451242</v>
      </c>
      <c r="M47" s="38">
        <f>IF('IO model'!$D$13=0,0,'Z domestic'!M47/'IO model'!$D$13)</f>
        <v>0.020640852600119924</v>
      </c>
      <c r="N47" s="38">
        <f>IF('IO model'!$D$14=0,0,'Z domestic'!N47/'IO model'!$D$14)</f>
        <v>0.023399053886691397</v>
      </c>
      <c r="O47" s="38">
        <f>IF('IO model'!$D$15=0,0,'Z domestic'!O47/'IO model'!$D$15)</f>
        <v>0.015836668433365782</v>
      </c>
      <c r="P47" s="38">
        <f>IF('IO model'!$D$16=0,0,'Z domestic'!P47/'IO model'!$D$16)</f>
        <v>0.01775470062574682</v>
      </c>
      <c r="Q47" s="38">
        <f>IF('IO model'!$D$17=0,0,'Z domestic'!Q47/'IO model'!$D$17)</f>
        <v>0.012785975953782952</v>
      </c>
      <c r="R47" s="38">
        <f>IF('IO model'!$D$18=0,0,'Z domestic'!R47/'IO model'!$D$18)</f>
        <v>0.016038722809022757</v>
      </c>
      <c r="S47" s="38">
        <f>IF('IO model'!$D$19=0,0,'Z domestic'!S47/'IO model'!$D$19)</f>
        <v>0.019392736749356144</v>
      </c>
      <c r="T47" s="38">
        <f>IF('IO model'!$D$20=0,0,'Z domestic'!T47/'IO model'!$D$20)</f>
        <v>0.021182115533196707</v>
      </c>
      <c r="U47" s="38">
        <f>IF('IO model'!$D$21=0,0,'Z domestic'!U47/'IO model'!$D$21)</f>
        <v>0.02274704279079255</v>
      </c>
      <c r="V47" s="38">
        <f>IF('IO model'!$D$22=0,0,'Z domestic'!V47/'IO model'!$D$22)</f>
        <v>0.01699180311374664</v>
      </c>
      <c r="W47" s="38">
        <f>IF('IO model'!$D$23=0,0,'Z domestic'!W47/'IO model'!$D$23)</f>
        <v>0.018828847447640237</v>
      </c>
      <c r="X47" s="38">
        <f>IF('IO model'!$D$24=0,0,'Z domestic'!X47/'IO model'!$D$24)</f>
        <v>0.014773690801123776</v>
      </c>
      <c r="Y47" s="38">
        <f>IF('IO model'!$D$25=0,0,'Z domestic'!Y47/'IO model'!$D$25)</f>
        <v>0.02033506840327745</v>
      </c>
      <c r="Z47" s="38">
        <f>IF('IO model'!$D$26=0,0,'Z domestic'!Z47/'IO model'!$D$26)</f>
        <v>0.01222522749130988</v>
      </c>
      <c r="AA47" s="38">
        <f>IF('IO model'!$D$27=0,0,'Z domestic'!AA47/'IO model'!$D$27)</f>
        <v>0.016789185814292618</v>
      </c>
      <c r="AB47" s="38">
        <f>IF('IO model'!$D$28=0,0,'Z domestic'!AB47/'IO model'!$D$28)</f>
        <v>0.018207819657716246</v>
      </c>
      <c r="AC47" s="38">
        <f>IF('IO model'!$D$29=0,0,'Z domestic'!AC47/'IO model'!$D$29)</f>
        <v>0.01588179736890899</v>
      </c>
      <c r="AD47" s="38">
        <f>IF('IO model'!$D$30=0,0,'Z domestic'!AD47/'IO model'!$D$30)</f>
        <v>0.0261170599409184</v>
      </c>
      <c r="AE47" s="38">
        <f>IF('IO model'!$D$31=0,0,'Z domestic'!AE47/'IO model'!$D$31)</f>
        <v>0.036022308148493117</v>
      </c>
      <c r="AF47" s="38">
        <f>IF('IO model'!$D$32=0,0,'Z domestic'!AF47/'IO model'!$D$32)</f>
        <v>0.029920037955407566</v>
      </c>
      <c r="AG47" s="38">
        <f>IF('IO model'!$D$33=0,0,'Z domestic'!AG47/'IO model'!$D$33)</f>
        <v>0.015143454283943363</v>
      </c>
      <c r="AH47" s="38">
        <f>IF('IO model'!$D$34=0,0,'Z domestic'!AH47/'IO model'!$D$34)</f>
        <v>0.014109853726605334</v>
      </c>
      <c r="AI47" s="38">
        <f>IF('IO model'!$D$35=0,0,'Z domestic'!AI47/'IO model'!$D$35)</f>
        <v>0.017046018936506077</v>
      </c>
      <c r="AJ47" s="38">
        <f>IF('IO model'!$D$36=0,0,'Z domestic'!AJ47/'IO model'!$D$36)</f>
        <v>0.020880584756533215</v>
      </c>
      <c r="AK47" s="38">
        <f>IF('IO model'!$D$37=0,0,'Z domestic'!AK47/'IO model'!$D$37)</f>
        <v>0.029398836368167296</v>
      </c>
      <c r="AL47" s="38">
        <f>IF('IO model'!$D$38=0,0,'Z domestic'!AL47/'IO model'!$D$38)</f>
        <v>0.019380257609560563</v>
      </c>
      <c r="AM47" s="38">
        <f>IF('IO model'!$D$39=0,0,'Z domestic'!AM47/'IO model'!$D$39)</f>
        <v>0.036204869310905476</v>
      </c>
      <c r="AN47" s="38">
        <f>IF('IO model'!$D$40=0,0,'Z domestic'!AN47/'IO model'!$D$40)</f>
        <v>0.03038850748413474</v>
      </c>
      <c r="AO47" s="38">
        <f>IF('IO model'!$D$41=0,0,'Z domestic'!AO47/'IO model'!$D$41)</f>
        <v>0.030235270339024404</v>
      </c>
      <c r="AP47" s="38">
        <f>IF('IO model'!$D$42=0,0,'Z domestic'!AP47/'IO model'!$D$42)</f>
        <v>0.04261385903643837</v>
      </c>
      <c r="AQ47" s="38">
        <f>IF('IO model'!$D$43=0,0,'Z domestic'!AQ47/'IO model'!$D$43)</f>
        <v>0.03598340790778837</v>
      </c>
      <c r="AR47" s="38">
        <f>IF('IO model'!$D$44=0,0,'Z domestic'!AR47/'IO model'!$D$44)</f>
        <v>0.02806378386489462</v>
      </c>
      <c r="AS47" s="38">
        <f>IF('IO model'!$D$45=0,0,'Z domestic'!AS47/'IO model'!$D$45)</f>
        <v>0.044455330097617554</v>
      </c>
      <c r="AT47" s="38">
        <f>IF('IO model'!$D$46=0,0,'Z domestic'!AT47/'IO model'!$D$46)</f>
        <v>0.01424173513663833</v>
      </c>
      <c r="AU47" s="38">
        <f>IF('IO model'!$D$47=0,0,'Z domestic'!AU47/'IO model'!$D$47)</f>
        <v>0.1826655479834159</v>
      </c>
      <c r="AV47" s="38">
        <f>IF('IO model'!$D$48=0,0,'Z domestic'!AV47/'IO model'!$D$48)</f>
        <v>0.08054445604571803</v>
      </c>
      <c r="AW47" s="38">
        <f>IF('IO model'!$D$49=0,0,'Z domestic'!AW47/'IO model'!$D$49)</f>
        <v>0.024380738923056436</v>
      </c>
      <c r="AX47" s="38">
        <f>IF('IO model'!$D$50=0,0,'Z domestic'!AX47/'IO model'!$D$50)</f>
        <v>0.045991816547022994</v>
      </c>
      <c r="AY47" s="38">
        <f>IF('IO model'!$D$51=0,0,'Z domestic'!AY47/'IO model'!$D$51)</f>
        <v>0.06012766736678068</v>
      </c>
      <c r="AZ47" s="38">
        <f>IF('IO model'!$D$52=0,0,'Z domestic'!AZ47/'IO model'!$D$52)</f>
        <v>0.03465746672702973</v>
      </c>
      <c r="BA47" s="38">
        <f>IF('IO model'!$D$53=0,0,'Z domestic'!BA47/'IO model'!$D$53)</f>
        <v>0.030844521813510686</v>
      </c>
      <c r="BB47" s="38">
        <f>IF('IO model'!$D$54=0,0,'Z domestic'!BB47/'IO model'!$D$54)</f>
        <v>0.035848061597425936</v>
      </c>
      <c r="BC47" s="38">
        <f>IF('IO model'!$D$55=0,0,'Z domestic'!BC47/'IO model'!$D$55)</f>
        <v>0.0641639491833759</v>
      </c>
      <c r="BD47" s="38">
        <f>IF('IO model'!$D$56=0,0,'Z domestic'!BD47/'IO model'!$D$56)</f>
        <v>0.014272979876271977</v>
      </c>
      <c r="BE47" s="38">
        <f>IF('IO model'!$D$57=0,0,'Z domestic'!BE47/'IO model'!$D$57)</f>
        <v>0.007809137416247836</v>
      </c>
      <c r="BF47" s="38">
        <f>IF('IO model'!$D$58=0,0,'Z domestic'!BF47/'IO model'!$D$58)</f>
        <v>0.013622331010508524</v>
      </c>
      <c r="BG47" s="38">
        <f>IF('IO model'!$D$59=0,0,'Z domestic'!BG47/'IO model'!$D$59)</f>
        <v>0.01393568790964128</v>
      </c>
      <c r="BH47" s="38">
        <f>IF('IO model'!$D$60=0,0,'Z domestic'!BH47/'IO model'!$D$60)</f>
        <v>0.024206542478628447</v>
      </c>
      <c r="BI47" s="38">
        <f>IF('IO model'!$D$61=0,0,'Z domestic'!BI47/'IO model'!$D$61)</f>
        <v>0.023832696495529063</v>
      </c>
      <c r="BJ47" s="38">
        <f>IF('IO model'!$D$62=0,0,'Z domestic'!BJ47/'IO model'!$D$62)</f>
        <v>0.03247537848834702</v>
      </c>
      <c r="BK47" s="38">
        <f>IF('IO model'!$D$63=0,0,'Z domestic'!BK47/'IO model'!$D$63)</f>
        <v>0.023187002030932668</v>
      </c>
      <c r="BL47" s="38">
        <f>IF('IO model'!$D$64=0,0,'Z domestic'!BL47/'IO model'!$D$64)</f>
        <v>0.02020635441766376</v>
      </c>
      <c r="BM47" s="38">
        <f>IF('IO model'!$D$65=0,0,'Z domestic'!BM47/'IO model'!$D$65)</f>
        <v>0</v>
      </c>
      <c r="BN47" s="38">
        <f>IF('IO model'!$D$66=0,0,'Z domestic'!BN47/'IO model'!$D$66)</f>
        <v>0</v>
      </c>
    </row>
    <row r="48" spans="1:66" x14ac:dyDescent="0.25">
      <c r="A48" s="36" t="s">
        <v>291</v>
      </c>
      <c r="B48" s="27" t="s">
        <v>360</v>
      </c>
      <c r="C48" s="38">
        <f>IF('IO model'!$D$3=0,0,'Z domestic'!C48/'IO model'!$D$3)</f>
        <v>0.002549781044579271</v>
      </c>
      <c r="D48" s="38">
        <f>IF('IO model'!$D$4=0,0,'Z domestic'!D48/'IO model'!$D$4)</f>
        <v>0.001722975623737992</v>
      </c>
      <c r="E48" s="38">
        <f>IF('IO model'!$D$5=0,0,'Z domestic'!E48/'IO model'!$D$5)</f>
        <v>0.0015338776562892377</v>
      </c>
      <c r="F48" s="38">
        <f>IF('IO model'!$D$6=0,0,'Z domestic'!F48/'IO model'!$D$6)</f>
        <v>0.01194413278562995</v>
      </c>
      <c r="G48" s="38">
        <f>IF('IO model'!$D$7=0,0,'Z domestic'!G48/'IO model'!$D$7)</f>
        <v>0.0031140366367639087</v>
      </c>
      <c r="H48" s="38">
        <f>IF('IO model'!$D$8=0,0,'Z domestic'!H48/'IO model'!$D$8)</f>
        <v>0.004351270686980794</v>
      </c>
      <c r="I48" s="38">
        <f>IF('IO model'!$D$9=0,0,'Z domestic'!I48/'IO model'!$D$9)</f>
        <v>0.004665217201899353</v>
      </c>
      <c r="J48" s="38">
        <f>IF('IO model'!$D$10=0,0,'Z domestic'!J48/'IO model'!$D$10)</f>
        <v>0.005193461367578616</v>
      </c>
      <c r="K48" s="38">
        <f>IF('IO model'!$D$11=0,0,'Z domestic'!K48/'IO model'!$D$11)</f>
        <v>0.0041796926646393735</v>
      </c>
      <c r="L48" s="38">
        <f>IF('IO model'!$D$12=0,0,'Z domestic'!L48/'IO model'!$D$12)</f>
        <v>0.007110787998302069</v>
      </c>
      <c r="M48" s="38">
        <f>IF('IO model'!$D$13=0,0,'Z domestic'!M48/'IO model'!$D$13)</f>
        <v>0.009957822264139942</v>
      </c>
      <c r="N48" s="38">
        <f>IF('IO model'!$D$14=0,0,'Z domestic'!N48/'IO model'!$D$14)</f>
        <v>0.00871163781805108</v>
      </c>
      <c r="O48" s="38">
        <f>IF('IO model'!$D$15=0,0,'Z domestic'!O48/'IO model'!$D$15)</f>
        <v>0.009331366514203618</v>
      </c>
      <c r="P48" s="38">
        <f>IF('IO model'!$D$16=0,0,'Z domestic'!P48/'IO model'!$D$16)</f>
        <v>0.009395231803228361</v>
      </c>
      <c r="Q48" s="38">
        <f>IF('IO model'!$D$17=0,0,'Z domestic'!Q48/'IO model'!$D$17)</f>
        <v>0.004971948728951615</v>
      </c>
      <c r="R48" s="38">
        <f>IF('IO model'!$D$18=0,0,'Z domestic'!R48/'IO model'!$D$18)</f>
        <v>0.007747217646050884</v>
      </c>
      <c r="S48" s="38">
        <f>IF('IO model'!$D$19=0,0,'Z domestic'!S48/'IO model'!$D$19)</f>
        <v>0.00979798658077971</v>
      </c>
      <c r="T48" s="38">
        <f>IF('IO model'!$D$20=0,0,'Z domestic'!T48/'IO model'!$D$20)</f>
        <v>0.012334974172804356</v>
      </c>
      <c r="U48" s="38">
        <f>IF('IO model'!$D$21=0,0,'Z domestic'!U48/'IO model'!$D$21)</f>
        <v>0.008712241910937871</v>
      </c>
      <c r="V48" s="38">
        <f>IF('IO model'!$D$22=0,0,'Z domestic'!V48/'IO model'!$D$22)</f>
        <v>0.008059271519156311</v>
      </c>
      <c r="W48" s="38">
        <f>IF('IO model'!$D$23=0,0,'Z domestic'!W48/'IO model'!$D$23)</f>
        <v>0.0181000101135799</v>
      </c>
      <c r="X48" s="38">
        <f>IF('IO model'!$D$24=0,0,'Z domestic'!X48/'IO model'!$D$24)</f>
        <v>0.003643777041704496</v>
      </c>
      <c r="Y48" s="38">
        <f>IF('IO model'!$D$25=0,0,'Z domestic'!Y48/'IO model'!$D$25)</f>
        <v>0.011057573586388357</v>
      </c>
      <c r="Z48" s="38">
        <f>IF('IO model'!$D$26=0,0,'Z domestic'!Z48/'IO model'!$D$26)</f>
        <v>0.007186126103972069</v>
      </c>
      <c r="AA48" s="38">
        <f>IF('IO model'!$D$27=0,0,'Z domestic'!AA48/'IO model'!$D$27)</f>
        <v>0.019818309592130264</v>
      </c>
      <c r="AB48" s="38">
        <f>IF('IO model'!$D$28=0,0,'Z domestic'!AB48/'IO model'!$D$28)</f>
        <v>0.02356279766123073</v>
      </c>
      <c r="AC48" s="38">
        <f>IF('IO model'!$D$29=0,0,'Z domestic'!AC48/'IO model'!$D$29)</f>
        <v>0.02220832654228476</v>
      </c>
      <c r="AD48" s="38">
        <f>IF('IO model'!$D$30=0,0,'Z domestic'!AD48/'IO model'!$D$30)</f>
        <v>0.004450689067885746</v>
      </c>
      <c r="AE48" s="38">
        <f>IF('IO model'!$D$31=0,0,'Z domestic'!AE48/'IO model'!$D$31)</f>
        <v>0.004677773079748701</v>
      </c>
      <c r="AF48" s="38">
        <f>IF('IO model'!$D$32=0,0,'Z domestic'!AF48/'IO model'!$D$32)</f>
        <v>0.0035929346772483363</v>
      </c>
      <c r="AG48" s="38">
        <f>IF('IO model'!$D$33=0,0,'Z domestic'!AG48/'IO model'!$D$33)</f>
        <v>0.007135092236614546</v>
      </c>
      <c r="AH48" s="38">
        <f>IF('IO model'!$D$34=0,0,'Z domestic'!AH48/'IO model'!$D$34)</f>
        <v>0.003985841658803544</v>
      </c>
      <c r="AI48" s="38">
        <f>IF('IO model'!$D$35=0,0,'Z domestic'!AI48/'IO model'!$D$35)</f>
        <v>0.008418615097956716</v>
      </c>
      <c r="AJ48" s="38">
        <f>IF('IO model'!$D$36=0,0,'Z domestic'!AJ48/'IO model'!$D$36)</f>
        <v>0.008006125342491668</v>
      </c>
      <c r="AK48" s="38">
        <f>IF('IO model'!$D$37=0,0,'Z domestic'!AK48/'IO model'!$D$37)</f>
        <v>0.003628648463431434</v>
      </c>
      <c r="AL48" s="38">
        <f>IF('IO model'!$D$38=0,0,'Z domestic'!AL48/'IO model'!$D$38)</f>
        <v>0.003109290683134789</v>
      </c>
      <c r="AM48" s="38">
        <f>IF('IO model'!$D$39=0,0,'Z domestic'!AM48/'IO model'!$D$39)</f>
        <v>0.004754713366067741</v>
      </c>
      <c r="AN48" s="38">
        <f>IF('IO model'!$D$40=0,0,'Z domestic'!AN48/'IO model'!$D$40)</f>
        <v>0.00408046429912434</v>
      </c>
      <c r="AO48" s="38">
        <f>IF('IO model'!$D$41=0,0,'Z domestic'!AO48/'IO model'!$D$41)</f>
        <v>0.010236884962166709</v>
      </c>
      <c r="AP48" s="38">
        <f>IF('IO model'!$D$42=0,0,'Z domestic'!AP48/'IO model'!$D$42)</f>
        <v>0.008394005898882926</v>
      </c>
      <c r="AQ48" s="38">
        <f>IF('IO model'!$D$43=0,0,'Z domestic'!AQ48/'IO model'!$D$43)</f>
        <v>0.002666800248356484</v>
      </c>
      <c r="AR48" s="38">
        <f>IF('IO model'!$D$44=0,0,'Z domestic'!AR48/'IO model'!$D$44)</f>
        <v>0.003096069380270154</v>
      </c>
      <c r="AS48" s="38">
        <f>IF('IO model'!$D$45=0,0,'Z domestic'!AS48/'IO model'!$D$45)</f>
        <v>0.0043890953593925175</v>
      </c>
      <c r="AT48" s="38">
        <f>IF('IO model'!$D$46=0,0,'Z domestic'!AT48/'IO model'!$D$46)</f>
        <v>0.0040453622335608515</v>
      </c>
      <c r="AU48" s="38">
        <f>IF('IO model'!$D$47=0,0,'Z domestic'!AU48/'IO model'!$D$47)</f>
        <v>0.009973348082926247</v>
      </c>
      <c r="AV48" s="38">
        <f>IF('IO model'!$D$48=0,0,'Z domestic'!AV48/'IO model'!$D$48)</f>
        <v>0.10452341140480023</v>
      </c>
      <c r="AW48" s="38">
        <f>IF('IO model'!$D$49=0,0,'Z domestic'!AW48/'IO model'!$D$49)</f>
        <v>0.014578681757488367</v>
      </c>
      <c r="AX48" s="38">
        <f>IF('IO model'!$D$50=0,0,'Z domestic'!AX48/'IO model'!$D$50)</f>
        <v>0.013520361624065025</v>
      </c>
      <c r="AY48" s="38">
        <f>IF('IO model'!$D$51=0,0,'Z domestic'!AY48/'IO model'!$D$51)</f>
        <v>0.020360659082166513</v>
      </c>
      <c r="AZ48" s="38">
        <f>IF('IO model'!$D$52=0,0,'Z domestic'!AZ48/'IO model'!$D$52)</f>
        <v>0.009149727551941008</v>
      </c>
      <c r="BA48" s="38">
        <f>IF('IO model'!$D$53=0,0,'Z domestic'!BA48/'IO model'!$D$53)</f>
        <v>0.006315674664603237</v>
      </c>
      <c r="BB48" s="38">
        <f>IF('IO model'!$D$54=0,0,'Z domestic'!BB48/'IO model'!$D$54)</f>
        <v>0.0019865504946829852</v>
      </c>
      <c r="BC48" s="38">
        <f>IF('IO model'!$D$55=0,0,'Z domestic'!BC48/'IO model'!$D$55)</f>
        <v>0.012839089884442706</v>
      </c>
      <c r="BD48" s="38">
        <f>IF('IO model'!$D$56=0,0,'Z domestic'!BD48/'IO model'!$D$56)</f>
        <v>0.006500336279497198</v>
      </c>
      <c r="BE48" s="38">
        <f>IF('IO model'!$D$57=0,0,'Z domestic'!BE48/'IO model'!$D$57)</f>
        <v>0.0021567135599711257</v>
      </c>
      <c r="BF48" s="38">
        <f>IF('IO model'!$D$58=0,0,'Z domestic'!BF48/'IO model'!$D$58)</f>
        <v>0.0023947951715010125</v>
      </c>
      <c r="BG48" s="38">
        <f>IF('IO model'!$D$59=0,0,'Z domestic'!BG48/'IO model'!$D$59)</f>
        <v>0.0014097801561823947</v>
      </c>
      <c r="BH48" s="38">
        <f>IF('IO model'!$D$60=0,0,'Z domestic'!BH48/'IO model'!$D$60)</f>
        <v>0.006675063412011359</v>
      </c>
      <c r="BI48" s="38">
        <f>IF('IO model'!$D$61=0,0,'Z domestic'!BI48/'IO model'!$D$61)</f>
        <v>0.005892188402548599</v>
      </c>
      <c r="BJ48" s="38">
        <f>IF('IO model'!$D$62=0,0,'Z domestic'!BJ48/'IO model'!$D$62)</f>
        <v>0.004489813523500066</v>
      </c>
      <c r="BK48" s="38">
        <f>IF('IO model'!$D$63=0,0,'Z domestic'!BK48/'IO model'!$D$63)</f>
        <v>0.005264802374628964</v>
      </c>
      <c r="BL48" s="38">
        <f>IF('IO model'!$D$64=0,0,'Z domestic'!BL48/'IO model'!$D$64)</f>
        <v>0.006479272004782017</v>
      </c>
      <c r="BM48" s="38">
        <f>IF('IO model'!$D$65=0,0,'Z domestic'!BM48/'IO model'!$D$65)</f>
        <v>0</v>
      </c>
      <c r="BN48" s="38">
        <f>IF('IO model'!$D$66=0,0,'Z domestic'!BN48/'IO model'!$D$66)</f>
        <v>0</v>
      </c>
    </row>
    <row r="49" spans="1:66" x14ac:dyDescent="0.25">
      <c r="A49" s="36" t="s">
        <v>292</v>
      </c>
      <c r="B49" s="27" t="s">
        <v>361</v>
      </c>
      <c r="C49" s="38">
        <f>IF('IO model'!$D$3=0,0,'Z domestic'!C49/'IO model'!$D$3)</f>
        <v>0.0009287166340655706</v>
      </c>
      <c r="D49" s="38">
        <f>IF('IO model'!$D$4=0,0,'Z domestic'!D49/'IO model'!$D$4)</f>
        <v>0.0003170531352231622</v>
      </c>
      <c r="E49" s="38">
        <f>IF('IO model'!$D$5=0,0,'Z domestic'!E49/'IO model'!$D$5)</f>
        <v>0.00027148277102464384</v>
      </c>
      <c r="F49" s="38">
        <f>IF('IO model'!$D$6=0,0,'Z domestic'!F49/'IO model'!$D$6)</f>
        <v>0.0006151563507088988</v>
      </c>
      <c r="G49" s="38">
        <f>IF('IO model'!$D$7=0,0,'Z domestic'!G49/'IO model'!$D$7)</f>
        <v>0.0005170439829530738</v>
      </c>
      <c r="H49" s="38">
        <f>IF('IO model'!$D$8=0,0,'Z domestic'!H49/'IO model'!$D$8)</f>
        <v>0.0004923066653315977</v>
      </c>
      <c r="I49" s="38">
        <f>IF('IO model'!$D$9=0,0,'Z domestic'!I49/'IO model'!$D$9)</f>
        <v>0.0006330800447399196</v>
      </c>
      <c r="J49" s="38">
        <f>IF('IO model'!$D$10=0,0,'Z domestic'!J49/'IO model'!$D$10)</f>
        <v>0.0007002923563672131</v>
      </c>
      <c r="K49" s="38">
        <f>IF('IO model'!$D$11=0,0,'Z domestic'!K49/'IO model'!$D$11)</f>
        <v>0.0015951072005868628</v>
      </c>
      <c r="L49" s="38">
        <f>IF('IO model'!$D$12=0,0,'Z domestic'!L49/'IO model'!$D$12)</f>
        <v>0.0003741553264417976</v>
      </c>
      <c r="M49" s="38">
        <f>IF('IO model'!$D$13=0,0,'Z domestic'!M49/'IO model'!$D$13)</f>
        <v>0.0010474702419645229</v>
      </c>
      <c r="N49" s="38">
        <f>IF('IO model'!$D$14=0,0,'Z domestic'!N49/'IO model'!$D$14)</f>
        <v>0.00465951923578933</v>
      </c>
      <c r="O49" s="38">
        <f>IF('IO model'!$D$15=0,0,'Z domestic'!O49/'IO model'!$D$15)</f>
        <v>0.0012060454182746573</v>
      </c>
      <c r="P49" s="38">
        <f>IF('IO model'!$D$16=0,0,'Z domestic'!P49/'IO model'!$D$16)</f>
        <v>0.0007690154495354305</v>
      </c>
      <c r="Q49" s="38">
        <f>IF('IO model'!$D$17=0,0,'Z domestic'!Q49/'IO model'!$D$17)</f>
        <v>0.0003824270309358636</v>
      </c>
      <c r="R49" s="38">
        <f>IF('IO model'!$D$18=0,0,'Z domestic'!R49/'IO model'!$D$18)</f>
        <v>0.0005993242323298145</v>
      </c>
      <c r="S49" s="38">
        <f>IF('IO model'!$D$19=0,0,'Z domestic'!S49/'IO model'!$D$19)</f>
        <v>0.0020561090797399087</v>
      </c>
      <c r="T49" s="38">
        <f>IF('IO model'!$D$20=0,0,'Z domestic'!T49/'IO model'!$D$20)</f>
        <v>0.0010194365121775693</v>
      </c>
      <c r="U49" s="38">
        <f>IF('IO model'!$D$21=0,0,'Z domestic'!U49/'IO model'!$D$21)</f>
        <v>0.0015131202470598745</v>
      </c>
      <c r="V49" s="38">
        <f>IF('IO model'!$D$22=0,0,'Z domestic'!V49/'IO model'!$D$22)</f>
        <v>0.0016871714784375603</v>
      </c>
      <c r="W49" s="38">
        <f>IF('IO model'!$D$23=0,0,'Z domestic'!W49/'IO model'!$D$23)</f>
        <v>0.0006463896718363183</v>
      </c>
      <c r="X49" s="38">
        <f>IF('IO model'!$D$24=0,0,'Z domestic'!X49/'IO model'!$D$24)</f>
        <v>0.0006193206616659083</v>
      </c>
      <c r="Y49" s="38">
        <f>IF('IO model'!$D$25=0,0,'Z domestic'!Y49/'IO model'!$D$25)</f>
        <v>0.0006921627470467519</v>
      </c>
      <c r="Z49" s="38">
        <f>IF('IO model'!$D$26=0,0,'Z domestic'!Z49/'IO model'!$D$26)</f>
        <v>0.0006080781168758284</v>
      </c>
      <c r="AA49" s="38">
        <f>IF('IO model'!$D$27=0,0,'Z domestic'!AA49/'IO model'!$D$27)</f>
        <v>0.0007312661167203355</v>
      </c>
      <c r="AB49" s="38">
        <f>IF('IO model'!$D$28=0,0,'Z domestic'!AB49/'IO model'!$D$28)</f>
        <v>0.0013698780939223098</v>
      </c>
      <c r="AC49" s="38">
        <f>IF('IO model'!$D$29=0,0,'Z domestic'!AC49/'IO model'!$D$29)</f>
        <v>0.0012269859730092774</v>
      </c>
      <c r="AD49" s="38">
        <f>IF('IO model'!$D$30=0,0,'Z domestic'!AD49/'IO model'!$D$30)</f>
        <v>0.0007967966657124142</v>
      </c>
      <c r="AE49" s="38">
        <f>IF('IO model'!$D$31=0,0,'Z domestic'!AE49/'IO model'!$D$31)</f>
        <v>0.0013437611422156947</v>
      </c>
      <c r="AF49" s="38">
        <f>IF('IO model'!$D$32=0,0,'Z domestic'!AF49/'IO model'!$D$32)</f>
        <v>0.0009680663020589898</v>
      </c>
      <c r="AG49" s="38">
        <f>IF('IO model'!$D$33=0,0,'Z domestic'!AG49/'IO model'!$D$33)</f>
        <v>0.0007516621654138531</v>
      </c>
      <c r="AH49" s="38">
        <f>IF('IO model'!$D$34=0,0,'Z domestic'!AH49/'IO model'!$D$34)</f>
        <v>0.0010165204962542358</v>
      </c>
      <c r="AI49" s="38">
        <f>IF('IO model'!$D$35=0,0,'Z domestic'!AI49/'IO model'!$D$35)</f>
        <v>0.002346026212477342</v>
      </c>
      <c r="AJ49" s="38">
        <f>IF('IO model'!$D$36=0,0,'Z domestic'!AJ49/'IO model'!$D$36)</f>
        <v>0.0008284069435386762</v>
      </c>
      <c r="AK49" s="38">
        <f>IF('IO model'!$D$37=0,0,'Z domestic'!AK49/'IO model'!$D$37)</f>
        <v>0.0008002132055945702</v>
      </c>
      <c r="AL49" s="38">
        <f>IF('IO model'!$D$38=0,0,'Z domestic'!AL49/'IO model'!$D$38)</f>
        <v>0.0005074185744715058</v>
      </c>
      <c r="AM49" s="38">
        <f>IF('IO model'!$D$39=0,0,'Z domestic'!AM49/'IO model'!$D$39)</f>
        <v>0.000999113405471942</v>
      </c>
      <c r="AN49" s="38">
        <f>IF('IO model'!$D$40=0,0,'Z domestic'!AN49/'IO model'!$D$40)</f>
        <v>0.002111504104801064</v>
      </c>
      <c r="AO49" s="38">
        <f>IF('IO model'!$D$41=0,0,'Z domestic'!AO49/'IO model'!$D$41)</f>
        <v>0.0009339259038985601</v>
      </c>
      <c r="AP49" s="38">
        <f>IF('IO model'!$D$42=0,0,'Z domestic'!AP49/'IO model'!$D$42)</f>
        <v>0.001634294659653034</v>
      </c>
      <c r="AQ49" s="38">
        <f>IF('IO model'!$D$43=0,0,'Z domestic'!AQ49/'IO model'!$D$43)</f>
        <v>0.00048643069285395074</v>
      </c>
      <c r="AR49" s="38">
        <f>IF('IO model'!$D$44=0,0,'Z domestic'!AR49/'IO model'!$D$44)</f>
        <v>0.0005241956289113707</v>
      </c>
      <c r="AS49" s="38">
        <f>IF('IO model'!$D$45=0,0,'Z domestic'!AS49/'IO model'!$D$45)</f>
        <v>0.0009437325941082564</v>
      </c>
      <c r="AT49" s="38">
        <f>IF('IO model'!$D$46=0,0,'Z domestic'!AT49/'IO model'!$D$46)</f>
        <v>0.0001980877348930715</v>
      </c>
      <c r="AU49" s="38">
        <f>IF('IO model'!$D$47=0,0,'Z domestic'!AU49/'IO model'!$D$47)</f>
        <v>0.0013905348038479929</v>
      </c>
      <c r="AV49" s="38">
        <f>IF('IO model'!$D$48=0,0,'Z domestic'!AV49/'IO model'!$D$48)</f>
        <v>0.0013837529342029381</v>
      </c>
      <c r="AW49" s="38">
        <f>IF('IO model'!$D$49=0,0,'Z domestic'!AW49/'IO model'!$D$49)</f>
        <v>0.027584294393187464</v>
      </c>
      <c r="AX49" s="38">
        <f>IF('IO model'!$D$50=0,0,'Z domestic'!AX49/'IO model'!$D$50)</f>
        <v>0.0014803188824634912</v>
      </c>
      <c r="AY49" s="38">
        <f>IF('IO model'!$D$51=0,0,'Z domestic'!AY49/'IO model'!$D$51)</f>
        <v>0.001618578379381499</v>
      </c>
      <c r="AZ49" s="38">
        <f>IF('IO model'!$D$52=0,0,'Z domestic'!AZ49/'IO model'!$D$52)</f>
        <v>0.008545554032003282</v>
      </c>
      <c r="BA49" s="38">
        <f>IF('IO model'!$D$53=0,0,'Z domestic'!BA49/'IO model'!$D$53)</f>
        <v>0.0004508742451613679</v>
      </c>
      <c r="BB49" s="38">
        <f>IF('IO model'!$D$54=0,0,'Z domestic'!BB49/'IO model'!$D$54)</f>
        <v>0.0007826530262184773</v>
      </c>
      <c r="BC49" s="38">
        <f>IF('IO model'!$D$55=0,0,'Z domestic'!BC49/'IO model'!$D$55)</f>
        <v>0.0011484266179212224</v>
      </c>
      <c r="BD49" s="38">
        <f>IF('IO model'!$D$56=0,0,'Z domestic'!BD49/'IO model'!$D$56)</f>
        <v>0.0007400794067893237</v>
      </c>
      <c r="BE49" s="38">
        <f>IF('IO model'!$D$57=0,0,'Z domestic'!BE49/'IO model'!$D$57)</f>
        <v>0.001541069485913369</v>
      </c>
      <c r="BF49" s="38">
        <f>IF('IO model'!$D$58=0,0,'Z domestic'!BF49/'IO model'!$D$58)</f>
        <v>0.0006820972397187096</v>
      </c>
      <c r="BG49" s="38">
        <f>IF('IO model'!$D$59=0,0,'Z domestic'!BG49/'IO model'!$D$59)</f>
        <v>0.0007148492785665833</v>
      </c>
      <c r="BH49" s="38">
        <f>IF('IO model'!$D$60=0,0,'Z domestic'!BH49/'IO model'!$D$60)</f>
        <v>0.0008811345556620422</v>
      </c>
      <c r="BI49" s="38">
        <f>IF('IO model'!$D$61=0,0,'Z domestic'!BI49/'IO model'!$D$61)</f>
        <v>0.0010838630235915777</v>
      </c>
      <c r="BJ49" s="38">
        <f>IF('IO model'!$D$62=0,0,'Z domestic'!BJ49/'IO model'!$D$62)</f>
        <v>0.0010840653889839405</v>
      </c>
      <c r="BK49" s="38">
        <f>IF('IO model'!$D$63=0,0,'Z domestic'!BK49/'IO model'!$D$63)</f>
        <v>0.0005780346820809249</v>
      </c>
      <c r="BL49" s="38">
        <f>IF('IO model'!$D$64=0,0,'Z domestic'!BL49/'IO model'!$D$64)</f>
        <v>0.0007552785964971834</v>
      </c>
      <c r="BM49" s="38">
        <f>IF('IO model'!$D$65=0,0,'Z domestic'!BM49/'IO model'!$D$65)</f>
        <v>0</v>
      </c>
      <c r="BN49" s="38">
        <f>IF('IO model'!$D$66=0,0,'Z domestic'!BN49/'IO model'!$D$66)</f>
        <v>0</v>
      </c>
    </row>
    <row r="50" spans="1:66" x14ac:dyDescent="0.25">
      <c r="A50" s="36" t="s">
        <v>293</v>
      </c>
      <c r="B50" s="27" t="s">
        <v>362</v>
      </c>
      <c r="C50" s="38">
        <f>IF('IO model'!$D$3=0,0,'Z domestic'!C50/'IO model'!$D$3)</f>
        <v>0.0004736105692142656</v>
      </c>
      <c r="D50" s="38">
        <f>IF('IO model'!$D$4=0,0,'Z domestic'!D50/'IO model'!$D$4)</f>
        <v>0.000738189370393322</v>
      </c>
      <c r="E50" s="38">
        <f>IF('IO model'!$D$5=0,0,'Z domestic'!E50/'IO model'!$D$5)</f>
        <v>0.0010927181533741915</v>
      </c>
      <c r="F50" s="38">
        <f>IF('IO model'!$D$6=0,0,'Z domestic'!F50/'IO model'!$D$6)</f>
        <v>0.0015837980671236575</v>
      </c>
      <c r="G50" s="38">
        <f>IF('IO model'!$D$7=0,0,'Z domestic'!G50/'IO model'!$D$7)</f>
        <v>0.010898907489816579</v>
      </c>
      <c r="H50" s="38">
        <f>IF('IO model'!$D$8=0,0,'Z domestic'!H50/'IO model'!$D$8)</f>
        <v>0.005223457160975936</v>
      </c>
      <c r="I50" s="38">
        <f>IF('IO model'!$D$9=0,0,'Z domestic'!I50/'IO model'!$D$9)</f>
        <v>0.0014347551326724182</v>
      </c>
      <c r="J50" s="38">
        <f>IF('IO model'!$D$10=0,0,'Z domestic'!J50/'IO model'!$D$10)</f>
        <v>0.0033813091880419478</v>
      </c>
      <c r="K50" s="38">
        <f>IF('IO model'!$D$11=0,0,'Z domestic'!K50/'IO model'!$D$11)</f>
        <v>0.002728173545388761</v>
      </c>
      <c r="L50" s="38">
        <f>IF('IO model'!$D$12=0,0,'Z domestic'!L50/'IO model'!$D$12)</f>
        <v>0.00203572090473954</v>
      </c>
      <c r="M50" s="38">
        <f>IF('IO model'!$D$13=0,0,'Z domestic'!M50/'IO model'!$D$13)</f>
        <v>0.0058895972353215096</v>
      </c>
      <c r="N50" s="38">
        <f>IF('IO model'!$D$14=0,0,'Z domestic'!N50/'IO model'!$D$14)</f>
        <v>0.012033906789162278</v>
      </c>
      <c r="O50" s="38">
        <f>IF('IO model'!$D$15=0,0,'Z domestic'!O50/'IO model'!$D$15)</f>
        <v>0.0028277462758477846</v>
      </c>
      <c r="P50" s="38">
        <f>IF('IO model'!$D$16=0,0,'Z domestic'!P50/'IO model'!$D$16)</f>
        <v>0.002711494297848262</v>
      </c>
      <c r="Q50" s="38">
        <f>IF('IO model'!$D$17=0,0,'Z domestic'!Q50/'IO model'!$D$17)</f>
        <v>0.000783925747570347</v>
      </c>
      <c r="R50" s="38">
        <f>IF('IO model'!$D$18=0,0,'Z domestic'!R50/'IO model'!$D$18)</f>
        <v>0.0018120518567451892</v>
      </c>
      <c r="S50" s="38">
        <f>IF('IO model'!$D$19=0,0,'Z domestic'!S50/'IO model'!$D$19)</f>
        <v>0.002992119993228858</v>
      </c>
      <c r="T50" s="38">
        <f>IF('IO model'!$D$20=0,0,'Z domestic'!T50/'IO model'!$D$20)</f>
        <v>0.0033051232134881222</v>
      </c>
      <c r="U50" s="38">
        <f>IF('IO model'!$D$21=0,0,'Z domestic'!U50/'IO model'!$D$21)</f>
        <v>0.00176216437570534</v>
      </c>
      <c r="V50" s="38">
        <f>IF('IO model'!$D$22=0,0,'Z domestic'!V50/'IO model'!$D$22)</f>
        <v>0.003394002204617715</v>
      </c>
      <c r="W50" s="38">
        <f>IF('IO model'!$D$23=0,0,'Z domestic'!W50/'IO model'!$D$23)</f>
        <v>0.0011700239354724288</v>
      </c>
      <c r="X50" s="38">
        <f>IF('IO model'!$D$24=0,0,'Z domestic'!X50/'IO model'!$D$24)</f>
        <v>0.00574675285248239</v>
      </c>
      <c r="Y50" s="38">
        <f>IF('IO model'!$D$25=0,0,'Z domestic'!Y50/'IO model'!$D$25)</f>
        <v>0.0014556908388388046</v>
      </c>
      <c r="Z50" s="38">
        <f>IF('IO model'!$D$26=0,0,'Z domestic'!Z50/'IO model'!$D$26)</f>
        <v>0.00118847573210239</v>
      </c>
      <c r="AA50" s="38">
        <f>IF('IO model'!$D$27=0,0,'Z domestic'!AA50/'IO model'!$D$27)</f>
        <v>0.002277901080933911</v>
      </c>
      <c r="AB50" s="38">
        <f>IF('IO model'!$D$28=0,0,'Z domestic'!AB50/'IO model'!$D$28)</f>
        <v>0.0019994303068499412</v>
      </c>
      <c r="AC50" s="38">
        <f>IF('IO model'!$D$29=0,0,'Z domestic'!AC50/'IO model'!$D$29)</f>
        <v>0.0010535281959183121</v>
      </c>
      <c r="AD50" s="38">
        <f>IF('IO model'!$D$30=0,0,'Z domestic'!AD50/'IO model'!$D$30)</f>
        <v>0.011961549945514073</v>
      </c>
      <c r="AE50" s="38">
        <f>IF('IO model'!$D$31=0,0,'Z domestic'!AE50/'IO model'!$D$31)</f>
        <v>0.010052420472240432</v>
      </c>
      <c r="AF50" s="38">
        <f>IF('IO model'!$D$32=0,0,'Z domestic'!AF50/'IO model'!$D$32)</f>
        <v>0.011092838994720555</v>
      </c>
      <c r="AG50" s="38">
        <f>IF('IO model'!$D$33=0,0,'Z domestic'!AG50/'IO model'!$D$33)</f>
        <v>0.0012378337313965555</v>
      </c>
      <c r="AH50" s="38">
        <f>IF('IO model'!$D$34=0,0,'Z domestic'!AH50/'IO model'!$D$34)</f>
        <v>0.0005423731140841512</v>
      </c>
      <c r="AI50" s="38">
        <f>IF('IO model'!$D$35=0,0,'Z domestic'!AI50/'IO model'!$D$35)</f>
        <v>0.0038613263146572855</v>
      </c>
      <c r="AJ50" s="38">
        <f>IF('IO model'!$D$36=0,0,'Z domestic'!AJ50/'IO model'!$D$36)</f>
        <v>0.0016296872113443477</v>
      </c>
      <c r="AK50" s="38">
        <f>IF('IO model'!$D$37=0,0,'Z domestic'!AK50/'IO model'!$D$37)</f>
        <v>0.0037712470104491504</v>
      </c>
      <c r="AL50" s="38">
        <f>IF('IO model'!$D$38=0,0,'Z domestic'!AL50/'IO model'!$D$38)</f>
        <v>0.0028900552155678373</v>
      </c>
      <c r="AM50" s="38">
        <f>IF('IO model'!$D$39=0,0,'Z domestic'!AM50/'IO model'!$D$39)</f>
        <v>0.009359853445291878</v>
      </c>
      <c r="AN50" s="38">
        <f>IF('IO model'!$D$40=0,0,'Z domestic'!AN50/'IO model'!$D$40)</f>
        <v>0.011079602082299984</v>
      </c>
      <c r="AO50" s="38">
        <f>IF('IO model'!$D$41=0,0,'Z domestic'!AO50/'IO model'!$D$41)</f>
        <v>0.0072524457475008205</v>
      </c>
      <c r="AP50" s="38">
        <f>IF('IO model'!$D$42=0,0,'Z domestic'!AP50/'IO model'!$D$42)</f>
        <v>0.0055194072377435606</v>
      </c>
      <c r="AQ50" s="38">
        <f>IF('IO model'!$D$43=0,0,'Z domestic'!AQ50/'IO model'!$D$43)</f>
        <v>0.004051671666592566</v>
      </c>
      <c r="AR50" s="38">
        <f>IF('IO model'!$D$44=0,0,'Z domestic'!AR50/'IO model'!$D$44)</f>
        <v>0.005393257642774762</v>
      </c>
      <c r="AS50" s="38">
        <f>IF('IO model'!$D$45=0,0,'Z domestic'!AS50/'IO model'!$D$45)</f>
        <v>0.003415168461728721</v>
      </c>
      <c r="AT50" s="38">
        <f>IF('IO model'!$D$46=0,0,'Z domestic'!AT50/'IO model'!$D$46)</f>
        <v>0.0005457490191882851</v>
      </c>
      <c r="AU50" s="38">
        <f>IF('IO model'!$D$47=0,0,'Z domestic'!AU50/'IO model'!$D$47)</f>
        <v>0.005054710419010608</v>
      </c>
      <c r="AV50" s="38">
        <f>IF('IO model'!$D$48=0,0,'Z domestic'!AV50/'IO model'!$D$48)</f>
        <v>0.002149332921812718</v>
      </c>
      <c r="AW50" s="38">
        <f>IF('IO model'!$D$49=0,0,'Z domestic'!AW50/'IO model'!$D$49)</f>
        <v>0.0014851108172833183</v>
      </c>
      <c r="AX50" s="38">
        <f>IF('IO model'!$D$50=0,0,'Z domestic'!AX50/'IO model'!$D$50)</f>
        <v>0.09627285126443903</v>
      </c>
      <c r="AY50" s="38">
        <f>IF('IO model'!$D$51=0,0,'Z domestic'!AY50/'IO model'!$D$51)</f>
        <v>0.005593742971719736</v>
      </c>
      <c r="AZ50" s="38">
        <f>IF('IO model'!$D$52=0,0,'Z domestic'!AZ50/'IO model'!$D$52)</f>
        <v>0.00398195404807115</v>
      </c>
      <c r="BA50" s="38">
        <f>IF('IO model'!$D$53=0,0,'Z domestic'!BA50/'IO model'!$D$53)</f>
        <v>0.004465802047312596</v>
      </c>
      <c r="BB50" s="38">
        <f>IF('IO model'!$D$54=0,0,'Z domestic'!BB50/'IO model'!$D$54)</f>
        <v>0.02137975106687335</v>
      </c>
      <c r="BC50" s="38">
        <f>IF('IO model'!$D$55=0,0,'Z domestic'!BC50/'IO model'!$D$55)</f>
        <v>0.003583348064788312</v>
      </c>
      <c r="BD50" s="38">
        <f>IF('IO model'!$D$56=0,0,'Z domestic'!BD50/'IO model'!$D$56)</f>
        <v>0.0019427084428219749</v>
      </c>
      <c r="BE50" s="38">
        <f>IF('IO model'!$D$57=0,0,'Z domestic'!BE50/'IO model'!$D$57)</f>
        <v>0.0008724713370183722</v>
      </c>
      <c r="BF50" s="38">
        <f>IF('IO model'!$D$58=0,0,'Z domestic'!BF50/'IO model'!$D$58)</f>
        <v>0.000922724880802411</v>
      </c>
      <c r="BG50" s="38">
        <f>IF('IO model'!$D$59=0,0,'Z domestic'!BG50/'IO model'!$D$59)</f>
        <v>0.0006838650993098274</v>
      </c>
      <c r="BH50" s="38">
        <f>IF('IO model'!$D$60=0,0,'Z domestic'!BH50/'IO model'!$D$60)</f>
        <v>0.008285457919387751</v>
      </c>
      <c r="BI50" s="38">
        <f>IF('IO model'!$D$61=0,0,'Z domestic'!BI50/'IO model'!$D$61)</f>
        <v>0.006402516996809861</v>
      </c>
      <c r="BJ50" s="38">
        <f>IF('IO model'!$D$62=0,0,'Z domestic'!BJ50/'IO model'!$D$62)</f>
        <v>0.004324759535893492</v>
      </c>
      <c r="BK50" s="38">
        <f>IF('IO model'!$D$63=0,0,'Z domestic'!BK50/'IO model'!$D$63)</f>
        <v>0.002974535228870489</v>
      </c>
      <c r="BL50" s="38">
        <f>IF('IO model'!$D$64=0,0,'Z domestic'!BL50/'IO model'!$D$64)</f>
        <v>0.0026190770431903736</v>
      </c>
      <c r="BM50" s="38">
        <f>IF('IO model'!$D$65=0,0,'Z domestic'!BM50/'IO model'!$D$65)</f>
        <v>0</v>
      </c>
      <c r="BN50" s="38">
        <f>IF('IO model'!$D$66=0,0,'Z domestic'!BN50/'IO model'!$D$66)</f>
        <v>0</v>
      </c>
    </row>
    <row r="51" spans="1:66" x14ac:dyDescent="0.25">
      <c r="A51" s="36" t="s">
        <v>294</v>
      </c>
      <c r="B51" s="27" t="s">
        <v>363</v>
      </c>
      <c r="C51" s="38">
        <f>IF('IO model'!$D$3=0,0,'Z domestic'!C51/'IO model'!$D$3)</f>
        <v>0.011862958433820648</v>
      </c>
      <c r="D51" s="38">
        <f>IF('IO model'!$D$4=0,0,'Z domestic'!D51/'IO model'!$D$4)</f>
        <v>0.0016268989160946098</v>
      </c>
      <c r="E51" s="38">
        <f>IF('IO model'!$D$5=0,0,'Z domestic'!E51/'IO model'!$D$5)</f>
        <v>0.0027691242644513666</v>
      </c>
      <c r="F51" s="38">
        <f>IF('IO model'!$D$6=0,0,'Z domestic'!F51/'IO model'!$D$6)</f>
        <v>0.002557030502573557</v>
      </c>
      <c r="G51" s="38">
        <f>IF('IO model'!$D$7=0,0,'Z domestic'!G51/'IO model'!$D$7)</f>
        <v>0.0020245432177250357</v>
      </c>
      <c r="H51" s="38">
        <f>IF('IO model'!$D$8=0,0,'Z domestic'!H51/'IO model'!$D$8)</f>
        <v>0.007174238791130223</v>
      </c>
      <c r="I51" s="38">
        <f>IF('IO model'!$D$9=0,0,'Z domestic'!I51/'IO model'!$D$9)</f>
        <v>0.0013685617767880834</v>
      </c>
      <c r="J51" s="38">
        <f>IF('IO model'!$D$10=0,0,'Z domestic'!J51/'IO model'!$D$10)</f>
        <v>0.0018175321464229718</v>
      </c>
      <c r="K51" s="38">
        <f>IF('IO model'!$D$11=0,0,'Z domestic'!K51/'IO model'!$D$11)</f>
        <v>0.003529992138197131</v>
      </c>
      <c r="L51" s="38">
        <f>IF('IO model'!$D$12=0,0,'Z domestic'!L51/'IO model'!$D$12)</f>
        <v>0.0009617463373830401</v>
      </c>
      <c r="M51" s="38">
        <f>IF('IO model'!$D$13=0,0,'Z domestic'!M51/'IO model'!$D$13)</f>
        <v>0.0024796064777059977</v>
      </c>
      <c r="N51" s="38">
        <f>IF('IO model'!$D$14=0,0,'Z domestic'!N51/'IO model'!$D$14)</f>
        <v>0.0018222019605827395</v>
      </c>
      <c r="O51" s="38">
        <f>IF('IO model'!$D$15=0,0,'Z domestic'!O51/'IO model'!$D$15)</f>
        <v>0.0021091080112751095</v>
      </c>
      <c r="P51" s="38">
        <f>IF('IO model'!$D$16=0,0,'Z domestic'!P51/'IO model'!$D$16)</f>
        <v>0.0021208121766297565</v>
      </c>
      <c r="Q51" s="38">
        <f>IF('IO model'!$D$17=0,0,'Z domestic'!Q51/'IO model'!$D$17)</f>
        <v>0.0013268727998029261</v>
      </c>
      <c r="R51" s="38">
        <f>IF('IO model'!$D$18=0,0,'Z domestic'!R51/'IO model'!$D$18)</f>
        <v>0.0019144457458778858</v>
      </c>
      <c r="S51" s="38">
        <f>IF('IO model'!$D$19=0,0,'Z domestic'!S51/'IO model'!$D$19)</f>
        <v>0.0032106757329851427</v>
      </c>
      <c r="T51" s="38">
        <f>IF('IO model'!$D$20=0,0,'Z domestic'!T51/'IO model'!$D$20)</f>
        <v>0.0033406789166877983</v>
      </c>
      <c r="U51" s="38">
        <f>IF('IO model'!$D$21=0,0,'Z domestic'!U51/'IO model'!$D$21)</f>
        <v>0.0027096203671527997</v>
      </c>
      <c r="V51" s="38">
        <f>IF('IO model'!$D$22=0,0,'Z domestic'!V51/'IO model'!$D$22)</f>
        <v>0.0026465798611964367</v>
      </c>
      <c r="W51" s="38">
        <f>IF('IO model'!$D$23=0,0,'Z domestic'!W51/'IO model'!$D$23)</f>
        <v>0.002208864479495083</v>
      </c>
      <c r="X51" s="38">
        <f>IF('IO model'!$D$24=0,0,'Z domestic'!X51/'IO model'!$D$24)</f>
        <v>0.004146662561673123</v>
      </c>
      <c r="Y51" s="38">
        <f>IF('IO model'!$D$25=0,0,'Z domestic'!Y51/'IO model'!$D$25)</f>
        <v>0.002113387368252883</v>
      </c>
      <c r="Z51" s="38">
        <f>IF('IO model'!$D$26=0,0,'Z domestic'!Z51/'IO model'!$D$26)</f>
        <v>0.0014482259879014775</v>
      </c>
      <c r="AA51" s="38">
        <f>IF('IO model'!$D$27=0,0,'Z domestic'!AA51/'IO model'!$D$27)</f>
        <v>0.003010592667667346</v>
      </c>
      <c r="AB51" s="38">
        <f>IF('IO model'!$D$28=0,0,'Z domestic'!AB51/'IO model'!$D$28)</f>
        <v>0.0037174542146972576</v>
      </c>
      <c r="AC51" s="38">
        <f>IF('IO model'!$D$29=0,0,'Z domestic'!AC51/'IO model'!$D$29)</f>
        <v>0.0019949912056865787</v>
      </c>
      <c r="AD51" s="38">
        <f>IF('IO model'!$D$30=0,0,'Z domestic'!AD51/'IO model'!$D$30)</f>
        <v>0.0040593060902883605</v>
      </c>
      <c r="AE51" s="38">
        <f>IF('IO model'!$D$31=0,0,'Z domestic'!AE51/'IO model'!$D$31)</f>
        <v>0.006440612032900727</v>
      </c>
      <c r="AF51" s="38">
        <f>IF('IO model'!$D$32=0,0,'Z domestic'!AF51/'IO model'!$D$32)</f>
        <v>0.0030225865186396255</v>
      </c>
      <c r="AG51" s="38">
        <f>IF('IO model'!$D$33=0,0,'Z domestic'!AG51/'IO model'!$D$33)</f>
        <v>0.0018415982067858361</v>
      </c>
      <c r="AH51" s="38">
        <f>IF('IO model'!$D$34=0,0,'Z domestic'!AH51/'IO model'!$D$34)</f>
        <v>0.0007191592873457572</v>
      </c>
      <c r="AI51" s="38">
        <f>IF('IO model'!$D$35=0,0,'Z domestic'!AI51/'IO model'!$D$35)</f>
        <v>0.00377907620472685</v>
      </c>
      <c r="AJ51" s="38">
        <f>IF('IO model'!$D$36=0,0,'Z domestic'!AJ51/'IO model'!$D$36)</f>
        <v>0.002362524789608285</v>
      </c>
      <c r="AK51" s="38">
        <f>IF('IO model'!$D$37=0,0,'Z domestic'!AK51/'IO model'!$D$37)</f>
        <v>0.0019070825098728727</v>
      </c>
      <c r="AL51" s="38">
        <f>IF('IO model'!$D$38=0,0,'Z domestic'!AL51/'IO model'!$D$38)</f>
        <v>0.002554217122650528</v>
      </c>
      <c r="AM51" s="38">
        <f>IF('IO model'!$D$39=0,0,'Z domestic'!AM51/'IO model'!$D$39)</f>
        <v>0.006819818867201516</v>
      </c>
      <c r="AN51" s="38">
        <f>IF('IO model'!$D$40=0,0,'Z domestic'!AN51/'IO model'!$D$40)</f>
        <v>0.006213407935176127</v>
      </c>
      <c r="AO51" s="38">
        <f>IF('IO model'!$D$41=0,0,'Z domestic'!AO51/'IO model'!$D$41)</f>
        <v>0.005359038753278616</v>
      </c>
      <c r="AP51" s="38">
        <f>IF('IO model'!$D$42=0,0,'Z domestic'!AP51/'IO model'!$D$42)</f>
        <v>0.005244802190018346</v>
      </c>
      <c r="AQ51" s="38">
        <f>IF('IO model'!$D$43=0,0,'Z domestic'!AQ51/'IO model'!$D$43)</f>
        <v>0.003987077888950713</v>
      </c>
      <c r="AR51" s="38">
        <f>IF('IO model'!$D$44=0,0,'Z domestic'!AR51/'IO model'!$D$44)</f>
        <v>0.00645336416191887</v>
      </c>
      <c r="AS51" s="38">
        <f>IF('IO model'!$D$45=0,0,'Z domestic'!AS51/'IO model'!$D$45)</f>
        <v>0.0075395818410173565</v>
      </c>
      <c r="AT51" s="38">
        <f>IF('IO model'!$D$46=0,0,'Z domestic'!AT51/'IO model'!$D$46)</f>
        <v>0.001339522662147402</v>
      </c>
      <c r="AU51" s="38">
        <f>IF('IO model'!$D$47=0,0,'Z domestic'!AU51/'IO model'!$D$47)</f>
        <v>0.008643045094846149</v>
      </c>
      <c r="AV51" s="38">
        <f>IF('IO model'!$D$48=0,0,'Z domestic'!AV51/'IO model'!$D$48)</f>
        <v>0.008583951320441497</v>
      </c>
      <c r="AW51" s="38">
        <f>IF('IO model'!$D$49=0,0,'Z domestic'!AW51/'IO model'!$D$49)</f>
        <v>0.003811526528591132</v>
      </c>
      <c r="AX51" s="38">
        <f>IF('IO model'!$D$50=0,0,'Z domestic'!AX51/'IO model'!$D$50)</f>
        <v>0.014924811268029801</v>
      </c>
      <c r="AY51" s="38">
        <f>IF('IO model'!$D$51=0,0,'Z domestic'!AY51/'IO model'!$D$51)</f>
        <v>0.038233230139232154</v>
      </c>
      <c r="AZ51" s="38">
        <f>IF('IO model'!$D$52=0,0,'Z domestic'!AZ51/'IO model'!$D$52)</f>
        <v>0.004630368486135493</v>
      </c>
      <c r="BA51" s="38">
        <f>IF('IO model'!$D$53=0,0,'Z domestic'!BA51/'IO model'!$D$53)</f>
        <v>0.0034781727483876954</v>
      </c>
      <c r="BB51" s="38">
        <f>IF('IO model'!$D$54=0,0,'Z domestic'!BB51/'IO model'!$D$54)</f>
        <v>0.0038630030101425763</v>
      </c>
      <c r="BC51" s="38">
        <f>IF('IO model'!$D$55=0,0,'Z domestic'!BC51/'IO model'!$D$55)</f>
        <v>0.007146792993594638</v>
      </c>
      <c r="BD51" s="38">
        <f>IF('IO model'!$D$56=0,0,'Z domestic'!BD51/'IO model'!$D$56)</f>
        <v>0.003064452201325544</v>
      </c>
      <c r="BE51" s="38">
        <f>IF('IO model'!$D$57=0,0,'Z domestic'!BE51/'IO model'!$D$57)</f>
        <v>0.002266116678584864</v>
      </c>
      <c r="BF51" s="38">
        <f>IF('IO model'!$D$58=0,0,'Z domestic'!BF51/'IO model'!$D$58)</f>
        <v>0.0018623526972939358</v>
      </c>
      <c r="BG51" s="38">
        <f>IF('IO model'!$D$59=0,0,'Z domestic'!BG51/'IO model'!$D$59)</f>
        <v>0.0021438101171460176</v>
      </c>
      <c r="BH51" s="38">
        <f>IF('IO model'!$D$60=0,0,'Z domestic'!BH51/'IO model'!$D$60)</f>
        <v>0.007472841504012455</v>
      </c>
      <c r="BI51" s="38">
        <f>IF('IO model'!$D$61=0,0,'Z domestic'!BI51/'IO model'!$D$61)</f>
        <v>0.00841047273867957</v>
      </c>
      <c r="BJ51" s="38">
        <f>IF('IO model'!$D$62=0,0,'Z domestic'!BJ51/'IO model'!$D$62)</f>
        <v>0.005328310784581543</v>
      </c>
      <c r="BK51" s="38">
        <f>IF('IO model'!$D$63=0,0,'Z domestic'!BK51/'IO model'!$D$63)</f>
        <v>0.0032276206842680832</v>
      </c>
      <c r="BL51" s="38">
        <f>IF('IO model'!$D$64=0,0,'Z domestic'!BL51/'IO model'!$D$64)</f>
        <v>0.003741387092479727</v>
      </c>
      <c r="BM51" s="38">
        <f>IF('IO model'!$D$65=0,0,'Z domestic'!BM51/'IO model'!$D$65)</f>
        <v>0</v>
      </c>
      <c r="BN51" s="38">
        <f>IF('IO model'!$D$66=0,0,'Z domestic'!BN51/'IO model'!$D$66)</f>
        <v>0</v>
      </c>
    </row>
    <row r="52" spans="1:66" x14ac:dyDescent="0.25">
      <c r="A52" s="36" t="s">
        <v>295</v>
      </c>
      <c r="B52" s="27" t="s">
        <v>364</v>
      </c>
      <c r="C52" s="38">
        <f>IF('IO model'!$D$3=0,0,'Z domestic'!C52/'IO model'!$D$3)</f>
        <v>0.00595373699338464</v>
      </c>
      <c r="D52" s="38">
        <f>IF('IO model'!$D$4=0,0,'Z domestic'!D52/'IO model'!$D$4)</f>
        <v>0.0033802988305863396</v>
      </c>
      <c r="E52" s="38">
        <f>IF('IO model'!$D$5=0,0,'Z domestic'!E52/'IO model'!$D$5)</f>
        <v>0.005959046823990932</v>
      </c>
      <c r="F52" s="38">
        <f>IF('IO model'!$D$6=0,0,'Z domestic'!F52/'IO model'!$D$6)</f>
        <v>0.0066537881695334184</v>
      </c>
      <c r="G52" s="38">
        <f>IF('IO model'!$D$7=0,0,'Z domestic'!G52/'IO model'!$D$7)</f>
        <v>0.0047310223446587075</v>
      </c>
      <c r="H52" s="38">
        <f>IF('IO model'!$D$8=0,0,'Z domestic'!H52/'IO model'!$D$8)</f>
        <v>0.004263437205208876</v>
      </c>
      <c r="I52" s="38">
        <f>IF('IO model'!$D$9=0,0,'Z domestic'!I52/'IO model'!$D$9)</f>
        <v>0.004628443115296945</v>
      </c>
      <c r="J52" s="38">
        <f>IF('IO model'!$D$10=0,0,'Z domestic'!J52/'IO model'!$D$10)</f>
        <v>0.005334237167770232</v>
      </c>
      <c r="K52" s="38">
        <f>IF('IO model'!$D$11=0,0,'Z domestic'!K52/'IO model'!$D$11)</f>
        <v>0.012939987290322304</v>
      </c>
      <c r="L52" s="38">
        <f>IF('IO model'!$D$12=0,0,'Z domestic'!L52/'IO model'!$D$12)</f>
        <v>0.002454510371743614</v>
      </c>
      <c r="M52" s="38">
        <f>IF('IO model'!$D$13=0,0,'Z domestic'!M52/'IO model'!$D$13)</f>
        <v>0.007776052217502539</v>
      </c>
      <c r="N52" s="38">
        <f>IF('IO model'!$D$14=0,0,'Z domestic'!N52/'IO model'!$D$14)</f>
        <v>0.017329084130238332</v>
      </c>
      <c r="O52" s="38">
        <f>IF('IO model'!$D$15=0,0,'Z domestic'!O52/'IO model'!$D$15)</f>
        <v>0.006350026724710815</v>
      </c>
      <c r="P52" s="38">
        <f>IF('IO model'!$D$16=0,0,'Z domestic'!P52/'IO model'!$D$16)</f>
        <v>0.007642373202746184</v>
      </c>
      <c r="Q52" s="38">
        <f>IF('IO model'!$D$17=0,0,'Z domestic'!Q52/'IO model'!$D$17)</f>
        <v>0.0031372922974229394</v>
      </c>
      <c r="R52" s="38">
        <f>IF('IO model'!$D$18=0,0,'Z domestic'!R52/'IO model'!$D$18)</f>
        <v>0.005069617445230868</v>
      </c>
      <c r="S52" s="38">
        <f>IF('IO model'!$D$19=0,0,'Z domestic'!S52/'IO model'!$D$19)</f>
        <v>0.005728151894196554</v>
      </c>
      <c r="T52" s="38">
        <f>IF('IO model'!$D$20=0,0,'Z domestic'!T52/'IO model'!$D$20)</f>
        <v>0.00535723230253803</v>
      </c>
      <c r="U52" s="38">
        <f>IF('IO model'!$D$21=0,0,'Z domestic'!U52/'IO model'!$D$21)</f>
        <v>0.004896475848414127</v>
      </c>
      <c r="V52" s="38">
        <f>IF('IO model'!$D$22=0,0,'Z domestic'!V52/'IO model'!$D$22)</f>
        <v>0.004215888585479104</v>
      </c>
      <c r="W52" s="38">
        <f>IF('IO model'!$D$23=0,0,'Z domestic'!W52/'IO model'!$D$23)</f>
        <v>0.004747886041940576</v>
      </c>
      <c r="X52" s="38">
        <f>IF('IO model'!$D$24=0,0,'Z domestic'!X52/'IO model'!$D$24)</f>
        <v>0.005103859432067952</v>
      </c>
      <c r="Y52" s="38">
        <f>IF('IO model'!$D$25=0,0,'Z domestic'!Y52/'IO model'!$D$25)</f>
        <v>0.006299613613426091</v>
      </c>
      <c r="Z52" s="38">
        <f>IF('IO model'!$D$26=0,0,'Z domestic'!Z52/'IO model'!$D$26)</f>
        <v>0.005095980353630015</v>
      </c>
      <c r="AA52" s="38">
        <f>IF('IO model'!$D$27=0,0,'Z domestic'!AA52/'IO model'!$D$27)</f>
        <v>0.011673173937276468</v>
      </c>
      <c r="AB52" s="38">
        <f>IF('IO model'!$D$28=0,0,'Z domestic'!AB52/'IO model'!$D$28)</f>
        <v>0.011810468318042899</v>
      </c>
      <c r="AC52" s="38">
        <f>IF('IO model'!$D$29=0,0,'Z domestic'!AC52/'IO model'!$D$29)</f>
        <v>0.010886361819399327</v>
      </c>
      <c r="AD52" s="38">
        <f>IF('IO model'!$D$30=0,0,'Z domestic'!AD52/'IO model'!$D$30)</f>
        <v>0.006783233153239727</v>
      </c>
      <c r="AE52" s="38">
        <f>IF('IO model'!$D$31=0,0,'Z domestic'!AE52/'IO model'!$D$31)</f>
        <v>0.011353456784827768</v>
      </c>
      <c r="AF52" s="38">
        <f>IF('IO model'!$D$32=0,0,'Z domestic'!AF52/'IO model'!$D$32)</f>
        <v>0.009346465585559672</v>
      </c>
      <c r="AG52" s="38">
        <f>IF('IO model'!$D$33=0,0,'Z domestic'!AG52/'IO model'!$D$33)</f>
        <v>0.013539114017722337</v>
      </c>
      <c r="AH52" s="38">
        <f>IF('IO model'!$D$34=0,0,'Z domestic'!AH52/'IO model'!$D$34)</f>
        <v>0.016856046709309895</v>
      </c>
      <c r="AI52" s="38">
        <f>IF('IO model'!$D$35=0,0,'Z domestic'!AI52/'IO model'!$D$35)</f>
        <v>0.0382260549367465</v>
      </c>
      <c r="AJ52" s="38">
        <f>IF('IO model'!$D$36=0,0,'Z domestic'!AJ52/'IO model'!$D$36)</f>
        <v>0.01080142494340958</v>
      </c>
      <c r="AK52" s="38">
        <f>IF('IO model'!$D$37=0,0,'Z domestic'!AK52/'IO model'!$D$37)</f>
        <v>0.006933335179269217</v>
      </c>
      <c r="AL52" s="38">
        <f>IF('IO model'!$D$38=0,0,'Z domestic'!AL52/'IO model'!$D$38)</f>
        <v>0.007110957593709363</v>
      </c>
      <c r="AM52" s="38">
        <f>IF('IO model'!$D$39=0,0,'Z domestic'!AM52/'IO model'!$D$39)</f>
        <v>0.008313292320428458</v>
      </c>
      <c r="AN52" s="38">
        <f>IF('IO model'!$D$40=0,0,'Z domestic'!AN52/'IO model'!$D$40)</f>
        <v>0.040508545681267175</v>
      </c>
      <c r="AO52" s="38">
        <f>IF('IO model'!$D$41=0,0,'Z domestic'!AO52/'IO model'!$D$41)</f>
        <v>0.016551920007620093</v>
      </c>
      <c r="AP52" s="38">
        <f>IF('IO model'!$D$42=0,0,'Z domestic'!AP52/'IO model'!$D$42)</f>
        <v>0.014992147402401354</v>
      </c>
      <c r="AQ52" s="38">
        <f>IF('IO model'!$D$43=0,0,'Z domestic'!AQ52/'IO model'!$D$43)</f>
        <v>0.0036625510803159505</v>
      </c>
      <c r="AR52" s="38">
        <f>IF('IO model'!$D$44=0,0,'Z domestic'!AR52/'IO model'!$D$44)</f>
        <v>0.006850686003328631</v>
      </c>
      <c r="AS52" s="38">
        <f>IF('IO model'!$D$45=0,0,'Z domestic'!AS52/'IO model'!$D$45)</f>
        <v>0.01054327261280303</v>
      </c>
      <c r="AT52" s="38">
        <f>IF('IO model'!$D$46=0,0,'Z domestic'!AT52/'IO model'!$D$46)</f>
        <v>0.0006673901587623162</v>
      </c>
      <c r="AU52" s="38">
        <f>IF('IO model'!$D$47=0,0,'Z domestic'!AU52/'IO model'!$D$47)</f>
        <v>0.011036620414864048</v>
      </c>
      <c r="AV52" s="38">
        <f>IF('IO model'!$D$48=0,0,'Z domestic'!AV52/'IO model'!$D$48)</f>
        <v>0.007428110634224926</v>
      </c>
      <c r="AW52" s="38">
        <f>IF('IO model'!$D$49=0,0,'Z domestic'!AW52/'IO model'!$D$49)</f>
        <v>0.008411827297126816</v>
      </c>
      <c r="AX52" s="38">
        <f>IF('IO model'!$D$50=0,0,'Z domestic'!AX52/'IO model'!$D$50)</f>
        <v>0.011131349343094015</v>
      </c>
      <c r="AY52" s="38">
        <f>IF('IO model'!$D$51=0,0,'Z domestic'!AY52/'IO model'!$D$51)</f>
        <v>0.009823922760505706</v>
      </c>
      <c r="AZ52" s="38">
        <f>IF('IO model'!$D$52=0,0,'Z domestic'!AZ52/'IO model'!$D$52)</f>
        <v>0.08849676417039322</v>
      </c>
      <c r="BA52" s="38">
        <f>IF('IO model'!$D$53=0,0,'Z domestic'!BA52/'IO model'!$D$53)</f>
        <v>0.0022517948015487745</v>
      </c>
      <c r="BB52" s="38">
        <f>IF('IO model'!$D$54=0,0,'Z domestic'!BB52/'IO model'!$D$54)</f>
        <v>0.008333938340344764</v>
      </c>
      <c r="BC52" s="38">
        <f>IF('IO model'!$D$55=0,0,'Z domestic'!BC52/'IO model'!$D$55)</f>
        <v>0.018544237618995676</v>
      </c>
      <c r="BD52" s="38">
        <f>IF('IO model'!$D$56=0,0,'Z domestic'!BD52/'IO model'!$D$56)</f>
        <v>0.004654801543586237</v>
      </c>
      <c r="BE52" s="38">
        <f>IF('IO model'!$D$57=0,0,'Z domestic'!BE52/'IO model'!$D$57)</f>
        <v>0.003983735050005592</v>
      </c>
      <c r="BF52" s="38">
        <f>IF('IO model'!$D$58=0,0,'Z domestic'!BF52/'IO model'!$D$58)</f>
        <v>0.0038429462135829437</v>
      </c>
      <c r="BG52" s="38">
        <f>IF('IO model'!$D$59=0,0,'Z domestic'!BG52/'IO model'!$D$59)</f>
        <v>0.005012982002249303</v>
      </c>
      <c r="BH52" s="38">
        <f>IF('IO model'!$D$60=0,0,'Z domestic'!BH52/'IO model'!$D$60)</f>
        <v>0.00891783234789409</v>
      </c>
      <c r="BI52" s="38">
        <f>IF('IO model'!$D$61=0,0,'Z domestic'!BI52/'IO model'!$D$61)</f>
        <v>0.012785721099570841</v>
      </c>
      <c r="BJ52" s="38">
        <f>IF('IO model'!$D$62=0,0,'Z domestic'!BJ52/'IO model'!$D$62)</f>
        <v>0.0065009417278909624</v>
      </c>
      <c r="BK52" s="38">
        <f>IF('IO model'!$D$63=0,0,'Z domestic'!BK52/'IO model'!$D$63)</f>
        <v>0.006942665208561162</v>
      </c>
      <c r="BL52" s="38">
        <f>IF('IO model'!$D$64=0,0,'Z domestic'!BL52/'IO model'!$D$64)</f>
        <v>0.01275540376907357</v>
      </c>
      <c r="BM52" s="38">
        <f>IF('IO model'!$D$65=0,0,'Z domestic'!BM52/'IO model'!$D$65)</f>
        <v>0</v>
      </c>
      <c r="BN52" s="38">
        <f>IF('IO model'!$D$66=0,0,'Z domestic'!BN52/'IO model'!$D$66)</f>
        <v>0</v>
      </c>
    </row>
    <row r="53" spans="1:66" x14ac:dyDescent="0.25">
      <c r="A53" s="36" t="s">
        <v>296</v>
      </c>
      <c r="B53" s="27" t="s">
        <v>365</v>
      </c>
      <c r="C53" s="38">
        <f>IF('IO model'!$D$3=0,0,'Z domestic'!C53/'IO model'!$D$3)</f>
        <v>0.006236541682705358</v>
      </c>
      <c r="D53" s="38">
        <f>IF('IO model'!$D$4=0,0,'Z domestic'!D53/'IO model'!$D$4)</f>
        <v>0.0023106448188233487</v>
      </c>
      <c r="E53" s="38">
        <f>IF('IO model'!$D$5=0,0,'Z domestic'!E53/'IO model'!$D$5)</f>
        <v>0.001839295773691962</v>
      </c>
      <c r="F53" s="38">
        <f>IF('IO model'!$D$6=0,0,'Z domestic'!F53/'IO model'!$D$6)</f>
        <v>0.00475782120802017</v>
      </c>
      <c r="G53" s="38">
        <f>IF('IO model'!$D$7=0,0,'Z domestic'!G53/'IO model'!$D$7)</f>
        <v>0.009338136610863882</v>
      </c>
      <c r="H53" s="38">
        <f>IF('IO model'!$D$8=0,0,'Z domestic'!H53/'IO model'!$D$8)</f>
        <v>0.004637168670148386</v>
      </c>
      <c r="I53" s="38">
        <f>IF('IO model'!$D$9=0,0,'Z domestic'!I53/'IO model'!$D$9)</f>
        <v>0.005985124033336559</v>
      </c>
      <c r="J53" s="38">
        <f>IF('IO model'!$D$10=0,0,'Z domestic'!J53/'IO model'!$D$10)</f>
        <v>0.005987454813882287</v>
      </c>
      <c r="K53" s="38">
        <f>IF('IO model'!$D$11=0,0,'Z domestic'!K53/'IO model'!$D$11)</f>
        <v>0.00996870917158207</v>
      </c>
      <c r="L53" s="38">
        <f>IF('IO model'!$D$12=0,0,'Z domestic'!L53/'IO model'!$D$12)</f>
        <v>0.0007271874999426004</v>
      </c>
      <c r="M53" s="38">
        <f>IF('IO model'!$D$13=0,0,'Z domestic'!M53/'IO model'!$D$13)</f>
        <v>0.004775310778133133</v>
      </c>
      <c r="N53" s="38">
        <f>IF('IO model'!$D$14=0,0,'Z domestic'!N53/'IO model'!$D$14)</f>
        <v>0.007601254523210674</v>
      </c>
      <c r="O53" s="38">
        <f>IF('IO model'!$D$15=0,0,'Z domestic'!O53/'IO model'!$D$15)</f>
        <v>0.009064259546131168</v>
      </c>
      <c r="P53" s="38">
        <f>IF('IO model'!$D$16=0,0,'Z domestic'!P53/'IO model'!$D$16)</f>
        <v>0.009563783134633387</v>
      </c>
      <c r="Q53" s="38">
        <f>IF('IO model'!$D$17=0,0,'Z domestic'!Q53/'IO model'!$D$17)</f>
        <v>0.0040696195993356705</v>
      </c>
      <c r="R53" s="38">
        <f>IF('IO model'!$D$18=0,0,'Z domestic'!R53/'IO model'!$D$18)</f>
        <v>0.00939351939476252</v>
      </c>
      <c r="S53" s="38">
        <f>IF('IO model'!$D$19=0,0,'Z domestic'!S53/'IO model'!$D$19)</f>
        <v>0.006905697538771304</v>
      </c>
      <c r="T53" s="38">
        <f>IF('IO model'!$D$20=0,0,'Z domestic'!T53/'IO model'!$D$20)</f>
        <v>0.00865794349446123</v>
      </c>
      <c r="U53" s="38">
        <f>IF('IO model'!$D$21=0,0,'Z domestic'!U53/'IO model'!$D$21)</f>
        <v>0.00883587814756725</v>
      </c>
      <c r="V53" s="38">
        <f>IF('IO model'!$D$22=0,0,'Z domestic'!V53/'IO model'!$D$22)</f>
        <v>0.005843989588388208</v>
      </c>
      <c r="W53" s="38">
        <f>IF('IO model'!$D$23=0,0,'Z domestic'!W53/'IO model'!$D$23)</f>
        <v>0.012642707742458419</v>
      </c>
      <c r="X53" s="38">
        <f>IF('IO model'!$D$24=0,0,'Z domestic'!X53/'IO model'!$D$24)</f>
        <v>0.006587157418168596</v>
      </c>
      <c r="Y53" s="38">
        <f>IF('IO model'!$D$25=0,0,'Z domestic'!Y53/'IO model'!$D$25)</f>
        <v>0.01596353555271446</v>
      </c>
      <c r="Z53" s="38">
        <f>IF('IO model'!$D$26=0,0,'Z domestic'!Z53/'IO model'!$D$26)</f>
        <v>0.002418204340856268</v>
      </c>
      <c r="AA53" s="38">
        <f>IF('IO model'!$D$27=0,0,'Z domestic'!AA53/'IO model'!$D$27)</f>
        <v>0.005046163846374245</v>
      </c>
      <c r="AB53" s="38">
        <f>IF('IO model'!$D$28=0,0,'Z domestic'!AB53/'IO model'!$D$28)</f>
        <v>0.0076550796951178396</v>
      </c>
      <c r="AC53" s="38">
        <f>IF('IO model'!$D$29=0,0,'Z domestic'!AC53/'IO model'!$D$29)</f>
        <v>0.007460457337282527</v>
      </c>
      <c r="AD53" s="38">
        <f>IF('IO model'!$D$30=0,0,'Z domestic'!AD53/'IO model'!$D$30)</f>
        <v>0.004395550837079574</v>
      </c>
      <c r="AE53" s="38">
        <f>IF('IO model'!$D$31=0,0,'Z domestic'!AE53/'IO model'!$D$31)</f>
        <v>0.007983869192345252</v>
      </c>
      <c r="AF53" s="38">
        <f>IF('IO model'!$D$32=0,0,'Z domestic'!AF53/'IO model'!$D$32)</f>
        <v>0.0066980445881471605</v>
      </c>
      <c r="AG53" s="38">
        <f>IF('IO model'!$D$33=0,0,'Z domestic'!AG53/'IO model'!$D$33)</f>
        <v>0.009298257837735772</v>
      </c>
      <c r="AH53" s="38">
        <f>IF('IO model'!$D$34=0,0,'Z domestic'!AH53/'IO model'!$D$34)</f>
        <v>0.009582926231678281</v>
      </c>
      <c r="AI53" s="38">
        <f>IF('IO model'!$D$35=0,0,'Z domestic'!AI53/'IO model'!$D$35)</f>
        <v>0.007444267641857713</v>
      </c>
      <c r="AJ53" s="38">
        <f>IF('IO model'!$D$36=0,0,'Z domestic'!AJ53/'IO model'!$D$36)</f>
        <v>0.015088552598485133</v>
      </c>
      <c r="AK53" s="38">
        <f>IF('IO model'!$D$37=0,0,'Z domestic'!AK53/'IO model'!$D$37)</f>
        <v>0.0177389823586215</v>
      </c>
      <c r="AL53" s="38">
        <f>IF('IO model'!$D$38=0,0,'Z domestic'!AL53/'IO model'!$D$38)</f>
        <v>0.005839144030829961</v>
      </c>
      <c r="AM53" s="38">
        <f>IF('IO model'!$D$39=0,0,'Z domestic'!AM53/'IO model'!$D$39)</f>
        <v>0.0033484533399127507</v>
      </c>
      <c r="AN53" s="38">
        <f>IF('IO model'!$D$40=0,0,'Z domestic'!AN53/'IO model'!$D$40)</f>
        <v>0.0024979951141046617</v>
      </c>
      <c r="AO53" s="38">
        <f>IF('IO model'!$D$41=0,0,'Z domestic'!AO53/'IO model'!$D$41)</f>
        <v>0.005976719225166748</v>
      </c>
      <c r="AP53" s="38">
        <f>IF('IO model'!$D$42=0,0,'Z domestic'!AP53/'IO model'!$D$42)</f>
        <v>0.005834109884112496</v>
      </c>
      <c r="AQ53" s="38">
        <f>IF('IO model'!$D$43=0,0,'Z domestic'!AQ53/'IO model'!$D$43)</f>
        <v>0.0029010875123450216</v>
      </c>
      <c r="AR53" s="38">
        <f>IF('IO model'!$D$44=0,0,'Z domestic'!AR53/'IO model'!$D$44)</f>
        <v>0.0017979187215110394</v>
      </c>
      <c r="AS53" s="38">
        <f>IF('IO model'!$D$45=0,0,'Z domestic'!AS53/'IO model'!$D$45)</f>
        <v>0.005343749297340011</v>
      </c>
      <c r="AT53" s="38">
        <f>IF('IO model'!$D$46=0,0,'Z domestic'!AT53/'IO model'!$D$46)</f>
        <v>0.0008319020937261816</v>
      </c>
      <c r="AU53" s="38">
        <f>IF('IO model'!$D$47=0,0,'Z domestic'!AU53/'IO model'!$D$47)</f>
        <v>0.006907963139892493</v>
      </c>
      <c r="AV53" s="38">
        <f>IF('IO model'!$D$48=0,0,'Z domestic'!AV53/'IO model'!$D$48)</f>
        <v>0.0096898386372364</v>
      </c>
      <c r="AW53" s="38">
        <f>IF('IO model'!$D$49=0,0,'Z domestic'!AW53/'IO model'!$D$49)</f>
        <v>0.005818278957319454</v>
      </c>
      <c r="AX53" s="38">
        <f>IF('IO model'!$D$50=0,0,'Z domestic'!AX53/'IO model'!$D$50)</f>
        <v>0.0053704996076228305</v>
      </c>
      <c r="AY53" s="38">
        <f>IF('IO model'!$D$51=0,0,'Z domestic'!AY53/'IO model'!$D$51)</f>
        <v>0.00691797850990012</v>
      </c>
      <c r="AZ53" s="38">
        <f>IF('IO model'!$D$52=0,0,'Z domestic'!AZ53/'IO model'!$D$52)</f>
        <v>0.009032746964747316</v>
      </c>
      <c r="BA53" s="38">
        <f>IF('IO model'!$D$53=0,0,'Z domestic'!BA53/'IO model'!$D$53)</f>
        <v>0.03813880829213559</v>
      </c>
      <c r="BB53" s="38">
        <f>IF('IO model'!$D$54=0,0,'Z domestic'!BB53/'IO model'!$D$54)</f>
        <v>0.004662410076677657</v>
      </c>
      <c r="BC53" s="38">
        <f>IF('IO model'!$D$55=0,0,'Z domestic'!BC53/'IO model'!$D$55)</f>
        <v>0.014281048578696687</v>
      </c>
      <c r="BD53" s="38">
        <f>IF('IO model'!$D$56=0,0,'Z domestic'!BD53/'IO model'!$D$56)</f>
        <v>0.003273487045060339</v>
      </c>
      <c r="BE53" s="38">
        <f>IF('IO model'!$D$57=0,0,'Z domestic'!BE53/'IO model'!$D$57)</f>
        <v>0.003415961459600701</v>
      </c>
      <c r="BF53" s="38">
        <f>IF('IO model'!$D$58=0,0,'Z domestic'!BF53/'IO model'!$D$58)</f>
        <v>0.005397537912009058</v>
      </c>
      <c r="BG53" s="38">
        <f>IF('IO model'!$D$59=0,0,'Z domestic'!BG53/'IO model'!$D$59)</f>
        <v>0.007514585617955478</v>
      </c>
      <c r="BH53" s="38">
        <f>IF('IO model'!$D$60=0,0,'Z domestic'!BH53/'IO model'!$D$60)</f>
        <v>0.0028175357559951184</v>
      </c>
      <c r="BI53" s="38">
        <f>IF('IO model'!$D$61=0,0,'Z domestic'!BI53/'IO model'!$D$61)</f>
        <v>0.0029443384836334925</v>
      </c>
      <c r="BJ53" s="38">
        <f>IF('IO model'!$D$62=0,0,'Z domestic'!BJ53/'IO model'!$D$62)</f>
        <v>0.004178108780354551</v>
      </c>
      <c r="BK53" s="38">
        <f>IF('IO model'!$D$63=0,0,'Z domestic'!BK53/'IO model'!$D$63)</f>
        <v>0.0067926886423996255</v>
      </c>
      <c r="BL53" s="38">
        <f>IF('IO model'!$D$64=0,0,'Z domestic'!BL53/'IO model'!$D$64)</f>
        <v>0.0031340879400996186</v>
      </c>
      <c r="BM53" s="38">
        <f>IF('IO model'!$D$65=0,0,'Z domestic'!BM53/'IO model'!$D$65)</f>
        <v>0</v>
      </c>
      <c r="BN53" s="38">
        <f>IF('IO model'!$D$66=0,0,'Z domestic'!BN53/'IO model'!$D$66)</f>
        <v>0</v>
      </c>
    </row>
    <row r="54" spans="1:66" x14ac:dyDescent="0.25">
      <c r="A54" s="36" t="s">
        <v>297</v>
      </c>
      <c r="B54" s="27" t="s">
        <v>366</v>
      </c>
      <c r="C54" s="38">
        <f>IF('IO model'!$D$3=0,0,'Z domestic'!C54/'IO model'!$D$3)</f>
        <v>0.00012010470756336702</v>
      </c>
      <c r="D54" s="38">
        <f>IF('IO model'!$D$4=0,0,'Z domestic'!D54/'IO model'!$D$4)</f>
        <v>0.00035388253981979214</v>
      </c>
      <c r="E54" s="38">
        <f>IF('IO model'!$D$5=0,0,'Z domestic'!E54/'IO model'!$D$5)</f>
        <v>0.000997699183515566</v>
      </c>
      <c r="F54" s="38">
        <f>IF('IO model'!$D$6=0,0,'Z domestic'!F54/'IO model'!$D$6)</f>
        <v>0.0004976339434092883</v>
      </c>
      <c r="G54" s="38">
        <f>IF('IO model'!$D$7=0,0,'Z domestic'!G54/'IO model'!$D$7)</f>
        <v>0.00023207011843375474</v>
      </c>
      <c r="H54" s="38">
        <f>IF('IO model'!$D$8=0,0,'Z domestic'!H54/'IO model'!$D$8)</f>
        <v>0.0004584907748494095</v>
      </c>
      <c r="I54" s="38">
        <f>IF('IO model'!$D$9=0,0,'Z domestic'!I54/'IO model'!$D$9)</f>
        <v>0.00031682289995920907</v>
      </c>
      <c r="J54" s="38">
        <f>IF('IO model'!$D$10=0,0,'Z domestic'!J54/'IO model'!$D$10)</f>
        <v>0.000311141418257904</v>
      </c>
      <c r="K54" s="38">
        <f>IF('IO model'!$D$11=0,0,'Z domestic'!K54/'IO model'!$D$11)</f>
        <v>0.0005189074226508066</v>
      </c>
      <c r="L54" s="38">
        <f>IF('IO model'!$D$12=0,0,'Z domestic'!L54/'IO model'!$D$12)</f>
        <v>0.00013867809104740168</v>
      </c>
      <c r="M54" s="38">
        <f>IF('IO model'!$D$13=0,0,'Z domestic'!M54/'IO model'!$D$13)</f>
        <v>0.0003589795714149516</v>
      </c>
      <c r="N54" s="38">
        <f>IF('IO model'!$D$14=0,0,'Z domestic'!N54/'IO model'!$D$14)</f>
        <v>0.0004074455425080885</v>
      </c>
      <c r="O54" s="38">
        <f>IF('IO model'!$D$15=0,0,'Z domestic'!O54/'IO model'!$D$15)</f>
        <v>0.000272152010491446</v>
      </c>
      <c r="P54" s="38">
        <f>IF('IO model'!$D$16=0,0,'Z domestic'!P54/'IO model'!$D$16)</f>
        <v>0.0005929395051212517</v>
      </c>
      <c r="Q54" s="38">
        <f>IF('IO model'!$D$17=0,0,'Z domestic'!Q54/'IO model'!$D$17)</f>
        <v>0.00017959170699533543</v>
      </c>
      <c r="R54" s="38">
        <f>IF('IO model'!$D$18=0,0,'Z domestic'!R54/'IO model'!$D$18)</f>
        <v>0.0004020560052976038</v>
      </c>
      <c r="S54" s="38">
        <f>IF('IO model'!$D$19=0,0,'Z domestic'!S54/'IO model'!$D$19)</f>
        <v>0.00033676988404035015</v>
      </c>
      <c r="T54" s="38">
        <f>IF('IO model'!$D$20=0,0,'Z domestic'!T54/'IO model'!$D$20)</f>
        <v>0.0008982356844823236</v>
      </c>
      <c r="U54" s="38">
        <f>IF('IO model'!$D$21=0,0,'Z domestic'!U54/'IO model'!$D$21)</f>
        <v>0.00035876021580787354</v>
      </c>
      <c r="V54" s="38">
        <f>IF('IO model'!$D$22=0,0,'Z domestic'!V54/'IO model'!$D$22)</f>
        <v>0.0004275886384014285</v>
      </c>
      <c r="W54" s="38">
        <f>IF('IO model'!$D$23=0,0,'Z domestic'!W54/'IO model'!$D$23)</f>
        <v>0.0004899223306378443</v>
      </c>
      <c r="X54" s="38">
        <f>IF('IO model'!$D$24=0,0,'Z domestic'!X54/'IO model'!$D$24)</f>
        <v>0.0003746639988970806</v>
      </c>
      <c r="Y54" s="38">
        <f>IF('IO model'!$D$25=0,0,'Z domestic'!Y54/'IO model'!$D$25)</f>
        <v>0.0004675241050643849</v>
      </c>
      <c r="Z54" s="38">
        <f>IF('IO model'!$D$26=0,0,'Z domestic'!Z54/'IO model'!$D$26)</f>
        <v>0.00034350609627332036</v>
      </c>
      <c r="AA54" s="38">
        <f>IF('IO model'!$D$27=0,0,'Z domestic'!AA54/'IO model'!$D$27)</f>
        <v>0.0006970548364059339</v>
      </c>
      <c r="AB54" s="38">
        <f>IF('IO model'!$D$28=0,0,'Z domestic'!AB54/'IO model'!$D$28)</f>
        <v>0.00042176558090124356</v>
      </c>
      <c r="AC54" s="38">
        <f>IF('IO model'!$D$29=0,0,'Z domestic'!AC54/'IO model'!$D$29)</f>
        <v>0.0002437974413926495</v>
      </c>
      <c r="AD54" s="38">
        <f>IF('IO model'!$D$30=0,0,'Z domestic'!AD54/'IO model'!$D$30)</f>
        <v>0.00038473685156271346</v>
      </c>
      <c r="AE54" s="38">
        <f>IF('IO model'!$D$31=0,0,'Z domestic'!AE54/'IO model'!$D$31)</f>
        <v>0.0006576673309725168</v>
      </c>
      <c r="AF54" s="38">
        <f>IF('IO model'!$D$32=0,0,'Z domestic'!AF54/'IO model'!$D$32)</f>
        <v>0.00029003626836178936</v>
      </c>
      <c r="AG54" s="38">
        <f>IF('IO model'!$D$33=0,0,'Z domestic'!AG54/'IO model'!$D$33)</f>
        <v>0.002828057668184409</v>
      </c>
      <c r="AH54" s="38">
        <f>IF('IO model'!$D$34=0,0,'Z domestic'!AH54/'IO model'!$D$34)</f>
        <v>0.0013216053729265707</v>
      </c>
      <c r="AI54" s="38">
        <f>IF('IO model'!$D$35=0,0,'Z domestic'!AI54/'IO model'!$D$35)</f>
        <v>0.0164626758491533</v>
      </c>
      <c r="AJ54" s="38">
        <f>IF('IO model'!$D$36=0,0,'Z domestic'!AJ54/'IO model'!$D$36)</f>
        <v>0.0013841560181712556</v>
      </c>
      <c r="AK54" s="38">
        <f>IF('IO model'!$D$37=0,0,'Z domestic'!AK54/'IO model'!$D$37)</f>
        <v>0.0004637913907857803</v>
      </c>
      <c r="AL54" s="38">
        <f>IF('IO model'!$D$38=0,0,'Z domestic'!AL54/'IO model'!$D$38)</f>
        <v>0.0018138186165611108</v>
      </c>
      <c r="AM54" s="38">
        <f>IF('IO model'!$D$39=0,0,'Z domestic'!AM54/'IO model'!$D$39)</f>
        <v>0.000309991766690978</v>
      </c>
      <c r="AN54" s="38">
        <f>IF('IO model'!$D$40=0,0,'Z domestic'!AN54/'IO model'!$D$40)</f>
        <v>0.0013953078716687603</v>
      </c>
      <c r="AO54" s="38">
        <f>IF('IO model'!$D$41=0,0,'Z domestic'!AO54/'IO model'!$D$41)</f>
        <v>0.001454322427463927</v>
      </c>
      <c r="AP54" s="38">
        <f>IF('IO model'!$D$42=0,0,'Z domestic'!AP54/'IO model'!$D$42)</f>
        <v>0.0005625457221486796</v>
      </c>
      <c r="AQ54" s="38">
        <f>IF('IO model'!$D$43=0,0,'Z domestic'!AQ54/'IO model'!$D$43)</f>
        <v>0.00034933369541001886</v>
      </c>
      <c r="AR54" s="38">
        <f>IF('IO model'!$D$44=0,0,'Z domestic'!AR54/'IO model'!$D$44)</f>
        <v>0.0006455856770710651</v>
      </c>
      <c r="AS54" s="38">
        <f>IF('IO model'!$D$45=0,0,'Z domestic'!AS54/'IO model'!$D$45)</f>
        <v>0.0005373943600895551</v>
      </c>
      <c r="AT54" s="38">
        <f>IF('IO model'!$D$46=0,0,'Z domestic'!AT54/'IO model'!$D$46)</f>
        <v>0.00007744248768982183</v>
      </c>
      <c r="AU54" s="38">
        <f>IF('IO model'!$D$47=0,0,'Z domestic'!AU54/'IO model'!$D$47)</f>
        <v>0.0006365347675148917</v>
      </c>
      <c r="AV54" s="38">
        <f>IF('IO model'!$D$48=0,0,'Z domestic'!AV54/'IO model'!$D$48)</f>
        <v>0.0003186757361766315</v>
      </c>
      <c r="AW54" s="38">
        <f>IF('IO model'!$D$49=0,0,'Z domestic'!AW54/'IO model'!$D$49)</f>
        <v>0.0005737650511522334</v>
      </c>
      <c r="AX54" s="38">
        <f>IF('IO model'!$D$50=0,0,'Z domestic'!AX54/'IO model'!$D$50)</f>
        <v>0.0007251014244304739</v>
      </c>
      <c r="AY54" s="38">
        <f>IF('IO model'!$D$51=0,0,'Z domestic'!AY54/'IO model'!$D$51)</f>
        <v>0.0005450565765039444</v>
      </c>
      <c r="AZ54" s="38">
        <f>IF('IO model'!$D$52=0,0,'Z domestic'!AZ54/'IO model'!$D$52)</f>
        <v>0.0009133171134727981</v>
      </c>
      <c r="BA54" s="38">
        <f>IF('IO model'!$D$53=0,0,'Z domestic'!BA54/'IO model'!$D$53)</f>
        <v>0.00028340666838714553</v>
      </c>
      <c r="BB54" s="38">
        <f>IF('IO model'!$D$54=0,0,'Z domestic'!BB54/'IO model'!$D$54)</f>
        <v>0.09293944850486144</v>
      </c>
      <c r="BC54" s="38">
        <f>IF('IO model'!$D$55=0,0,'Z domestic'!BC54/'IO model'!$D$55)</f>
        <v>0.00042063005492638653</v>
      </c>
      <c r="BD54" s="38">
        <f>IF('IO model'!$D$56=0,0,'Z domestic'!BD54/'IO model'!$D$56)</f>
        <v>0.00046575162818165587</v>
      </c>
      <c r="BE54" s="38">
        <f>IF('IO model'!$D$57=0,0,'Z domestic'!BE54/'IO model'!$D$57)</f>
        <v>0.0004242680475959698</v>
      </c>
      <c r="BF54" s="38">
        <f>IF('IO model'!$D$58=0,0,'Z domestic'!BF54/'IO model'!$D$58)</f>
        <v>0.00019924734097686211</v>
      </c>
      <c r="BG54" s="38">
        <f>IF('IO model'!$D$59=0,0,'Z domestic'!BG54/'IO model'!$D$59)</f>
        <v>0.00032348958581160657</v>
      </c>
      <c r="BH54" s="38">
        <f>IF('IO model'!$D$60=0,0,'Z domestic'!BH54/'IO model'!$D$60)</f>
        <v>0.0024208288163731296</v>
      </c>
      <c r="BI54" s="38">
        <f>IF('IO model'!$D$61=0,0,'Z domestic'!BI54/'IO model'!$D$61)</f>
        <v>0.006899385089158268</v>
      </c>
      <c r="BJ54" s="38">
        <f>IF('IO model'!$D$62=0,0,'Z domestic'!BJ54/'IO model'!$D$62)</f>
        <v>0.0006538898394030453</v>
      </c>
      <c r="BK54" s="38">
        <f>IF('IO model'!$D$63=0,0,'Z domestic'!BK54/'IO model'!$D$63)</f>
        <v>0.0010529604749257928</v>
      </c>
      <c r="BL54" s="38">
        <f>IF('IO model'!$D$64=0,0,'Z domestic'!BL54/'IO model'!$D$64)</f>
        <v>0.00029914124187107547</v>
      </c>
      <c r="BM54" s="38">
        <f>IF('IO model'!$D$65=0,0,'Z domestic'!BM54/'IO model'!$D$65)</f>
        <v>0</v>
      </c>
      <c r="BN54" s="38">
        <f>IF('IO model'!$D$66=0,0,'Z domestic'!BN54/'IO model'!$D$66)</f>
        <v>0</v>
      </c>
    </row>
    <row r="55" spans="1:66" x14ac:dyDescent="0.25">
      <c r="A55" s="36" t="s">
        <v>298</v>
      </c>
      <c r="B55" s="27" t="s">
        <v>367</v>
      </c>
      <c r="C55" s="38">
        <f>IF('IO model'!$D$3=0,0,'Z domestic'!C55/'IO model'!$D$3)</f>
        <v>0.004208378176206524</v>
      </c>
      <c r="D55" s="38">
        <f>IF('IO model'!$D$4=0,0,'Z domestic'!D55/'IO model'!$D$4)</f>
        <v>0.004152115048654845</v>
      </c>
      <c r="E55" s="38">
        <f>IF('IO model'!$D$5=0,0,'Z domestic'!E55/'IO model'!$D$5)</f>
        <v>0.0036582303395570753</v>
      </c>
      <c r="F55" s="38">
        <f>IF('IO model'!$D$6=0,0,'Z domestic'!F55/'IO model'!$D$6)</f>
        <v>0.011520868490589944</v>
      </c>
      <c r="G55" s="38">
        <f>IF('IO model'!$D$7=0,0,'Z domestic'!G55/'IO model'!$D$7)</f>
        <v>0.008904458336276516</v>
      </c>
      <c r="H55" s="38">
        <f>IF('IO model'!$D$8=0,0,'Z domestic'!H55/'IO model'!$D$8)</f>
        <v>0.010956787683637852</v>
      </c>
      <c r="I55" s="38">
        <f>IF('IO model'!$D$9=0,0,'Z domestic'!I55/'IO model'!$D$9)</f>
        <v>0.007005180620169512</v>
      </c>
      <c r="J55" s="38">
        <f>IF('IO model'!$D$10=0,0,'Z domestic'!J55/'IO model'!$D$10)</f>
        <v>0.010092817878705956</v>
      </c>
      <c r="K55" s="38">
        <f>IF('IO model'!$D$11=0,0,'Z domestic'!K55/'IO model'!$D$11)</f>
        <v>0.014264978298296418</v>
      </c>
      <c r="L55" s="38">
        <f>IF('IO model'!$D$12=0,0,'Z domestic'!L55/'IO model'!$D$12)</f>
        <v>0.006051507798208869</v>
      </c>
      <c r="M55" s="38">
        <f>IF('IO model'!$D$13=0,0,'Z domestic'!M55/'IO model'!$D$13)</f>
        <v>0.014110513074467776</v>
      </c>
      <c r="N55" s="38">
        <f>IF('IO model'!$D$14=0,0,'Z domestic'!N55/'IO model'!$D$14)</f>
        <v>0.011589053762896841</v>
      </c>
      <c r="O55" s="38">
        <f>IF('IO model'!$D$15=0,0,'Z domestic'!O55/'IO model'!$D$15)</f>
        <v>0.008153349109367831</v>
      </c>
      <c r="P55" s="38">
        <f>IF('IO model'!$D$16=0,0,'Z domestic'!P55/'IO model'!$D$16)</f>
        <v>0.010055516594781532</v>
      </c>
      <c r="Q55" s="38">
        <f>IF('IO model'!$D$17=0,0,'Z domestic'!Q55/'IO model'!$D$17)</f>
        <v>0.0075108668875803605</v>
      </c>
      <c r="R55" s="38">
        <f>IF('IO model'!$D$18=0,0,'Z domestic'!R55/'IO model'!$D$18)</f>
        <v>0.007885129415476484</v>
      </c>
      <c r="S55" s="38">
        <f>IF('IO model'!$D$19=0,0,'Z domestic'!S55/'IO model'!$D$19)</f>
        <v>0.007069103699336751</v>
      </c>
      <c r="T55" s="38">
        <f>IF('IO model'!$D$20=0,0,'Z domestic'!T55/'IO model'!$D$20)</f>
        <v>0.009534378601799226</v>
      </c>
      <c r="U55" s="38">
        <f>IF('IO model'!$D$21=0,0,'Z domestic'!U55/'IO model'!$D$21)</f>
        <v>0.009562130309303188</v>
      </c>
      <c r="V55" s="38">
        <f>IF('IO model'!$D$22=0,0,'Z domestic'!V55/'IO model'!$D$22)</f>
        <v>0.008451992812504836</v>
      </c>
      <c r="W55" s="38">
        <f>IF('IO model'!$D$23=0,0,'Z domestic'!W55/'IO model'!$D$23)</f>
        <v>0.009140697485236372</v>
      </c>
      <c r="X55" s="38">
        <f>IF('IO model'!$D$24=0,0,'Z domestic'!X55/'IO model'!$D$24)</f>
        <v>0.00947624901690881</v>
      </c>
      <c r="Y55" s="38">
        <f>IF('IO model'!$D$25=0,0,'Z domestic'!Y55/'IO model'!$D$25)</f>
        <v>0.010369060203561535</v>
      </c>
      <c r="Z55" s="38">
        <f>IF('IO model'!$D$26=0,0,'Z domestic'!Z55/'IO model'!$D$26)</f>
        <v>0.010984337389955494</v>
      </c>
      <c r="AA55" s="38">
        <f>IF('IO model'!$D$27=0,0,'Z domestic'!AA55/'IO model'!$D$27)</f>
        <v>0.026853004106779106</v>
      </c>
      <c r="AB55" s="38">
        <f>IF('IO model'!$D$28=0,0,'Z domestic'!AB55/'IO model'!$D$28)</f>
        <v>0.022837952572357226</v>
      </c>
      <c r="AC55" s="38">
        <f>IF('IO model'!$D$29=0,0,'Z domestic'!AC55/'IO model'!$D$29)</f>
        <v>0.012234772359447562</v>
      </c>
      <c r="AD55" s="38">
        <f>IF('IO model'!$D$30=0,0,'Z domestic'!AD55/'IO model'!$D$30)</f>
        <v>0.015651872964470057</v>
      </c>
      <c r="AE55" s="38">
        <f>IF('IO model'!$D$31=0,0,'Z domestic'!AE55/'IO model'!$D$31)</f>
        <v>0.020955706210227035</v>
      </c>
      <c r="AF55" s="38">
        <f>IF('IO model'!$D$32=0,0,'Z domestic'!AF55/'IO model'!$D$32)</f>
        <v>0.020698204995778815</v>
      </c>
      <c r="AG55" s="38">
        <f>IF('IO model'!$D$33=0,0,'Z domestic'!AG55/'IO model'!$D$33)</f>
        <v>0.012157785855023483</v>
      </c>
      <c r="AH55" s="38">
        <f>IF('IO model'!$D$34=0,0,'Z domestic'!AH55/'IO model'!$D$34)</f>
        <v>0.012855186807632186</v>
      </c>
      <c r="AI55" s="38">
        <f>IF('IO model'!$D$35=0,0,'Z domestic'!AI55/'IO model'!$D$35)</f>
        <v>0.012272349094774272</v>
      </c>
      <c r="AJ55" s="38">
        <f>IF('IO model'!$D$36=0,0,'Z domestic'!AJ55/'IO model'!$D$36)</f>
        <v>0.02141950138109557</v>
      </c>
      <c r="AK55" s="38">
        <f>IF('IO model'!$D$37=0,0,'Z domestic'!AK55/'IO model'!$D$37)</f>
        <v>0.014593507612754955</v>
      </c>
      <c r="AL55" s="38">
        <f>IF('IO model'!$D$38=0,0,'Z domestic'!AL55/'IO model'!$D$38)</f>
        <v>0.015348848580056043</v>
      </c>
      <c r="AM55" s="38">
        <f>IF('IO model'!$D$39=0,0,'Z domestic'!AM55/'IO model'!$D$39)</f>
        <v>0.018919439195069776</v>
      </c>
      <c r="AN55" s="38">
        <f>IF('IO model'!$D$40=0,0,'Z domestic'!AN55/'IO model'!$D$40)</f>
        <v>0.03101257167756799</v>
      </c>
      <c r="AO55" s="38">
        <f>IF('IO model'!$D$41=0,0,'Z domestic'!AO55/'IO model'!$D$41)</f>
        <v>0.01819732553358068</v>
      </c>
      <c r="AP55" s="38">
        <f>IF('IO model'!$D$42=0,0,'Z domestic'!AP55/'IO model'!$D$42)</f>
        <v>0.015971272701409692</v>
      </c>
      <c r="AQ55" s="38">
        <f>IF('IO model'!$D$43=0,0,'Z domestic'!AQ55/'IO model'!$D$43)</f>
        <v>0.01617085449658378</v>
      </c>
      <c r="AR55" s="38">
        <f>IF('IO model'!$D$44=0,0,'Z domestic'!AR55/'IO model'!$D$44)</f>
        <v>0.018817950073544424</v>
      </c>
      <c r="AS55" s="38">
        <f>IF('IO model'!$D$45=0,0,'Z domestic'!AS55/'IO model'!$D$45)</f>
        <v>0.02368614627533993</v>
      </c>
      <c r="AT55" s="38">
        <f>IF('IO model'!$D$46=0,0,'Z domestic'!AT55/'IO model'!$D$46)</f>
        <v>0.009023733348205326</v>
      </c>
      <c r="AU55" s="38">
        <f>IF('IO model'!$D$47=0,0,'Z domestic'!AU55/'IO model'!$D$47)</f>
        <v>0.023893246999300323</v>
      </c>
      <c r="AV55" s="38">
        <f>IF('IO model'!$D$48=0,0,'Z domestic'!AV55/'IO model'!$D$48)</f>
        <v>0.0195596432080589</v>
      </c>
      <c r="AW55" s="38">
        <f>IF('IO model'!$D$49=0,0,'Z domestic'!AW55/'IO model'!$D$49)</f>
        <v>0.014844185528497067</v>
      </c>
      <c r="AX55" s="38">
        <f>IF('IO model'!$D$50=0,0,'Z domestic'!AX55/'IO model'!$D$50)</f>
        <v>0.02626002299243334</v>
      </c>
      <c r="AY55" s="38">
        <f>IF('IO model'!$D$51=0,0,'Z domestic'!AY55/'IO model'!$D$51)</f>
        <v>0.026473035369071515</v>
      </c>
      <c r="AZ55" s="38">
        <f>IF('IO model'!$D$52=0,0,'Z domestic'!AZ55/'IO model'!$D$52)</f>
        <v>0.03718327031038125</v>
      </c>
      <c r="BA55" s="38">
        <f>IF('IO model'!$D$53=0,0,'Z domestic'!BA55/'IO model'!$D$53)</f>
        <v>0.009857399211356534</v>
      </c>
      <c r="BB55" s="38">
        <f>IF('IO model'!$D$54=0,0,'Z domestic'!BB55/'IO model'!$D$54)</f>
        <v>0.022300425472842892</v>
      </c>
      <c r="BC55" s="38">
        <f>IF('IO model'!$D$55=0,0,'Z domestic'!BC55/'IO model'!$D$55)</f>
        <v>0.07291897825135749</v>
      </c>
      <c r="BD55" s="38">
        <f>IF('IO model'!$D$56=0,0,'Z domestic'!BD55/'IO model'!$D$56)</f>
        <v>0.022393388401218267</v>
      </c>
      <c r="BE55" s="38">
        <f>IF('IO model'!$D$57=0,0,'Z domestic'!BE55/'IO model'!$D$57)</f>
        <v>0.010689839087393712</v>
      </c>
      <c r="BF55" s="38">
        <f>IF('IO model'!$D$58=0,0,'Z domestic'!BF55/'IO model'!$D$58)</f>
        <v>0.015260640079092983</v>
      </c>
      <c r="BG55" s="38">
        <f>IF('IO model'!$D$59=0,0,'Z domestic'!BG55/'IO model'!$D$59)</f>
        <v>0.01681537228413525</v>
      </c>
      <c r="BH55" s="38">
        <f>IF('IO model'!$D$60=0,0,'Z domestic'!BH55/'IO model'!$D$60)</f>
        <v>0.021652168751887517</v>
      </c>
      <c r="BI55" s="38">
        <f>IF('IO model'!$D$61=0,0,'Z domestic'!BI55/'IO model'!$D$61)</f>
        <v>0.023551196433786326</v>
      </c>
      <c r="BJ55" s="38">
        <f>IF('IO model'!$D$62=0,0,'Z domestic'!BJ55/'IO model'!$D$62)</f>
        <v>0.01951490230471727</v>
      </c>
      <c r="BK55" s="38">
        <f>IF('IO model'!$D$63=0,0,'Z domestic'!BK55/'IO model'!$D$63)</f>
        <v>0.01784096234963287</v>
      </c>
      <c r="BL55" s="38">
        <f>IF('IO model'!$D$64=0,0,'Z domestic'!BL55/'IO model'!$D$64)</f>
        <v>0.014937967971732215</v>
      </c>
      <c r="BM55" s="38">
        <f>IF('IO model'!$D$65=0,0,'Z domestic'!BM55/'IO model'!$D$65)</f>
        <v>0</v>
      </c>
      <c r="BN55" s="38">
        <f>IF('IO model'!$D$66=0,0,'Z domestic'!BN55/'IO model'!$D$66)</f>
        <v>0</v>
      </c>
    </row>
    <row r="56" spans="1:66" x14ac:dyDescent="0.25">
      <c r="A56" s="36" t="s">
        <v>299</v>
      </c>
      <c r="B56" s="27" t="s">
        <v>368</v>
      </c>
      <c r="C56" s="38">
        <f>IF('IO model'!$D$3=0,0,'Z domestic'!C56/'IO model'!$D$3)</f>
        <v>0.002596566017874304</v>
      </c>
      <c r="D56" s="38">
        <f>IF('IO model'!$D$4=0,0,'Z domestic'!D56/'IO model'!$D$4)</f>
        <v>0.006164922073783708</v>
      </c>
      <c r="E56" s="38">
        <f>IF('IO model'!$D$5=0,0,'Z domestic'!E56/'IO model'!$D$5)</f>
        <v>0.005714712330068753</v>
      </c>
      <c r="F56" s="38">
        <f>IF('IO model'!$D$6=0,0,'Z domestic'!F56/'IO model'!$D$6)</f>
        <v>0.005197612091586682</v>
      </c>
      <c r="G56" s="38">
        <f>IF('IO model'!$D$7=0,0,'Z domestic'!G56/'IO model'!$D$7)</f>
        <v>0.0035719226060135145</v>
      </c>
      <c r="H56" s="38">
        <f>IF('IO model'!$D$8=0,0,'Z domestic'!H56/'IO model'!$D$8)</f>
        <v>0.00324808215592551</v>
      </c>
      <c r="I56" s="38">
        <f>IF('IO model'!$D$9=0,0,'Z domestic'!I56/'IO model'!$D$9)</f>
        <v>0.003971035597881587</v>
      </c>
      <c r="J56" s="38">
        <f>IF('IO model'!$D$10=0,0,'Z domestic'!J56/'IO model'!$D$10)</f>
        <v>0.005398348439832019</v>
      </c>
      <c r="K56" s="38">
        <f>IF('IO model'!$D$11=0,0,'Z domestic'!K56/'IO model'!$D$11)</f>
        <v>0.0057250416192186245</v>
      </c>
      <c r="L56" s="38">
        <f>IF('IO model'!$D$12=0,0,'Z domestic'!L56/'IO model'!$D$12)</f>
        <v>0.0030321826847821286</v>
      </c>
      <c r="M56" s="38">
        <f>IF('IO model'!$D$13=0,0,'Z domestic'!M56/'IO model'!$D$13)</f>
        <v>0.004942508901606032</v>
      </c>
      <c r="N56" s="38">
        <f>IF('IO model'!$D$14=0,0,'Z domestic'!N56/'IO model'!$D$14)</f>
        <v>0.002785377387687395</v>
      </c>
      <c r="O56" s="38">
        <f>IF('IO model'!$D$15=0,0,'Z domestic'!O56/'IO model'!$D$15)</f>
        <v>0.004065743629442756</v>
      </c>
      <c r="P56" s="38">
        <f>IF('IO model'!$D$16=0,0,'Z domestic'!P56/'IO model'!$D$16)</f>
        <v>0.0047435160409700135</v>
      </c>
      <c r="Q56" s="38">
        <f>IF('IO model'!$D$17=0,0,'Z domestic'!Q56/'IO model'!$D$17)</f>
        <v>0.0062624661278915476</v>
      </c>
      <c r="R56" s="38">
        <f>IF('IO model'!$D$18=0,0,'Z domestic'!R56/'IO model'!$D$18)</f>
        <v>0.003176290438986601</v>
      </c>
      <c r="S56" s="38">
        <f>IF('IO model'!$D$19=0,0,'Z domestic'!S56/'IO model'!$D$19)</f>
        <v>0.0025340720993938404</v>
      </c>
      <c r="T56" s="38">
        <f>IF('IO model'!$D$20=0,0,'Z domestic'!T56/'IO model'!$D$20)</f>
        <v>0.0038296347183534142</v>
      </c>
      <c r="U56" s="38">
        <f>IF('IO model'!$D$21=0,0,'Z domestic'!U56/'IO model'!$D$21)</f>
        <v>0.0024641195492807453</v>
      </c>
      <c r="V56" s="38">
        <f>IF('IO model'!$D$22=0,0,'Z domestic'!V56/'IO model'!$D$22)</f>
        <v>0.0025041430473633</v>
      </c>
      <c r="W56" s="38">
        <f>IF('IO model'!$D$23=0,0,'Z domestic'!W56/'IO model'!$D$23)</f>
        <v>0.00229241144388209</v>
      </c>
      <c r="X56" s="38">
        <f>IF('IO model'!$D$24=0,0,'Z domestic'!X56/'IO model'!$D$24)</f>
        <v>0.0028858771316381425</v>
      </c>
      <c r="Y56" s="38">
        <f>IF('IO model'!$D$25=0,0,'Z domestic'!Y56/'IO model'!$D$25)</f>
        <v>0.002505896764352037</v>
      </c>
      <c r="Z56" s="38">
        <f>IF('IO model'!$D$26=0,0,'Z domestic'!Z56/'IO model'!$D$26)</f>
        <v>0.013469957146118846</v>
      </c>
      <c r="AA56" s="38">
        <f>IF('IO model'!$D$27=0,0,'Z domestic'!AA56/'IO model'!$D$27)</f>
        <v>0.014870503176659925</v>
      </c>
      <c r="AB56" s="38">
        <f>IF('IO model'!$D$28=0,0,'Z domestic'!AB56/'IO model'!$D$28)</f>
        <v>0.02354250062267186</v>
      </c>
      <c r="AC56" s="38">
        <f>IF('IO model'!$D$29=0,0,'Z domestic'!AC56/'IO model'!$D$29)</f>
        <v>0.005495894427173112</v>
      </c>
      <c r="AD56" s="38">
        <f>IF('IO model'!$D$30=0,0,'Z domestic'!AD56/'IO model'!$D$30)</f>
        <v>0.0037474304722909467</v>
      </c>
      <c r="AE56" s="38">
        <f>IF('IO model'!$D$31=0,0,'Z domestic'!AE56/'IO model'!$D$31)</f>
        <v>0.0032326752234344033</v>
      </c>
      <c r="AF56" s="38">
        <f>IF('IO model'!$D$32=0,0,'Z domestic'!AF56/'IO model'!$D$32)</f>
        <v>0.003838988207897926</v>
      </c>
      <c r="AG56" s="38">
        <f>IF('IO model'!$D$33=0,0,'Z domestic'!AG56/'IO model'!$D$33)</f>
        <v>0.00581256052861898</v>
      </c>
      <c r="AH56" s="38">
        <f>IF('IO model'!$D$34=0,0,'Z domestic'!AH56/'IO model'!$D$34)</f>
        <v>0.0031851547672837447</v>
      </c>
      <c r="AI56" s="38">
        <f>IF('IO model'!$D$35=0,0,'Z domestic'!AI56/'IO model'!$D$35)</f>
        <v>0.0040245611482115345</v>
      </c>
      <c r="AJ56" s="38">
        <f>IF('IO model'!$D$36=0,0,'Z domestic'!AJ56/'IO model'!$D$36)</f>
        <v>0.008560900639021013</v>
      </c>
      <c r="AK56" s="38">
        <f>IF('IO model'!$D$37=0,0,'Z domestic'!AK56/'IO model'!$D$37)</f>
        <v>0.0027522904026332277</v>
      </c>
      <c r="AL56" s="38">
        <f>IF('IO model'!$D$38=0,0,'Z domestic'!AL56/'IO model'!$D$38)</f>
        <v>0.003738156243236908</v>
      </c>
      <c r="AM56" s="38">
        <f>IF('IO model'!$D$39=0,0,'Z domestic'!AM56/'IO model'!$D$39)</f>
        <v>0.0025757333383944238</v>
      </c>
      <c r="AN56" s="38">
        <f>IF('IO model'!$D$40=0,0,'Z domestic'!AN56/'IO model'!$D$40)</f>
        <v>0.004787389383607682</v>
      </c>
      <c r="AO56" s="38">
        <f>IF('IO model'!$D$41=0,0,'Z domestic'!AO56/'IO model'!$D$41)</f>
        <v>0.004919373386828858</v>
      </c>
      <c r="AP56" s="38">
        <f>IF('IO model'!$D$42=0,0,'Z domestic'!AP56/'IO model'!$D$42)</f>
        <v>0.003508267725678719</v>
      </c>
      <c r="AQ56" s="38">
        <f>IF('IO model'!$D$43=0,0,'Z domestic'!AQ56/'IO model'!$D$43)</f>
        <v>0.0022448434931116546</v>
      </c>
      <c r="AR56" s="38">
        <f>IF('IO model'!$D$44=0,0,'Z domestic'!AR56/'IO model'!$D$44)</f>
        <v>0.0022520720433733873</v>
      </c>
      <c r="AS56" s="38">
        <f>IF('IO model'!$D$45=0,0,'Z domestic'!AS56/'IO model'!$D$45)</f>
        <v>0.0033734103823434</v>
      </c>
      <c r="AT56" s="38">
        <f>IF('IO model'!$D$46=0,0,'Z domestic'!AT56/'IO model'!$D$46)</f>
        <v>0.002268073739285621</v>
      </c>
      <c r="AU56" s="38">
        <f>IF('IO model'!$D$47=0,0,'Z domestic'!AU56/'IO model'!$D$47)</f>
        <v>0.008086584249318445</v>
      </c>
      <c r="AV56" s="38">
        <f>IF('IO model'!$D$48=0,0,'Z domestic'!AV56/'IO model'!$D$48)</f>
        <v>0.010265417416153045</v>
      </c>
      <c r="AW56" s="38">
        <f>IF('IO model'!$D$49=0,0,'Z domestic'!AW56/'IO model'!$D$49)</f>
        <v>0.004315657922009489</v>
      </c>
      <c r="AX56" s="38">
        <f>IF('IO model'!$D$50=0,0,'Z domestic'!AX56/'IO model'!$D$50)</f>
        <v>0.009790606693288467</v>
      </c>
      <c r="AY56" s="38">
        <f>IF('IO model'!$D$51=0,0,'Z domestic'!AY56/'IO model'!$D$51)</f>
        <v>0.010732145556529188</v>
      </c>
      <c r="AZ56" s="38">
        <f>IF('IO model'!$D$52=0,0,'Z domestic'!AZ56/'IO model'!$D$52)</f>
        <v>0.003791962375134758</v>
      </c>
      <c r="BA56" s="38">
        <f>IF('IO model'!$D$53=0,0,'Z domestic'!BA56/'IO model'!$D$53)</f>
        <v>0.003244576948989806</v>
      </c>
      <c r="BB56" s="38">
        <f>IF('IO model'!$D$54=0,0,'Z domestic'!BB56/'IO model'!$D$54)</f>
        <v>0.0029239789409691327</v>
      </c>
      <c r="BC56" s="38">
        <f>IF('IO model'!$D$55=0,0,'Z domestic'!BC56/'IO model'!$D$55)</f>
        <v>0.007864559629795402</v>
      </c>
      <c r="BD56" s="38">
        <f>IF('IO model'!$D$56=0,0,'Z domestic'!BD56/'IO model'!$D$56)</f>
        <v>0.01279247301933047</v>
      </c>
      <c r="BE56" s="38">
        <f>IF('IO model'!$D$57=0,0,'Z domestic'!BE56/'IO model'!$D$57)</f>
        <v>0.003724789624051487</v>
      </c>
      <c r="BF56" s="38">
        <f>IF('IO model'!$D$58=0,0,'Z domestic'!BF56/'IO model'!$D$58)</f>
        <v>0.002625217266508268</v>
      </c>
      <c r="BG56" s="38">
        <f>IF('IO model'!$D$59=0,0,'Z domestic'!BG56/'IO model'!$D$59)</f>
        <v>0.003734515748631255</v>
      </c>
      <c r="BH56" s="38">
        <f>IF('IO model'!$D$60=0,0,'Z domestic'!BH56/'IO model'!$D$60)</f>
        <v>0.008735844675922286</v>
      </c>
      <c r="BI56" s="38">
        <f>IF('IO model'!$D$61=0,0,'Z domestic'!BI56/'IO model'!$D$61)</f>
        <v>0.007738032882250455</v>
      </c>
      <c r="BJ56" s="38">
        <f>IF('IO model'!$D$62=0,0,'Z domestic'!BJ56/'IO model'!$D$62)</f>
        <v>0.008194039078113094</v>
      </c>
      <c r="BK56" s="38">
        <f>IF('IO model'!$D$63=0,0,'Z domestic'!BK56/'IO model'!$D$63)</f>
        <v>0.0026964536791126387</v>
      </c>
      <c r="BL56" s="38">
        <f>IF('IO model'!$D$64=0,0,'Z domestic'!BL56/'IO model'!$D$64)</f>
        <v>0.002462611322708162</v>
      </c>
      <c r="BM56" s="38">
        <f>IF('IO model'!$D$65=0,0,'Z domestic'!BM56/'IO model'!$D$65)</f>
        <v>0</v>
      </c>
      <c r="BN56" s="38">
        <f>IF('IO model'!$D$66=0,0,'Z domestic'!BN56/'IO model'!$D$66)</f>
        <v>0</v>
      </c>
    </row>
    <row r="57" spans="1:66" x14ac:dyDescent="0.25">
      <c r="A57" s="36" t="s">
        <v>300</v>
      </c>
      <c r="B57" s="27" t="s">
        <v>369</v>
      </c>
      <c r="C57" s="38">
        <f>IF('IO model'!$D$3=0,0,'Z domestic'!C57/'IO model'!$D$3)</f>
        <v>0.0005043350292886152</v>
      </c>
      <c r="D57" s="38">
        <f>IF('IO model'!$D$4=0,0,'Z domestic'!D57/'IO model'!$D$4)</f>
        <v>0.0008935133810834569</v>
      </c>
      <c r="E57" s="38">
        <f>IF('IO model'!$D$5=0,0,'Z domestic'!E57/'IO model'!$D$5)</f>
        <v>0.0012284595388865134</v>
      </c>
      <c r="F57" s="38">
        <f>IF('IO model'!$D$6=0,0,'Z domestic'!F57/'IO model'!$D$6)</f>
        <v>0.001146761614978231</v>
      </c>
      <c r="G57" s="38">
        <f>IF('IO model'!$D$7=0,0,'Z domestic'!G57/'IO model'!$D$7)</f>
        <v>0.0009231299004026274</v>
      </c>
      <c r="H57" s="38">
        <f>IF('IO model'!$D$8=0,0,'Z domestic'!H57/'IO model'!$D$8)</f>
        <v>0.0013873298445874372</v>
      </c>
      <c r="I57" s="38">
        <f>IF('IO model'!$D$9=0,0,'Z domestic'!I57/'IO model'!$D$9)</f>
        <v>0.0007417050390116484</v>
      </c>
      <c r="J57" s="38">
        <f>IF('IO model'!$D$10=0,0,'Z domestic'!J57/'IO model'!$D$10)</f>
        <v>0.0007688869341675868</v>
      </c>
      <c r="K57" s="38">
        <f>IF('IO model'!$D$11=0,0,'Z domestic'!K57/'IO model'!$D$11)</f>
        <v>0.0010747781137644102</v>
      </c>
      <c r="L57" s="38">
        <f>IF('IO model'!$D$12=0,0,'Z domestic'!L57/'IO model'!$D$12)</f>
        <v>0.0007901895995840027</v>
      </c>
      <c r="M57" s="38">
        <f>IF('IO model'!$D$13=0,0,'Z domestic'!M57/'IO model'!$D$13)</f>
        <v>0.0013339605232781232</v>
      </c>
      <c r="N57" s="38">
        <f>IF('IO model'!$D$14=0,0,'Z domestic'!N57/'IO model'!$D$14)</f>
        <v>0.00201865852995586</v>
      </c>
      <c r="O57" s="38">
        <f>IF('IO model'!$D$15=0,0,'Z domestic'!O57/'IO model'!$D$15)</f>
        <v>0.0008458854455851535</v>
      </c>
      <c r="P57" s="38">
        <f>IF('IO model'!$D$16=0,0,'Z domestic'!P57/'IO model'!$D$16)</f>
        <v>0.0010387728259135635</v>
      </c>
      <c r="Q57" s="38">
        <f>IF('IO model'!$D$17=0,0,'Z domestic'!Q57/'IO model'!$D$17)</f>
        <v>0.0005618200745385051</v>
      </c>
      <c r="R57" s="38">
        <f>IF('IO model'!$D$18=0,0,'Z domestic'!R57/'IO model'!$D$18)</f>
        <v>0.0012004083596290971</v>
      </c>
      <c r="S57" s="38">
        <f>IF('IO model'!$D$19=0,0,'Z domestic'!S57/'IO model'!$D$19)</f>
        <v>0.002050747315096355</v>
      </c>
      <c r="T57" s="38">
        <f>IF('IO model'!$D$20=0,0,'Z domestic'!T57/'IO model'!$D$20)</f>
        <v>0.001957639921424492</v>
      </c>
      <c r="U57" s="38">
        <f>IF('IO model'!$D$21=0,0,'Z domestic'!U57/'IO model'!$D$21)</f>
        <v>0.0016682666402099459</v>
      </c>
      <c r="V57" s="38">
        <f>IF('IO model'!$D$22=0,0,'Z domestic'!V57/'IO model'!$D$22)</f>
        <v>0.0025092433239002937</v>
      </c>
      <c r="W57" s="38">
        <f>IF('IO model'!$D$23=0,0,'Z domestic'!W57/'IO model'!$D$23)</f>
        <v>0.002312931750924513</v>
      </c>
      <c r="X57" s="38">
        <f>IF('IO model'!$D$24=0,0,'Z domestic'!X57/'IO model'!$D$24)</f>
        <v>0.0010732748490807696</v>
      </c>
      <c r="Y57" s="38">
        <f>IF('IO model'!$D$25=0,0,'Z domestic'!Y57/'IO model'!$D$25)</f>
        <v>0.002067567573047093</v>
      </c>
      <c r="Z57" s="38">
        <f>IF('IO model'!$D$26=0,0,'Z domestic'!Z57/'IO model'!$D$26)</f>
        <v>0.0008052347221712511</v>
      </c>
      <c r="AA57" s="38">
        <f>IF('IO model'!$D$27=0,0,'Z domestic'!AA57/'IO model'!$D$27)</f>
        <v>0.0016749272653925815</v>
      </c>
      <c r="AB57" s="38">
        <f>IF('IO model'!$D$28=0,0,'Z domestic'!AB57/'IO model'!$D$28)</f>
        <v>0.0015367266312282667</v>
      </c>
      <c r="AC57" s="38">
        <f>IF('IO model'!$D$29=0,0,'Z domestic'!AC57/'IO model'!$D$29)</f>
        <v>0.0009353608583517076</v>
      </c>
      <c r="AD57" s="38">
        <f>IF('IO model'!$D$30=0,0,'Z domestic'!AD57/'IO model'!$D$30)</f>
        <v>0.002056852931323118</v>
      </c>
      <c r="AE57" s="38">
        <f>IF('IO model'!$D$31=0,0,'Z domestic'!AE57/'IO model'!$D$31)</f>
        <v>0.0017821303768886017</v>
      </c>
      <c r="AF57" s="38">
        <f>IF('IO model'!$D$32=0,0,'Z domestic'!AF57/'IO model'!$D$32)</f>
        <v>0.001647166909493607</v>
      </c>
      <c r="AG57" s="38">
        <f>IF('IO model'!$D$33=0,0,'Z domestic'!AG57/'IO model'!$D$33)</f>
        <v>0.0020789856549601284</v>
      </c>
      <c r="AH57" s="38">
        <f>IF('IO model'!$D$34=0,0,'Z domestic'!AH57/'IO model'!$D$34)</f>
        <v>0.003696204117658922</v>
      </c>
      <c r="AI57" s="38">
        <f>IF('IO model'!$D$35=0,0,'Z domestic'!AI57/'IO model'!$D$35)</f>
        <v>0.004183367129692606</v>
      </c>
      <c r="AJ57" s="38">
        <f>IF('IO model'!$D$36=0,0,'Z domestic'!AJ57/'IO model'!$D$36)</f>
        <v>0.0016671081127401337</v>
      </c>
      <c r="AK57" s="38">
        <f>IF('IO model'!$D$37=0,0,'Z domestic'!AK57/'IO model'!$D$37)</f>
        <v>0.0029239624398196057</v>
      </c>
      <c r="AL57" s="38">
        <f>IF('IO model'!$D$38=0,0,'Z domestic'!AL57/'IO model'!$D$38)</f>
        <v>0.0010428893747519382</v>
      </c>
      <c r="AM57" s="38">
        <f>IF('IO model'!$D$39=0,0,'Z domestic'!AM57/'IO model'!$D$39)</f>
        <v>0.001523749617029122</v>
      </c>
      <c r="AN57" s="38">
        <f>IF('IO model'!$D$40=0,0,'Z domestic'!AN57/'IO model'!$D$40)</f>
        <v>0.0019399878547952697</v>
      </c>
      <c r="AO57" s="38">
        <f>IF('IO model'!$D$41=0,0,'Z domestic'!AO57/'IO model'!$D$41)</f>
        <v>0.0030947911560469388</v>
      </c>
      <c r="AP57" s="38">
        <f>IF('IO model'!$D$42=0,0,'Z domestic'!AP57/'IO model'!$D$42)</f>
        <v>0.003527862932255742</v>
      </c>
      <c r="AQ57" s="38">
        <f>IF('IO model'!$D$43=0,0,'Z domestic'!AQ57/'IO model'!$D$43)</f>
        <v>0.002721447303281687</v>
      </c>
      <c r="AR57" s="38">
        <f>IF('IO model'!$D$44=0,0,'Z domestic'!AR57/'IO model'!$D$44)</f>
        <v>0.0020536603835476855</v>
      </c>
      <c r="AS57" s="38">
        <f>IF('IO model'!$D$45=0,0,'Z domestic'!AS57/'IO model'!$D$45)</f>
        <v>0.0016857415431858847</v>
      </c>
      <c r="AT57" s="38">
        <f>IF('IO model'!$D$46=0,0,'Z domestic'!AT57/'IO model'!$D$46)</f>
        <v>0.0005890466255941682</v>
      </c>
      <c r="AU57" s="38">
        <f>IF('IO model'!$D$47=0,0,'Z domestic'!AU57/'IO model'!$D$47)</f>
        <v>0.003964188261198312</v>
      </c>
      <c r="AV57" s="38">
        <f>IF('IO model'!$D$48=0,0,'Z domestic'!AV57/'IO model'!$D$48)</f>
        <v>0.002234298251052254</v>
      </c>
      <c r="AW57" s="38">
        <f>IF('IO model'!$D$49=0,0,'Z domestic'!AW57/'IO model'!$D$49)</f>
        <v>0.014878391535804935</v>
      </c>
      <c r="AX57" s="38">
        <f>IF('IO model'!$D$50=0,0,'Z domestic'!AX57/'IO model'!$D$50)</f>
        <v>0.00401817386797015</v>
      </c>
      <c r="AY57" s="38">
        <f>IF('IO model'!$D$51=0,0,'Z domestic'!AY57/'IO model'!$D$51)</f>
        <v>0.004350620700843209</v>
      </c>
      <c r="AZ57" s="38">
        <f>IF('IO model'!$D$52=0,0,'Z domestic'!AZ57/'IO model'!$D$52)</f>
        <v>0.0014260232137254325</v>
      </c>
      <c r="BA57" s="38">
        <f>IF('IO model'!$D$53=0,0,'Z domestic'!BA57/'IO model'!$D$53)</f>
        <v>0.004616522866409396</v>
      </c>
      <c r="BB57" s="38">
        <f>IF('IO model'!$D$54=0,0,'Z domestic'!BB57/'IO model'!$D$54)</f>
        <v>0.0017041252436316692</v>
      </c>
      <c r="BC57" s="38">
        <f>IF('IO model'!$D$55=0,0,'Z domestic'!BC57/'IO model'!$D$55)</f>
        <v>0.002868245627892223</v>
      </c>
      <c r="BD57" s="38">
        <f>IF('IO model'!$D$56=0,0,'Z domestic'!BD57/'IO model'!$D$56)</f>
        <v>0.00585958844846863</v>
      </c>
      <c r="BE57" s="38">
        <f>IF('IO model'!$D$57=0,0,'Z domestic'!BE57/'IO model'!$D$57)</f>
        <v>0.026907342230747595</v>
      </c>
      <c r="BF57" s="38">
        <f>IF('IO model'!$D$58=0,0,'Z domestic'!BF57/'IO model'!$D$58)</f>
        <v>0.003978010237438408</v>
      </c>
      <c r="BG57" s="38">
        <f>IF('IO model'!$D$59=0,0,'Z domestic'!BG57/'IO model'!$D$59)</f>
        <v>0.004078661453947366</v>
      </c>
      <c r="BH57" s="38">
        <f>IF('IO model'!$D$60=0,0,'Z domestic'!BH57/'IO model'!$D$60)</f>
        <v>0.0033578252953262765</v>
      </c>
      <c r="BI57" s="38">
        <f>IF('IO model'!$D$61=0,0,'Z domestic'!BI57/'IO model'!$D$61)</f>
        <v>0.006118675978212714</v>
      </c>
      <c r="BJ57" s="38">
        <f>IF('IO model'!$D$62=0,0,'Z domestic'!BJ57/'IO model'!$D$62)</f>
        <v>0.0077673141345448804</v>
      </c>
      <c r="BK57" s="38">
        <f>IF('IO model'!$D$63=0,0,'Z domestic'!BK57/'IO model'!$D$63)</f>
        <v>0.0036463052648023748</v>
      </c>
      <c r="BL57" s="38">
        <f>IF('IO model'!$D$64=0,0,'Z domestic'!BL57/'IO model'!$D$64)</f>
        <v>0.0011366306406555226</v>
      </c>
      <c r="BM57" s="38">
        <f>IF('IO model'!$D$65=0,0,'Z domestic'!BM57/'IO model'!$D$65)</f>
        <v>0</v>
      </c>
      <c r="BN57" s="38">
        <f>IF('IO model'!$D$66=0,0,'Z domestic'!BN57/'IO model'!$D$66)</f>
        <v>0</v>
      </c>
    </row>
    <row r="58" spans="1:66" x14ac:dyDescent="0.25">
      <c r="A58" s="36" t="s">
        <v>301</v>
      </c>
      <c r="B58" s="27" t="s">
        <v>370</v>
      </c>
      <c r="C58" s="38">
        <f>IF('IO model'!$D$3=0,0,'Z domestic'!C58/'IO model'!$D$3)</f>
        <v>0.00043869641003886823</v>
      </c>
      <c r="D58" s="38">
        <f>IF('IO model'!$D$4=0,0,'Z domestic'!D58/'IO model'!$D$4)</f>
        <v>0.00043875029823811325</v>
      </c>
      <c r="E58" s="38">
        <f>IF('IO model'!$D$5=0,0,'Z domestic'!E58/'IO model'!$D$5)</f>
        <v>0.0010452086684448788</v>
      </c>
      <c r="F58" s="38">
        <f>IF('IO model'!$D$6=0,0,'Z domestic'!F58/'IO model'!$D$6)</f>
        <v>0.0009870045925553228</v>
      </c>
      <c r="G58" s="38">
        <f>IF('IO model'!$D$7=0,0,'Z domestic'!G58/'IO model'!$D$7)</f>
        <v>0.00040461432506887045</v>
      </c>
      <c r="H58" s="38">
        <f>IF('IO model'!$D$8=0,0,'Z domestic'!H58/'IO model'!$D$8)</f>
        <v>0.0004576124400316903</v>
      </c>
      <c r="I58" s="38">
        <f>IF('IO model'!$D$9=0,0,'Z domestic'!I58/'IO model'!$D$9)</f>
        <v>0.0003920683386995212</v>
      </c>
      <c r="J58" s="38">
        <f>IF('IO model'!$D$10=0,0,'Z domestic'!J58/'IO model'!$D$10)</f>
        <v>0.0003604577813823556</v>
      </c>
      <c r="K58" s="38">
        <f>IF('IO model'!$D$11=0,0,'Z domestic'!K58/'IO model'!$D$11)</f>
        <v>0.0006511221906138887</v>
      </c>
      <c r="L58" s="38">
        <f>IF('IO model'!$D$12=0,0,'Z domestic'!L58/'IO model'!$D$12)</f>
        <v>0.00028194817186458487</v>
      </c>
      <c r="M58" s="38">
        <f>IF('IO model'!$D$13=0,0,'Z domestic'!M58/'IO model'!$D$13)</f>
        <v>0.00042311683461332086</v>
      </c>
      <c r="N58" s="38">
        <f>IF('IO model'!$D$14=0,0,'Z domestic'!N58/'IO model'!$D$14)</f>
        <v>0.0015810717055713475</v>
      </c>
      <c r="O58" s="38">
        <f>IF('IO model'!$D$15=0,0,'Z domestic'!O58/'IO model'!$D$15)</f>
        <v>0.00043863841031834504</v>
      </c>
      <c r="P58" s="38">
        <f>IF('IO model'!$D$16=0,0,'Z domestic'!P58/'IO model'!$D$16)</f>
        <v>0.00044545709014185406</v>
      </c>
      <c r="Q58" s="38">
        <f>IF('IO model'!$D$17=0,0,'Z domestic'!Q58/'IO model'!$D$17)</f>
        <v>0.00032024538902265565</v>
      </c>
      <c r="R58" s="38">
        <f>IF('IO model'!$D$18=0,0,'Z domestic'!R58/'IO model'!$D$18)</f>
        <v>0.00039517641587150077</v>
      </c>
      <c r="S58" s="38">
        <f>IF('IO model'!$D$19=0,0,'Z domestic'!S58/'IO model'!$D$19)</f>
        <v>0.0003977918721265092</v>
      </c>
      <c r="T58" s="38">
        <f>IF('IO model'!$D$20=0,0,'Z domestic'!T58/'IO model'!$D$20)</f>
        <v>0.0005655173523510498</v>
      </c>
      <c r="U58" s="38">
        <f>IF('IO model'!$D$21=0,0,'Z domestic'!U58/'IO model'!$D$21)</f>
        <v>0.0004505066554765537</v>
      </c>
      <c r="V58" s="38">
        <f>IF('IO model'!$D$22=0,0,'Z domestic'!V58/'IO model'!$D$22)</f>
        <v>0.0005194863483679902</v>
      </c>
      <c r="W58" s="38">
        <f>IF('IO model'!$D$23=0,0,'Z domestic'!W58/'IO model'!$D$23)</f>
        <v>0.0006320987437174881</v>
      </c>
      <c r="X58" s="38">
        <f>IF('IO model'!$D$24=0,0,'Z domestic'!X58/'IO model'!$D$24)</f>
        <v>0.0008786210078997314</v>
      </c>
      <c r="Y58" s="38">
        <f>IF('IO model'!$D$25=0,0,'Z domestic'!Y58/'IO model'!$D$25)</f>
        <v>0.0006978395358333099</v>
      </c>
      <c r="Z58" s="38">
        <f>IF('IO model'!$D$26=0,0,'Z domestic'!Z58/'IO model'!$D$26)</f>
        <v>0.00024671363244169073</v>
      </c>
      <c r="AA58" s="38">
        <f>IF('IO model'!$D$27=0,0,'Z domestic'!AA58/'IO model'!$D$27)</f>
        <v>0.0011418014804931555</v>
      </c>
      <c r="AB58" s="38">
        <f>IF('IO model'!$D$28=0,0,'Z domestic'!AB58/'IO model'!$D$28)</f>
        <v>0.0015845450780025514</v>
      </c>
      <c r="AC58" s="38">
        <f>IF('IO model'!$D$29=0,0,'Z domestic'!AC58/'IO model'!$D$29)</f>
        <v>0.000427480445181632</v>
      </c>
      <c r="AD58" s="38">
        <f>IF('IO model'!$D$30=0,0,'Z domestic'!AD58/'IO model'!$D$30)</f>
        <v>0.0006813509949619903</v>
      </c>
      <c r="AE58" s="38">
        <f>IF('IO model'!$D$31=0,0,'Z domestic'!AE58/'IO model'!$D$31)</f>
        <v>0.0010383892523620076</v>
      </c>
      <c r="AF58" s="38">
        <f>IF('IO model'!$D$32=0,0,'Z domestic'!AF58/'IO model'!$D$32)</f>
        <v>0.0006570646313394581</v>
      </c>
      <c r="AG58" s="38">
        <f>IF('IO model'!$D$33=0,0,'Z domestic'!AG58/'IO model'!$D$33)</f>
        <v>0.0008051488081285193</v>
      </c>
      <c r="AH58" s="38">
        <f>IF('IO model'!$D$34=0,0,'Z domestic'!AH58/'IO model'!$D$34)</f>
        <v>0.0004994638487293923</v>
      </c>
      <c r="AI58" s="38">
        <f>IF('IO model'!$D$35=0,0,'Z domestic'!AI58/'IO model'!$D$35)</f>
        <v>0.0014425403895491746</v>
      </c>
      <c r="AJ58" s="38">
        <f>IF('IO model'!$D$36=0,0,'Z domestic'!AJ58/'IO model'!$D$36)</f>
        <v>0.0009092305261072691</v>
      </c>
      <c r="AK58" s="38">
        <f>IF('IO model'!$D$37=0,0,'Z domestic'!AK58/'IO model'!$D$37)</f>
        <v>0.0007392973214316618</v>
      </c>
      <c r="AL58" s="38">
        <f>IF('IO model'!$D$38=0,0,'Z domestic'!AL58/'IO model'!$D$38)</f>
        <v>0.0008075435927645989</v>
      </c>
      <c r="AM58" s="38">
        <f>IF('IO model'!$D$39=0,0,'Z domestic'!AM58/'IO model'!$D$39)</f>
        <v>0.0006095902234200136</v>
      </c>
      <c r="AN58" s="38">
        <f>IF('IO model'!$D$40=0,0,'Z domestic'!AN58/'IO model'!$D$40)</f>
        <v>0.0007132989991795033</v>
      </c>
      <c r="AO58" s="38">
        <f>IF('IO model'!$D$41=0,0,'Z domestic'!AO58/'IO model'!$D$41)</f>
        <v>0.0009504786951057174</v>
      </c>
      <c r="AP58" s="38">
        <f>IF('IO model'!$D$42=0,0,'Z domestic'!AP58/'IO model'!$D$42)</f>
        <v>0.0009776738022248541</v>
      </c>
      <c r="AQ58" s="38">
        <f>IF('IO model'!$D$43=0,0,'Z domestic'!AQ58/'IO model'!$D$43)</f>
        <v>0.0006826088264341227</v>
      </c>
      <c r="AR58" s="38">
        <f>IF('IO model'!$D$44=0,0,'Z domestic'!AR58/'IO model'!$D$44)</f>
        <v>0.0011216739563010784</v>
      </c>
      <c r="AS58" s="38">
        <f>IF('IO model'!$D$45=0,0,'Z domestic'!AS58/'IO model'!$D$45)</f>
        <v>0.0012376452297818625</v>
      </c>
      <c r="AT58" s="38">
        <f>IF('IO model'!$D$46=0,0,'Z domestic'!AT58/'IO model'!$D$46)</f>
        <v>0.0001362001375659328</v>
      </c>
      <c r="AU58" s="38">
        <f>IF('IO model'!$D$47=0,0,'Z domestic'!AU58/'IO model'!$D$47)</f>
        <v>0.0007996809742068493</v>
      </c>
      <c r="AV58" s="38">
        <f>IF('IO model'!$D$48=0,0,'Z domestic'!AV58/'IO model'!$D$48)</f>
        <v>0.0008900173989369744</v>
      </c>
      <c r="AW58" s="38">
        <f>IF('IO model'!$D$49=0,0,'Z domestic'!AW58/'IO model'!$D$49)</f>
        <v>0.0029901751388295597</v>
      </c>
      <c r="AX58" s="38">
        <f>IF('IO model'!$D$50=0,0,'Z domestic'!AX58/'IO model'!$D$50)</f>
        <v>0.010256246905143181</v>
      </c>
      <c r="AY58" s="38">
        <f>IF('IO model'!$D$51=0,0,'Z domestic'!AY58/'IO model'!$D$51)</f>
        <v>0.0054702295874161375</v>
      </c>
      <c r="AZ58" s="38">
        <f>IF('IO model'!$D$52=0,0,'Z domestic'!AZ58/'IO model'!$D$52)</f>
        <v>0.0009494155313307125</v>
      </c>
      <c r="BA58" s="38">
        <f>IF('IO model'!$D$53=0,0,'Z domestic'!BA58/'IO model'!$D$53)</f>
        <v>0.001839566920258381</v>
      </c>
      <c r="BB58" s="38">
        <f>IF('IO model'!$D$54=0,0,'Z domestic'!BB58/'IO model'!$D$54)</f>
        <v>0.0012453836635341927</v>
      </c>
      <c r="BC58" s="38">
        <f>IF('IO model'!$D$55=0,0,'Z domestic'!BC58/'IO model'!$D$55)</f>
        <v>0.004487138499497876</v>
      </c>
      <c r="BD58" s="38">
        <f>IF('IO model'!$D$56=0,0,'Z domestic'!BD58/'IO model'!$D$56)</f>
        <v>0.011553925908250481</v>
      </c>
      <c r="BE58" s="38">
        <f>IF('IO model'!$D$57=0,0,'Z domestic'!BE58/'IO model'!$D$57)</f>
        <v>0.0019201147535983355</v>
      </c>
      <c r="BF58" s="38">
        <f>IF('IO model'!$D$58=0,0,'Z domestic'!BF58/'IO model'!$D$58)</f>
        <v>0.047347036405096396</v>
      </c>
      <c r="BG58" s="38">
        <f>IF('IO model'!$D$59=0,0,'Z domestic'!BG58/'IO model'!$D$59)</f>
        <v>0.0157488156850768</v>
      </c>
      <c r="BH58" s="38">
        <f>IF('IO model'!$D$60=0,0,'Z domestic'!BH58/'IO model'!$D$60)</f>
        <v>0.001097163087139363</v>
      </c>
      <c r="BI58" s="38">
        <f>IF('IO model'!$D$61=0,0,'Z domestic'!BI58/'IO model'!$D$61)</f>
        <v>0.0030414881930914853</v>
      </c>
      <c r="BJ58" s="38">
        <f>IF('IO model'!$D$62=0,0,'Z domestic'!BJ58/'IO model'!$D$62)</f>
        <v>0.002237717999223614</v>
      </c>
      <c r="BK58" s="38">
        <f>IF('IO model'!$D$63=0,0,'Z domestic'!BK58/'IO model'!$D$63)</f>
        <v>0.0012529292298078425</v>
      </c>
      <c r="BL58" s="38">
        <f>IF('IO model'!$D$64=0,0,'Z domestic'!BL58/'IO model'!$D$64)</f>
        <v>0.0009446286378943003</v>
      </c>
      <c r="BM58" s="38">
        <f>IF('IO model'!$D$65=0,0,'Z domestic'!BM58/'IO model'!$D$65)</f>
        <v>0</v>
      </c>
      <c r="BN58" s="38">
        <f>IF('IO model'!$D$66=0,0,'Z domestic'!BN58/'IO model'!$D$66)</f>
        <v>0</v>
      </c>
    </row>
    <row r="59" spans="1:66" x14ac:dyDescent="0.25">
      <c r="A59" s="36" t="s">
        <v>302</v>
      </c>
      <c r="B59" s="27" t="s">
        <v>371</v>
      </c>
      <c r="C59" s="38">
        <f>IF('IO model'!$D$3=0,0,'Z domestic'!C59/'IO model'!$D$3)</f>
        <v>0.00006598776084150107</v>
      </c>
      <c r="D59" s="38">
        <f>IF('IO model'!$D$4=0,0,'Z domestic'!D59/'IO model'!$D$4)</f>
        <v>0.00006084858150747556</v>
      </c>
      <c r="E59" s="38">
        <f>IF('IO model'!$D$5=0,0,'Z domestic'!E59/'IO model'!$D$5)</f>
        <v>0.00007465776203177706</v>
      </c>
      <c r="F59" s="38">
        <f>IF('IO model'!$D$6=0,0,'Z domestic'!F59/'IO model'!$D$6)</f>
        <v>0.0000642700664919745</v>
      </c>
      <c r="G59" s="38">
        <f>IF('IO model'!$D$7=0,0,'Z domestic'!G59/'IO model'!$D$7)</f>
        <v>0.00009234242188787642</v>
      </c>
      <c r="H59" s="38">
        <f>IF('IO model'!$D$8=0,0,'Z domestic'!H59/'IO model'!$D$8)</f>
        <v>0.00008563764472761959</v>
      </c>
      <c r="I59" s="38">
        <f>IF('IO model'!$D$9=0,0,'Z domestic'!I59/'IO model'!$D$9)</f>
        <v>0.00013068944623317375</v>
      </c>
      <c r="J59" s="38">
        <f>IF('IO model'!$D$10=0,0,'Z domestic'!J59/'IO model'!$D$10)</f>
        <v>0.00006545626378336308</v>
      </c>
      <c r="K59" s="38">
        <f>IF('IO model'!$D$11=0,0,'Z domestic'!K59/'IO model'!$D$11)</f>
        <v>0.00009667316367193108</v>
      </c>
      <c r="L59" s="38">
        <f>IF('IO model'!$D$12=0,0,'Z domestic'!L59/'IO model'!$D$12)</f>
        <v>0.000022592589667325046</v>
      </c>
      <c r="M59" s="38">
        <f>IF('IO model'!$D$13=0,0,'Z domestic'!M59/'IO model'!$D$13)</f>
        <v>0.00004790596563219722</v>
      </c>
      <c r="N59" s="38">
        <f>IF('IO model'!$D$14=0,0,'Z domestic'!N59/'IO model'!$D$14)</f>
        <v>0.00005436195481283611</v>
      </c>
      <c r="O59" s="38">
        <f>IF('IO model'!$D$15=0,0,'Z domestic'!O59/'IO model'!$D$15)</f>
        <v>0.00005465462620580018</v>
      </c>
      <c r="P59" s="38">
        <f>IF('IO model'!$D$16=0,0,'Z domestic'!P59/'IO model'!$D$16)</f>
        <v>0.000058315750820935284</v>
      </c>
      <c r="Q59" s="38">
        <f>IF('IO model'!$D$17=0,0,'Z domestic'!Q59/'IO model'!$D$17)</f>
        <v>0.00003854069818262729</v>
      </c>
      <c r="R59" s="38">
        <f>IF('IO model'!$D$18=0,0,'Z domestic'!R59/'IO model'!$D$18)</f>
        <v>0.00005951644805837988</v>
      </c>
      <c r="S59" s="38">
        <f>IF('IO model'!$D$19=0,0,'Z domestic'!S59/'IO model'!$D$19)</f>
        <v>0.00007097955099561589</v>
      </c>
      <c r="T59" s="38">
        <f>IF('IO model'!$D$20=0,0,'Z domestic'!T59/'IO model'!$D$20)</f>
        <v>0.00006228736326950525</v>
      </c>
      <c r="U59" s="38">
        <f>IF('IO model'!$D$21=0,0,'Z domestic'!U59/'IO model'!$D$21)</f>
        <v>0.000059350455454635865</v>
      </c>
      <c r="V59" s="38">
        <f>IF('IO model'!$D$22=0,0,'Z domestic'!V59/'IO model'!$D$22)</f>
        <v>0.00007780240026432412</v>
      </c>
      <c r="W59" s="38">
        <f>IF('IO model'!$D$23=0,0,'Z domestic'!W59/'IO model'!$D$23)</f>
        <v>0.0001264197487434976</v>
      </c>
      <c r="X59" s="38">
        <f>IF('IO model'!$D$24=0,0,'Z domestic'!X59/'IO model'!$D$24)</f>
        <v>0.00008286181863119418</v>
      </c>
      <c r="Y59" s="38">
        <f>IF('IO model'!$D$25=0,0,'Z domestic'!Y59/'IO model'!$D$25)</f>
        <v>0.00011313029081783467</v>
      </c>
      <c r="Z59" s="38">
        <f>IF('IO model'!$D$26=0,0,'Z domestic'!Z59/'IO model'!$D$26)</f>
        <v>0.00005107499013993742</v>
      </c>
      <c r="AA59" s="38">
        <f>IF('IO model'!$D$27=0,0,'Z domestic'!AA59/'IO model'!$D$27)</f>
        <v>0.00014112153129690688</v>
      </c>
      <c r="AB59" s="38">
        <f>IF('IO model'!$D$28=0,0,'Z domestic'!AB59/'IO model'!$D$28)</f>
        <v>0.00011627794971013077</v>
      </c>
      <c r="AC59" s="38">
        <f>IF('IO model'!$D$29=0,0,'Z domestic'!AC59/'IO model'!$D$29)</f>
        <v>0.00009128488673149435</v>
      </c>
      <c r="AD59" s="38">
        <f>IF('IO model'!$D$30=0,0,'Z domestic'!AD59/'IO model'!$D$30)</f>
        <v>0.00011741489327921583</v>
      </c>
      <c r="AE59" s="38">
        <f>IF('IO model'!$D$31=0,0,'Z domestic'!AE59/'IO model'!$D$31)</f>
        <v>0.00012789079147718514</v>
      </c>
      <c r="AF59" s="38">
        <f>IF('IO model'!$D$32=0,0,'Z domestic'!AF59/'IO model'!$D$32)</f>
        <v>0.000132037427614718</v>
      </c>
      <c r="AG59" s="38">
        <f>IF('IO model'!$D$33=0,0,'Z domestic'!AG59/'IO model'!$D$33)</f>
        <v>0.00009505858535729985</v>
      </c>
      <c r="AH59" s="38">
        <f>IF('IO model'!$D$34=0,0,'Z domestic'!AH59/'IO model'!$D$34)</f>
        <v>0.00009697493970175487</v>
      </c>
      <c r="AI59" s="38">
        <f>IF('IO model'!$D$35=0,0,'Z domestic'!AI59/'IO model'!$D$35)</f>
        <v>0.00013033478958207454</v>
      </c>
      <c r="AJ59" s="38">
        <f>IF('IO model'!$D$36=0,0,'Z domestic'!AJ59/'IO model'!$D$36)</f>
        <v>0.00011351470460580347</v>
      </c>
      <c r="AK59" s="38">
        <f>IF('IO model'!$D$37=0,0,'Z domestic'!AK59/'IO model'!$D$37)</f>
        <v>0.00007891375902922232</v>
      </c>
      <c r="AL59" s="38">
        <f>IF('IO model'!$D$38=0,0,'Z domestic'!AL59/'IO model'!$D$38)</f>
        <v>0.00014499282978348754</v>
      </c>
      <c r="AM59" s="38">
        <f>IF('IO model'!$D$39=0,0,'Z domestic'!AM59/'IO model'!$D$39)</f>
        <v>0.00010122180136848261</v>
      </c>
      <c r="AN59" s="38">
        <f>IF('IO model'!$D$40=0,0,'Z domestic'!AN59/'IO model'!$D$40)</f>
        <v>0.00016456288851907303</v>
      </c>
      <c r="AO59" s="38">
        <f>IF('IO model'!$D$41=0,0,'Z domestic'!AO59/'IO model'!$D$41)</f>
        <v>0.00012051593598193483</v>
      </c>
      <c r="AP59" s="38">
        <f>IF('IO model'!$D$42=0,0,'Z domestic'!AP59/'IO model'!$D$42)</f>
        <v>0.00015630805987133933</v>
      </c>
      <c r="AQ59" s="38">
        <f>IF('IO model'!$D$43=0,0,'Z domestic'!AQ59/'IO model'!$D$43)</f>
        <v>0.00010234338795202611</v>
      </c>
      <c r="AR59" s="38">
        <f>IF('IO model'!$D$44=0,0,'Z domestic'!AR59/'IO model'!$D$44)</f>
        <v>0.00009422061232929057</v>
      </c>
      <c r="AS59" s="38">
        <f>IF('IO model'!$D$45=0,0,'Z domestic'!AS59/'IO model'!$D$45)</f>
        <v>0.0001593231336547635</v>
      </c>
      <c r="AT59" s="38">
        <f>IF('IO model'!$D$46=0,0,'Z domestic'!AT59/'IO model'!$D$46)</f>
        <v>0.00004590589594840632</v>
      </c>
      <c r="AU59" s="38">
        <f>IF('IO model'!$D$47=0,0,'Z domestic'!AU59/'IO model'!$D$47)</f>
        <v>0.00017602152894980936</v>
      </c>
      <c r="AV59" s="38">
        <f>IF('IO model'!$D$48=0,0,'Z domestic'!AV59/'IO model'!$D$48)</f>
        <v>0.00009477759823307795</v>
      </c>
      <c r="AW59" s="38">
        <f>IF('IO model'!$D$49=0,0,'Z domestic'!AW59/'IO model'!$D$49)</f>
        <v>0.00033391578562443677</v>
      </c>
      <c r="AX59" s="38">
        <f>IF('IO model'!$D$50=0,0,'Z domestic'!AX59/'IO model'!$D$50)</f>
        <v>0.010622851698804912</v>
      </c>
      <c r="AY59" s="38">
        <f>IF('IO model'!$D$51=0,0,'Z domestic'!AY59/'IO model'!$D$51)</f>
        <v>0.0024229516134780756</v>
      </c>
      <c r="AZ59" s="38">
        <f>IF('IO model'!$D$52=0,0,'Z domestic'!AZ59/'IO model'!$D$52)</f>
        <v>0.00020057692328570513</v>
      </c>
      <c r="BA59" s="38">
        <f>IF('IO model'!$D$53=0,0,'Z domestic'!BA59/'IO model'!$D$53)</f>
        <v>0.00018679075870970955</v>
      </c>
      <c r="BB59" s="38">
        <f>IF('IO model'!$D$54=0,0,'Z domestic'!BB59/'IO model'!$D$54)</f>
        <v>0.0005217686841456516</v>
      </c>
      <c r="BC59" s="38">
        <f>IF('IO model'!$D$55=0,0,'Z domestic'!BC59/'IO model'!$D$55)</f>
        <v>0.0031526880830678537</v>
      </c>
      <c r="BD59" s="38">
        <f>IF('IO model'!$D$56=0,0,'Z domestic'!BD59/'IO model'!$D$56)</f>
        <v>0.0008125420349371497</v>
      </c>
      <c r="BE59" s="38">
        <f>IF('IO model'!$D$57=0,0,'Z domestic'!BE59/'IO model'!$D$57)</f>
        <v>0.0005533700820491618</v>
      </c>
      <c r="BF59" s="38">
        <f>IF('IO model'!$D$58=0,0,'Z domestic'!BF59/'IO model'!$D$58)</f>
        <v>0.0027724003763295113</v>
      </c>
      <c r="BG59" s="38">
        <f>IF('IO model'!$D$59=0,0,'Z domestic'!BG59/'IO model'!$D$59)</f>
        <v>0.010151376158633095</v>
      </c>
      <c r="BH59" s="38">
        <f>IF('IO model'!$D$60=0,0,'Z domestic'!BH59/'IO model'!$D$60)</f>
        <v>0.002920967598338805</v>
      </c>
      <c r="BI59" s="38">
        <f>IF('IO model'!$D$61=0,0,'Z domestic'!BI59/'IO model'!$D$61)</f>
        <v>0.00038625788097756015</v>
      </c>
      <c r="BJ59" s="38">
        <f>IF('IO model'!$D$62=0,0,'Z domestic'!BJ59/'IO model'!$D$62)</f>
        <v>0.0005313933259528706</v>
      </c>
      <c r="BK59" s="38">
        <f>IF('IO model'!$D$63=0,0,'Z domestic'!BK59/'IO model'!$D$63)</f>
        <v>0.0002155913138572098</v>
      </c>
      <c r="BL59" s="38">
        <f>IF('IO model'!$D$64=0,0,'Z domestic'!BL59/'IO model'!$D$64)</f>
        <v>0.00024928436822589623</v>
      </c>
      <c r="BM59" s="38">
        <f>IF('IO model'!$D$65=0,0,'Z domestic'!BM59/'IO model'!$D$65)</f>
        <v>0</v>
      </c>
      <c r="BN59" s="38">
        <f>IF('IO model'!$D$66=0,0,'Z domestic'!BN59/'IO model'!$D$66)</f>
        <v>0</v>
      </c>
    </row>
    <row r="60" spans="1:66" x14ac:dyDescent="0.25">
      <c r="A60" s="36" t="s">
        <v>303</v>
      </c>
      <c r="B60" s="27" t="s">
        <v>372</v>
      </c>
      <c r="C60" s="38">
        <f>IF('IO model'!$D$3=0,0,'Z domestic'!C60/'IO model'!$D$3)</f>
        <v>0.0002714575875887147</v>
      </c>
      <c r="D60" s="38">
        <f>IF('IO model'!$D$4=0,0,'Z domestic'!D60/'IO model'!$D$4)</f>
        <v>0.0001281022768578433</v>
      </c>
      <c r="E60" s="38">
        <f>IF('IO model'!$D$5=0,0,'Z domestic'!E60/'IO model'!$D$5)</f>
        <v>0.001065569876271727</v>
      </c>
      <c r="F60" s="38">
        <f>IF('IO model'!$D$6=0,0,'Z domestic'!F60/'IO model'!$D$6)</f>
        <v>0.00032410476388095716</v>
      </c>
      <c r="G60" s="38">
        <f>IF('IO model'!$D$7=0,0,'Z domestic'!G60/'IO model'!$D$7)</f>
        <v>0.0007625791716700807</v>
      </c>
      <c r="H60" s="38">
        <f>IF('IO model'!$D$8=0,0,'Z domestic'!H60/'IO model'!$D$8)</f>
        <v>0.0013495614474255129</v>
      </c>
      <c r="I60" s="38">
        <f>IF('IO model'!$D$9=0,0,'Z domestic'!I60/'IO model'!$D$9)</f>
        <v>0.0003473736795981328</v>
      </c>
      <c r="J60" s="38">
        <f>IF('IO model'!$D$10=0,0,'Z domestic'!J60/'IO model'!$D$10)</f>
        <v>0.0008419648177065471</v>
      </c>
      <c r="K60" s="38">
        <f>IF('IO model'!$D$11=0,0,'Z domestic'!K60/'IO model'!$D$11)</f>
        <v>0.002704005254470778</v>
      </c>
      <c r="L60" s="38">
        <f>IF('IO model'!$D$12=0,0,'Z domestic'!L60/'IO model'!$D$12)</f>
        <v>0.00027919297800271597</v>
      </c>
      <c r="M60" s="38">
        <f>IF('IO model'!$D$13=0,0,'Z domestic'!M60/'IO model'!$D$13)</f>
        <v>0.00038025360220556546</v>
      </c>
      <c r="N60" s="38">
        <f>IF('IO model'!$D$14=0,0,'Z domestic'!N60/'IO model'!$D$14)</f>
        <v>0.0007398069989132994</v>
      </c>
      <c r="O60" s="38">
        <f>IF('IO model'!$D$15=0,0,'Z domestic'!O60/'IO model'!$D$15)</f>
        <v>0.00036856837672116533</v>
      </c>
      <c r="P60" s="38">
        <f>IF('IO model'!$D$16=0,0,'Z domestic'!P60/'IO model'!$D$16)</f>
        <v>0.0003638150389925447</v>
      </c>
      <c r="Q60" s="38">
        <f>IF('IO model'!$D$17=0,0,'Z domestic'!Q60/'IO model'!$D$17)</f>
        <v>0.000318656081881104</v>
      </c>
      <c r="R60" s="38">
        <f>IF('IO model'!$D$18=0,0,'Z domestic'!R60/'IO model'!$D$18)</f>
        <v>0.0002916625935764154</v>
      </c>
      <c r="S60" s="38">
        <f>IF('IO model'!$D$19=0,0,'Z domestic'!S60/'IO model'!$D$19)</f>
        <v>0.00021804509550451786</v>
      </c>
      <c r="T60" s="38">
        <f>IF('IO model'!$D$20=0,0,'Z domestic'!T60/'IO model'!$D$20)</f>
        <v>0.00038644118295122216</v>
      </c>
      <c r="U60" s="38">
        <f>IF('IO model'!$D$21=0,0,'Z domestic'!U60/'IO model'!$D$21)</f>
        <v>0.00021323138047134636</v>
      </c>
      <c r="V60" s="38">
        <f>IF('IO model'!$D$22=0,0,'Z domestic'!V60/'IO model'!$D$22)</f>
        <v>0.00017201841774770114</v>
      </c>
      <c r="W60" s="38">
        <f>IF('IO model'!$D$23=0,0,'Z domestic'!W60/'IO model'!$D$23)</f>
        <v>0.0004155362176090618</v>
      </c>
      <c r="X60" s="38">
        <f>IF('IO model'!$D$24=0,0,'Z domestic'!X60/'IO model'!$D$24)</f>
        <v>0.0006457507245051685</v>
      </c>
      <c r="Y60" s="38">
        <f>IF('IO model'!$D$25=0,0,'Z domestic'!Y60/'IO model'!$D$25)</f>
        <v>0.0005348346006764299</v>
      </c>
      <c r="Z60" s="38">
        <f>IF('IO model'!$D$26=0,0,'Z domestic'!Z60/'IO model'!$D$26)</f>
        <v>0.00023555213984117993</v>
      </c>
      <c r="AA60" s="38">
        <f>IF('IO model'!$D$27=0,0,'Z domestic'!AA60/'IO model'!$D$27)</f>
        <v>0.00041623724382522023</v>
      </c>
      <c r="AB60" s="38">
        <f>IF('IO model'!$D$28=0,0,'Z domestic'!AB60/'IO model'!$D$28)</f>
        <v>0.0004448147602816542</v>
      </c>
      <c r="AC60" s="38">
        <f>IF('IO model'!$D$29=0,0,'Z domestic'!AC60/'IO model'!$D$29)</f>
        <v>0.000528372097318925</v>
      </c>
      <c r="AD60" s="38">
        <f>IF('IO model'!$D$30=0,0,'Z domestic'!AD60/'IO model'!$D$30)</f>
        <v>0.0008408580197941326</v>
      </c>
      <c r="AE60" s="38">
        <f>IF('IO model'!$D$31=0,0,'Z domestic'!AE60/'IO model'!$D$31)</f>
        <v>0.00038128931620527246</v>
      </c>
      <c r="AF60" s="38">
        <f>IF('IO model'!$D$32=0,0,'Z domestic'!AF60/'IO model'!$D$32)</f>
        <v>0.0005242242734216777</v>
      </c>
      <c r="AG60" s="38">
        <f>IF('IO model'!$D$33=0,0,'Z domestic'!AG60/'IO model'!$D$33)</f>
        <v>0.00040160309699317006</v>
      </c>
      <c r="AH60" s="38">
        <f>IF('IO model'!$D$34=0,0,'Z domestic'!AH60/'IO model'!$D$34)</f>
        <v>0.00030551396932588257</v>
      </c>
      <c r="AI60" s="38">
        <f>IF('IO model'!$D$35=0,0,'Z domestic'!AI60/'IO model'!$D$35)</f>
        <v>0.0016975157303335243</v>
      </c>
      <c r="AJ60" s="38">
        <f>IF('IO model'!$D$36=0,0,'Z domestic'!AJ60/'IO model'!$D$36)</f>
        <v>0.0006801144495315848</v>
      </c>
      <c r="AK60" s="38">
        <f>IF('IO model'!$D$37=0,0,'Z domestic'!AK60/'IO model'!$D$37)</f>
        <v>0.00036134194923907064</v>
      </c>
      <c r="AL60" s="38">
        <f>IF('IO model'!$D$38=0,0,'Z domestic'!AL60/'IO model'!$D$38)</f>
        <v>0.005503193278371251</v>
      </c>
      <c r="AM60" s="38">
        <f>IF('IO model'!$D$39=0,0,'Z domestic'!AM60/'IO model'!$D$39)</f>
        <v>0.008040806846208838</v>
      </c>
      <c r="AN60" s="38">
        <f>IF('IO model'!$D$40=0,0,'Z domestic'!AN60/'IO model'!$D$40)</f>
        <v>0.020944683691585964</v>
      </c>
      <c r="AO60" s="38">
        <f>IF('IO model'!$D$41=0,0,'Z domestic'!AO60/'IO model'!$D$41)</f>
        <v>0.001039050648056296</v>
      </c>
      <c r="AP60" s="38">
        <f>IF('IO model'!$D$42=0,0,'Z domestic'!AP60/'IO model'!$D$42)</f>
        <v>0.0006995307310898998</v>
      </c>
      <c r="AQ60" s="38">
        <f>IF('IO model'!$D$43=0,0,'Z domestic'!AQ60/'IO model'!$D$43)</f>
        <v>0.000538800787157271</v>
      </c>
      <c r="AR60" s="38">
        <f>IF('IO model'!$D$44=0,0,'Z domestic'!AR60/'IO model'!$D$44)</f>
        <v>0.0001647614411366695</v>
      </c>
      <c r="AS60" s="38">
        <f>IF('IO model'!$D$45=0,0,'Z domestic'!AS60/'IO model'!$D$45)</f>
        <v>0.00030194303555539857</v>
      </c>
      <c r="AT60" s="38">
        <f>IF('IO model'!$D$46=0,0,'Z domestic'!AT60/'IO model'!$D$46)</f>
        <v>0.00012889692684686817</v>
      </c>
      <c r="AU60" s="38">
        <f>IF('IO model'!$D$47=0,0,'Z domestic'!AU60/'IO model'!$D$47)</f>
        <v>0.0009101794590636183</v>
      </c>
      <c r="AV60" s="38">
        <f>IF('IO model'!$D$48=0,0,'Z domestic'!AV60/'IO model'!$D$48)</f>
        <v>0.0004330778723967938</v>
      </c>
      <c r="AW60" s="38">
        <f>IF('IO model'!$D$49=0,0,'Z domestic'!AW60/'IO model'!$D$49)</f>
        <v>0.0005615486199708516</v>
      </c>
      <c r="AX60" s="38">
        <f>IF('IO model'!$D$50=0,0,'Z domestic'!AX60/'IO model'!$D$50)</f>
        <v>0.0028419110939938777</v>
      </c>
      <c r="AY60" s="38">
        <f>IF('IO model'!$D$51=0,0,'Z domestic'!AY60/'IO model'!$D$51)</f>
        <v>0.0030368315683004434</v>
      </c>
      <c r="AZ60" s="38">
        <f>IF('IO model'!$D$52=0,0,'Z domestic'!AZ60/'IO model'!$D$52)</f>
        <v>0.0005667180187016946</v>
      </c>
      <c r="BA60" s="38">
        <f>IF('IO model'!$D$53=0,0,'Z domestic'!BA60/'IO model'!$D$53)</f>
        <v>0.0007454454186667949</v>
      </c>
      <c r="BB60" s="38">
        <f>IF('IO model'!$D$54=0,0,'Z domestic'!BB60/'IO model'!$D$54)</f>
        <v>0.00465762320801577</v>
      </c>
      <c r="BC60" s="38">
        <f>IF('IO model'!$D$55=0,0,'Z domestic'!BC60/'IO model'!$D$55)</f>
        <v>0.001590526984891169</v>
      </c>
      <c r="BD60" s="38">
        <f>IF('IO model'!$D$56=0,0,'Z domestic'!BD60/'IO model'!$D$56)</f>
        <v>0.0011067778939005124</v>
      </c>
      <c r="BE60" s="38">
        <f>IF('IO model'!$D$57=0,0,'Z domestic'!BE60/'IO model'!$D$57)</f>
        <v>0.0011891367045450696</v>
      </c>
      <c r="BF60" s="38">
        <f>IF('IO model'!$D$58=0,0,'Z domestic'!BF60/'IO model'!$D$58)</f>
        <v>0.00020187845832469583</v>
      </c>
      <c r="BG60" s="38">
        <f>IF('IO model'!$D$59=0,0,'Z domestic'!BG60/'IO model'!$D$59)</f>
        <v>0.0005654612714357958</v>
      </c>
      <c r="BH60" s="38">
        <f>IF('IO model'!$D$60=0,0,'Z domestic'!BH60/'IO model'!$D$60)</f>
        <v>0.08500395397675793</v>
      </c>
      <c r="BI60" s="38">
        <f>IF('IO model'!$D$61=0,0,'Z domestic'!BI60/'IO model'!$D$61)</f>
        <v>0.017393894667475856</v>
      </c>
      <c r="BJ60" s="38">
        <f>IF('IO model'!$D$62=0,0,'Z domestic'!BJ60/'IO model'!$D$62)</f>
        <v>0.004109096660100931</v>
      </c>
      <c r="BK60" s="38">
        <f>IF('IO model'!$D$63=0,0,'Z domestic'!BK60/'IO model'!$D$63)</f>
        <v>0.0017559756288079988</v>
      </c>
      <c r="BL60" s="38">
        <f>IF('IO model'!$D$64=0,0,'Z domestic'!BL60/'IO model'!$D$64)</f>
        <v>0.0009191698087988897</v>
      </c>
      <c r="BM60" s="38">
        <f>IF('IO model'!$D$65=0,0,'Z domestic'!BM60/'IO model'!$D$65)</f>
        <v>0</v>
      </c>
      <c r="BN60" s="38">
        <f>IF('IO model'!$D$66=0,0,'Z domestic'!BN60/'IO model'!$D$66)</f>
        <v>0</v>
      </c>
    </row>
    <row r="61" spans="1:66" x14ac:dyDescent="0.25">
      <c r="A61" s="36" t="s">
        <v>304</v>
      </c>
      <c r="B61" s="27" t="s">
        <v>373</v>
      </c>
      <c r="C61" s="38">
        <f>IF('IO model'!$D$3=0,0,'Z domestic'!C61/'IO model'!$D$3)</f>
        <v>0.00015955770743156608</v>
      </c>
      <c r="D61" s="38">
        <f>IF('IO model'!$D$4=0,0,'Z domestic'!D61/'IO model'!$D$4)</f>
        <v>0.0004563643613060667</v>
      </c>
      <c r="E61" s="38">
        <f>IF('IO model'!$D$5=0,0,'Z domestic'!E61/'IO model'!$D$5)</f>
        <v>0.0011062922919254235</v>
      </c>
      <c r="F61" s="38">
        <f>IF('IO model'!$D$6=0,0,'Z domestic'!F61/'IO model'!$D$6)</f>
        <v>0.0005251782576201346</v>
      </c>
      <c r="G61" s="38">
        <f>IF('IO model'!$D$7=0,0,'Z domestic'!G61/'IO model'!$D$7)</f>
        <v>0.0007778837324291869</v>
      </c>
      <c r="H61" s="38">
        <f>IF('IO model'!$D$8=0,0,'Z domestic'!H61/'IO model'!$D$8)</f>
        <v>0.0007751304766371722</v>
      </c>
      <c r="I61" s="38">
        <f>IF('IO model'!$D$9=0,0,'Z domestic'!I61/'IO model'!$D$9)</f>
        <v>0.0003762271937015608</v>
      </c>
      <c r="J61" s="38">
        <f>IF('IO model'!$D$10=0,0,'Z domestic'!J61/'IO model'!$D$10)</f>
        <v>0.0005084068707557105</v>
      </c>
      <c r="K61" s="38">
        <f>IF('IO model'!$D$11=0,0,'Z domestic'!K61/'IO model'!$D$11)</f>
        <v>0.0012112578742424307</v>
      </c>
      <c r="L61" s="38">
        <f>IF('IO model'!$D$12=0,0,'Z domestic'!L61/'IO model'!$D$12)</f>
        <v>0.00024998792306690554</v>
      </c>
      <c r="M61" s="38">
        <f>IF('IO model'!$D$13=0,0,'Z domestic'!M61/'IO model'!$D$13)</f>
        <v>0.0003249411221499693</v>
      </c>
      <c r="N61" s="38">
        <f>IF('IO model'!$D$14=0,0,'Z domestic'!N61/'IO model'!$D$14)</f>
        <v>0.000556268121772932</v>
      </c>
      <c r="O61" s="38">
        <f>IF('IO model'!$D$15=0,0,'Z domestic'!O61/'IO model'!$D$15)</f>
        <v>0.0003256855161596913</v>
      </c>
      <c r="P61" s="38">
        <f>IF('IO model'!$D$16=0,0,'Z domestic'!P61/'IO model'!$D$16)</f>
        <v>0.0003679535761475788</v>
      </c>
      <c r="Q61" s="38">
        <f>IF('IO model'!$D$17=0,0,'Z domestic'!Q61/'IO model'!$D$17)</f>
        <v>0.00025786508371675377</v>
      </c>
      <c r="R61" s="38">
        <f>IF('IO model'!$D$18=0,0,'Z domestic'!R61/'IO model'!$D$18)</f>
        <v>0.00030174199203791515</v>
      </c>
      <c r="S61" s="38">
        <f>IF('IO model'!$D$19=0,0,'Z domestic'!S61/'IO model'!$D$19)</f>
        <v>0.00029719495452840605</v>
      </c>
      <c r="T61" s="38">
        <f>IF('IO model'!$D$20=0,0,'Z domestic'!T61/'IO model'!$D$20)</f>
        <v>0.0003695716887323978</v>
      </c>
      <c r="U61" s="38">
        <f>IF('IO model'!$D$21=0,0,'Z domestic'!U61/'IO model'!$D$21)</f>
        <v>0.0003506612197543625</v>
      </c>
      <c r="V61" s="38">
        <f>IF('IO model'!$D$22=0,0,'Z domestic'!V61/'IO model'!$D$22)</f>
        <v>0.00030787123823308233</v>
      </c>
      <c r="W61" s="38">
        <f>IF('IO model'!$D$23=0,0,'Z domestic'!W61/'IO model'!$D$23)</f>
        <v>0.0005921574317956294</v>
      </c>
      <c r="X61" s="38">
        <f>IF('IO model'!$D$24=0,0,'Z domestic'!X61/'IO model'!$D$24)</f>
        <v>0.0005628889058739742</v>
      </c>
      <c r="Y61" s="38">
        <f>IF('IO model'!$D$25=0,0,'Z domestic'!Y61/'IO model'!$D$25)</f>
        <v>0.0006033615510284517</v>
      </c>
      <c r="Z61" s="38">
        <f>IF('IO model'!$D$26=0,0,'Z domestic'!Z61/'IO model'!$D$26)</f>
        <v>0.00031368258804475555</v>
      </c>
      <c r="AA61" s="38">
        <f>IF('IO model'!$D$27=0,0,'Z domestic'!AA61/'IO model'!$D$27)</f>
        <v>0.0008894932881744433</v>
      </c>
      <c r="AB61" s="38">
        <f>IF('IO model'!$D$28=0,0,'Z domestic'!AB61/'IO model'!$D$28)</f>
        <v>0.0006188876672441576</v>
      </c>
      <c r="AC61" s="38">
        <f>IF('IO model'!$D$29=0,0,'Z domestic'!AC61/'IO model'!$D$29)</f>
        <v>0.0005714170032573533</v>
      </c>
      <c r="AD61" s="38">
        <f>IF('IO model'!$D$30=0,0,'Z domestic'!AD61/'IO model'!$D$30)</f>
        <v>0.000752243005998498</v>
      </c>
      <c r="AE61" s="38">
        <f>IF('IO model'!$D$31=0,0,'Z domestic'!AE61/'IO model'!$D$31)</f>
        <v>0.002184299822314639</v>
      </c>
      <c r="AF61" s="38">
        <f>IF('IO model'!$D$32=0,0,'Z domestic'!AF61/'IO model'!$D$32)</f>
        <v>0.0008241633488545708</v>
      </c>
      <c r="AG61" s="38">
        <f>IF('IO model'!$D$33=0,0,'Z domestic'!AG61/'IO model'!$D$33)</f>
        <v>0.0006187873580887993</v>
      </c>
      <c r="AH61" s="38">
        <f>IF('IO model'!$D$34=0,0,'Z domestic'!AH61/'IO model'!$D$34)</f>
        <v>0.0005938642325098617</v>
      </c>
      <c r="AI61" s="38">
        <f>IF('IO model'!$D$35=0,0,'Z domestic'!AI61/'IO model'!$D$35)</f>
        <v>0.0006358566190775967</v>
      </c>
      <c r="AJ61" s="38">
        <f>IF('IO model'!$D$36=0,0,'Z domestic'!AJ61/'IO model'!$D$36)</f>
        <v>0.0008288242770114916</v>
      </c>
      <c r="AK61" s="38">
        <f>IF('IO model'!$D$37=0,0,'Z domestic'!AK61/'IO model'!$D$37)</f>
        <v>0.0005953143225011508</v>
      </c>
      <c r="AL61" s="38">
        <f>IF('IO model'!$D$38=0,0,'Z domestic'!AL61/'IO model'!$D$38)</f>
        <v>0.004126944320612833</v>
      </c>
      <c r="AM61" s="38">
        <f>IF('IO model'!$D$39=0,0,'Z domestic'!AM61/'IO model'!$D$39)</f>
        <v>0.0007117157908721434</v>
      </c>
      <c r="AN61" s="38">
        <f>IF('IO model'!$D$40=0,0,'Z domestic'!AN61/'IO model'!$D$40)</f>
        <v>0.008037506431859374</v>
      </c>
      <c r="AO61" s="38">
        <f>IF('IO model'!$D$41=0,0,'Z domestic'!AO61/'IO model'!$D$41)</f>
        <v>0.0012832769183233012</v>
      </c>
      <c r="AP61" s="38">
        <f>IF('IO model'!$D$42=0,0,'Z domestic'!AP61/'IO model'!$D$42)</f>
        <v>0.0006861043858426808</v>
      </c>
      <c r="AQ61" s="38">
        <f>IF('IO model'!$D$43=0,0,'Z domestic'!AQ61/'IO model'!$D$43)</f>
        <v>0.0009056311273459735</v>
      </c>
      <c r="AR61" s="38">
        <f>IF('IO model'!$D$44=0,0,'Z domestic'!AR61/'IO model'!$D$44)</f>
        <v>0.0004571444524124839</v>
      </c>
      <c r="AS61" s="38">
        <f>IF('IO model'!$D$45=0,0,'Z domestic'!AS61/'IO model'!$D$45)</f>
        <v>0.0005210123443306983</v>
      </c>
      <c r="AT61" s="38">
        <f>IF('IO model'!$D$46=0,0,'Z domestic'!AT61/'IO model'!$D$46)</f>
        <v>0.00017945032052558836</v>
      </c>
      <c r="AU61" s="38">
        <f>IF('IO model'!$D$47=0,0,'Z domestic'!AU61/'IO model'!$D$47)</f>
        <v>0.0008373368824541282</v>
      </c>
      <c r="AV61" s="38">
        <f>IF('IO model'!$D$48=0,0,'Z domestic'!AV61/'IO model'!$D$48)</f>
        <v>0.0005907431946339376</v>
      </c>
      <c r="AW61" s="38">
        <f>IF('IO model'!$D$49=0,0,'Z domestic'!AW61/'IO model'!$D$49)</f>
        <v>0.0004748119585830406</v>
      </c>
      <c r="AX61" s="38">
        <f>IF('IO model'!$D$50=0,0,'Z domestic'!AX61/'IO model'!$D$50)</f>
        <v>0.003977053899012831</v>
      </c>
      <c r="AY61" s="38">
        <f>IF('IO model'!$D$51=0,0,'Z domestic'!AY61/'IO model'!$D$51)</f>
        <v>0.0013721661052235716</v>
      </c>
      <c r="AZ61" s="38">
        <f>IF('IO model'!$D$52=0,0,'Z domestic'!AZ61/'IO model'!$D$52)</f>
        <v>0.0012460739577871073</v>
      </c>
      <c r="BA61" s="38">
        <f>IF('IO model'!$D$53=0,0,'Z domestic'!BA61/'IO model'!$D$53)</f>
        <v>0.0005900011550968757</v>
      </c>
      <c r="BB61" s="38">
        <f>IF('IO model'!$D$54=0,0,'Z domestic'!BB61/'IO model'!$D$54)</f>
        <v>0.0052623642823007915</v>
      </c>
      <c r="BC61" s="38">
        <f>IF('IO model'!$D$55=0,0,'Z domestic'!BC61/'IO model'!$D$55)</f>
        <v>0.0015460191847424753</v>
      </c>
      <c r="BD61" s="38">
        <f>IF('IO model'!$D$56=0,0,'Z domestic'!BD61/'IO model'!$D$56)</f>
        <v>0.004200813781069309</v>
      </c>
      <c r="BE61" s="38">
        <f>IF('IO model'!$D$57=0,0,'Z domestic'!BE61/'IO model'!$D$57)</f>
        <v>0.002023163383231605</v>
      </c>
      <c r="BF61" s="38">
        <f>IF('IO model'!$D$58=0,0,'Z domestic'!BF61/'IO model'!$D$58)</f>
        <v>0.0005337181674666327</v>
      </c>
      <c r="BG61" s="38">
        <f>IF('IO model'!$D$59=0,0,'Z domestic'!BG61/'IO model'!$D$59)</f>
        <v>0.0010119654260822607</v>
      </c>
      <c r="BH61" s="38">
        <f>IF('IO model'!$D$60=0,0,'Z domestic'!BH61/'IO model'!$D$60)</f>
        <v>0.021522115211725413</v>
      </c>
      <c r="BI61" s="38">
        <f>IF('IO model'!$D$61=0,0,'Z domestic'!BI61/'IO model'!$D$61)</f>
        <v>0.0990330092473648</v>
      </c>
      <c r="BJ61" s="38">
        <f>IF('IO model'!$D$62=0,0,'Z domestic'!BJ61/'IO model'!$D$62)</f>
        <v>0.008965824622949406</v>
      </c>
      <c r="BK61" s="38">
        <f>IF('IO model'!$D$63=0,0,'Z domestic'!BK61/'IO model'!$D$63)</f>
        <v>0.0011373222933916576</v>
      </c>
      <c r="BL61" s="38">
        <f>IF('IO model'!$D$64=0,0,'Z domestic'!BL61/'IO model'!$D$64)</f>
        <v>0.0033085869978577457</v>
      </c>
      <c r="BM61" s="38">
        <f>IF('IO model'!$D$65=0,0,'Z domestic'!BM61/'IO model'!$D$65)</f>
        <v>0</v>
      </c>
      <c r="BN61" s="38">
        <f>IF('IO model'!$D$66=0,0,'Z domestic'!BN61/'IO model'!$D$66)</f>
        <v>0</v>
      </c>
    </row>
    <row r="62" spans="1:66" x14ac:dyDescent="0.25">
      <c r="A62" s="36" t="s">
        <v>305</v>
      </c>
      <c r="B62" s="27" t="s">
        <v>374</v>
      </c>
      <c r="C62" s="38">
        <f>IF('IO model'!$D$3=0,0,'Z domestic'!C62/'IO model'!$D$3)</f>
        <v>0.0015187659241297864</v>
      </c>
      <c r="D62" s="38">
        <f>IF('IO model'!$D$4=0,0,'Z domestic'!D62/'IO model'!$D$4)</f>
        <v>0.0004979976012848658</v>
      </c>
      <c r="E62" s="38">
        <f>IF('IO model'!$D$5=0,0,'Z domestic'!E62/'IO model'!$D$5)</f>
        <v>0.016994821466142705</v>
      </c>
      <c r="F62" s="38">
        <f>IF('IO model'!$D$6=0,0,'Z domestic'!F62/'IO model'!$D$6)</f>
        <v>0.0010696375351878615</v>
      </c>
      <c r="G62" s="38">
        <f>IF('IO model'!$D$7=0,0,'Z domestic'!G62/'IO model'!$D$7)</f>
        <v>0.0009221733653551834</v>
      </c>
      <c r="H62" s="38">
        <f>IF('IO model'!$D$8=0,0,'Z domestic'!H62/'IO model'!$D$8)</f>
        <v>0.0011431527652615067</v>
      </c>
      <c r="I62" s="38">
        <f>IF('IO model'!$D$9=0,0,'Z domestic'!I62/'IO model'!$D$9)</f>
        <v>0.0006500527000948772</v>
      </c>
      <c r="J62" s="38">
        <f>IF('IO model'!$D$10=0,0,'Z domestic'!J62/'IO model'!$D$10)</f>
        <v>0.0009912588988014778</v>
      </c>
      <c r="K62" s="38">
        <f>IF('IO model'!$D$11=0,0,'Z domestic'!K62/'IO model'!$D$11)</f>
        <v>0.002040088086312075</v>
      </c>
      <c r="L62" s="38">
        <f>IF('IO model'!$D$12=0,0,'Z domestic'!L62/'IO model'!$D$12)</f>
        <v>0.0012914512028533527</v>
      </c>
      <c r="M62" s="38">
        <f>IF('IO model'!$D$13=0,0,'Z domestic'!M62/'IO model'!$D$13)</f>
        <v>0.0009533917502460303</v>
      </c>
      <c r="N62" s="38">
        <f>IF('IO model'!$D$14=0,0,'Z domestic'!N62/'IO model'!$D$14)</f>
        <v>0.0008571427033608071</v>
      </c>
      <c r="O62" s="38">
        <f>IF('IO model'!$D$15=0,0,'Z domestic'!O62/'IO model'!$D$15)</f>
        <v>0.0006684681205170945</v>
      </c>
      <c r="P62" s="38">
        <f>IF('IO model'!$D$16=0,0,'Z domestic'!P62/'IO model'!$D$16)</f>
        <v>0.0009499823924055587</v>
      </c>
      <c r="Q62" s="38">
        <f>IF('IO model'!$D$17=0,0,'Z domestic'!Q62/'IO model'!$D$17)</f>
        <v>0.0007849190645338167</v>
      </c>
      <c r="R62" s="38">
        <f>IF('IO model'!$D$18=0,0,'Z domestic'!R62/'IO model'!$D$18)</f>
        <v>0.0007162772525735663</v>
      </c>
      <c r="S62" s="38">
        <f>IF('IO model'!$D$19=0,0,'Z domestic'!S62/'IO model'!$D$19)</f>
        <v>0.0005897941107909089</v>
      </c>
      <c r="T62" s="38">
        <f>IF('IO model'!$D$20=0,0,'Z domestic'!T62/'IO model'!$D$20)</f>
        <v>0.0006791917903178967</v>
      </c>
      <c r="U62" s="38">
        <f>IF('IO model'!$D$21=0,0,'Z domestic'!U62/'IO model'!$D$21)</f>
        <v>0.0005394690652518395</v>
      </c>
      <c r="V62" s="38">
        <f>IF('IO model'!$D$22=0,0,'Z domestic'!V62/'IO model'!$D$22)</f>
        <v>0.0004059820123447092</v>
      </c>
      <c r="W62" s="38">
        <f>IF('IO model'!$D$23=0,0,'Z domestic'!W62/'IO model'!$D$23)</f>
        <v>0.0006082805301861044</v>
      </c>
      <c r="X62" s="38">
        <f>IF('IO model'!$D$24=0,0,'Z domestic'!X62/'IO model'!$D$24)</f>
        <v>0.0008961219954554578</v>
      </c>
      <c r="Y62" s="38">
        <f>IF('IO model'!$D$25=0,0,'Z domestic'!Y62/'IO model'!$D$25)</f>
        <v>0.0008571951067702599</v>
      </c>
      <c r="Z62" s="38">
        <f>IF('IO model'!$D$26=0,0,'Z domestic'!Z62/'IO model'!$D$26)</f>
        <v>0.000769875113612833</v>
      </c>
      <c r="AA62" s="38">
        <f>IF('IO model'!$D$27=0,0,'Z domestic'!AA62/'IO model'!$D$27)</f>
        <v>0.00225936997076361</v>
      </c>
      <c r="AB62" s="38">
        <f>IF('IO model'!$D$28=0,0,'Z domestic'!AB62/'IO model'!$D$28)</f>
        <v>0.0019492037368568076</v>
      </c>
      <c r="AC62" s="38">
        <f>IF('IO model'!$D$29=0,0,'Z domestic'!AC62/'IO model'!$D$29)</f>
        <v>0.0010853583370911731</v>
      </c>
      <c r="AD62" s="38">
        <f>IF('IO model'!$D$30=0,0,'Z domestic'!AD62/'IO model'!$D$30)</f>
        <v>0.00220429846816641</v>
      </c>
      <c r="AE62" s="38">
        <f>IF('IO model'!$D$31=0,0,'Z domestic'!AE62/'IO model'!$D$31)</f>
        <v>0.0015475693600444653</v>
      </c>
      <c r="AF62" s="38">
        <f>IF('IO model'!$D$32=0,0,'Z domestic'!AF62/'IO model'!$D$32)</f>
        <v>0.0023739972627213825</v>
      </c>
      <c r="AG62" s="38">
        <f>IF('IO model'!$D$33=0,0,'Z domestic'!AG62/'IO model'!$D$33)</f>
        <v>0.0012133567932050982</v>
      </c>
      <c r="AH62" s="38">
        <f>IF('IO model'!$D$34=0,0,'Z domestic'!AH62/'IO model'!$D$34)</f>
        <v>0.00046127460256365697</v>
      </c>
      <c r="AI62" s="38">
        <f>IF('IO model'!$D$35=0,0,'Z domestic'!AI62/'IO model'!$D$35)</f>
        <v>0.0005574026680670275</v>
      </c>
      <c r="AJ62" s="38">
        <f>IF('IO model'!$D$36=0,0,'Z domestic'!AJ62/'IO model'!$D$36)</f>
        <v>0.001743758360580572</v>
      </c>
      <c r="AK62" s="38">
        <f>IF('IO model'!$D$37=0,0,'Z domestic'!AK62/'IO model'!$D$37)</f>
        <v>0.0008154421766352973</v>
      </c>
      <c r="AL62" s="38">
        <f>IF('IO model'!$D$38=0,0,'Z domestic'!AL62/'IO model'!$D$38)</f>
        <v>0.00148124765034444</v>
      </c>
      <c r="AM62" s="38">
        <f>IF('IO model'!$D$39=0,0,'Z domestic'!AM62/'IO model'!$D$39)</f>
        <v>0.0021053230918560736</v>
      </c>
      <c r="AN62" s="38">
        <f>IF('IO model'!$D$40=0,0,'Z domestic'!AN62/'IO model'!$D$40)</f>
        <v>0.0015871047593441585</v>
      </c>
      <c r="AO62" s="38">
        <f>IF('IO model'!$D$41=0,0,'Z domestic'!AO62/'IO model'!$D$41)</f>
        <v>0.003370090209808081</v>
      </c>
      <c r="AP62" s="38">
        <f>IF('IO model'!$D$42=0,0,'Z domestic'!AP62/'IO model'!$D$42)</f>
        <v>0.0013686707482756216</v>
      </c>
      <c r="AQ62" s="38">
        <f>IF('IO model'!$D$43=0,0,'Z domestic'!AQ62/'IO model'!$D$43)</f>
        <v>0.0012405840188283073</v>
      </c>
      <c r="AR62" s="38">
        <f>IF('IO model'!$D$44=0,0,'Z domestic'!AR62/'IO model'!$D$44)</f>
        <v>0.0011705290886199697</v>
      </c>
      <c r="AS62" s="38">
        <f>IF('IO model'!$D$45=0,0,'Z domestic'!AS62/'IO model'!$D$45)</f>
        <v>0.002896725845360196</v>
      </c>
      <c r="AT62" s="38">
        <f>IF('IO model'!$D$46=0,0,'Z domestic'!AT62/'IO model'!$D$46)</f>
        <v>0.00028866651718796414</v>
      </c>
      <c r="AU62" s="38">
        <f>IF('IO model'!$D$47=0,0,'Z domestic'!AU62/'IO model'!$D$47)</f>
        <v>0.0038415199511937104</v>
      </c>
      <c r="AV62" s="38">
        <f>IF('IO model'!$D$48=0,0,'Z domestic'!AV62/'IO model'!$D$48)</f>
        <v>0.0021803307715877723</v>
      </c>
      <c r="AW62" s="38">
        <f>IF('IO model'!$D$49=0,0,'Z domestic'!AW62/'IO model'!$D$49)</f>
        <v>0.001994943211919653</v>
      </c>
      <c r="AX62" s="38">
        <f>IF('IO model'!$D$50=0,0,'Z domestic'!AX62/'IO model'!$D$50)</f>
        <v>0.003230523758365162</v>
      </c>
      <c r="AY62" s="38">
        <f>IF('IO model'!$D$51=0,0,'Z domestic'!AY62/'IO model'!$D$51)</f>
        <v>0.00254830848112949</v>
      </c>
      <c r="AZ62" s="38">
        <f>IF('IO model'!$D$52=0,0,'Z domestic'!AZ62/'IO model'!$D$52)</f>
        <v>0.0010878380358986552</v>
      </c>
      <c r="BA62" s="38">
        <f>IF('IO model'!$D$53=0,0,'Z domestic'!BA62/'IO model'!$D$53)</f>
        <v>0.0016643700707099638</v>
      </c>
      <c r="BB62" s="38">
        <f>IF('IO model'!$D$54=0,0,'Z domestic'!BB62/'IO model'!$D$54)</f>
        <v>0.0020902659823571973</v>
      </c>
      <c r="BC62" s="38">
        <f>IF('IO model'!$D$55=0,0,'Z domestic'!BC62/'IO model'!$D$55)</f>
        <v>0.0025932062290860355</v>
      </c>
      <c r="BD62" s="38">
        <f>IF('IO model'!$D$56=0,0,'Z domestic'!BD62/'IO model'!$D$56)</f>
        <v>0.0006895435105017909</v>
      </c>
      <c r="BE62" s="38">
        <f>IF('IO model'!$D$57=0,0,'Z domestic'!BE62/'IO model'!$D$57)</f>
        <v>0.0014112260944124555</v>
      </c>
      <c r="BF62" s="38">
        <f>IF('IO model'!$D$58=0,0,'Z domestic'!BF62/'IO model'!$D$58)</f>
        <v>0.0018842786751925502</v>
      </c>
      <c r="BG62" s="38">
        <f>IF('IO model'!$D$59=0,0,'Z domestic'!BG62/'IO model'!$D$59)</f>
        <v>0.0023396743931619387</v>
      </c>
      <c r="BH62" s="38">
        <f>IF('IO model'!$D$60=0,0,'Z domestic'!BH62/'IO model'!$D$60)</f>
        <v>0.003285815784833836</v>
      </c>
      <c r="BI62" s="38">
        <f>IF('IO model'!$D$61=0,0,'Z domestic'!BI62/'IO model'!$D$61)</f>
        <v>0.00360975546949938</v>
      </c>
      <c r="BJ62" s="38">
        <f>IF('IO model'!$D$62=0,0,'Z domestic'!BJ62/'IO model'!$D$62)</f>
        <v>0.012180639224763852</v>
      </c>
      <c r="BK62" s="38">
        <f>IF('IO model'!$D$63=0,0,'Z domestic'!BK62/'IO model'!$D$63)</f>
        <v>0.0013779097016091235</v>
      </c>
      <c r="BL62" s="38">
        <f>IF('IO model'!$D$64=0,0,'Z domestic'!BL62/'IO model'!$D$64)</f>
        <v>0.0024546554386158464</v>
      </c>
      <c r="BM62" s="38">
        <f>IF('IO model'!$D$65=0,0,'Z domestic'!BM62/'IO model'!$D$65)</f>
        <v>0</v>
      </c>
      <c r="BN62" s="38">
        <f>IF('IO model'!$D$66=0,0,'Z domestic'!BN62/'IO model'!$D$66)</f>
        <v>0</v>
      </c>
    </row>
    <row r="63" spans="1:66" x14ac:dyDescent="0.25">
      <c r="A63" s="36" t="s">
        <v>306</v>
      </c>
      <c r="B63" s="27" t="s">
        <v>375</v>
      </c>
      <c r="C63" s="38">
        <f>IF('IO model'!$D$3=0,0,'Z domestic'!C63/'IO model'!$D$3)</f>
        <v>0.00011294730493241055</v>
      </c>
      <c r="D63" s="38">
        <f>IF('IO model'!$D$4=0,0,'Z domestic'!D63/'IO model'!$D$4)</f>
        <v>0.0004483579690024515</v>
      </c>
      <c r="E63" s="38">
        <f>IF('IO model'!$D$5=0,0,'Z domestic'!E63/'IO model'!$D$5)</f>
        <v>0.004336937267118685</v>
      </c>
      <c r="F63" s="38">
        <f>IF('IO model'!$D$6=0,0,'Z domestic'!F63/'IO model'!$D$6)</f>
        <v>0.00033879506479340846</v>
      </c>
      <c r="G63" s="38">
        <f>IF('IO model'!$D$7=0,0,'Z domestic'!G63/'IO model'!$D$7)</f>
        <v>0.00031639236184690723</v>
      </c>
      <c r="H63" s="38">
        <f>IF('IO model'!$D$8=0,0,'Z domestic'!H63/'IO model'!$D$8)</f>
        <v>0.0003605564426737214</v>
      </c>
      <c r="I63" s="38">
        <f>IF('IO model'!$D$9=0,0,'Z domestic'!I63/'IO model'!$D$9)</f>
        <v>0.00036887237638107915</v>
      </c>
      <c r="J63" s="38">
        <f>IF('IO model'!$D$10=0,0,'Z domestic'!J63/'IO model'!$D$10)</f>
        <v>0.0004438472681200647</v>
      </c>
      <c r="K63" s="38">
        <f>IF('IO model'!$D$11=0,0,'Z domestic'!K63/'IO model'!$D$11)</f>
        <v>0.0005729306611733562</v>
      </c>
      <c r="L63" s="38">
        <f>IF('IO model'!$D$12=0,0,'Z domestic'!L63/'IO model'!$D$12)</f>
        <v>0.0002801113759566723</v>
      </c>
      <c r="M63" s="38">
        <f>IF('IO model'!$D$13=0,0,'Z domestic'!M63/'IO model'!$D$13)</f>
        <v>0.0002418936093599432</v>
      </c>
      <c r="N63" s="38">
        <f>IF('IO model'!$D$14=0,0,'Z domestic'!N63/'IO model'!$D$14)</f>
        <v>0.0002467817453632214</v>
      </c>
      <c r="O63" s="38">
        <f>IF('IO model'!$D$15=0,0,'Z domestic'!O63/'IO model'!$D$15)</f>
        <v>0.00027859845358238657</v>
      </c>
      <c r="P63" s="38">
        <f>IF('IO model'!$D$16=0,0,'Z domestic'!P63/'IO model'!$D$16)</f>
        <v>0.0005022679183609587</v>
      </c>
      <c r="Q63" s="38">
        <f>IF('IO model'!$D$17=0,0,'Z domestic'!Q63/'IO model'!$D$17)</f>
        <v>0.00020382864090399795</v>
      </c>
      <c r="R63" s="38">
        <f>IF('IO model'!$D$18=0,0,'Z domestic'!R63/'IO model'!$D$18)</f>
        <v>0.0002943824312565026</v>
      </c>
      <c r="S63" s="38">
        <f>IF('IO model'!$D$19=0,0,'Z domestic'!S63/'IO model'!$D$19)</f>
        <v>0.0008622228191086144</v>
      </c>
      <c r="T63" s="38">
        <f>IF('IO model'!$D$20=0,0,'Z domestic'!T63/'IO model'!$D$20)</f>
        <v>0.0004894748630261954</v>
      </c>
      <c r="U63" s="38">
        <f>IF('IO model'!$D$21=0,0,'Z domestic'!U63/'IO model'!$D$21)</f>
        <v>0.00034610553447426246</v>
      </c>
      <c r="V63" s="38">
        <f>IF('IO model'!$D$22=0,0,'Z domestic'!V63/'IO model'!$D$22)</f>
        <v>0.00031779359440505217</v>
      </c>
      <c r="W63" s="38">
        <f>IF('IO model'!$D$23=0,0,'Z domestic'!W63/'IO model'!$D$23)</f>
        <v>0.0007105156313438895</v>
      </c>
      <c r="X63" s="38">
        <f>IF('IO model'!$D$24=0,0,'Z domestic'!X63/'IO model'!$D$24)</f>
        <v>0.0008507622930151058</v>
      </c>
      <c r="Y63" s="38">
        <f>IF('IO model'!$D$25=0,0,'Z domestic'!Y63/'IO model'!$D$25)</f>
        <v>0.0011495497292779975</v>
      </c>
      <c r="Z63" s="38">
        <f>IF('IO model'!$D$26=0,0,'Z domestic'!Z63/'IO model'!$D$26)</f>
        <v>0.00026100034297034456</v>
      </c>
      <c r="AA63" s="38">
        <f>IF('IO model'!$D$27=0,0,'Z domestic'!AA63/'IO model'!$D$27)</f>
        <v>0.0010377421695368504</v>
      </c>
      <c r="AB63" s="38">
        <f>IF('IO model'!$D$28=0,0,'Z domestic'!AB63/'IO model'!$D$28)</f>
        <v>0.00034573769070615805</v>
      </c>
      <c r="AC63" s="38">
        <f>IF('IO model'!$D$29=0,0,'Z domestic'!AC63/'IO model'!$D$29)</f>
        <v>0.0001835180807777242</v>
      </c>
      <c r="AD63" s="38">
        <f>IF('IO model'!$D$30=0,0,'Z domestic'!AD63/'IO model'!$D$30)</f>
        <v>0.00026338351322591387</v>
      </c>
      <c r="AE63" s="38">
        <f>IF('IO model'!$D$31=0,0,'Z domestic'!AE63/'IO model'!$D$31)</f>
        <v>0.00044534819090702134</v>
      </c>
      <c r="AF63" s="38">
        <f>IF('IO model'!$D$32=0,0,'Z domestic'!AF63/'IO model'!$D$32)</f>
        <v>0.0008949996444803047</v>
      </c>
      <c r="AG63" s="38">
        <f>IF('IO model'!$D$33=0,0,'Z domestic'!AG63/'IO model'!$D$33)</f>
        <v>0.0002876364006519931</v>
      </c>
      <c r="AH63" s="38">
        <f>IF('IO model'!$D$34=0,0,'Z domestic'!AH63/'IO model'!$D$34)</f>
        <v>0.00031581219301102465</v>
      </c>
      <c r="AI63" s="38">
        <f>IF('IO model'!$D$35=0,0,'Z domestic'!AI63/'IO model'!$D$35)</f>
        <v>0.0007604971702798719</v>
      </c>
      <c r="AJ63" s="38">
        <f>IF('IO model'!$D$36=0,0,'Z domestic'!AJ63/'IO model'!$D$36)</f>
        <v>0.00032273788564395105</v>
      </c>
      <c r="AK63" s="38">
        <f>IF('IO model'!$D$37=0,0,'Z domestic'!AK63/'IO model'!$D$37)</f>
        <v>0.0004430246120938797</v>
      </c>
      <c r="AL63" s="38">
        <f>IF('IO model'!$D$38=0,0,'Z domestic'!AL63/'IO model'!$D$38)</f>
        <v>0.0006797876728155119</v>
      </c>
      <c r="AM63" s="38">
        <f>IF('IO model'!$D$39=0,0,'Z domestic'!AM63/'IO model'!$D$39)</f>
        <v>0.00035698760304063063</v>
      </c>
      <c r="AN63" s="38">
        <f>IF('IO model'!$D$40=0,0,'Z domestic'!AN63/'IO model'!$D$40)</f>
        <v>0.0016861901605299387</v>
      </c>
      <c r="AO63" s="38">
        <f>IF('IO model'!$D$41=0,0,'Z domestic'!AO63/'IO model'!$D$41)</f>
        <v>0.0020551597082991637</v>
      </c>
      <c r="AP63" s="38">
        <f>IF('IO model'!$D$42=0,0,'Z domestic'!AP63/'IO model'!$D$42)</f>
        <v>0.0008721681297754243</v>
      </c>
      <c r="AQ63" s="38">
        <f>IF('IO model'!$D$43=0,0,'Z domestic'!AQ63/'IO model'!$D$43)</f>
        <v>0.0006912373087907337</v>
      </c>
      <c r="AR63" s="38">
        <f>IF('IO model'!$D$44=0,0,'Z domestic'!AR63/'IO model'!$D$44)</f>
        <v>0.0005045040194563072</v>
      </c>
      <c r="AS63" s="38">
        <f>IF('IO model'!$D$45=0,0,'Z domestic'!AS63/'IO model'!$D$45)</f>
        <v>0.0007246632853329565</v>
      </c>
      <c r="AT63" s="38">
        <f>IF('IO model'!$D$46=0,0,'Z domestic'!AT63/'IO model'!$D$46)</f>
        <v>0.00020439505324135461</v>
      </c>
      <c r="AU63" s="38">
        <f>IF('IO model'!$D$47=0,0,'Z domestic'!AU63/'IO model'!$D$47)</f>
        <v>0.0010332005176232296</v>
      </c>
      <c r="AV63" s="38">
        <f>IF('IO model'!$D$48=0,0,'Z domestic'!AV63/'IO model'!$D$48)</f>
        <v>0.0006386895090342005</v>
      </c>
      <c r="AW63" s="38">
        <f>IF('IO model'!$D$49=0,0,'Z domestic'!AW63/'IO model'!$D$49)</f>
        <v>0.00034979714616023317</v>
      </c>
      <c r="AX63" s="38">
        <f>IF('IO model'!$D$50=0,0,'Z domestic'!AX63/'IO model'!$D$50)</f>
        <v>0.0007152557980604115</v>
      </c>
      <c r="AY63" s="38">
        <f>IF('IO model'!$D$51=0,0,'Z domestic'!AY63/'IO model'!$D$51)</f>
        <v>0.0019282835818144055</v>
      </c>
      <c r="AZ63" s="38">
        <f>IF('IO model'!$D$52=0,0,'Z domestic'!AZ63/'IO model'!$D$52)</f>
        <v>0.0009708574487049624</v>
      </c>
      <c r="BA63" s="38">
        <f>IF('IO model'!$D$53=0,0,'Z domestic'!BA63/'IO model'!$D$53)</f>
        <v>0.00012023313204303144</v>
      </c>
      <c r="BB63" s="38">
        <f>IF('IO model'!$D$54=0,0,'Z domestic'!BB63/'IO model'!$D$54)</f>
        <v>0.0006757462927696741</v>
      </c>
      <c r="BC63" s="38">
        <f>IF('IO model'!$D$55=0,0,'Z domestic'!BC63/'IO model'!$D$55)</f>
        <v>0.0007740282568112606</v>
      </c>
      <c r="BD63" s="38">
        <f>IF('IO model'!$D$56=0,0,'Z domestic'!BD63/'IO model'!$D$56)</f>
        <v>0.0005505349913747894</v>
      </c>
      <c r="BE63" s="38">
        <f>IF('IO model'!$D$57=0,0,'Z domestic'!BE63/'IO model'!$D$57)</f>
        <v>0.00029262421755059024</v>
      </c>
      <c r="BF63" s="38">
        <f>IF('IO model'!$D$58=0,0,'Z domestic'!BF63/'IO model'!$D$58)</f>
        <v>0.0003309626700259923</v>
      </c>
      <c r="BG63" s="38">
        <f>IF('IO model'!$D$59=0,0,'Z domestic'!BG63/'IO model'!$D$59)</f>
        <v>0.0002913988287242522</v>
      </c>
      <c r="BH63" s="38">
        <f>IF('IO model'!$D$60=0,0,'Z domestic'!BH63/'IO model'!$D$60)</f>
        <v>0.000408053892790495</v>
      </c>
      <c r="BI63" s="38">
        <f>IF('IO model'!$D$61=0,0,'Z domestic'!BI63/'IO model'!$D$61)</f>
        <v>0.0005793868214663402</v>
      </c>
      <c r="BJ63" s="38">
        <f>IF('IO model'!$D$62=0,0,'Z domestic'!BJ63/'IO model'!$D$62)</f>
        <v>0.000844823372104726</v>
      </c>
      <c r="BK63" s="38">
        <f>IF('IO model'!$D$63=0,0,'Z domestic'!BK63/'IO model'!$D$63)</f>
        <v>0.0349757850335885</v>
      </c>
      <c r="BL63" s="38">
        <f>IF('IO model'!$D$64=0,0,'Z domestic'!BL63/'IO model'!$D$64)</f>
        <v>0.0002217039700392013</v>
      </c>
      <c r="BM63" s="38">
        <f>IF('IO model'!$D$65=0,0,'Z domestic'!BM63/'IO model'!$D$65)</f>
        <v>0</v>
      </c>
      <c r="BN63" s="38">
        <f>IF('IO model'!$D$66=0,0,'Z domestic'!BN63/'IO model'!$D$66)</f>
        <v>0</v>
      </c>
    </row>
    <row r="64" spans="1:66" x14ac:dyDescent="0.25">
      <c r="A64" s="36" t="s">
        <v>307</v>
      </c>
      <c r="B64" s="27" t="s">
        <v>376</v>
      </c>
      <c r="C64" s="38">
        <f>IF('IO model'!$D$3=0,0,'Z domestic'!C64/'IO model'!$D$3)</f>
        <v>0.00020686639311422953</v>
      </c>
      <c r="D64" s="38">
        <f>IF('IO model'!$D$4=0,0,'Z domestic'!D64/'IO model'!$D$4)</f>
        <v>0.00021136875681544142</v>
      </c>
      <c r="E64" s="38">
        <f>IF('IO model'!$D$5=0,0,'Z domestic'!E64/'IO model'!$D$5)</f>
        <v>0.0013709879936744513</v>
      </c>
      <c r="F64" s="38">
        <f>IF('IO model'!$D$6=0,0,'Z domestic'!F64/'IO model'!$D$6)</f>
        <v>0.0005022246624444294</v>
      </c>
      <c r="G64" s="38">
        <f>IF('IO model'!$D$7=0,0,'Z domestic'!G64/'IO model'!$D$7)</f>
        <v>0.00033581738127192666</v>
      </c>
      <c r="H64" s="38">
        <f>IF('IO model'!$D$8=0,0,'Z domestic'!H64/'IO model'!$D$8)</f>
        <v>0.0005797009796946556</v>
      </c>
      <c r="I64" s="38">
        <f>IF('IO model'!$D$9=0,0,'Z domestic'!I64/'IO model'!$D$9)</f>
        <v>0.0008361861538209125</v>
      </c>
      <c r="J64" s="38">
        <f>IF('IO model'!$D$10=0,0,'Z domestic'!J64/'IO model'!$D$10)</f>
        <v>0.0004846453503412019</v>
      </c>
      <c r="K64" s="38">
        <f>IF('IO model'!$D$11=0,0,'Z domestic'!K64/'IO model'!$D$11)</f>
        <v>0.0007165187425096068</v>
      </c>
      <c r="L64" s="38">
        <f>IF('IO model'!$D$12=0,0,'Z domestic'!L64/'IO model'!$D$12)</f>
        <v>0.00023051788644303195</v>
      </c>
      <c r="M64" s="38">
        <f>IF('IO model'!$D$13=0,0,'Z domestic'!M64/'IO model'!$D$13)</f>
        <v>0.0006396391924377912</v>
      </c>
      <c r="N64" s="38">
        <f>IF('IO model'!$D$14=0,0,'Z domestic'!N64/'IO model'!$D$14)</f>
        <v>0.00048145315425823673</v>
      </c>
      <c r="O64" s="38">
        <f>IF('IO model'!$D$15=0,0,'Z domestic'!O64/'IO model'!$D$15)</f>
        <v>0.0003974372305632034</v>
      </c>
      <c r="P64" s="38">
        <f>IF('IO model'!$D$16=0,0,'Z domestic'!P64/'IO model'!$D$16)</f>
        <v>0.0005097925313701117</v>
      </c>
      <c r="Q64" s="38">
        <f>IF('IO model'!$D$17=0,0,'Z domestic'!Q64/'IO model'!$D$17)</f>
        <v>0.000265612956031818</v>
      </c>
      <c r="R64" s="38">
        <f>IF('IO model'!$D$18=0,0,'Z domestic'!R64/'IO model'!$D$18)</f>
        <v>0.0003356599678131209</v>
      </c>
      <c r="S64" s="38">
        <f>IF('IO model'!$D$19=0,0,'Z domestic'!S64/'IO model'!$D$19)</f>
        <v>0.00039804719425239266</v>
      </c>
      <c r="T64" s="38">
        <f>IF('IO model'!$D$20=0,0,'Z domestic'!T64/'IO model'!$D$20)</f>
        <v>0.0004443165246558041</v>
      </c>
      <c r="U64" s="38">
        <f>IF('IO model'!$D$21=0,0,'Z domestic'!U64/'IO model'!$D$21)</f>
        <v>0.000350155032501018</v>
      </c>
      <c r="V64" s="38">
        <f>IF('IO model'!$D$22=0,0,'Z domestic'!V64/'IO model'!$D$22)</f>
        <v>0.00026011410338668553</v>
      </c>
      <c r="W64" s="38">
        <f>IF('IO model'!$D$23=0,0,'Z domestic'!W64/'IO model'!$D$23)</f>
        <v>0.00037009839487226837</v>
      </c>
      <c r="X64" s="38">
        <f>IF('IO model'!$D$24=0,0,'Z domestic'!X64/'IO model'!$D$24)</f>
        <v>0.0012475703986153505</v>
      </c>
      <c r="Y64" s="38">
        <f>IF('IO model'!$D$25=0,0,'Z domestic'!Y64/'IO model'!$D$25)</f>
        <v>0.00023031543076892507</v>
      </c>
      <c r="Z64" s="38">
        <f>IF('IO model'!$D$26=0,0,'Z domestic'!Z64/'IO model'!$D$26)</f>
        <v>0.00025421415546923395</v>
      </c>
      <c r="AA64" s="38">
        <f>IF('IO model'!$D$27=0,0,'Z domestic'!AA64/'IO model'!$D$27)</f>
        <v>0.0008923442282006435</v>
      </c>
      <c r="AB64" s="38">
        <f>IF('IO model'!$D$28=0,0,'Z domestic'!AB64/'IO model'!$D$28)</f>
        <v>0.0014665470402789572</v>
      </c>
      <c r="AC64" s="38">
        <f>IF('IO model'!$D$29=0,0,'Z domestic'!AC64/'IO model'!$D$29)</f>
        <v>0.00025006451582046667</v>
      </c>
      <c r="AD64" s="38">
        <f>IF('IO model'!$D$30=0,0,'Z domestic'!AD64/'IO model'!$D$30)</f>
        <v>0.00031926020248038346</v>
      </c>
      <c r="AE64" s="38">
        <f>IF('IO model'!$D$31=0,0,'Z domestic'!AE64/'IO model'!$D$31)</f>
        <v>0.0002857400292276417</v>
      </c>
      <c r="AF64" s="38">
        <f>IF('IO model'!$D$32=0,0,'Z domestic'!AF64/'IO model'!$D$32)</f>
        <v>0.0004398273771219998</v>
      </c>
      <c r="AG64" s="38">
        <f>IF('IO model'!$D$33=0,0,'Z domestic'!AG64/'IO model'!$D$33)</f>
        <v>0.0005539040457400155</v>
      </c>
      <c r="AH64" s="38">
        <f>IF('IO model'!$D$34=0,0,'Z domestic'!AH64/'IO model'!$D$34)</f>
        <v>0.00019008804552158142</v>
      </c>
      <c r="AI64" s="38">
        <f>IF('IO model'!$D$35=0,0,'Z domestic'!AI64/'IO model'!$D$35)</f>
        <v>0.0010641898838691715</v>
      </c>
      <c r="AJ64" s="38">
        <f>IF('IO model'!$D$36=0,0,'Z domestic'!AJ64/'IO model'!$D$36)</f>
        <v>0.0005544970742141333</v>
      </c>
      <c r="AK64" s="38">
        <f>IF('IO model'!$D$37=0,0,'Z domestic'!AK64/'IO model'!$D$37)</f>
        <v>0.0005482429574661761</v>
      </c>
      <c r="AL64" s="38">
        <f>IF('IO model'!$D$38=0,0,'Z domestic'!AL64/'IO model'!$D$38)</f>
        <v>0.002708448034828923</v>
      </c>
      <c r="AM64" s="38">
        <f>IF('IO model'!$D$39=0,0,'Z domestic'!AM64/'IO model'!$D$39)</f>
        <v>0.00026661099467591403</v>
      </c>
      <c r="AN64" s="38">
        <f>IF('IO model'!$D$40=0,0,'Z domestic'!AN64/'IO model'!$D$40)</f>
        <v>0.0015158328041052645</v>
      </c>
      <c r="AO64" s="38">
        <f>IF('IO model'!$D$41=0,0,'Z domestic'!AO64/'IO model'!$D$41)</f>
        <v>0.0006272636667975403</v>
      </c>
      <c r="AP64" s="38">
        <f>IF('IO model'!$D$42=0,0,'Z domestic'!AP64/'IO model'!$D$42)</f>
        <v>0.0004203897559163008</v>
      </c>
      <c r="AQ64" s="38">
        <f>IF('IO model'!$D$43=0,0,'Z domestic'!AQ64/'IO model'!$D$43)</f>
        <v>0.00019893445433297814</v>
      </c>
      <c r="AR64" s="38">
        <f>IF('IO model'!$D$44=0,0,'Z domestic'!AR64/'IO model'!$D$44)</f>
        <v>0.00020838209499282254</v>
      </c>
      <c r="AS64" s="38">
        <f>IF('IO model'!$D$45=0,0,'Z domestic'!AS64/'IO model'!$D$45)</f>
        <v>0.00017538393341834854</v>
      </c>
      <c r="AT64" s="38">
        <f>IF('IO model'!$D$46=0,0,'Z domestic'!AT64/'IO model'!$D$46)</f>
        <v>0.0001129626489143635</v>
      </c>
      <c r="AU64" s="38">
        <f>IF('IO model'!$D$47=0,0,'Z domestic'!AU64/'IO model'!$D$47)</f>
        <v>0.0015060599556136493</v>
      </c>
      <c r="AV64" s="38">
        <f>IF('IO model'!$D$48=0,0,'Z domestic'!AV64/'IO model'!$D$48)</f>
        <v>0.0009007216923844748</v>
      </c>
      <c r="AW64" s="38">
        <f>IF('IO model'!$D$49=0,0,'Z domestic'!AW64/'IO model'!$D$49)</f>
        <v>0.0006560223544402044</v>
      </c>
      <c r="AX64" s="38">
        <f>IF('IO model'!$D$50=0,0,'Z domestic'!AX64/'IO model'!$D$50)</f>
        <v>0.0019511714847494138</v>
      </c>
      <c r="AY64" s="38">
        <f>IF('IO model'!$D$51=0,0,'Z domestic'!AY64/'IO model'!$D$51)</f>
        <v>0.0015184157841502217</v>
      </c>
      <c r="AZ64" s="38">
        <f>IF('IO model'!$D$52=0,0,'Z domestic'!AZ64/'IO model'!$D$52)</f>
        <v>0.00256407333461442</v>
      </c>
      <c r="BA64" s="38">
        <f>IF('IO model'!$D$53=0,0,'Z domestic'!BA64/'IO model'!$D$53)</f>
        <v>0.001347469886967974</v>
      </c>
      <c r="BB64" s="38">
        <f>IF('IO model'!$D$54=0,0,'Z domestic'!BB64/'IO model'!$D$54)</f>
        <v>0.00107704544892451</v>
      </c>
      <c r="BC64" s="38">
        <f>IF('IO model'!$D$55=0,0,'Z domestic'!BC64/'IO model'!$D$55)</f>
        <v>0.0011581431095029795</v>
      </c>
      <c r="BD64" s="38">
        <f>IF('IO model'!$D$56=0,0,'Z domestic'!BD64/'IO model'!$D$56)</f>
        <v>0.0005679371595178793</v>
      </c>
      <c r="BE64" s="38">
        <f>IF('IO model'!$D$57=0,0,'Z domestic'!BE64/'IO model'!$D$57)</f>
        <v>0.000546591960469995</v>
      </c>
      <c r="BF64" s="38">
        <f>IF('IO model'!$D$58=0,0,'Z domestic'!BF64/'IO model'!$D$58)</f>
        <v>0.0026716206088246083</v>
      </c>
      <c r="BG64" s="38">
        <f>IF('IO model'!$D$59=0,0,'Z domestic'!BG64/'IO model'!$D$59)</f>
        <v>0.003308114424573995</v>
      </c>
      <c r="BH64" s="38">
        <f>IF('IO model'!$D$60=0,0,'Z domestic'!BH64/'IO model'!$D$60)</f>
        <v>0.0028781983133190528</v>
      </c>
      <c r="BI64" s="38">
        <f>IF('IO model'!$D$61=0,0,'Z domestic'!BI64/'IO model'!$D$61)</f>
        <v>0.003530162936449459</v>
      </c>
      <c r="BJ64" s="38">
        <f>IF('IO model'!$D$62=0,0,'Z domestic'!BJ64/'IO model'!$D$62)</f>
        <v>0.0024332523399422028</v>
      </c>
      <c r="BK64" s="38">
        <f>IF('IO model'!$D$63=0,0,'Z domestic'!BK64/'IO model'!$D$63)</f>
        <v>0.0004405561630995157</v>
      </c>
      <c r="BL64" s="38">
        <f>IF('IO model'!$D$64=0,0,'Z domestic'!BL64/'IO model'!$D$64)</f>
        <v>0.07476462516912885</v>
      </c>
      <c r="BM64" s="38">
        <f>IF('IO model'!$D$65=0,0,'Z domestic'!BM64/'IO model'!$D$65)</f>
        <v>0</v>
      </c>
      <c r="BN64" s="38">
        <f>IF('IO model'!$D$66=0,0,'Z domestic'!BN64/'IO model'!$D$66)</f>
        <v>0</v>
      </c>
    </row>
    <row r="65" spans="1:66" x14ac:dyDescent="0.25">
      <c r="A65" s="36" t="s">
        <v>308</v>
      </c>
      <c r="B65" s="27" t="s">
        <v>377</v>
      </c>
      <c r="C65" s="38">
        <f>IF('IO model'!$D$3=0,0,'Z domestic'!C65/'IO model'!$D$3)</f>
        <v>0.000023217915851639266</v>
      </c>
      <c r="D65" s="38">
        <f>IF('IO model'!$D$4=0,0,'Z domestic'!D65/'IO model'!$D$4)</f>
        <v>0.000022417898450122574</v>
      </c>
      <c r="E65" s="38">
        <f>IF('IO model'!$D$5=0,0,'Z domestic'!E65/'IO model'!$D$5)</f>
        <v>0.0013709879936744513</v>
      </c>
      <c r="F65" s="38">
        <f>IF('IO model'!$D$6=0,0,'Z domestic'!F65/'IO model'!$D$6)</f>
        <v>0</v>
      </c>
      <c r="G65" s="38">
        <f>IF('IO model'!$D$7=0,0,'Z domestic'!G65/'IO model'!$D$7)</f>
        <v>0.000036201172564808927</v>
      </c>
      <c r="H65" s="38">
        <f>IF('IO model'!$D$8=0,0,'Z domestic'!H65/'IO model'!$D$8)</f>
        <v>0</v>
      </c>
      <c r="I65" s="38">
        <f>IF('IO model'!$D$9=0,0,'Z domestic'!I65/'IO model'!$D$9)</f>
        <v>0</v>
      </c>
      <c r="J65" s="38">
        <f>IF('IO model'!$D$10=0,0,'Z domestic'!J65/'IO model'!$D$10)</f>
        <v>0</v>
      </c>
      <c r="K65" s="38">
        <f>IF('IO model'!$D$11=0,0,'Z domestic'!K65/'IO model'!$D$11)</f>
        <v>0</v>
      </c>
      <c r="L65" s="38">
        <f>IF('IO model'!$D$12=0,0,'Z domestic'!L65/'IO model'!$D$12)</f>
        <v>0</v>
      </c>
      <c r="M65" s="38">
        <f>IF('IO model'!$D$13=0,0,'Z domestic'!M65/'IO model'!$D$13)</f>
        <v>1.5758541326380665e-7</v>
      </c>
      <c r="N65" s="38">
        <f>IF('IO model'!$D$14=0,0,'Z domestic'!N65/'IO model'!$D$14)</f>
        <v>0</v>
      </c>
      <c r="O65" s="38">
        <f>IF('IO model'!$D$15=0,0,'Z domestic'!O65/'IO model'!$D$15)</f>
        <v>0</v>
      </c>
      <c r="P65" s="38">
        <f>IF('IO model'!$D$16=0,0,'Z domestic'!P65/'IO model'!$D$16)</f>
        <v>0</v>
      </c>
      <c r="Q65" s="38">
        <f>IF('IO model'!$D$17=0,0,'Z domestic'!Q65/'IO model'!$D$17)</f>
        <v>0</v>
      </c>
      <c r="R65" s="38">
        <f>IF('IO model'!$D$18=0,0,'Z domestic'!R65/'IO model'!$D$18)</f>
        <v>0</v>
      </c>
      <c r="S65" s="38">
        <f>IF('IO model'!$D$19=0,0,'Z domestic'!S65/'IO model'!$D$19)</f>
        <v>0</v>
      </c>
      <c r="T65" s="38">
        <f>IF('IO model'!$D$20=0,0,'Z domestic'!T65/'IO model'!$D$20)</f>
        <v>0</v>
      </c>
      <c r="U65" s="38">
        <f>IF('IO model'!$D$21=0,0,'Z domestic'!U65/'IO model'!$D$21)</f>
        <v>0</v>
      </c>
      <c r="V65" s="38">
        <f>IF('IO model'!$D$22=0,0,'Z domestic'!V65/'IO model'!$D$22)</f>
        <v>0</v>
      </c>
      <c r="W65" s="38">
        <f>IF('IO model'!$D$23=0,0,'Z domestic'!W65/'IO model'!$D$23)</f>
        <v>0</v>
      </c>
      <c r="X65" s="38">
        <f>IF('IO model'!$D$24=0,0,'Z domestic'!X65/'IO model'!$D$24)</f>
        <v>0</v>
      </c>
      <c r="Y65" s="38">
        <f>IF('IO model'!$D$25=0,0,'Z domestic'!Y65/'IO model'!$D$25)</f>
        <v>4.0548491332557234e-7</v>
      </c>
      <c r="Z65" s="38">
        <f>IF('IO model'!$D$26=0,0,'Z domestic'!Z65/'IO model'!$D$26)</f>
        <v>0</v>
      </c>
      <c r="AA65" s="38">
        <f>IF('IO model'!$D$27=0,0,'Z domestic'!AA65/'IO model'!$D$27)</f>
        <v>0</v>
      </c>
      <c r="AB65" s="38">
        <f>IF('IO model'!$D$28=0,0,'Z domestic'!AB65/'IO model'!$D$28)</f>
        <v>0</v>
      </c>
      <c r="AC65" s="38">
        <f>IF('IO model'!$D$29=0,0,'Z domestic'!AC65/'IO model'!$D$29)</f>
        <v>0.0000036283062476836055</v>
      </c>
      <c r="AD65" s="38">
        <f>IF('IO model'!$D$30=0,0,'Z domestic'!AD65/'IO model'!$D$30)</f>
        <v>0</v>
      </c>
      <c r="AE65" s="38">
        <f>IF('IO model'!$D$31=0,0,'Z domestic'!AE65/'IO model'!$D$31)</f>
        <v>0</v>
      </c>
      <c r="AF65" s="38">
        <f>IF('IO model'!$D$32=0,0,'Z domestic'!AF65/'IO model'!$D$32)</f>
        <v>0</v>
      </c>
      <c r="AG65" s="38">
        <f>IF('IO model'!$D$33=0,0,'Z domestic'!AG65/'IO model'!$D$33)</f>
        <v>0</v>
      </c>
      <c r="AH65" s="38">
        <f>IF('IO model'!$D$34=0,0,'Z domestic'!AH65/'IO model'!$D$34)</f>
        <v>0.0000017163706141903517</v>
      </c>
      <c r="AI65" s="38">
        <f>IF('IO model'!$D$35=0,0,'Z domestic'!AI65/'IO model'!$D$35)</f>
        <v>0</v>
      </c>
      <c r="AJ65" s="38">
        <f>IF('IO model'!$D$36=0,0,'Z domestic'!AJ65/'IO model'!$D$36)</f>
        <v>0.000028935120781871477</v>
      </c>
      <c r="AK65" s="38">
        <f>IF('IO model'!$D$37=0,0,'Z domestic'!AK65/'IO model'!$D$37)</f>
        <v>0</v>
      </c>
      <c r="AL65" s="38">
        <f>IF('IO model'!$D$38=0,0,'Z domestic'!AL65/'IO model'!$D$38)</f>
        <v>0.0000027038289936314693</v>
      </c>
      <c r="AM65" s="38">
        <f>IF('IO model'!$D$39=0,0,'Z domestic'!AM65/'IO model'!$D$39)</f>
        <v>0</v>
      </c>
      <c r="AN65" s="38">
        <f>IF('IO model'!$D$40=0,0,'Z domestic'!AN65/'IO model'!$D$40)</f>
        <v>0</v>
      </c>
      <c r="AO65" s="38">
        <f>IF('IO model'!$D$41=0,0,'Z domestic'!AO65/'IO model'!$D$41)</f>
        <v>0</v>
      </c>
      <c r="AP65" s="38">
        <f>IF('IO model'!$D$42=0,0,'Z domestic'!AP65/'IO model'!$D$42)</f>
        <v>0</v>
      </c>
      <c r="AQ65" s="38">
        <f>IF('IO model'!$D$43=0,0,'Z domestic'!AQ65/'IO model'!$D$43)</f>
        <v>0</v>
      </c>
      <c r="AR65" s="38">
        <f>IF('IO model'!$D$44=0,0,'Z domestic'!AR65/'IO model'!$D$44)</f>
        <v>0</v>
      </c>
      <c r="AS65" s="38">
        <f>IF('IO model'!$D$45=0,0,'Z domestic'!AS65/'IO model'!$D$45)</f>
        <v>0</v>
      </c>
      <c r="AT65" s="38">
        <f>IF('IO model'!$D$46=0,0,'Z domestic'!AT65/'IO model'!$D$46)</f>
        <v>0.0000033196412359384737</v>
      </c>
      <c r="AU65" s="38">
        <f>IF('IO model'!$D$47=0,0,'Z domestic'!AU65/'IO model'!$D$47)</f>
        <v>0</v>
      </c>
      <c r="AV65" s="38">
        <f>IF('IO model'!$D$48=0,0,'Z domestic'!AV65/'IO model'!$D$48)</f>
        <v>0.000009366256766562998</v>
      </c>
      <c r="AW65" s="38">
        <f>IF('IO model'!$D$49=0,0,'Z domestic'!AW65/'IO model'!$D$49)</f>
        <v>0.000005701001217978188</v>
      </c>
      <c r="AX65" s="38">
        <f>IF('IO model'!$D$50=0,0,'Z domestic'!AX65/'IO model'!$D$50)</f>
        <v>0</v>
      </c>
      <c r="AY65" s="38">
        <f>IF('IO model'!$D$51=0,0,'Z domestic'!AY65/'IO model'!$D$51)</f>
        <v>0</v>
      </c>
      <c r="AZ65" s="38">
        <f>IF('IO model'!$D$52=0,0,'Z domestic'!AZ65/'IO model'!$D$52)</f>
        <v>0</v>
      </c>
      <c r="BA65" s="38">
        <f>IF('IO model'!$D$53=0,0,'Z domestic'!BA65/'IO model'!$D$53)</f>
        <v>0.000010735101075270664</v>
      </c>
      <c r="BB65" s="38">
        <f>IF('IO model'!$D$54=0,0,'Z domestic'!BB65/'IO model'!$D$54)</f>
        <v>0.000003191245774591141</v>
      </c>
      <c r="BC65" s="38">
        <f>IF('IO model'!$D$55=0,0,'Z domestic'!BC65/'IO model'!$D$55)</f>
        <v>0.0000072090098832391135</v>
      </c>
      <c r="BD65" s="38">
        <f>IF('IO model'!$D$56=0,0,'Z domestic'!BD65/'IO model'!$D$56)</f>
        <v>0.00019553076125575715</v>
      </c>
      <c r="BE65" s="38">
        <f>IF('IO model'!$D$57=0,0,'Z domestic'!BE65/'IO model'!$D$57)</f>
        <v>0.00008610332568535282</v>
      </c>
      <c r="BF65" s="38">
        <f>IF('IO model'!$D$58=0,0,'Z domestic'!BF65/'IO model'!$D$58)</f>
        <v>0.00005094799955350736</v>
      </c>
      <c r="BG65" s="38">
        <f>IF('IO model'!$D$59=0,0,'Z domestic'!BG65/'IO model'!$D$59)</f>
        <v>0.00013334262858711034</v>
      </c>
      <c r="BH65" s="38">
        <f>IF('IO model'!$D$60=0,0,'Z domestic'!BH65/'IO model'!$D$60)</f>
        <v>0.00004364212757117593</v>
      </c>
      <c r="BI65" s="38">
        <f>IF('IO model'!$D$61=0,0,'Z domestic'!BI65/'IO model'!$D$61)</f>
        <v>0.00003043243910732292</v>
      </c>
      <c r="BJ65" s="38">
        <f>IF('IO model'!$D$62=0,0,'Z domestic'!BJ65/'IO model'!$D$62)</f>
        <v>0.0000063261110232484595</v>
      </c>
      <c r="BK65" s="38">
        <f>IF('IO model'!$D$63=0,0,'Z domestic'!BK65/'IO model'!$D$63)</f>
        <v>0</v>
      </c>
      <c r="BL65" s="38">
        <f>IF('IO model'!$D$64=0,0,'Z domestic'!BL65/'IO model'!$D$64)</f>
        <v>0</v>
      </c>
      <c r="BM65" s="38">
        <f>IF('IO model'!$D$65=0,0,'Z domestic'!BM65/'IO model'!$D$65)</f>
        <v>0</v>
      </c>
      <c r="BN65" s="38">
        <f>IF('IO model'!$D$66=0,0,'Z domestic'!BN65/'IO model'!$D$66)</f>
        <v>0</v>
      </c>
    </row>
    <row r="66" spans="1:66" x14ac:dyDescent="0.25">
      <c r="A66" s="36" t="s">
        <v>309</v>
      </c>
      <c r="B66" s="27" t="s">
        <v>378</v>
      </c>
      <c r="C66" s="38">
        <f>IF('IO model'!$D$3=0,0,'Z domestic'!C66/'IO model'!$D$3)</f>
        <v>0</v>
      </c>
      <c r="D66" s="38">
        <f>IF('IO model'!$D$4=0,0,'Z domestic'!D66/'IO model'!$D$4)</f>
        <v>0</v>
      </c>
      <c r="E66" s="38">
        <f>IF('IO model'!$D$5=0,0,'Z domestic'!E66/'IO model'!$D$5)</f>
        <v>0</v>
      </c>
      <c r="F66" s="38">
        <f>IF('IO model'!$D$6=0,0,'Z domestic'!F66/'IO model'!$D$6)</f>
        <v>0</v>
      </c>
      <c r="G66" s="38">
        <f>IF('IO model'!$D$7=0,0,'Z domestic'!G66/'IO model'!$D$7)</f>
        <v>0</v>
      </c>
      <c r="H66" s="38">
        <f>IF('IO model'!$D$8=0,0,'Z domestic'!H66/'IO model'!$D$8)</f>
        <v>0</v>
      </c>
      <c r="I66" s="38">
        <f>IF('IO model'!$D$9=0,0,'Z domestic'!I66/'IO model'!$D$9)</f>
        <v>0</v>
      </c>
      <c r="J66" s="38">
        <f>IF('IO model'!$D$10=0,0,'Z domestic'!J66/'IO model'!$D$10)</f>
        <v>0</v>
      </c>
      <c r="K66" s="38">
        <f>IF('IO model'!$D$11=0,0,'Z domestic'!K66/'IO model'!$D$11)</f>
        <v>0</v>
      </c>
      <c r="L66" s="38">
        <f>IF('IO model'!$D$12=0,0,'Z domestic'!L66/'IO model'!$D$12)</f>
        <v>0</v>
      </c>
      <c r="M66" s="38">
        <f>IF('IO model'!$D$13=0,0,'Z domestic'!M66/'IO model'!$D$13)</f>
        <v>0</v>
      </c>
      <c r="N66" s="38">
        <f>IF('IO model'!$D$14=0,0,'Z domestic'!N66/'IO model'!$D$14)</f>
        <v>0</v>
      </c>
      <c r="O66" s="38">
        <f>IF('IO model'!$D$15=0,0,'Z domestic'!O66/'IO model'!$D$15)</f>
        <v>0</v>
      </c>
      <c r="P66" s="38">
        <f>IF('IO model'!$D$16=0,0,'Z domestic'!P66/'IO model'!$D$16)</f>
        <v>0</v>
      </c>
      <c r="Q66" s="38">
        <f>IF('IO model'!$D$17=0,0,'Z domestic'!Q66/'IO model'!$D$17)</f>
        <v>0</v>
      </c>
      <c r="R66" s="38">
        <f>IF('IO model'!$D$18=0,0,'Z domestic'!R66/'IO model'!$D$18)</f>
        <v>0</v>
      </c>
      <c r="S66" s="38">
        <f>IF('IO model'!$D$19=0,0,'Z domestic'!S66/'IO model'!$D$19)</f>
        <v>0</v>
      </c>
      <c r="T66" s="38">
        <f>IF('IO model'!$D$20=0,0,'Z domestic'!T66/'IO model'!$D$20)</f>
        <v>0</v>
      </c>
      <c r="U66" s="38">
        <f>IF('IO model'!$D$21=0,0,'Z domestic'!U66/'IO model'!$D$21)</f>
        <v>0</v>
      </c>
      <c r="V66" s="38">
        <f>IF('IO model'!$D$22=0,0,'Z domestic'!V66/'IO model'!$D$22)</f>
        <v>0</v>
      </c>
      <c r="W66" s="38">
        <f>IF('IO model'!$D$23=0,0,'Z domestic'!W66/'IO model'!$D$23)</f>
        <v>0</v>
      </c>
      <c r="X66" s="38">
        <f>IF('IO model'!$D$24=0,0,'Z domestic'!X66/'IO model'!$D$24)</f>
        <v>0</v>
      </c>
      <c r="Y66" s="38">
        <f>IF('IO model'!$D$25=0,0,'Z domestic'!Y66/'IO model'!$D$25)</f>
        <v>0</v>
      </c>
      <c r="Z66" s="38">
        <f>IF('IO model'!$D$26=0,0,'Z domestic'!Z66/'IO model'!$D$26)</f>
        <v>0</v>
      </c>
      <c r="AA66" s="38">
        <f>IF('IO model'!$D$27=0,0,'Z domestic'!AA66/'IO model'!$D$27)</f>
        <v>0</v>
      </c>
      <c r="AB66" s="38">
        <f>IF('IO model'!$D$28=0,0,'Z domestic'!AB66/'IO model'!$D$28)</f>
        <v>0</v>
      </c>
      <c r="AC66" s="38">
        <f>IF('IO model'!$D$29=0,0,'Z domestic'!AC66/'IO model'!$D$29)</f>
        <v>0</v>
      </c>
      <c r="AD66" s="38">
        <f>IF('IO model'!$D$30=0,0,'Z domestic'!AD66/'IO model'!$D$30)</f>
        <v>0</v>
      </c>
      <c r="AE66" s="38">
        <f>IF('IO model'!$D$31=0,0,'Z domestic'!AE66/'IO model'!$D$31)</f>
        <v>0</v>
      </c>
      <c r="AF66" s="38">
        <f>IF('IO model'!$D$32=0,0,'Z domestic'!AF66/'IO model'!$D$32)</f>
        <v>0</v>
      </c>
      <c r="AG66" s="38">
        <f>IF('IO model'!$D$33=0,0,'Z domestic'!AG66/'IO model'!$D$33)</f>
        <v>0</v>
      </c>
      <c r="AH66" s="38">
        <f>IF('IO model'!$D$34=0,0,'Z domestic'!AH66/'IO model'!$D$34)</f>
        <v>0</v>
      </c>
      <c r="AI66" s="38">
        <f>IF('IO model'!$D$35=0,0,'Z domestic'!AI66/'IO model'!$D$35)</f>
        <v>0</v>
      </c>
      <c r="AJ66" s="38">
        <f>IF('IO model'!$D$36=0,0,'Z domestic'!AJ66/'IO model'!$D$36)</f>
        <v>0</v>
      </c>
      <c r="AK66" s="38">
        <f>IF('IO model'!$D$37=0,0,'Z domestic'!AK66/'IO model'!$D$37)</f>
        <v>0</v>
      </c>
      <c r="AL66" s="38">
        <f>IF('IO model'!$D$38=0,0,'Z domestic'!AL66/'IO model'!$D$38)</f>
        <v>0</v>
      </c>
      <c r="AM66" s="38">
        <f>IF('IO model'!$D$39=0,0,'Z domestic'!AM66/'IO model'!$D$39)</f>
        <v>0</v>
      </c>
      <c r="AN66" s="38">
        <f>IF('IO model'!$D$40=0,0,'Z domestic'!AN66/'IO model'!$D$40)</f>
        <v>0</v>
      </c>
      <c r="AO66" s="38">
        <f>IF('IO model'!$D$41=0,0,'Z domestic'!AO66/'IO model'!$D$41)</f>
        <v>0</v>
      </c>
      <c r="AP66" s="38">
        <f>IF('IO model'!$D$42=0,0,'Z domestic'!AP66/'IO model'!$D$42)</f>
        <v>0</v>
      </c>
      <c r="AQ66" s="38">
        <f>IF('IO model'!$D$43=0,0,'Z domestic'!AQ66/'IO model'!$D$43)</f>
        <v>0</v>
      </c>
      <c r="AR66" s="38">
        <f>IF('IO model'!$D$44=0,0,'Z domestic'!AR66/'IO model'!$D$44)</f>
        <v>0</v>
      </c>
      <c r="AS66" s="38">
        <f>IF('IO model'!$D$45=0,0,'Z domestic'!AS66/'IO model'!$D$45)</f>
        <v>0</v>
      </c>
      <c r="AT66" s="38">
        <f>IF('IO model'!$D$46=0,0,'Z domestic'!AT66/'IO model'!$D$46)</f>
        <v>0</v>
      </c>
      <c r="AU66" s="38">
        <f>IF('IO model'!$D$47=0,0,'Z domestic'!AU66/'IO model'!$D$47)</f>
        <v>0</v>
      </c>
      <c r="AV66" s="38">
        <f>IF('IO model'!$D$48=0,0,'Z domestic'!AV66/'IO model'!$D$48)</f>
        <v>0</v>
      </c>
      <c r="AW66" s="38">
        <f>IF('IO model'!$D$49=0,0,'Z domestic'!AW66/'IO model'!$D$49)</f>
        <v>0</v>
      </c>
      <c r="AX66" s="38">
        <f>IF('IO model'!$D$50=0,0,'Z domestic'!AX66/'IO model'!$D$50)</f>
        <v>0</v>
      </c>
      <c r="AY66" s="38">
        <f>IF('IO model'!$D$51=0,0,'Z domestic'!AY66/'IO model'!$D$51)</f>
        <v>0</v>
      </c>
      <c r="AZ66" s="38">
        <f>IF('IO model'!$D$52=0,0,'Z domestic'!AZ66/'IO model'!$D$52)</f>
        <v>0</v>
      </c>
      <c r="BA66" s="38">
        <f>IF('IO model'!$D$53=0,0,'Z domestic'!BA66/'IO model'!$D$53)</f>
        <v>0</v>
      </c>
      <c r="BB66" s="38">
        <f>IF('IO model'!$D$54=0,0,'Z domestic'!BB66/'IO model'!$D$54)</f>
        <v>0</v>
      </c>
      <c r="BC66" s="38">
        <f>IF('IO model'!$D$55=0,0,'Z domestic'!BC66/'IO model'!$D$55)</f>
        <v>0</v>
      </c>
      <c r="BD66" s="38">
        <f>IF('IO model'!$D$56=0,0,'Z domestic'!BD66/'IO model'!$D$56)</f>
        <v>0</v>
      </c>
      <c r="BE66" s="38">
        <f>IF('IO model'!$D$57=0,0,'Z domestic'!BE66/'IO model'!$D$57)</f>
        <v>0</v>
      </c>
      <c r="BF66" s="38">
        <f>IF('IO model'!$D$58=0,0,'Z domestic'!BF66/'IO model'!$D$58)</f>
        <v>0</v>
      </c>
      <c r="BG66" s="38">
        <f>IF('IO model'!$D$59=0,0,'Z domestic'!BG66/'IO model'!$D$59)</f>
        <v>0</v>
      </c>
      <c r="BH66" s="38">
        <f>IF('IO model'!$D$60=0,0,'Z domestic'!BH66/'IO model'!$D$60)</f>
        <v>0</v>
      </c>
      <c r="BI66" s="38">
        <f>IF('IO model'!$D$61=0,0,'Z domestic'!BI66/'IO model'!$D$61)</f>
        <v>0</v>
      </c>
      <c r="BJ66" s="38">
        <f>IF('IO model'!$D$62=0,0,'Z domestic'!BJ66/'IO model'!$D$62)</f>
        <v>0</v>
      </c>
      <c r="BK66" s="38">
        <f>IF('IO model'!$D$63=0,0,'Z domestic'!BK66/'IO model'!$D$63)</f>
        <v>0</v>
      </c>
      <c r="BL66" s="38">
        <f>IF('IO model'!$D$64=0,0,'Z domestic'!BL66/'IO model'!$D$64)</f>
        <v>0</v>
      </c>
      <c r="BM66" s="38">
        <f>IF('IO model'!$D$65=0,0,'Z domestic'!BM66/'IO model'!$D$65)</f>
        <v>0</v>
      </c>
      <c r="BN66" s="38">
        <f>IF('IO model'!$D$66=0,0,'Z domestic'!BN66/'IO model'!$D$66)</f>
        <v>0</v>
      </c>
    </row>
  </sheetData>
  <mergeCells count="1">
    <mergeCell ref="A1:B2"/>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7AB"/>
  </sheetPr>
  <dimension ref="A1:BN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66" width="10" customWidth="1"/>
  </cols>
  <sheetData>
    <row r="1" spans="1:66" x14ac:dyDescent="0.25">
      <c r="A1" s="34" t="s">
        <v>460</v>
      </c>
      <c r="B1" s="34"/>
      <c r="C1" s="37" t="s">
        <v>265</v>
      </c>
      <c r="D1" s="37" t="s">
        <v>266</v>
      </c>
      <c r="E1" s="37" t="s">
        <v>267</v>
      </c>
      <c r="F1" s="37" t="s">
        <v>268</v>
      </c>
      <c r="G1" s="37" t="s">
        <v>269</v>
      </c>
      <c r="H1" s="37" t="s">
        <v>147</v>
      </c>
      <c r="I1" s="37" t="s">
        <v>87</v>
      </c>
      <c r="J1" s="37" t="s">
        <v>89</v>
      </c>
      <c r="K1" s="37" t="s">
        <v>91</v>
      </c>
      <c r="L1" s="37" t="s">
        <v>93</v>
      </c>
      <c r="M1" s="37" t="s">
        <v>95</v>
      </c>
      <c r="N1" s="37" t="s">
        <v>97</v>
      </c>
      <c r="O1" s="37" t="s">
        <v>99</v>
      </c>
      <c r="P1" s="37" t="s">
        <v>101</v>
      </c>
      <c r="Q1" s="37" t="s">
        <v>103</v>
      </c>
      <c r="R1" s="37" t="s">
        <v>105</v>
      </c>
      <c r="S1" s="37" t="s">
        <v>107</v>
      </c>
      <c r="T1" s="37" t="s">
        <v>109</v>
      </c>
      <c r="U1" s="37" t="s">
        <v>111</v>
      </c>
      <c r="V1" s="37" t="s">
        <v>113</v>
      </c>
      <c r="W1" s="37" t="s">
        <v>115</v>
      </c>
      <c r="X1" s="37" t="s">
        <v>270</v>
      </c>
      <c r="Y1" s="37" t="s">
        <v>121</v>
      </c>
      <c r="Z1" s="37" t="s">
        <v>271</v>
      </c>
      <c r="AA1" s="37" t="s">
        <v>272</v>
      </c>
      <c r="AB1" s="37" t="s">
        <v>273</v>
      </c>
      <c r="AC1" s="37" t="s">
        <v>274</v>
      </c>
      <c r="AD1" s="37" t="s">
        <v>275</v>
      </c>
      <c r="AE1" s="37" t="s">
        <v>276</v>
      </c>
      <c r="AF1" s="37" t="s">
        <v>277</v>
      </c>
      <c r="AG1" s="37" t="s">
        <v>278</v>
      </c>
      <c r="AH1" s="37" t="s">
        <v>136</v>
      </c>
      <c r="AI1" s="37" t="s">
        <v>139</v>
      </c>
      <c r="AJ1" s="37" t="s">
        <v>279</v>
      </c>
      <c r="AK1" s="37" t="s">
        <v>280</v>
      </c>
      <c r="AL1" s="37" t="s">
        <v>281</v>
      </c>
      <c r="AM1" s="37" t="s">
        <v>282</v>
      </c>
      <c r="AN1" s="37" t="s">
        <v>283</v>
      </c>
      <c r="AO1" s="37" t="s">
        <v>284</v>
      </c>
      <c r="AP1" s="37" t="s">
        <v>285</v>
      </c>
      <c r="AQ1" s="37" t="s">
        <v>286</v>
      </c>
      <c r="AR1" s="37" t="s">
        <v>287</v>
      </c>
      <c r="AS1" s="37" t="s">
        <v>288</v>
      </c>
      <c r="AT1" s="37" t="s">
        <v>289</v>
      </c>
      <c r="AU1" s="37" t="s">
        <v>290</v>
      </c>
      <c r="AV1" s="37" t="s">
        <v>291</v>
      </c>
      <c r="AW1" s="37" t="s">
        <v>292</v>
      </c>
      <c r="AX1" s="37" t="s">
        <v>293</v>
      </c>
      <c r="AY1" s="37" t="s">
        <v>294</v>
      </c>
      <c r="AZ1" s="37" t="s">
        <v>295</v>
      </c>
      <c r="BA1" s="37" t="s">
        <v>296</v>
      </c>
      <c r="BB1" s="37" t="s">
        <v>297</v>
      </c>
      <c r="BC1" s="37" t="s">
        <v>298</v>
      </c>
      <c r="BD1" s="37" t="s">
        <v>299</v>
      </c>
      <c r="BE1" s="37" t="s">
        <v>300</v>
      </c>
      <c r="BF1" s="37" t="s">
        <v>301</v>
      </c>
      <c r="BG1" s="37" t="s">
        <v>302</v>
      </c>
      <c r="BH1" s="37" t="s">
        <v>303</v>
      </c>
      <c r="BI1" s="37" t="s">
        <v>304</v>
      </c>
      <c r="BJ1" s="37" t="s">
        <v>305</v>
      </c>
      <c r="BK1" s="37" t="s">
        <v>306</v>
      </c>
      <c r="BL1" s="37" t="s">
        <v>307</v>
      </c>
      <c r="BM1" s="37" t="s">
        <v>308</v>
      </c>
      <c r="BN1" s="37" t="s">
        <v>309</v>
      </c>
    </row>
    <row r="2" ht="46" customHeight="1" spans="1:66"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row>
    <row r="3" spans="1:66" x14ac:dyDescent="0.25">
      <c r="A3" s="36" t="s">
        <v>265</v>
      </c>
      <c r="B3" s="27" t="s">
        <v>315</v>
      </c>
      <c r="C3" s="38">
        <f>IF('IO model'!$D$3=0,0,'Z imported'!C3/'IO model'!$D$3)</f>
        <v>0.005971019502176461</v>
      </c>
      <c r="D3" s="38">
        <f>IF('IO model'!$D$4=0,0,'Z imported'!D3/'IO model'!$D$4)</f>
        <v>0.0005732576889388487</v>
      </c>
      <c r="E3" s="38">
        <f>IF('IO model'!$D$5=0,0,'Z imported'!E3/'IO model'!$D$5)</f>
        <v>0.00028505690957587605</v>
      </c>
      <c r="F3" s="38">
        <f>IF('IO model'!$D$6=0,0,'Z imported'!F3/'IO model'!$D$6)</f>
        <v>0.000007345150456225658</v>
      </c>
      <c r="G3" s="38">
        <f>IF('IO model'!$D$7=0,0,'Z imported'!G3/'IO model'!$D$7)</f>
        <v>0.017672426479244656</v>
      </c>
      <c r="H3" s="38">
        <f>IF('IO model'!$D$8=0,0,'Z imported'!H3/'IO model'!$D$8)</f>
        <v>0.001354831456331828</v>
      </c>
      <c r="I3" s="38">
        <f>IF('IO model'!$D$9=0,0,'Z imported'!I3/'IO model'!$D$9)</f>
        <v>0.00023761717496940683</v>
      </c>
      <c r="J3" s="38">
        <f>IF('IO model'!$D$10=0,0,'Z imported'!J3/'IO model'!$D$10)</f>
        <v>0.00016857229577085285</v>
      </c>
      <c r="K3" s="38">
        <f>IF('IO model'!$D$11=0,0,'Z imported'!K3/'IO model'!$D$11)</f>
        <v>0.000008529985029876274</v>
      </c>
      <c r="L3" s="38">
        <f>IF('IO model'!$D$12=0,0,'Z imported'!L3/'IO model'!$D$12)</f>
        <v>0.000029021375345019164</v>
      </c>
      <c r="M3" s="38">
        <f>IF('IO model'!$D$13=0,0,'Z imported'!M3/'IO model'!$D$13)</f>
        <v>0.0005384693571224273</v>
      </c>
      <c r="N3" s="38">
        <f>IF('IO model'!$D$14=0,0,'Z imported'!N3/'IO model'!$D$14)</f>
        <v>0.00018219328419945567</v>
      </c>
      <c r="O3" s="38">
        <f>IF('IO model'!$D$15=0,0,'Z imported'!O3/'IO model'!$D$15)</f>
        <v>0.0009201596811981639</v>
      </c>
      <c r="P3" s="38">
        <f>IF('IO model'!$D$16=0,0,'Z imported'!P3/'IO model'!$D$16)</f>
        <v>0.00001730660992105176</v>
      </c>
      <c r="Q3" s="38">
        <f>IF('IO model'!$D$17=0,0,'Z imported'!Q3/'IO model'!$D$17)</f>
        <v>0.00000893985267122798</v>
      </c>
      <c r="R3" s="38">
        <f>IF('IO model'!$D$18=0,0,'Z imported'!R3/'IO model'!$D$18)</f>
        <v>0.000005919646715484019</v>
      </c>
      <c r="S3" s="38">
        <f>IF('IO model'!$D$19=0,0,'Z imported'!S3/'IO model'!$D$19)</f>
        <v>0.00000689369739885478</v>
      </c>
      <c r="T3" s="38">
        <f>IF('IO model'!$D$20=0,0,'Z imported'!T3/'IO model'!$D$20)</f>
        <v>0.00000804545108897776</v>
      </c>
      <c r="U3" s="38">
        <f>IF('IO model'!$D$21=0,0,'Z imported'!U3/'IO model'!$D$21)</f>
        <v>0.000005947700226797198</v>
      </c>
      <c r="V3" s="38">
        <f>IF('IO model'!$D$22=0,0,'Z imported'!V3/'IO model'!$D$22)</f>
        <v>0.000006305796445737832</v>
      </c>
      <c r="W3" s="38">
        <f>IF('IO model'!$D$23=0,0,'Z imported'!W3/'IO model'!$D$23)</f>
        <v>0.000004763642706276722</v>
      </c>
      <c r="X3" s="38">
        <f>IF('IO model'!$D$24=0,0,'Z imported'!X3/'IO model'!$D$24)</f>
        <v>0.00008393330766521824</v>
      </c>
      <c r="Y3" s="38">
        <f>IF('IO model'!$D$25=0,0,'Z imported'!Y3/'IO model'!$D$25)</f>
        <v>0.000004865818959906868</v>
      </c>
      <c r="Z3" s="38">
        <f>IF('IO model'!$D$26=0,0,'Z imported'!Z3/'IO model'!$D$26)</f>
        <v>0.0000636651537933136</v>
      </c>
      <c r="AA3" s="38">
        <f>IF('IO model'!$D$27=0,0,'Z imported'!AA3/'IO model'!$D$27)</f>
        <v>0.000007127350065500347</v>
      </c>
      <c r="AB3" s="38">
        <f>IF('IO model'!$D$28=0,0,'Z imported'!AB3/'IO model'!$D$28)</f>
        <v>0.000027865425818108267</v>
      </c>
      <c r="AC3" s="38">
        <f>IF('IO model'!$D$29=0,0,'Z imported'!AC3/'IO model'!$D$29)</f>
        <v>0.000009689226911427809</v>
      </c>
      <c r="AD3" s="38">
        <f>IF('IO model'!$D$30=0,0,'Z imported'!AD3/'IO model'!$D$30)</f>
        <v>0.000004184597873682743</v>
      </c>
      <c r="AE3" s="38">
        <f>IF('IO model'!$D$31=0,0,'Z imported'!AE3/'IO model'!$D$31)</f>
        <v>0.00010882632566692151</v>
      </c>
      <c r="AF3" s="38">
        <f>IF('IO model'!$D$32=0,0,'Z imported'!AF3/'IO model'!$D$32)</f>
        <v>0.00003060056599449207</v>
      </c>
      <c r="AG3" s="38">
        <f>IF('IO model'!$D$33=0,0,'Z imported'!AG3/'IO model'!$D$33)</f>
        <v>0.000010360608758288811</v>
      </c>
      <c r="AH3" s="38">
        <f>IF('IO model'!$D$34=0,0,'Z imported'!AH3/'IO model'!$D$34)</f>
        <v>0.00005535295230763884</v>
      </c>
      <c r="AI3" s="38">
        <f>IF('IO model'!$D$35=0,0,'Z imported'!AI3/'IO model'!$D$35)</f>
        <v>0.000013286556219531874</v>
      </c>
      <c r="AJ3" s="38">
        <f>IF('IO model'!$D$36=0,0,'Z imported'!AJ3/'IO model'!$D$36)</f>
        <v>0.000008346669456309081</v>
      </c>
      <c r="AK3" s="38">
        <f>IF('IO model'!$D$37=0,0,'Z imported'!AK3/'IO model'!$D$37)</f>
        <v>0.0000027689038255867483</v>
      </c>
      <c r="AL3" s="38">
        <f>IF('IO model'!$D$38=0,0,'Z imported'!AL3/'IO model'!$D$38)</f>
        <v>0.000762705095286877</v>
      </c>
      <c r="AM3" s="38">
        <f>IF('IO model'!$D$39=0,0,'Z imported'!AM3/'IO model'!$D$39)</f>
        <v>0.00000858577779464808</v>
      </c>
      <c r="AN3" s="38">
        <f>IF('IO model'!$D$40=0,0,'Z imported'!AN3/'IO model'!$D$40)</f>
        <v>0.000023177871622404656</v>
      </c>
      <c r="AO3" s="38">
        <f>IF('IO model'!$D$41=0,0,'Z imported'!AO3/'IO model'!$D$41)</f>
        <v>0.000004065597840354428</v>
      </c>
      <c r="AP3" s="38">
        <f>IF('IO model'!$D$42=0,0,'Z imported'!AP3/'IO model'!$D$42)</f>
        <v>0.000009344010543672635</v>
      </c>
      <c r="AQ3" s="38">
        <f>IF('IO model'!$D$43=0,0,'Z imported'!AQ3/'IO model'!$D$43)</f>
        <v>0.0000015579204254992262</v>
      </c>
      <c r="AR3" s="38">
        <f>IF('IO model'!$D$44=0,0,'Z imported'!AR3/'IO model'!$D$44)</f>
        <v>0.0000019940870334241394</v>
      </c>
      <c r="AS3" s="38">
        <f>IF('IO model'!$D$45=0,0,'Z imported'!AS3/'IO model'!$D$45)</f>
        <v>0.000003533375947988707</v>
      </c>
      <c r="AT3" s="38">
        <f>IF('IO model'!$D$46=0,0,'Z imported'!AT3/'IO model'!$D$46)</f>
        <v>0.000002513442650067702</v>
      </c>
      <c r="AU3" s="38">
        <f>IF('IO model'!$D$47=0,0,'Z imported'!AU3/'IO model'!$D$47)</f>
        <v>0.000009788772401517456</v>
      </c>
      <c r="AV3" s="38">
        <f>IF('IO model'!$D$48=0,0,'Z imported'!AV3/'IO model'!$D$48)</f>
        <v>0.000005575152837239879</v>
      </c>
      <c r="AW3" s="38">
        <f>IF('IO model'!$D$49=0,0,'Z imported'!AW3/'IO model'!$D$49)</f>
        <v>0.000026876148599040033</v>
      </c>
      <c r="AX3" s="38">
        <f>IF('IO model'!$D$50=0,0,'Z imported'!AX3/'IO model'!$D$50)</f>
        <v>0.00002258702520190773</v>
      </c>
      <c r="AY3" s="38">
        <f>IF('IO model'!$D$51=0,0,'Z imported'!AY3/'IO model'!$D$51)</f>
        <v>0.000023965283521593954</v>
      </c>
      <c r="AZ3" s="38">
        <f>IF('IO model'!$D$52=0,0,'Z imported'!AZ3/'IO model'!$D$52)</f>
        <v>0.000007328250241832258</v>
      </c>
      <c r="BA3" s="38">
        <f>IF('IO model'!$D$53=0,0,'Z imported'!BA3/'IO model'!$D$53)</f>
        <v>0.0000030058283010757863</v>
      </c>
      <c r="BB3" s="38">
        <f>IF('IO model'!$D$54=0,0,'Z imported'!BB3/'IO model'!$D$54)</f>
        <v>0.00003031683485861584</v>
      </c>
      <c r="BC3" s="38">
        <f>IF('IO model'!$D$55=0,0,'Z imported'!BC3/'IO model'!$D$55)</f>
        <v>0.00024275557193776932</v>
      </c>
      <c r="BD3" s="38">
        <f>IF('IO model'!$D$56=0,0,'Z imported'!BD3/'IO model'!$D$56)</f>
        <v>0.00007107045469637881</v>
      </c>
      <c r="BE3" s="38">
        <f>IF('IO model'!$D$57=0,0,'Z imported'!BE3/'IO model'!$D$57)</f>
        <v>0.000038021025733138575</v>
      </c>
      <c r="BF3" s="38">
        <f>IF('IO model'!$D$58=0,0,'Z imported'!BF3/'IO model'!$D$58)</f>
        <v>0.00008052813700945608</v>
      </c>
      <c r="BG3" s="38">
        <f>IF('IO model'!$D$59=0,0,'Z imported'!BG3/'IO model'!$D$59)</f>
        <v>0.00014422397725466157</v>
      </c>
      <c r="BH3" s="38">
        <f>IF('IO model'!$D$60=0,0,'Z imported'!BH3/'IO model'!$D$60)</f>
        <v>0.0000536798169125464</v>
      </c>
      <c r="BI3" s="38">
        <f>IF('IO model'!$D$61=0,0,'Z imported'!BI3/'IO model'!$D$61)</f>
        <v>0.000037455309670551286</v>
      </c>
      <c r="BJ3" s="38">
        <f>IF('IO model'!$D$62=0,0,'Z imported'!BJ3/'IO model'!$D$62)</f>
        <v>0.00003450606012680978</v>
      </c>
      <c r="BK3" s="38">
        <f>IF('IO model'!$D$63=0,0,'Z imported'!BK3/'IO model'!$D$63)</f>
        <v>0.0000031245117950320263</v>
      </c>
      <c r="BL3" s="38">
        <f>IF('IO model'!$D$64=0,0,'Z imported'!BL3/'IO model'!$D$64)</f>
        <v>0.000053039227282105576</v>
      </c>
      <c r="BM3" s="38">
        <f>IF('IO model'!$D$65=0,0,'Z imported'!BM3/'IO model'!$D$65)</f>
        <v>0</v>
      </c>
      <c r="BN3" s="38">
        <f>IF('IO model'!$D$66=0,0,'Z imported'!BN3/'IO model'!$D$66)</f>
        <v>0</v>
      </c>
    </row>
    <row r="4" spans="1:66" x14ac:dyDescent="0.25">
      <c r="A4" s="36" t="s">
        <v>266</v>
      </c>
      <c r="B4" s="27" t="s">
        <v>316</v>
      </c>
      <c r="C4" s="38">
        <f>IF('IO model'!$D$3=0,0,'Z imported'!C4/'IO model'!$D$3)</f>
        <v>0.00003299388042075053</v>
      </c>
      <c r="D4" s="38">
        <f>IF('IO model'!$D$4=0,0,'Z imported'!D4/'IO model'!$D$4)</f>
        <v>0.001268212540892649</v>
      </c>
      <c r="E4" s="38">
        <f>IF('IO model'!$D$5=0,0,'Z imported'!E4/'IO model'!$D$5)</f>
        <v>0</v>
      </c>
      <c r="F4" s="38">
        <f>IF('IO model'!$D$6=0,0,'Z imported'!F4/'IO model'!$D$6)</f>
        <v>9.181438070282073e-7</v>
      </c>
      <c r="G4" s="38">
        <f>IF('IO model'!$D$7=0,0,'Z imported'!G4/'IO model'!$D$7)</f>
        <v>0.00006026170798898069</v>
      </c>
      <c r="H4" s="38">
        <f>IF('IO model'!$D$8=0,0,'Z imported'!H4/'IO model'!$D$8)</f>
        <v>0.000008783348177191753</v>
      </c>
      <c r="I4" s="38">
        <f>IF('IO model'!$D$9=0,0,'Z imported'!I4/'IO model'!$D$9)</f>
        <v>0.0028661157342738442</v>
      </c>
      <c r="J4" s="38">
        <f>IF('IO model'!$D$10=0,0,'Z imported'!J4/'IO model'!$D$10)</f>
        <v>0.0009513574777280579</v>
      </c>
      <c r="K4" s="38">
        <f>IF('IO model'!$D$11=0,0,'Z imported'!K4/'IO model'!$D$11)</f>
        <v>0.0000014216641716460454</v>
      </c>
      <c r="L4" s="38">
        <f>IF('IO model'!$D$12=0,0,'Z imported'!L4/'IO model'!$D$12)</f>
        <v>0.0000022041550894951264</v>
      </c>
      <c r="M4" s="38">
        <f>IF('IO model'!$D$13=0,0,'Z imported'!M4/'IO model'!$D$13)</f>
        <v>0.00006019762786677414</v>
      </c>
      <c r="N4" s="38">
        <f>IF('IO model'!$D$14=0,0,'Z imported'!N4/'IO model'!$D$14)</f>
        <v>0.000006727964704558925</v>
      </c>
      <c r="O4" s="38">
        <f>IF('IO model'!$D$15=0,0,'Z imported'!O4/'IO model'!$D$15)</f>
        <v>0.000013173166316269786</v>
      </c>
      <c r="P4" s="38">
        <f>IF('IO model'!$D$16=0,0,'Z imported'!P4/'IO model'!$D$16)</f>
        <v>0.000001881153252288235</v>
      </c>
      <c r="Q4" s="38">
        <f>IF('IO model'!$D$17=0,0,'Z imported'!Q4/'IO model'!$D$17)</f>
        <v>9.933169634697756e-7</v>
      </c>
      <c r="R4" s="38">
        <f>IF('IO model'!$D$18=0,0,'Z imported'!R4/'IO model'!$D$18)</f>
        <v>0.000002079875873007899</v>
      </c>
      <c r="S4" s="38">
        <f>IF('IO model'!$D$19=0,0,'Z imported'!S4/'IO model'!$D$19)</f>
        <v>5.106442517670208e-7</v>
      </c>
      <c r="T4" s="38">
        <f>IF('IO model'!$D$20=0,0,'Z imported'!T4/'IO model'!$D$20)</f>
        <v>0</v>
      </c>
      <c r="U4" s="38">
        <f>IF('IO model'!$D$21=0,0,'Z imported'!U4/'IO model'!$D$21)</f>
        <v>5.061872533444424e-7</v>
      </c>
      <c r="V4" s="38">
        <f>IF('IO model'!$D$22=0,0,'Z imported'!V4/'IO model'!$D$22)</f>
        <v>4.636615033630758e-7</v>
      </c>
      <c r="W4" s="38">
        <f>IF('IO model'!$D$23=0,0,'Z imported'!W4/'IO model'!$D$23)</f>
        <v>0</v>
      </c>
      <c r="X4" s="38">
        <f>IF('IO model'!$D$24=0,0,'Z imported'!X4/'IO model'!$D$24)</f>
        <v>0.00007929018851778066</v>
      </c>
      <c r="Y4" s="38">
        <f>IF('IO model'!$D$25=0,0,'Z imported'!Y4/'IO model'!$D$25)</f>
        <v>0</v>
      </c>
      <c r="Z4" s="38">
        <f>IF('IO model'!$D$26=0,0,'Z imported'!Z4/'IO model'!$D$26)</f>
        <v>0.00001142936842292306</v>
      </c>
      <c r="AA4" s="38">
        <f>IF('IO model'!$D$27=0,0,'Z imported'!AA4/'IO model'!$D$27)</f>
        <v>0.0000014254700131000694</v>
      </c>
      <c r="AB4" s="38">
        <f>IF('IO model'!$D$28=0,0,'Z imported'!AB4/'IO model'!$D$28)</f>
        <v>3.440176026926946e-7</v>
      </c>
      <c r="AC4" s="38">
        <f>IF('IO model'!$D$29=0,0,'Z imported'!AC4/'IO model'!$D$29)</f>
        <v>0.000010225226698017434</v>
      </c>
      <c r="AD4" s="38">
        <f>IF('IO model'!$D$30=0,0,'Z imported'!AD4/'IO model'!$D$30)</f>
        <v>0</v>
      </c>
      <c r="AE4" s="38">
        <f>IF('IO model'!$D$31=0,0,'Z imported'!AE4/'IO model'!$D$31)</f>
        <v>0.000002496537189439284</v>
      </c>
      <c r="AF4" s="38">
        <f>IF('IO model'!$D$32=0,0,'Z imported'!AF4/'IO model'!$D$32)</f>
        <v>0.0000018735040404791068</v>
      </c>
      <c r="AG4" s="38">
        <f>IF('IO model'!$D$33=0,0,'Z imported'!AG4/'IO model'!$D$33)</f>
        <v>0.000001036060875828881</v>
      </c>
      <c r="AH4" s="38">
        <f>IF('IO model'!$D$34=0,0,'Z imported'!AH4/'IO model'!$D$34)</f>
        <v>4.2909265354758793e-7</v>
      </c>
      <c r="AI4" s="38">
        <f>IF('IO model'!$D$35=0,0,'Z imported'!AI4/'IO model'!$D$35)</f>
        <v>0.000019613487752642285</v>
      </c>
      <c r="AJ4" s="38">
        <f>IF('IO model'!$D$36=0,0,'Z imported'!AJ4/'IO model'!$D$36)</f>
        <v>4.17333472815454e-7</v>
      </c>
      <c r="AK4" s="38">
        <f>IF('IO model'!$D$37=0,0,'Z imported'!AK4/'IO model'!$D$37)</f>
        <v>0</v>
      </c>
      <c r="AL4" s="38">
        <f>IF('IO model'!$D$38=0,0,'Z imported'!AL4/'IO model'!$D$38)</f>
        <v>0.000004844360280256384</v>
      </c>
      <c r="AM4" s="38">
        <f>IF('IO model'!$D$39=0,0,'Z imported'!AM4/'IO model'!$D$39)</f>
        <v>9.037660836471662e-7</v>
      </c>
      <c r="AN4" s="38">
        <f>IF('IO model'!$D$40=0,0,'Z imported'!AN4/'IO model'!$D$40)</f>
        <v>0</v>
      </c>
      <c r="AO4" s="38">
        <f>IF('IO model'!$D$41=0,0,'Z imported'!AO4/'IO model'!$D$41)</f>
        <v>0</v>
      </c>
      <c r="AP4" s="38">
        <f>IF('IO model'!$D$42=0,0,'Z imported'!AP4/'IO model'!$D$42)</f>
        <v>0.0000010886225876123459</v>
      </c>
      <c r="AQ4" s="38">
        <f>IF('IO model'!$D$43=0,0,'Z imported'!AQ4/'IO model'!$D$43)</f>
        <v>0</v>
      </c>
      <c r="AR4" s="38">
        <f>IF('IO model'!$D$44=0,0,'Z imported'!AR4/'IO model'!$D$44)</f>
        <v>0</v>
      </c>
      <c r="AS4" s="38">
        <f>IF('IO model'!$D$45=0,0,'Z imported'!AS4/'IO model'!$D$45)</f>
        <v>0</v>
      </c>
      <c r="AT4" s="38">
        <f>IF('IO model'!$D$46=0,0,'Z imported'!AT4/'IO model'!$D$46)</f>
        <v>4.7423446227692485e-8</v>
      </c>
      <c r="AU4" s="38">
        <f>IF('IO model'!$D$47=0,0,'Z imported'!AU4/'IO model'!$D$47)</f>
        <v>3.52748555009638e-7</v>
      </c>
      <c r="AV4" s="38">
        <f>IF('IO model'!$D$48=0,0,'Z imported'!AV4/'IO model'!$D$48)</f>
        <v>0.0000017840489079167614</v>
      </c>
      <c r="AW4" s="38">
        <f>IF('IO model'!$D$49=0,0,'Z imported'!AW4/'IO model'!$D$49)</f>
        <v>8.144287454254556e-7</v>
      </c>
      <c r="AX4" s="38">
        <f>IF('IO model'!$D$50=0,0,'Z imported'!AX4/'IO model'!$D$50)</f>
        <v>0</v>
      </c>
      <c r="AY4" s="38">
        <f>IF('IO model'!$D$51=0,0,'Z imported'!AY4/'IO model'!$D$51)</f>
        <v>0</v>
      </c>
      <c r="AZ4" s="38">
        <f>IF('IO model'!$D$52=0,0,'Z imported'!AZ4/'IO model'!$D$52)</f>
        <v>5.42833351246834e-7</v>
      </c>
      <c r="BA4" s="38">
        <f>IF('IO model'!$D$53=0,0,'Z imported'!BA4/'IO model'!$D$53)</f>
        <v>0</v>
      </c>
      <c r="BB4" s="38">
        <f>IF('IO model'!$D$54=0,0,'Z imported'!BB4/'IO model'!$D$54)</f>
        <v>7.978114436477853e-7</v>
      </c>
      <c r="BC4" s="38">
        <f>IF('IO model'!$D$55=0,0,'Z imported'!BC4/'IO model'!$D$55)</f>
        <v>0.000005798551427822766</v>
      </c>
      <c r="BD4" s="38">
        <f>IF('IO model'!$D$56=0,0,'Z imported'!BD4/'IO model'!$D$56)</f>
        <v>0.000010023648850419734</v>
      </c>
      <c r="BE4" s="38">
        <f>IF('IO model'!$D$57=0,0,'Z imported'!BE4/'IO model'!$D$57)</f>
        <v>3.1772444902344223e-7</v>
      </c>
      <c r="BF4" s="38">
        <f>IF('IO model'!$D$58=0,0,'Z imported'!BF4/'IO model'!$D$58)</f>
        <v>9.56769944666805e-7</v>
      </c>
      <c r="BG4" s="38">
        <f>IF('IO model'!$D$59=0,0,'Z imported'!BG4/'IO model'!$D$59)</f>
        <v>0.0000018442963843307101</v>
      </c>
      <c r="BH4" s="38">
        <f>IF('IO model'!$D$60=0,0,'Z imported'!BH4/'IO model'!$D$60)</f>
        <v>0.00002749454036984084</v>
      </c>
      <c r="BI4" s="38">
        <f>IF('IO model'!$D$61=0,0,'Z imported'!BI4/'IO model'!$D$61)</f>
        <v>0.0000011704784272047277</v>
      </c>
      <c r="BJ4" s="38">
        <f>IF('IO model'!$D$62=0,0,'Z imported'!BJ4/'IO model'!$D$62)</f>
        <v>0.000005175909019021467</v>
      </c>
      <c r="BK4" s="38">
        <f>IF('IO model'!$D$63=0,0,'Z imported'!BK4/'IO model'!$D$63)</f>
        <v>0</v>
      </c>
      <c r="BL4" s="38">
        <f>IF('IO model'!$D$64=0,0,'Z imported'!BL4/'IO model'!$D$64)</f>
        <v>0.000005303922728210558</v>
      </c>
      <c r="BM4" s="38">
        <f>IF('IO model'!$D$65=0,0,'Z imported'!BM4/'IO model'!$D$65)</f>
        <v>0</v>
      </c>
      <c r="BN4" s="38">
        <f>IF('IO model'!$D$66=0,0,'Z imported'!BN4/'IO model'!$D$66)</f>
        <v>0</v>
      </c>
    </row>
    <row r="5" spans="1:66" x14ac:dyDescent="0.25">
      <c r="A5" s="36" t="s">
        <v>267</v>
      </c>
      <c r="B5" s="27" t="s">
        <v>317</v>
      </c>
      <c r="C5" s="38">
        <f>IF('IO model'!$D$3=0,0,'Z imported'!C5/'IO model'!$D$3)</f>
        <v>0.000017980791975329654</v>
      </c>
      <c r="D5" s="38">
        <f>IF('IO model'!$D$4=0,0,'Z imported'!D5/'IO model'!$D$4)</f>
        <v>0.000011208949225061287</v>
      </c>
      <c r="E5" s="38">
        <f>IF('IO model'!$D$5=0,0,'Z imported'!E5/'IO model'!$D$5)</f>
        <v>0.004479465721906624</v>
      </c>
      <c r="F5" s="38">
        <f>IF('IO model'!$D$6=0,0,'Z imported'!F5/'IO model'!$D$6)</f>
        <v>9.181438070282073e-7</v>
      </c>
      <c r="G5" s="38">
        <f>IF('IO model'!$D$7=0,0,'Z imported'!G5/'IO model'!$D$7)</f>
        <v>0.002486402486402486</v>
      </c>
      <c r="H5" s="38">
        <f>IF('IO model'!$D$8=0,0,'Z imported'!H5/'IO model'!$D$8)</f>
        <v>0.0000043916740885958765</v>
      </c>
      <c r="I5" s="38">
        <f>IF('IO model'!$D$9=0,0,'Z imported'!I5/'IO model'!$D$9)</f>
        <v>0.0000011315103569971752</v>
      </c>
      <c r="J5" s="38">
        <f>IF('IO model'!$D$10=0,0,'Z imported'!J5/'IO model'!$D$10)</f>
        <v>0</v>
      </c>
      <c r="K5" s="38">
        <f>IF('IO model'!$D$11=0,0,'Z imported'!K5/'IO model'!$D$11)</f>
        <v>0</v>
      </c>
      <c r="L5" s="38">
        <f>IF('IO model'!$D$12=0,0,'Z imported'!L5/'IO model'!$D$12)</f>
        <v>0.000006061426496111596</v>
      </c>
      <c r="M5" s="38">
        <f>IF('IO model'!$D$13=0,0,'Z imported'!M5/'IO model'!$D$13)</f>
        <v>0.00003057157017317849</v>
      </c>
      <c r="N5" s="38">
        <f>IF('IO model'!$D$14=0,0,'Z imported'!N5/'IO model'!$D$14)</f>
        <v>0.00013132987103299024</v>
      </c>
      <c r="O5" s="38">
        <f>IF('IO model'!$D$15=0,0,'Z imported'!O5/'IO model'!$D$15)</f>
        <v>2.8028013438871885e-7</v>
      </c>
      <c r="P5" s="38">
        <f>IF('IO model'!$D$16=0,0,'Z imported'!P5/'IO model'!$D$16)</f>
        <v>3.7623065045764703e-7</v>
      </c>
      <c r="Q5" s="38">
        <f>IF('IO model'!$D$17=0,0,'Z imported'!Q5/'IO model'!$D$17)</f>
        <v>0.0000013906437488576858</v>
      </c>
      <c r="R5" s="38">
        <f>IF('IO model'!$D$18=0,0,'Z imported'!R5/'IO model'!$D$18)</f>
        <v>1.5999045176983837e-7</v>
      </c>
      <c r="S5" s="38">
        <f>IF('IO model'!$D$19=0,0,'Z imported'!S5/'IO model'!$D$19)</f>
        <v>0.0000010212885035340415</v>
      </c>
      <c r="T5" s="38">
        <f>IF('IO model'!$D$20=0,0,'Z imported'!T5/'IO model'!$D$20)</f>
        <v>2.595306802896052e-7</v>
      </c>
      <c r="U5" s="38">
        <f>IF('IO model'!$D$21=0,0,'Z imported'!U5/'IO model'!$D$21)</f>
        <v>5.061872533444424e-7</v>
      </c>
      <c r="V5" s="38">
        <f>IF('IO model'!$D$22=0,0,'Z imported'!V5/'IO model'!$D$22)</f>
        <v>3.7092920269046067e-7</v>
      </c>
      <c r="W5" s="38">
        <f>IF('IO model'!$D$23=0,0,'Z imported'!W5/'IO model'!$D$23)</f>
        <v>0</v>
      </c>
      <c r="X5" s="38">
        <f>IF('IO model'!$D$24=0,0,'Z imported'!X5/'IO model'!$D$24)</f>
        <v>0.000004285956136096251</v>
      </c>
      <c r="Y5" s="38">
        <f>IF('IO model'!$D$25=0,0,'Z imported'!Y5/'IO model'!$D$25)</f>
        <v>0</v>
      </c>
      <c r="Z5" s="38">
        <f>IF('IO model'!$D$26=0,0,'Z imported'!Z5/'IO model'!$D$26)</f>
        <v>0.000002410882401710333</v>
      </c>
      <c r="AA5" s="38">
        <f>IF('IO model'!$D$27=0,0,'Z imported'!AA5/'IO model'!$D$27)</f>
        <v>0.0000014254700131000694</v>
      </c>
      <c r="AB5" s="38">
        <f>IF('IO model'!$D$28=0,0,'Z imported'!AB5/'IO model'!$D$28)</f>
        <v>0.0000013760704107707785</v>
      </c>
      <c r="AC5" s="38">
        <f>IF('IO model'!$D$29=0,0,'Z imported'!AC5/'IO model'!$D$29)</f>
        <v>0.00000391692151738571</v>
      </c>
      <c r="AD5" s="38">
        <f>IF('IO model'!$D$30=0,0,'Z imported'!AD5/'IO model'!$D$30)</f>
        <v>7.384584482969548e-7</v>
      </c>
      <c r="AE5" s="38">
        <f>IF('IO model'!$D$31=0,0,'Z imported'!AE5/'IO model'!$D$31)</f>
        <v>0.000006014385047285547</v>
      </c>
      <c r="AF5" s="38">
        <f>IF('IO model'!$D$32=0,0,'Z imported'!AF5/'IO model'!$D$32)</f>
        <v>0.000014988032323832858</v>
      </c>
      <c r="AG5" s="38">
        <f>IF('IO model'!$D$33=0,0,'Z imported'!AG5/'IO model'!$D$33)</f>
        <v>0.000001683598923221932</v>
      </c>
      <c r="AH5" s="38">
        <f>IF('IO model'!$D$34=0,0,'Z imported'!AH5/'IO model'!$D$34)</f>
        <v>0.000018880076756093867</v>
      </c>
      <c r="AI5" s="38">
        <f>IF('IO model'!$D$35=0,0,'Z imported'!AI5/'IO model'!$D$35)</f>
        <v>0.0000012653863066220829</v>
      </c>
      <c r="AJ5" s="38">
        <f>IF('IO model'!$D$36=0,0,'Z imported'!AJ5/'IO model'!$D$36)</f>
        <v>0.000009459558717150289</v>
      </c>
      <c r="AK5" s="38">
        <f>IF('IO model'!$D$37=0,0,'Z imported'!AK5/'IO model'!$D$37)</f>
        <v>0</v>
      </c>
      <c r="AL5" s="38">
        <f>IF('IO model'!$D$38=0,0,'Z imported'!AL5/'IO model'!$D$38)</f>
        <v>0.0009730404590831252</v>
      </c>
      <c r="AM5" s="38">
        <f>IF('IO model'!$D$39=0,0,'Z imported'!AM5/'IO model'!$D$39)</f>
        <v>4.518830418235831e-7</v>
      </c>
      <c r="AN5" s="38">
        <f>IF('IO model'!$D$40=0,0,'Z imported'!AN5/'IO model'!$D$40)</f>
        <v>0.000002897233952800582</v>
      </c>
      <c r="AO5" s="38">
        <f>IF('IO model'!$D$41=0,0,'Z imported'!AO5/'IO model'!$D$41)</f>
        <v>0.00000290399845739602</v>
      </c>
      <c r="AP5" s="38">
        <f>IF('IO model'!$D$42=0,0,'Z imported'!AP5/'IO model'!$D$42)</f>
        <v>0.000004989520193223251</v>
      </c>
      <c r="AQ5" s="38">
        <f>IF('IO model'!$D$43=0,0,'Z imported'!AQ5/'IO model'!$D$43)</f>
        <v>8.388802291149681e-7</v>
      </c>
      <c r="AR5" s="38">
        <f>IF('IO model'!$D$44=0,0,'Z imported'!AR5/'IO model'!$D$44)</f>
        <v>0.0000014955652750681043</v>
      </c>
      <c r="AS5" s="38">
        <f>IF('IO model'!$D$45=0,0,'Z imported'!AS5/'IO model'!$D$45)</f>
        <v>6.424319905434013e-7</v>
      </c>
      <c r="AT5" s="38">
        <f>IF('IO model'!$D$46=0,0,'Z imported'!AT5/'IO model'!$D$46)</f>
        <v>8.061985858707722e-7</v>
      </c>
      <c r="AU5" s="38">
        <f>IF('IO model'!$D$47=0,0,'Z imported'!AU5/'IO model'!$D$47)</f>
        <v>0.000006261286851421073</v>
      </c>
      <c r="AV5" s="38">
        <f>IF('IO model'!$D$48=0,0,'Z imported'!AV5/'IO model'!$D$48)</f>
        <v>0.0000037911039293231183</v>
      </c>
      <c r="AW5" s="38">
        <f>IF('IO model'!$D$49=0,0,'Z imported'!AW5/'IO model'!$D$49)</f>
        <v>0.000006515429963403645</v>
      </c>
      <c r="AX5" s="38">
        <f>IF('IO model'!$D$50=0,0,'Z imported'!AX5/'IO model'!$D$50)</f>
        <v>0.0000028957724617830424</v>
      </c>
      <c r="AY5" s="38">
        <f>IF('IO model'!$D$51=0,0,'Z imported'!AY5/'IO model'!$D$51)</f>
        <v>0.000004301461144901478</v>
      </c>
      <c r="AZ5" s="38">
        <f>IF('IO model'!$D$52=0,0,'Z imported'!AZ5/'IO model'!$D$52)</f>
        <v>0.000018727750618015767</v>
      </c>
      <c r="BA5" s="38">
        <f>IF('IO model'!$D$53=0,0,'Z imported'!BA5/'IO model'!$D$53)</f>
        <v>4.294040430108266e-7</v>
      </c>
      <c r="BB5" s="38">
        <f>IF('IO model'!$D$54=0,0,'Z imported'!BB5/'IO model'!$D$54)</f>
        <v>0.0000015956228872955706</v>
      </c>
      <c r="BC5" s="38">
        <f>IF('IO model'!$D$55=0,0,'Z imported'!BC5/'IO model'!$D$55)</f>
        <v>0.0000184926775265699</v>
      </c>
      <c r="BD5" s="38">
        <f>IF('IO model'!$D$56=0,0,'Z imported'!BD5/'IO model'!$D$56)</f>
        <v>0.000002505912212604934</v>
      </c>
      <c r="BE5" s="38">
        <f>IF('IO model'!$D$57=0,0,'Z imported'!BE5/'IO model'!$D$57)</f>
        <v>0.000007201754177864689</v>
      </c>
      <c r="BF5" s="38">
        <f>IF('IO model'!$D$58=0,0,'Z imported'!BF5/'IO model'!$D$58)</f>
        <v>0.000020251630495447375</v>
      </c>
      <c r="BG5" s="38">
        <f>IF('IO model'!$D$59=0,0,'Z imported'!BG5/'IO model'!$D$59)</f>
        <v>0.0000592019139370158</v>
      </c>
      <c r="BH5" s="38">
        <f>IF('IO model'!$D$60=0,0,'Z imported'!BH5/'IO model'!$D$60)</f>
        <v>0.00005891687222108751</v>
      </c>
      <c r="BI5" s="38">
        <f>IF('IO model'!$D$61=0,0,'Z imported'!BI5/'IO model'!$D$61)</f>
        <v>0.00007256966248669311</v>
      </c>
      <c r="BJ5" s="38">
        <f>IF('IO model'!$D$62=0,0,'Z imported'!BJ5/'IO model'!$D$62)</f>
        <v>0.00003450606012680977</v>
      </c>
      <c r="BK5" s="38">
        <f>IF('IO model'!$D$63=0,0,'Z imported'!BK5/'IO model'!$D$63)</f>
        <v>0</v>
      </c>
      <c r="BL5" s="38">
        <f>IF('IO model'!$D$64=0,0,'Z imported'!BL5/'IO model'!$D$64)</f>
        <v>0.000002121569091284223</v>
      </c>
      <c r="BM5" s="38">
        <f>IF('IO model'!$D$65=0,0,'Z imported'!BM5/'IO model'!$D$65)</f>
        <v>0</v>
      </c>
      <c r="BN5" s="38">
        <f>IF('IO model'!$D$66=0,0,'Z imported'!BN5/'IO model'!$D$66)</f>
        <v>0</v>
      </c>
    </row>
    <row r="6" spans="1:66" x14ac:dyDescent="0.25">
      <c r="A6" s="36" t="s">
        <v>268</v>
      </c>
      <c r="B6" s="27" t="s">
        <v>318</v>
      </c>
      <c r="C6" s="38">
        <f>IF('IO model'!$D$3=0,0,'Z imported'!C6/'IO model'!$D$3)</f>
        <v>0.002315507036512355</v>
      </c>
      <c r="D6" s="38">
        <f>IF('IO model'!$D$4=0,0,'Z imported'!D6/'IO model'!$D$4)</f>
        <v>0.00013450739070073543</v>
      </c>
      <c r="E6" s="38">
        <f>IF('IO model'!$D$5=0,0,'Z imported'!E6/'IO model'!$D$5)</f>
        <v>0.0006922810661128416</v>
      </c>
      <c r="F6" s="38">
        <f>IF('IO model'!$D$6=0,0,'Z imported'!F6/'IO model'!$D$6)</f>
        <v>0.014201848407112312</v>
      </c>
      <c r="G6" s="38">
        <f>IF('IO model'!$D$7=0,0,'Z imported'!G6/'IO model'!$D$7)</f>
        <v>0.0018143262461444278</v>
      </c>
      <c r="H6" s="38">
        <f>IF('IO model'!$D$8=0,0,'Z imported'!H6/'IO model'!$D$8)</f>
        <v>0.001561240138495834</v>
      </c>
      <c r="I6" s="38">
        <f>IF('IO model'!$D$9=0,0,'Z imported'!I6/'IO model'!$D$9)</f>
        <v>0.0003671751108455834</v>
      </c>
      <c r="J6" s="38">
        <f>IF('IO model'!$D$10=0,0,'Z imported'!J6/'IO model'!$D$10)</f>
        <v>0.007342309808083131</v>
      </c>
      <c r="K6" s="38">
        <f>IF('IO model'!$D$11=0,0,'Z imported'!K6/'IO model'!$D$11)</f>
        <v>0.0012084145458991385</v>
      </c>
      <c r="L6" s="38">
        <f>IF('IO model'!$D$12=0,0,'Z imported'!L6/'IO model'!$D$12)</f>
        <v>0.4851163509183889</v>
      </c>
      <c r="M6" s="38">
        <f>IF('IO model'!$D$13=0,0,'Z imported'!M6/'IO model'!$D$13)</f>
        <v>0.021427518983132842</v>
      </c>
      <c r="N6" s="38">
        <f>IF('IO model'!$D$14=0,0,'Z imported'!N6/'IO model'!$D$14)</f>
        <v>0.001112536243545864</v>
      </c>
      <c r="O6" s="38">
        <f>IF('IO model'!$D$15=0,0,'Z imported'!O6/'IO model'!$D$15)</f>
        <v>0.001312832149476759</v>
      </c>
      <c r="P6" s="38">
        <f>IF('IO model'!$D$16=0,0,'Z imported'!P6/'IO model'!$D$16)</f>
        <v>0.02189775254858643</v>
      </c>
      <c r="Q6" s="38">
        <f>IF('IO model'!$D$17=0,0,'Z imported'!Q6/'IO model'!$D$17)</f>
        <v>0.07193541850430306</v>
      </c>
      <c r="R6" s="38">
        <f>IF('IO model'!$D$18=0,0,'Z imported'!R6/'IO model'!$D$18)</f>
        <v>0.0018030923914460783</v>
      </c>
      <c r="S6" s="38">
        <f>IF('IO model'!$D$19=0,0,'Z imported'!S6/'IO model'!$D$19)</f>
        <v>0.0003114929935778827</v>
      </c>
      <c r="T6" s="38">
        <f>IF('IO model'!$D$20=0,0,'Z imported'!T6/'IO model'!$D$20)</f>
        <v>0.0009958192202712151</v>
      </c>
      <c r="U6" s="38">
        <f>IF('IO model'!$D$21=0,0,'Z imported'!U6/'IO model'!$D$21)</f>
        <v>0.0011927037156928427</v>
      </c>
      <c r="V6" s="38">
        <f>IF('IO model'!$D$22=0,0,'Z imported'!V6/'IO model'!$D$22)</f>
        <v>0.00040524015393932826</v>
      </c>
      <c r="W6" s="38">
        <f>IF('IO model'!$D$23=0,0,'Z imported'!W6/'IO model'!$D$23)</f>
        <v>0.0009574921839616209</v>
      </c>
      <c r="X6" s="38">
        <f>IF('IO model'!$D$24=0,0,'Z imported'!X6/'IO model'!$D$24)</f>
        <v>0.0020372578166910843</v>
      </c>
      <c r="Y6" s="38">
        <f>IF('IO model'!$D$25=0,0,'Z imported'!Y6/'IO model'!$D$25)</f>
        <v>0.0003158727474806209</v>
      </c>
      <c r="Z6" s="38">
        <f>IF('IO model'!$D$26=0,0,'Z imported'!Z6/'IO model'!$D$26)</f>
        <v>0.06699663610471407</v>
      </c>
      <c r="AA6" s="38">
        <f>IF('IO model'!$D$27=0,0,'Z imported'!AA6/'IO model'!$D$27)</f>
        <v>0.0008866423481482432</v>
      </c>
      <c r="AB6" s="38">
        <f>IF('IO model'!$D$28=0,0,'Z imported'!AB6/'IO model'!$D$28)</f>
        <v>0.0005837978717695027</v>
      </c>
      <c r="AC6" s="38">
        <f>IF('IO model'!$D$29=0,0,'Z imported'!AC6/'IO model'!$D$29)</f>
        <v>0.0018300269636754188</v>
      </c>
      <c r="AD6" s="38">
        <f>IF('IO model'!$D$30=0,0,'Z imported'!AD6/'IO model'!$D$30)</f>
        <v>0.00015803010793554833</v>
      </c>
      <c r="AE6" s="38">
        <f>IF('IO model'!$D$31=0,0,'Z imported'!AE6/'IO model'!$D$31)</f>
        <v>0.0007772741581392899</v>
      </c>
      <c r="AF6" s="38">
        <f>IF('IO model'!$D$32=0,0,'Z imported'!AF6/'IO model'!$D$32)</f>
        <v>0.00027799231381585223</v>
      </c>
      <c r="AG6" s="38">
        <f>IF('IO model'!$D$33=0,0,'Z imported'!AG6/'IO model'!$D$33)</f>
        <v>0.0007902554330384791</v>
      </c>
      <c r="AH6" s="38">
        <f>IF('IO model'!$D$34=0,0,'Z imported'!AH6/'IO model'!$D$34)</f>
        <v>0.0007732249616927533</v>
      </c>
      <c r="AI6" s="38">
        <f>IF('IO model'!$D$35=0,0,'Z imported'!AI6/'IO model'!$D$35)</f>
        <v>0.0008028876115517117</v>
      </c>
      <c r="AJ6" s="38">
        <f>IF('IO model'!$D$36=0,0,'Z imported'!AJ6/'IO model'!$D$36)</f>
        <v>0.0004902277194005532</v>
      </c>
      <c r="AK6" s="38">
        <f>IF('IO model'!$D$37=0,0,'Z imported'!AK6/'IO model'!$D$37)</f>
        <v>0.00023466459921847694</v>
      </c>
      <c r="AL6" s="38">
        <f>IF('IO model'!$D$38=0,0,'Z imported'!AL6/'IO model'!$D$38)</f>
        <v>0.0006733660789556372</v>
      </c>
      <c r="AM6" s="38">
        <f>IF('IO model'!$D$39=0,0,'Z imported'!AM6/'IO model'!$D$39)</f>
        <v>0.00009760673703389393</v>
      </c>
      <c r="AN6" s="38">
        <f>IF('IO model'!$D$40=0,0,'Z imported'!AN6/'IO model'!$D$40)</f>
        <v>0.00008749646537457757</v>
      </c>
      <c r="AO6" s="38">
        <f>IF('IO model'!$D$41=0,0,'Z imported'!AO6/'IO model'!$D$41)</f>
        <v>0.00013416472873169612</v>
      </c>
      <c r="AP6" s="38">
        <f>IF('IO model'!$D$42=0,0,'Z imported'!AP6/'IO model'!$D$42)</f>
        <v>0.0000842775319909891</v>
      </c>
      <c r="AQ6" s="38">
        <f>IF('IO model'!$D$43=0,0,'Z imported'!AQ6/'IO model'!$D$43)</f>
        <v>0.000030199688248138846</v>
      </c>
      <c r="AR6" s="38">
        <f>IF('IO model'!$D$44=0,0,'Z imported'!AR6/'IO model'!$D$44)</f>
        <v>0.000028166479347115963</v>
      </c>
      <c r="AS6" s="38">
        <f>IF('IO model'!$D$45=0,0,'Z imported'!AS6/'IO model'!$D$45)</f>
        <v>0.000053321855215102295</v>
      </c>
      <c r="AT6" s="38">
        <f>IF('IO model'!$D$46=0,0,'Z imported'!AT6/'IO model'!$D$46)</f>
        <v>0.000053873034914658666</v>
      </c>
      <c r="AU6" s="38">
        <f>IF('IO model'!$D$47=0,0,'Z imported'!AU6/'IO model'!$D$47)</f>
        <v>0.0013486459129405984</v>
      </c>
      <c r="AV6" s="38">
        <f>IF('IO model'!$D$48=0,0,'Z imported'!AV6/'IO model'!$D$48)</f>
        <v>0.0007149575998476422</v>
      </c>
      <c r="AW6" s="38">
        <f>IF('IO model'!$D$49=0,0,'Z imported'!AW6/'IO model'!$D$49)</f>
        <v>0.00019587011327482206</v>
      </c>
      <c r="AX6" s="38">
        <f>IF('IO model'!$D$50=0,0,'Z imported'!AX6/'IO model'!$D$50)</f>
        <v>0.000056757140250947634</v>
      </c>
      <c r="AY6" s="38">
        <f>IF('IO model'!$D$51=0,0,'Z imported'!AY6/'IO model'!$D$51)</f>
        <v>0.00007988427840531316</v>
      </c>
      <c r="AZ6" s="38">
        <f>IF('IO model'!$D$52=0,0,'Z imported'!AZ6/'IO model'!$D$52)</f>
        <v>0.0001199661706255503</v>
      </c>
      <c r="BA6" s="38">
        <f>IF('IO model'!$D$53=0,0,'Z imported'!BA6/'IO model'!$D$53)</f>
        <v>0.00007171047518280805</v>
      </c>
      <c r="BB6" s="38">
        <f>IF('IO model'!$D$54=0,0,'Z imported'!BB6/'IO model'!$D$54)</f>
        <v>0.00003909276073874148</v>
      </c>
      <c r="BC6" s="38">
        <f>IF('IO model'!$D$55=0,0,'Z imported'!BC6/'IO model'!$D$55)</f>
        <v>0.0003850551583286631</v>
      </c>
      <c r="BD6" s="38">
        <f>IF('IO model'!$D$56=0,0,'Z imported'!BD6/'IO model'!$D$56)</f>
        <v>0.00040212930145051953</v>
      </c>
      <c r="BE6" s="38">
        <f>IF('IO model'!$D$57=0,0,'Z imported'!BE6/'IO model'!$D$57)</f>
        <v>0.00020916859560709942</v>
      </c>
      <c r="BF6" s="38">
        <f>IF('IO model'!$D$58=0,0,'Z imported'!BF6/'IO model'!$D$58)</f>
        <v>0.00039147836902616765</v>
      </c>
      <c r="BG6" s="38">
        <f>IF('IO model'!$D$59=0,0,'Z imported'!BG6/'IO model'!$D$59)</f>
        <v>0.00047767276354165395</v>
      </c>
      <c r="BH6" s="38">
        <f>IF('IO model'!$D$60=0,0,'Z imported'!BH6/'IO model'!$D$60)</f>
        <v>0.00018635188472892125</v>
      </c>
      <c r="BI6" s="38">
        <f>IF('IO model'!$D$61=0,0,'Z imported'!BI6/'IO model'!$D$61)</f>
        <v>0.0003488025713070088</v>
      </c>
      <c r="BJ6" s="38">
        <f>IF('IO model'!$D$62=0,0,'Z imported'!BJ6/'IO model'!$D$62)</f>
        <v>0.0004416775696231652</v>
      </c>
      <c r="BK6" s="38">
        <f>IF('IO model'!$D$63=0,0,'Z imported'!BK6/'IO model'!$D$63)</f>
        <v>0.00011873144821121701</v>
      </c>
      <c r="BL6" s="38">
        <f>IF('IO model'!$D$64=0,0,'Z imported'!BL6/'IO model'!$D$64)</f>
        <v>0.0003935510664332233</v>
      </c>
      <c r="BM6" s="38">
        <f>IF('IO model'!$D$65=0,0,'Z imported'!BM6/'IO model'!$D$65)</f>
        <v>0</v>
      </c>
      <c r="BN6" s="38">
        <f>IF('IO model'!$D$66=0,0,'Z imported'!BN6/'IO model'!$D$66)</f>
        <v>0</v>
      </c>
    </row>
    <row r="7" spans="1:66" x14ac:dyDescent="0.25">
      <c r="A7" s="36" t="s">
        <v>269</v>
      </c>
      <c r="B7" s="27" t="s">
        <v>319</v>
      </c>
      <c r="C7" s="38">
        <f>IF('IO model'!$D$3=0,0,'Z imported'!C7/'IO model'!$D$3)</f>
        <v>0.0031342440691754228</v>
      </c>
      <c r="D7" s="38">
        <f>IF('IO model'!$D$4=0,0,'Z imported'!D7/'IO model'!$D$4)</f>
        <v>0.00015692528915085805</v>
      </c>
      <c r="E7" s="38">
        <f>IF('IO model'!$D$5=0,0,'Z imported'!E7/'IO model'!$D$5)</f>
        <v>0.003420682914910512</v>
      </c>
      <c r="F7" s="38">
        <f>IF('IO model'!$D$6=0,0,'Z imported'!F7/'IO model'!$D$6)</f>
        <v>0.0001386397148612593</v>
      </c>
      <c r="G7" s="38">
        <f>IF('IO model'!$D$7=0,0,'Z imported'!G7/'IO model'!$D$7)</f>
        <v>0.014871323962233049</v>
      </c>
      <c r="H7" s="38">
        <f>IF('IO model'!$D$8=0,0,'Z imported'!H7/'IO model'!$D$8)</f>
        <v>0.001198048691368955</v>
      </c>
      <c r="I7" s="38">
        <f>IF('IO model'!$D$9=0,0,'Z imported'!I7/'IO model'!$D$9)</f>
        <v>0.0001685950431925791</v>
      </c>
      <c r="J7" s="38">
        <f>IF('IO model'!$D$10=0,0,'Z imported'!J7/'IO model'!$D$10)</f>
        <v>0.00043443232606903305</v>
      </c>
      <c r="K7" s="38">
        <f>IF('IO model'!$D$11=0,0,'Z imported'!K7/'IO model'!$D$11)</f>
        <v>0.00019476799151550822</v>
      </c>
      <c r="L7" s="38">
        <f>IF('IO model'!$D$12=0,0,'Z imported'!L7/'IO model'!$D$12)</f>
        <v>0.0003008671697160847</v>
      </c>
      <c r="M7" s="38">
        <f>IF('IO model'!$D$13=0,0,'Z imported'!M7/'IO model'!$D$13)</f>
        <v>0.002365199467676474</v>
      </c>
      <c r="N7" s="38">
        <f>IF('IO model'!$D$14=0,0,'Z imported'!N7/'IO model'!$D$14)</f>
        <v>0.0015668084203976826</v>
      </c>
      <c r="O7" s="38">
        <f>IF('IO model'!$D$15=0,0,'Z imported'!O7/'IO model'!$D$15)</f>
        <v>0.00047507482778887854</v>
      </c>
      <c r="P7" s="38">
        <f>IF('IO model'!$D$16=0,0,'Z imported'!P7/'IO model'!$D$16)</f>
        <v>0.000165165255550907</v>
      </c>
      <c r="Q7" s="38">
        <f>IF('IO model'!$D$17=0,0,'Z imported'!Q7/'IO model'!$D$17)</f>
        <v>0.00014661358380813888</v>
      </c>
      <c r="R7" s="38">
        <f>IF('IO model'!$D$18=0,0,'Z imported'!R7/'IO model'!$D$18)</f>
        <v>0.00011215330669065673</v>
      </c>
      <c r="S7" s="38">
        <f>IF('IO model'!$D$19=0,0,'Z imported'!S7/'IO model'!$D$19)</f>
        <v>0.00025021568336584013</v>
      </c>
      <c r="T7" s="38">
        <f>IF('IO model'!$D$20=0,0,'Z imported'!T7/'IO model'!$D$20)</f>
        <v>0.0001585732456569488</v>
      </c>
      <c r="U7" s="38">
        <f>IF('IO model'!$D$21=0,0,'Z imported'!U7/'IO model'!$D$21)</f>
        <v>0.00016311884239024655</v>
      </c>
      <c r="V7" s="38">
        <f>IF('IO model'!$D$22=0,0,'Z imported'!V7/'IO model'!$D$22)</f>
        <v>0.00009764711260826377</v>
      </c>
      <c r="W7" s="38">
        <f>IF('IO model'!$D$23=0,0,'Z imported'!W7/'IO model'!$D$23)</f>
        <v>0.0001648953244480404</v>
      </c>
      <c r="X7" s="38">
        <f>IF('IO model'!$D$24=0,0,'Z imported'!X7/'IO model'!$D$24)</f>
        <v>0.0004600259586076643</v>
      </c>
      <c r="Y7" s="38">
        <f>IF('IO model'!$D$25=0,0,'Z imported'!Y7/'IO model'!$D$25)</f>
        <v>0.00017760239203660068</v>
      </c>
      <c r="Z7" s="38">
        <f>IF('IO model'!$D$26=0,0,'Z imported'!Z7/'IO model'!$D$26)</f>
        <v>0.00014197418587849736</v>
      </c>
      <c r="AA7" s="38">
        <f>IF('IO model'!$D$27=0,0,'Z imported'!AA7/'IO model'!$D$27)</f>
        <v>0.00009978290091700484</v>
      </c>
      <c r="AB7" s="38">
        <f>IF('IO model'!$D$28=0,0,'Z imported'!AB7/'IO model'!$D$28)</f>
        <v>0.000373947134126959</v>
      </c>
      <c r="AC7" s="38">
        <f>IF('IO model'!$D$29=0,0,'Z imported'!AC7/'IO model'!$D$29)</f>
        <v>0.00006943258773976354</v>
      </c>
      <c r="AD7" s="38">
        <f>IF('IO model'!$D$30=0,0,'Z imported'!AD7/'IO model'!$D$30)</f>
        <v>0.00010116880741668283</v>
      </c>
      <c r="AE7" s="38">
        <f>IF('IO model'!$D$31=0,0,'Z imported'!AE7/'IO model'!$D$31)</f>
        <v>0.0004832501646012359</v>
      </c>
      <c r="AF7" s="38">
        <f>IF('IO model'!$D$32=0,0,'Z imported'!AF7/'IO model'!$D$32)</f>
        <v>0.00038487125860127934</v>
      </c>
      <c r="AG7" s="38">
        <f>IF('IO model'!$D$33=0,0,'Z imported'!AG7/'IO model'!$D$33)</f>
        <v>0.0001060667321629817</v>
      </c>
      <c r="AH7" s="38">
        <f>IF('IO model'!$D$34=0,0,'Z imported'!AH7/'IO model'!$D$34)</f>
        <v>0.000517485740178391</v>
      </c>
      <c r="AI7" s="38">
        <f>IF('IO model'!$D$35=0,0,'Z imported'!AI7/'IO model'!$D$35)</f>
        <v>0.0005061545226488332</v>
      </c>
      <c r="AJ7" s="38">
        <f>IF('IO model'!$D$36=0,0,'Z imported'!AJ7/'IO model'!$D$36)</f>
        <v>0.00010113381157894502</v>
      </c>
      <c r="AK7" s="38">
        <f>IF('IO model'!$D$37=0,0,'Z imported'!AK7/'IO model'!$D$37)</f>
        <v>0.00009275827815715605</v>
      </c>
      <c r="AL7" s="38">
        <f>IF('IO model'!$D$38=0,0,'Z imported'!AL7/'IO model'!$D$38)</f>
        <v>0.006157745213912868</v>
      </c>
      <c r="AM7" s="38">
        <f>IF('IO model'!$D$39=0,0,'Z imported'!AM7/'IO model'!$D$39)</f>
        <v>0.00043968219969434634</v>
      </c>
      <c r="AN7" s="38">
        <f>IF('IO model'!$D$40=0,0,'Z imported'!AN7/'IO model'!$D$40)</f>
        <v>0.0002045447170677211</v>
      </c>
      <c r="AO7" s="38">
        <f>IF('IO model'!$D$41=0,0,'Z imported'!AO7/'IO model'!$D$41)</f>
        <v>0.00011703113783305962</v>
      </c>
      <c r="AP7" s="38">
        <f>IF('IO model'!$D$42=0,0,'Z imported'!AP7/'IO model'!$D$42)</f>
        <v>0.0002496574467590979</v>
      </c>
      <c r="AQ7" s="38">
        <f>IF('IO model'!$D$43=0,0,'Z imported'!AQ7/'IO model'!$D$43)</f>
        <v>0.000016777604582299363</v>
      </c>
      <c r="AR7" s="38">
        <f>IF('IO model'!$D$44=0,0,'Z imported'!AR7/'IO model'!$D$44)</f>
        <v>0.000040131001547660796</v>
      </c>
      <c r="AS7" s="38">
        <f>IF('IO model'!$D$45=0,0,'Z imported'!AS7/'IO model'!$D$45)</f>
        <v>0.00007098873495504584</v>
      </c>
      <c r="AT7" s="38">
        <f>IF('IO model'!$D$46=0,0,'Z imported'!AT7/'IO model'!$D$46)</f>
        <v>0.000012709483589021588</v>
      </c>
      <c r="AU7" s="38">
        <f>IF('IO model'!$D$47=0,0,'Z imported'!AU7/'IO model'!$D$47)</f>
        <v>0.00009594760696262154</v>
      </c>
      <c r="AV7" s="38">
        <f>IF('IO model'!$D$48=0,0,'Z imported'!AV7/'IO model'!$D$48)</f>
        <v>0.00009210152487120279</v>
      </c>
      <c r="AW7" s="38">
        <f>IF('IO model'!$D$49=0,0,'Z imported'!AW7/'IO model'!$D$49)</f>
        <v>0.0002789418453082185</v>
      </c>
      <c r="AX7" s="38">
        <f>IF('IO model'!$D$50=0,0,'Z imported'!AX7/'IO model'!$D$50)</f>
        <v>0.00016158410336749375</v>
      </c>
      <c r="AY7" s="38">
        <f>IF('IO model'!$D$51=0,0,'Z imported'!AY7/'IO model'!$D$51)</f>
        <v>0.00018004687363659046</v>
      </c>
      <c r="AZ7" s="38">
        <f>IF('IO model'!$D$52=0,0,'Z imported'!AZ7/'IO model'!$D$52)</f>
        <v>0.00016040725529343938</v>
      </c>
      <c r="BA7" s="38">
        <f>IF('IO model'!$D$53=0,0,'Z imported'!BA7/'IO model'!$D$53)</f>
        <v>0.00007729272774194878</v>
      </c>
      <c r="BB7" s="38">
        <f>IF('IO model'!$D$54=0,0,'Z imported'!BB7/'IO model'!$D$54)</f>
        <v>0.00018828350070087738</v>
      </c>
      <c r="BC7" s="38">
        <f>IF('IO model'!$D$55=0,0,'Z imported'!BC7/'IO model'!$D$55)</f>
        <v>0.0001502921843049198</v>
      </c>
      <c r="BD7" s="38">
        <f>IF('IO model'!$D$56=0,0,'Z imported'!BD7/'IO model'!$D$56)</f>
        <v>0.00018272276550244303</v>
      </c>
      <c r="BE7" s="38">
        <f>IF('IO model'!$D$57=0,0,'Z imported'!BE7/'IO model'!$D$57)</f>
        <v>0.0002618049459953163</v>
      </c>
      <c r="BF7" s="38">
        <f>IF('IO model'!$D$58=0,0,'Z imported'!BF7/'IO model'!$D$58)</f>
        <v>0.0006106584171835883</v>
      </c>
      <c r="BG7" s="38">
        <f>IF('IO model'!$D$59=0,0,'Z imported'!BG7/'IO model'!$D$59)</f>
        <v>0.0008256914912648587</v>
      </c>
      <c r="BH7" s="38">
        <f>IF('IO model'!$D$60=0,0,'Z imported'!BH7/'IO model'!$D$60)</f>
        <v>0.00017718703793897426</v>
      </c>
      <c r="BI7" s="38">
        <f>IF('IO model'!$D$61=0,0,'Z imported'!BI7/'IO model'!$D$61)</f>
        <v>0.0006753660524971279</v>
      </c>
      <c r="BJ7" s="38">
        <f>IF('IO model'!$D$62=0,0,'Z imported'!BJ7/'IO model'!$D$62)</f>
        <v>0.00035368711629980024</v>
      </c>
      <c r="BK7" s="38">
        <f>IF('IO model'!$D$63=0,0,'Z imported'!BK7/'IO model'!$D$63)</f>
        <v>0.00023746289642243397</v>
      </c>
      <c r="BL7" s="38">
        <f>IF('IO model'!$D$64=0,0,'Z imported'!BL7/'IO model'!$D$64)</f>
        <v>0.00018669808003301164</v>
      </c>
      <c r="BM7" s="38">
        <f>IF('IO model'!$D$65=0,0,'Z imported'!BM7/'IO model'!$D$65)</f>
        <v>0</v>
      </c>
      <c r="BN7" s="38">
        <f>IF('IO model'!$D$66=0,0,'Z imported'!BN7/'IO model'!$D$66)</f>
        <v>0</v>
      </c>
    </row>
    <row r="8" spans="1:66" x14ac:dyDescent="0.25">
      <c r="A8" s="36" t="s">
        <v>147</v>
      </c>
      <c r="B8" s="27" t="s">
        <v>320</v>
      </c>
      <c r="C8" s="38">
        <f>IF('IO model'!$D$3=0,0,'Z imported'!C8/'IO model'!$D$3)</f>
        <v>0.0003624089722406249</v>
      </c>
      <c r="D8" s="38">
        <f>IF('IO model'!$D$4=0,0,'Z imported'!D8/'IO model'!$D$4)</f>
        <v>0.00033306591983039264</v>
      </c>
      <c r="E8" s="38">
        <f>IF('IO model'!$D$5=0,0,'Z imported'!E8/'IO model'!$D$5)</f>
        <v>0.0013166914394695227</v>
      </c>
      <c r="F8" s="38">
        <f>IF('IO model'!$D$6=0,0,'Z imported'!F8/'IO model'!$D$6)</f>
        <v>0.0002855427239857725</v>
      </c>
      <c r="G8" s="38">
        <f>IF('IO model'!$D$7=0,0,'Z imported'!G8/'IO model'!$D$7)</f>
        <v>0.00034001141955687403</v>
      </c>
      <c r="H8" s="38">
        <f>IF('IO model'!$D$8=0,0,'Z imported'!H8/'IO model'!$D$8)</f>
        <v>0.06043777963984759</v>
      </c>
      <c r="I8" s="38">
        <f>IF('IO model'!$D$9=0,0,'Z imported'!I8/'IO model'!$D$9)</f>
        <v>0.00039037107316402554</v>
      </c>
      <c r="J8" s="38">
        <f>IF('IO model'!$D$10=0,0,'Z imported'!J8/'IO model'!$D$10)</f>
        <v>0.0024581965364669843</v>
      </c>
      <c r="K8" s="38">
        <f>IF('IO model'!$D$11=0,0,'Z imported'!K8/'IO model'!$D$11)</f>
        <v>0.003200166050375248</v>
      </c>
      <c r="L8" s="38">
        <f>IF('IO model'!$D$12=0,0,'Z imported'!L8/'IO model'!$D$12)</f>
        <v>0.00013739233391186288</v>
      </c>
      <c r="M8" s="38">
        <f>IF('IO model'!$D$13=0,0,'Z imported'!M8/'IO model'!$D$13)</f>
        <v>0.0009023340763485569</v>
      </c>
      <c r="N8" s="38">
        <f>IF('IO model'!$D$14=0,0,'Z imported'!N8/'IO model'!$D$14)</f>
        <v>0.0006418478328149215</v>
      </c>
      <c r="O8" s="38">
        <f>IF('IO model'!$D$15=0,0,'Z imported'!O8/'IO model'!$D$15)</f>
        <v>0.0039026205912285217</v>
      </c>
      <c r="P8" s="38">
        <f>IF('IO model'!$D$16=0,0,'Z imported'!P8/'IO model'!$D$16)</f>
        <v>0.0009040822530497258</v>
      </c>
      <c r="Q8" s="38">
        <f>IF('IO model'!$D$17=0,0,'Z imported'!Q8/'IO model'!$D$17)</f>
        <v>0.0002717715212053306</v>
      </c>
      <c r="R8" s="38">
        <f>IF('IO model'!$D$18=0,0,'Z imported'!R8/'IO model'!$D$18)</f>
        <v>0.0006090836498877746</v>
      </c>
      <c r="S8" s="38">
        <f>IF('IO model'!$D$19=0,0,'Z imported'!S8/'IO model'!$D$19)</f>
        <v>0.000381195933944081</v>
      </c>
      <c r="T8" s="38">
        <f>IF('IO model'!$D$20=0,0,'Z imported'!T8/'IO model'!$D$20)</f>
        <v>0.00047753645173287363</v>
      </c>
      <c r="U8" s="38">
        <f>IF('IO model'!$D$21=0,0,'Z imported'!U8/'IO model'!$D$21)</f>
        <v>0.0004866990440906813</v>
      </c>
      <c r="V8" s="38">
        <f>IF('IO model'!$D$22=0,0,'Z imported'!V8/'IO model'!$D$22)</f>
        <v>0.001960731765421775</v>
      </c>
      <c r="W8" s="38">
        <f>IF('IO model'!$D$23=0,0,'Z imported'!W8/'IO model'!$D$23)</f>
        <v>0.0010322447310447326</v>
      </c>
      <c r="X8" s="38">
        <f>IF('IO model'!$D$24=0,0,'Z imported'!X8/'IO model'!$D$24)</f>
        <v>0.006375716915454514</v>
      </c>
      <c r="Y8" s="38">
        <f>IF('IO model'!$D$25=0,0,'Z imported'!Y8/'IO model'!$D$25)</f>
        <v>0.0008332714968840512</v>
      </c>
      <c r="Z8" s="38">
        <f>IF('IO model'!$D$26=0,0,'Z imported'!Z8/'IO model'!$D$26)</f>
        <v>0.000193227759900043</v>
      </c>
      <c r="AA8" s="38">
        <f>IF('IO model'!$D$27=0,0,'Z imported'!AA8/'IO model'!$D$27)</f>
        <v>0.00020099127184710976</v>
      </c>
      <c r="AB8" s="38">
        <f>IF('IO model'!$D$28=0,0,'Z imported'!AB8/'IO model'!$D$28)</f>
        <v>0.0005253148793117447</v>
      </c>
      <c r="AC8" s="38">
        <f>IF('IO model'!$D$29=0,0,'Z imported'!AC8/'IO model'!$D$29)</f>
        <v>0.0004492090519149191</v>
      </c>
      <c r="AD8" s="38">
        <f>IF('IO model'!$D$30=0,0,'Z imported'!AD8/'IO model'!$D$30)</f>
        <v>0.0005435054179465587</v>
      </c>
      <c r="AE8" s="38">
        <f>IF('IO model'!$D$31=0,0,'Z imported'!AE8/'IO model'!$D$31)</f>
        <v>0.0008048495461862781</v>
      </c>
      <c r="AF8" s="38">
        <f>IF('IO model'!$D$32=0,0,'Z imported'!AF8/'IO model'!$D$32)</f>
        <v>0.0007034561599608455</v>
      </c>
      <c r="AG8" s="38">
        <f>IF('IO model'!$D$33=0,0,'Z imported'!AG8/'IO model'!$D$33)</f>
        <v>0.0003130198921098007</v>
      </c>
      <c r="AH8" s="38">
        <f>IF('IO model'!$D$34=0,0,'Z imported'!AH8/'IO model'!$D$34)</f>
        <v>0.00036687421878318764</v>
      </c>
      <c r="AI8" s="38">
        <f>IF('IO model'!$D$35=0,0,'Z imported'!AI8/'IO model'!$D$35)</f>
        <v>0.0002891407710631459</v>
      </c>
      <c r="AJ8" s="38">
        <f>IF('IO model'!$D$36=0,0,'Z imported'!AJ8/'IO model'!$D$36)</f>
        <v>0.0003043752128400711</v>
      </c>
      <c r="AK8" s="38">
        <f>IF('IO model'!$D$37=0,0,'Z imported'!AK8/'IO model'!$D$37)</f>
        <v>0.0004679447465241604</v>
      </c>
      <c r="AL8" s="38">
        <f>IF('IO model'!$D$38=0,0,'Z imported'!AL8/'IO model'!$D$38)</f>
        <v>0.0007180919168919577</v>
      </c>
      <c r="AM8" s="38">
        <f>IF('IO model'!$D$39=0,0,'Z imported'!AM8/'IO model'!$D$39)</f>
        <v>0.00019611724015143508</v>
      </c>
      <c r="AN8" s="38">
        <f>IF('IO model'!$D$40=0,0,'Z imported'!AN8/'IO model'!$D$40)</f>
        <v>0.0017377609248897888</v>
      </c>
      <c r="AO8" s="38">
        <f>IF('IO model'!$D$41=0,0,'Z imported'!AO8/'IO model'!$D$41)</f>
        <v>0.0003592246091798877</v>
      </c>
      <c r="AP8" s="38">
        <f>IF('IO model'!$D$42=0,0,'Z imported'!AP8/'IO model'!$D$42)</f>
        <v>0.00016374698088669035</v>
      </c>
      <c r="AQ8" s="38">
        <f>IF('IO model'!$D$43=0,0,'Z imported'!AQ8/'IO model'!$D$43)</f>
        <v>0.00004541937240493899</v>
      </c>
      <c r="AR8" s="38">
        <f>IF('IO model'!$D$44=0,0,'Z imported'!AR8/'IO model'!$D$44)</f>
        <v>0.00004960291495642546</v>
      </c>
      <c r="AS8" s="38">
        <f>IF('IO model'!$D$45=0,0,'Z imported'!AS8/'IO model'!$D$45)</f>
        <v>0.00008062521481319686</v>
      </c>
      <c r="AT8" s="38">
        <f>IF('IO model'!$D$46=0,0,'Z imported'!AT8/'IO model'!$D$46)</f>
        <v>0.000057904027844012516</v>
      </c>
      <c r="AU8" s="38">
        <f>IF('IO model'!$D$47=0,0,'Z imported'!AU8/'IO model'!$D$47)</f>
        <v>0.00026535510050600017</v>
      </c>
      <c r="AV8" s="38">
        <f>IF('IO model'!$D$48=0,0,'Z imported'!AV8/'IO model'!$D$48)</f>
        <v>0.0002497668471083466</v>
      </c>
      <c r="AW8" s="38">
        <f>IF('IO model'!$D$49=0,0,'Z imported'!AW8/'IO model'!$D$49)</f>
        <v>0.00034531778806039313</v>
      </c>
      <c r="AX8" s="38">
        <f>IF('IO model'!$D$50=0,0,'Z imported'!AX8/'IO model'!$D$50)</f>
        <v>0.00018764605552354114</v>
      </c>
      <c r="AY8" s="38">
        <f>IF('IO model'!$D$51=0,0,'Z imported'!AY8/'IO model'!$D$51)</f>
        <v>0.000980733141037537</v>
      </c>
      <c r="AZ8" s="38">
        <f>IF('IO model'!$D$52=0,0,'Z imported'!AZ8/'IO model'!$D$52)</f>
        <v>0.00042368143064815394</v>
      </c>
      <c r="BA8" s="38">
        <f>IF('IO model'!$D$53=0,0,'Z imported'!BA8/'IO model'!$D$53)</f>
        <v>0.000297147597763492</v>
      </c>
      <c r="BB8" s="38">
        <f>IF('IO model'!$D$54=0,0,'Z imported'!BB8/'IO model'!$D$54)</f>
        <v>0.00030077491425521506</v>
      </c>
      <c r="BC8" s="38">
        <f>IF('IO model'!$D$55=0,0,'Z imported'!BC8/'IO model'!$D$55)</f>
        <v>0.0006795275402983653</v>
      </c>
      <c r="BD8" s="38">
        <f>IF('IO model'!$D$56=0,0,'Z imported'!BD8/'IO model'!$D$56)</f>
        <v>0.0004594172389775712</v>
      </c>
      <c r="BE8" s="38">
        <f>IF('IO model'!$D$57=0,0,'Z imported'!BE8/'IO model'!$D$57)</f>
        <v>0.00029601327834017364</v>
      </c>
      <c r="BF8" s="38">
        <f>IF('IO model'!$D$58=0,0,'Z imported'!BF8/'IO model'!$D$58)</f>
        <v>0.0013301494155730253</v>
      </c>
      <c r="BG8" s="38">
        <f>IF('IO model'!$D$59=0,0,'Z imported'!BG8/'IO model'!$D$59)</f>
        <v>0.000966595735027725</v>
      </c>
      <c r="BH8" s="38">
        <f>IF('IO model'!$D$60=0,0,'Z imported'!BH8/'IO model'!$D$60)</f>
        <v>0.0011421144785376744</v>
      </c>
      <c r="BI8" s="38">
        <f>IF('IO model'!$D$61=0,0,'Z imported'!BI8/'IO model'!$D$61)</f>
        <v>0.0010540158236978573</v>
      </c>
      <c r="BJ8" s="38">
        <f>IF('IO model'!$D$62=0,0,'Z imported'!BJ8/'IO model'!$D$62)</f>
        <v>0.00047215792273518043</v>
      </c>
      <c r="BK8" s="38">
        <f>IF('IO model'!$D$63=0,0,'Z imported'!BK8/'IO model'!$D$63)</f>
        <v>0.002740196844243087</v>
      </c>
      <c r="BL8" s="38">
        <f>IF('IO model'!$D$64=0,0,'Z imported'!BL8/'IO model'!$D$64)</f>
        <v>0.0008279423378736681</v>
      </c>
      <c r="BM8" s="38">
        <f>IF('IO model'!$D$65=0,0,'Z imported'!BM8/'IO model'!$D$65)</f>
        <v>0</v>
      </c>
      <c r="BN8" s="38">
        <f>IF('IO model'!$D$66=0,0,'Z imported'!BN8/'IO model'!$D$66)</f>
        <v>0</v>
      </c>
    </row>
    <row r="9" spans="1:66" x14ac:dyDescent="0.25">
      <c r="A9" s="36" t="s">
        <v>87</v>
      </c>
      <c r="B9" s="27" t="s">
        <v>321</v>
      </c>
      <c r="C9" s="38">
        <f>IF('IO model'!$D$3=0,0,'Z imported'!C9/'IO model'!$D$3)</f>
        <v>0.0003716612244221052</v>
      </c>
      <c r="D9" s="38">
        <f>IF('IO model'!$D$4=0,0,'Z imported'!D9/'IO model'!$D$4)</f>
        <v>0.0003250595275267773</v>
      </c>
      <c r="E9" s="38">
        <f>IF('IO model'!$D$5=0,0,'Z imported'!E9/'IO model'!$D$5)</f>
        <v>0.00036650174088326916</v>
      </c>
      <c r="F9" s="38">
        <f>IF('IO model'!$D$6=0,0,'Z imported'!F9/'IO model'!$D$6)</f>
        <v>0.0001267038453698926</v>
      </c>
      <c r="G9" s="38">
        <f>IF('IO model'!$D$7=0,0,'Z imported'!G9/'IO model'!$D$7)</f>
        <v>0.00035965717783899596</v>
      </c>
      <c r="H9" s="38">
        <f>IF('IO model'!$D$8=0,0,'Z imported'!H9/'IO model'!$D$8)</f>
        <v>0.0001532694256919961</v>
      </c>
      <c r="I9" s="38">
        <f>IF('IO model'!$D$9=0,0,'Z imported'!I9/'IO model'!$D$9)</f>
        <v>0.022519319124957783</v>
      </c>
      <c r="J9" s="38">
        <f>IF('IO model'!$D$10=0,0,'Z imported'!J9/'IO model'!$D$10)</f>
        <v>0.0012934337055822088</v>
      </c>
      <c r="K9" s="38">
        <f>IF('IO model'!$D$11=0,0,'Z imported'!K9/'IO model'!$D$11)</f>
        <v>0.00021751461826184488</v>
      </c>
      <c r="L9" s="38">
        <f>IF('IO model'!$D$12=0,0,'Z imported'!L9/'IO model'!$D$12)</f>
        <v>0.00001873531826070857</v>
      </c>
      <c r="M9" s="38">
        <f>IF('IO model'!$D$13=0,0,'Z imported'!M9/'IO model'!$D$13)</f>
        <v>0.00021478891827856844</v>
      </c>
      <c r="N9" s="38">
        <f>IF('IO model'!$D$14=0,0,'Z imported'!N9/'IO model'!$D$14)</f>
        <v>0.0001232563133875195</v>
      </c>
      <c r="O9" s="38">
        <f>IF('IO model'!$D$15=0,0,'Z imported'!O9/'IO model'!$D$15)</f>
        <v>0.00028112097479188506</v>
      </c>
      <c r="P9" s="38">
        <f>IF('IO model'!$D$16=0,0,'Z imported'!P9/'IO model'!$D$16)</f>
        <v>0.0005451582125131306</v>
      </c>
      <c r="Q9" s="38">
        <f>IF('IO model'!$D$17=0,0,'Z imported'!Q9/'IO model'!$D$17)</f>
        <v>0.00019210750073505459</v>
      </c>
      <c r="R9" s="38">
        <f>IF('IO model'!$D$18=0,0,'Z imported'!R9/'IO model'!$D$18)</f>
        <v>0.00043933378055997617</v>
      </c>
      <c r="S9" s="38">
        <f>IF('IO model'!$D$19=0,0,'Z imported'!S9/'IO model'!$D$19)</f>
        <v>0.00012178865404643445</v>
      </c>
      <c r="T9" s="38">
        <f>IF('IO model'!$D$20=0,0,'Z imported'!T9/'IO model'!$D$20)</f>
        <v>0.00023227995885919666</v>
      </c>
      <c r="U9" s="38">
        <f>IF('IO model'!$D$21=0,0,'Z imported'!U9/'IO model'!$D$21)</f>
        <v>0.00016552323184363266</v>
      </c>
      <c r="V9" s="38">
        <f>IF('IO model'!$D$22=0,0,'Z imported'!V9/'IO model'!$D$22)</f>
        <v>0.00020057996635486656</v>
      </c>
      <c r="W9" s="38">
        <f>IF('IO model'!$D$23=0,0,'Z imported'!W9/'IO model'!$D$23)</f>
        <v>0.0004202998603153385</v>
      </c>
      <c r="X9" s="38">
        <f>IF('IO model'!$D$24=0,0,'Z imported'!X9/'IO model'!$D$24)</f>
        <v>0.006621087904246024</v>
      </c>
      <c r="Y9" s="38">
        <f>IF('IO model'!$D$25=0,0,'Z imported'!Y9/'IO model'!$D$25)</f>
        <v>0.0002526171010018316</v>
      </c>
      <c r="Z9" s="38">
        <f>IF('IO model'!$D$26=0,0,'Z imported'!Z9/'IO model'!$D$26)</f>
        <v>0.00026207184625999356</v>
      </c>
      <c r="AA9" s="38">
        <f>IF('IO model'!$D$27=0,0,'Z imported'!AA9/'IO model'!$D$27)</f>
        <v>0.00002423299022270118</v>
      </c>
      <c r="AB9" s="38">
        <f>IF('IO model'!$D$28=0,0,'Z imported'!AB9/'IO model'!$D$28)</f>
        <v>0.00012075017854513581</v>
      </c>
      <c r="AC9" s="38">
        <f>IF('IO model'!$D$29=0,0,'Z imported'!AC9/'IO model'!$D$29)</f>
        <v>0.0018649081805565586</v>
      </c>
      <c r="AD9" s="38">
        <f>IF('IO model'!$D$30=0,0,'Z imported'!AD9/'IO model'!$D$30)</f>
        <v>0.00006129205120864725</v>
      </c>
      <c r="AE9" s="38">
        <f>IF('IO model'!$D$31=0,0,'Z imported'!AE9/'IO model'!$D$31)</f>
        <v>0.0001299334128139991</v>
      </c>
      <c r="AF9" s="38">
        <f>IF('IO model'!$D$32=0,0,'Z imported'!AF9/'IO model'!$D$32)</f>
        <v>0.00008484296869026812</v>
      </c>
      <c r="AG9" s="38">
        <f>IF('IO model'!$D$33=0,0,'Z imported'!AG9/'IO model'!$D$33)</f>
        <v>0.00007899964178195217</v>
      </c>
      <c r="AH9" s="38">
        <f>IF('IO model'!$D$34=0,0,'Z imported'!AH9/'IO model'!$D$34)</f>
        <v>0.00006608026864632854</v>
      </c>
      <c r="AI9" s="38">
        <f>IF('IO model'!$D$35=0,0,'Z imported'!AI9/'IO model'!$D$35)</f>
        <v>0.00007149432632414769</v>
      </c>
      <c r="AJ9" s="38">
        <f>IF('IO model'!$D$36=0,0,'Z imported'!AJ9/'IO model'!$D$36)</f>
        <v>0.00009793425495402653</v>
      </c>
      <c r="AK9" s="38">
        <f>IF('IO model'!$D$37=0,0,'Z imported'!AK9/'IO model'!$D$37)</f>
        <v>0.00002422790847388405</v>
      </c>
      <c r="AL9" s="38">
        <f>IF('IO model'!$D$38=0,0,'Z imported'!AL9/'IO model'!$D$38)</f>
        <v>0.00011423677498092959</v>
      </c>
      <c r="AM9" s="38">
        <f>IF('IO model'!$D$39=0,0,'Z imported'!AM9/'IO model'!$D$39)</f>
        <v>0.00009037660836471661</v>
      </c>
      <c r="AN9" s="38">
        <f>IF('IO model'!$D$40=0,0,'Z imported'!AN9/'IO model'!$D$40)</f>
        <v>0.0003569392229850317</v>
      </c>
      <c r="AO9" s="38">
        <f>IF('IO model'!$D$41=0,0,'Z imported'!AO9/'IO model'!$D$41)</f>
        <v>0.00006737276421158765</v>
      </c>
      <c r="AP9" s="38">
        <f>IF('IO model'!$D$42=0,0,'Z imported'!AP9/'IO model'!$D$42)</f>
        <v>0.000057152685849648156</v>
      </c>
      <c r="AQ9" s="38">
        <f>IF('IO model'!$D$43=0,0,'Z imported'!AQ9/'IO model'!$D$43)</f>
        <v>0.00000443408121103626</v>
      </c>
      <c r="AR9" s="38">
        <f>IF('IO model'!$D$44=0,0,'Z imported'!AR9/'IO model'!$D$44)</f>
        <v>0.0000057330002210944</v>
      </c>
      <c r="AS9" s="38">
        <f>IF('IO model'!$D$45=0,0,'Z imported'!AS9/'IO model'!$D$45)</f>
        <v>0.000014454719787226527</v>
      </c>
      <c r="AT9" s="38">
        <f>IF('IO model'!$D$46=0,0,'Z imported'!AT9/'IO model'!$D$46)</f>
        <v>0.00006895369081506486</v>
      </c>
      <c r="AU9" s="38">
        <f>IF('IO model'!$D$47=0,0,'Z imported'!AU9/'IO model'!$D$47)</f>
        <v>0.000025309708821941525</v>
      </c>
      <c r="AV9" s="38">
        <f>IF('IO model'!$D$48=0,0,'Z imported'!AV9/'IO model'!$D$48)</f>
        <v>0.0000648947790254722</v>
      </c>
      <c r="AW9" s="38">
        <f>IF('IO model'!$D$49=0,0,'Z imported'!AW9/'IO model'!$D$49)</f>
        <v>0.000025654505480901845</v>
      </c>
      <c r="AX9" s="38">
        <f>IF('IO model'!$D$50=0,0,'Z imported'!AX9/'IO model'!$D$50)</f>
        <v>0.00008976894631527431</v>
      </c>
      <c r="AY9" s="38">
        <f>IF('IO model'!$D$51=0,0,'Z imported'!AY9/'IO model'!$D$51)</f>
        <v>0.00011859742870942646</v>
      </c>
      <c r="AZ9" s="38">
        <f>IF('IO model'!$D$52=0,0,'Z imported'!AZ9/'IO model'!$D$52)</f>
        <v>0.00009553866981944277</v>
      </c>
      <c r="BA9" s="38">
        <f>IF('IO model'!$D$53=0,0,'Z imported'!BA9/'IO model'!$D$53)</f>
        <v>0.000007729272774194879</v>
      </c>
      <c r="BB9" s="38">
        <f>IF('IO model'!$D$54=0,0,'Z imported'!BB9/'IO model'!$D$54)</f>
        <v>0.00001356279454201235</v>
      </c>
      <c r="BC9" s="38">
        <f>IF('IO model'!$D$55=0,0,'Z imported'!BC9/'IO model'!$D$55)</f>
        <v>0.000265793060042903</v>
      </c>
      <c r="BD9" s="38">
        <f>IF('IO model'!$D$56=0,0,'Z imported'!BD9/'IO model'!$D$56)</f>
        <v>0.00002464147009061518</v>
      </c>
      <c r="BE9" s="38">
        <f>IF('IO model'!$D$57=0,0,'Z imported'!BE9/'IO model'!$D$57)</f>
        <v>0.000041410086522721955</v>
      </c>
      <c r="BF9" s="38">
        <f>IF('IO model'!$D$58=0,0,'Z imported'!BF9/'IO model'!$D$58)</f>
        <v>0.00007757809634673342</v>
      </c>
      <c r="BG9" s="38">
        <f>IF('IO model'!$D$59=0,0,'Z imported'!BG9/'IO model'!$D$59)</f>
        <v>0.00004297210575490555</v>
      </c>
      <c r="BH9" s="38">
        <f>IF('IO model'!$D$60=0,0,'Z imported'!BH9/'IO model'!$D$60)</f>
        <v>0.00014183691460632178</v>
      </c>
      <c r="BI9" s="38">
        <f>IF('IO model'!$D$61=0,0,'Z imported'!BI9/'IO model'!$D$61)</f>
        <v>0.00010300210159401602</v>
      </c>
      <c r="BJ9" s="38">
        <f>IF('IO model'!$D$62=0,0,'Z imported'!BJ9/'IO model'!$D$62)</f>
        <v>0.00007936393829166248</v>
      </c>
      <c r="BK9" s="38">
        <f>IF('IO model'!$D$63=0,0,'Z imported'!BK9/'IO model'!$D$63)</f>
        <v>0.00026558350257772223</v>
      </c>
      <c r="BL9" s="38">
        <f>IF('IO model'!$D$64=0,0,'Z imported'!BL9/'IO model'!$D$64)</f>
        <v>0.00023814613049665404</v>
      </c>
      <c r="BM9" s="38">
        <f>IF('IO model'!$D$65=0,0,'Z imported'!BM9/'IO model'!$D$65)</f>
        <v>0</v>
      </c>
      <c r="BN9" s="38">
        <f>IF('IO model'!$D$66=0,0,'Z imported'!BN9/'IO model'!$D$66)</f>
        <v>0</v>
      </c>
    </row>
    <row r="10" spans="1:66" x14ac:dyDescent="0.25">
      <c r="A10" s="36" t="s">
        <v>89</v>
      </c>
      <c r="B10" s="27" t="s">
        <v>322</v>
      </c>
      <c r="C10" s="38">
        <f>IF('IO model'!$D$3=0,0,'Z imported'!C10/'IO model'!$D$3)</f>
        <v>0.00009060224306015621</v>
      </c>
      <c r="D10" s="38">
        <f>IF('IO model'!$D$4=0,0,'Z imported'!D10/'IO model'!$D$4)</f>
        <v>0.00022417898450122572</v>
      </c>
      <c r="E10" s="38">
        <f>IF('IO model'!$D$5=0,0,'Z imported'!E10/'IO model'!$D$5)</f>
        <v>0.00006787069275616096</v>
      </c>
      <c r="F10" s="38">
        <f>IF('IO model'!$D$6=0,0,'Z imported'!F10/'IO model'!$D$6)</f>
        <v>0.0000633519226849463</v>
      </c>
      <c r="G10" s="38">
        <f>IF('IO model'!$D$7=0,0,'Z imported'!G10/'IO model'!$D$7)</f>
        <v>0.0010580749217112854</v>
      </c>
      <c r="H10" s="38">
        <f>IF('IO model'!$D$8=0,0,'Z imported'!H10/'IO model'!$D$8)</f>
        <v>0.0003245447151472353</v>
      </c>
      <c r="I10" s="38">
        <f>IF('IO model'!$D$9=0,0,'Z imported'!I10/'IO model'!$D$9)</f>
        <v>0.001022319607546948</v>
      </c>
      <c r="J10" s="38">
        <f>IF('IO model'!$D$10=0,0,'Z imported'!J10/'IO model'!$D$10)</f>
        <v>0.027428864508672282</v>
      </c>
      <c r="K10" s="38">
        <f>IF('IO model'!$D$11=0,0,'Z imported'!K10/'IO model'!$D$11)</f>
        <v>0.015294263158568158</v>
      </c>
      <c r="L10" s="38">
        <f>IF('IO model'!$D$12=0,0,'Z imported'!L10/'IO model'!$D$12)</f>
        <v>0.00003196024879767933</v>
      </c>
      <c r="M10" s="38">
        <f>IF('IO model'!$D$13=0,0,'Z imported'!M10/'IO model'!$D$13)</f>
        <v>0.000664380102320209</v>
      </c>
      <c r="N10" s="38">
        <f>IF('IO model'!$D$14=0,0,'Z imported'!N10/'IO model'!$D$14)</f>
        <v>0.0008724824628872016</v>
      </c>
      <c r="O10" s="38">
        <f>IF('IO model'!$D$15=0,0,'Z imported'!O10/'IO model'!$D$15)</f>
        <v>0.0010034028811116138</v>
      </c>
      <c r="P10" s="38">
        <f>IF('IO model'!$D$16=0,0,'Z imported'!P10/'IO model'!$D$16)</f>
        <v>0.0004394373997345317</v>
      </c>
      <c r="Q10" s="38">
        <f>IF('IO model'!$D$17=0,0,'Z imported'!Q10/'IO model'!$D$17)</f>
        <v>0.00009655040884926217</v>
      </c>
      <c r="R10" s="38">
        <f>IF('IO model'!$D$18=0,0,'Z imported'!R10/'IO model'!$D$18)</f>
        <v>0.00016079040402868755</v>
      </c>
      <c r="S10" s="38">
        <f>IF('IO model'!$D$19=0,0,'Z imported'!S10/'IO model'!$D$19)</f>
        <v>0.00019174691653851627</v>
      </c>
      <c r="T10" s="38">
        <f>IF('IO model'!$D$20=0,0,'Z imported'!T10/'IO model'!$D$20)</f>
        <v>0.00028029313471277363</v>
      </c>
      <c r="U10" s="38">
        <f>IF('IO model'!$D$21=0,0,'Z imported'!U10/'IO model'!$D$21)</f>
        <v>0.00010718515089568569</v>
      </c>
      <c r="V10" s="38">
        <f>IF('IO model'!$D$22=0,0,'Z imported'!V10/'IO model'!$D$22)</f>
        <v>0.00011619357274278681</v>
      </c>
      <c r="W10" s="38">
        <f>IF('IO model'!$D$23=0,0,'Z imported'!W10/'IO model'!$D$23)</f>
        <v>0.000056064410312333715</v>
      </c>
      <c r="X10" s="38">
        <f>IF('IO model'!$D$24=0,0,'Z imported'!X10/'IO model'!$D$24)</f>
        <v>0.0009304096445442278</v>
      </c>
      <c r="Y10" s="38">
        <f>IF('IO model'!$D$25=0,0,'Z imported'!Y10/'IO model'!$D$25)</f>
        <v>0.00010785898694460224</v>
      </c>
      <c r="Z10" s="38">
        <f>IF('IO model'!$D$26=0,0,'Z imported'!Z10/'IO model'!$D$26)</f>
        <v>0.00008143425001332681</v>
      </c>
      <c r="AA10" s="38">
        <f>IF('IO model'!$D$27=0,0,'Z imported'!AA10/'IO model'!$D$27)</f>
        <v>0.000031360340288201525</v>
      </c>
      <c r="AB10" s="38">
        <f>IF('IO model'!$D$28=0,0,'Z imported'!AB10/'IO model'!$D$28)</f>
        <v>0.00022051528332601723</v>
      </c>
      <c r="AC10" s="38">
        <f>IF('IO model'!$D$29=0,0,'Z imported'!AC10/'IO model'!$D$29)</f>
        <v>0.00009643873083331767</v>
      </c>
      <c r="AD10" s="38">
        <f>IF('IO model'!$D$30=0,0,'Z imported'!AD10/'IO model'!$D$30)</f>
        <v>0.00009919958488789092</v>
      </c>
      <c r="AE10" s="38">
        <f>IF('IO model'!$D$31=0,0,'Z imported'!AE10/'IO model'!$D$31)</f>
        <v>0.00024517129989925335</v>
      </c>
      <c r="AF10" s="38">
        <f>IF('IO model'!$D$32=0,0,'Z imported'!AF10/'IO model'!$D$32)</f>
        <v>0.0002101000959680141</v>
      </c>
      <c r="AG10" s="38">
        <f>IF('IO model'!$D$33=0,0,'Z imported'!AG10/'IO model'!$D$33)</f>
        <v>0.00006825051019522754</v>
      </c>
      <c r="AH10" s="38">
        <f>IF('IO model'!$D$34=0,0,'Z imported'!AH10/'IO model'!$D$34)</f>
        <v>0.00003561469024444979</v>
      </c>
      <c r="AI10" s="38">
        <f>IF('IO model'!$D$35=0,0,'Z imported'!AI10/'IO model'!$D$35)</f>
        <v>0.00007402509893739183</v>
      </c>
      <c r="AJ10" s="38">
        <f>IF('IO model'!$D$36=0,0,'Z imported'!AJ10/'IO model'!$D$36)</f>
        <v>0.00007498091394917656</v>
      </c>
      <c r="AK10" s="38">
        <f>IF('IO model'!$D$37=0,0,'Z imported'!AK10/'IO model'!$D$37)</f>
        <v>0.00008099043689841237</v>
      </c>
      <c r="AL10" s="38">
        <f>IF('IO model'!$D$38=0,0,'Z imported'!AL10/'IO model'!$D$38)</f>
        <v>0.0001626803777834934</v>
      </c>
      <c r="AM10" s="38">
        <f>IF('IO model'!$D$39=0,0,'Z imported'!AM10/'IO model'!$D$39)</f>
        <v>0.0018924861791571662</v>
      </c>
      <c r="AN10" s="38">
        <f>IF('IO model'!$D$40=0,0,'Z imported'!AN10/'IO model'!$D$40)</f>
        <v>0.0002989945439290201</v>
      </c>
      <c r="AO10" s="38">
        <f>IF('IO model'!$D$41=0,0,'Z imported'!AO10/'IO model'!$D$41)</f>
        <v>0.00006243596683401443</v>
      </c>
      <c r="AP10" s="38">
        <f>IF('IO model'!$D$42=0,0,'Z imported'!AP10/'IO model'!$D$42)</f>
        <v>0.0003500828804663368</v>
      </c>
      <c r="AQ10" s="38">
        <f>IF('IO model'!$D$43=0,0,'Z imported'!AQ10/'IO model'!$D$43)</f>
        <v>0.00007238337976934869</v>
      </c>
      <c r="AR10" s="38">
        <f>IF('IO model'!$D$44=0,0,'Z imported'!AR10/'IO model'!$D$44)</f>
        <v>0.0000974610037586048</v>
      </c>
      <c r="AS10" s="38">
        <f>IF('IO model'!$D$45=0,0,'Z imported'!AS10/'IO model'!$D$45)</f>
        <v>0.00016767474953182767</v>
      </c>
      <c r="AT10" s="38">
        <f>IF('IO model'!$D$46=0,0,'Z imported'!AT10/'IO model'!$D$46)</f>
        <v>0.00001887453159862161</v>
      </c>
      <c r="AU10" s="38">
        <f>IF('IO model'!$D$47=0,0,'Z imported'!AU10/'IO model'!$D$47)</f>
        <v>0.00019498176378157737</v>
      </c>
      <c r="AV10" s="38">
        <f>IF('IO model'!$D$48=0,0,'Z imported'!AV10/'IO model'!$D$48)</f>
        <v>0.00015476624276177905</v>
      </c>
      <c r="AW10" s="38">
        <f>IF('IO model'!$D$49=0,0,'Z imported'!AW10/'IO model'!$D$49)</f>
        <v>0.00009162323386036375</v>
      </c>
      <c r="AX10" s="38">
        <f>IF('IO model'!$D$50=0,0,'Z imported'!AX10/'IO model'!$D$50)</f>
        <v>0.0004505821950534414</v>
      </c>
      <c r="AY10" s="38">
        <f>IF('IO model'!$D$51=0,0,'Z imported'!AY10/'IO model'!$D$51)</f>
        <v>0.00029680081899820194</v>
      </c>
      <c r="AZ10" s="38">
        <f>IF('IO model'!$D$52=0,0,'Z imported'!AZ10/'IO model'!$D$52)</f>
        <v>0.0001286515042454996</v>
      </c>
      <c r="BA10" s="38">
        <f>IF('IO model'!$D$53=0,0,'Z imported'!BA10/'IO model'!$D$53)</f>
        <v>0.00005410490941936414</v>
      </c>
      <c r="BB10" s="38">
        <f>IF('IO model'!$D$54=0,0,'Z imported'!BB10/'IO model'!$D$54)</f>
        <v>0.00014599949418754468</v>
      </c>
      <c r="BC10" s="38">
        <f>IF('IO model'!$D$55=0,0,'Z imported'!BC10/'IO model'!$D$55)</f>
        <v>0.0002653229072244309</v>
      </c>
      <c r="BD10" s="38">
        <f>IF('IO model'!$D$56=0,0,'Z imported'!BD10/'IO model'!$D$56)</f>
        <v>0.00011186113682378133</v>
      </c>
      <c r="BE10" s="38">
        <f>IF('IO model'!$D$57=0,0,'Z imported'!BE10/'IO model'!$D$57)</f>
        <v>0.00008207881599772258</v>
      </c>
      <c r="BF10" s="38">
        <f>IF('IO model'!$D$58=0,0,'Z imported'!BF10/'IO model'!$D$58)</f>
        <v>0.0002029946899268071</v>
      </c>
      <c r="BG10" s="38">
        <f>IF('IO model'!$D$59=0,0,'Z imported'!BG10/'IO model'!$D$59)</f>
        <v>0.000161007074352071</v>
      </c>
      <c r="BH10" s="38">
        <f>IF('IO model'!$D$60=0,0,'Z imported'!BH10/'IO model'!$D$60)</f>
        <v>0.00011652448061503976</v>
      </c>
      <c r="BI10" s="38">
        <f>IF('IO model'!$D$61=0,0,'Z imported'!BI10/'IO model'!$D$61)</f>
        <v>0.00012055927800208694</v>
      </c>
      <c r="BJ10" s="38">
        <f>IF('IO model'!$D$62=0,0,'Z imported'!BJ10/'IO model'!$D$62)</f>
        <v>0.0001719551996319354</v>
      </c>
      <c r="BK10" s="38">
        <f>IF('IO model'!$D$63=0,0,'Z imported'!BK10/'IO model'!$D$63)</f>
        <v>0.00007498828308076865</v>
      </c>
      <c r="BL10" s="38">
        <f>IF('IO model'!$D$64=0,0,'Z imported'!BL10/'IO model'!$D$64)</f>
        <v>0.00018669808003301164</v>
      </c>
      <c r="BM10" s="38">
        <f>IF('IO model'!$D$65=0,0,'Z imported'!BM10/'IO model'!$D$65)</f>
        <v>0</v>
      </c>
      <c r="BN10" s="38">
        <f>IF('IO model'!$D$66=0,0,'Z imported'!BN10/'IO model'!$D$66)</f>
        <v>0</v>
      </c>
    </row>
    <row r="11" spans="1:66" x14ac:dyDescent="0.25">
      <c r="A11" s="36" t="s">
        <v>91</v>
      </c>
      <c r="B11" s="27" t="s">
        <v>323</v>
      </c>
      <c r="C11" s="38">
        <f>IF('IO model'!$D$3=0,0,'Z imported'!C11/'IO model'!$D$3)</f>
        <v>0.00001361652207840498</v>
      </c>
      <c r="D11" s="38">
        <f>IF('IO model'!$D$4=0,0,'Z imported'!D11/'IO model'!$D$4)</f>
        <v>0.000012810227685784329</v>
      </c>
      <c r="E11" s="38">
        <f>IF('IO model'!$D$5=0,0,'Z imported'!E11/'IO model'!$D$5)</f>
        <v>0.00006108362348054487</v>
      </c>
      <c r="F11" s="38">
        <f>IF('IO model'!$D$6=0,0,'Z imported'!F11/'IO model'!$D$6)</f>
        <v>0.00001009958187731028</v>
      </c>
      <c r="G11" s="38">
        <f>IF('IO model'!$D$7=0,0,'Z imported'!G11/'IO model'!$D$7)</f>
        <v>0.00008807480398389486</v>
      </c>
      <c r="H11" s="38">
        <f>IF('IO model'!$D$8=0,0,'Z imported'!H11/'IO model'!$D$8)</f>
        <v>0.00011681853075665032</v>
      </c>
      <c r="I11" s="38">
        <f>IF('IO model'!$D$9=0,0,'Z imported'!I11/'IO model'!$D$9)</f>
        <v>0.000053746741957365816</v>
      </c>
      <c r="J11" s="38">
        <f>IF('IO model'!$D$10=0,0,'Z imported'!J11/'IO model'!$D$10)</f>
        <v>0.0019063016000469852</v>
      </c>
      <c r="K11" s="38">
        <f>IF('IO model'!$D$11=0,0,'Z imported'!K11/'IO model'!$D$11)</f>
        <v>0.009040362467497202</v>
      </c>
      <c r="L11" s="38">
        <f>IF('IO model'!$D$12=0,0,'Z imported'!L11/'IO model'!$D$12)</f>
        <v>0.000008449261176397985</v>
      </c>
      <c r="M11" s="38">
        <f>IF('IO model'!$D$13=0,0,'Z imported'!M11/'IO model'!$D$13)</f>
        <v>0.0002619069568444466</v>
      </c>
      <c r="N11" s="38">
        <f>IF('IO model'!$D$14=0,0,'Z imported'!N11/'IO model'!$D$14)</f>
        <v>0.00020829778725314438</v>
      </c>
      <c r="O11" s="38">
        <f>IF('IO model'!$D$15=0,0,'Z imported'!O11/'IO model'!$D$15)</f>
        <v>0.0007189185447070639</v>
      </c>
      <c r="P11" s="38">
        <f>IF('IO model'!$D$16=0,0,'Z imported'!P11/'IO model'!$D$16)</f>
        <v>0.00005380098301544352</v>
      </c>
      <c r="Q11" s="38">
        <f>IF('IO model'!$D$17=0,0,'Z imported'!Q11/'IO model'!$D$17)</f>
        <v>0.00005383777942006184</v>
      </c>
      <c r="R11" s="38">
        <f>IF('IO model'!$D$18=0,0,'Z imported'!R11/'IO model'!$D$18)</f>
        <v>0.00013711181716675148</v>
      </c>
      <c r="S11" s="38">
        <f>IF('IO model'!$D$19=0,0,'Z imported'!S11/'IO model'!$D$19)</f>
        <v>0.00008680952280039354</v>
      </c>
      <c r="T11" s="38">
        <f>IF('IO model'!$D$20=0,0,'Z imported'!T11/'IO model'!$D$20)</f>
        <v>0.000057356280344002764</v>
      </c>
      <c r="U11" s="38">
        <f>IF('IO model'!$D$21=0,0,'Z imported'!U11/'IO model'!$D$21)</f>
        <v>0.0002074102270578853</v>
      </c>
      <c r="V11" s="38">
        <f>IF('IO model'!$D$22=0,0,'Z imported'!V11/'IO model'!$D$22)</f>
        <v>0.00006222337375132477</v>
      </c>
      <c r="W11" s="38">
        <f>IF('IO model'!$D$23=0,0,'Z imported'!W11/'IO model'!$D$23)</f>
        <v>0.00003187976272662114</v>
      </c>
      <c r="X11" s="38">
        <f>IF('IO model'!$D$24=0,0,'Z imported'!X11/'IO model'!$D$24)</f>
        <v>0.0001350076182870319</v>
      </c>
      <c r="Y11" s="38">
        <f>IF('IO model'!$D$25=0,0,'Z imported'!Y11/'IO model'!$D$25)</f>
        <v>0.00004622528011911523</v>
      </c>
      <c r="Z11" s="38">
        <f>IF('IO model'!$D$26=0,0,'Z imported'!Z11/'IO model'!$D$26)</f>
        <v>0.00003428810526876917</v>
      </c>
      <c r="AA11" s="38">
        <f>IF('IO model'!$D$27=0,0,'Z imported'!AA11/'IO model'!$D$27)</f>
        <v>0.00002423299022270118</v>
      </c>
      <c r="AB11" s="38">
        <f>IF('IO model'!$D$28=0,0,'Z imported'!AB11/'IO model'!$D$28)</f>
        <v>0.00006226718608737773</v>
      </c>
      <c r="AC11" s="38">
        <f>IF('IO model'!$D$29=0,0,'Z imported'!AC11/'IO model'!$D$29)</f>
        <v>0.000034592601611438005</v>
      </c>
      <c r="AD11" s="38">
        <f>IF('IO model'!$D$30=0,0,'Z imported'!AD11/'IO model'!$D$30)</f>
        <v>0.00012775331155537317</v>
      </c>
      <c r="AE11" s="38">
        <f>IF('IO model'!$D$31=0,0,'Z imported'!AE11/'IO model'!$D$31)</f>
        <v>0.00022440464964164472</v>
      </c>
      <c r="AF11" s="38">
        <f>IF('IO model'!$D$32=0,0,'Z imported'!AF11/'IO model'!$D$32)</f>
        <v>0.00021812939899863888</v>
      </c>
      <c r="AG11" s="38">
        <f>IF('IO model'!$D$33=0,0,'Z imported'!AG11/'IO model'!$D$33)</f>
        <v>0.00018856307940085635</v>
      </c>
      <c r="AH11" s="38">
        <f>IF('IO model'!$D$34=0,0,'Z imported'!AH11/'IO model'!$D$34)</f>
        <v>0.000009010945724499349</v>
      </c>
      <c r="AI11" s="38">
        <f>IF('IO model'!$D$35=0,0,'Z imported'!AI11/'IO model'!$D$35)</f>
        <v>0.00004681929334501706</v>
      </c>
      <c r="AJ11" s="38">
        <f>IF('IO model'!$D$36=0,0,'Z imported'!AJ11/'IO model'!$D$36)</f>
        <v>0.000030465343515528137</v>
      </c>
      <c r="AK11" s="38">
        <f>IF('IO model'!$D$37=0,0,'Z imported'!AK11/'IO model'!$D$37)</f>
        <v>0.000521938371123102</v>
      </c>
      <c r="AL11" s="38">
        <f>IF('IO model'!$D$38=0,0,'Z imported'!AL11/'IO model'!$D$38)</f>
        <v>0.00006185008822931986</v>
      </c>
      <c r="AM11" s="38">
        <f>IF('IO model'!$D$39=0,0,'Z imported'!AM11/'IO model'!$D$39)</f>
        <v>0.002088151536266777</v>
      </c>
      <c r="AN11" s="38">
        <f>IF('IO model'!$D$40=0,0,'Z imported'!AN11/'IO model'!$D$40)</f>
        <v>0.0007637108699582333</v>
      </c>
      <c r="AO11" s="38">
        <f>IF('IO model'!$D$41=0,0,'Z imported'!AO11/'IO model'!$D$41)</f>
        <v>0.0001623335137684375</v>
      </c>
      <c r="AP11" s="38">
        <f>IF('IO model'!$D$42=0,0,'Z imported'!AP11/'IO model'!$D$42)</f>
        <v>0.00025101822499361335</v>
      </c>
      <c r="AQ11" s="38">
        <f>IF('IO model'!$D$43=0,0,'Z imported'!AQ11/'IO model'!$D$43)</f>
        <v>0.0001550730023535384</v>
      </c>
      <c r="AR11" s="38">
        <f>IF('IO model'!$D$44=0,0,'Z imported'!AR11/'IO model'!$D$44)</f>
        <v>0.00023455448730651433</v>
      </c>
      <c r="AS11" s="38">
        <f>IF('IO model'!$D$45=0,0,'Z imported'!AS11/'IO model'!$D$45)</f>
        <v>0.00036233164266647833</v>
      </c>
      <c r="AT11" s="38">
        <f>IF('IO model'!$D$46=0,0,'Z imported'!AT11/'IO model'!$D$46)</f>
        <v>0.000014985809007950825</v>
      </c>
      <c r="AU11" s="38">
        <f>IF('IO model'!$D$47=0,0,'Z imported'!AU11/'IO model'!$D$47)</f>
        <v>0.0002978079675668869</v>
      </c>
      <c r="AV11" s="38">
        <f>IF('IO model'!$D$48=0,0,'Z imported'!AV11/'IO model'!$D$48)</f>
        <v>0.00013090458861839236</v>
      </c>
      <c r="AW11" s="38">
        <f>IF('IO model'!$D$49=0,0,'Z imported'!AW11/'IO model'!$D$49)</f>
        <v>0.0001543342472581238</v>
      </c>
      <c r="AX11" s="38">
        <f>IF('IO model'!$D$50=0,0,'Z imported'!AX11/'IO model'!$D$50)</f>
        <v>0.0013980789445488528</v>
      </c>
      <c r="AY11" s="38">
        <f>IF('IO model'!$D$51=0,0,'Z imported'!AY11/'IO model'!$D$51)</f>
        <v>0.00033797194709940184</v>
      </c>
      <c r="AZ11" s="38">
        <f>IF('IO model'!$D$52=0,0,'Z imported'!AZ11/'IO model'!$D$52)</f>
        <v>0.00009635291984631301</v>
      </c>
      <c r="BA11" s="38">
        <f>IF('IO model'!$D$53=0,0,'Z imported'!BA11/'IO model'!$D$53)</f>
        <v>0.0000983335258494793</v>
      </c>
      <c r="BB11" s="38">
        <f>IF('IO model'!$D$54=0,0,'Z imported'!BB11/'IO model'!$D$54)</f>
        <v>0.00021700471267219768</v>
      </c>
      <c r="BC11" s="38">
        <f>IF('IO model'!$D$55=0,0,'Z imported'!BC11/'IO model'!$D$55)</f>
        <v>0.00021235235634323914</v>
      </c>
      <c r="BD11" s="38">
        <f>IF('IO model'!$D$56=0,0,'Z imported'!BD11/'IO model'!$D$56)</f>
        <v>0.00017778054974980554</v>
      </c>
      <c r="BE11" s="38">
        <f>IF('IO model'!$D$57=0,0,'Z imported'!BE11/'IO model'!$D$57)</f>
        <v>0.00012825476925579614</v>
      </c>
      <c r="BF11" s="38">
        <f>IF('IO model'!$D$58=0,0,'Z imported'!BF11/'IO model'!$D$58)</f>
        <v>0.000053180462757729904</v>
      </c>
      <c r="BG11" s="38">
        <f>IF('IO model'!$D$59=0,0,'Z imported'!BG11/'IO model'!$D$59)</f>
        <v>0.00007063655151986621</v>
      </c>
      <c r="BH11" s="38">
        <f>IF('IO model'!$D$60=0,0,'Z imported'!BH11/'IO model'!$D$60)</f>
        <v>0.00017893272304182135</v>
      </c>
      <c r="BI11" s="38">
        <f>IF('IO model'!$D$61=0,0,'Z imported'!BI11/'IO model'!$D$61)</f>
        <v>0.00022941377173212664</v>
      </c>
      <c r="BJ11" s="38">
        <f>IF('IO model'!$D$62=0,0,'Z imported'!BJ11/'IO model'!$D$62)</f>
        <v>0.0002449930269003494</v>
      </c>
      <c r="BK11" s="38">
        <f>IF('IO model'!$D$63=0,0,'Z imported'!BK11/'IO model'!$D$63)</f>
        <v>0.00006873925949070458</v>
      </c>
      <c r="BL11" s="38">
        <f>IF('IO model'!$D$64=0,0,'Z imported'!BL11/'IO model'!$D$64)</f>
        <v>0.00003765785137029495</v>
      </c>
      <c r="BM11" s="38">
        <f>IF('IO model'!$D$65=0,0,'Z imported'!BM11/'IO model'!$D$65)</f>
        <v>0</v>
      </c>
      <c r="BN11" s="38">
        <f>IF('IO model'!$D$66=0,0,'Z imported'!BN11/'IO model'!$D$66)</f>
        <v>0</v>
      </c>
    </row>
    <row r="12" spans="1:66" x14ac:dyDescent="0.25">
      <c r="A12" s="36" t="s">
        <v>93</v>
      </c>
      <c r="B12" s="27" t="s">
        <v>324</v>
      </c>
      <c r="C12" s="38">
        <f>IF('IO model'!$D$3=0,0,'Z imported'!C12/'IO model'!$D$3)</f>
        <v>0.0024750647439439207</v>
      </c>
      <c r="D12" s="38">
        <f>IF('IO model'!$D$4=0,0,'Z imported'!D12/'IO model'!$D$4)</f>
        <v>0.001162528162484928</v>
      </c>
      <c r="E12" s="38">
        <f>IF('IO model'!$D$5=0,0,'Z imported'!E12/'IO model'!$D$5)</f>
        <v>0.0029591622041686173</v>
      </c>
      <c r="F12" s="38">
        <f>IF('IO model'!$D$6=0,0,'Z imported'!F12/'IO model'!$D$6)</f>
        <v>0.0011063632874689898</v>
      </c>
      <c r="G12" s="38">
        <f>IF('IO model'!$D$7=0,0,'Z imported'!G12/'IO model'!$D$7)</f>
        <v>0.00037989157307339124</v>
      </c>
      <c r="H12" s="38">
        <f>IF('IO model'!$D$8=0,0,'Z imported'!H12/'IO model'!$D$8)</f>
        <v>0.0003025863447042559</v>
      </c>
      <c r="I12" s="38">
        <f>IF('IO model'!$D$9=0,0,'Z imported'!I12/'IO model'!$D$9)</f>
        <v>0.0004537356531558672</v>
      </c>
      <c r="J12" s="38">
        <f>IF('IO model'!$D$10=0,0,'Z imported'!J12/'IO model'!$D$10)</f>
        <v>0.0004877836643582126</v>
      </c>
      <c r="K12" s="38">
        <f>IF('IO model'!$D$11=0,0,'Z imported'!K12/'IO model'!$D$11)</f>
        <v>0.00025163455838135</v>
      </c>
      <c r="L12" s="38">
        <f>IF('IO model'!$D$12=0,0,'Z imported'!L12/'IO model'!$D$12)</f>
        <v>0.013748417370725846</v>
      </c>
      <c r="M12" s="38">
        <f>IF('IO model'!$D$13=0,0,'Z imported'!M12/'IO model'!$D$13)</f>
        <v>0.011424627290799454</v>
      </c>
      <c r="N12" s="38">
        <f>IF('IO model'!$D$14=0,0,'Z imported'!N12/'IO model'!$D$14)</f>
        <v>0.0005656872723593144</v>
      </c>
      <c r="O12" s="38">
        <f>IF('IO model'!$D$15=0,0,'Z imported'!O12/'IO model'!$D$15)</f>
        <v>0.001121681097823653</v>
      </c>
      <c r="P12" s="38">
        <f>IF('IO model'!$D$16=0,0,'Z imported'!P12/'IO model'!$D$16)</f>
        <v>0.002976360675770445</v>
      </c>
      <c r="Q12" s="38">
        <f>IF('IO model'!$D$17=0,0,'Z imported'!Q12/'IO model'!$D$17)</f>
        <v>0.0023533665498525922</v>
      </c>
      <c r="R12" s="38">
        <f>IF('IO model'!$D$18=0,0,'Z imported'!R12/'IO model'!$D$18)</f>
        <v>0.00042157484041352406</v>
      </c>
      <c r="S12" s="38">
        <f>IF('IO model'!$D$19=0,0,'Z imported'!S12/'IO model'!$D$19)</f>
        <v>0.0001386399143547461</v>
      </c>
      <c r="T12" s="38">
        <f>IF('IO model'!$D$20=0,0,'Z imported'!T12/'IO model'!$D$20)</f>
        <v>0.0006454528018802482</v>
      </c>
      <c r="U12" s="38">
        <f>IF('IO model'!$D$21=0,0,'Z imported'!U12/'IO model'!$D$21)</f>
        <v>0.000289539108913021</v>
      </c>
      <c r="V12" s="38">
        <f>IF('IO model'!$D$22=0,0,'Z imported'!V12/'IO model'!$D$22)</f>
        <v>0.0001769332296833497</v>
      </c>
      <c r="W12" s="38">
        <f>IF('IO model'!$D$23=0,0,'Z imported'!W12/'IO model'!$D$23)</f>
        <v>0.00017955268662119952</v>
      </c>
      <c r="X12" s="38">
        <f>IF('IO model'!$D$24=0,0,'Z imported'!X12/'IO model'!$D$24)</f>
        <v>0.0006061056302462782</v>
      </c>
      <c r="Y12" s="38">
        <f>IF('IO model'!$D$25=0,0,'Z imported'!Y12/'IO model'!$D$25)</f>
        <v>0.00044603340465812957</v>
      </c>
      <c r="Z12" s="38">
        <f>IF('IO model'!$D$26=0,0,'Z imported'!Z12/'IO model'!$D$26)</f>
        <v>0.0020089793761511395</v>
      </c>
      <c r="AA12" s="38">
        <f>IF('IO model'!$D$27=0,0,'Z imported'!AA12/'IO model'!$D$27)</f>
        <v>0.00030077417276411466</v>
      </c>
      <c r="AB12" s="38">
        <f>IF('IO model'!$D$28=0,0,'Z imported'!AB12/'IO model'!$D$28)</f>
        <v>0.0011865167116871037</v>
      </c>
      <c r="AC12" s="38">
        <f>IF('IO model'!$D$29=0,0,'Z imported'!AC12/'IO model'!$D$29)</f>
        <v>0.0008304698231913998</v>
      </c>
      <c r="AD12" s="38">
        <f>IF('IO model'!$D$30=0,0,'Z imported'!AD12/'IO model'!$D$30)</f>
        <v>0.0006151358874313635</v>
      </c>
      <c r="AE12" s="38">
        <f>IF('IO model'!$D$31=0,0,'Z imported'!AE12/'IO model'!$D$31)</f>
        <v>0.0004715050919145556</v>
      </c>
      <c r="AF12" s="38">
        <f>IF('IO model'!$D$32=0,0,'Z imported'!AF12/'IO model'!$D$32)</f>
        <v>0.00035043447004771093</v>
      </c>
      <c r="AG12" s="38">
        <f>IF('IO model'!$D$33=0,0,'Z imported'!AG12/'IO model'!$D$33)</f>
        <v>0.006507886883909638</v>
      </c>
      <c r="AH12" s="38">
        <f>IF('IO model'!$D$34=0,0,'Z imported'!AH12/'IO model'!$D$34)</f>
        <v>0.03044669832512265</v>
      </c>
      <c r="AI12" s="38">
        <f>IF('IO model'!$D$35=0,0,'Z imported'!AI12/'IO model'!$D$35)</f>
        <v>0.02776763711251498</v>
      </c>
      <c r="AJ12" s="38">
        <f>IF('IO model'!$D$36=0,0,'Z imported'!AJ12/'IO model'!$D$36)</f>
        <v>0.0010849279181625753</v>
      </c>
      <c r="AK12" s="38">
        <f>IF('IO model'!$D$37=0,0,'Z imported'!AK12/'IO model'!$D$37)</f>
        <v>0.000665921370053613</v>
      </c>
      <c r="AL12" s="38">
        <f>IF('IO model'!$D$38=0,0,'Z imported'!AL12/'IO model'!$D$38)</f>
        <v>0.00021822153169433984</v>
      </c>
      <c r="AM12" s="38">
        <f>IF('IO model'!$D$39=0,0,'Z imported'!AM12/'IO model'!$D$39)</f>
        <v>0.00023769047999920478</v>
      </c>
      <c r="AN12" s="38">
        <f>IF('IO model'!$D$40=0,0,'Z imported'!AN12/'IO model'!$D$40)</f>
        <v>0.00031290126690246284</v>
      </c>
      <c r="AO12" s="38">
        <f>IF('IO model'!$D$41=0,0,'Z imported'!AO12/'IO model'!$D$41)</f>
        <v>0.00014955592055589502</v>
      </c>
      <c r="AP12" s="38">
        <f>IF('IO model'!$D$42=0,0,'Z imported'!AP12/'IO model'!$D$42)</f>
        <v>0.00013780147588192943</v>
      </c>
      <c r="AQ12" s="38">
        <f>IF('IO model'!$D$43=0,0,'Z imported'!AQ12/'IO model'!$D$43)</f>
        <v>0.00003475360949190582</v>
      </c>
      <c r="AR12" s="38">
        <f>IF('IO model'!$D$44=0,0,'Z imported'!AR12/'IO model'!$D$44)</f>
        <v>0.0001203930046429824</v>
      </c>
      <c r="AS12" s="38">
        <f>IF('IO model'!$D$45=0,0,'Z imported'!AS12/'IO model'!$D$45)</f>
        <v>0.00007805548685102324</v>
      </c>
      <c r="AT12" s="38">
        <f>IF('IO model'!$D$46=0,0,'Z imported'!AT12/'IO model'!$D$46)</f>
        <v>0.000025750931301637024</v>
      </c>
      <c r="AU12" s="38">
        <f>IF('IO model'!$D$47=0,0,'Z imported'!AU12/'IO model'!$D$47)</f>
        <v>0.000124255678502145</v>
      </c>
      <c r="AV12" s="38">
        <f>IF('IO model'!$D$48=0,0,'Z imported'!AV12/'IO model'!$D$48)</f>
        <v>0.000250658871562305</v>
      </c>
      <c r="AW12" s="38">
        <f>IF('IO model'!$D$49=0,0,'Z imported'!AW12/'IO model'!$D$49)</f>
        <v>0.00018935468331141844</v>
      </c>
      <c r="AX12" s="38">
        <f>IF('IO model'!$D$50=0,0,'Z imported'!AX12/'IO model'!$D$50)</f>
        <v>0.000162742412352207</v>
      </c>
      <c r="AY12" s="38">
        <f>IF('IO model'!$D$51=0,0,'Z imported'!AY12/'IO model'!$D$51)</f>
        <v>0.00025255721865064396</v>
      </c>
      <c r="AZ12" s="38">
        <f>IF('IO model'!$D$52=0,0,'Z imported'!AZ12/'IO model'!$D$52)</f>
        <v>0.0010256836171808927</v>
      </c>
      <c r="BA12" s="38">
        <f>IF('IO model'!$D$53=0,0,'Z imported'!BA12/'IO model'!$D$53)</f>
        <v>0.00007514570752689466</v>
      </c>
      <c r="BB12" s="38">
        <f>IF('IO model'!$D$54=0,0,'Z imported'!BB12/'IO model'!$D$54)</f>
        <v>0.00012126733943446335</v>
      </c>
      <c r="BC12" s="38">
        <f>IF('IO model'!$D$55=0,0,'Z imported'!BC12/'IO model'!$D$55)</f>
        <v>0.00036875652728829645</v>
      </c>
      <c r="BD12" s="38">
        <f>IF('IO model'!$D$56=0,0,'Z imported'!BD12/'IO model'!$D$56)</f>
        <v>0.0003344000630376139</v>
      </c>
      <c r="BE12" s="38">
        <f>IF('IO model'!$D$57=0,0,'Z imported'!BE12/'IO model'!$D$57)</f>
        <v>0.00012751341220807477</v>
      </c>
      <c r="BF12" s="38">
        <f>IF('IO model'!$D$58=0,0,'Z imported'!BF12/'IO model'!$D$58)</f>
        <v>0.000196137838656695</v>
      </c>
      <c r="BG12" s="38">
        <f>IF('IO model'!$D$59=0,0,'Z imported'!BG12/'IO model'!$D$59)</f>
        <v>0.0001654333856744647</v>
      </c>
      <c r="BH12" s="38">
        <f>IF('IO model'!$D$60=0,0,'Z imported'!BH12/'IO model'!$D$60)</f>
        <v>0.0001750049315604155</v>
      </c>
      <c r="BI12" s="38">
        <f>IF('IO model'!$D$61=0,0,'Z imported'!BI12/'IO model'!$D$61)</f>
        <v>0.00028676721466515826</v>
      </c>
      <c r="BJ12" s="38">
        <f>IF('IO model'!$D$62=0,0,'Z imported'!BJ12/'IO model'!$D$62)</f>
        <v>0.00025361954193205187</v>
      </c>
      <c r="BK12" s="38">
        <f>IF('IO model'!$D$63=0,0,'Z imported'!BK12/'IO model'!$D$63)</f>
        <v>0.00023121387283236996</v>
      </c>
      <c r="BL12" s="38">
        <f>IF('IO model'!$D$64=0,0,'Z imported'!BL12/'IO model'!$D$64)</f>
        <v>0.0002837598659592648</v>
      </c>
      <c r="BM12" s="38">
        <f>IF('IO model'!$D$65=0,0,'Z imported'!BM12/'IO model'!$D$65)</f>
        <v>0</v>
      </c>
      <c r="BN12" s="38">
        <f>IF('IO model'!$D$66=0,0,'Z imported'!BN12/'IO model'!$D$66)</f>
        <v>0</v>
      </c>
    </row>
    <row r="13" spans="1:66" x14ac:dyDescent="0.25">
      <c r="A13" s="36" t="s">
        <v>95</v>
      </c>
      <c r="B13" s="27" t="s">
        <v>325</v>
      </c>
      <c r="C13" s="38">
        <f>IF('IO model'!$D$3=0,0,'Z imported'!C13/'IO model'!$D$3)</f>
        <v>0.007460806674190666</v>
      </c>
      <c r="D13" s="38">
        <f>IF('IO model'!$D$4=0,0,'Z imported'!D13/'IO model'!$D$4)</f>
        <v>0.0008582852549475499</v>
      </c>
      <c r="E13" s="38">
        <f>IF('IO model'!$D$5=0,0,'Z imported'!E13/'IO model'!$D$5)</f>
        <v>0.0025247897705291877</v>
      </c>
      <c r="F13" s="38">
        <f>IF('IO model'!$D$6=0,0,'Z imported'!F13/'IO model'!$D$6)</f>
        <v>0.0012422485709091646</v>
      </c>
      <c r="G13" s="38">
        <f>IF('IO model'!$D$7=0,0,'Z imported'!G13/'IO model'!$D$7)</f>
        <v>0.0021478626592262955</v>
      </c>
      <c r="H13" s="38">
        <f>IF('IO model'!$D$8=0,0,'Z imported'!H13/'IO model'!$D$8)</f>
        <v>0.007461454276524394</v>
      </c>
      <c r="I13" s="38">
        <f>IF('IO model'!$D$9=0,0,'Z imported'!I13/'IO model'!$D$9)</f>
        <v>0.0038510955000398855</v>
      </c>
      <c r="J13" s="38">
        <f>IF('IO model'!$D$10=0,0,'Z imported'!J13/'IO model'!$D$10)</f>
        <v>0.007952936049678614</v>
      </c>
      <c r="K13" s="38">
        <f>IF('IO model'!$D$11=0,0,'Z imported'!K13/'IO model'!$D$11)</f>
        <v>0.0054535037624342305</v>
      </c>
      <c r="L13" s="38">
        <f>IF('IO model'!$D$12=0,0,'Z imported'!L13/'IO model'!$D$12)</f>
        <v>0.005548409399031606</v>
      </c>
      <c r="M13" s="38">
        <f>IF('IO model'!$D$13=0,0,'Z imported'!M13/'IO model'!$D$13)</f>
        <v>0.059859764740736544</v>
      </c>
      <c r="N13" s="38">
        <f>IF('IO model'!$D$14=0,0,'Z imported'!N13/'IO model'!$D$14)</f>
        <v>0.020168823472738562</v>
      </c>
      <c r="O13" s="38">
        <f>IF('IO model'!$D$15=0,0,'Z imported'!O13/'IO model'!$D$15)</f>
        <v>0.03795497523865153</v>
      </c>
      <c r="P13" s="38">
        <f>IF('IO model'!$D$16=0,0,'Z imported'!P13/'IO model'!$D$16)</f>
        <v>0.005331564547635315</v>
      </c>
      <c r="Q13" s="38">
        <f>IF('IO model'!$D$17=0,0,'Z imported'!Q13/'IO model'!$D$17)</f>
        <v>0.0027230791236560435</v>
      </c>
      <c r="R13" s="38">
        <f>IF('IO model'!$D$18=0,0,'Z imported'!R13/'IO model'!$D$18)</f>
        <v>0.0028196717219916316</v>
      </c>
      <c r="S13" s="38">
        <f>IF('IO model'!$D$19=0,0,'Z imported'!S13/'IO model'!$D$19)</f>
        <v>0.002814926437865701</v>
      </c>
      <c r="T13" s="38">
        <f>IF('IO model'!$D$20=0,0,'Z imported'!T13/'IO model'!$D$20)</f>
        <v>0.005315966924371983</v>
      </c>
      <c r="U13" s="38">
        <f>IF('IO model'!$D$21=0,0,'Z imported'!U13/'IO model'!$D$21)</f>
        <v>0.0013808788271236388</v>
      </c>
      <c r="V13" s="38">
        <f>IF('IO model'!$D$22=0,0,'Z imported'!V13/'IO model'!$D$22)</f>
        <v>0.0019048141881161883</v>
      </c>
      <c r="W13" s="38">
        <f>IF('IO model'!$D$23=0,0,'Z imported'!W13/'IO model'!$D$23)</f>
        <v>0.002031143963145528</v>
      </c>
      <c r="X13" s="38">
        <f>IF('IO model'!$D$24=0,0,'Z imported'!X13/'IO model'!$D$24)</f>
        <v>0.004144162420593733</v>
      </c>
      <c r="Y13" s="38">
        <f>IF('IO model'!$D$25=0,0,'Z imported'!Y13/'IO model'!$D$25)</f>
        <v>0.0021563687690653935</v>
      </c>
      <c r="Z13" s="38">
        <f>IF('IO model'!$D$26=0,0,'Z imported'!Z13/'IO model'!$D$26)</f>
        <v>0.0016619016022456558</v>
      </c>
      <c r="AA13" s="38">
        <f>IF('IO model'!$D$27=0,0,'Z imported'!AA13/'IO model'!$D$27)</f>
        <v>0.0007740302171133378</v>
      </c>
      <c r="AB13" s="38">
        <f>IF('IO model'!$D$28=0,0,'Z imported'!AB13/'IO model'!$D$28)</f>
        <v>0.0011638115499093859</v>
      </c>
      <c r="AC13" s="38">
        <f>IF('IO model'!$D$29=0,0,'Z imported'!AC13/'IO model'!$D$29)</f>
        <v>0.001615915664309271</v>
      </c>
      <c r="AD13" s="38">
        <f>IF('IO model'!$D$30=0,0,'Z imported'!AD13/'IO model'!$D$30)</f>
        <v>0.001016611130488808</v>
      </c>
      <c r="AE13" s="38">
        <f>IF('IO model'!$D$31=0,0,'Z imported'!AE13/'IO model'!$D$31)</f>
        <v>0.0012000967748597793</v>
      </c>
      <c r="AF13" s="38">
        <f>IF('IO model'!$D$32=0,0,'Z imported'!AF13/'IO model'!$D$32)</f>
        <v>0.00040164358048747317</v>
      </c>
      <c r="AG13" s="38">
        <f>IF('IO model'!$D$33=0,0,'Z imported'!AG13/'IO model'!$D$33)</f>
        <v>0.0005566237055390663</v>
      </c>
      <c r="AH13" s="38">
        <f>IF('IO model'!$D$34=0,0,'Z imported'!AH13/'IO model'!$D$34)</f>
        <v>0.0004595582319494666</v>
      </c>
      <c r="AI13" s="38">
        <f>IF('IO model'!$D$35=0,0,'Z imported'!AI13/'IO model'!$D$35)</f>
        <v>0.0007307605920742529</v>
      </c>
      <c r="AJ13" s="38">
        <f>IF('IO model'!$D$36=0,0,'Z imported'!AJ13/'IO model'!$D$36)</f>
        <v>0.0002993672111662857</v>
      </c>
      <c r="AK13" s="38">
        <f>IF('IO model'!$D$37=0,0,'Z imported'!AK13/'IO model'!$D$37)</f>
        <v>0.00007891375902922232</v>
      </c>
      <c r="AL13" s="38">
        <f>IF('IO model'!$D$38=0,0,'Z imported'!AL13/'IO model'!$D$38)</f>
        <v>0.0005100097439237358</v>
      </c>
      <c r="AM13" s="38">
        <f>IF('IO model'!$D$39=0,0,'Z imported'!AM13/'IO model'!$D$39)</f>
        <v>0.00486678036043999</v>
      </c>
      <c r="AN13" s="38">
        <f>IF('IO model'!$D$40=0,0,'Z imported'!AN13/'IO model'!$D$40)</f>
        <v>0.0004305289653861665</v>
      </c>
      <c r="AO13" s="38">
        <f>IF('IO model'!$D$41=0,0,'Z imported'!AO13/'IO model'!$D$41)</f>
        <v>0.0001144175392214032</v>
      </c>
      <c r="AP13" s="38">
        <f>IF('IO model'!$D$42=0,0,'Z imported'!AP13/'IO model'!$D$42)</f>
        <v>0.0002426721184885854</v>
      </c>
      <c r="AQ13" s="38">
        <f>IF('IO model'!$D$43=0,0,'Z imported'!AQ13/'IO model'!$D$43)</f>
        <v>0.000021091845760604914</v>
      </c>
      <c r="AR13" s="38">
        <f>IF('IO model'!$D$44=0,0,'Z imported'!AR13/'IO model'!$D$44)</f>
        <v>0.000027418696709581914</v>
      </c>
      <c r="AS13" s="38">
        <f>IF('IO model'!$D$45=0,0,'Z imported'!AS13/'IO model'!$D$45)</f>
        <v>0.000059746175120536304</v>
      </c>
      <c r="AT13" s="38">
        <f>IF('IO model'!$D$46=0,0,'Z imported'!AT13/'IO model'!$D$46)</f>
        <v>0.00016745218862998214</v>
      </c>
      <c r="AU13" s="38">
        <f>IF('IO model'!$D$47=0,0,'Z imported'!AU13/'IO model'!$D$47)</f>
        <v>0.0001292823454110323</v>
      </c>
      <c r="AV13" s="38">
        <f>IF('IO model'!$D$48=0,0,'Z imported'!AV13/'IO model'!$D$48)</f>
        <v>0.0006558609797728993</v>
      </c>
      <c r="AW13" s="38">
        <f>IF('IO model'!$D$49=0,0,'Z imported'!AW13/'IO model'!$D$49)</f>
        <v>0.0016068679147244237</v>
      </c>
      <c r="AX13" s="38">
        <f>IF('IO model'!$D$50=0,0,'Z imported'!AX13/'IO model'!$D$50)</f>
        <v>0.00022297447955729426</v>
      </c>
      <c r="AY13" s="38">
        <f>IF('IO model'!$D$51=0,0,'Z imported'!AY13/'IO model'!$D$51)</f>
        <v>0.0007570571615026603</v>
      </c>
      <c r="AZ13" s="38">
        <f>IF('IO model'!$D$52=0,0,'Z imported'!AZ13/'IO model'!$D$52)</f>
        <v>0.00040549651338138497</v>
      </c>
      <c r="BA13" s="38">
        <f>IF('IO model'!$D$53=0,0,'Z imported'!BA13/'IO model'!$D$53)</f>
        <v>0.00005281669729033166</v>
      </c>
      <c r="BB13" s="38">
        <f>IF('IO model'!$D$54=0,0,'Z imported'!BB13/'IO model'!$D$54)</f>
        <v>0.00013881919119471462</v>
      </c>
      <c r="BC13" s="38">
        <f>IF('IO model'!$D$55=0,0,'Z imported'!BC13/'IO model'!$D$55)</f>
        <v>0.0010189778752352332</v>
      </c>
      <c r="BD13" s="38">
        <f>IF('IO model'!$D$56=0,0,'Z imported'!BD13/'IO model'!$D$56)</f>
        <v>0.00020402301930958495</v>
      </c>
      <c r="BE13" s="38">
        <f>IF('IO model'!$D$57=0,0,'Z imported'!BE13/'IO model'!$D$57)</f>
        <v>0.0001779256914531276</v>
      </c>
      <c r="BF13" s="38">
        <f>IF('IO model'!$D$58=0,0,'Z imported'!BF13/'IO model'!$D$58)</f>
        <v>0.002442633668734353</v>
      </c>
      <c r="BG13" s="38">
        <f>IF('IO model'!$D$59=0,0,'Z imported'!BG13/'IO model'!$D$59)</f>
        <v>0.00042972105754905546</v>
      </c>
      <c r="BH13" s="38">
        <f>IF('IO model'!$D$60=0,0,'Z imported'!BH13/'IO model'!$D$60)</f>
        <v>0.0003993254672762598</v>
      </c>
      <c r="BI13" s="38">
        <f>IF('IO model'!$D$61=0,0,'Z imported'!BI13/'IO model'!$D$61)</f>
        <v>0.0003447058968117923</v>
      </c>
      <c r="BJ13" s="38">
        <f>IF('IO model'!$D$62=0,0,'Z imported'!BJ13/'IO model'!$D$62)</f>
        <v>0.0004612310036950241</v>
      </c>
      <c r="BK13" s="38">
        <f>IF('IO model'!$D$63=0,0,'Z imported'!BK13/'IO model'!$D$63)</f>
        <v>0.0002812060615528824</v>
      </c>
      <c r="BL13" s="38">
        <f>IF('IO model'!$D$64=0,0,'Z imported'!BL13/'IO model'!$D$64)</f>
        <v>0.0026609780327432365</v>
      </c>
      <c r="BM13" s="38">
        <f>IF('IO model'!$D$65=0,0,'Z imported'!BM13/'IO model'!$D$65)</f>
        <v>0</v>
      </c>
      <c r="BN13" s="38">
        <f>IF('IO model'!$D$66=0,0,'Z imported'!BN13/'IO model'!$D$66)</f>
        <v>0</v>
      </c>
    </row>
    <row r="14" spans="1:66" x14ac:dyDescent="0.25">
      <c r="A14" s="36" t="s">
        <v>97</v>
      </c>
      <c r="B14" s="27" t="s">
        <v>326</v>
      </c>
      <c r="C14" s="38">
        <f>IF('IO model'!$D$3=0,0,'Z imported'!C14/'IO model'!$D$3)</f>
        <v>0.0007803314575701314</v>
      </c>
      <c r="D14" s="38">
        <f>IF('IO model'!$D$4=0,0,'Z imported'!D14/'IO model'!$D$4)</f>
        <v>0.000014411506146507371</v>
      </c>
      <c r="E14" s="38">
        <f>IF('IO model'!$D$5=0,0,'Z imported'!E14/'IO model'!$D$5)</f>
        <v>0.00046152071074189447</v>
      </c>
      <c r="F14" s="38">
        <f>IF('IO model'!$D$6=0,0,'Z imported'!F14/'IO model'!$D$6)</f>
        <v>0.00002754431421084622</v>
      </c>
      <c r="G14" s="38">
        <f>IF('IO model'!$D$7=0,0,'Z imported'!G14/'IO model'!$D$7)</f>
        <v>0.0006522097431188339</v>
      </c>
      <c r="H14" s="38">
        <f>IF('IO model'!$D$8=0,0,'Z imported'!H14/'IO model'!$D$8)</f>
        <v>0.00015151275605655774</v>
      </c>
      <c r="I14" s="38">
        <f>IF('IO model'!$D$9=0,0,'Z imported'!I14/'IO model'!$D$9)</f>
        <v>0.00007581119391881072</v>
      </c>
      <c r="J14" s="38">
        <f>IF('IO model'!$D$10=0,0,'Z imported'!J14/'IO model'!$D$10)</f>
        <v>0.00012194591608955315</v>
      </c>
      <c r="K14" s="38">
        <f>IF('IO model'!$D$11=0,0,'Z imported'!K14/'IO model'!$D$11)</f>
        <v>0.00007250487275394832</v>
      </c>
      <c r="L14" s="38">
        <f>IF('IO model'!$D$12=0,0,'Z imported'!L14/'IO model'!$D$12)</f>
        <v>0.000058961148643994615</v>
      </c>
      <c r="M14" s="38">
        <f>IF('IO model'!$D$13=0,0,'Z imported'!M14/'IO model'!$D$13)</f>
        <v>0.001616038413020337</v>
      </c>
      <c r="N14" s="38">
        <f>IF('IO model'!$D$14=0,0,'Z imported'!N14/'IO model'!$D$14)</f>
        <v>0.0433523133702959</v>
      </c>
      <c r="O14" s="38">
        <f>IF('IO model'!$D$15=0,0,'Z imported'!O14/'IO model'!$D$15)</f>
        <v>0.0005109506849906346</v>
      </c>
      <c r="P14" s="38">
        <f>IF('IO model'!$D$16=0,0,'Z imported'!P14/'IO model'!$D$16)</f>
        <v>0.0001463537230280247</v>
      </c>
      <c r="Q14" s="38">
        <f>IF('IO model'!$D$17=0,0,'Z imported'!Q14/'IO model'!$D$17)</f>
        <v>0.000053043125849286016</v>
      </c>
      <c r="R14" s="38">
        <f>IF('IO model'!$D$18=0,0,'Z imported'!R14/'IO model'!$D$18)</f>
        <v>0.00005327682043935618</v>
      </c>
      <c r="S14" s="38">
        <f>IF('IO model'!$D$19=0,0,'Z imported'!S14/'IO model'!$D$19)</f>
        <v>0.00015472520828540727</v>
      </c>
      <c r="T14" s="38">
        <f>IF('IO model'!$D$20=0,0,'Z imported'!T14/'IO model'!$D$20)</f>
        <v>0.00011263631524568865</v>
      </c>
      <c r="U14" s="38">
        <f>IF('IO model'!$D$21=0,0,'Z imported'!U14/'IO model'!$D$21)</f>
        <v>0.0000740298858016247</v>
      </c>
      <c r="V14" s="38">
        <f>IF('IO model'!$D$22=0,0,'Z imported'!V14/'IO model'!$D$22)</f>
        <v>0.00006565446887621154</v>
      </c>
      <c r="W14" s="38">
        <f>IF('IO model'!$D$23=0,0,'Z imported'!W14/'IO model'!$D$23)</f>
        <v>0.00006815673410519004</v>
      </c>
      <c r="X14" s="38">
        <f>IF('IO model'!$D$24=0,0,'Z imported'!X14/'IO model'!$D$24)</f>
        <v>0.00038216442213524906</v>
      </c>
      <c r="Y14" s="38">
        <f>IF('IO model'!$D$25=0,0,'Z imported'!Y14/'IO model'!$D$25)</f>
        <v>0.0000689324352653473</v>
      </c>
      <c r="Z14" s="38">
        <f>IF('IO model'!$D$26=0,0,'Z imported'!Z14/'IO model'!$D$26)</f>
        <v>0.00003634181990726316</v>
      </c>
      <c r="AA14" s="38">
        <f>IF('IO model'!$D$27=0,0,'Z imported'!AA14/'IO model'!$D$27)</f>
        <v>0.00001710564015720083</v>
      </c>
      <c r="AB14" s="38">
        <f>IF('IO model'!$D$28=0,0,'Z imported'!AB14/'IO model'!$D$28)</f>
        <v>0.00006949155574392431</v>
      </c>
      <c r="AC14" s="38">
        <f>IF('IO model'!$D$29=0,0,'Z imported'!AC14/'IO model'!$D$29)</f>
        <v>0.000042838752174355284</v>
      </c>
      <c r="AD14" s="38">
        <f>IF('IO model'!$D$30=0,0,'Z imported'!AD14/'IO model'!$D$30)</f>
        <v>0.000030769102012373114</v>
      </c>
      <c r="AE14" s="38">
        <f>IF('IO model'!$D$31=0,0,'Z imported'!AE14/'IO model'!$D$31)</f>
        <v>0.0018262169540748364</v>
      </c>
      <c r="AF14" s="38">
        <f>IF('IO model'!$D$32=0,0,'Z imported'!AF14/'IO model'!$D$32)</f>
        <v>0.0001447058835074814</v>
      </c>
      <c r="AG14" s="38">
        <f>IF('IO model'!$D$33=0,0,'Z imported'!AG14/'IO model'!$D$33)</f>
        <v>0.000017224512060655145</v>
      </c>
      <c r="AH14" s="38">
        <f>IF('IO model'!$D$34=0,0,'Z imported'!AH14/'IO model'!$D$34)</f>
        <v>0.000056211137614734015</v>
      </c>
      <c r="AI14" s="38">
        <f>IF('IO model'!$D$35=0,0,'Z imported'!AI14/'IO model'!$D$35)</f>
        <v>0.00008604626885030162</v>
      </c>
      <c r="AJ14" s="38">
        <f>IF('IO model'!$D$36=0,0,'Z imported'!AJ14/'IO model'!$D$36)</f>
        <v>0.000024622674896111787</v>
      </c>
      <c r="AK14" s="38">
        <f>IF('IO model'!$D$37=0,0,'Z imported'!AK14/'IO model'!$D$37)</f>
        <v>0.000011075615302346995</v>
      </c>
      <c r="AL14" s="38">
        <f>IF('IO model'!$D$38=0,0,'Z imported'!AL14/'IO model'!$D$38)</f>
        <v>0.0000370649891210314</v>
      </c>
      <c r="AM14" s="38">
        <f>IF('IO model'!$D$39=0,0,'Z imported'!AM14/'IO model'!$D$39)</f>
        <v>0.0001879833453986106</v>
      </c>
      <c r="AN14" s="38">
        <f>IF('IO model'!$D$40=0,0,'Z imported'!AN14/'IO model'!$D$40)</f>
        <v>0.00003013123310912605</v>
      </c>
      <c r="AO14" s="38">
        <f>IF('IO model'!$D$41=0,0,'Z imported'!AO14/'IO model'!$D$41)</f>
        <v>0.000045592775781117514</v>
      </c>
      <c r="AP14" s="38">
        <f>IF('IO model'!$D$42=0,0,'Z imported'!AP14/'IO model'!$D$42)</f>
        <v>0.00009298651269188787</v>
      </c>
      <c r="AQ14" s="38">
        <f>IF('IO model'!$D$43=0,0,'Z imported'!AQ14/'IO model'!$D$43)</f>
        <v>0.000005632481538343355</v>
      </c>
      <c r="AR14" s="38">
        <f>IF('IO model'!$D$44=0,0,'Z imported'!AR14/'IO model'!$D$44)</f>
        <v>0.00000872413077123061</v>
      </c>
      <c r="AS14" s="38">
        <f>IF('IO model'!$D$45=0,0,'Z imported'!AS14/'IO model'!$D$45)</f>
        <v>0.000012527423815596323</v>
      </c>
      <c r="AT14" s="38">
        <f>IF('IO model'!$D$46=0,0,'Z imported'!AT14/'IO model'!$D$46)</f>
        <v>0.000003509335020849244</v>
      </c>
      <c r="AU14" s="38">
        <f>IF('IO model'!$D$47=0,0,'Z imported'!AU14/'IO model'!$D$47)</f>
        <v>0.00009956327965147032</v>
      </c>
      <c r="AV14" s="38">
        <f>IF('IO model'!$D$48=0,0,'Z imported'!AV14/'IO model'!$D$48)</f>
        <v>0.00008407330478557738</v>
      </c>
      <c r="AW14" s="38">
        <f>IF('IO model'!$D$49=0,0,'Z imported'!AW14/'IO model'!$D$49)</f>
        <v>0.0013955236552865178</v>
      </c>
      <c r="AX14" s="38">
        <f>IF('IO model'!$D$50=0,0,'Z imported'!AX14/'IO model'!$D$50)</f>
        <v>0.00007413177502164589</v>
      </c>
      <c r="AY14" s="38">
        <f>IF('IO model'!$D$51=0,0,'Z imported'!AY14/'IO model'!$D$51)</f>
        <v>0.002279774406797783</v>
      </c>
      <c r="AZ14" s="38">
        <f>IF('IO model'!$D$52=0,0,'Z imported'!AZ14/'IO model'!$D$52)</f>
        <v>0.000035555584506667616</v>
      </c>
      <c r="BA14" s="38">
        <f>IF('IO model'!$D$53=0,0,'Z imported'!BA14/'IO model'!$D$53)</f>
        <v>0.00000772927277419488</v>
      </c>
      <c r="BB14" s="38">
        <f>IF('IO model'!$D$54=0,0,'Z imported'!BB14/'IO model'!$D$54)</f>
        <v>0.00003829494929509369</v>
      </c>
      <c r="BC14" s="38">
        <f>IF('IO model'!$D$55=0,0,'Z imported'!BC14/'IO model'!$D$55)</f>
        <v>0.00023664358529763184</v>
      </c>
      <c r="BD14" s="38">
        <f>IF('IO model'!$D$56=0,0,'Z imported'!BD14/'IO model'!$D$56)</f>
        <v>0.0005361259961523111</v>
      </c>
      <c r="BE14" s="38">
        <f>IF('IO model'!$D$57=0,0,'Z imported'!BE14/'IO model'!$D$57)</f>
        <v>0.00019465917910169555</v>
      </c>
      <c r="BF14" s="38">
        <f>IF('IO model'!$D$58=0,0,'Z imported'!BF14/'IO model'!$D$58)</f>
        <v>0.012042624101034904</v>
      </c>
      <c r="BG14" s="38">
        <f>IF('IO model'!$D$59=0,0,'Z imported'!BG14/'IO model'!$D$59)</f>
        <v>0.0020801818918866084</v>
      </c>
      <c r="BH14" s="38">
        <f>IF('IO model'!$D$60=0,0,'Z imported'!BH14/'IO model'!$D$60)</f>
        <v>0.00008641141259092835</v>
      </c>
      <c r="BI14" s="38">
        <f>IF('IO model'!$D$61=0,0,'Z imported'!BI14/'IO model'!$D$61)</f>
        <v>0.00013460501912854374</v>
      </c>
      <c r="BJ14" s="38">
        <f>IF('IO model'!$D$62=0,0,'Z imported'!BJ14/'IO model'!$D$62)</f>
        <v>0.00009259126134027289</v>
      </c>
      <c r="BK14" s="38">
        <f>IF('IO model'!$D$63=0,0,'Z imported'!BK14/'IO model'!$D$63)</f>
        <v>0.00003749414154038432</v>
      </c>
      <c r="BL14" s="38">
        <f>IF('IO model'!$D$64=0,0,'Z imported'!BL14/'IO model'!$D$64)</f>
        <v>0.0000514480504636424</v>
      </c>
      <c r="BM14" s="38">
        <f>IF('IO model'!$D$65=0,0,'Z imported'!BM14/'IO model'!$D$65)</f>
        <v>0</v>
      </c>
      <c r="BN14" s="38">
        <f>IF('IO model'!$D$66=0,0,'Z imported'!BN14/'IO model'!$D$66)</f>
        <v>0</v>
      </c>
    </row>
    <row r="15" spans="1:66" x14ac:dyDescent="0.25">
      <c r="A15" s="36" t="s">
        <v>99</v>
      </c>
      <c r="B15" s="27" t="s">
        <v>327</v>
      </c>
      <c r="C15" s="38">
        <f>IF('IO model'!$D$3=0,0,'Z imported'!C15/'IO model'!$D$3)</f>
        <v>0.0006439916659902049</v>
      </c>
      <c r="D15" s="38">
        <f>IF('IO model'!$D$4=0,0,'Z imported'!D15/'IO model'!$D$4)</f>
        <v>0.00016813423837591933</v>
      </c>
      <c r="E15" s="38">
        <f>IF('IO model'!$D$5=0,0,'Z imported'!E15/'IO model'!$D$5)</f>
        <v>0.0006583457197347612</v>
      </c>
      <c r="F15" s="38">
        <f>IF('IO model'!$D$6=0,0,'Z imported'!F15/'IO model'!$D$6)</f>
        <v>0.00046366262254924473</v>
      </c>
      <c r="G15" s="38">
        <f>IF('IO model'!$D$7=0,0,'Z imported'!G15/'IO model'!$D$7)</f>
        <v>0.0025859557109557106</v>
      </c>
      <c r="H15" s="38">
        <f>IF('IO model'!$D$8=0,0,'Z imported'!H15/'IO model'!$D$8)</f>
        <v>0.001545869279185749</v>
      </c>
      <c r="I15" s="38">
        <f>IF('IO model'!$D$9=0,0,'Z imported'!I15/'IO model'!$D$9)</f>
        <v>0.0011841255885975438</v>
      </c>
      <c r="J15" s="38">
        <f>IF('IO model'!$D$10=0,0,'Z imported'!J15/'IO model'!$D$10)</f>
        <v>0.002646495377487618</v>
      </c>
      <c r="K15" s="38">
        <f>IF('IO model'!$D$11=0,0,'Z imported'!K15/'IO model'!$D$11)</f>
        <v>0.0020926896606629788</v>
      </c>
      <c r="L15" s="38">
        <f>IF('IO model'!$D$12=0,0,'Z imported'!L15/'IO model'!$D$12)</f>
        <v>0.0004788526931928161</v>
      </c>
      <c r="M15" s="38">
        <f>IF('IO model'!$D$13=0,0,'Z imported'!M15/'IO model'!$D$13)</f>
        <v>0.002922894245217086</v>
      </c>
      <c r="N15" s="38">
        <f>IF('IO model'!$D$14=0,0,'Z imported'!N15/'IO model'!$D$14)</f>
        <v>0.0045607527139264045</v>
      </c>
      <c r="O15" s="38">
        <f>IF('IO model'!$D$15=0,0,'Z imported'!O15/'IO model'!$D$15)</f>
        <v>0.019199469485761636</v>
      </c>
      <c r="P15" s="38">
        <f>IF('IO model'!$D$16=0,0,'Z imported'!P15/'IO model'!$D$16)</f>
        <v>0.0018092931980508242</v>
      </c>
      <c r="Q15" s="38">
        <f>IF('IO model'!$D$17=0,0,'Z imported'!Q15/'IO model'!$D$17)</f>
        <v>0.0006788328128352447</v>
      </c>
      <c r="R15" s="38">
        <f>IF('IO model'!$D$18=0,0,'Z imported'!R15/'IO model'!$D$18)</f>
        <v>0.0014869512587488778</v>
      </c>
      <c r="S15" s="38">
        <f>IF('IO model'!$D$19=0,0,'Z imported'!S15/'IO model'!$D$19)</f>
        <v>0.0016105719700731831</v>
      </c>
      <c r="T15" s="38">
        <f>IF('IO model'!$D$20=0,0,'Z imported'!T15/'IO model'!$D$20)</f>
        <v>0.0032122112299444437</v>
      </c>
      <c r="U15" s="38">
        <f>IF('IO model'!$D$21=0,0,'Z imported'!U15/'IO model'!$D$21)</f>
        <v>0.001785955176612529</v>
      </c>
      <c r="V15" s="38">
        <f>IF('IO model'!$D$22=0,0,'Z imported'!V15/'IO model'!$D$22)</f>
        <v>0.0041237126786105235</v>
      </c>
      <c r="W15" s="38">
        <f>IF('IO model'!$D$23=0,0,'Z imported'!W15/'IO model'!$D$23)</f>
        <v>0.0015221670616825773</v>
      </c>
      <c r="X15" s="38">
        <f>IF('IO model'!$D$24=0,0,'Z imported'!X15/'IO model'!$D$24)</f>
        <v>0.0036230615870466976</v>
      </c>
      <c r="Y15" s="38">
        <f>IF('IO model'!$D$25=0,0,'Z imported'!Y15/'IO model'!$D$25)</f>
        <v>0.0013133656342615286</v>
      </c>
      <c r="Z15" s="38">
        <f>IF('IO model'!$D$26=0,0,'Z imported'!Z15/'IO model'!$D$26)</f>
        <v>0.0001660830098956007</v>
      </c>
      <c r="AA15" s="38">
        <f>IF('IO model'!$D$27=0,0,'Z imported'!AA15/'IO model'!$D$27)</f>
        <v>0.00019386392178160944</v>
      </c>
      <c r="AB15" s="38">
        <f>IF('IO model'!$D$28=0,0,'Z imported'!AB15/'IO model'!$D$28)</f>
        <v>0.0008094734191359104</v>
      </c>
      <c r="AC15" s="38">
        <f>IF('IO model'!$D$29=0,0,'Z imported'!AC15/'IO model'!$D$29)</f>
        <v>0.002866774243198194</v>
      </c>
      <c r="AD15" s="38">
        <f>IF('IO model'!$D$30=0,0,'Z imported'!AD15/'IO model'!$D$30)</f>
        <v>0.0021075604114395093</v>
      </c>
      <c r="AE15" s="38">
        <f>IF('IO model'!$D$31=0,0,'Z imported'!AE15/'IO model'!$D$31)</f>
        <v>0.0005883316844839984</v>
      </c>
      <c r="AF15" s="38">
        <f>IF('IO model'!$D$32=0,0,'Z imported'!AF15/'IO model'!$D$32)</f>
        <v>0.0005583934185408917</v>
      </c>
      <c r="AG15" s="38">
        <f>IF('IO model'!$D$33=0,0,'Z imported'!AG15/'IO model'!$D$33)</f>
        <v>0.001165438977698013</v>
      </c>
      <c r="AH15" s="38">
        <f>IF('IO model'!$D$34=0,0,'Z imported'!AH15/'IO model'!$D$34)</f>
        <v>0.00011113499726882526</v>
      </c>
      <c r="AI15" s="38">
        <f>IF('IO model'!$D$35=0,0,'Z imported'!AI15/'IO model'!$D$35)</f>
        <v>0.00024738302294461723</v>
      </c>
      <c r="AJ15" s="38">
        <f>IF('IO model'!$D$36=0,0,'Z imported'!AJ15/'IO model'!$D$36)</f>
        <v>0.00034763878285527317</v>
      </c>
      <c r="AK15" s="38">
        <f>IF('IO model'!$D$37=0,0,'Z imported'!AK15/'IO model'!$D$37)</f>
        <v>0.00020766778691900612</v>
      </c>
      <c r="AL15" s="38">
        <f>IF('IO model'!$D$38=0,0,'Z imported'!AL15/'IO model'!$D$38)</f>
        <v>0.00015209038089177015</v>
      </c>
      <c r="AM15" s="38">
        <f>IF('IO model'!$D$39=0,0,'Z imported'!AM15/'IO model'!$D$39)</f>
        <v>0.00029869469064538844</v>
      </c>
      <c r="AN15" s="38">
        <f>IF('IO model'!$D$40=0,0,'Z imported'!AN15/'IO model'!$D$40)</f>
        <v>0.00020048858953380022</v>
      </c>
      <c r="AO15" s="38">
        <f>IF('IO model'!$D$41=0,0,'Z imported'!AO15/'IO model'!$D$41)</f>
        <v>0.0004829349434649581</v>
      </c>
      <c r="AP15" s="38">
        <f>IF('IO model'!$D$42=0,0,'Z imported'!AP15/'IO model'!$D$42)</f>
        <v>0.000222532600617757</v>
      </c>
      <c r="AQ15" s="38">
        <f>IF('IO model'!$D$43=0,0,'Z imported'!AQ15/'IO model'!$D$43)</f>
        <v>0.000041224971259364145</v>
      </c>
      <c r="AR15" s="38">
        <f>IF('IO model'!$D$44=0,0,'Z imported'!AR15/'IO model'!$D$44)</f>
        <v>0.00007901569869943152</v>
      </c>
      <c r="AS15" s="38">
        <f>IF('IO model'!$D$45=0,0,'Z imported'!AS15/'IO model'!$D$45)</f>
        <v>0.00007644940687466475</v>
      </c>
      <c r="AT15" s="38">
        <f>IF('IO model'!$D$46=0,0,'Z imported'!AT15/'IO model'!$D$46)</f>
        <v>0.00015075913555783445</v>
      </c>
      <c r="AU15" s="38">
        <f>IF('IO model'!$D$47=0,0,'Z imported'!AU15/'IO model'!$D$47)</f>
        <v>0.00011490784179438955</v>
      </c>
      <c r="AV15" s="38">
        <f>IF('IO model'!$D$48=0,0,'Z imported'!AV15/'IO model'!$D$48)</f>
        <v>0.00040921621825340716</v>
      </c>
      <c r="AW15" s="38">
        <f>IF('IO model'!$D$49=0,0,'Z imported'!AW15/'IO model'!$D$49)</f>
        <v>0.0003510187892783714</v>
      </c>
      <c r="AX15" s="38">
        <f>IF('IO model'!$D$50=0,0,'Z imported'!AX15/'IO model'!$D$50)</f>
        <v>0.00031679750731906475</v>
      </c>
      <c r="AY15" s="38">
        <f>IF('IO model'!$D$51=0,0,'Z imported'!AY15/'IO model'!$D$51)</f>
        <v>0.00042215768664961655</v>
      </c>
      <c r="AZ15" s="38">
        <f>IF('IO model'!$D$52=0,0,'Z imported'!AZ15/'IO model'!$D$52)</f>
        <v>0.00035881284517415724</v>
      </c>
      <c r="BA15" s="38">
        <f>IF('IO model'!$D$53=0,0,'Z imported'!BA15/'IO model'!$D$53)</f>
        <v>0.000039075767913985216</v>
      </c>
      <c r="BB15" s="38">
        <f>IF('IO model'!$D$54=0,0,'Z imported'!BB15/'IO model'!$D$54)</f>
        <v>0.00007339865281559624</v>
      </c>
      <c r="BC15" s="38">
        <f>IF('IO model'!$D$55=0,0,'Z imported'!BC15/'IO model'!$D$55)</f>
        <v>0.0005897283519701911</v>
      </c>
      <c r="BD15" s="38">
        <f>IF('IO model'!$D$56=0,0,'Z imported'!BD15/'IO model'!$D$56)</f>
        <v>0.00014228012673790234</v>
      </c>
      <c r="BE15" s="38">
        <f>IF('IO model'!$D$57=0,0,'Z imported'!BE15/'IO model'!$D$57)</f>
        <v>0.00006852257283938902</v>
      </c>
      <c r="BF15" s="38">
        <f>IF('IO model'!$D$58=0,0,'Z imported'!BF15/'IO model'!$D$58)</f>
        <v>0.0006115354562995327</v>
      </c>
      <c r="BG15" s="38">
        <f>IF('IO model'!$D$59=0,0,'Z imported'!BG15/'IO model'!$D$59)</f>
        <v>0.00024455370056225215</v>
      </c>
      <c r="BH15" s="38">
        <f>IF('IO model'!$D$60=0,0,'Z imported'!BH15/'IO model'!$D$60)</f>
        <v>0.00019944452300027404</v>
      </c>
      <c r="BI15" s="38">
        <f>IF('IO model'!$D$61=0,0,'Z imported'!BI15/'IO model'!$D$61)</f>
        <v>0.00016737841509027607</v>
      </c>
      <c r="BJ15" s="38">
        <f>IF('IO model'!$D$62=0,0,'Z imported'!BJ15/'IO model'!$D$62)</f>
        <v>0.00012537201846074216</v>
      </c>
      <c r="BK15" s="38">
        <f>IF('IO model'!$D$63=0,0,'Z imported'!BK15/'IO model'!$D$63)</f>
        <v>0.0006561474769567254</v>
      </c>
      <c r="BL15" s="38">
        <f>IF('IO model'!$D$64=0,0,'Z imported'!BL15/'IO model'!$D$64)</f>
        <v>0.00026042260595513845</v>
      </c>
      <c r="BM15" s="38">
        <f>IF('IO model'!$D$65=0,0,'Z imported'!BM15/'IO model'!$D$65)</f>
        <v>0</v>
      </c>
      <c r="BN15" s="38">
        <f>IF('IO model'!$D$66=0,0,'Z imported'!BN15/'IO model'!$D$66)</f>
        <v>0</v>
      </c>
    </row>
    <row r="16" spans="1:66" x14ac:dyDescent="0.25">
      <c r="A16" s="36" t="s">
        <v>101</v>
      </c>
      <c r="B16" s="27" t="s">
        <v>328</v>
      </c>
      <c r="C16" s="38">
        <f>IF('IO model'!$D$3=0,0,'Z imported'!C16/'IO model'!$D$3)</f>
        <v>0.0003164968529249773</v>
      </c>
      <c r="D16" s="38">
        <f>IF('IO model'!$D$4=0,0,'Z imported'!D16/'IO model'!$D$4)</f>
        <v>0.00005604474612530644</v>
      </c>
      <c r="E16" s="38">
        <f>IF('IO model'!$D$5=0,0,'Z imported'!E16/'IO model'!$D$5)</f>
        <v>0.00035971467160765303</v>
      </c>
      <c r="F16" s="38">
        <f>IF('IO model'!$D$6=0,0,'Z imported'!F16/'IO model'!$D$6)</f>
        <v>0.0004388727397594832</v>
      </c>
      <c r="G16" s="38">
        <f>IF('IO model'!$D$7=0,0,'Z imported'!G16/'IO model'!$D$7)</f>
        <v>0.0009803012643921733</v>
      </c>
      <c r="H16" s="38">
        <f>IF('IO model'!$D$8=0,0,'Z imported'!H16/'IO model'!$D$8)</f>
        <v>0.0004918674979227381</v>
      </c>
      <c r="I16" s="38">
        <f>IF('IO model'!$D$9=0,0,'Z imported'!I16/'IO model'!$D$9)</f>
        <v>0.001238438085733408</v>
      </c>
      <c r="J16" s="38">
        <f>IF('IO model'!$D$10=0,0,'Z imported'!J16/'IO model'!$D$10)</f>
        <v>0.00014032746961775783</v>
      </c>
      <c r="K16" s="38">
        <f>IF('IO model'!$D$11=0,0,'Z imported'!K16/'IO model'!$D$11)</f>
        <v>0.00007819152944053251</v>
      </c>
      <c r="L16" s="38">
        <f>IF('IO model'!$D$12=0,0,'Z imported'!L16/'IO model'!$D$12)</f>
        <v>0.0004557090647531173</v>
      </c>
      <c r="M16" s="38">
        <f>IF('IO model'!$D$13=0,0,'Z imported'!M16/'IO model'!$D$13)</f>
        <v>0.001527948167005869</v>
      </c>
      <c r="N16" s="38">
        <f>IF('IO model'!$D$14=0,0,'Z imported'!N16/'IO model'!$D$14)</f>
        <v>0.0009599460040464674</v>
      </c>
      <c r="O16" s="38">
        <f>IF('IO model'!$D$15=0,0,'Z imported'!O16/'IO model'!$D$15)</f>
        <v>0.0014465257735801782</v>
      </c>
      <c r="P16" s="38">
        <f>IF('IO model'!$D$16=0,0,'Z imported'!P16/'IO model'!$D$16)</f>
        <v>0.013647766845351145</v>
      </c>
      <c r="Q16" s="38">
        <f>IF('IO model'!$D$17=0,0,'Z imported'!Q16/'IO model'!$D$17)</f>
        <v>0.0012982652712549966</v>
      </c>
      <c r="R16" s="38">
        <f>IF('IO model'!$D$18=0,0,'Z imported'!R16/'IO model'!$D$18)</f>
        <v>0.0009839412783845059</v>
      </c>
      <c r="S16" s="38">
        <f>IF('IO model'!$D$19=0,0,'Z imported'!S16/'IO model'!$D$19)</f>
        <v>0.0007437533526986657</v>
      </c>
      <c r="T16" s="38">
        <f>IF('IO model'!$D$20=0,0,'Z imported'!T16/'IO model'!$D$20)</f>
        <v>0.0018234625597147662</v>
      </c>
      <c r="U16" s="38">
        <f>IF('IO model'!$D$21=0,0,'Z imported'!U16/'IO model'!$D$21)</f>
        <v>0.0006904394135618194</v>
      </c>
      <c r="V16" s="38">
        <f>IF('IO model'!$D$22=0,0,'Z imported'!V16/'IO model'!$D$22)</f>
        <v>0.0015788601512519457</v>
      </c>
      <c r="W16" s="38">
        <f>IF('IO model'!$D$23=0,0,'Z imported'!W16/'IO model'!$D$23)</f>
        <v>0.0012411121420122504</v>
      </c>
      <c r="X16" s="38">
        <f>IF('IO model'!$D$24=0,0,'Z imported'!X16/'IO model'!$D$24)</f>
        <v>0.0014836551491119855</v>
      </c>
      <c r="Y16" s="38">
        <f>IF('IO model'!$D$25=0,0,'Z imported'!Y16/'IO model'!$D$25)</f>
        <v>0.0005761940618356383</v>
      </c>
      <c r="Z16" s="38">
        <f>IF('IO model'!$D$26=0,0,'Z imported'!Z16/'IO model'!$D$26)</f>
        <v>0.00016447575496112717</v>
      </c>
      <c r="AA16" s="38">
        <f>IF('IO model'!$D$27=0,0,'Z imported'!AA16/'IO model'!$D$27)</f>
        <v>0.00010833572099560527</v>
      </c>
      <c r="AB16" s="38">
        <f>IF('IO model'!$D$28=0,0,'Z imported'!AB16/'IO model'!$D$28)</f>
        <v>0.0003453936731034653</v>
      </c>
      <c r="AC16" s="38">
        <f>IF('IO model'!$D$29=0,0,'Z imported'!AC16/'IO model'!$D$29)</f>
        <v>0.004042469159706126</v>
      </c>
      <c r="AD16" s="38">
        <f>IF('IO model'!$D$30=0,0,'Z imported'!AD16/'IO model'!$D$30)</f>
        <v>0.0005053517314512161</v>
      </c>
      <c r="AE16" s="38">
        <f>IF('IO model'!$D$31=0,0,'Z imported'!AE16/'IO model'!$D$31)</f>
        <v>0.00010814545188798354</v>
      </c>
      <c r="AF16" s="38">
        <f>IF('IO model'!$D$32=0,0,'Z imported'!AF16/'IO model'!$D$32)</f>
        <v>0.00007476173266292817</v>
      </c>
      <c r="AG16" s="38">
        <f>IF('IO model'!$D$33=0,0,'Z imported'!AG16/'IO model'!$D$33)</f>
        <v>0.00009492907774782124</v>
      </c>
      <c r="AH16" s="38">
        <f>IF('IO model'!$D$34=0,0,'Z imported'!AH16/'IO model'!$D$34)</f>
        <v>0.00006264752741794783</v>
      </c>
      <c r="AI16" s="38">
        <f>IF('IO model'!$D$35=0,0,'Z imported'!AI16/'IO model'!$D$35)</f>
        <v>0.00010755783606287702</v>
      </c>
      <c r="AJ16" s="38">
        <f>IF('IO model'!$D$36=0,0,'Z imported'!AJ16/'IO model'!$D$36)</f>
        <v>0.00008026713793817231</v>
      </c>
      <c r="AK16" s="38">
        <f>IF('IO model'!$D$37=0,0,'Z imported'!AK16/'IO model'!$D$37)</f>
        <v>0.000008306711476760244</v>
      </c>
      <c r="AL16" s="38">
        <f>IF('IO model'!$D$38=0,0,'Z imported'!AL16/'IO model'!$D$38)</f>
        <v>0.0002911122549809882</v>
      </c>
      <c r="AM16" s="38">
        <f>IF('IO model'!$D$39=0,0,'Z imported'!AM16/'IO model'!$D$39)</f>
        <v>0.00007998329840277421</v>
      </c>
      <c r="AN16" s="38">
        <f>IF('IO model'!$D$40=0,0,'Z imported'!AN16/'IO model'!$D$40)</f>
        <v>0.00002259842483184454</v>
      </c>
      <c r="AO16" s="38">
        <f>IF('IO model'!$D$41=0,0,'Z imported'!AO16/'IO model'!$D$41)</f>
        <v>0.00006388796606271244</v>
      </c>
      <c r="AP16" s="38">
        <f>IF('IO model'!$D$42=0,0,'Z imported'!AP16/'IO model'!$D$42)</f>
        <v>0.000052707476950231075</v>
      </c>
      <c r="AQ16" s="38">
        <f>IF('IO model'!$D$43=0,0,'Z imported'!AQ16/'IO model'!$D$43)</f>
        <v>0.00000838880229114968</v>
      </c>
      <c r="AR16" s="38">
        <f>IF('IO model'!$D$44=0,0,'Z imported'!AR16/'IO model'!$D$44)</f>
        <v>0.0000032403914293142256</v>
      </c>
      <c r="AS16" s="38">
        <f>IF('IO model'!$D$45=0,0,'Z imported'!AS16/'IO model'!$D$45)</f>
        <v>0.000009957695853422719</v>
      </c>
      <c r="AT16" s="38">
        <f>IF('IO model'!$D$46=0,0,'Z imported'!AT16/'IO model'!$D$46)</f>
        <v>0.00012458139324014815</v>
      </c>
      <c r="AU16" s="38">
        <f>IF('IO model'!$D$47=0,0,'Z imported'!AU16/'IO model'!$D$47)</f>
        <v>0.00003430479697468729</v>
      </c>
      <c r="AV16" s="38">
        <f>IF('IO model'!$D$48=0,0,'Z imported'!AV16/'IO model'!$D$48)</f>
        <v>0.00010436686111313056</v>
      </c>
      <c r="AW16" s="38">
        <f>IF('IO model'!$D$49=0,0,'Z imported'!AW16/'IO model'!$D$49)</f>
        <v>0.00026265327039970947</v>
      </c>
      <c r="AX16" s="38">
        <f>IF('IO model'!$D$50=0,0,'Z imported'!AX16/'IO model'!$D$50)</f>
        <v>0.000038224196495536156</v>
      </c>
      <c r="AY16" s="38">
        <f>IF('IO model'!$D$51=0,0,'Z imported'!AY16/'IO model'!$D$51)</f>
        <v>0.00008725821179657284</v>
      </c>
      <c r="AZ16" s="38">
        <f>IF('IO model'!$D$52=0,0,'Z imported'!AZ16/'IO model'!$D$52)</f>
        <v>0.00008468200279450608</v>
      </c>
      <c r="BA16" s="38">
        <f>IF('IO model'!$D$53=0,0,'Z imported'!BA16/'IO model'!$D$53)</f>
        <v>0.000011593909161292318</v>
      </c>
      <c r="BB16" s="38">
        <f>IF('IO model'!$D$54=0,0,'Z imported'!BB16/'IO model'!$D$54)</f>
        <v>0.000020743097534842417</v>
      </c>
      <c r="BC16" s="38">
        <f>IF('IO model'!$D$55=0,0,'Z imported'!BC16/'IO model'!$D$55)</f>
        <v>0.00017818791820093204</v>
      </c>
      <c r="BD16" s="38">
        <f>IF('IO model'!$D$56=0,0,'Z imported'!BD16/'IO model'!$D$56)</f>
        <v>0.00003417785823302841</v>
      </c>
      <c r="BE16" s="38">
        <f>IF('IO model'!$D$57=0,0,'Z imported'!BE16/'IO model'!$D$57)</f>
        <v>0.00004554050436002671</v>
      </c>
      <c r="BF16" s="38">
        <f>IF('IO model'!$D$58=0,0,'Z imported'!BF16/'IO model'!$D$58)</f>
        <v>0.00017293616749852498</v>
      </c>
      <c r="BG16" s="38">
        <f>IF('IO model'!$D$59=0,0,'Z imported'!BG16/'IO model'!$D$59)</f>
        <v>0.000040021231539976416</v>
      </c>
      <c r="BH16" s="38">
        <f>IF('IO model'!$D$60=0,0,'Z imported'!BH16/'IO model'!$D$60)</f>
        <v>0.00012394364230213967</v>
      </c>
      <c r="BI16" s="38">
        <f>IF('IO model'!$D$61=0,0,'Z imported'!BI16/'IO model'!$D$61)</f>
        <v>0.000055597725292224564</v>
      </c>
      <c r="BJ16" s="38">
        <f>IF('IO model'!$D$62=0,0,'Z imported'!BJ16/'IO model'!$D$62)</f>
        <v>0.00010524348338676984</v>
      </c>
      <c r="BK16" s="38">
        <f>IF('IO model'!$D$63=0,0,'Z imported'!BK16/'IO model'!$D$63)</f>
        <v>0.00018434619590688953</v>
      </c>
      <c r="BL16" s="38">
        <f>IF('IO model'!$D$64=0,0,'Z imported'!BL16/'IO model'!$D$64)</f>
        <v>0.0003532412536988232</v>
      </c>
      <c r="BM16" s="38">
        <f>IF('IO model'!$D$65=0,0,'Z imported'!BM16/'IO model'!$D$65)</f>
        <v>0</v>
      </c>
      <c r="BN16" s="38">
        <f>IF('IO model'!$D$66=0,0,'Z imported'!BN16/'IO model'!$D$66)</f>
        <v>0</v>
      </c>
    </row>
    <row r="17" spans="1:66" x14ac:dyDescent="0.25">
      <c r="A17" s="36" t="s">
        <v>103</v>
      </c>
      <c r="B17" s="27" t="s">
        <v>329</v>
      </c>
      <c r="C17" s="38">
        <f>IF('IO model'!$D$3=0,0,'Z imported'!C17/'IO model'!$D$3)</f>
        <v>0.00012115213233862894</v>
      </c>
      <c r="D17" s="38">
        <f>IF('IO model'!$D$4=0,0,'Z imported'!D17/'IO model'!$D$4)</f>
        <v>0.000059247303046752525</v>
      </c>
      <c r="E17" s="38">
        <f>IF('IO model'!$D$5=0,0,'Z imported'!E17/'IO model'!$D$5)</f>
        <v>0.00007465776203177706</v>
      </c>
      <c r="F17" s="38">
        <f>IF('IO model'!$D$6=0,0,'Z imported'!F17/'IO model'!$D$6)</f>
        <v>0.00045723561590004717</v>
      </c>
      <c r="G17" s="38">
        <f>IF('IO model'!$D$7=0,0,'Z imported'!G17/'IO model'!$D$7)</f>
        <v>0.0003435432412705139</v>
      </c>
      <c r="H17" s="38">
        <f>IF('IO model'!$D$8=0,0,'Z imported'!H17/'IO model'!$D$8)</f>
        <v>0.0002446162467347904</v>
      </c>
      <c r="I17" s="38">
        <f>IF('IO model'!$D$9=0,0,'Z imported'!I17/'IO model'!$D$9)</f>
        <v>0.0004961672915432614</v>
      </c>
      <c r="J17" s="38">
        <f>IF('IO model'!$D$10=0,0,'Z imported'!J17/'IO model'!$D$10)</f>
        <v>0.00042770736746115324</v>
      </c>
      <c r="K17" s="38">
        <f>IF('IO model'!$D$11=0,0,'Z imported'!K17/'IO model'!$D$11)</f>
        <v>0.0002445262375231198</v>
      </c>
      <c r="L17" s="38">
        <f>IF('IO model'!$D$12=0,0,'Z imported'!L17/'IO model'!$D$12)</f>
        <v>0.00027772354127638587</v>
      </c>
      <c r="M17" s="38">
        <f>IF('IO model'!$D$13=0,0,'Z imported'!M17/'IO model'!$D$13)</f>
        <v>0.0021945344651117717</v>
      </c>
      <c r="N17" s="38">
        <f>IF('IO model'!$D$14=0,0,'Z imported'!N17/'IO model'!$D$14)</f>
        <v>0.0006684905730449747</v>
      </c>
      <c r="O17" s="38">
        <f>IF('IO model'!$D$15=0,0,'Z imported'!O17/'IO model'!$D$15)</f>
        <v>0.0018122913489574566</v>
      </c>
      <c r="P17" s="38">
        <f>IF('IO model'!$D$16=0,0,'Z imported'!P17/'IO model'!$D$16)</f>
        <v>0.0016937903883603267</v>
      </c>
      <c r="Q17" s="38">
        <f>IF('IO model'!$D$17=0,0,'Z imported'!Q17/'IO model'!$D$17)</f>
        <v>0.05241197225069732</v>
      </c>
      <c r="R17" s="38">
        <f>IF('IO model'!$D$18=0,0,'Z imported'!R17/'IO model'!$D$18)</f>
        <v>0.019462838457800842</v>
      </c>
      <c r="S17" s="38">
        <f>IF('IO model'!$D$19=0,0,'Z imported'!S17/'IO model'!$D$19)</f>
        <v>0.001781382472289252</v>
      </c>
      <c r="T17" s="38">
        <f>IF('IO model'!$D$20=0,0,'Z imported'!T17/'IO model'!$D$20)</f>
        <v>0.010707976338068817</v>
      </c>
      <c r="U17" s="38">
        <f>IF('IO model'!$D$21=0,0,'Z imported'!U17/'IO model'!$D$21)</f>
        <v>0.006925654000258661</v>
      </c>
      <c r="V17" s="38">
        <f>IF('IO model'!$D$22=0,0,'Z imported'!V17/'IO model'!$D$22)</f>
        <v>0.0036637604672743523</v>
      </c>
      <c r="W17" s="38">
        <f>IF('IO model'!$D$23=0,0,'Z imported'!W17/'IO model'!$D$23)</f>
        <v>0.003098932797460172</v>
      </c>
      <c r="X17" s="38">
        <f>IF('IO model'!$D$24=0,0,'Z imported'!X17/'IO model'!$D$24)</f>
        <v>0.006184277541375548</v>
      </c>
      <c r="Y17" s="38">
        <f>IF('IO model'!$D$25=0,0,'Z imported'!Y17/'IO model'!$D$25)</f>
        <v>0.00247629636567927</v>
      </c>
      <c r="Z17" s="38">
        <f>IF('IO model'!$D$26=0,0,'Z imported'!Z17/'IO model'!$D$26)</f>
        <v>0.00019644226976899007</v>
      </c>
      <c r="AA17" s="38">
        <f>IF('IO model'!$D$27=0,0,'Z imported'!AA17/'IO model'!$D$27)</f>
        <v>0.00021239503195191032</v>
      </c>
      <c r="AB17" s="38">
        <f>IF('IO model'!$D$28=0,0,'Z imported'!AB17/'IO model'!$D$28)</f>
        <v>0.001900353237274445</v>
      </c>
      <c r="AC17" s="38">
        <f>IF('IO model'!$D$29=0,0,'Z imported'!AC17/'IO model'!$D$29)</f>
        <v>0.0017709020641393013</v>
      </c>
      <c r="AD17" s="38">
        <f>IF('IO model'!$D$30=0,0,'Z imported'!AD17/'IO model'!$D$30)</f>
        <v>0.00013686096575103563</v>
      </c>
      <c r="AE17" s="38">
        <f>IF('IO model'!$D$31=0,0,'Z imported'!AE17/'IO model'!$D$31)</f>
        <v>0.000201198201676175</v>
      </c>
      <c r="AF17" s="38">
        <f>IF('IO model'!$D$32=0,0,'Z imported'!AF17/'IO model'!$D$32)</f>
        <v>0.00006557264141676874</v>
      </c>
      <c r="AG17" s="38">
        <f>IF('IO model'!$D$33=0,0,'Z imported'!AG17/'IO model'!$D$33)</f>
        <v>0.00021070888062169868</v>
      </c>
      <c r="AH17" s="38">
        <f>IF('IO model'!$D$34=0,0,'Z imported'!AH17/'IO model'!$D$34)</f>
        <v>0.0001235786842217053</v>
      </c>
      <c r="AI17" s="38">
        <f>IF('IO model'!$D$35=0,0,'Z imported'!AI17/'IO model'!$D$35)</f>
        <v>0.00015627520886782727</v>
      </c>
      <c r="AJ17" s="38">
        <f>IF('IO model'!$D$36=0,0,'Z imported'!AJ17/'IO model'!$D$36)</f>
        <v>0.0001603951647187395</v>
      </c>
      <c r="AK17" s="38">
        <f>IF('IO model'!$D$37=0,0,'Z imported'!AK17/'IO model'!$D$37)</f>
        <v>0.0000159211969971238</v>
      </c>
      <c r="AL17" s="38">
        <f>IF('IO model'!$D$38=0,0,'Z imported'!AL17/'IO model'!$D$38)</f>
        <v>0.000023095205987268805</v>
      </c>
      <c r="AM17" s="38">
        <f>IF('IO model'!$D$39=0,0,'Z imported'!AM17/'IO model'!$D$39)</f>
        <v>0.00009941426920118829</v>
      </c>
      <c r="AN17" s="38">
        <f>IF('IO model'!$D$40=0,0,'Z imported'!AN17/'IO model'!$D$40)</f>
        <v>0.000049252977197609894</v>
      </c>
      <c r="AO17" s="38">
        <f>IF('IO model'!$D$41=0,0,'Z imported'!AO17/'IO model'!$D$41)</f>
        <v>0.00016465671253435433</v>
      </c>
      <c r="AP17" s="38">
        <f>IF('IO model'!$D$42=0,0,'Z imported'!AP17/'IO model'!$D$42)</f>
        <v>0.000052253884205392595</v>
      </c>
      <c r="AQ17" s="38">
        <f>IF('IO model'!$D$43=0,0,'Z imported'!AQ17/'IO model'!$D$43)</f>
        <v>0.00000455392124376697</v>
      </c>
      <c r="AR17" s="38">
        <f>IF('IO model'!$D$44=0,0,'Z imported'!AR17/'IO model'!$D$44)</f>
        <v>0.0000034896523084922435</v>
      </c>
      <c r="AS17" s="38">
        <f>IF('IO model'!$D$45=0,0,'Z imported'!AS17/'IO model'!$D$45)</f>
        <v>0.000007066751895977414</v>
      </c>
      <c r="AT17" s="38">
        <f>IF('IO model'!$D$46=0,0,'Z imported'!AT17/'IO model'!$D$46)</f>
        <v>0.00002176736181851085</v>
      </c>
      <c r="AU17" s="38">
        <f>IF('IO model'!$D$47=0,0,'Z imported'!AU17/'IO model'!$D$47)</f>
        <v>0.000019577544803034912</v>
      </c>
      <c r="AV17" s="38">
        <f>IF('IO model'!$D$48=0,0,'Z imported'!AV17/'IO model'!$D$48)</f>
        <v>0.000267161323960535</v>
      </c>
      <c r="AW17" s="38">
        <f>IF('IO model'!$D$49=0,0,'Z imported'!AW17/'IO model'!$D$49)</f>
        <v>0.00013600960048605108</v>
      </c>
      <c r="AX17" s="38">
        <f>IF('IO model'!$D$50=0,0,'Z imported'!AX17/'IO model'!$D$50)</f>
        <v>0.00012567652484138402</v>
      </c>
      <c r="AY17" s="38">
        <f>IF('IO model'!$D$51=0,0,'Z imported'!AY17/'IO model'!$D$51)</f>
        <v>0.00006820888386915202</v>
      </c>
      <c r="AZ17" s="38">
        <f>IF('IO model'!$D$52=0,0,'Z imported'!AZ17/'IO model'!$D$52)</f>
        <v>0.00013082283765048698</v>
      </c>
      <c r="BA17" s="38">
        <f>IF('IO model'!$D$53=0,0,'Z imported'!BA17/'IO model'!$D$53)</f>
        <v>0.000008158676817205705</v>
      </c>
      <c r="BB17" s="38">
        <f>IF('IO model'!$D$54=0,0,'Z imported'!BB17/'IO model'!$D$54)</f>
        <v>0.000014360605985660134</v>
      </c>
      <c r="BC17" s="38">
        <f>IF('IO model'!$D$55=0,0,'Z imported'!BC17/'IO model'!$D$55)</f>
        <v>0.00012866515465520247</v>
      </c>
      <c r="BD17" s="38">
        <f>IF('IO model'!$D$56=0,0,'Z imported'!BD17/'IO model'!$D$56)</f>
        <v>0.00004134755150798141</v>
      </c>
      <c r="BE17" s="38">
        <f>IF('IO model'!$D$57=0,0,'Z imported'!BE17/'IO model'!$D$57)</f>
        <v>0.0000203343647375003</v>
      </c>
      <c r="BF17" s="38">
        <f>IF('IO model'!$D$58=0,0,'Z imported'!BF17/'IO model'!$D$58)</f>
        <v>0.00008180383026901182</v>
      </c>
      <c r="BG17" s="38">
        <f>IF('IO model'!$D$59=0,0,'Z imported'!BG17/'IO model'!$D$59)</f>
        <v>0.000017889674928007886</v>
      </c>
      <c r="BH17" s="38">
        <f>IF('IO model'!$D$60=0,0,'Z imported'!BH17/'IO model'!$D$60)</f>
        <v>0.00006939098283816973</v>
      </c>
      <c r="BI17" s="38">
        <f>IF('IO model'!$D$61=0,0,'Z imported'!BI17/'IO model'!$D$61)</f>
        <v>0.00004272246259297256</v>
      </c>
      <c r="BJ17" s="38">
        <f>IF('IO model'!$D$62=0,0,'Z imported'!BJ17/'IO model'!$D$62)</f>
        <v>0.000038531767141604257</v>
      </c>
      <c r="BK17" s="38">
        <f>IF('IO model'!$D$63=0,0,'Z imported'!BK17/'IO model'!$D$63)</f>
        <v>0.0005217934697703484</v>
      </c>
      <c r="BL17" s="38">
        <f>IF('IO model'!$D$64=0,0,'Z imported'!BL17/'IO model'!$D$64)</f>
        <v>0.000051448050463642406</v>
      </c>
      <c r="BM17" s="38">
        <f>IF('IO model'!$D$65=0,0,'Z imported'!BM17/'IO model'!$D$65)</f>
        <v>0</v>
      </c>
      <c r="BN17" s="38">
        <f>IF('IO model'!$D$66=0,0,'Z imported'!BN17/'IO model'!$D$66)</f>
        <v>0</v>
      </c>
    </row>
    <row r="18" spans="1:66" x14ac:dyDescent="0.25">
      <c r="A18" s="36" t="s">
        <v>105</v>
      </c>
      <c r="B18" s="27" t="s">
        <v>330</v>
      </c>
      <c r="C18" s="38">
        <f>IF('IO model'!$D$3=0,0,'Z imported'!C18/'IO model'!$D$3)</f>
        <v>0.0008147219043578982</v>
      </c>
      <c r="D18" s="38">
        <f>IF('IO model'!$D$4=0,0,'Z imported'!D18/'IO model'!$D$4)</f>
        <v>0.00033146464136966946</v>
      </c>
      <c r="E18" s="38">
        <f>IF('IO model'!$D$5=0,0,'Z imported'!E18/'IO model'!$D$5)</f>
        <v>0.0005497526113249036</v>
      </c>
      <c r="F18" s="38">
        <f>IF('IO model'!$D$6=0,0,'Z imported'!F18/'IO model'!$D$6)</f>
        <v>0.0010448476523980997</v>
      </c>
      <c r="G18" s="38">
        <f>IF('IO model'!$D$7=0,0,'Z imported'!G18/'IO model'!$D$7)</f>
        <v>0.0012176691153963875</v>
      </c>
      <c r="H18" s="38">
        <f>IF('IO model'!$D$8=0,0,'Z imported'!H18/'IO model'!$D$8)</f>
        <v>0.0010812301606123048</v>
      </c>
      <c r="I18" s="38">
        <f>IF('IO model'!$D$9=0,0,'Z imported'!I18/'IO model'!$D$9)</f>
        <v>0.0020372843977734135</v>
      </c>
      <c r="J18" s="38">
        <f>IF('IO model'!$D$10=0,0,'Z imported'!J18/'IO model'!$D$10)</f>
        <v>0.0006231794976635252</v>
      </c>
      <c r="K18" s="38">
        <f>IF('IO model'!$D$11=0,0,'Z imported'!K18/'IO model'!$D$11)</f>
        <v>0.0003269827594785905</v>
      </c>
      <c r="L18" s="38">
        <f>IF('IO model'!$D$12=0,0,'Z imported'!L18/'IO model'!$D$12)</f>
        <v>0.00033925620419145814</v>
      </c>
      <c r="M18" s="38">
        <f>IF('IO model'!$D$13=0,0,'Z imported'!M18/'IO model'!$D$13)</f>
        <v>0.0011349301463259354</v>
      </c>
      <c r="N18" s="38">
        <f>IF('IO model'!$D$14=0,0,'Z imported'!N18/'IO model'!$D$14)</f>
        <v>0.0009257679433473078</v>
      </c>
      <c r="O18" s="38">
        <f>IF('IO model'!$D$15=0,0,'Z imported'!O18/'IO model'!$D$15)</f>
        <v>0.002966204662235812</v>
      </c>
      <c r="P18" s="38">
        <f>IF('IO model'!$D$16=0,0,'Z imported'!P18/'IO model'!$D$16)</f>
        <v>0.001389796022790548</v>
      </c>
      <c r="Q18" s="38">
        <f>IF('IO model'!$D$17=0,0,'Z imported'!Q18/'IO model'!$D$17)</f>
        <v>0.0028420784958797228</v>
      </c>
      <c r="R18" s="38">
        <f>IF('IO model'!$D$18=0,0,'Z imported'!R18/'IO model'!$D$18)</f>
        <v>0.012503413796264636</v>
      </c>
      <c r="S18" s="38">
        <f>IF('IO model'!$D$19=0,0,'Z imported'!S18/'IO model'!$D$19)</f>
        <v>0.0016996793920065285</v>
      </c>
      <c r="T18" s="38">
        <f>IF('IO model'!$D$20=0,0,'Z imported'!T18/'IO model'!$D$20)</f>
        <v>0.004570335279899948</v>
      </c>
      <c r="U18" s="38">
        <f>IF('IO model'!$D$21=0,0,'Z imported'!U18/'IO model'!$D$21)</f>
        <v>0.005188166253153861</v>
      </c>
      <c r="V18" s="38">
        <f>IF('IO model'!$D$22=0,0,'Z imported'!V18/'IO model'!$D$22)</f>
        <v>0.004609908131037046</v>
      </c>
      <c r="W18" s="38">
        <f>IF('IO model'!$D$23=0,0,'Z imported'!W18/'IO model'!$D$23)</f>
        <v>0.004763642706276722</v>
      </c>
      <c r="X18" s="38">
        <f>IF('IO model'!$D$24=0,0,'Z imported'!X18/'IO model'!$D$24)</f>
        <v>0.004304885775697343</v>
      </c>
      <c r="Y18" s="38">
        <f>IF('IO model'!$D$25=0,0,'Z imported'!Y18/'IO model'!$D$25)</f>
        <v>0.004493583809473994</v>
      </c>
      <c r="Z18" s="38">
        <f>IF('IO model'!$D$26=0,0,'Z imported'!Z18/'IO model'!$D$26)</f>
        <v>0.00034109521387161006</v>
      </c>
      <c r="AA18" s="38">
        <f>IF('IO model'!$D$27=0,0,'Z imported'!AA18/'IO model'!$D$27)</f>
        <v>0.00031217793286891516</v>
      </c>
      <c r="AB18" s="38">
        <f>IF('IO model'!$D$28=0,0,'Z imported'!AB18/'IO model'!$D$28)</f>
        <v>0.0009057983478898647</v>
      </c>
      <c r="AC18" s="38">
        <f>IF('IO model'!$D$29=0,0,'Z imported'!AC18/'IO model'!$D$29)</f>
        <v>0.0037396292802829886</v>
      </c>
      <c r="AD18" s="38">
        <f>IF('IO model'!$D$30=0,0,'Z imported'!AD18/'IO model'!$D$30)</f>
        <v>0.0009277499638770745</v>
      </c>
      <c r="AE18" s="38">
        <f>IF('IO model'!$D$31=0,0,'Z imported'!AE18/'IO model'!$D$31)</f>
        <v>0.00035825308668453726</v>
      </c>
      <c r="AF18" s="38">
        <f>IF('IO model'!$D$32=0,0,'Z imported'!AF18/'IO model'!$D$32)</f>
        <v>0.00017075651111795286</v>
      </c>
      <c r="AG18" s="38">
        <f>IF('IO model'!$D$33=0,0,'Z imported'!AG18/'IO model'!$D$33)</f>
        <v>0.00032182640955434616</v>
      </c>
      <c r="AH18" s="38">
        <f>IF('IO model'!$D$34=0,0,'Z imported'!AH18/'IO model'!$D$34)</f>
        <v>0.0003733106085864014</v>
      </c>
      <c r="AI18" s="38">
        <f>IF('IO model'!$D$35=0,0,'Z imported'!AI18/'IO model'!$D$35)</f>
        <v>0.0004865410348961908</v>
      </c>
      <c r="AJ18" s="38">
        <f>IF('IO model'!$D$36=0,0,'Z imported'!AJ18/'IO model'!$D$36)</f>
        <v>0.0003639147882950758</v>
      </c>
      <c r="AK18" s="38">
        <f>IF('IO model'!$D$37=0,0,'Z imported'!AK18/'IO model'!$D$37)</f>
        <v>0.00011214060493626327</v>
      </c>
      <c r="AL18" s="38">
        <f>IF('IO model'!$D$38=0,0,'Z imported'!AL18/'IO model'!$D$38)</f>
        <v>0.000280184279465061</v>
      </c>
      <c r="AM18" s="38">
        <f>IF('IO model'!$D$39=0,0,'Z imported'!AM18/'IO model'!$D$39)</f>
        <v>0.0002214226904935557</v>
      </c>
      <c r="AN18" s="38">
        <f>IF('IO model'!$D$40=0,0,'Z imported'!AN18/'IO model'!$D$40)</f>
        <v>0.00011357157094978277</v>
      </c>
      <c r="AO18" s="38">
        <f>IF('IO model'!$D$41=0,0,'Z imported'!AO18/'IO model'!$D$41)</f>
        <v>0.00025090546671901613</v>
      </c>
      <c r="AP18" s="38">
        <f>IF('IO model'!$D$42=0,0,'Z imported'!AP18/'IO model'!$D$42)</f>
        <v>0.00018497512134513106</v>
      </c>
      <c r="AQ18" s="38">
        <f>IF('IO model'!$D$43=0,0,'Z imported'!AQ18/'IO model'!$D$43)</f>
        <v>0.00003103856847725381</v>
      </c>
      <c r="AR18" s="38">
        <f>IF('IO model'!$D$44=0,0,'Z imported'!AR18/'IO model'!$D$44)</f>
        <v>0.000025923131434513805</v>
      </c>
      <c r="AS18" s="38">
        <f>IF('IO model'!$D$45=0,0,'Z imported'!AS18/'IO model'!$D$45)</f>
        <v>0.00003950956741841917</v>
      </c>
      <c r="AT18" s="38">
        <f>IF('IO model'!$D$46=0,0,'Z imported'!AT18/'IO model'!$D$46)</f>
        <v>0.0000834178419145111</v>
      </c>
      <c r="AU18" s="38">
        <f>IF('IO model'!$D$47=0,0,'Z imported'!AU18/'IO model'!$D$47)</f>
        <v>0.00007681099785334869</v>
      </c>
      <c r="AV18" s="38">
        <f>IF('IO model'!$D$48=0,0,'Z imported'!AV18/'IO model'!$D$48)</f>
        <v>0.0011308640015057372</v>
      </c>
      <c r="AW18" s="38">
        <f>IF('IO model'!$D$49=0,0,'Z imported'!AW18/'IO model'!$D$49)</f>
        <v>0.0001461899598038693</v>
      </c>
      <c r="AX18" s="38">
        <f>IF('IO model'!$D$50=0,0,'Z imported'!AX18/'IO model'!$D$50)</f>
        <v>0.00035444254932224444</v>
      </c>
      <c r="AY18" s="38">
        <f>IF('IO model'!$D$51=0,0,'Z imported'!AY18/'IO model'!$D$51)</f>
        <v>0.00015792507346281144</v>
      </c>
      <c r="AZ18" s="38">
        <f>IF('IO model'!$D$52=0,0,'Z imported'!AZ18/'IO model'!$D$52)</f>
        <v>0.00039518267970769513</v>
      </c>
      <c r="BA18" s="38">
        <f>IF('IO model'!$D$53=0,0,'Z imported'!BA18/'IO model'!$D$53)</f>
        <v>0.00003220530322581199</v>
      </c>
      <c r="BB18" s="38">
        <f>IF('IO model'!$D$54=0,0,'Z imported'!BB18/'IO model'!$D$54)</f>
        <v>0.00009254612746314307</v>
      </c>
      <c r="BC18" s="38">
        <f>IF('IO model'!$D$55=0,0,'Z imported'!BC18/'IO model'!$D$55)</f>
        <v>0.00038552531114713514</v>
      </c>
      <c r="BD18" s="38">
        <f>IF('IO model'!$D$56=0,0,'Z imported'!BD18/'IO model'!$D$56)</f>
        <v>0.0003873722628651793</v>
      </c>
      <c r="BE18" s="38">
        <f>IF('IO model'!$D$57=0,0,'Z imported'!BE18/'IO model'!$D$57)</f>
        <v>0.00006852257283938905</v>
      </c>
      <c r="BF18" s="38">
        <f>IF('IO model'!$D$58=0,0,'Z imported'!BF18/'IO model'!$D$58)</f>
        <v>0.00015276426783179985</v>
      </c>
      <c r="BG18" s="38">
        <f>IF('IO model'!$D$59=0,0,'Z imported'!BG18/'IO model'!$D$59)</f>
        <v>0.00008723521897884259</v>
      </c>
      <c r="BH18" s="38">
        <f>IF('IO model'!$D$60=0,0,'Z imported'!BH18/'IO model'!$D$60)</f>
        <v>0.0001601666081862157</v>
      </c>
      <c r="BI18" s="38">
        <f>IF('IO model'!$D$61=0,0,'Z imported'!BI18/'IO model'!$D$61)</f>
        <v>0.00017791272093511864</v>
      </c>
      <c r="BJ18" s="38">
        <f>IF('IO model'!$D$62=0,0,'Z imported'!BJ18/'IO model'!$D$62)</f>
        <v>0.00012077121044383422</v>
      </c>
      <c r="BK18" s="38">
        <f>IF('IO model'!$D$63=0,0,'Z imported'!BK18/'IO model'!$D$63)</f>
        <v>0.0010123418215903766</v>
      </c>
      <c r="BL18" s="38">
        <f>IF('IO model'!$D$64=0,0,'Z imported'!BL18/'IO model'!$D$64)</f>
        <v>0.00021640004731099074</v>
      </c>
      <c r="BM18" s="38">
        <f>IF('IO model'!$D$65=0,0,'Z imported'!BM18/'IO model'!$D$65)</f>
        <v>0</v>
      </c>
      <c r="BN18" s="38">
        <f>IF('IO model'!$D$66=0,0,'Z imported'!BN18/'IO model'!$D$66)</f>
        <v>0</v>
      </c>
    </row>
    <row r="19" spans="1:66" x14ac:dyDescent="0.25">
      <c r="A19" s="36" t="s">
        <v>107</v>
      </c>
      <c r="B19" s="27" t="s">
        <v>331</v>
      </c>
      <c r="C19" s="38">
        <f>IF('IO model'!$D$3=0,0,'Z imported'!C19/'IO model'!$D$3)</f>
        <v>0.00012551640223555362</v>
      </c>
      <c r="D19" s="38">
        <f>IF('IO model'!$D$4=0,0,'Z imported'!D19/'IO model'!$D$4)</f>
        <v>0.00014571633992579677</v>
      </c>
      <c r="E19" s="38">
        <f>IF('IO model'!$D$5=0,0,'Z imported'!E19/'IO model'!$D$5)</f>
        <v>0.00027826984030025997</v>
      </c>
      <c r="F19" s="38">
        <f>IF('IO model'!$D$6=0,0,'Z imported'!F19/'IO model'!$D$6)</f>
        <v>0.00034338578382854957</v>
      </c>
      <c r="G19" s="38">
        <f>IF('IO model'!$D$7=0,0,'Z imported'!G19/'IO model'!$D$7)</f>
        <v>0.0001872601304419486</v>
      </c>
      <c r="H19" s="38">
        <f>IF('IO model'!$D$8=0,0,'Z imported'!H19/'IO model'!$D$8)</f>
        <v>0.00016205277386918785</v>
      </c>
      <c r="I19" s="38">
        <f>IF('IO model'!$D$9=0,0,'Z imported'!I19/'IO model'!$D$9)</f>
        <v>0.00016293749140759324</v>
      </c>
      <c r="J19" s="38">
        <f>IF('IO model'!$D$10=0,0,'Z imported'!J19/'IO model'!$D$10)</f>
        <v>0.0001905404938899268</v>
      </c>
      <c r="K19" s="38">
        <f>IF('IO model'!$D$11=0,0,'Z imported'!K19/'IO model'!$D$11)</f>
        <v>0.0012268961801305373</v>
      </c>
      <c r="L19" s="38">
        <f>IF('IO model'!$D$12=0,0,'Z imported'!L19/'IO model'!$D$12)</f>
        <v>0.00020682321923095936</v>
      </c>
      <c r="M19" s="38">
        <f>IF('IO model'!$D$13=0,0,'Z imported'!M19/'IO model'!$D$13)</f>
        <v>0.0004300505927969284</v>
      </c>
      <c r="N19" s="38">
        <f>IF('IO model'!$D$14=0,0,'Z imported'!N19/'IO model'!$D$14)</f>
        <v>0.000986050507100156</v>
      </c>
      <c r="O19" s="38">
        <f>IF('IO model'!$D$15=0,0,'Z imported'!O19/'IO model'!$D$15)</f>
        <v>0.0006611808370229878</v>
      </c>
      <c r="P19" s="38">
        <f>IF('IO model'!$D$16=0,0,'Z imported'!P19/'IO model'!$D$16)</f>
        <v>0.0007396694587997339</v>
      </c>
      <c r="Q19" s="38">
        <f>IF('IO model'!$D$17=0,0,'Z imported'!Q19/'IO model'!$D$17)</f>
        <v>0.00041639847108652987</v>
      </c>
      <c r="R19" s="38">
        <f>IF('IO model'!$D$18=0,0,'Z imported'!R19/'IO model'!$D$18)</f>
        <v>0.0013498394415821264</v>
      </c>
      <c r="S19" s="38">
        <f>IF('IO model'!$D$19=0,0,'Z imported'!S19/'IO model'!$D$19)</f>
        <v>0.06567982962865186</v>
      </c>
      <c r="T19" s="38">
        <f>IF('IO model'!$D$20=0,0,'Z imported'!T19/'IO model'!$D$20)</f>
        <v>0.01509300671224199</v>
      </c>
      <c r="U19" s="38">
        <f>IF('IO model'!$D$21=0,0,'Z imported'!U19/'IO model'!$D$21)</f>
        <v>0.00499530890962963</v>
      </c>
      <c r="V19" s="38">
        <f>IF('IO model'!$D$22=0,0,'Z imported'!V19/'IO model'!$D$22)</f>
        <v>0.0040511032871838664</v>
      </c>
      <c r="W19" s="38">
        <f>IF('IO model'!$D$23=0,0,'Z imported'!W19/'IO model'!$D$23)</f>
        <v>0.00746902532938757</v>
      </c>
      <c r="X19" s="38">
        <f>IF('IO model'!$D$24=0,0,'Z imported'!X19/'IO model'!$D$24)</f>
        <v>0.0028844484795927765</v>
      </c>
      <c r="Y19" s="38">
        <f>IF('IO model'!$D$25=0,0,'Z imported'!Y19/'IO model'!$D$25)</f>
        <v>0.007935745238694775</v>
      </c>
      <c r="Z19" s="38">
        <f>IF('IO model'!$D$26=0,0,'Z imported'!Z19/'IO model'!$D$26)</f>
        <v>0.0006016490971379341</v>
      </c>
      <c r="AA19" s="38">
        <f>IF('IO model'!$D$27=0,0,'Z imported'!AA19/'IO model'!$D$27)</f>
        <v>0.0009237045684888451</v>
      </c>
      <c r="AB19" s="38">
        <f>IF('IO model'!$D$28=0,0,'Z imported'!AB19/'IO model'!$D$28)</f>
        <v>0.0004496310067193519</v>
      </c>
      <c r="AC19" s="38">
        <f>IF('IO model'!$D$29=0,0,'Z imported'!AC19/'IO model'!$D$29)</f>
        <v>0.0012407158136965347</v>
      </c>
      <c r="AD19" s="38">
        <f>IF('IO model'!$D$30=0,0,'Z imported'!AD19/'IO model'!$D$30)</f>
        <v>0.0006454126838115386</v>
      </c>
      <c r="AE19" s="38">
        <f>IF('IO model'!$D$31=0,0,'Z imported'!AE19/'IO model'!$D$31)</f>
        <v>0.0010202326182569945</v>
      </c>
      <c r="AF19" s="38">
        <f>IF('IO model'!$D$32=0,0,'Z imported'!AF19/'IO model'!$D$32)</f>
        <v>0.0003769311700487727</v>
      </c>
      <c r="AG19" s="38">
        <f>IF('IO model'!$D$33=0,0,'Z imported'!AG19/'IO model'!$D$33)</f>
        <v>0.00029955110072402526</v>
      </c>
      <c r="AH19" s="38">
        <f>IF('IO model'!$D$34=0,0,'Z imported'!AH19/'IO model'!$D$34)</f>
        <v>0.0003398413816096896</v>
      </c>
      <c r="AI19" s="38">
        <f>IF('IO model'!$D$35=0,0,'Z imported'!AI19/'IO model'!$D$35)</f>
        <v>0.0007706202607328485</v>
      </c>
      <c r="AJ19" s="38">
        <f>IF('IO model'!$D$36=0,0,'Z imported'!AJ19/'IO model'!$D$36)</f>
        <v>0.0004152468054513767</v>
      </c>
      <c r="AK19" s="38">
        <f>IF('IO model'!$D$37=0,0,'Z imported'!AK19/'IO model'!$D$37)</f>
        <v>0.0006846114708763235</v>
      </c>
      <c r="AL19" s="38">
        <f>IF('IO model'!$D$38=0,0,'Z imported'!AL19/'IO model'!$D$38)</f>
        <v>0.00024537248117205586</v>
      </c>
      <c r="AM19" s="38">
        <f>IF('IO model'!$D$39=0,0,'Z imported'!AM19/'IO model'!$D$39)</f>
        <v>0.002666561829800963</v>
      </c>
      <c r="AN19" s="38">
        <f>IF('IO model'!$D$40=0,0,'Z imported'!AN19/'IO model'!$D$40)</f>
        <v>0.002514219624240345</v>
      </c>
      <c r="AO19" s="38">
        <f>IF('IO model'!$D$41=0,0,'Z imported'!AO19/'IO model'!$D$41)</f>
        <v>0.00831037238553019</v>
      </c>
      <c r="AP19" s="38">
        <f>IF('IO model'!$D$42=0,0,'Z imported'!AP19/'IO model'!$D$42)</f>
        <v>0.004969199238254488</v>
      </c>
      <c r="AQ19" s="38">
        <f>IF('IO model'!$D$43=0,0,'Z imported'!AQ19/'IO model'!$D$43)</f>
        <v>0.00018886789158359851</v>
      </c>
      <c r="AR19" s="38">
        <f>IF('IO model'!$D$44=0,0,'Z imported'!AR19/'IO model'!$D$44)</f>
        <v>0.00028291109786704975</v>
      </c>
      <c r="AS19" s="38">
        <f>IF('IO model'!$D$45=0,0,'Z imported'!AS19/'IO model'!$D$45)</f>
        <v>0.0003909198662456596</v>
      </c>
      <c r="AT19" s="38">
        <f>IF('IO model'!$D$46=0,0,'Z imported'!AT19/'IO model'!$D$46)</f>
        <v>0.00007251044928214181</v>
      </c>
      <c r="AU19" s="38">
        <f>IF('IO model'!$D$47=0,0,'Z imported'!AU19/'IO model'!$D$47)</f>
        <v>0.0004508126533023174</v>
      </c>
      <c r="AV19" s="38">
        <f>IF('IO model'!$D$48=0,0,'Z imported'!AV19/'IO model'!$D$48)</f>
        <v>0.0026490896221429013</v>
      </c>
      <c r="AW19" s="38">
        <f>IF('IO model'!$D$49=0,0,'Z imported'!AW19/'IO model'!$D$49)</f>
        <v>0.0024033792277505196</v>
      </c>
      <c r="AX19" s="38">
        <f>IF('IO model'!$D$50=0,0,'Z imported'!AX19/'IO model'!$D$50)</f>
        <v>0.0016384280588768454</v>
      </c>
      <c r="AY19" s="38">
        <f>IF('IO model'!$D$51=0,0,'Z imported'!AY19/'IO model'!$D$51)</f>
        <v>0.0011478756312394232</v>
      </c>
      <c r="AZ19" s="38">
        <f>IF('IO model'!$D$52=0,0,'Z imported'!AZ19/'IO model'!$D$52)</f>
        <v>0.001009670033319111</v>
      </c>
      <c r="BA19" s="38">
        <f>IF('IO model'!$D$53=0,0,'Z imported'!BA19/'IO model'!$D$53)</f>
        <v>0.0003005828301075786</v>
      </c>
      <c r="BB19" s="38">
        <f>IF('IO model'!$D$54=0,0,'Z imported'!BB19/'IO model'!$D$54)</f>
        <v>0.0002752449480584859</v>
      </c>
      <c r="BC19" s="38">
        <f>IF('IO model'!$D$55=0,0,'Z imported'!BC19/'IO model'!$D$55)</f>
        <v>0.0014858396239780442</v>
      </c>
      <c r="BD19" s="38">
        <f>IF('IO model'!$D$56=0,0,'Z imported'!BD19/'IO model'!$D$56)</f>
        <v>0.0007858819133419361</v>
      </c>
      <c r="BE19" s="38">
        <f>IF('IO model'!$D$57=0,0,'Z imported'!BE19/'IO model'!$D$57)</f>
        <v>0.00038910654190404216</v>
      </c>
      <c r="BF19" s="38">
        <f>IF('IO model'!$D$58=0,0,'Z imported'!BF19/'IO model'!$D$58)</f>
        <v>0.0011199789510612174</v>
      </c>
      <c r="BG19" s="38">
        <f>IF('IO model'!$D$59=0,0,'Z imported'!BG19/'IO model'!$D$59)</f>
        <v>0.0005132676837592367</v>
      </c>
      <c r="BH19" s="38">
        <f>IF('IO model'!$D$60=0,0,'Z imported'!BH19/'IO model'!$D$60)</f>
        <v>0.0020856572766264985</v>
      </c>
      <c r="BI19" s="38">
        <f>IF('IO model'!$D$61=0,0,'Z imported'!BI19/'IO model'!$D$61)</f>
        <v>0.0009357975025501797</v>
      </c>
      <c r="BJ19" s="38">
        <f>IF('IO model'!$D$62=0,0,'Z imported'!BJ19/'IO model'!$D$62)</f>
        <v>0.0007976650899314193</v>
      </c>
      <c r="BK19" s="38">
        <f>IF('IO model'!$D$63=0,0,'Z imported'!BK19/'IO model'!$D$63)</f>
        <v>0.01335416341196688</v>
      </c>
      <c r="BL19" s="38">
        <f>IF('IO model'!$D$64=0,0,'Z imported'!BL19/'IO model'!$D$64)</f>
        <v>0.00030497555687210705</v>
      </c>
      <c r="BM19" s="38">
        <f>IF('IO model'!$D$65=0,0,'Z imported'!BM19/'IO model'!$D$65)</f>
        <v>0</v>
      </c>
      <c r="BN19" s="38">
        <f>IF('IO model'!$D$66=0,0,'Z imported'!BN19/'IO model'!$D$66)</f>
        <v>0</v>
      </c>
    </row>
    <row r="20" spans="1:66" x14ac:dyDescent="0.25">
      <c r="A20" s="36" t="s">
        <v>109</v>
      </c>
      <c r="B20" s="27" t="s">
        <v>332</v>
      </c>
      <c r="C20" s="38">
        <f>IF('IO model'!$D$3=0,0,'Z imported'!C20/'IO model'!$D$3)</f>
        <v>0.0002435262602483968</v>
      </c>
      <c r="D20" s="38">
        <f>IF('IO model'!$D$4=0,0,'Z imported'!D20/'IO model'!$D$4)</f>
        <v>0.0001585265676115811</v>
      </c>
      <c r="E20" s="38">
        <f>IF('IO model'!$D$5=0,0,'Z imported'!E20/'IO model'!$D$5)</f>
        <v>0.00018325087044163458</v>
      </c>
      <c r="F20" s="38">
        <f>IF('IO model'!$D$6=0,0,'Z imported'!F20/'IO model'!$D$6)</f>
        <v>0.0005325234080763602</v>
      </c>
      <c r="G20" s="38">
        <f>IF('IO model'!$D$7=0,0,'Z imported'!G20/'IO model'!$D$7)</f>
        <v>0.0004681871159143885</v>
      </c>
      <c r="H20" s="38">
        <f>IF('IO model'!$D$8=0,0,'Z imported'!H20/'IO model'!$D$8)</f>
        <v>0.00017566696354383505</v>
      </c>
      <c r="I20" s="38">
        <f>IF('IO model'!$D$9=0,0,'Z imported'!I20/'IO model'!$D$9)</f>
        <v>0.00037962172477255227</v>
      </c>
      <c r="J20" s="38">
        <f>IF('IO model'!$D$10=0,0,'Z imported'!J20/'IO model'!$D$10)</f>
        <v>0.0004120157973761004</v>
      </c>
      <c r="K20" s="38">
        <f>IF('IO model'!$D$11=0,0,'Z imported'!K20/'IO model'!$D$11)</f>
        <v>0.0003795843338294941</v>
      </c>
      <c r="L20" s="38">
        <f>IF('IO model'!$D$12=0,0,'Z imported'!L20/'IO model'!$D$12)</f>
        <v>0.00023970186598259497</v>
      </c>
      <c r="M20" s="38">
        <f>IF('IO model'!$D$13=0,0,'Z imported'!M20/'IO model'!$D$13)</f>
        <v>0.000493084758102451</v>
      </c>
      <c r="N20" s="38">
        <f>IF('IO model'!$D$14=0,0,'Z imported'!N20/'IO model'!$D$14)</f>
        <v>0.0006878671113941044</v>
      </c>
      <c r="O20" s="38">
        <f>IF('IO model'!$D$15=0,0,'Z imported'!O20/'IO model'!$D$15)</f>
        <v>0.0010356350965663162</v>
      </c>
      <c r="P20" s="38">
        <f>IF('IO model'!$D$16=0,0,'Z imported'!P20/'IO model'!$D$16)</f>
        <v>0.0006444831042339492</v>
      </c>
      <c r="Q20" s="38">
        <f>IF('IO model'!$D$17=0,0,'Z imported'!Q20/'IO model'!$D$17)</f>
        <v>0.001628245166519656</v>
      </c>
      <c r="R20" s="38">
        <f>IF('IO model'!$D$18=0,0,'Z imported'!R20/'IO model'!$D$18)</f>
        <v>0.0022774640809436484</v>
      </c>
      <c r="S20" s="38">
        <f>IF('IO model'!$D$19=0,0,'Z imported'!S20/'IO model'!$D$19)</f>
        <v>0.00968385759050978</v>
      </c>
      <c r="T20" s="38">
        <f>IF('IO model'!$D$20=0,0,'Z imported'!T20/'IO model'!$D$20)</f>
        <v>0.044372219939794094</v>
      </c>
      <c r="U20" s="38">
        <f>IF('IO model'!$D$21=0,0,'Z imported'!U20/'IO model'!$D$21)</f>
        <v>0.007731504107583013</v>
      </c>
      <c r="V20" s="38">
        <f>IF('IO model'!$D$22=0,0,'Z imported'!V20/'IO model'!$D$22)</f>
        <v>0.008108790567715489</v>
      </c>
      <c r="W20" s="38">
        <f>IF('IO model'!$D$23=0,0,'Z imported'!W20/'IO model'!$D$23)</f>
        <v>0.006514831051914911</v>
      </c>
      <c r="X20" s="38">
        <f>IF('IO model'!$D$24=0,0,'Z imported'!X20/'IO model'!$D$24)</f>
        <v>0.0022154821593504204</v>
      </c>
      <c r="Y20" s="38">
        <f>IF('IO model'!$D$25=0,0,'Z imported'!Y20/'IO model'!$D$25)</f>
        <v>0.007194924302048956</v>
      </c>
      <c r="Z20" s="38">
        <f>IF('IO model'!$D$26=0,0,'Z imported'!Z20/'IO model'!$D$26)</f>
        <v>0.0019961213366753517</v>
      </c>
      <c r="AA20" s="38">
        <f>IF('IO model'!$D$27=0,0,'Z imported'!AA20/'IO model'!$D$27)</f>
        <v>0.0007326915867334356</v>
      </c>
      <c r="AB20" s="38">
        <f>IF('IO model'!$D$28=0,0,'Z imported'!AB20/'IO model'!$D$28)</f>
        <v>0.0008892855029606155</v>
      </c>
      <c r="AC20" s="38">
        <f>IF('IO model'!$D$29=0,0,'Z imported'!AC20/'IO model'!$D$29)</f>
        <v>0.005098388739287685</v>
      </c>
      <c r="AD20" s="38">
        <f>IF('IO model'!$D$30=0,0,'Z imported'!AD20/'IO model'!$D$30)</f>
        <v>0.0012514409170472393</v>
      </c>
      <c r="AE20" s="38">
        <f>IF('IO model'!$D$31=0,0,'Z imported'!AE20/'IO model'!$D$31)</f>
        <v>0.00048710844934855114</v>
      </c>
      <c r="AF20" s="38">
        <f>IF('IO model'!$D$32=0,0,'Z imported'!AF20/'IO model'!$D$32)</f>
        <v>0.000282720681156109</v>
      </c>
      <c r="AG20" s="38">
        <f>IF('IO model'!$D$33=0,0,'Z imported'!AG20/'IO model'!$D$33)</f>
        <v>0.0005211386205419272</v>
      </c>
      <c r="AH20" s="38">
        <f>IF('IO model'!$D$34=0,0,'Z imported'!AH20/'IO model'!$D$34)</f>
        <v>0.00015919337446615512</v>
      </c>
      <c r="AI20" s="38">
        <f>IF('IO model'!$D$35=0,0,'Z imported'!AI20/'IO model'!$D$35)</f>
        <v>0.0003460831548611397</v>
      </c>
      <c r="AJ20" s="38">
        <f>IF('IO model'!$D$36=0,0,'Z imported'!AJ20/'IO model'!$D$36)</f>
        <v>0.0004294361435271021</v>
      </c>
      <c r="AK20" s="38">
        <f>IF('IO model'!$D$37=0,0,'Z imported'!AK20/'IO model'!$D$37)</f>
        <v>0.00032396174759364947</v>
      </c>
      <c r="AL20" s="38">
        <f>IF('IO model'!$D$38=0,0,'Z imported'!AL20/'IO model'!$D$38)</f>
        <v>0.00040354647729949676</v>
      </c>
      <c r="AM20" s="38">
        <f>IF('IO model'!$D$39=0,0,'Z imported'!AM20/'IO model'!$D$39)</f>
        <v>0.0002277490530790859</v>
      </c>
      <c r="AN20" s="38">
        <f>IF('IO model'!$D$40=0,0,'Z imported'!AN20/'IO model'!$D$40)</f>
        <v>0.0005510538978226706</v>
      </c>
      <c r="AO20" s="38">
        <f>IF('IO model'!$D$41=0,0,'Z imported'!AO20/'IO model'!$D$41)</f>
        <v>0.002194842034099912</v>
      </c>
      <c r="AP20" s="38">
        <f>IF('IO model'!$D$42=0,0,'Z imported'!AP20/'IO model'!$D$42)</f>
        <v>0.0006207870305859401</v>
      </c>
      <c r="AQ20" s="38">
        <f>IF('IO model'!$D$43=0,0,'Z imported'!AQ20/'IO model'!$D$43)</f>
        <v>0.000014141123862223748</v>
      </c>
      <c r="AR20" s="38">
        <f>IF('IO model'!$D$44=0,0,'Z imported'!AR20/'IO model'!$D$44)</f>
        <v>0.000028914261984650023</v>
      </c>
      <c r="AS20" s="38">
        <f>IF('IO model'!$D$45=0,0,'Z imported'!AS20/'IO model'!$D$45)</f>
        <v>0.00004818239929075509</v>
      </c>
      <c r="AT20" s="38">
        <f>IF('IO model'!$D$46=0,0,'Z imported'!AT20/'IO model'!$D$46)</f>
        <v>0.0002276325418929239</v>
      </c>
      <c r="AU20" s="38">
        <f>IF('IO model'!$D$47=0,0,'Z imported'!AU20/'IO model'!$D$47)</f>
        <v>0.00020618153040313344</v>
      </c>
      <c r="AV20" s="38">
        <f>IF('IO model'!$D$48=0,0,'Z imported'!AV20/'IO model'!$D$48)</f>
        <v>0.0010418845622233888</v>
      </c>
      <c r="AW20" s="38">
        <f>IF('IO model'!$D$49=0,0,'Z imported'!AW20/'IO model'!$D$49)</f>
        <v>0.000511461252127186</v>
      </c>
      <c r="AX20" s="38">
        <f>IF('IO model'!$D$50=0,0,'Z imported'!AX20/'IO model'!$D$50)</f>
        <v>0.00024208657780506237</v>
      </c>
      <c r="AY20" s="38">
        <f>IF('IO model'!$D$51=0,0,'Z imported'!AY20/'IO model'!$D$51)</f>
        <v>0.0005131028651418192</v>
      </c>
      <c r="AZ20" s="38">
        <f>IF('IO model'!$D$52=0,0,'Z imported'!AZ20/'IO model'!$D$52)</f>
        <v>0.0006223584372044951</v>
      </c>
      <c r="BA20" s="38">
        <f>IF('IO model'!$D$53=0,0,'Z imported'!BA20/'IO model'!$D$53)</f>
        <v>0.000050240273032266704</v>
      </c>
      <c r="BB20" s="38">
        <f>IF('IO model'!$D$54=0,0,'Z imported'!BB20/'IO model'!$D$54)</f>
        <v>0.00008456801302666523</v>
      </c>
      <c r="BC20" s="38">
        <f>IF('IO model'!$D$55=0,0,'Z imported'!BC20/'IO model'!$D$55)</f>
        <v>0.000423764407049534</v>
      </c>
      <c r="BD20" s="38">
        <f>IF('IO model'!$D$56=0,0,'Z imported'!BD20/'IO model'!$D$56)</f>
        <v>0.00021376823346971533</v>
      </c>
      <c r="BE20" s="38">
        <f>IF('IO model'!$D$57=0,0,'Z imported'!BE20/'IO model'!$D$57)</f>
        <v>0.00012338299437077003</v>
      </c>
      <c r="BF20" s="38">
        <f>IF('IO model'!$D$58=0,0,'Z imported'!BF20/'IO model'!$D$58)</f>
        <v>0.0002049082298161407</v>
      </c>
      <c r="BG20" s="38">
        <f>IF('IO model'!$D$59=0,0,'Z imported'!BG20/'IO model'!$D$59)</f>
        <v>0.00013592464352517333</v>
      </c>
      <c r="BH20" s="38">
        <f>IF('IO model'!$D$60=0,0,'Z imported'!BH20/'IO model'!$D$60)</f>
        <v>0.0004944653053814233</v>
      </c>
      <c r="BI20" s="38">
        <f>IF('IO model'!$D$61=0,0,'Z imported'!BI20/'IO model'!$D$61)</f>
        <v>0.00035758115951104434</v>
      </c>
      <c r="BJ20" s="38">
        <f>IF('IO model'!$D$62=0,0,'Z imported'!BJ20/'IO model'!$D$62)</f>
        <v>0.00014550055353471455</v>
      </c>
      <c r="BK20" s="38">
        <f>IF('IO model'!$D$63=0,0,'Z imported'!BK20/'IO model'!$D$63)</f>
        <v>0.004830495235119513</v>
      </c>
      <c r="BL20" s="38">
        <f>IF('IO model'!$D$64=0,0,'Z imported'!BL20/'IO model'!$D$64)</f>
        <v>0.0010522982692769745</v>
      </c>
      <c r="BM20" s="38">
        <f>IF('IO model'!$D$65=0,0,'Z imported'!BM20/'IO model'!$D$65)</f>
        <v>0</v>
      </c>
      <c r="BN20" s="38">
        <f>IF('IO model'!$D$66=0,0,'Z imported'!BN20/'IO model'!$D$66)</f>
        <v>0</v>
      </c>
    </row>
    <row r="21" spans="1:66" x14ac:dyDescent="0.25">
      <c r="A21" s="36" t="s">
        <v>111</v>
      </c>
      <c r="B21" s="27" t="s">
        <v>333</v>
      </c>
      <c r="C21" s="38">
        <f>IF('IO model'!$D$3=0,0,'Z imported'!C21/'IO model'!$D$3)</f>
        <v>0.0011406455802602327</v>
      </c>
      <c r="D21" s="38">
        <f>IF('IO model'!$D$4=0,0,'Z imported'!D21/'IO model'!$D$4)</f>
        <v>0.0006805433458072926</v>
      </c>
      <c r="E21" s="38">
        <f>IF('IO model'!$D$5=0,0,'Z imported'!E21/'IO model'!$D$5)</f>
        <v>0.0009637638371374855</v>
      </c>
      <c r="F21" s="38">
        <f>IF('IO model'!$D$6=0,0,'Z imported'!F21/'IO model'!$D$6)</f>
        <v>0.0021209121942351587</v>
      </c>
      <c r="G21" s="38">
        <f>IF('IO model'!$D$7=0,0,'Z imported'!G21/'IO model'!$D$7)</f>
        <v>0.0006484571825480915</v>
      </c>
      <c r="H21" s="38">
        <f>IF('IO model'!$D$8=0,0,'Z imported'!H21/'IO model'!$D$8)</f>
        <v>0.0006842228230032376</v>
      </c>
      <c r="I21" s="38">
        <f>IF('IO model'!$D$9=0,0,'Z imported'!I21/'IO model'!$D$9)</f>
        <v>0.0007626379806160962</v>
      </c>
      <c r="J21" s="38">
        <f>IF('IO model'!$D$10=0,0,'Z imported'!J21/'IO model'!$D$10)</f>
        <v>0.0013050903005025335</v>
      </c>
      <c r="K21" s="38">
        <f>IF('IO model'!$D$11=0,0,'Z imported'!K21/'IO model'!$D$11)</f>
        <v>0.0012695461052799181</v>
      </c>
      <c r="L21" s="38">
        <f>IF('IO model'!$D$12=0,0,'Z imported'!L21/'IO model'!$D$12)</f>
        <v>0.0007189219183569936</v>
      </c>
      <c r="M21" s="38">
        <f>IF('IO model'!$D$13=0,0,'Z imported'!M21/'IO model'!$D$13)</f>
        <v>0.0014006191530887139</v>
      </c>
      <c r="N21" s="38">
        <f>IF('IO model'!$D$14=0,0,'Z imported'!N21/'IO model'!$D$14)</f>
        <v>0.0010070417569783801</v>
      </c>
      <c r="O21" s="38">
        <f>IF('IO model'!$D$15=0,0,'Z imported'!O21/'IO model'!$D$15)</f>
        <v>0.0025906292821549284</v>
      </c>
      <c r="P21" s="38">
        <f>IF('IO model'!$D$16=0,0,'Z imported'!P21/'IO model'!$D$16)</f>
        <v>0.0013525491883952412</v>
      </c>
      <c r="Q21" s="38">
        <f>IF('IO model'!$D$17=0,0,'Z imported'!Q21/'IO model'!$D$17)</f>
        <v>0.002049212895638147</v>
      </c>
      <c r="R21" s="38">
        <f>IF('IO model'!$D$18=0,0,'Z imported'!R21/'IO model'!$D$18)</f>
        <v>0.003151331928510506</v>
      </c>
      <c r="S21" s="38">
        <f>IF('IO model'!$D$19=0,0,'Z imported'!S21/'IO model'!$D$19)</f>
        <v>0.0035737437959914944</v>
      </c>
      <c r="T21" s="38">
        <f>IF('IO model'!$D$20=0,0,'Z imported'!T21/'IO model'!$D$20)</f>
        <v>0.004922777943733231</v>
      </c>
      <c r="U21" s="38">
        <f>IF('IO model'!$D$21=0,0,'Z imported'!U21/'IO model'!$D$21)</f>
        <v>0.024820638874118058</v>
      </c>
      <c r="V21" s="38">
        <f>IF('IO model'!$D$22=0,0,'Z imported'!V21/'IO model'!$D$22)</f>
        <v>0.008211816153762765</v>
      </c>
      <c r="W21" s="38">
        <f>IF('IO model'!$D$23=0,0,'Z imported'!W21/'IO model'!$D$23)</f>
        <v>0.008565396019939876</v>
      </c>
      <c r="X21" s="38">
        <f>IF('IO model'!$D$24=0,0,'Z imported'!X21/'IO model'!$D$24)</f>
        <v>0.0012922157750330195</v>
      </c>
      <c r="Y21" s="38">
        <f>IF('IO model'!$D$25=0,0,'Z imported'!Y21/'IO model'!$D$25)</f>
        <v>0.010721426593241459</v>
      </c>
      <c r="Z21" s="38">
        <f>IF('IO model'!$D$26=0,0,'Z imported'!Z21/'IO model'!$D$26)</f>
        <v>0.0007613923792364446</v>
      </c>
      <c r="AA21" s="38">
        <f>IF('IO model'!$D$27=0,0,'Z imported'!AA21/'IO model'!$D$27)</f>
        <v>0.0012358825013577602</v>
      </c>
      <c r="AB21" s="38">
        <f>IF('IO model'!$D$28=0,0,'Z imported'!AB21/'IO model'!$D$28)</f>
        <v>0.0016729576018945736</v>
      </c>
      <c r="AC21" s="38">
        <f>IF('IO model'!$D$29=0,0,'Z imported'!AC21/'IO model'!$D$29)</f>
        <v>0.0021418963779649505</v>
      </c>
      <c r="AD21" s="38">
        <f>IF('IO model'!$D$30=0,0,'Z imported'!AD21/'IO model'!$D$30)</f>
        <v>0.0016204239883796177</v>
      </c>
      <c r="AE21" s="38">
        <f>IF('IO model'!$D$31=0,0,'Z imported'!AE21/'IO model'!$D$31)</f>
        <v>0.0003438412583636832</v>
      </c>
      <c r="AF21" s="38">
        <f>IF('IO model'!$D$32=0,0,'Z imported'!AF21/'IO model'!$D$32)</f>
        <v>0.00023124392728199257</v>
      </c>
      <c r="AG21" s="38">
        <f>IF('IO model'!$D$33=0,0,'Z imported'!AG21/'IO model'!$D$33)</f>
        <v>0.00039305559476758166</v>
      </c>
      <c r="AH21" s="38">
        <f>IF('IO model'!$D$34=0,0,'Z imported'!AH21/'IO model'!$D$34)</f>
        <v>0.0006487880921639529</v>
      </c>
      <c r="AI21" s="38">
        <f>IF('IO model'!$D$35=0,0,'Z imported'!AI21/'IO model'!$D$35)</f>
        <v>0.0010015532616913785</v>
      </c>
      <c r="AJ21" s="38">
        <f>IF('IO model'!$D$36=0,0,'Z imported'!AJ21/'IO model'!$D$36)</f>
        <v>0.0009232807530253894</v>
      </c>
      <c r="AK21" s="38">
        <f>IF('IO model'!$D$37=0,0,'Z imported'!AK21/'IO model'!$D$37)</f>
        <v>0.00014605967679970095</v>
      </c>
      <c r="AL21" s="38">
        <f>IF('IO model'!$D$38=0,0,'Z imported'!AL21/'IO model'!$D$38)</f>
        <v>0.0001782273944968744</v>
      </c>
      <c r="AM21" s="38">
        <f>IF('IO model'!$D$39=0,0,'Z imported'!AM21/'IO model'!$D$39)</f>
        <v>0.0004057909715575776</v>
      </c>
      <c r="AN21" s="38">
        <f>IF('IO model'!$D$40=0,0,'Z imported'!AN21/'IO model'!$D$40)</f>
        <v>0.00026248939612373275</v>
      </c>
      <c r="AO21" s="38">
        <f>IF('IO model'!$D$41=0,0,'Z imported'!AO21/'IO model'!$D$41)</f>
        <v>0.0006592076498288966</v>
      </c>
      <c r="AP21" s="38">
        <f>IF('IO model'!$D$42=0,0,'Z imported'!AP21/'IO model'!$D$42)</f>
        <v>0.00036913377574955287</v>
      </c>
      <c r="AQ21" s="38">
        <f>IF('IO model'!$D$43=0,0,'Z imported'!AQ21/'IO model'!$D$43)</f>
        <v>0.00003834881047382711</v>
      </c>
      <c r="AR21" s="38">
        <f>IF('IO model'!$D$44=0,0,'Z imported'!AR21/'IO model'!$D$44)</f>
        <v>0.000053092567264917696</v>
      </c>
      <c r="AS21" s="38">
        <f>IF('IO model'!$D$45=0,0,'Z imported'!AS21/'IO model'!$D$45)</f>
        <v>0.00004047321540423427</v>
      </c>
      <c r="AT21" s="38">
        <f>IF('IO model'!$D$46=0,0,'Z imported'!AT21/'IO model'!$D$46)</f>
        <v>0.00005202352051177866</v>
      </c>
      <c r="AU21" s="38">
        <f>IF('IO model'!$D$47=0,0,'Z imported'!AU21/'IO model'!$D$47)</f>
        <v>0.0001735522890647419</v>
      </c>
      <c r="AV21" s="38">
        <f>IF('IO model'!$D$48=0,0,'Z imported'!AV21/'IO model'!$D$48)</f>
        <v>0.0010490207578550555</v>
      </c>
      <c r="AW21" s="38">
        <f>IF('IO model'!$D$49=0,0,'Z imported'!AW21/'IO model'!$D$49)</f>
        <v>0.0005151261814816006</v>
      </c>
      <c r="AX21" s="38">
        <f>IF('IO model'!$D$50=0,0,'Z imported'!AX21/'IO model'!$D$50)</f>
        <v>0.00015463424945921447</v>
      </c>
      <c r="AY21" s="38">
        <f>IF('IO model'!$D$51=0,0,'Z imported'!AY21/'IO model'!$D$51)</f>
        <v>0.0003600937472731809</v>
      </c>
      <c r="AZ21" s="38">
        <f>IF('IO model'!$D$52=0,0,'Z imported'!AZ21/'IO model'!$D$52)</f>
        <v>0.0011160653701634904</v>
      </c>
      <c r="BA21" s="38">
        <f>IF('IO model'!$D$53=0,0,'Z imported'!BA21/'IO model'!$D$53)</f>
        <v>0.00006441060645162399</v>
      </c>
      <c r="BB21" s="38">
        <f>IF('IO model'!$D$54=0,0,'Z imported'!BB21/'IO model'!$D$54)</f>
        <v>0.0001723272718279216</v>
      </c>
      <c r="BC21" s="38">
        <f>IF('IO model'!$D$55=0,0,'Z imported'!BC21/'IO model'!$D$55)</f>
        <v>0.0006295346239341635</v>
      </c>
      <c r="BD21" s="38">
        <f>IF('IO model'!$D$56=0,0,'Z imported'!BD21/'IO model'!$D$56)</f>
        <v>0.00015689794797809777</v>
      </c>
      <c r="BE21" s="38">
        <f>IF('IO model'!$D$57=0,0,'Z imported'!BE21/'IO model'!$D$57)</f>
        <v>0.00007148800103027449</v>
      </c>
      <c r="BF21" s="38">
        <f>IF('IO model'!$D$58=0,0,'Z imported'!BF21/'IO model'!$D$58)</f>
        <v>0.00019916761014813987</v>
      </c>
      <c r="BG21" s="38">
        <f>IF('IO model'!$D$59=0,0,'Z imported'!BG21/'IO model'!$D$59)</f>
        <v>0.00016100707435207103</v>
      </c>
      <c r="BH21" s="38">
        <f>IF('IO model'!$D$60=0,0,'Z imported'!BH21/'IO model'!$D$60)</f>
        <v>0.0004473318076045533</v>
      </c>
      <c r="BI21" s="38">
        <f>IF('IO model'!$D$61=0,0,'Z imported'!BI21/'IO model'!$D$61)</f>
        <v>0.00026803955982988273</v>
      </c>
      <c r="BJ21" s="38">
        <f>IF('IO model'!$D$62=0,0,'Z imported'!BJ21/'IO model'!$D$62)</f>
        <v>0.0003249320661941254</v>
      </c>
      <c r="BK21" s="38">
        <f>IF('IO model'!$D$63=0,0,'Z imported'!BK21/'IO model'!$D$63)</f>
        <v>0.0013716606780190595</v>
      </c>
      <c r="BL21" s="38">
        <f>IF('IO model'!$D$64=0,0,'Z imported'!BL21/'IO model'!$D$64)</f>
        <v>0.0002418588764064014</v>
      </c>
      <c r="BM21" s="38">
        <f>IF('IO model'!$D$65=0,0,'Z imported'!BM21/'IO model'!$D$65)</f>
        <v>0</v>
      </c>
      <c r="BN21" s="38">
        <f>IF('IO model'!$D$66=0,0,'Z imported'!BN21/'IO model'!$D$66)</f>
        <v>0</v>
      </c>
    </row>
    <row r="22" spans="1:66" x14ac:dyDescent="0.25">
      <c r="A22" s="36" t="s">
        <v>113</v>
      </c>
      <c r="B22" s="27" t="s">
        <v>334</v>
      </c>
      <c r="C22" s="38">
        <f>IF('IO model'!$D$3=0,0,'Z imported'!C22/'IO model'!$D$3)</f>
        <v>0.00019848699491213415</v>
      </c>
      <c r="D22" s="38">
        <f>IF('IO model'!$D$4=0,0,'Z imported'!D22/'IO model'!$D$4)</f>
        <v>0.00019375469374748795</v>
      </c>
      <c r="E22" s="38">
        <f>IF('IO model'!$D$5=0,0,'Z imported'!E22/'IO model'!$D$5)</f>
        <v>0.00016288966261478627</v>
      </c>
      <c r="F22" s="38">
        <f>IF('IO model'!$D$6=0,0,'Z imported'!F22/'IO model'!$D$6)</f>
        <v>0.0001156861196855541</v>
      </c>
      <c r="G22" s="38">
        <f>IF('IO model'!$D$7=0,0,'Z imported'!G22/'IO model'!$D$7)</f>
        <v>0.00005834863789409244</v>
      </c>
      <c r="H22" s="38">
        <f>IF('IO model'!$D$8=0,0,'Z imported'!H22/'IO model'!$D$8)</f>
        <v>0.000112866024076914</v>
      </c>
      <c r="I22" s="38">
        <f>IF('IO model'!$D$9=0,0,'Z imported'!I22/'IO model'!$D$9)</f>
        <v>0.00012559764962668643</v>
      </c>
      <c r="J22" s="38">
        <f>IF('IO model'!$D$10=0,0,'Z imported'!J22/'IO model'!$D$10)</f>
        <v>0.00003721143763026806</v>
      </c>
      <c r="K22" s="38">
        <f>IF('IO model'!$D$11=0,0,'Z imported'!K22/'IO model'!$D$11)</f>
        <v>0.0000341199401195051</v>
      </c>
      <c r="L22" s="38">
        <f>IF('IO model'!$D$12=0,0,'Z imported'!L22/'IO model'!$D$12)</f>
        <v>0.00004445046097148504</v>
      </c>
      <c r="M22" s="38">
        <f>IF('IO model'!$D$13=0,0,'Z imported'!M22/'IO model'!$D$13)</f>
        <v>0.0003183225347928894</v>
      </c>
      <c r="N22" s="38">
        <f>IF('IO model'!$D$14=0,0,'Z imported'!N22/'IO model'!$D$14)</f>
        <v>0.00009311503151109556</v>
      </c>
      <c r="O22" s="38">
        <f>IF('IO model'!$D$15=0,0,'Z imported'!O22/'IO model'!$D$15)</f>
        <v>0.00030018002393031795</v>
      </c>
      <c r="P22" s="38">
        <f>IF('IO model'!$D$16=0,0,'Z imported'!P22/'IO model'!$D$16)</f>
        <v>0.0006128797295955069</v>
      </c>
      <c r="Q22" s="38">
        <f>IF('IO model'!$D$17=0,0,'Z imported'!Q22/'IO model'!$D$17)</f>
        <v>0.00012754189810951916</v>
      </c>
      <c r="R22" s="38">
        <f>IF('IO model'!$D$18=0,0,'Z imported'!R22/'IO model'!$D$18)</f>
        <v>0.0003940564827091119</v>
      </c>
      <c r="S22" s="38">
        <f>IF('IO model'!$D$19=0,0,'Z imported'!S22/'IO model'!$D$19)</f>
        <v>0.00041949425282660754</v>
      </c>
      <c r="T22" s="38">
        <f>IF('IO model'!$D$20=0,0,'Z imported'!T22/'IO model'!$D$20)</f>
        <v>0.0011598426102142458</v>
      </c>
      <c r="U22" s="38">
        <f>IF('IO model'!$D$21=0,0,'Z imported'!U22/'IO model'!$D$21)</f>
        <v>0.0015290651455402242</v>
      </c>
      <c r="V22" s="38">
        <f>IF('IO model'!$D$22=0,0,'Z imported'!V22/'IO model'!$D$22)</f>
        <v>0.03333262547677152</v>
      </c>
      <c r="W22" s="38">
        <f>IF('IO model'!$D$23=0,0,'Z imported'!W22/'IO model'!$D$23)</f>
        <v>0.0013231933701819418</v>
      </c>
      <c r="X22" s="38">
        <f>IF('IO model'!$D$24=0,0,'Z imported'!X22/'IO model'!$D$24)</f>
        <v>0.00025930034623382315</v>
      </c>
      <c r="Y22" s="38">
        <f>IF('IO model'!$D$25=0,0,'Z imported'!Y22/'IO model'!$D$25)</f>
        <v>0.0026052405681168023</v>
      </c>
      <c r="Z22" s="38">
        <f>IF('IO model'!$D$26=0,0,'Z imported'!Z22/'IO model'!$D$26)</f>
        <v>0.00007214788816970179</v>
      </c>
      <c r="AA22" s="38">
        <f>IF('IO model'!$D$27=0,0,'Z imported'!AA22/'IO model'!$D$27)</f>
        <v>0.00007982632073360388</v>
      </c>
      <c r="AB22" s="38">
        <f>IF('IO model'!$D$28=0,0,'Z imported'!AB22/'IO model'!$D$28)</f>
        <v>0.00027934229338646803</v>
      </c>
      <c r="AC22" s="38">
        <f>IF('IO model'!$D$29=0,0,'Z imported'!AC22/'IO model'!$D$29)</f>
        <v>0.0001445137886151254</v>
      </c>
      <c r="AD22" s="38">
        <f>IF('IO model'!$D$30=0,0,'Z imported'!AD22/'IO model'!$D$30)</f>
        <v>0.008202304138050375</v>
      </c>
      <c r="AE22" s="38">
        <f>IF('IO model'!$D$31=0,0,'Z imported'!AE22/'IO model'!$D$31)</f>
        <v>0.000100428882393353</v>
      </c>
      <c r="AF22" s="38">
        <f>IF('IO model'!$D$32=0,0,'Z imported'!AF22/'IO model'!$D$32)</f>
        <v>0.000058257054211088406</v>
      </c>
      <c r="AG22" s="38">
        <f>IF('IO model'!$D$33=0,0,'Z imported'!AG22/'IO model'!$D$33)</f>
        <v>0.0017071693081470388</v>
      </c>
      <c r="AH22" s="38">
        <f>IF('IO model'!$D$34=0,0,'Z imported'!AH22/'IO model'!$D$34)</f>
        <v>0.00011027681196173011</v>
      </c>
      <c r="AI22" s="38">
        <f>IF('IO model'!$D$35=0,0,'Z imported'!AI22/'IO model'!$D$35)</f>
        <v>0.00044984483200415044</v>
      </c>
      <c r="AJ22" s="38">
        <f>IF('IO model'!$D$36=0,0,'Z imported'!AJ22/'IO model'!$D$36)</f>
        <v>0.00030701832483456896</v>
      </c>
      <c r="AK22" s="38">
        <f>IF('IO model'!$D$37=0,0,'Z imported'!AK22/'IO model'!$D$37)</f>
        <v>0.00008998937433156932</v>
      </c>
      <c r="AL22" s="38">
        <f>IF('IO model'!$D$38=0,0,'Z imported'!AL22/'IO model'!$D$38)</f>
        <v>0.000019264781579624223</v>
      </c>
      <c r="AM22" s="38">
        <f>IF('IO model'!$D$39=0,0,'Z imported'!AM22/'IO model'!$D$39)</f>
        <v>0.00005422596501882997</v>
      </c>
      <c r="AN22" s="38">
        <f>IF('IO model'!$D$40=0,0,'Z imported'!AN22/'IO model'!$D$40)</f>
        <v>0.0000567857854748914</v>
      </c>
      <c r="AO22" s="38">
        <f>IF('IO model'!$D$41=0,0,'Z imported'!AO22/'IO model'!$D$41)</f>
        <v>0.00008537755464744301</v>
      </c>
      <c r="AP22" s="38">
        <f>IF('IO model'!$D$42=0,0,'Z imported'!AP22/'IO model'!$D$42)</f>
        <v>0.00006985328270512551</v>
      </c>
      <c r="AQ22" s="38">
        <f>IF('IO model'!$D$43=0,0,'Z imported'!AQ22/'IO model'!$D$43)</f>
        <v>0.00001989344543329781</v>
      </c>
      <c r="AR22" s="38">
        <f>IF('IO model'!$D$44=0,0,'Z imported'!AR22/'IO model'!$D$44)</f>
        <v>0.000011216739563010783</v>
      </c>
      <c r="AS22" s="38">
        <f>IF('IO model'!$D$45=0,0,'Z imported'!AS22/'IO model'!$D$45)</f>
        <v>0.000024733631635920947</v>
      </c>
      <c r="AT22" s="38">
        <f>IF('IO model'!$D$46=0,0,'Z imported'!AT22/'IO model'!$D$46)</f>
        <v>0.00001185586155692312</v>
      </c>
      <c r="AU22" s="38">
        <f>IF('IO model'!$D$47=0,0,'Z imported'!AU22/'IO model'!$D$47)</f>
        <v>0.00004479906648622403</v>
      </c>
      <c r="AV22" s="38">
        <f>IF('IO model'!$D$48=0,0,'Z imported'!AV22/'IO model'!$D$48)</f>
        <v>0.00006935490129526409</v>
      </c>
      <c r="AW22" s="38">
        <f>IF('IO model'!$D$49=0,0,'Z imported'!AW22/'IO model'!$D$49)</f>
        <v>0.0002027927576109385</v>
      </c>
      <c r="AX22" s="38">
        <f>IF('IO model'!$D$50=0,0,'Z imported'!AX22/'IO model'!$D$50)</f>
        <v>0.000057336294743304234</v>
      </c>
      <c r="AY22" s="38">
        <f>IF('IO model'!$D$51=0,0,'Z imported'!AY22/'IO model'!$D$51)</f>
        <v>0.00020401215715818436</v>
      </c>
      <c r="AZ22" s="38">
        <f>IF('IO model'!$D$52=0,0,'Z imported'!AZ22/'IO model'!$D$52)</f>
        <v>0.0003748264290359388</v>
      </c>
      <c r="BA22" s="38">
        <f>IF('IO model'!$D$53=0,0,'Z imported'!BA22/'IO model'!$D$53)</f>
        <v>0.000028340666838714553</v>
      </c>
      <c r="BB22" s="38">
        <f>IF('IO model'!$D$54=0,0,'Z imported'!BB22/'IO model'!$D$54)</f>
        <v>0.00005824023538628831</v>
      </c>
      <c r="BC22" s="38">
        <f>IF('IO model'!$D$55=0,0,'Z imported'!BC22/'IO model'!$D$55)</f>
        <v>0.00008102300238336136</v>
      </c>
      <c r="BD22" s="38">
        <f>IF('IO model'!$D$56=0,0,'Z imported'!BD22/'IO model'!$D$56)</f>
        <v>0.00007141849805924062</v>
      </c>
      <c r="BE22" s="38">
        <f>IF('IO model'!$D$57=0,0,'Z imported'!BE22/'IO model'!$D$57)</f>
        <v>0.00001800438544466172</v>
      </c>
      <c r="BF22" s="38">
        <f>IF('IO model'!$D$58=0,0,'Z imported'!BF22/'IO model'!$D$58)</f>
        <v>0.000037393758670727626</v>
      </c>
      <c r="BG22" s="38">
        <f>IF('IO model'!$D$59=0,0,'Z imported'!BG22/'IO model'!$D$59)</f>
        <v>0.00003633263877131499</v>
      </c>
      <c r="BH22" s="38">
        <f>IF('IO model'!$D$60=0,0,'Z imported'!BH22/'IO model'!$D$60)</f>
        <v>0.00005629834456681695</v>
      </c>
      <c r="BI22" s="38">
        <f>IF('IO model'!$D$61=0,0,'Z imported'!BI22/'IO model'!$D$61)</f>
        <v>0.00011704784272047277</v>
      </c>
      <c r="BJ22" s="38">
        <f>IF('IO model'!$D$62=0,0,'Z imported'!BJ22/'IO model'!$D$62)</f>
        <v>0.00013457363449455813</v>
      </c>
      <c r="BK22" s="38">
        <f>IF('IO model'!$D$63=0,0,'Z imported'!BK22/'IO model'!$D$63)</f>
        <v>0.00010310888923605686</v>
      </c>
      <c r="BL22" s="38">
        <f>IF('IO model'!$D$64=0,0,'Z imported'!BL22/'IO model'!$D$64)</f>
        <v>0.00003765785137029496</v>
      </c>
      <c r="BM22" s="38">
        <f>IF('IO model'!$D$65=0,0,'Z imported'!BM22/'IO model'!$D$65)</f>
        <v>0</v>
      </c>
      <c r="BN22" s="38">
        <f>IF('IO model'!$D$66=0,0,'Z imported'!BN22/'IO model'!$D$66)</f>
        <v>0</v>
      </c>
    </row>
    <row r="23" spans="1:66" x14ac:dyDescent="0.25">
      <c r="A23" s="36" t="s">
        <v>115</v>
      </c>
      <c r="B23" s="27" t="s">
        <v>335</v>
      </c>
      <c r="C23" s="38">
        <f>IF('IO model'!$D$3=0,0,'Z imported'!C23/'IO model'!$D$3)</f>
        <v>0.0000787314289405211</v>
      </c>
      <c r="D23" s="38">
        <f>IF('IO model'!$D$4=0,0,'Z imported'!D23/'IO model'!$D$4)</f>
        <v>0.00023058409834411788</v>
      </c>
      <c r="E23" s="38">
        <f>IF('IO model'!$D$5=0,0,'Z imported'!E23/'IO model'!$D$5)</f>
        <v>0.00013574138551232192</v>
      </c>
      <c r="F23" s="38">
        <f>IF('IO model'!$D$6=0,0,'Z imported'!F23/'IO model'!$D$6)</f>
        <v>0.00038837483037293163</v>
      </c>
      <c r="G23" s="38">
        <f>IF('IO model'!$D$7=0,0,'Z imported'!G23/'IO model'!$D$7)</f>
        <v>0.00003892361846907301</v>
      </c>
      <c r="H23" s="38">
        <f>IF('IO model'!$D$8=0,0,'Z imported'!H23/'IO model'!$D$8)</f>
        <v>0.000043916740885958755</v>
      </c>
      <c r="I23" s="38">
        <f>IF('IO model'!$D$9=0,0,'Z imported'!I23/'IO model'!$D$9)</f>
        <v>0.00005148372124337147</v>
      </c>
      <c r="J23" s="38">
        <f>IF('IO model'!$D$10=0,0,'Z imported'!J23/'IO model'!$D$10)</f>
        <v>0.0000376597682041267</v>
      </c>
      <c r="K23" s="38">
        <f>IF('IO model'!$D$11=0,0,'Z imported'!K23/'IO model'!$D$11)</f>
        <v>0.000027011619261274867</v>
      </c>
      <c r="L23" s="38">
        <f>IF('IO model'!$D$12=0,0,'Z imported'!L23/'IO model'!$D$12)</f>
        <v>0.000022225230485742523</v>
      </c>
      <c r="M23" s="38">
        <f>IF('IO model'!$D$13=0,0,'Z imported'!M23/'IO model'!$D$13)</f>
        <v>0.00005247594261684762</v>
      </c>
      <c r="N23" s="38">
        <f>IF('IO model'!$D$14=0,0,'Z imported'!N23/'IO model'!$D$14)</f>
        <v>0.00010145770774474862</v>
      </c>
      <c r="O23" s="38">
        <f>IF('IO model'!$D$15=0,0,'Z imported'!O23/'IO model'!$D$15)</f>
        <v>0.0002331930718114141</v>
      </c>
      <c r="P23" s="38">
        <f>IF('IO model'!$D$16=0,0,'Z imported'!P23/'IO model'!$D$16)</f>
        <v>0.00005982067342276587</v>
      </c>
      <c r="Q23" s="38">
        <f>IF('IO model'!$D$17=0,0,'Z imported'!Q23/'IO model'!$D$17)</f>
        <v>0.00008542525885840069</v>
      </c>
      <c r="R23" s="38">
        <f>IF('IO model'!$D$18=0,0,'Z imported'!R23/'IO model'!$D$18)</f>
        <v>0.0001833490577282348</v>
      </c>
      <c r="S23" s="38">
        <f>IF('IO model'!$D$19=0,0,'Z imported'!S23/'IO model'!$D$19)</f>
        <v>0.00033319537427798095</v>
      </c>
      <c r="T23" s="38">
        <f>IF('IO model'!$D$20=0,0,'Z imported'!T23/'IO model'!$D$20)</f>
        <v>0.0003861816522709325</v>
      </c>
      <c r="U23" s="38">
        <f>IF('IO model'!$D$21=0,0,'Z imported'!U23/'IO model'!$D$21)</f>
        <v>0.00017298949383046314</v>
      </c>
      <c r="V23" s="38">
        <f>IF('IO model'!$D$22=0,0,'Z imported'!V23/'IO model'!$D$22)</f>
        <v>0.00043194705653304145</v>
      </c>
      <c r="W23" s="38">
        <f>IF('IO model'!$D$23=0,0,'Z imported'!W23/'IO model'!$D$23)</f>
        <v>0.09176021728073686</v>
      </c>
      <c r="X23" s="38">
        <f>IF('IO model'!$D$24=0,0,'Z imported'!X23/'IO model'!$D$24)</f>
        <v>0.0005107431062181365</v>
      </c>
      <c r="Y23" s="38">
        <f>IF('IO model'!$D$25=0,0,'Z imported'!Y23/'IO model'!$D$25)</f>
        <v>0.008266620927968444</v>
      </c>
      <c r="Z23" s="38">
        <f>IF('IO model'!$D$26=0,0,'Z imported'!Z23/'IO model'!$D$26)</f>
        <v>0.000058039761522656143</v>
      </c>
      <c r="AA23" s="38">
        <f>IF('IO model'!$D$27=0,0,'Z imported'!AA23/'IO model'!$D$27)</f>
        <v>0.000019956580183400973</v>
      </c>
      <c r="AB23" s="38">
        <f>IF('IO model'!$D$28=0,0,'Z imported'!AB23/'IO model'!$D$28)</f>
        <v>0.00008394029505701747</v>
      </c>
      <c r="AC23" s="38">
        <f>IF('IO model'!$D$29=0,0,'Z imported'!AC23/'IO model'!$D$29)</f>
        <v>0.00009487196222636335</v>
      </c>
      <c r="AD23" s="38">
        <f>IF('IO model'!$D$30=0,0,'Z imported'!AD23/'IO model'!$D$30)</f>
        <v>0.0006161204986957592</v>
      </c>
      <c r="AE23" s="38">
        <f>IF('IO model'!$D$31=0,0,'Z imported'!AE23/'IO model'!$D$31)</f>
        <v>0.00006411561418332706</v>
      </c>
      <c r="AF23" s="38">
        <f>IF('IO model'!$D$32=0,0,'Z imported'!AF23/'IO model'!$D$32)</f>
        <v>0.00004862189057433871</v>
      </c>
      <c r="AG23" s="38">
        <f>IF('IO model'!$D$33=0,0,'Z imported'!AG23/'IO model'!$D$33)</f>
        <v>0.001701082450501544</v>
      </c>
      <c r="AH23" s="38">
        <f>IF('IO model'!$D$34=0,0,'Z imported'!AH23/'IO model'!$D$34)</f>
        <v>0.0008118433005120363</v>
      </c>
      <c r="AI23" s="38">
        <f>IF('IO model'!$D$35=0,0,'Z imported'!AI23/'IO model'!$D$35)</f>
        <v>0.012674741940280091</v>
      </c>
      <c r="AJ23" s="38">
        <f>IF('IO model'!$D$36=0,0,'Z imported'!AJ23/'IO model'!$D$36)</f>
        <v>0.0004518330399015315</v>
      </c>
      <c r="AK23" s="38">
        <f>IF('IO model'!$D$37=0,0,'Z imported'!AK23/'IO model'!$D$37)</f>
        <v>0.000020074552735503927</v>
      </c>
      <c r="AL23" s="38">
        <f>IF('IO model'!$D$38=0,0,'Z imported'!AL23/'IO model'!$D$38)</f>
        <v>0.00002275722736306487</v>
      </c>
      <c r="AM23" s="38">
        <f>IF('IO model'!$D$39=0,0,'Z imported'!AM23/'IO model'!$D$39)</f>
        <v>0.00006507115802259596</v>
      </c>
      <c r="AN23" s="38">
        <f>IF('IO model'!$D$40=0,0,'Z imported'!AN23/'IO model'!$D$40)</f>
        <v>0.000019701190879043962</v>
      </c>
      <c r="AO23" s="38">
        <f>IF('IO model'!$D$41=0,0,'Z imported'!AO23/'IO model'!$D$41)</f>
        <v>0.00004965837362147195</v>
      </c>
      <c r="AP23" s="38">
        <f>IF('IO model'!$D$42=0,0,'Z imported'!AP23/'IO model'!$D$42)</f>
        <v>0.00009933681111962653</v>
      </c>
      <c r="AQ23" s="38">
        <f>IF('IO model'!$D$43=0,0,'Z imported'!AQ23/'IO model'!$D$43)</f>
        <v>0.000011025283011225293</v>
      </c>
      <c r="AR23" s="38">
        <f>IF('IO model'!$D$44=0,0,'Z imported'!AR23/'IO model'!$D$44)</f>
        <v>0.000008225609012874573</v>
      </c>
      <c r="AS23" s="38">
        <f>IF('IO model'!$D$45=0,0,'Z imported'!AS23/'IO model'!$D$45)</f>
        <v>0.00001863052772575863</v>
      </c>
      <c r="AT23" s="38">
        <f>IF('IO model'!$D$46=0,0,'Z imported'!AT23/'IO model'!$D$46)</f>
        <v>0.000003461911574621551</v>
      </c>
      <c r="AU23" s="38">
        <f>IF('IO model'!$D$47=0,0,'Z imported'!AU23/'IO model'!$D$47)</f>
        <v>0.000027867135845761404</v>
      </c>
      <c r="AV23" s="38">
        <f>IF('IO model'!$D$48=0,0,'Z imported'!AV23/'IO model'!$D$48)</f>
        <v>0.000040810118768595914</v>
      </c>
      <c r="AW23" s="38">
        <f>IF('IO model'!$D$49=0,0,'Z imported'!AW23/'IO model'!$D$49)</f>
        <v>0.0001746949658937602</v>
      </c>
      <c r="AX23" s="38">
        <f>IF('IO model'!$D$50=0,0,'Z imported'!AX23/'IO model'!$D$50)</f>
        <v>0.00002142871621719452</v>
      </c>
      <c r="AY23" s="38">
        <f>IF('IO model'!$D$51=0,0,'Z imported'!AY23/'IO model'!$D$51)</f>
        <v>0.00038405903079477484</v>
      </c>
      <c r="AZ23" s="38">
        <f>IF('IO model'!$D$52=0,0,'Z imported'!AZ23/'IO model'!$D$52)</f>
        <v>0.0005281768507631693</v>
      </c>
      <c r="BA23" s="38">
        <f>IF('IO model'!$D$53=0,0,'Z imported'!BA23/'IO model'!$D$53)</f>
        <v>0.000011164505118281493</v>
      </c>
      <c r="BB23" s="38">
        <f>IF('IO model'!$D$54=0,0,'Z imported'!BB23/'IO model'!$D$54)</f>
        <v>0.000027923400527672487</v>
      </c>
      <c r="BC23" s="38">
        <f>IF('IO model'!$D$55=0,0,'Z imported'!BC23/'IO model'!$D$55)</f>
        <v>0.0001278815666244156</v>
      </c>
      <c r="BD23" s="38">
        <f>IF('IO model'!$D$56=0,0,'Z imported'!BD23/'IO model'!$D$56)</f>
        <v>0.0010531792160197956</v>
      </c>
      <c r="BE23" s="38">
        <f>IF('IO model'!$D$57=0,0,'Z imported'!BE23/'IO model'!$D$57)</f>
        <v>0.000009319917171354305</v>
      </c>
      <c r="BF23" s="38">
        <f>IF('IO model'!$D$58=0,0,'Z imported'!BF23/'IO model'!$D$58)</f>
        <v>0.0000612332764586755</v>
      </c>
      <c r="BG23" s="38">
        <f>IF('IO model'!$D$59=0,0,'Z imported'!BG23/'IO model'!$D$59)</f>
        <v>0.000016414237820543317</v>
      </c>
      <c r="BH23" s="38">
        <f>IF('IO model'!$D$60=0,0,'Z imported'!BH23/'IO model'!$D$60)</f>
        <v>0.00004276928501975242</v>
      </c>
      <c r="BI23" s="38">
        <f>IF('IO model'!$D$61=0,0,'Z imported'!BI23/'IO model'!$D$61)</f>
        <v>0.00009012683889476402</v>
      </c>
      <c r="BJ23" s="38">
        <f>IF('IO model'!$D$62=0,0,'Z imported'!BJ23/'IO model'!$D$62)</f>
        <v>0.00008856555432547841</v>
      </c>
      <c r="BK23" s="38">
        <f>IF('IO model'!$D$63=0,0,'Z imported'!BK23/'IO model'!$D$63)</f>
        <v>0.00022496484924230592</v>
      </c>
      <c r="BL23" s="38">
        <f>IF('IO model'!$D$64=0,0,'Z imported'!BL23/'IO model'!$D$64)</f>
        <v>0.00009069707865240053</v>
      </c>
      <c r="BM23" s="38">
        <f>IF('IO model'!$D$65=0,0,'Z imported'!BM23/'IO model'!$D$65)</f>
        <v>0</v>
      </c>
      <c r="BN23" s="38">
        <f>IF('IO model'!$D$66=0,0,'Z imported'!BN23/'IO model'!$D$66)</f>
        <v>0</v>
      </c>
    </row>
    <row r="24" spans="1:66" x14ac:dyDescent="0.25">
      <c r="A24" s="36" t="s">
        <v>270</v>
      </c>
      <c r="B24" s="27" t="s">
        <v>336</v>
      </c>
      <c r="C24" s="38">
        <f>IF('IO model'!$D$3=0,0,'Z imported'!C24/'IO model'!$D$3)</f>
        <v>0.00010753561026022395</v>
      </c>
      <c r="D24" s="38">
        <f>IF('IO model'!$D$4=0,0,'Z imported'!D24/'IO model'!$D$4)</f>
        <v>0.000051240910743137316</v>
      </c>
      <c r="E24" s="38">
        <f>IF('IO model'!$D$5=0,0,'Z imported'!E24/'IO model'!$D$5)</f>
        <v>0.00025790863247341164</v>
      </c>
      <c r="F24" s="38">
        <f>IF('IO model'!$D$6=0,0,'Z imported'!F24/'IO model'!$D$6)</f>
        <v>0.00013129456440503365</v>
      </c>
      <c r="G24" s="38">
        <f>IF('IO model'!$D$7=0,0,'Z imported'!G24/'IO model'!$D$7)</f>
        <v>0.0002901980174707447</v>
      </c>
      <c r="H24" s="38">
        <f>IF('IO model'!$D$8=0,0,'Z imported'!H24/'IO model'!$D$8)</f>
        <v>0.0009547499468607434</v>
      </c>
      <c r="I24" s="38">
        <f>IF('IO model'!$D$9=0,0,'Z imported'!I24/'IO model'!$D$9)</f>
        <v>0.0006687226209853306</v>
      </c>
      <c r="J24" s="38">
        <f>IF('IO model'!$D$10=0,0,'Z imported'!J24/'IO model'!$D$10)</f>
        <v>0.0003761493514674084</v>
      </c>
      <c r="K24" s="38">
        <f>IF('IO model'!$D$11=0,0,'Z imported'!K24/'IO model'!$D$11)</f>
        <v>0.00045777586327002654</v>
      </c>
      <c r="L24" s="38">
        <f>IF('IO model'!$D$12=0,0,'Z imported'!L24/'IO model'!$D$12)</f>
        <v>0.00006190002209665479</v>
      </c>
      <c r="M24" s="38">
        <f>IF('IO model'!$D$13=0,0,'Z imported'!M24/'IO model'!$D$13)</f>
        <v>0.000694321330840332</v>
      </c>
      <c r="N24" s="38">
        <f>IF('IO model'!$D$14=0,0,'Z imported'!N24/'IO model'!$D$14)</f>
        <v>0.0016994838843715845</v>
      </c>
      <c r="O24" s="38">
        <f>IF('IO model'!$D$15=0,0,'Z imported'!O24/'IO model'!$D$15)</f>
        <v>0.0005518715846113875</v>
      </c>
      <c r="P24" s="38">
        <f>IF('IO model'!$D$16=0,0,'Z imported'!P24/'IO model'!$D$16)</f>
        <v>0.00035553796468247643</v>
      </c>
      <c r="Q24" s="38">
        <f>IF('IO model'!$D$17=0,0,'Z imported'!Q24/'IO model'!$D$17)</f>
        <v>0.0003105108827806518</v>
      </c>
      <c r="R24" s="38">
        <f>IF('IO model'!$D$18=0,0,'Z imported'!R24/'IO model'!$D$18)</f>
        <v>0.0003559787551878903</v>
      </c>
      <c r="S24" s="38">
        <f>IF('IO model'!$D$19=0,0,'Z imported'!S24/'IO model'!$D$19)</f>
        <v>0.001299334298621184</v>
      </c>
      <c r="T24" s="38">
        <f>IF('IO model'!$D$20=0,0,'Z imported'!T24/'IO model'!$D$20)</f>
        <v>0.0006249498781373694</v>
      </c>
      <c r="U24" s="38">
        <f>IF('IO model'!$D$21=0,0,'Z imported'!U24/'IO model'!$D$21)</f>
        <v>0.00048492738870397587</v>
      </c>
      <c r="V24" s="38">
        <f>IF('IO model'!$D$22=0,0,'Z imported'!V24/'IO model'!$D$22)</f>
        <v>0.0006501461600157048</v>
      </c>
      <c r="W24" s="38">
        <f>IF('IO model'!$D$23=0,0,'Z imported'!W24/'IO model'!$D$23)</f>
        <v>0.0005536818560910869</v>
      </c>
      <c r="X24" s="38">
        <f>IF('IO model'!$D$24=0,0,'Z imported'!X24/'IO model'!$D$24)</f>
        <v>0.010161644835672869</v>
      </c>
      <c r="Y24" s="38">
        <f>IF('IO model'!$D$25=0,0,'Z imported'!Y24/'IO model'!$D$25)</f>
        <v>0.0011434674555781139</v>
      </c>
      <c r="Z24" s="38">
        <f>IF('IO model'!$D$26=0,0,'Z imported'!Z24/'IO model'!$D$26)</f>
        <v>0.00012822322699466805</v>
      </c>
      <c r="AA24" s="38">
        <f>IF('IO model'!$D$27=0,0,'Z imported'!AA24/'IO model'!$D$27)</f>
        <v>0.00011118666102180542</v>
      </c>
      <c r="AB24" s="38">
        <f>IF('IO model'!$D$28=0,0,'Z imported'!AB24/'IO model'!$D$28)</f>
        <v>0.00022154733613409533</v>
      </c>
      <c r="AC24" s="38">
        <f>IF('IO model'!$D$29=0,0,'Z imported'!AC24/'IO model'!$D$29)</f>
        <v>0.0004758853489859565</v>
      </c>
      <c r="AD24" s="38">
        <f>IF('IO model'!$D$30=0,0,'Z imported'!AD24/'IO model'!$D$30)</f>
        <v>0.0001880607514996245</v>
      </c>
      <c r="AE24" s="38">
        <f>IF('IO model'!$D$31=0,0,'Z imported'!AE24/'IO model'!$D$31)</f>
        <v>0.00023098642950471193</v>
      </c>
      <c r="AF24" s="38">
        <f>IF('IO model'!$D$32=0,0,'Z imported'!AF24/'IO model'!$D$32)</f>
        <v>0.0003424943814952043</v>
      </c>
      <c r="AG24" s="38">
        <f>IF('IO model'!$D$33=0,0,'Z imported'!AG24/'IO model'!$D$33)</f>
        <v>0.0001392206801895059</v>
      </c>
      <c r="AH24" s="38">
        <f>IF('IO model'!$D$34=0,0,'Z imported'!AH24/'IO model'!$D$34)</f>
        <v>0.00017464070999386827</v>
      </c>
      <c r="AI24" s="38">
        <f>IF('IO model'!$D$35=0,0,'Z imported'!AI24/'IO model'!$D$35)</f>
        <v>0.00018854255968669034</v>
      </c>
      <c r="AJ24" s="38">
        <f>IF('IO model'!$D$36=0,0,'Z imported'!AJ24/'IO model'!$D$36)</f>
        <v>0.00010238581199739138</v>
      </c>
      <c r="AK24" s="38">
        <f>IF('IO model'!$D$37=0,0,'Z imported'!AK24/'IO model'!$D$37)</f>
        <v>0.00004430246120938797</v>
      </c>
      <c r="AL24" s="38">
        <f>IF('IO model'!$D$38=0,0,'Z imported'!AL24/'IO model'!$D$38)</f>
        <v>0.0003854082911338857</v>
      </c>
      <c r="AM24" s="38">
        <f>IF('IO model'!$D$39=0,0,'Z imported'!AM24/'IO model'!$D$39)</f>
        <v>0.0004017240241811653</v>
      </c>
      <c r="AN24" s="38">
        <f>IF('IO model'!$D$40=0,0,'Z imported'!AN24/'IO model'!$D$40)</f>
        <v>0.001030256393615887</v>
      </c>
      <c r="AO24" s="38">
        <f>IF('IO model'!$D$41=0,0,'Z imported'!AO24/'IO model'!$D$41)</f>
        <v>0.0002909806454310812</v>
      </c>
      <c r="AP24" s="38">
        <f>IF('IO model'!$D$42=0,0,'Z imported'!AP24/'IO model'!$D$42)</f>
        <v>0.0002853098365034022</v>
      </c>
      <c r="AQ24" s="38">
        <f>IF('IO model'!$D$43=0,0,'Z imported'!AQ24/'IO model'!$D$43)</f>
        <v>0.00004985345361597525</v>
      </c>
      <c r="AR24" s="38">
        <f>IF('IO model'!$D$44=0,0,'Z imported'!AR24/'IO model'!$D$44)</f>
        <v>0.000035395044843278466</v>
      </c>
      <c r="AS24" s="38">
        <f>IF('IO model'!$D$45=0,0,'Z imported'!AS24/'IO model'!$D$45)</f>
        <v>0.00007677062286993645</v>
      </c>
      <c r="AT24" s="38">
        <f>IF('IO model'!$D$46=0,0,'Z imported'!AT24/'IO model'!$D$46)</f>
        <v>0.00005837826230628944</v>
      </c>
      <c r="AU24" s="38">
        <f>IF('IO model'!$D$47=0,0,'Z imported'!AU24/'IO model'!$D$47)</f>
        <v>0.00012972328110479435</v>
      </c>
      <c r="AV24" s="38">
        <f>IF('IO model'!$D$48=0,0,'Z imported'!AV24/'IO model'!$D$48)</f>
        <v>0.00019713740432480213</v>
      </c>
      <c r="AW24" s="38">
        <f>IF('IO model'!$D$49=0,0,'Z imported'!AW24/'IO model'!$D$49)</f>
        <v>0.0004662604567560732</v>
      </c>
      <c r="AX24" s="38">
        <f>IF('IO model'!$D$50=0,0,'Z imported'!AX24/'IO model'!$D$50)</f>
        <v>0.00041641208000440155</v>
      </c>
      <c r="AY24" s="38">
        <f>IF('IO model'!$D$51=0,0,'Z imported'!AY24/'IO model'!$D$51)</f>
        <v>0.0005124883706925476</v>
      </c>
      <c r="AZ24" s="38">
        <f>IF('IO model'!$D$52=0,0,'Z imported'!AZ24/'IO model'!$D$52)</f>
        <v>0.0003650554287134958</v>
      </c>
      <c r="BA24" s="38">
        <f>IF('IO model'!$D$53=0,0,'Z imported'!BA24/'IO model'!$D$53)</f>
        <v>0.00011937432395700979</v>
      </c>
      <c r="BB24" s="38">
        <f>IF('IO model'!$D$54=0,0,'Z imported'!BB24/'IO model'!$D$54)</f>
        <v>0.00006063366971723168</v>
      </c>
      <c r="BC24" s="38">
        <f>IF('IO model'!$D$55=0,0,'Z imported'!BC24/'IO model'!$D$55)</f>
        <v>0.0003308308665982124</v>
      </c>
      <c r="BD24" s="38">
        <f>IF('IO model'!$D$56=0,0,'Z imported'!BD24/'IO model'!$D$56)</f>
        <v>0.00018982285010482372</v>
      </c>
      <c r="BE24" s="38">
        <f>IF('IO model'!$D$57=0,0,'Z imported'!BE24/'IO model'!$D$57)</f>
        <v>0.0002353279085766962</v>
      </c>
      <c r="BF24" s="38">
        <f>IF('IO model'!$D$58=0,0,'Z imported'!BF24/'IO model'!$D$58)</f>
        <v>0.005915549106217409</v>
      </c>
      <c r="BG24" s="38">
        <f>IF('IO model'!$D$59=0,0,'Z imported'!BG24/'IO model'!$D$59)</f>
        <v>0.0008422901587238353</v>
      </c>
      <c r="BH24" s="38">
        <f>IF('IO model'!$D$60=0,0,'Z imported'!BH24/'IO model'!$D$60)</f>
        <v>0.0009483434321216532</v>
      </c>
      <c r="BI24" s="38">
        <f>IF('IO model'!$D$61=0,0,'Z imported'!BI24/'IO model'!$D$61)</f>
        <v>0.0015274743475021696</v>
      </c>
      <c r="BJ24" s="38">
        <f>IF('IO model'!$D$62=0,0,'Z imported'!BJ24/'IO model'!$D$62)</f>
        <v>0.00043247595358934923</v>
      </c>
      <c r="BK24" s="38">
        <f>IF('IO model'!$D$63=0,0,'Z imported'!BK24/'IO model'!$D$63)</f>
        <v>0.0004967973754100922</v>
      </c>
      <c r="BL24" s="38">
        <f>IF('IO model'!$D$64=0,0,'Z imported'!BL24/'IO model'!$D$64)</f>
        <v>0.00023761573822383297</v>
      </c>
      <c r="BM24" s="38">
        <f>IF('IO model'!$D$65=0,0,'Z imported'!BM24/'IO model'!$D$65)</f>
        <v>0</v>
      </c>
      <c r="BN24" s="38">
        <f>IF('IO model'!$D$66=0,0,'Z imported'!BN24/'IO model'!$D$66)</f>
        <v>0</v>
      </c>
    </row>
    <row r="25" spans="1:66" x14ac:dyDescent="0.25">
      <c r="A25" s="36" t="s">
        <v>121</v>
      </c>
      <c r="B25" s="27" t="s">
        <v>337</v>
      </c>
      <c r="C25" s="38">
        <f>IF('IO model'!$D$3=0,0,'Z imported'!C25/'IO model'!$D$3)</f>
        <v>0.0008320044131497199</v>
      </c>
      <c r="D25" s="38">
        <f>IF('IO model'!$D$4=0,0,'Z imported'!D25/'IO model'!$D$4)</f>
        <v>0.0000736588091932599</v>
      </c>
      <c r="E25" s="38">
        <f>IF('IO model'!$D$5=0,0,'Z imported'!E25/'IO model'!$D$5)</f>
        <v>0.0008891060751057085</v>
      </c>
      <c r="F25" s="38">
        <f>IF('IO model'!$D$6=0,0,'Z imported'!F25/'IO model'!$D$6)</f>
        <v>0.001306518637401139</v>
      </c>
      <c r="G25" s="38">
        <f>IF('IO model'!$D$7=0,0,'Z imported'!G25/'IO model'!$D$7)</f>
        <v>0.0003349344258435167</v>
      </c>
      <c r="H25" s="38">
        <f>IF('IO model'!$D$8=0,0,'Z imported'!H25/'IO model'!$D$8)</f>
        <v>0.00022617121556268763</v>
      </c>
      <c r="I25" s="38">
        <f>IF('IO model'!$D$9=0,0,'Z imported'!I25/'IO model'!$D$9)</f>
        <v>0.0002845748547847896</v>
      </c>
      <c r="J25" s="38">
        <f>IF('IO model'!$D$10=0,0,'Z imported'!J25/'IO model'!$D$10)</f>
        <v>0.00045774551590968294</v>
      </c>
      <c r="K25" s="38">
        <f>IF('IO model'!$D$11=0,0,'Z imported'!K25/'IO model'!$D$11)</f>
        <v>0.00019903298403044638</v>
      </c>
      <c r="L25" s="38">
        <f>IF('IO model'!$D$12=0,0,'Z imported'!L25/'IO model'!$D$12)</f>
        <v>0.00021619087836131364</v>
      </c>
      <c r="M25" s="38">
        <f>IF('IO model'!$D$13=0,0,'Z imported'!M25/'IO model'!$D$13)</f>
        <v>0.0004250078595724865</v>
      </c>
      <c r="N25" s="38">
        <f>IF('IO model'!$D$14=0,0,'Z imported'!N25/'IO model'!$D$14)</f>
        <v>0.00037622778627893516</v>
      </c>
      <c r="O25" s="38">
        <f>IF('IO model'!$D$15=0,0,'Z imported'!O25/'IO model'!$D$15)</f>
        <v>0.000297096942452042</v>
      </c>
      <c r="P25" s="38">
        <f>IF('IO model'!$D$16=0,0,'Z imported'!P25/'IO model'!$D$16)</f>
        <v>0.0005602074385314363</v>
      </c>
      <c r="Q25" s="38">
        <f>IF('IO model'!$D$17=0,0,'Z imported'!Q25/'IO model'!$D$17)</f>
        <v>0.00047599748889471646</v>
      </c>
      <c r="R25" s="38">
        <f>IF('IO model'!$D$18=0,0,'Z imported'!R25/'IO model'!$D$18)</f>
        <v>0.0004073356902060085</v>
      </c>
      <c r="S25" s="38">
        <f>IF('IO model'!$D$19=0,0,'Z imported'!S25/'IO model'!$D$19)</f>
        <v>0.0003043439740531443</v>
      </c>
      <c r="T25" s="38">
        <f>IF('IO model'!$D$20=0,0,'Z imported'!T25/'IO model'!$D$20)</f>
        <v>0.0005753795182020547</v>
      </c>
      <c r="U25" s="38">
        <f>IF('IO model'!$D$21=0,0,'Z imported'!U25/'IO model'!$D$21)</f>
        <v>0.00048543357595732026</v>
      </c>
      <c r="V25" s="38">
        <f>IF('IO model'!$D$22=0,0,'Z imported'!V25/'IO model'!$D$22)</f>
        <v>0.0001565321235353744</v>
      </c>
      <c r="W25" s="38">
        <f>IF('IO model'!$D$23=0,0,'Z imported'!W25/'IO model'!$D$23)</f>
        <v>0.0017881981851254156</v>
      </c>
      <c r="X25" s="38">
        <f>IF('IO model'!$D$24=0,0,'Z imported'!X25/'IO model'!$D$24)</f>
        <v>0.0005989623700194511</v>
      </c>
      <c r="Y25" s="38">
        <f>IF('IO model'!$D$25=0,0,'Z imported'!Y25/'IO model'!$D$25)</f>
        <v>0.0023319437365353665</v>
      </c>
      <c r="Z25" s="38">
        <f>IF('IO model'!$D$26=0,0,'Z imported'!Z25/'IO model'!$D$26)</f>
        <v>0.0007456769976549255</v>
      </c>
      <c r="AA25" s="38">
        <f>IF('IO model'!$D$27=0,0,'Z imported'!AA25/'IO model'!$D$27)</f>
        <v>0.0002451808422532119</v>
      </c>
      <c r="AB25" s="38">
        <f>IF('IO model'!$D$28=0,0,'Z imported'!AB25/'IO model'!$D$28)</f>
        <v>0.00041454121124469696</v>
      </c>
      <c r="AC25" s="38">
        <f>IF('IO model'!$D$29=0,0,'Z imported'!AC25/'IO model'!$D$29)</f>
        <v>0.00022883067812095464</v>
      </c>
      <c r="AD25" s="38">
        <f>IF('IO model'!$D$30=0,0,'Z imported'!AD25/'IO model'!$D$30)</f>
        <v>0.00011864565735971075</v>
      </c>
      <c r="AE25" s="38">
        <f>IF('IO model'!$D$31=0,0,'Z imported'!AE25/'IO model'!$D$31)</f>
        <v>0.00015160789477685832</v>
      </c>
      <c r="AF25" s="38">
        <f>IF('IO model'!$D$32=0,0,'Z imported'!AF25/'IO model'!$D$32)</f>
        <v>0.00013471386195825958</v>
      </c>
      <c r="AG25" s="38">
        <f>IF('IO model'!$D$33=0,0,'Z imported'!AG25/'IO model'!$D$33)</f>
        <v>0.0006079087188925959</v>
      </c>
      <c r="AH25" s="38">
        <f>IF('IO model'!$D$34=0,0,'Z imported'!AH25/'IO model'!$D$34)</f>
        <v>0.00739841553246751</v>
      </c>
      <c r="AI25" s="38">
        <f>IF('IO model'!$D$35=0,0,'Z imported'!AI25/'IO model'!$D$35)</f>
        <v>0.013215694586361034</v>
      </c>
      <c r="AJ25" s="38">
        <f>IF('IO model'!$D$36=0,0,'Z imported'!AJ25/'IO model'!$D$36)</f>
        <v>0.00034847344980090407</v>
      </c>
      <c r="AK25" s="38">
        <f>IF('IO model'!$D$37=0,0,'Z imported'!AK25/'IO model'!$D$37)</f>
        <v>0.00007614485520363558</v>
      </c>
      <c r="AL25" s="38">
        <f>IF('IO model'!$D$38=0,0,'Z imported'!AL25/'IO model'!$D$38)</f>
        <v>0.0001783400540382757</v>
      </c>
      <c r="AM25" s="38">
        <f>IF('IO model'!$D$39=0,0,'Z imported'!AM25/'IO model'!$D$39)</f>
        <v>0.00010483686570307129</v>
      </c>
      <c r="AN25" s="38">
        <f>IF('IO model'!$D$40=0,0,'Z imported'!AN25/'IO model'!$D$40)</f>
        <v>0.000044617402873128965</v>
      </c>
      <c r="AO25" s="38">
        <f>IF('IO model'!$D$41=0,0,'Z imported'!AO25/'IO model'!$D$41)</f>
        <v>0.0004373421676838406</v>
      </c>
      <c r="AP25" s="38">
        <f>IF('IO model'!$D$42=0,0,'Z imported'!AP25/'IO model'!$D$42)</f>
        <v>0.00031579126895654795</v>
      </c>
      <c r="AQ25" s="38">
        <f>IF('IO model'!$D$43=0,0,'Z imported'!AQ25/'IO model'!$D$43)</f>
        <v>0.000011504643142148135</v>
      </c>
      <c r="AR25" s="38">
        <f>IF('IO model'!$D$44=0,0,'Z imported'!AR25/'IO model'!$D$44)</f>
        <v>0.000005982261100272419</v>
      </c>
      <c r="AS25" s="38">
        <f>IF('IO model'!$D$45=0,0,'Z imported'!AS25/'IO model'!$D$45)</f>
        <v>0.00004786118329548339</v>
      </c>
      <c r="AT25" s="38">
        <f>IF('IO model'!$D$46=0,0,'Z imported'!AT25/'IO model'!$D$46)</f>
        <v>0.000014890962115495439</v>
      </c>
      <c r="AU25" s="38">
        <f>IF('IO model'!$D$47=0,0,'Z imported'!AU25/'IO model'!$D$47)</f>
        <v>0.00009700585262765045</v>
      </c>
      <c r="AV25" s="38">
        <f>IF('IO model'!$D$48=0,0,'Z imported'!AV25/'IO model'!$D$48)</f>
        <v>0.00011886225848995423</v>
      </c>
      <c r="AW25" s="38">
        <f>IF('IO model'!$D$49=0,0,'Z imported'!AW25/'IO model'!$D$49)</f>
        <v>0.00010424687941445832</v>
      </c>
      <c r="AX25" s="38">
        <f>IF('IO model'!$D$50=0,0,'Z imported'!AX25/'IO model'!$D$50)</f>
        <v>0.000037645042003179556</v>
      </c>
      <c r="AY25" s="38">
        <f>IF('IO model'!$D$51=0,0,'Z imported'!AY25/'IO model'!$D$51)</f>
        <v>0.00011368147311525335</v>
      </c>
      <c r="AZ25" s="38">
        <f>IF('IO model'!$D$52=0,0,'Z imported'!AZ25/'IO model'!$D$52)</f>
        <v>0.0005775746857266313</v>
      </c>
      <c r="BA25" s="38">
        <f>IF('IO model'!$D$53=0,0,'Z imported'!BA25/'IO model'!$D$53)</f>
        <v>0.00013612108163443202</v>
      </c>
      <c r="BB25" s="38">
        <f>IF('IO model'!$D$54=0,0,'Z imported'!BB25/'IO model'!$D$54)</f>
        <v>0.00002951902341496806</v>
      </c>
      <c r="BC25" s="38">
        <f>IF('IO model'!$D$55=0,0,'Z imported'!BC25/'IO model'!$D$55)</f>
        <v>0.00010923217149168832</v>
      </c>
      <c r="BD25" s="38">
        <f>IF('IO model'!$D$56=0,0,'Z imported'!BD25/'IO model'!$D$56)</f>
        <v>0.0003859104807411598</v>
      </c>
      <c r="BE25" s="38">
        <f>IF('IO model'!$D$57=0,0,'Z imported'!BE25/'IO model'!$D$57)</f>
        <v>0.00002573568037089881</v>
      </c>
      <c r="BF25" s="38">
        <f>IF('IO model'!$D$58=0,0,'Z imported'!BF25/'IO model'!$D$58)</f>
        <v>0.0001280477109279074</v>
      </c>
      <c r="BG25" s="38">
        <f>IF('IO model'!$D$59=0,0,'Z imported'!BG25/'IO model'!$D$59)</f>
        <v>0.00013131390256434654</v>
      </c>
      <c r="BH25" s="38">
        <f>IF('IO model'!$D$60=0,0,'Z imported'!BH25/'IO model'!$D$60)</f>
        <v>0.00017587777411183904</v>
      </c>
      <c r="BI25" s="38">
        <f>IF('IO model'!$D$61=0,0,'Z imported'!BI25/'IO model'!$D$61)</f>
        <v>0.00015977030531344534</v>
      </c>
      <c r="BJ25" s="38">
        <f>IF('IO model'!$D$62=0,0,'Z imported'!BJ25/'IO model'!$D$62)</f>
        <v>0.00004370767616062571</v>
      </c>
      <c r="BK25" s="38">
        <f>IF('IO model'!$D$63=0,0,'Z imported'!BK25/'IO model'!$D$63)</f>
        <v>0.00007498828308076863</v>
      </c>
      <c r="BL25" s="38">
        <f>IF('IO model'!$D$64=0,0,'Z imported'!BL25/'IO model'!$D$64)</f>
        <v>0.00018510690321454847</v>
      </c>
      <c r="BM25" s="38">
        <f>IF('IO model'!$D$65=0,0,'Z imported'!BM25/'IO model'!$D$65)</f>
        <v>0</v>
      </c>
      <c r="BN25" s="38">
        <f>IF('IO model'!$D$66=0,0,'Z imported'!BN25/'IO model'!$D$66)</f>
        <v>0</v>
      </c>
    </row>
    <row r="26" spans="1:66" x14ac:dyDescent="0.25">
      <c r="A26" s="36" t="s">
        <v>271</v>
      </c>
      <c r="B26" s="27" t="s">
        <v>338</v>
      </c>
      <c r="C26" s="38">
        <f>IF('IO model'!$D$3=0,0,'Z imported'!C26/'IO model'!$D$3)</f>
        <v>0.00013005524292835523</v>
      </c>
      <c r="D26" s="38">
        <f>IF('IO model'!$D$4=0,0,'Z imported'!D26/'IO model'!$D$4)</f>
        <v>0.000025620455371568665</v>
      </c>
      <c r="E26" s="38">
        <f>IF('IO model'!$D$5=0,0,'Z imported'!E26/'IO model'!$D$5)</f>
        <v>0.00006108362348054486</v>
      </c>
      <c r="F26" s="38">
        <f>IF('IO model'!$D$6=0,0,'Z imported'!F26/'IO model'!$D$6)</f>
        <v>0.00017261103572130293</v>
      </c>
      <c r="G26" s="38">
        <f>IF('IO model'!$D$7=0,0,'Z imported'!G26/'IO model'!$D$7)</f>
        <v>0.00014841009159190975</v>
      </c>
      <c r="H26" s="38">
        <f>IF('IO model'!$D$8=0,0,'Z imported'!H26/'IO model'!$D$8)</f>
        <v>0.0001348243945198934</v>
      </c>
      <c r="I26" s="38">
        <f>IF('IO model'!$D$9=0,0,'Z imported'!I26/'IO model'!$D$9)</f>
        <v>0.00013691275319665822</v>
      </c>
      <c r="J26" s="38">
        <f>IF('IO model'!$D$10=0,0,'Z imported'!J26/'IO model'!$D$10)</f>
        <v>0.0002084737168442728</v>
      </c>
      <c r="K26" s="38">
        <f>IF('IO model'!$D$11=0,0,'Z imported'!K26/'IO model'!$D$11)</f>
        <v>0.00009382983532863898</v>
      </c>
      <c r="L26" s="38">
        <f>IF('IO model'!$D$12=0,0,'Z imported'!L26/'IO model'!$D$12)</f>
        <v>0.0002836012881817062</v>
      </c>
      <c r="M26" s="38">
        <f>IF('IO model'!$D$13=0,0,'Z imported'!M26/'IO model'!$D$13)</f>
        <v>0.00029074508747172325</v>
      </c>
      <c r="N26" s="38">
        <f>IF('IO model'!$D$14=0,0,'Z imported'!N26/'IO model'!$D$14)</f>
        <v>0.00011383716280113703</v>
      </c>
      <c r="O26" s="38">
        <f>IF('IO model'!$D$15=0,0,'Z imported'!O26/'IO model'!$D$15)</f>
        <v>0.00023823811423041104</v>
      </c>
      <c r="P26" s="38">
        <f>IF('IO model'!$D$16=0,0,'Z imported'!P26/'IO model'!$D$16)</f>
        <v>0.0002851828330468965</v>
      </c>
      <c r="Q26" s="38">
        <f>IF('IO model'!$D$17=0,0,'Z imported'!Q26/'IO model'!$D$17)</f>
        <v>0.00047440818175316477</v>
      </c>
      <c r="R26" s="38">
        <f>IF('IO model'!$D$18=0,0,'Z imported'!R26/'IO model'!$D$18)</f>
        <v>0.00016415020351585413</v>
      </c>
      <c r="S26" s="38">
        <f>IF('IO model'!$D$19=0,0,'Z imported'!S26/'IO model'!$D$19)</f>
        <v>0.00011183109113697754</v>
      </c>
      <c r="T26" s="38">
        <f>IF('IO model'!$D$20=0,0,'Z imported'!T26/'IO model'!$D$20)</f>
        <v>0.0003347945775735907</v>
      </c>
      <c r="U26" s="38">
        <f>IF('IO model'!$D$21=0,0,'Z imported'!U26/'IO model'!$D$21)</f>
        <v>0.00012705300058945502</v>
      </c>
      <c r="V26" s="38">
        <f>IF('IO model'!$D$22=0,0,'Z imported'!V26/'IO model'!$D$22)</f>
        <v>0.00011406072982731664</v>
      </c>
      <c r="W26" s="38">
        <f>IF('IO model'!$D$23=0,0,'Z imported'!W26/'IO model'!$D$23)</f>
        <v>0.00009050921141925772</v>
      </c>
      <c r="X26" s="38">
        <f>IF('IO model'!$D$24=0,0,'Z imported'!X26/'IO model'!$D$24)</f>
        <v>0.00012072109783337775</v>
      </c>
      <c r="Y26" s="38">
        <f>IF('IO model'!$D$25=0,0,'Z imported'!Y26/'IO model'!$D$25)</f>
        <v>0.00008717925636499805</v>
      </c>
      <c r="Z26" s="38">
        <f>IF('IO model'!$D$26=0,0,'Z imported'!Z26/'IO model'!$D$26)</f>
        <v>0.0013709884591059426</v>
      </c>
      <c r="AA26" s="38">
        <f>IF('IO model'!$D$27=0,0,'Z imported'!AA26/'IO model'!$D$27)</f>
        <v>0.0003549420332619173</v>
      </c>
      <c r="AB26" s="38">
        <f>IF('IO model'!$D$28=0,0,'Z imported'!AB26/'IO model'!$D$28)</f>
        <v>0.00013347882984476555</v>
      </c>
      <c r="AC26" s="38">
        <f>IF('IO model'!$D$29=0,0,'Z imported'!AC26/'IO model'!$D$29)</f>
        <v>0.00007075197182983027</v>
      </c>
      <c r="AD26" s="38">
        <f>IF('IO model'!$D$30=0,0,'Z imported'!AD26/'IO model'!$D$30)</f>
        <v>0.00006843048287551782</v>
      </c>
      <c r="AE26" s="38">
        <f>IF('IO model'!$D$31=0,0,'Z imported'!AE26/'IO model'!$D$31)</f>
        <v>0.00005015770171509834</v>
      </c>
      <c r="AF26" s="38">
        <f>IF('IO model'!$D$32=0,0,'Z imported'!AF26/'IO model'!$D$32)</f>
        <v>0.0001127671003412186</v>
      </c>
      <c r="AG26" s="38">
        <f>IF('IO model'!$D$33=0,0,'Z imported'!AG26/'IO model'!$D$33)</f>
        <v>0.00011953552354875719</v>
      </c>
      <c r="AH26" s="38">
        <f>IF('IO model'!$D$34=0,0,'Z imported'!AH26/'IO model'!$D$34)</f>
        <v>0.00009096764255208864</v>
      </c>
      <c r="AI26" s="38">
        <f>IF('IO model'!$D$35=0,0,'Z imported'!AI26/'IO model'!$D$35)</f>
        <v>0.00012843671012214143</v>
      </c>
      <c r="AJ26" s="38">
        <f>IF('IO model'!$D$36=0,0,'Z imported'!AJ26/'IO model'!$D$36)</f>
        <v>0.00007164224616665294</v>
      </c>
      <c r="AK26" s="38">
        <f>IF('IO model'!$D$37=0,0,'Z imported'!AK26/'IO model'!$D$37)</f>
        <v>0.00004361023525299128</v>
      </c>
      <c r="AL26" s="38">
        <f>IF('IO model'!$D$38=0,0,'Z imported'!AL26/'IO model'!$D$38)</f>
        <v>0.00012009507113379775</v>
      </c>
      <c r="AM26" s="38">
        <f>IF('IO model'!$D$39=0,0,'Z imported'!AM26/'IO model'!$D$39)</f>
        <v>0.00004970713460059414</v>
      </c>
      <c r="AN26" s="38">
        <f>IF('IO model'!$D$40=0,0,'Z imported'!AN26/'IO model'!$D$40)</f>
        <v>0.00005388855152209082</v>
      </c>
      <c r="AO26" s="38">
        <f>IF('IO model'!$D$41=0,0,'Z imported'!AO26/'IO model'!$D$41)</f>
        <v>0.00010163994600886072</v>
      </c>
      <c r="AP26" s="38">
        <f>IF('IO model'!$D$42=0,0,'Z imported'!AP26/'IO model'!$D$42)</f>
        <v>0.00008064879003228128</v>
      </c>
      <c r="AQ26" s="38">
        <f>IF('IO model'!$D$43=0,0,'Z imported'!AQ26/'IO model'!$D$43)</f>
        <v>0.00001701728464776078</v>
      </c>
      <c r="AR26" s="38">
        <f>IF('IO model'!$D$44=0,0,'Z imported'!AR26/'IO model'!$D$44)</f>
        <v>0.000017946783300817252</v>
      </c>
      <c r="AS26" s="38">
        <f>IF('IO model'!$D$45=0,0,'Z imported'!AS26/'IO model'!$D$45)</f>
        <v>0.000028267007583909655</v>
      </c>
      <c r="AT26" s="38">
        <f>IF('IO model'!$D$46=0,0,'Z imported'!AT26/'IO model'!$D$46)</f>
        <v>0.00002916541943003088</v>
      </c>
      <c r="AU26" s="38">
        <f>IF('IO model'!$D$47=0,0,'Z imported'!AU26/'IO model'!$D$47)</f>
        <v>0.000049737546256358955</v>
      </c>
      <c r="AV26" s="38">
        <f>IF('IO model'!$D$48=0,0,'Z imported'!AV26/'IO model'!$D$48)</f>
        <v>0.000039026069860679154</v>
      </c>
      <c r="AW26" s="38">
        <f>IF('IO model'!$D$49=0,0,'Z imported'!AW26/'IO model'!$D$49)</f>
        <v>0.00007940680267898191</v>
      </c>
      <c r="AX26" s="38">
        <f>IF('IO model'!$D$50=0,0,'Z imported'!AX26/'IO model'!$D$50)</f>
        <v>0.00004227827794203242</v>
      </c>
      <c r="AY26" s="38">
        <f>IF('IO model'!$D$51=0,0,'Z imported'!AY26/'IO model'!$D$51)</f>
        <v>0.00007558281726041167</v>
      </c>
      <c r="AZ26" s="38">
        <f>IF('IO model'!$D$52=0,0,'Z imported'!AZ26/'IO model'!$D$52)</f>
        <v>0.00004342666809974671</v>
      </c>
      <c r="BA26" s="38">
        <f>IF('IO model'!$D$53=0,0,'Z imported'!BA26/'IO model'!$D$53)</f>
        <v>0.000019323181935487195</v>
      </c>
      <c r="BB26" s="38">
        <f>IF('IO model'!$D$54=0,0,'Z imported'!BB26/'IO model'!$D$54)</f>
        <v>0.00004387962940062818</v>
      </c>
      <c r="BC26" s="38">
        <f>IF('IO model'!$D$55=0,0,'Z imported'!BC26/'IO model'!$D$55)</f>
        <v>0.000052657115668877025</v>
      </c>
      <c r="BD26" s="38">
        <f>IF('IO model'!$D$56=0,0,'Z imported'!BD26/'IO model'!$D$56)</f>
        <v>0.00004622015858804656</v>
      </c>
      <c r="BE26" s="38">
        <f>IF('IO model'!$D$57=0,0,'Z imported'!BE26/'IO model'!$D$57)</f>
        <v>0.000037385576835091705</v>
      </c>
      <c r="BF26" s="38">
        <f>IF('IO model'!$D$58=0,0,'Z imported'!BF26/'IO model'!$D$58)</f>
        <v>0.0000586021591108418</v>
      </c>
      <c r="BG26" s="38">
        <f>IF('IO model'!$D$59=0,0,'Z imported'!BG26/'IO model'!$D$59)</f>
        <v>0.00004979600237692918</v>
      </c>
      <c r="BH26" s="38">
        <f>IF('IO model'!$D$60=0,0,'Z imported'!BH26/'IO model'!$D$60)</f>
        <v>0.000053679816912546397</v>
      </c>
      <c r="BI26" s="38">
        <f>IF('IO model'!$D$61=0,0,'Z imported'!BI26/'IO model'!$D$61)</f>
        <v>0.00010417258002122074</v>
      </c>
      <c r="BJ26" s="38">
        <f>IF('IO model'!$D$62=0,0,'Z imported'!BJ26/'IO model'!$D$62)</f>
        <v>0.00004715828217330669</v>
      </c>
      <c r="BK26" s="38">
        <f>IF('IO model'!$D$63=0,0,'Z imported'!BK26/'IO model'!$D$63)</f>
        <v>0.00006873925949070458</v>
      </c>
      <c r="BL26" s="38">
        <f>IF('IO model'!$D$64=0,0,'Z imported'!BL26/'IO model'!$D$64)</f>
        <v>0.00009918335501753742</v>
      </c>
      <c r="BM26" s="38">
        <f>IF('IO model'!$D$65=0,0,'Z imported'!BM26/'IO model'!$D$65)</f>
        <v>0</v>
      </c>
      <c r="BN26" s="38">
        <f>IF('IO model'!$D$66=0,0,'Z imported'!BN26/'IO model'!$D$66)</f>
        <v>0</v>
      </c>
    </row>
    <row r="27" spans="1:66" x14ac:dyDescent="0.25">
      <c r="A27" s="36" t="s">
        <v>272</v>
      </c>
      <c r="B27" s="27" t="s">
        <v>339</v>
      </c>
      <c r="C27" s="38">
        <f>IF('IO model'!$D$3=0,0,'Z imported'!C27/'IO model'!$D$3)</f>
        <v>0.000006982831835079478</v>
      </c>
      <c r="D27" s="38">
        <f>IF('IO model'!$D$4=0,0,'Z imported'!D27/'IO model'!$D$4)</f>
        <v>0.000004803835382169124</v>
      </c>
      <c r="E27" s="38">
        <f>IF('IO model'!$D$5=0,0,'Z imported'!E27/'IO model'!$D$5)</f>
        <v>0.00002036120782684829</v>
      </c>
      <c r="F27" s="38">
        <f>IF('IO model'!$D$6=0,0,'Z imported'!F27/'IO model'!$D$6)</f>
        <v>0.000010099581877310281</v>
      </c>
      <c r="G27" s="38">
        <f>IF('IO model'!$D$7=0,0,'Z imported'!G27/'IO model'!$D$7)</f>
        <v>0.0000027960255232982504</v>
      </c>
      <c r="H27" s="38">
        <f>IF('IO model'!$D$8=0,0,'Z imported'!H27/'IO model'!$D$8)</f>
        <v>0.0000043916740885958765</v>
      </c>
      <c r="I27" s="38">
        <f>IF('IO model'!$D$9=0,0,'Z imported'!I27/'IO model'!$D$9)</f>
        <v>0.000005091796606487289</v>
      </c>
      <c r="J27" s="38">
        <f>IF('IO model'!$D$10=0,0,'Z imported'!J27/'IO model'!$D$10)</f>
        <v>0.000009414942051031675</v>
      </c>
      <c r="K27" s="38">
        <f>IF('IO model'!$D$11=0,0,'Z imported'!K27/'IO model'!$D$11)</f>
        <v>0.000008529985029876272</v>
      </c>
      <c r="L27" s="38">
        <f>IF('IO model'!$D$12=0,0,'Z imported'!L27/'IO model'!$D$12)</f>
        <v>0.00012361636460251832</v>
      </c>
      <c r="M27" s="38">
        <f>IF('IO model'!$D$13=0,0,'Z imported'!M27/'IO model'!$D$13)</f>
        <v>0.000015758541326380664</v>
      </c>
      <c r="N27" s="38">
        <f>IF('IO model'!$D$14=0,0,'Z imported'!N27/'IO model'!$D$14)</f>
        <v>0.000008342676233653068</v>
      </c>
      <c r="O27" s="38">
        <f>IF('IO model'!$D$15=0,0,'Z imported'!O27/'IO model'!$D$15)</f>
        <v>0.000020460449810376474</v>
      </c>
      <c r="P27" s="38">
        <f>IF('IO model'!$D$16=0,0,'Z imported'!P27/'IO model'!$D$16)</f>
        <v>0.000008277074310068235</v>
      </c>
      <c r="Q27" s="38">
        <f>IF('IO model'!$D$17=0,0,'Z imported'!Q27/'IO model'!$D$17)</f>
        <v>0.00004350728299997618</v>
      </c>
      <c r="R27" s="38">
        <f>IF('IO model'!$D$18=0,0,'Z imported'!R27/'IO model'!$D$18)</f>
        <v>0.000016159035628753673</v>
      </c>
      <c r="S27" s="38">
        <f>IF('IO model'!$D$19=0,0,'Z imported'!S27/'IO model'!$D$19)</f>
        <v>0.000004085154014136166</v>
      </c>
      <c r="T27" s="38">
        <f>IF('IO model'!$D$20=0,0,'Z imported'!T27/'IO model'!$D$20)</f>
        <v>0.000004152490884633683</v>
      </c>
      <c r="U27" s="38">
        <f>IF('IO model'!$D$21=0,0,'Z imported'!U27/'IO model'!$D$21)</f>
        <v>0.0000027840298933944334</v>
      </c>
      <c r="V27" s="38">
        <f>IF('IO model'!$D$22=0,0,'Z imported'!V27/'IO model'!$D$22)</f>
        <v>0.0000019473783141249184</v>
      </c>
      <c r="W27" s="38">
        <f>IF('IO model'!$D$23=0,0,'Z imported'!W27/'IO model'!$D$23)</f>
        <v>0.000004030774597618765</v>
      </c>
      <c r="X27" s="38">
        <f>IF('IO model'!$D$24=0,0,'Z imported'!X27/'IO model'!$D$24)</f>
        <v>0.000006428934204144377</v>
      </c>
      <c r="Y27" s="38">
        <f>IF('IO model'!$D$25=0,0,'Z imported'!Y27/'IO model'!$D$25)</f>
        <v>0.0000040548491332557234</v>
      </c>
      <c r="Z27" s="38">
        <f>IF('IO model'!$D$26=0,0,'Z imported'!Z27/'IO model'!$D$26)</f>
        <v>0.000017501220397600937</v>
      </c>
      <c r="AA27" s="38">
        <f>IF('IO model'!$D$27=0,0,'Z imported'!AA27/'IO model'!$D$27)</f>
        <v>0.000017105640157200835</v>
      </c>
      <c r="AB27" s="38">
        <f>IF('IO model'!$D$28=0,0,'Z imported'!AB27/'IO model'!$D$28)</f>
        <v>0.00005401076362275305</v>
      </c>
      <c r="AC27" s="38">
        <f>IF('IO model'!$D$29=0,0,'Z imported'!AC27/'IO model'!$D$29)</f>
        <v>0.000002267691404802253</v>
      </c>
      <c r="AD27" s="38">
        <f>IF('IO model'!$D$30=0,0,'Z imported'!AD27/'IO model'!$D$30)</f>
        <v>0.000004184597873682744</v>
      </c>
      <c r="AE27" s="38">
        <f>IF('IO model'!$D$31=0,0,'Z imported'!AE27/'IO model'!$D$31)</f>
        <v>0.000002383058226282953</v>
      </c>
      <c r="AF27" s="38">
        <f>IF('IO model'!$D$32=0,0,'Z imported'!AF27/'IO model'!$D$32)</f>
        <v>0.000002498005387305476</v>
      </c>
      <c r="AG27" s="38">
        <f>IF('IO model'!$D$33=0,0,'Z imported'!AG27/'IO model'!$D$33)</f>
        <v>0.000002460644580093593</v>
      </c>
      <c r="AH27" s="38">
        <f>IF('IO model'!$D$34=0,0,'Z imported'!AH27/'IO model'!$D$34)</f>
        <v>0.0000072945751103089935</v>
      </c>
      <c r="AI27" s="38">
        <f>IF('IO model'!$D$35=0,0,'Z imported'!AI27/'IO model'!$D$35)</f>
        <v>0.000009490397299665622</v>
      </c>
      <c r="AJ27" s="38">
        <f>IF('IO model'!$D$36=0,0,'Z imported'!AJ27/'IO model'!$D$36)</f>
        <v>0.000003895112412944238</v>
      </c>
      <c r="AK27" s="38">
        <f>IF('IO model'!$D$37=0,0,'Z imported'!AK27/'IO model'!$D$37)</f>
        <v>0.0000055378076511734966</v>
      </c>
      <c r="AL27" s="38">
        <f>IF('IO model'!$D$38=0,0,'Z imported'!AL27/'IO model'!$D$38)</f>
        <v>0.0000032671267006380258</v>
      </c>
      <c r="AM27" s="38">
        <f>IF('IO model'!$D$39=0,0,'Z imported'!AM27/'IO model'!$D$39)</f>
        <v>0.000006326362585530164</v>
      </c>
      <c r="AN27" s="38">
        <f>IF('IO model'!$D$40=0,0,'Z imported'!AN27/'IO model'!$D$40)</f>
        <v>0.000005794467905601164</v>
      </c>
      <c r="AO27" s="38">
        <f>IF('IO model'!$D$41=0,0,'Z imported'!AO27/'IO model'!$D$41)</f>
        <v>0.000006388796606271245</v>
      </c>
      <c r="AP27" s="38">
        <f>IF('IO model'!$D$42=0,0,'Z imported'!AP27/'IO model'!$D$42)</f>
        <v>0.000009797603288511108</v>
      </c>
      <c r="AQ27" s="38">
        <f>IF('IO model'!$D$43=0,0,'Z imported'!AQ27/'IO model'!$D$43)</f>
        <v>0.0000019174405236913557</v>
      </c>
      <c r="AR27" s="38">
        <f>IF('IO model'!$D$44=0,0,'Z imported'!AR27/'IO model'!$D$44)</f>
        <v>0.000003988174066848279</v>
      </c>
      <c r="AS27" s="38">
        <f>IF('IO model'!$D$45=0,0,'Z imported'!AS27/'IO model'!$D$45)</f>
        <v>0.000006103103910162311</v>
      </c>
      <c r="AT27" s="38">
        <f>IF('IO model'!$D$46=0,0,'Z imported'!AT27/'IO model'!$D$46)</f>
        <v>9.958923707815422e-7</v>
      </c>
      <c r="AU27" s="38">
        <f>IF('IO model'!$D$47=0,0,'Z imported'!AU27/'IO model'!$D$47)</f>
        <v>0.000006261286851421073</v>
      </c>
      <c r="AV27" s="38">
        <f>IF('IO model'!$D$48=0,0,'Z imported'!AV27/'IO model'!$D$48)</f>
        <v>0.000004906134496771094</v>
      </c>
      <c r="AW27" s="38">
        <f>IF('IO model'!$D$49=0,0,'Z imported'!AW27/'IO model'!$D$49)</f>
        <v>0.0000061082155906909166</v>
      </c>
      <c r="AX27" s="38">
        <f>IF('IO model'!$D$50=0,0,'Z imported'!AX27/'IO model'!$D$50)</f>
        <v>0.000006949853908279302</v>
      </c>
      <c r="AY27" s="38">
        <f>IF('IO model'!$D$51=0,0,'Z imported'!AY27/'IO model'!$D$51)</f>
        <v>0.000006759438941988037</v>
      </c>
      <c r="AZ27" s="38">
        <f>IF('IO model'!$D$52=0,0,'Z imported'!AZ27/'IO model'!$D$52)</f>
        <v>0.000005971166863715173</v>
      </c>
      <c r="BA27" s="38">
        <f>IF('IO model'!$D$53=0,0,'Z imported'!BA27/'IO model'!$D$53)</f>
        <v>0.0000038646363870974395</v>
      </c>
      <c r="BB27" s="38">
        <f>IF('IO model'!$D$54=0,0,'Z imported'!BB27/'IO model'!$D$54)</f>
        <v>0.000009573737323773424</v>
      </c>
      <c r="BC27" s="38">
        <f>IF('IO model'!$D$55=0,0,'Z imported'!BC27/'IO model'!$D$55)</f>
        <v>0.0000065821394586096255</v>
      </c>
      <c r="BD27" s="38">
        <f>IF('IO model'!$D$56=0,0,'Z imported'!BD27/'IO model'!$D$56)</f>
        <v>0.000004315737699486274</v>
      </c>
      <c r="BE27" s="38">
        <f>IF('IO model'!$D$57=0,0,'Z imported'!BE27/'IO model'!$D$57)</f>
        <v>0.0000018004385444661724</v>
      </c>
      <c r="BF27" s="38">
        <f>IF('IO model'!$D$58=0,0,'Z imported'!BF27/'IO model'!$D$58)</f>
        <v>0.000003747348949944986</v>
      </c>
      <c r="BG27" s="38">
        <f>IF('IO model'!$D$59=0,0,'Z imported'!BG27/'IO model'!$D$59)</f>
        <v>0.0000036885927686614202</v>
      </c>
      <c r="BH27" s="38">
        <f>IF('IO model'!$D$60=0,0,'Z imported'!BH27/'IO model'!$D$60)</f>
        <v>0.0000069827404113881505</v>
      </c>
      <c r="BI27" s="38">
        <f>IF('IO model'!$D$61=0,0,'Z imported'!BI27/'IO model'!$D$61)</f>
        <v>0.000006437631349626002</v>
      </c>
      <c r="BJ27" s="38">
        <f>IF('IO model'!$D$62=0,0,'Z imported'!BJ27/'IO model'!$D$62)</f>
        <v>0.0000046008080169079705</v>
      </c>
      <c r="BK27" s="38">
        <f>IF('IO model'!$D$63=0,0,'Z imported'!BK27/'IO model'!$D$63)</f>
        <v>0.000012498047180128105</v>
      </c>
      <c r="BL27" s="38">
        <f>IF('IO model'!$D$64=0,0,'Z imported'!BL27/'IO model'!$D$64)</f>
        <v>0.000005303922728210558</v>
      </c>
      <c r="BM27" s="38">
        <f>IF('IO model'!$D$65=0,0,'Z imported'!BM27/'IO model'!$D$65)</f>
        <v>0</v>
      </c>
      <c r="BN27" s="38">
        <f>IF('IO model'!$D$66=0,0,'Z imported'!BN27/'IO model'!$D$66)</f>
        <v>0</v>
      </c>
    </row>
    <row r="28" spans="1:66" x14ac:dyDescent="0.25">
      <c r="A28" s="36" t="s">
        <v>273</v>
      </c>
      <c r="B28" s="27" t="s">
        <v>340</v>
      </c>
      <c r="C28" s="38">
        <f>IF('IO model'!$D$3=0,0,'Z imported'!C28/'IO model'!$D$3)</f>
        <v>0.000013441951282527994</v>
      </c>
      <c r="D28" s="38">
        <f>IF('IO model'!$D$4=0,0,'Z imported'!D28/'IO model'!$D$4)</f>
        <v>0.000009607670764338246</v>
      </c>
      <c r="E28" s="38">
        <f>IF('IO model'!$D$5=0,0,'Z imported'!E28/'IO model'!$D$5)</f>
        <v>0.00003393534637808048</v>
      </c>
      <c r="F28" s="38">
        <f>IF('IO model'!$D$6=0,0,'Z imported'!F28/'IO model'!$D$6)</f>
        <v>0.000024789882789761603</v>
      </c>
      <c r="G28" s="38">
        <f>IF('IO model'!$D$7=0,0,'Z imported'!G28/'IO model'!$D$7)</f>
        <v>0.00003781992418356054</v>
      </c>
      <c r="H28" s="38">
        <f>IF('IO model'!$D$8=0,0,'Z imported'!H28/'IO model'!$D$8)</f>
        <v>0.00005050425201885256</v>
      </c>
      <c r="I28" s="38">
        <f>IF('IO model'!$D$9=0,0,'Z imported'!I28/'IO model'!$D$9)</f>
        <v>0.0000407343728518983</v>
      </c>
      <c r="J28" s="38">
        <f>IF('IO model'!$D$10=0,0,'Z imported'!J28/'IO model'!$D$10)</f>
        <v>0.00044339893754620616</v>
      </c>
      <c r="K28" s="38">
        <f>IF('IO model'!$D$11=0,0,'Z imported'!K28/'IO model'!$D$11)</f>
        <v>0.00005544490269419577</v>
      </c>
      <c r="L28" s="38">
        <f>IF('IO model'!$D$12=0,0,'Z imported'!L28/'IO model'!$D$12)</f>
        <v>0.0000773291077231207</v>
      </c>
      <c r="M28" s="38">
        <f>IF('IO model'!$D$13=0,0,'Z imported'!M28/'IO model'!$D$13)</f>
        <v>0.0001036912019275848</v>
      </c>
      <c r="N28" s="38">
        <f>IF('IO model'!$D$14=0,0,'Z imported'!N28/'IO model'!$D$14)</f>
        <v>0.00007804439057288354</v>
      </c>
      <c r="O28" s="38">
        <f>IF('IO model'!$D$15=0,0,'Z imported'!O28/'IO model'!$D$15)</f>
        <v>0.0006922919319401356</v>
      </c>
      <c r="P28" s="38">
        <f>IF('IO model'!$D$16=0,0,'Z imported'!P28/'IO model'!$D$16)</f>
        <v>0.00010948311928317528</v>
      </c>
      <c r="Q28" s="38">
        <f>IF('IO model'!$D$17=0,0,'Z imported'!Q28/'IO model'!$D$17)</f>
        <v>0.0027177152120533062</v>
      </c>
      <c r="R28" s="38">
        <f>IF('IO model'!$D$18=0,0,'Z imported'!R28/'IO model'!$D$18)</f>
        <v>0.0005615664857121327</v>
      </c>
      <c r="S28" s="38">
        <f>IF('IO model'!$D$19=0,0,'Z imported'!S28/'IO model'!$D$19)</f>
        <v>0.00003012801085425422</v>
      </c>
      <c r="T28" s="38">
        <f>IF('IO model'!$D$20=0,0,'Z imported'!T28/'IO model'!$D$20)</f>
        <v>0.0003599690535616824</v>
      </c>
      <c r="U28" s="38">
        <f>IF('IO model'!$D$21=0,0,'Z imported'!U28/'IO model'!$D$21)</f>
        <v>0.000029358860693977656</v>
      </c>
      <c r="V28" s="38">
        <f>IF('IO model'!$D$22=0,0,'Z imported'!V28/'IO model'!$D$22)</f>
        <v>0.000016228152617707654</v>
      </c>
      <c r="W28" s="38">
        <f>IF('IO model'!$D$23=0,0,'Z imported'!W28/'IO model'!$D$23)</f>
        <v>0.000024917515694370543</v>
      </c>
      <c r="X28" s="38">
        <f>IF('IO model'!$D$24=0,0,'Z imported'!X28/'IO model'!$D$24)</f>
        <v>0.00006964678721156409</v>
      </c>
      <c r="Y28" s="38">
        <f>IF('IO model'!$D$25=0,0,'Z imported'!Y28/'IO model'!$D$25)</f>
        <v>0.000025951034452836627</v>
      </c>
      <c r="Z28" s="38">
        <f>IF('IO model'!$D$26=0,0,'Z imported'!Z28/'IO model'!$D$26)</f>
        <v>0.0001232228783096392</v>
      </c>
      <c r="AA28" s="38">
        <f>IF('IO model'!$D$27=0,0,'Z imported'!AA28/'IO model'!$D$27)</f>
        <v>0.00015395076141480745</v>
      </c>
      <c r="AB28" s="38">
        <f>IF('IO model'!$D$28=0,0,'Z imported'!AB28/'IO model'!$D$28)</f>
        <v>0.004404801384877262</v>
      </c>
      <c r="AC28" s="38">
        <f>IF('IO model'!$D$29=0,0,'Z imported'!AC28/'IO model'!$D$29)</f>
        <v>0.00003739629280282988</v>
      </c>
      <c r="AD28" s="38">
        <f>IF('IO model'!$D$30=0,0,'Z imported'!AD28/'IO model'!$D$30)</f>
        <v>0.000024615281609898494</v>
      </c>
      <c r="AE28" s="38">
        <f>IF('IO model'!$D$31=0,0,'Z imported'!AE28/'IO model'!$D$31)</f>
        <v>0.000038582847473152565</v>
      </c>
      <c r="AF28" s="38">
        <f>IF('IO model'!$D$32=0,0,'Z imported'!AF28/'IO model'!$D$32)</f>
        <v>0.000034258359597332234</v>
      </c>
      <c r="AG28" s="38">
        <f>IF('IO model'!$D$33=0,0,'Z imported'!AG28/'IO model'!$D$33)</f>
        <v>0.000016835989232219316</v>
      </c>
      <c r="AH28" s="38">
        <f>IF('IO model'!$D$34=0,0,'Z imported'!AH28/'IO model'!$D$34)</f>
        <v>0.000015447335527713167</v>
      </c>
      <c r="AI28" s="38">
        <f>IF('IO model'!$D$35=0,0,'Z imported'!AI28/'IO model'!$D$35)</f>
        <v>0.000055044304338060616</v>
      </c>
      <c r="AJ28" s="38">
        <f>IF('IO model'!$D$36=0,0,'Z imported'!AJ28/'IO model'!$D$36)</f>
        <v>0.00001891911743430058</v>
      </c>
      <c r="AK28" s="38">
        <f>IF('IO model'!$D$37=0,0,'Z imported'!AK28/'IO model'!$D$37)</f>
        <v>0.000010383389345950308</v>
      </c>
      <c r="AL28" s="38">
        <f>IF('IO model'!$D$38=0,0,'Z imported'!AL28/'IO model'!$D$38)</f>
        <v>0.000027038289936314697</v>
      </c>
      <c r="AM28" s="38">
        <f>IF('IO model'!$D$39=0,0,'Z imported'!AM28/'IO model'!$D$39)</f>
        <v>0.00004428453809871113</v>
      </c>
      <c r="AN28" s="38">
        <f>IF('IO model'!$D$40=0,0,'Z imported'!AN28/'IO model'!$D$40)</f>
        <v>0.00002781344594688558</v>
      </c>
      <c r="AO28" s="38">
        <f>IF('IO model'!$D$41=0,0,'Z imported'!AO28/'IO model'!$D$41)</f>
        <v>0.00003600958087171064</v>
      </c>
      <c r="AP28" s="38">
        <f>IF('IO model'!$D$42=0,0,'Z imported'!AP28/'IO model'!$D$42)</f>
        <v>0.00004771795675700783</v>
      </c>
      <c r="AQ28" s="38">
        <f>IF('IO model'!$D$43=0,0,'Z imported'!AQ28/'IO model'!$D$43)</f>
        <v>0.000003834881047382711</v>
      </c>
      <c r="AR28" s="38">
        <f>IF('IO model'!$D$44=0,0,'Z imported'!AR28/'IO model'!$D$44)</f>
        <v>0.000004486695825204313</v>
      </c>
      <c r="AS28" s="38">
        <f>IF('IO model'!$D$45=0,0,'Z imported'!AS28/'IO model'!$D$45)</f>
        <v>0.000013491071801411427</v>
      </c>
      <c r="AT28" s="38">
        <f>IF('IO model'!$D$46=0,0,'Z imported'!AT28/'IO model'!$D$46)</f>
        <v>0.000011239356755963117</v>
      </c>
      <c r="AU28" s="38">
        <f>IF('IO model'!$D$47=0,0,'Z imported'!AU28/'IO model'!$D$47)</f>
        <v>0.000025838831654455987</v>
      </c>
      <c r="AV28" s="38">
        <f>IF('IO model'!$D$48=0,0,'Z imported'!AV28/'IO model'!$D$48)</f>
        <v>0.000021185580781511545</v>
      </c>
      <c r="AW28" s="38">
        <f>IF('IO model'!$D$49=0,0,'Z imported'!AW28/'IO model'!$D$49)</f>
        <v>0.00001710300365393457</v>
      </c>
      <c r="AX28" s="38">
        <f>IF('IO model'!$D$50=0,0,'Z imported'!AX28/'IO model'!$D$50)</f>
        <v>0.0000341701150490399</v>
      </c>
      <c r="AY28" s="38">
        <f>IF('IO model'!$D$51=0,0,'Z imported'!AY28/'IO model'!$D$51)</f>
        <v>0.00003994213920265658</v>
      </c>
      <c r="AZ28" s="38">
        <f>IF('IO model'!$D$52=0,0,'Z imported'!AZ28/'IO model'!$D$52)</f>
        <v>0.000019270583969262602</v>
      </c>
      <c r="BA28" s="38">
        <f>IF('IO model'!$D$53=0,0,'Z imported'!BA28/'IO model'!$D$53)</f>
        <v>0.0000060116566021515735</v>
      </c>
      <c r="BB28" s="38">
        <f>IF('IO model'!$D$54=0,0,'Z imported'!BB28/'IO model'!$D$54)</f>
        <v>0.000019945286091194635</v>
      </c>
      <c r="BC28" s="38">
        <f>IF('IO model'!$D$55=0,0,'Z imported'!BC28/'IO model'!$D$55)</f>
        <v>0.000046545129028739505</v>
      </c>
      <c r="BD28" s="38">
        <f>IF('IO model'!$D$56=0,0,'Z imported'!BD28/'IO model'!$D$56)</f>
        <v>0.0000229012532763062</v>
      </c>
      <c r="BE28" s="38">
        <f>IF('IO model'!$D$57=0,0,'Z imported'!BE28/'IO model'!$D$57)</f>
        <v>0.000005401315633398517</v>
      </c>
      <c r="BF28" s="38">
        <f>IF('IO model'!$D$58=0,0,'Z imported'!BF28/'IO model'!$D$58)</f>
        <v>0.0000338058713782271</v>
      </c>
      <c r="BG28" s="38">
        <f>IF('IO model'!$D$59=0,0,'Z imported'!BG28/'IO model'!$D$59)</f>
        <v>0.000037254786963480336</v>
      </c>
      <c r="BH28" s="38">
        <f>IF('IO model'!$D$60=0,0,'Z imported'!BH28/'IO model'!$D$60)</f>
        <v>0.000051061289258275845</v>
      </c>
      <c r="BI28" s="38">
        <f>IF('IO model'!$D$61=0,0,'Z imported'!BI28/'IO model'!$D$61)</f>
        <v>0.000049160093942598557</v>
      </c>
      <c r="BJ28" s="38">
        <f>IF('IO model'!$D$62=0,0,'Z imported'!BJ28/'IO model'!$D$62)</f>
        <v>0.000045432979166966206</v>
      </c>
      <c r="BK28" s="38">
        <f>IF('IO model'!$D$63=0,0,'Z imported'!BK28/'IO model'!$D$63)</f>
        <v>0.000009373535385096079</v>
      </c>
      <c r="BL28" s="38">
        <f>IF('IO model'!$D$64=0,0,'Z imported'!BL28/'IO model'!$D$64)</f>
        <v>0.000022806867731305404</v>
      </c>
      <c r="BM28" s="38">
        <f>IF('IO model'!$D$65=0,0,'Z imported'!BM28/'IO model'!$D$65)</f>
        <v>0</v>
      </c>
      <c r="BN28" s="38">
        <f>IF('IO model'!$D$66=0,0,'Z imported'!BN28/'IO model'!$D$66)</f>
        <v>0</v>
      </c>
    </row>
    <row r="29" spans="1:66" x14ac:dyDescent="0.25">
      <c r="A29" s="36" t="s">
        <v>274</v>
      </c>
      <c r="B29" s="27" t="s">
        <v>341</v>
      </c>
      <c r="C29" s="38">
        <f>IF('IO model'!$D$3=0,0,'Z imported'!C29/'IO model'!$D$3)</f>
        <v>0.00004224613260223083</v>
      </c>
      <c r="D29" s="38">
        <f>IF('IO model'!$D$4=0,0,'Z imported'!D29/'IO model'!$D$4)</f>
        <v>0.00004323451843952211</v>
      </c>
      <c r="E29" s="38">
        <f>IF('IO model'!$D$5=0,0,'Z imported'!E29/'IO model'!$D$5)</f>
        <v>0.00007465776203177704</v>
      </c>
      <c r="F29" s="38">
        <f>IF('IO model'!$D$6=0,0,'Z imported'!F29/'IO model'!$D$6)</f>
        <v>0.00006243377887791808</v>
      </c>
      <c r="G29" s="38">
        <f>IF('IO model'!$D$7=0,0,'Z imported'!G29/'IO model'!$D$7)</f>
        <v>0.000053198064561700923</v>
      </c>
      <c r="H29" s="38">
        <f>IF('IO model'!$D$8=0,0,'Z imported'!H29/'IO model'!$D$8)</f>
        <v>0.00005313925647201011</v>
      </c>
      <c r="I29" s="38">
        <f>IF('IO model'!$D$9=0,0,'Z imported'!I29/'IO model'!$D$9)</f>
        <v>0.00006110155927784746</v>
      </c>
      <c r="J29" s="38">
        <f>IF('IO model'!$D$10=0,0,'Z imported'!J29/'IO model'!$D$10)</f>
        <v>0.00005290300771532083</v>
      </c>
      <c r="K29" s="38">
        <f>IF('IO model'!$D$11=0,0,'Z imported'!K29/'IO model'!$D$11)</f>
        <v>0.000045493253492673446</v>
      </c>
      <c r="L29" s="38">
        <f>IF('IO model'!$D$12=0,0,'Z imported'!L29/'IO model'!$D$12)</f>
        <v>0.00019819027846377008</v>
      </c>
      <c r="M29" s="38">
        <f>IF('IO model'!$D$13=0,0,'Z imported'!M29/'IO model'!$D$13)</f>
        <v>0.00006571311733100738</v>
      </c>
      <c r="N29" s="38">
        <f>IF('IO model'!$D$14=0,0,'Z imported'!N29/'IO model'!$D$14)</f>
        <v>0.0001606637971448672</v>
      </c>
      <c r="O29" s="38">
        <f>IF('IO model'!$D$15=0,0,'Z imported'!O29/'IO model'!$D$15)</f>
        <v>0.00007959955816639617</v>
      </c>
      <c r="P29" s="38">
        <f>IF('IO model'!$D$16=0,0,'Z imported'!P29/'IO model'!$D$16)</f>
        <v>0.00009970112237127647</v>
      </c>
      <c r="Q29" s="38">
        <f>IF('IO model'!$D$17=0,0,'Z imported'!Q29/'IO model'!$D$17)</f>
        <v>0.00011522476776249397</v>
      </c>
      <c r="R29" s="38">
        <f>IF('IO model'!$D$18=0,0,'Z imported'!R29/'IO model'!$D$18)</f>
        <v>0.00009023461479818883</v>
      </c>
      <c r="S29" s="38">
        <f>IF('IO model'!$D$19=0,0,'Z imported'!S29/'IO model'!$D$19)</f>
        <v>0.00009472450870278237</v>
      </c>
      <c r="T29" s="38">
        <f>IF('IO model'!$D$20=0,0,'Z imported'!T29/'IO model'!$D$20)</f>
        <v>0.00007526389728398552</v>
      </c>
      <c r="U29" s="38">
        <f>IF('IO model'!$D$21=0,0,'Z imported'!U29/'IO model'!$D$21)</f>
        <v>0.00010262946561558569</v>
      </c>
      <c r="V29" s="38">
        <f>IF('IO model'!$D$22=0,0,'Z imported'!V29/'IO model'!$D$22)</f>
        <v>0.000053228340586081106</v>
      </c>
      <c r="W29" s="38">
        <f>IF('IO model'!$D$23=0,0,'Z imported'!W29/'IO model'!$D$23)</f>
        <v>0.0000699889043768349</v>
      </c>
      <c r="X29" s="38">
        <f>IF('IO model'!$D$24=0,0,'Z imported'!X29/'IO model'!$D$24)</f>
        <v>0.00007857586249509794</v>
      </c>
      <c r="Y29" s="38">
        <f>IF('IO model'!$D$25=0,0,'Z imported'!Y29/'IO model'!$D$25)</f>
        <v>0.00010704801711795111</v>
      </c>
      <c r="Z29" s="38">
        <f>IF('IO model'!$D$26=0,0,'Z imported'!Z29/'IO model'!$D$26)</f>
        <v>0.00009491733307474385</v>
      </c>
      <c r="AA29" s="38">
        <f>IF('IO model'!$D$27=0,0,'Z imported'!AA29/'IO model'!$D$27)</f>
        <v>0.000055593330510902705</v>
      </c>
      <c r="AB29" s="38">
        <f>IF('IO model'!$D$28=0,0,'Z imported'!AB29/'IO model'!$D$28)</f>
        <v>0.00008256422464624668</v>
      </c>
      <c r="AC29" s="38">
        <f>IF('IO model'!$D$29=0,0,'Z imported'!AC29/'IO model'!$D$29)</f>
        <v>0.00036711862306107744</v>
      </c>
      <c r="AD29" s="38">
        <f>IF('IO model'!$D$30=0,0,'Z imported'!AD29/'IO model'!$D$30)</f>
        <v>0.00003470754706995687</v>
      </c>
      <c r="AE29" s="38">
        <f>IF('IO model'!$D$31=0,0,'Z imported'!AE29/'IO model'!$D$31)</f>
        <v>0.00004147656103363902</v>
      </c>
      <c r="AF29" s="38">
        <f>IF('IO model'!$D$32=0,0,'Z imported'!AF29/'IO model'!$D$32)</f>
        <v>0.000028459418519658816</v>
      </c>
      <c r="AG29" s="38">
        <f>IF('IO model'!$D$33=0,0,'Z imported'!AG29/'IO model'!$D$33)</f>
        <v>0.0000396293285004547</v>
      </c>
      <c r="AH29" s="38">
        <f>IF('IO model'!$D$34=0,0,'Z imported'!AH29/'IO model'!$D$34)</f>
        <v>0.0001767861732616062</v>
      </c>
      <c r="AI29" s="38">
        <f>IF('IO model'!$D$35=0,0,'Z imported'!AI29/'IO model'!$D$35)</f>
        <v>0.00022523876257873077</v>
      </c>
      <c r="AJ29" s="38">
        <f>IF('IO model'!$D$36=0,0,'Z imported'!AJ29/'IO model'!$D$36)</f>
        <v>0.00007039024574820657</v>
      </c>
      <c r="AK29" s="38">
        <f>IF('IO model'!$D$37=0,0,'Z imported'!AK29/'IO model'!$D$37)</f>
        <v>0.00002768903825586748</v>
      </c>
      <c r="AL29" s="38">
        <f>IF('IO model'!$D$38=0,0,'Z imported'!AL29/'IO model'!$D$38)</f>
        <v>0.000026925630394913388</v>
      </c>
      <c r="AM29" s="38">
        <f>IF('IO model'!$D$39=0,0,'Z imported'!AM29/'IO model'!$D$39)</f>
        <v>0.00008133894752824495</v>
      </c>
      <c r="AN29" s="38">
        <f>IF('IO model'!$D$40=0,0,'Z imported'!AN29/'IO model'!$D$40)</f>
        <v>0.00005562689189377116</v>
      </c>
      <c r="AO29" s="38">
        <f>IF('IO model'!$D$41=0,0,'Z imported'!AO29/'IO model'!$D$41)</f>
        <v>0.00004733517485555512</v>
      </c>
      <c r="AP29" s="38">
        <f>IF('IO model'!$D$42=0,0,'Z imported'!AP29/'IO model'!$D$42)</f>
        <v>0.00008119310132608746</v>
      </c>
      <c r="AQ29" s="38">
        <f>IF('IO model'!$D$43=0,0,'Z imported'!AQ29/'IO model'!$D$43)</f>
        <v>0.000011984003273070971</v>
      </c>
      <c r="AR29" s="38">
        <f>IF('IO model'!$D$44=0,0,'Z imported'!AR29/'IO model'!$D$44)</f>
        <v>0.00002343052264273363</v>
      </c>
      <c r="AS29" s="38">
        <f>IF('IO model'!$D$45=0,0,'Z imported'!AS29/'IO model'!$D$45)</f>
        <v>0.00003051551955081155</v>
      </c>
      <c r="AT29" s="38">
        <f>IF('IO model'!$D$46=0,0,'Z imported'!AT29/'IO model'!$D$46)</f>
        <v>0.000031157204171593965</v>
      </c>
      <c r="AU29" s="38">
        <f>IF('IO model'!$D$47=0,0,'Z imported'!AU29/'IO model'!$D$47)</f>
        <v>0.00003783228252478369</v>
      </c>
      <c r="AV29" s="38">
        <f>IF('IO model'!$D$48=0,0,'Z imported'!AV29/'IO model'!$D$48)</f>
        <v>0.00008451931701255658</v>
      </c>
      <c r="AW29" s="38">
        <f>IF('IO model'!$D$49=0,0,'Z imported'!AW29/'IO model'!$D$49)</f>
        <v>0.00006637594275217461</v>
      </c>
      <c r="AX29" s="38">
        <f>IF('IO model'!$D$50=0,0,'Z imported'!AX29/'IO model'!$D$50)</f>
        <v>0.00004575320489617207</v>
      </c>
      <c r="AY29" s="38">
        <f>IF('IO model'!$D$51=0,0,'Z imported'!AY29/'IO model'!$D$51)</f>
        <v>0.00003932764475338495</v>
      </c>
      <c r="AZ29" s="38">
        <f>IF('IO model'!$D$52=0,0,'Z imported'!AZ29/'IO model'!$D$52)</f>
        <v>0.000050754918341578965</v>
      </c>
      <c r="BA29" s="38">
        <f>IF('IO model'!$D$53=0,0,'Z imported'!BA29/'IO model'!$D$53)</f>
        <v>0.000019323181935487195</v>
      </c>
      <c r="BB29" s="38">
        <f>IF('IO model'!$D$54=0,0,'Z imported'!BB29/'IO model'!$D$54)</f>
        <v>0.000054251178168049385</v>
      </c>
      <c r="BC29" s="38">
        <f>IF('IO model'!$D$55=0,0,'Z imported'!BC29/'IO model'!$D$55)</f>
        <v>0.000042313753662490454</v>
      </c>
      <c r="BD29" s="38">
        <f>IF('IO model'!$D$56=0,0,'Z imported'!BD29/'IO model'!$D$56)</f>
        <v>0.00006341350071341928</v>
      </c>
      <c r="BE29" s="38">
        <f>IF('IO model'!$D$57=0,0,'Z imported'!BE29/'IO model'!$D$57)</f>
        <v>0.000017051212097591395</v>
      </c>
      <c r="BF29" s="38">
        <f>IF('IO model'!$D$58=0,0,'Z imported'!BF29/'IO model'!$D$58)</f>
        <v>0.000022165170384780976</v>
      </c>
      <c r="BG29" s="38">
        <f>IF('IO model'!$D$59=0,0,'Z imported'!BG29/'IO model'!$D$59)</f>
        <v>0.000022500415888834667</v>
      </c>
      <c r="BH29" s="38">
        <f>IF('IO model'!$D$60=0,0,'Z imported'!BH29/'IO model'!$D$60)</f>
        <v>0.000041023599916905375</v>
      </c>
      <c r="BI29" s="38">
        <f>IF('IO model'!$D$61=0,0,'Z imported'!BI29/'IO model'!$D$61)</f>
        <v>0.000040966744952165466</v>
      </c>
      <c r="BJ29" s="38">
        <f>IF('IO model'!$D$62=0,0,'Z imported'!BJ29/'IO model'!$D$62)</f>
        <v>0.00003105545411412879</v>
      </c>
      <c r="BK29" s="38">
        <f>IF('IO model'!$D$63=0,0,'Z imported'!BK29/'IO model'!$D$63)</f>
        <v>0.00006249023590064054</v>
      </c>
      <c r="BL29" s="38">
        <f>IF('IO model'!$D$64=0,0,'Z imported'!BL29/'IO model'!$D$64)</f>
        <v>0.000025989221368231734</v>
      </c>
      <c r="BM29" s="38">
        <f>IF('IO model'!$D$65=0,0,'Z imported'!BM29/'IO model'!$D$65)</f>
        <v>0</v>
      </c>
      <c r="BN29" s="38">
        <f>IF('IO model'!$D$66=0,0,'Z imported'!BN29/'IO model'!$D$66)</f>
        <v>0</v>
      </c>
    </row>
    <row r="30" spans="1:66" x14ac:dyDescent="0.25">
      <c r="A30" s="36" t="s">
        <v>275</v>
      </c>
      <c r="B30" s="27" t="s">
        <v>342</v>
      </c>
      <c r="C30" s="38">
        <f>IF('IO model'!$D$3=0,0,'Z imported'!C30/'IO model'!$D$3)</f>
        <v>0.00039086401196857375</v>
      </c>
      <c r="D30" s="38">
        <f>IF('IO model'!$D$4=0,0,'Z imported'!D30/'IO model'!$D$4)</f>
        <v>0.0005908717520068022</v>
      </c>
      <c r="E30" s="38">
        <f>IF('IO model'!$D$5=0,0,'Z imported'!E30/'IO model'!$D$5)</f>
        <v>0.0028777173728612242</v>
      </c>
      <c r="F30" s="38">
        <f>IF('IO model'!$D$6=0,0,'Z imported'!F30/'IO model'!$D$6)</f>
        <v>0.0007069707314117196</v>
      </c>
      <c r="G30" s="38">
        <f>IF('IO model'!$D$7=0,0,'Z imported'!G30/'IO model'!$D$7)</f>
        <v>0.00015900555673282945</v>
      </c>
      <c r="H30" s="38">
        <f>IF('IO model'!$D$8=0,0,'Z imported'!H30/'IO model'!$D$8)</f>
        <v>0.0004453157525836219</v>
      </c>
      <c r="I30" s="38">
        <f>IF('IO model'!$D$9=0,0,'Z imported'!I30/'IO model'!$D$9)</f>
        <v>0.0006387375965249057</v>
      </c>
      <c r="J30" s="38">
        <f>IF('IO model'!$D$10=0,0,'Z imported'!J30/'IO model'!$D$10)</f>
        <v>0.0005003369204262547</v>
      </c>
      <c r="K30" s="38">
        <f>IF('IO model'!$D$11=0,0,'Z imported'!K30/'IO model'!$D$11)</f>
        <v>0.0010747781137644102</v>
      </c>
      <c r="L30" s="38">
        <f>IF('IO model'!$D$12=0,0,'Z imported'!L30/'IO model'!$D$12)</f>
        <v>0.00024062026393655128</v>
      </c>
      <c r="M30" s="38">
        <f>IF('IO model'!$D$13=0,0,'Z imported'!M30/'IO model'!$D$13)</f>
        <v>0.00036402230463939333</v>
      </c>
      <c r="N30" s="38">
        <f>IF('IO model'!$D$14=0,0,'Z imported'!N30/'IO model'!$D$14)</f>
        <v>0.000533662160365614</v>
      </c>
      <c r="O30" s="38">
        <f>IF('IO model'!$D$15=0,0,'Z imported'!O30/'IO model'!$D$15)</f>
        <v>0.00045601577865044565</v>
      </c>
      <c r="P30" s="38">
        <f>IF('IO model'!$D$16=0,0,'Z imported'!P30/'IO model'!$D$16)</f>
        <v>0.0005677320515405893</v>
      </c>
      <c r="Q30" s="38">
        <f>IF('IO model'!$D$17=0,0,'Z imported'!Q30/'IO model'!$D$17)</f>
        <v>0.0003295825684792715</v>
      </c>
      <c r="R30" s="38">
        <f>IF('IO model'!$D$18=0,0,'Z imported'!R30/'IO model'!$D$18)</f>
        <v>0.00030798161965693886</v>
      </c>
      <c r="S30" s="38">
        <f>IF('IO model'!$D$19=0,0,'Z imported'!S30/'IO model'!$D$19)</f>
        <v>0.00038936624197235327</v>
      </c>
      <c r="T30" s="38">
        <f>IF('IO model'!$D$20=0,0,'Z imported'!T30/'IO model'!$D$20)</f>
        <v>0.00036412154444631607</v>
      </c>
      <c r="U30" s="38">
        <f>IF('IO model'!$D$21=0,0,'Z imported'!U30/'IO model'!$D$21)</f>
        <v>0.00024474153699203795</v>
      </c>
      <c r="V30" s="38">
        <f>IF('IO model'!$D$22=0,0,'Z imported'!V30/'IO model'!$D$22)</f>
        <v>0.0004982506515139614</v>
      </c>
      <c r="W30" s="38">
        <f>IF('IO model'!$D$23=0,0,'Z imported'!W30/'IO model'!$D$23)</f>
        <v>0.0004371558268144715</v>
      </c>
      <c r="X30" s="38">
        <f>IF('IO model'!$D$24=0,0,'Z imported'!X30/'IO model'!$D$24)</f>
        <v>0.0005100287801954539</v>
      </c>
      <c r="Y30" s="38">
        <f>IF('IO model'!$D$25=0,0,'Z imported'!Y30/'IO model'!$D$25)</f>
        <v>0.0005048287170903375</v>
      </c>
      <c r="Z30" s="38">
        <f>IF('IO model'!$D$26=0,0,'Z imported'!Z30/'IO model'!$D$26)</f>
        <v>0.00013500941449577864</v>
      </c>
      <c r="AA30" s="38">
        <f>IF('IO model'!$D$27=0,0,'Z imported'!AA30/'IO model'!$D$27)</f>
        <v>0.001086208149982253</v>
      </c>
      <c r="AB30" s="38">
        <f>IF('IO model'!$D$28=0,0,'Z imported'!AB30/'IO model'!$D$28)</f>
        <v>0.0006808108357288426</v>
      </c>
      <c r="AC30" s="38">
        <f>IF('IO model'!$D$29=0,0,'Z imported'!AC30/'IO model'!$D$29)</f>
        <v>0.00017725100634990702</v>
      </c>
      <c r="AD30" s="38">
        <f>IF('IO model'!$D$30=0,0,'Z imported'!AD30/'IO model'!$D$30)</f>
        <v>0.0018532845524092578</v>
      </c>
      <c r="AE30" s="38">
        <f>IF('IO model'!$D$31=0,0,'Z imported'!AE30/'IO model'!$D$31)</f>
        <v>0.00015813293515834736</v>
      </c>
      <c r="AF30" s="38">
        <f>IF('IO model'!$D$32=0,0,'Z imported'!AF30/'IO model'!$D$32)</f>
        <v>0.00021036773940236826</v>
      </c>
      <c r="AG30" s="38">
        <f>IF('IO model'!$D$33=0,0,'Z imported'!AG30/'IO model'!$D$33)</f>
        <v>0.0008568223443104847</v>
      </c>
      <c r="AH30" s="38">
        <f>IF('IO model'!$D$34=0,0,'Z imported'!AH30/'IO model'!$D$34)</f>
        <v>0.0004934565515797262</v>
      </c>
      <c r="AI30" s="38">
        <f>IF('IO model'!$D$35=0,0,'Z imported'!AI30/'IO model'!$D$35)</f>
        <v>0.001386230698904492</v>
      </c>
      <c r="AJ30" s="38">
        <f>IF('IO model'!$D$36=0,0,'Z imported'!AJ30/'IO model'!$D$36)</f>
        <v>0.000675802003645825</v>
      </c>
      <c r="AK30" s="38">
        <f>IF('IO model'!$D$37=0,0,'Z imported'!AK30/'IO model'!$D$37)</f>
        <v>0.0021998940894286715</v>
      </c>
      <c r="AL30" s="38">
        <f>IF('IO model'!$D$38=0,0,'Z imported'!AL30/'IO model'!$D$38)</f>
        <v>0.00015006250914654658</v>
      </c>
      <c r="AM30" s="38">
        <f>IF('IO model'!$D$39=0,0,'Z imported'!AM30/'IO model'!$D$39)</f>
        <v>0.000450979275739936</v>
      </c>
      <c r="AN30" s="38">
        <f>IF('IO model'!$D$40=0,0,'Z imported'!AN30/'IO model'!$D$40)</f>
        <v>0.0006200080658993245</v>
      </c>
      <c r="AO30" s="38">
        <f>IF('IO model'!$D$41=0,0,'Z imported'!AO30/'IO model'!$D$41)</f>
        <v>0.0005169117254164915</v>
      </c>
      <c r="AP30" s="38">
        <f>IF('IO model'!$D$42=0,0,'Z imported'!AP30/'IO model'!$D$42)</f>
        <v>0.0002590921758517383</v>
      </c>
      <c r="AQ30" s="38">
        <f>IF('IO model'!$D$43=0,0,'Z imported'!AQ30/'IO model'!$D$43)</f>
        <v>0.00016741652572480149</v>
      </c>
      <c r="AR30" s="38">
        <f>IF('IO model'!$D$44=0,0,'Z imported'!AR30/'IO model'!$D$44)</f>
        <v>0.0003549474919494967</v>
      </c>
      <c r="AS30" s="38">
        <f>IF('IO model'!$D$45=0,0,'Z imported'!AS30/'IO model'!$D$45)</f>
        <v>0.00043492645759788263</v>
      </c>
      <c r="AT30" s="38">
        <f>IF('IO model'!$D$46=0,0,'Z imported'!AT30/'IO model'!$D$46)</f>
        <v>0.00004178005612659708</v>
      </c>
      <c r="AU30" s="38">
        <f>IF('IO model'!$D$47=0,0,'Z imported'!AU30/'IO model'!$D$47)</f>
        <v>0.0001794608273611533</v>
      </c>
      <c r="AV30" s="38">
        <f>IF('IO model'!$D$48=0,0,'Z imported'!AV30/'IO model'!$D$48)</f>
        <v>0.0002812107091103795</v>
      </c>
      <c r="AW30" s="38">
        <f>IF('IO model'!$D$49=0,0,'Z imported'!AW30/'IO model'!$D$49)</f>
        <v>0.00037341557977757137</v>
      </c>
      <c r="AX30" s="38">
        <f>IF('IO model'!$D$50=0,0,'Z imported'!AX30/'IO model'!$D$50)</f>
        <v>0.0005003894813961098</v>
      </c>
      <c r="AY30" s="38">
        <f>IF('IO model'!$D$51=0,0,'Z imported'!AY30/'IO model'!$D$51)</f>
        <v>0.0005622624210835504</v>
      </c>
      <c r="AZ30" s="38">
        <f>IF('IO model'!$D$52=0,0,'Z imported'!AZ30/'IO model'!$D$52)</f>
        <v>0.000863919278509336</v>
      </c>
      <c r="BA30" s="38">
        <f>IF('IO model'!$D$53=0,0,'Z imported'!BA30/'IO model'!$D$53)</f>
        <v>0.00043155106322588066</v>
      </c>
      <c r="BB30" s="38">
        <f>IF('IO model'!$D$54=0,0,'Z imported'!BB30/'IO model'!$D$54)</f>
        <v>0.000909505045758475</v>
      </c>
      <c r="BC30" s="38">
        <f>IF('IO model'!$D$55=0,0,'Z imported'!BC30/'IO model'!$D$55)</f>
        <v>0.0002950992523943316</v>
      </c>
      <c r="BD30" s="38">
        <f>IF('IO model'!$D$56=0,0,'Z imported'!BD30/'IO model'!$D$56)</f>
        <v>0.00014221051806532996</v>
      </c>
      <c r="BE30" s="38">
        <f>IF('IO model'!$D$57=0,0,'Z imported'!BE30/'IO model'!$D$57)</f>
        <v>0.00010972084306276203</v>
      </c>
      <c r="BF30" s="38">
        <f>IF('IO model'!$D$58=0,0,'Z imported'!BF30/'IO model'!$D$58)</f>
        <v>0.00016703608617307968</v>
      </c>
      <c r="BG30" s="38">
        <f>IF('IO model'!$D$59=0,0,'Z imported'!BG30/'IO model'!$D$59)</f>
        <v>0.00023275020370253565</v>
      </c>
      <c r="BH30" s="38">
        <f>IF('IO model'!$D$60=0,0,'Z imported'!BH30/'IO model'!$D$60)</f>
        <v>0.0003377900674009018</v>
      </c>
      <c r="BI30" s="38">
        <f>IF('IO model'!$D$61=0,0,'Z imported'!BI30/'IO model'!$D$61)</f>
        <v>0.0004441965631241942</v>
      </c>
      <c r="BJ30" s="38">
        <f>IF('IO model'!$D$62=0,0,'Z imported'!BJ30/'IO model'!$D$62)</f>
        <v>0.00043477635759780315</v>
      </c>
      <c r="BK30" s="38">
        <f>IF('IO model'!$D$63=0,0,'Z imported'!BK30/'IO model'!$D$63)</f>
        <v>0.0015497578503358854</v>
      </c>
      <c r="BL30" s="38">
        <f>IF('IO model'!$D$64=0,0,'Z imported'!BL30/'IO model'!$D$64)</f>
        <v>0.00054259129509594</v>
      </c>
      <c r="BM30" s="38">
        <f>IF('IO model'!$D$65=0,0,'Z imported'!BM30/'IO model'!$D$65)</f>
        <v>0</v>
      </c>
      <c r="BN30" s="38">
        <f>IF('IO model'!$D$66=0,0,'Z imported'!BN30/'IO model'!$D$66)</f>
        <v>0</v>
      </c>
    </row>
    <row r="31" spans="1:66" x14ac:dyDescent="0.25">
      <c r="A31" s="36" t="s">
        <v>276</v>
      </c>
      <c r="B31" s="27" t="s">
        <v>343</v>
      </c>
      <c r="C31" s="38">
        <f>IF('IO model'!$D$3=0,0,'Z imported'!C31/'IO model'!$D$3)</f>
        <v>0.00663910193799769</v>
      </c>
      <c r="D31" s="38">
        <f>IF('IO model'!$D$4=0,0,'Z imported'!D31/'IO model'!$D$4)</f>
        <v>0.002805439863186768</v>
      </c>
      <c r="E31" s="38">
        <f>IF('IO model'!$D$5=0,0,'Z imported'!E31/'IO model'!$D$5)</f>
        <v>0.010072010805014284</v>
      </c>
      <c r="F31" s="38">
        <f>IF('IO model'!$D$6=0,0,'Z imported'!F31/'IO model'!$D$6)</f>
        <v>0.0027727942972251857</v>
      </c>
      <c r="G31" s="38">
        <f>IF('IO model'!$D$7=0,0,'Z imported'!G31/'IO model'!$D$7)</f>
        <v>0.01706502672411763</v>
      </c>
      <c r="H31" s="38">
        <f>IF('IO model'!$D$8=0,0,'Z imported'!H31/'IO model'!$D$8)</f>
        <v>0.018575903059942837</v>
      </c>
      <c r="I31" s="38">
        <f>IF('IO model'!$D$9=0,0,'Z imported'!I31/'IO model'!$D$9)</f>
        <v>0.010717666101477242</v>
      </c>
      <c r="J31" s="38">
        <f>IF('IO model'!$D$10=0,0,'Z imported'!J31/'IO model'!$D$10)</f>
        <v>0.009990598507866181</v>
      </c>
      <c r="K31" s="38">
        <f>IF('IO model'!$D$11=0,0,'Z imported'!K31/'IO model'!$D$11)</f>
        <v>0.006195612460033466</v>
      </c>
      <c r="L31" s="38">
        <f>IF('IO model'!$D$12=0,0,'Z imported'!L31/'IO model'!$D$12)</f>
        <v>0.005677719830948655</v>
      </c>
      <c r="M31" s="38">
        <f>IF('IO model'!$D$13=0,0,'Z imported'!M31/'IO model'!$D$13)</f>
        <v>0.014123435078355407</v>
      </c>
      <c r="N31" s="38">
        <f>IF('IO model'!$D$14=0,0,'Z imported'!N31/'IO model'!$D$14)</f>
        <v>0.02581762263868623</v>
      </c>
      <c r="O31" s="38">
        <f>IF('IO model'!$D$15=0,0,'Z imported'!O31/'IO model'!$D$15)</f>
        <v>0.013646839743386721</v>
      </c>
      <c r="P31" s="38">
        <f>IF('IO model'!$D$16=0,0,'Z imported'!P31/'IO model'!$D$16)</f>
        <v>0.009737225464494364</v>
      </c>
      <c r="Q31" s="38">
        <f>IF('IO model'!$D$17=0,0,'Z imported'!Q31/'IO model'!$D$17)</f>
        <v>0.0072774374011649635</v>
      </c>
      <c r="R31" s="38">
        <f>IF('IO model'!$D$18=0,0,'Z imported'!R31/'IO model'!$D$18)</f>
        <v>0.008259027101262596</v>
      </c>
      <c r="S31" s="38">
        <f>IF('IO model'!$D$19=0,0,'Z imported'!S31/'IO model'!$D$19)</f>
        <v>0.028907826414656928</v>
      </c>
      <c r="T31" s="38">
        <f>IF('IO model'!$D$20=0,0,'Z imported'!T31/'IO model'!$D$20)</f>
        <v>0.013075155672990309</v>
      </c>
      <c r="U31" s="38">
        <f>IF('IO model'!$D$21=0,0,'Z imported'!U31/'IO model'!$D$21)</f>
        <v>0.01168925569466987</v>
      </c>
      <c r="V31" s="38">
        <f>IF('IO model'!$D$22=0,0,'Z imported'!V31/'IO model'!$D$22)</f>
        <v>0.009027489470479086</v>
      </c>
      <c r="W31" s="38">
        <f>IF('IO model'!$D$23=0,0,'Z imported'!W31/'IO model'!$D$23)</f>
        <v>0.0073041300049395295</v>
      </c>
      <c r="X31" s="38">
        <f>IF('IO model'!$D$24=0,0,'Z imported'!X31/'IO model'!$D$24)</f>
        <v>0.023122019028216593</v>
      </c>
      <c r="Y31" s="38">
        <f>IF('IO model'!$D$25=0,0,'Z imported'!Y31/'IO model'!$D$25)</f>
        <v>0.009180989407517607</v>
      </c>
      <c r="Z31" s="38">
        <f>IF('IO model'!$D$26=0,0,'Z imported'!Z31/'IO model'!$D$26)</f>
        <v>0.004782833517230084</v>
      </c>
      <c r="AA31" s="38">
        <f>IF('IO model'!$D$27=0,0,'Z imported'!AA31/'IO model'!$D$27)</f>
        <v>0.002406193382112917</v>
      </c>
      <c r="AB31" s="38">
        <f>IF('IO model'!$D$28=0,0,'Z imported'!AB31/'IO model'!$D$28)</f>
        <v>0.006201605323741206</v>
      </c>
      <c r="AC31" s="38">
        <f>IF('IO model'!$D$29=0,0,'Z imported'!AC31/'IO model'!$D$29)</f>
        <v>0.004126167587919736</v>
      </c>
      <c r="AD31" s="38">
        <f>IF('IO model'!$D$30=0,0,'Z imported'!AD31/'IO model'!$D$30)</f>
        <v>0.005763175883325534</v>
      </c>
      <c r="AE31" s="38">
        <f>IF('IO model'!$D$31=0,0,'Z imported'!AE31/'IO model'!$D$31)</f>
        <v>0.025197095937158066</v>
      </c>
      <c r="AF31" s="38">
        <f>IF('IO model'!$D$32=0,0,'Z imported'!AF31/'IO model'!$D$32)</f>
        <v>0.009043671646827001</v>
      </c>
      <c r="AG31" s="38">
        <f>IF('IO model'!$D$33=0,0,'Z imported'!AG31/'IO model'!$D$33)</f>
        <v>0.0023281582955969743</v>
      </c>
      <c r="AH31" s="38">
        <f>IF('IO model'!$D$34=0,0,'Z imported'!AH31/'IO model'!$D$34)</f>
        <v>0.007219054803284618</v>
      </c>
      <c r="AI31" s="38">
        <f>IF('IO model'!$D$35=0,0,'Z imported'!AI31/'IO model'!$D$35)</f>
        <v>0.015071383605022321</v>
      </c>
      <c r="AJ31" s="38">
        <f>IF('IO model'!$D$36=0,0,'Z imported'!AJ31/'IO model'!$D$36)</f>
        <v>0.004085138254232875</v>
      </c>
      <c r="AK31" s="38">
        <f>IF('IO model'!$D$37=0,0,'Z imported'!AK31/'IO model'!$D$37)</f>
        <v>0.0012280088466477227</v>
      </c>
      <c r="AL31" s="38">
        <f>IF('IO model'!$D$38=0,0,'Z imported'!AL31/'IO model'!$D$38)</f>
        <v>0.004899788774625828</v>
      </c>
      <c r="AM31" s="38">
        <f>IF('IO model'!$D$39=0,0,'Z imported'!AM31/'IO model'!$D$39)</f>
        <v>0.05944973298231057</v>
      </c>
      <c r="AN31" s="38">
        <f>IF('IO model'!$D$40=0,0,'Z imported'!AN31/'IO model'!$D$40)</f>
        <v>0.005454912086332936</v>
      </c>
      <c r="AO31" s="38">
        <f>IF('IO model'!$D$41=0,0,'Z imported'!AO31/'IO model'!$D$41)</f>
        <v>0.005140658069282435</v>
      </c>
      <c r="AP31" s="38">
        <f>IF('IO model'!$D$42=0,0,'Z imported'!AP31/'IO model'!$D$42)</f>
        <v>0.03599194927309041</v>
      </c>
      <c r="AQ31" s="38">
        <f>IF('IO model'!$D$43=0,0,'Z imported'!AQ31/'IO model'!$D$43)</f>
        <v>0.00031817528690003435</v>
      </c>
      <c r="AR31" s="38">
        <f>IF('IO model'!$D$44=0,0,'Z imported'!AR31/'IO model'!$D$44)</f>
        <v>0.0004955306278058986</v>
      </c>
      <c r="AS31" s="38">
        <f>IF('IO model'!$D$45=0,0,'Z imported'!AS31/'IO model'!$D$45)</f>
        <v>0.0038378887115062786</v>
      </c>
      <c r="AT31" s="38">
        <f>IF('IO model'!$D$46=0,0,'Z imported'!AT31/'IO model'!$D$46)</f>
        <v>0.00032821767134185966</v>
      </c>
      <c r="AU31" s="38">
        <f>IF('IO model'!$D$47=0,0,'Z imported'!AU31/'IO model'!$D$47)</f>
        <v>0.003137081086839463</v>
      </c>
      <c r="AV31" s="38">
        <f>IF('IO model'!$D$48=0,0,'Z imported'!AV31/'IO model'!$D$48)</f>
        <v>0.0025487368710725832</v>
      </c>
      <c r="AW31" s="38">
        <f>IF('IO model'!$D$49=0,0,'Z imported'!AW31/'IO model'!$D$49)</f>
        <v>0.003077726228962797</v>
      </c>
      <c r="AX31" s="38">
        <f>IF('IO model'!$D$50=0,0,'Z imported'!AX31/'IO model'!$D$50)</f>
        <v>0.0063741743428768335</v>
      </c>
      <c r="AY31" s="38">
        <f>IF('IO model'!$D$51=0,0,'Z imported'!AY31/'IO model'!$D$51)</f>
        <v>0.0028592426724609395</v>
      </c>
      <c r="AZ31" s="38">
        <f>IF('IO model'!$D$52=0,0,'Z imported'!AZ31/'IO model'!$D$52)</f>
        <v>0.0042731841410150765</v>
      </c>
      <c r="BA31" s="38">
        <f>IF('IO model'!$D$53=0,0,'Z imported'!BA31/'IO model'!$D$53)</f>
        <v>0.0008403437121721876</v>
      </c>
      <c r="BB31" s="38">
        <f>IF('IO model'!$D$54=0,0,'Z imported'!BB31/'IO model'!$D$54)</f>
        <v>0.006404830269604421</v>
      </c>
      <c r="BC31" s="38">
        <f>IF('IO model'!$D$55=0,0,'Z imported'!BC31/'IO model'!$D$55)</f>
        <v>0.0031624045746496106</v>
      </c>
      <c r="BD31" s="38">
        <f>IF('IO model'!$D$56=0,0,'Z imported'!BD31/'IO model'!$D$56)</f>
        <v>0.000710704546963788</v>
      </c>
      <c r="BE31" s="38">
        <f>IF('IO model'!$D$57=0,0,'Z imported'!BE31/'IO model'!$D$57)</f>
        <v>0.0007351084668905706</v>
      </c>
      <c r="BF31" s="38">
        <f>IF('IO model'!$D$58=0,0,'Z imported'!BF31/'IO model'!$D$58)</f>
        <v>0.002700802092136946</v>
      </c>
      <c r="BG31" s="38">
        <f>IF('IO model'!$D$59=0,0,'Z imported'!BG31/'IO model'!$D$59)</f>
        <v>0.0012661094678430326</v>
      </c>
      <c r="BH31" s="38">
        <f>IF('IO model'!$D$60=0,0,'Z imported'!BH31/'IO model'!$D$60)</f>
        <v>0.003254829874258301</v>
      </c>
      <c r="BI31" s="38">
        <f>IF('IO model'!$D$61=0,0,'Z imported'!BI31/'IO model'!$D$61)</f>
        <v>0.0031304445535590445</v>
      </c>
      <c r="BJ31" s="38">
        <f>IF('IO model'!$D$62=0,0,'Z imported'!BJ31/'IO model'!$D$62)</f>
        <v>0.0017713110865095686</v>
      </c>
      <c r="BK31" s="38">
        <f>IF('IO model'!$D$63=0,0,'Z imported'!BK31/'IO model'!$D$63)</f>
        <v>0.006264646149039213</v>
      </c>
      <c r="BL31" s="38">
        <f>IF('IO model'!$D$64=0,0,'Z imported'!BL31/'IO model'!$D$64)</f>
        <v>0.0017646150916756525</v>
      </c>
      <c r="BM31" s="38">
        <f>IF('IO model'!$D$65=0,0,'Z imported'!BM31/'IO model'!$D$65)</f>
        <v>0</v>
      </c>
      <c r="BN31" s="38">
        <f>IF('IO model'!$D$66=0,0,'Z imported'!BN31/'IO model'!$D$66)</f>
        <v>0</v>
      </c>
    </row>
    <row r="32" spans="1:66" x14ac:dyDescent="0.25">
      <c r="A32" s="36" t="s">
        <v>277</v>
      </c>
      <c r="B32" s="27" t="s">
        <v>344</v>
      </c>
      <c r="C32" s="38">
        <f>IF('IO model'!$D$3=0,0,'Z imported'!C32/'IO model'!$D$3)</f>
        <v>0.002175326687423134</v>
      </c>
      <c r="D32" s="38">
        <f>IF('IO model'!$D$4=0,0,'Z imported'!D32/'IO model'!$D$4)</f>
        <v>0.006787819395004972</v>
      </c>
      <c r="E32" s="38">
        <f>IF('IO model'!$D$5=0,0,'Z imported'!E32/'IO model'!$D$5)</f>
        <v>0.029625557388064258</v>
      </c>
      <c r="F32" s="38">
        <f>IF('IO model'!$D$6=0,0,'Z imported'!F32/'IO model'!$D$6)</f>
        <v>0.0074075842351035755</v>
      </c>
      <c r="G32" s="38">
        <f>IF('IO model'!$D$7=0,0,'Z imported'!G32/'IO model'!$D$7)</f>
        <v>0.0011549057003602456</v>
      </c>
      <c r="H32" s="38">
        <f>IF('IO model'!$D$8=0,0,'Z imported'!H32/'IO model'!$D$8)</f>
        <v>0.004445691679885605</v>
      </c>
      <c r="I32" s="38">
        <f>IF('IO model'!$D$9=0,0,'Z imported'!I32/'IO model'!$D$9)</f>
        <v>0.005321493208957715</v>
      </c>
      <c r="J32" s="38">
        <f>IF('IO model'!$D$10=0,0,'Z imported'!J32/'IO model'!$D$10)</f>
        <v>0.005005162526557983</v>
      </c>
      <c r="K32" s="38">
        <f>IF('IO model'!$D$11=0,0,'Z imported'!K32/'IO model'!$D$11)</f>
        <v>0.012634329493418405</v>
      </c>
      <c r="L32" s="38">
        <f>IF('IO model'!$D$12=0,0,'Z imported'!L32/'IO model'!$D$12)</f>
        <v>0.0025292679651956573</v>
      </c>
      <c r="M32" s="38">
        <f>IF('IO model'!$D$13=0,0,'Z imported'!M32/'IO model'!$D$13)</f>
        <v>0.002337622020355308</v>
      </c>
      <c r="N32" s="38">
        <f>IF('IO model'!$D$14=0,0,'Z imported'!N32/'IO model'!$D$14)</f>
        <v>0.0036217979597581605</v>
      </c>
      <c r="O32" s="38">
        <f>IF('IO model'!$D$15=0,0,'Z imported'!O32/'IO model'!$D$15)</f>
        <v>0.0038272252350779563</v>
      </c>
      <c r="P32" s="38">
        <f>IF('IO model'!$D$16=0,0,'Z imported'!P32/'IO model'!$D$16)</f>
        <v>0.004190456984797273</v>
      </c>
      <c r="Q32" s="38">
        <f>IF('IO model'!$D$17=0,0,'Z imported'!Q32/'IO model'!$D$17)</f>
        <v>0.003009949062706114</v>
      </c>
      <c r="R32" s="38">
        <f>IF('IO model'!$D$18=0,0,'Z imported'!R32/'IO model'!$D$18)</f>
        <v>0.002221947394179515</v>
      </c>
      <c r="S32" s="38">
        <f>IF('IO model'!$D$19=0,0,'Z imported'!S32/'IO model'!$D$19)</f>
        <v>0.003157058086549605</v>
      </c>
      <c r="T32" s="38">
        <f>IF('IO model'!$D$20=0,0,'Z imported'!T32/'IO model'!$D$20)</f>
        <v>0.0030723241932683466</v>
      </c>
      <c r="U32" s="38">
        <f>IF('IO model'!$D$21=0,0,'Z imported'!U32/'IO model'!$D$21)</f>
        <v>0.0015366579543403909</v>
      </c>
      <c r="V32" s="38">
        <f>IF('IO model'!$D$22=0,0,'Z imported'!V32/'IO model'!$D$22)</f>
        <v>0.0011840060149879506</v>
      </c>
      <c r="W32" s="38">
        <f>IF('IO model'!$D$23=0,0,'Z imported'!W32/'IO model'!$D$23)</f>
        <v>0.003984970340827642</v>
      </c>
      <c r="X32" s="38">
        <f>IF('IO model'!$D$24=0,0,'Z imported'!X32/'IO model'!$D$24)</f>
        <v>0.0038052147228307886</v>
      </c>
      <c r="Y32" s="38">
        <f>IF('IO model'!$D$25=0,0,'Z imported'!Y32/'IO model'!$D$25)</f>
        <v>0.00450209899265383</v>
      </c>
      <c r="Z32" s="38">
        <f>IF('IO model'!$D$26=0,0,'Z imported'!Z32/'IO model'!$D$26)</f>
        <v>0.0011913330742081207</v>
      </c>
      <c r="AA32" s="38">
        <f>IF('IO model'!$D$27=0,0,'Z imported'!AA32/'IO model'!$D$27)</f>
        <v>0.007867169002299284</v>
      </c>
      <c r="AB32" s="38">
        <f>IF('IO model'!$D$28=0,0,'Z imported'!AB32/'IO model'!$D$28)</f>
        <v>0.00440583343768534</v>
      </c>
      <c r="AC32" s="38">
        <f>IF('IO model'!$D$29=0,0,'Z imported'!AC32/'IO model'!$D$29)</f>
        <v>0.0005429677838152886</v>
      </c>
      <c r="AD32" s="38">
        <f>IF('IO model'!$D$30=0,0,'Z imported'!AD32/'IO model'!$D$30)</f>
        <v>0.0026801118616857486</v>
      </c>
      <c r="AE32" s="38">
        <f>IF('IO model'!$D$31=0,0,'Z imported'!AE32/'IO model'!$D$31)</f>
        <v>0.0005401031251425578</v>
      </c>
      <c r="AF32" s="38">
        <f>IF('IO model'!$D$32=0,0,'Z imported'!AF32/'IO model'!$D$32)</f>
        <v>0.0019855574249953807</v>
      </c>
      <c r="AG32" s="38">
        <f>IF('IO model'!$D$33=0,0,'Z imported'!AG32/'IO model'!$D$33)</f>
        <v>0.0015957927639954337</v>
      </c>
      <c r="AH32" s="38">
        <f>IF('IO model'!$D$34=0,0,'Z imported'!AH32/'IO model'!$D$34)</f>
        <v>0.006118861239588603</v>
      </c>
      <c r="AI32" s="38">
        <f>IF('IO model'!$D$35=0,0,'Z imported'!AI32/'IO model'!$D$35)</f>
        <v>0.007387957951213032</v>
      </c>
      <c r="AJ32" s="38">
        <f>IF('IO model'!$D$36=0,0,'Z imported'!AJ32/'IO model'!$D$36)</f>
        <v>0.0017644859230637395</v>
      </c>
      <c r="AK32" s="38">
        <f>IF('IO model'!$D$37=0,0,'Z imported'!AK32/'IO model'!$D$37)</f>
        <v>0.006025826950433161</v>
      </c>
      <c r="AL32" s="38">
        <f>IF('IO model'!$D$38=0,0,'Z imported'!AL32/'IO model'!$D$38)</f>
        <v>0.0013519144968157349</v>
      </c>
      <c r="AM32" s="38">
        <f>IF('IO model'!$D$39=0,0,'Z imported'!AM32/'IO model'!$D$39)</f>
        <v>0.0042404704644725035</v>
      </c>
      <c r="AN32" s="38">
        <f>IF('IO model'!$D$40=0,0,'Z imported'!AN32/'IO model'!$D$40)</f>
        <v>0.007659707124414179</v>
      </c>
      <c r="AO32" s="38">
        <f>IF('IO model'!$D$41=0,0,'Z imported'!AO32/'IO model'!$D$41)</f>
        <v>0.0033079446428198067</v>
      </c>
      <c r="AP32" s="38">
        <f>IF('IO model'!$D$42=0,0,'Z imported'!AP32/'IO model'!$D$42)</f>
        <v>0.0011866893390464245</v>
      </c>
      <c r="AQ32" s="38">
        <f>IF('IO model'!$D$43=0,0,'Z imported'!AQ32/'IO model'!$D$43)</f>
        <v>0.0008276152660382813</v>
      </c>
      <c r="AR32" s="38">
        <f>IF('IO model'!$D$44=0,0,'Z imported'!AR32/'IO model'!$D$44)</f>
        <v>0.0024302935719856694</v>
      </c>
      <c r="AS32" s="38">
        <f>IF('IO model'!$D$45=0,0,'Z imported'!AS32/'IO model'!$D$45)</f>
        <v>0.003252954384116512</v>
      </c>
      <c r="AT32" s="38">
        <f>IF('IO model'!$D$46=0,0,'Z imported'!AT32/'IO model'!$D$46)</f>
        <v>0.0003666306627862906</v>
      </c>
      <c r="AU32" s="38">
        <f>IF('IO model'!$D$47=0,0,'Z imported'!AU32/'IO model'!$D$47)</f>
        <v>0.0009655609822001316</v>
      </c>
      <c r="AV32" s="38">
        <f>IF('IO model'!$D$48=0,0,'Z imported'!AV32/'IO model'!$D$48)</f>
        <v>0.0023045451768014765</v>
      </c>
      <c r="AW32" s="38">
        <f>IF('IO model'!$D$49=0,0,'Z imported'!AW32/'IO model'!$D$49)</f>
        <v>0.004562429831873402</v>
      </c>
      <c r="AX32" s="38">
        <f>IF('IO model'!$D$50=0,0,'Z imported'!AX32/'IO model'!$D$50)</f>
        <v>0.00563864813758394</v>
      </c>
      <c r="AY32" s="38">
        <f>IF('IO model'!$D$51=0,0,'Z imported'!AY32/'IO model'!$D$51)</f>
        <v>0.00545240924838726</v>
      </c>
      <c r="AZ32" s="38">
        <f>IF('IO model'!$D$52=0,0,'Z imported'!AZ32/'IO model'!$D$52)</f>
        <v>0.0030238531831204888</v>
      </c>
      <c r="BA32" s="38">
        <f>IF('IO model'!$D$53=0,0,'Z imported'!BA32/'IO model'!$D$53)</f>
        <v>0.003055639170065042</v>
      </c>
      <c r="BB32" s="38">
        <f>IF('IO model'!$D$54=0,0,'Z imported'!BB32/'IO model'!$D$54)</f>
        <v>0.00912855853821796</v>
      </c>
      <c r="BC32" s="38">
        <f>IF('IO model'!$D$55=0,0,'Z imported'!BC32/'IO model'!$D$55)</f>
        <v>0.0015278399424282203</v>
      </c>
      <c r="BD32" s="38">
        <f>IF('IO model'!$D$56=0,0,'Z imported'!BD32/'IO model'!$D$56)</f>
        <v>0.0006950425956350072</v>
      </c>
      <c r="BE32" s="38">
        <f>IF('IO model'!$D$57=0,0,'Z imported'!BE32/'IO model'!$D$57)</f>
        <v>0.001054633354458479</v>
      </c>
      <c r="BF32" s="38">
        <f>IF('IO model'!$D$58=0,0,'Z imported'!BF32/'IO model'!$D$58)</f>
        <v>0.0011111288290730492</v>
      </c>
      <c r="BG32" s="38">
        <f>IF('IO model'!$D$59=0,0,'Z imported'!BG32/'IO model'!$D$59)</f>
        <v>0.0018557310219135604</v>
      </c>
      <c r="BH32" s="38">
        <f>IF('IO model'!$D$60=0,0,'Z imported'!BH32/'IO model'!$D$60)</f>
        <v>0.004299185987036541</v>
      </c>
      <c r="BI32" s="38">
        <f>IF('IO model'!$D$61=0,0,'Z imported'!BI32/'IO model'!$D$61)</f>
        <v>0.004948197551007986</v>
      </c>
      <c r="BJ32" s="38">
        <f>IF('IO model'!$D$62=0,0,'Z imported'!BJ32/'IO model'!$D$62)</f>
        <v>0.004642215289060142</v>
      </c>
      <c r="BK32" s="38">
        <f>IF('IO model'!$D$63=0,0,'Z imported'!BK32/'IO model'!$D$63)</f>
        <v>0.019553194813310422</v>
      </c>
      <c r="BL32" s="38">
        <f>IF('IO model'!$D$64=0,0,'Z imported'!BL32/'IO model'!$D$64)</f>
        <v>0.004644645133093986</v>
      </c>
      <c r="BM32" s="38">
        <f>IF('IO model'!$D$65=0,0,'Z imported'!BM32/'IO model'!$D$65)</f>
        <v>0</v>
      </c>
      <c r="BN32" s="38">
        <f>IF('IO model'!$D$66=0,0,'Z imported'!BN32/'IO model'!$D$66)</f>
        <v>0</v>
      </c>
    </row>
    <row r="33" spans="1:66" x14ac:dyDescent="0.25">
      <c r="A33" s="36" t="s">
        <v>278</v>
      </c>
      <c r="B33" s="27" t="s">
        <v>345</v>
      </c>
      <c r="C33" s="38">
        <f>IF('IO model'!$D$3=0,0,'Z imported'!C33/'IO model'!$D$3)</f>
        <v>0.0011883034075346503</v>
      </c>
      <c r="D33" s="38">
        <f>IF('IO model'!$D$4=0,0,'Z imported'!D33/'IO model'!$D$4)</f>
        <v>0.0006517203335142778</v>
      </c>
      <c r="E33" s="38">
        <f>IF('IO model'!$D$5=0,0,'Z imported'!E33/'IO model'!$D$5)</f>
        <v>0.0009434026293106373</v>
      </c>
      <c r="F33" s="38">
        <f>IF('IO model'!$D$6=0,0,'Z imported'!F33/'IO model'!$D$6)</f>
        <v>0.0016792850230545908</v>
      </c>
      <c r="G33" s="38">
        <f>IF('IO model'!$D$7=0,0,'Z imported'!G33/'IO model'!$D$7)</f>
        <v>0.003758741258741258</v>
      </c>
      <c r="H33" s="38">
        <f>IF('IO model'!$D$8=0,0,'Z imported'!H33/'IO model'!$D$8)</f>
        <v>0.004620919476020581</v>
      </c>
      <c r="I33" s="38">
        <f>IF('IO model'!$D$9=0,0,'Z imported'!I33/'IO model'!$D$9)</f>
        <v>0.0032219757415494566</v>
      </c>
      <c r="J33" s="38">
        <f>IF('IO model'!$D$10=0,0,'Z imported'!J33/'IO model'!$D$10)</f>
        <v>0.004819105338406642</v>
      </c>
      <c r="K33" s="38">
        <f>IF('IO model'!$D$11=0,0,'Z imported'!K33/'IO model'!$D$11)</f>
        <v>0.002031558101282199</v>
      </c>
      <c r="L33" s="38">
        <f>IF('IO model'!$D$12=0,0,'Z imported'!L33/'IO model'!$D$12)</f>
        <v>0.022967296032539216</v>
      </c>
      <c r="M33" s="38">
        <f>IF('IO model'!$D$13=0,0,'Z imported'!M33/'IO model'!$D$13)</f>
        <v>0.006641437242003131</v>
      </c>
      <c r="N33" s="38">
        <f>IF('IO model'!$D$14=0,0,'Z imported'!N33/'IO model'!$D$14)</f>
        <v>0.0022164606922698924</v>
      </c>
      <c r="O33" s="38">
        <f>IF('IO model'!$D$15=0,0,'Z imported'!O33/'IO model'!$D$15)</f>
        <v>0.0056910881287629365</v>
      </c>
      <c r="P33" s="38">
        <f>IF('IO model'!$D$16=0,0,'Z imported'!P33/'IO model'!$D$16)</f>
        <v>0.005020045569056384</v>
      </c>
      <c r="Q33" s="38">
        <f>IF('IO model'!$D$17=0,0,'Z imported'!Q33/'IO model'!$D$17)</f>
        <v>0.009849333682980906</v>
      </c>
      <c r="R33" s="38">
        <f>IF('IO model'!$D$18=0,0,'Z imported'!R33/'IO model'!$D$18)</f>
        <v>0.0025964850417727068</v>
      </c>
      <c r="S33" s="38">
        <f>IF('IO model'!$D$19=0,0,'Z imported'!S33/'IO model'!$D$19)</f>
        <v>0.003378422369690609</v>
      </c>
      <c r="T33" s="38">
        <f>IF('IO model'!$D$20=0,0,'Z imported'!T33/'IO model'!$D$20)</f>
        <v>0.004582014160512979</v>
      </c>
      <c r="U33" s="38">
        <f>IF('IO model'!$D$21=0,0,'Z imported'!U33/'IO model'!$D$21)</f>
        <v>0.0024353934226534484</v>
      </c>
      <c r="V33" s="38">
        <f>IF('IO model'!$D$22=0,0,'Z imported'!V33/'IO model'!$D$22)</f>
        <v>0.004052401539393282</v>
      </c>
      <c r="W33" s="38">
        <f>IF('IO model'!$D$23=0,0,'Z imported'!W33/'IO model'!$D$23)</f>
        <v>0.0031260489174805167</v>
      </c>
      <c r="X33" s="38">
        <f>IF('IO model'!$D$24=0,0,'Z imported'!X33/'IO model'!$D$24)</f>
        <v>0.003606274925513654</v>
      </c>
      <c r="Y33" s="38">
        <f>IF('IO model'!$D$25=0,0,'Z imported'!Y33/'IO model'!$D$25)</f>
        <v>0.0017707526164927744</v>
      </c>
      <c r="Z33" s="38">
        <f>IF('IO model'!$D$26=0,0,'Z imported'!Z33/'IO model'!$D$26)</f>
        <v>0.00382633824733671</v>
      </c>
      <c r="AA33" s="38">
        <f>IF('IO model'!$D$27=0,0,'Z imported'!AA33/'IO model'!$D$27)</f>
        <v>0.0002907958826724141</v>
      </c>
      <c r="AB33" s="38">
        <f>IF('IO model'!$D$28=0,0,'Z imported'!AB33/'IO model'!$D$28)</f>
        <v>0.0012835296756464436</v>
      </c>
      <c r="AC33" s="38">
        <f>IF('IO model'!$D$29=0,0,'Z imported'!AC33/'IO model'!$D$29)</f>
        <v>0.001622718738523678</v>
      </c>
      <c r="AD33" s="38">
        <f>IF('IO model'!$D$30=0,0,'Z imported'!AD33/'IO model'!$D$30)</f>
        <v>0.0015121167492960644</v>
      </c>
      <c r="AE33" s="38">
        <f>IF('IO model'!$D$31=0,0,'Z imported'!AE33/'IO model'!$D$31)</f>
        <v>0.001761023289741524</v>
      </c>
      <c r="AF33" s="38">
        <f>IF('IO model'!$D$32=0,0,'Z imported'!AF33/'IO model'!$D$32)</f>
        <v>0.0009619997175469622</v>
      </c>
      <c r="AG33" s="38">
        <f>IF('IO model'!$D$33=0,0,'Z imported'!AG33/'IO model'!$D$33)</f>
        <v>0.005476747297240943</v>
      </c>
      <c r="AH33" s="38">
        <f>IF('IO model'!$D$34=0,0,'Z imported'!AH33/'IO model'!$D$34)</f>
        <v>0.0013353363378400933</v>
      </c>
      <c r="AI33" s="38">
        <f>IF('IO model'!$D$35=0,0,'Z imported'!AI33/'IO model'!$D$35)</f>
        <v>0.0013204306109601438</v>
      </c>
      <c r="AJ33" s="38">
        <f>IF('IO model'!$D$36=0,0,'Z imported'!AJ33/'IO model'!$D$36)</f>
        <v>0.005341451118564994</v>
      </c>
      <c r="AK33" s="38">
        <f>IF('IO model'!$D$37=0,0,'Z imported'!AK33/'IO model'!$D$37)</f>
        <v>0.0010307244490746668</v>
      </c>
      <c r="AL33" s="38">
        <f>IF('IO model'!$D$38=0,0,'Z imported'!AL33/'IO model'!$D$38)</f>
        <v>0.0005115869775033544</v>
      </c>
      <c r="AM33" s="38">
        <f>IF('IO model'!$D$39=0,0,'Z imported'!AM33/'IO model'!$D$39)</f>
        <v>0.0024808378996114704</v>
      </c>
      <c r="AN33" s="38">
        <f>IF('IO model'!$D$40=0,0,'Z imported'!AN33/'IO model'!$D$40)</f>
        <v>0.001120070646152705</v>
      </c>
      <c r="AO33" s="38">
        <f>IF('IO model'!$D$41=0,0,'Z imported'!AO33/'IO model'!$D$41)</f>
        <v>0.0006533996529141045</v>
      </c>
      <c r="AP33" s="38">
        <f>IF('IO model'!$D$42=0,0,'Z imported'!AP33/'IO model'!$D$42)</f>
        <v>0.0004505990327225435</v>
      </c>
      <c r="AQ33" s="38">
        <f>IF('IO model'!$D$43=0,0,'Z imported'!AQ33/'IO model'!$D$43)</f>
        <v>0.00006687073826373602</v>
      </c>
      <c r="AR33" s="38">
        <f>IF('IO model'!$D$44=0,0,'Z imported'!AR33/'IO model'!$D$44)</f>
        <v>0.00006505708946546254</v>
      </c>
      <c r="AS33" s="38">
        <f>IF('IO model'!$D$45=0,0,'Z imported'!AS33/'IO model'!$D$45)</f>
        <v>0.00013266220604721236</v>
      </c>
      <c r="AT33" s="38">
        <f>IF('IO model'!$D$46=0,0,'Z imported'!AT33/'IO model'!$D$46)</f>
        <v>0.000042396560927557073</v>
      </c>
      <c r="AU33" s="38">
        <f>IF('IO model'!$D$47=0,0,'Z imported'!AU33/'IO model'!$D$47)</f>
        <v>0.0002656196619222574</v>
      </c>
      <c r="AV33" s="38">
        <f>IF('IO model'!$D$48=0,0,'Z imported'!AV33/'IO model'!$D$48)</f>
        <v>0.0005291935073108093</v>
      </c>
      <c r="AW33" s="38">
        <f>IF('IO model'!$D$49=0,0,'Z imported'!AW33/'IO model'!$D$49)</f>
        <v>0.0006250740621140371</v>
      </c>
      <c r="AX33" s="38">
        <f>IF('IO model'!$D$50=0,0,'Z imported'!AX33/'IO model'!$D$50)</f>
        <v>0.0009776127830979553</v>
      </c>
      <c r="AY33" s="38">
        <f>IF('IO model'!$D$51=0,0,'Z imported'!AY33/'IO model'!$D$51)</f>
        <v>0.0005395261264604996</v>
      </c>
      <c r="AZ33" s="38">
        <f>IF('IO model'!$D$52=0,0,'Z imported'!AZ33/'IO model'!$D$52)</f>
        <v>0.0003384565945024009</v>
      </c>
      <c r="BA33" s="38">
        <f>IF('IO model'!$D$53=0,0,'Z imported'!BA33/'IO model'!$D$53)</f>
        <v>0.0001339740614193779</v>
      </c>
      <c r="BB33" s="38">
        <f>IF('IO model'!$D$54=0,0,'Z imported'!BB33/'IO model'!$D$54)</f>
        <v>0.0009198765945258962</v>
      </c>
      <c r="BC33" s="38">
        <f>IF('IO model'!$D$55=0,0,'Z imported'!BC33/'IO model'!$D$55)</f>
        <v>0.0003419578166353858</v>
      </c>
      <c r="BD33" s="38">
        <f>IF('IO model'!$D$56=0,0,'Z imported'!BD33/'IO model'!$D$56)</f>
        <v>0.00045809467419869636</v>
      </c>
      <c r="BE33" s="38">
        <f>IF('IO model'!$D$57=0,0,'Z imported'!BE33/'IO model'!$D$57)</f>
        <v>0.0002376578878695348</v>
      </c>
      <c r="BF33" s="38">
        <f>IF('IO model'!$D$58=0,0,'Z imported'!BF33/'IO model'!$D$58)</f>
        <v>0.0008400440114174547</v>
      </c>
      <c r="BG33" s="38">
        <f>IF('IO model'!$D$59=0,0,'Z imported'!BG33/'IO model'!$D$59)</f>
        <v>0.00026834512392011833</v>
      </c>
      <c r="BH33" s="38">
        <f>IF('IO model'!$D$60=0,0,'Z imported'!BH33/'IO model'!$D$60)</f>
        <v>0.0003382264886766135</v>
      </c>
      <c r="BI33" s="38">
        <f>IF('IO model'!$D$61=0,0,'Z imported'!BI33/'IO model'!$D$61)</f>
        <v>0.00043658845334736346</v>
      </c>
      <c r="BJ33" s="38">
        <f>IF('IO model'!$D$62=0,0,'Z imported'!BJ33/'IO model'!$D$62)</f>
        <v>0.0006832199905108335</v>
      </c>
      <c r="BK33" s="38">
        <f>IF('IO model'!$D$63=0,0,'Z imported'!BK33/'IO model'!$D$63)</f>
        <v>0.0012091860646773942</v>
      </c>
      <c r="BL33" s="38">
        <f>IF('IO model'!$D$64=0,0,'Z imported'!BL33/'IO model'!$D$64)</f>
        <v>0.0003691530218834548</v>
      </c>
      <c r="BM33" s="38">
        <f>IF('IO model'!$D$65=0,0,'Z imported'!BM33/'IO model'!$D$65)</f>
        <v>0</v>
      </c>
      <c r="BN33" s="38">
        <f>IF('IO model'!$D$66=0,0,'Z imported'!BN33/'IO model'!$D$66)</f>
        <v>0</v>
      </c>
    </row>
    <row r="34" spans="1:66" x14ac:dyDescent="0.25">
      <c r="A34" s="36" t="s">
        <v>136</v>
      </c>
      <c r="B34" s="27" t="s">
        <v>346</v>
      </c>
      <c r="C34" s="38">
        <f>IF('IO model'!$D$3=0,0,'Z imported'!C34/'IO model'!$D$3)</f>
        <v>0.00008187370326630689</v>
      </c>
      <c r="D34" s="38">
        <f>IF('IO model'!$D$4=0,0,'Z imported'!D34/'IO model'!$D$4)</f>
        <v>0.0003795029951913608</v>
      </c>
      <c r="E34" s="38">
        <f>IF('IO model'!$D$5=0,0,'Z imported'!E34/'IO model'!$D$5)</f>
        <v>0.0008891060751057085</v>
      </c>
      <c r="F34" s="38">
        <f>IF('IO model'!$D$6=0,0,'Z imported'!F34/'IO model'!$D$6)</f>
        <v>0.0005637402975153193</v>
      </c>
      <c r="G34" s="38">
        <f>IF('IO model'!$D$7=0,0,'Z imported'!G34/'IO model'!$D$7)</f>
        <v>0.0005422817922817922</v>
      </c>
      <c r="H34" s="38">
        <f>IF('IO model'!$D$8=0,0,'Z imported'!H34/'IO model'!$D$8)</f>
        <v>0.0003754881345749474</v>
      </c>
      <c r="I34" s="38">
        <f>IF('IO model'!$D$9=0,0,'Z imported'!I34/'IO model'!$D$9)</f>
        <v>0.00041809307691045627</v>
      </c>
      <c r="J34" s="38">
        <f>IF('IO model'!$D$10=0,0,'Z imported'!J34/'IO model'!$D$10)</f>
        <v>0.0005478599612552717</v>
      </c>
      <c r="K34" s="38">
        <f>IF('IO model'!$D$11=0,0,'Z imported'!K34/'IO model'!$D$11)</f>
        <v>0.00021751461826184494</v>
      </c>
      <c r="L34" s="38">
        <f>IF('IO model'!$D$12=0,0,'Z imported'!L34/'IO model'!$D$12)</f>
        <v>0.00692453689323973</v>
      </c>
      <c r="M34" s="38">
        <f>IF('IO model'!$D$13=0,0,'Z imported'!M34/'IO model'!$D$13)</f>
        <v>0.0009965701534803133</v>
      </c>
      <c r="N34" s="38">
        <f>IF('IO model'!$D$14=0,0,'Z imported'!N34/'IO model'!$D$14)</f>
        <v>0.0007056289382141401</v>
      </c>
      <c r="O34" s="38">
        <f>IF('IO model'!$D$15=0,0,'Z imported'!O34/'IO model'!$D$15)</f>
        <v>0.0003674472561836105</v>
      </c>
      <c r="P34" s="38">
        <f>IF('IO model'!$D$16=0,0,'Z imported'!P34/'IO model'!$D$16)</f>
        <v>0.0007569760687207857</v>
      </c>
      <c r="Q34" s="38">
        <f>IF('IO model'!$D$17=0,0,'Z imported'!Q34/'IO model'!$D$17)</f>
        <v>0.001326872799802926</v>
      </c>
      <c r="R34" s="38">
        <f>IF('IO model'!$D$18=0,0,'Z imported'!R34/'IO model'!$D$18)</f>
        <v>0.0003449394140157715</v>
      </c>
      <c r="S34" s="38">
        <f>IF('IO model'!$D$19=0,0,'Z imported'!S34/'IO model'!$D$19)</f>
        <v>0.0008931167963405191</v>
      </c>
      <c r="T34" s="38">
        <f>IF('IO model'!$D$20=0,0,'Z imported'!T34/'IO model'!$D$20)</f>
        <v>0.0005694103125553938</v>
      </c>
      <c r="U34" s="38">
        <f>IF('IO model'!$D$21=0,0,'Z imported'!U34/'IO model'!$D$21)</f>
        <v>0.0004202619670892232</v>
      </c>
      <c r="V34" s="38">
        <f>IF('IO model'!$D$22=0,0,'Z imported'!V34/'IO model'!$D$22)</f>
        <v>0.00037779139294023416</v>
      </c>
      <c r="W34" s="38">
        <f>IF('IO model'!$D$23=0,0,'Z imported'!W34/'IO model'!$D$23)</f>
        <v>0.0006757043961826366</v>
      </c>
      <c r="X34" s="38">
        <f>IF('IO model'!$D$24=0,0,'Z imported'!X34/'IO model'!$D$24)</f>
        <v>0.0003239468512866083</v>
      </c>
      <c r="Y34" s="38">
        <f>IF('IO model'!$D$25=0,0,'Z imported'!Y34/'IO model'!$D$25)</f>
        <v>0.00023883061394876212</v>
      </c>
      <c r="Z34" s="38">
        <f>IF('IO model'!$D$26=0,0,'Z imported'!Z34/'IO model'!$D$26)</f>
        <v>0.0004243153027010186</v>
      </c>
      <c r="AA34" s="38">
        <f>IF('IO model'!$D$27=0,0,'Z imported'!AA34/'IO model'!$D$27)</f>
        <v>0.000041338630379902015</v>
      </c>
      <c r="AB34" s="38">
        <f>IF('IO model'!$D$28=0,0,'Z imported'!AB34/'IO model'!$D$28)</f>
        <v>0.00027968631098916077</v>
      </c>
      <c r="AC34" s="38">
        <f>IF('IO model'!$D$29=0,0,'Z imported'!AC34/'IO model'!$D$29)</f>
        <v>0.00013890640623234166</v>
      </c>
      <c r="AD34" s="38">
        <f>IF('IO model'!$D$30=0,0,'Z imported'!AD34/'IO model'!$D$30)</f>
        <v>0.00024369128793799507</v>
      </c>
      <c r="AE34" s="38">
        <f>IF('IO model'!$D$31=0,0,'Z imported'!AE34/'IO model'!$D$31)</f>
        <v>0.0003661966141054805</v>
      </c>
      <c r="AF34" s="38">
        <f>IF('IO model'!$D$32=0,0,'Z imported'!AF34/'IO model'!$D$32)</f>
        <v>0.00005522376195507463</v>
      </c>
      <c r="AG34" s="38">
        <f>IF('IO model'!$D$33=0,0,'Z imported'!AG34/'IO model'!$D$33)</f>
        <v>0.0006422282354044276</v>
      </c>
      <c r="AH34" s="38">
        <f>IF('IO model'!$D$34=0,0,'Z imported'!AH34/'IO model'!$D$34)</f>
        <v>0.04242610702686421</v>
      </c>
      <c r="AI34" s="38">
        <f>IF('IO model'!$D$35=0,0,'Z imported'!AI34/'IO model'!$D$35)</f>
        <v>0.0004340275031713744</v>
      </c>
      <c r="AJ34" s="38">
        <f>IF('IO model'!$D$36=0,0,'Z imported'!AJ34/'IO model'!$D$36)</f>
        <v>0.0018386321700672849</v>
      </c>
      <c r="AK34" s="38">
        <f>IF('IO model'!$D$37=0,0,'Z imported'!AK34/'IO model'!$D$37)</f>
        <v>0.00015021303253808107</v>
      </c>
      <c r="AL34" s="38">
        <f>IF('IO model'!$D$38=0,0,'Z imported'!AL34/'IO model'!$D$38)</f>
        <v>0.00007503125457327328</v>
      </c>
      <c r="AM34" s="38">
        <f>IF('IO model'!$D$39=0,0,'Z imported'!AM34/'IO model'!$D$39)</f>
        <v>0.00066336430539702</v>
      </c>
      <c r="AN34" s="38">
        <f>IF('IO model'!$D$40=0,0,'Z imported'!AN34/'IO model'!$D$40)</f>
        <v>0.00011820714527426373</v>
      </c>
      <c r="AO34" s="38">
        <f>IF('IO model'!$D$41=0,0,'Z imported'!AO34/'IO model'!$D$41)</f>
        <v>0.00011209434045548635</v>
      </c>
      <c r="AP34" s="38">
        <f>IF('IO model'!$D$42=0,0,'Z imported'!AP34/'IO model'!$D$42)</f>
        <v>0.00003483592280359506</v>
      </c>
      <c r="AQ34" s="38">
        <f>IF('IO model'!$D$43=0,0,'Z imported'!AQ34/'IO model'!$D$43)</f>
        <v>0.000008868162422072518</v>
      </c>
      <c r="AR34" s="38">
        <f>IF('IO model'!$D$44=0,0,'Z imported'!AR34/'IO model'!$D$44)</f>
        <v>0.000004735956704382331</v>
      </c>
      <c r="AS34" s="38">
        <f>IF('IO model'!$D$45=0,0,'Z imported'!AS34/'IO model'!$D$45)</f>
        <v>0.00003276403151771346</v>
      </c>
      <c r="AT34" s="38">
        <f>IF('IO model'!$D$46=0,0,'Z imported'!AT34/'IO model'!$D$46)</f>
        <v>0.000002371172311384624</v>
      </c>
      <c r="AU34" s="38">
        <f>IF('IO model'!$D$47=0,0,'Z imported'!AU34/'IO model'!$D$47)</f>
        <v>0.000025750644515703573</v>
      </c>
      <c r="AV34" s="38">
        <f>IF('IO model'!$D$48=0,0,'Z imported'!AV34/'IO model'!$D$48)</f>
        <v>0.00004237116156302308</v>
      </c>
      <c r="AW34" s="38">
        <f>IF('IO model'!$D$49=0,0,'Z imported'!AW34/'IO model'!$D$49)</f>
        <v>0.00004275750913483643</v>
      </c>
      <c r="AX34" s="38">
        <f>IF('IO model'!$D$50=0,0,'Z imported'!AX34/'IO model'!$D$50)</f>
        <v>0.0000689193845904364</v>
      </c>
      <c r="AY34" s="38">
        <f>IF('IO model'!$D$51=0,0,'Z imported'!AY34/'IO model'!$D$51)</f>
        <v>0.00004977405039100282</v>
      </c>
      <c r="AZ34" s="38">
        <f>IF('IO model'!$D$52=0,0,'Z imported'!AZ34/'IO model'!$D$52)</f>
        <v>0.00013706542118982557</v>
      </c>
      <c r="BA34" s="38">
        <f>IF('IO model'!$D$53=0,0,'Z imported'!BA34/'IO model'!$D$53)</f>
        <v>0.000015887949591400584</v>
      </c>
      <c r="BB34" s="38">
        <f>IF('IO model'!$D$54=0,0,'Z imported'!BB34/'IO model'!$D$54)</f>
        <v>0.0008688166621324382</v>
      </c>
      <c r="BC34" s="38">
        <f>IF('IO model'!$D$55=0,0,'Z imported'!BC34/'IO model'!$D$55)</f>
        <v>0.000046858564241054254</v>
      </c>
      <c r="BD34" s="38">
        <f>IF('IO model'!$D$56=0,0,'Z imported'!BD34/'IO model'!$D$56)</f>
        <v>0.00006668510832432018</v>
      </c>
      <c r="BE34" s="38">
        <f>IF('IO model'!$D$57=0,0,'Z imported'!BE34/'IO model'!$D$57)</f>
        <v>0.000032407893800391104</v>
      </c>
      <c r="BF34" s="38">
        <f>IF('IO model'!$D$58=0,0,'Z imported'!BF34/'IO model'!$D$58)</f>
        <v>0.00008969718231251296</v>
      </c>
      <c r="BG34" s="38">
        <f>IF('IO model'!$D$59=0,0,'Z imported'!BG34/'IO model'!$D$59)</f>
        <v>0.00004776727635416539</v>
      </c>
      <c r="BH34" s="38">
        <f>IF('IO model'!$D$60=0,0,'Z imported'!BH34/'IO model'!$D$60)</f>
        <v>0.000049752025431140565</v>
      </c>
      <c r="BI34" s="38">
        <f>IF('IO model'!$D$61=0,0,'Z imported'!BI34/'IO model'!$D$61)</f>
        <v>0.00004974533315620093</v>
      </c>
      <c r="BJ34" s="38">
        <f>IF('IO model'!$D$62=0,0,'Z imported'!BJ34/'IO model'!$D$62)</f>
        <v>0.00003450606012680978</v>
      </c>
      <c r="BK34" s="38">
        <f>IF('IO model'!$D$63=0,0,'Z imported'!BK34/'IO model'!$D$63)</f>
        <v>0.00008748633026089674</v>
      </c>
      <c r="BL34" s="38">
        <f>IF('IO model'!$D$64=0,0,'Z imported'!BL34/'IO model'!$D$64)</f>
        <v>0.000025458829095410683</v>
      </c>
      <c r="BM34" s="38">
        <f>IF('IO model'!$D$65=0,0,'Z imported'!BM34/'IO model'!$D$65)</f>
        <v>0</v>
      </c>
      <c r="BN34" s="38">
        <f>IF('IO model'!$D$66=0,0,'Z imported'!BN34/'IO model'!$D$66)</f>
        <v>0</v>
      </c>
    </row>
    <row r="35" spans="1:66" x14ac:dyDescent="0.25">
      <c r="A35" s="36" t="s">
        <v>139</v>
      </c>
      <c r="B35" s="27" t="s">
        <v>347</v>
      </c>
      <c r="C35" s="38">
        <f>IF('IO model'!$D$3=0,0,'Z imported'!C35/'IO model'!$D$3)</f>
        <v>0.000057259221047651715</v>
      </c>
      <c r="D35" s="38">
        <f>IF('IO model'!$D$4=0,0,'Z imported'!D35/'IO model'!$D$4)</f>
        <v>0.000044835796900245154</v>
      </c>
      <c r="E35" s="38">
        <f>IF('IO model'!$D$5=0,0,'Z imported'!E35/'IO model'!$D$5)</f>
        <v>0.00009501896985862533</v>
      </c>
      <c r="F35" s="38">
        <f>IF('IO model'!$D$6=0,0,'Z imported'!F35/'IO model'!$D$6)</f>
        <v>0.00004774347796546678</v>
      </c>
      <c r="G35" s="38">
        <f>IF('IO model'!$D$7=0,0,'Z imported'!G35/'IO model'!$D$7)</f>
        <v>0.00010536601445692354</v>
      </c>
      <c r="H35" s="38">
        <f>IF('IO model'!$D$8=0,0,'Z imported'!H35/'IO model'!$D$8)</f>
        <v>0.00016776195018436247</v>
      </c>
      <c r="I35" s="38">
        <f>IF('IO model'!$D$9=0,0,'Z imported'!I35/'IO model'!$D$9)</f>
        <v>0.00006732486624133191</v>
      </c>
      <c r="J35" s="38">
        <f>IF('IO model'!$D$10=0,0,'Z imported'!J35/'IO model'!$D$10)</f>
        <v>0.00007487120583439474</v>
      </c>
      <c r="K35" s="38">
        <f>IF('IO model'!$D$11=0,0,'Z imported'!K35/'IO model'!$D$11)</f>
        <v>0.00013221476796308222</v>
      </c>
      <c r="L35" s="38">
        <f>IF('IO model'!$D$12=0,0,'Z imported'!L35/'IO model'!$D$12)</f>
        <v>0.0006674916329354408</v>
      </c>
      <c r="M35" s="38">
        <f>IF('IO model'!$D$13=0,0,'Z imported'!M35/'IO model'!$D$13)</f>
        <v>0.0002463060009313298</v>
      </c>
      <c r="N35" s="38">
        <f>IF('IO model'!$D$14=0,0,'Z imported'!N35/'IO model'!$D$14)</f>
        <v>0.0002325184601895565</v>
      </c>
      <c r="O35" s="38">
        <f>IF('IO model'!$D$15=0,0,'Z imported'!O35/'IO model'!$D$15)</f>
        <v>0.0001620019176766795</v>
      </c>
      <c r="P35" s="38">
        <f>IF('IO model'!$D$16=0,0,'Z imported'!P35/'IO model'!$D$16)</f>
        <v>0.00012867088245651525</v>
      </c>
      <c r="Q35" s="38">
        <f>IF('IO model'!$D$17=0,0,'Z imported'!Q35/'IO model'!$D$17)</f>
        <v>0.00016747324004100418</v>
      </c>
      <c r="R35" s="38">
        <f>IF('IO model'!$D$18=0,0,'Z imported'!R35/'IO model'!$D$18)</f>
        <v>0.0001710297929419572</v>
      </c>
      <c r="S35" s="38">
        <f>IF('IO model'!$D$19=0,0,'Z imported'!S35/'IO model'!$D$19)</f>
        <v>0.00047004803375154256</v>
      </c>
      <c r="T35" s="38">
        <f>IF('IO model'!$D$20=0,0,'Z imported'!T35/'IO model'!$D$20)</f>
        <v>0.0004440569939755145</v>
      </c>
      <c r="U35" s="38">
        <f>IF('IO model'!$D$21=0,0,'Z imported'!U35/'IO model'!$D$21)</f>
        <v>0.0003044716328866821</v>
      </c>
      <c r="V35" s="38">
        <f>IF('IO model'!$D$22=0,0,'Z imported'!V35/'IO model'!$D$22)</f>
        <v>0.00017711869428469496</v>
      </c>
      <c r="W35" s="38">
        <f>IF('IO model'!$D$23=0,0,'Z imported'!W35/'IO model'!$D$23)</f>
        <v>0.0007991926724915024</v>
      </c>
      <c r="X35" s="38">
        <f>IF('IO model'!$D$24=0,0,'Z imported'!X35/'IO model'!$D$24)</f>
        <v>0.00017179540845519139</v>
      </c>
      <c r="Y35" s="38">
        <f>IF('IO model'!$D$25=0,0,'Z imported'!Y35/'IO model'!$D$25)</f>
        <v>0.00027654071088804025</v>
      </c>
      <c r="Z35" s="38">
        <f>IF('IO model'!$D$26=0,0,'Z imported'!Z35/'IO model'!$D$26)</f>
        <v>0.00026608998359617744</v>
      </c>
      <c r="AA35" s="38">
        <f>IF('IO model'!$D$27=0,0,'Z imported'!AA35/'IO model'!$D$27)</f>
        <v>0.00002565846023580125</v>
      </c>
      <c r="AB35" s="38">
        <f>IF('IO model'!$D$28=0,0,'Z imported'!AB35/'IO model'!$D$28)</f>
        <v>0.00006811548533315352</v>
      </c>
      <c r="AC35" s="38">
        <f>IF('IO model'!$D$29=0,0,'Z imported'!AC35/'IO model'!$D$29)</f>
        <v>0.00006048551437899828</v>
      </c>
      <c r="AD35" s="38">
        <f>IF('IO model'!$D$30=0,0,'Z imported'!AD35/'IO model'!$D$30)</f>
        <v>0.00006547664908232998</v>
      </c>
      <c r="AE35" s="38">
        <f>IF('IO model'!$D$31=0,0,'Z imported'!AE35/'IO model'!$D$31)</f>
        <v>0.0000653638827780467</v>
      </c>
      <c r="AF35" s="38">
        <f>IF('IO model'!$D$32=0,0,'Z imported'!AF35/'IO model'!$D$32)</f>
        <v>0.000051565968352234456</v>
      </c>
      <c r="AG35" s="38">
        <f>IF('IO model'!$D$33=0,0,'Z imported'!AG35/'IO model'!$D$33)</f>
        <v>0.0000472702774596927</v>
      </c>
      <c r="AH35" s="38">
        <f>IF('IO model'!$D$34=0,0,'Z imported'!AH35/'IO model'!$D$34)</f>
        <v>0.00031838674893231014</v>
      </c>
      <c r="AI35" s="38">
        <f>IF('IO model'!$D$35=0,0,'Z imported'!AI35/'IO model'!$D$35)</f>
        <v>0.006399691245741184</v>
      </c>
      <c r="AJ35" s="38">
        <f>IF('IO model'!$D$36=0,0,'Z imported'!AJ35/'IO model'!$D$36)</f>
        <v>0.0003504210060073761</v>
      </c>
      <c r="AK35" s="38">
        <f>IF('IO model'!$D$37=0,0,'Z imported'!AK35/'IO model'!$D$37)</f>
        <v>0.0007448351290828351</v>
      </c>
      <c r="AL35" s="38">
        <f>IF('IO model'!$D$38=0,0,'Z imported'!AL35/'IO model'!$D$38)</f>
        <v>0.00006308934318473428</v>
      </c>
      <c r="AM35" s="38">
        <f>IF('IO model'!$D$39=0,0,'Z imported'!AM35/'IO model'!$D$39)</f>
        <v>0.00013240173125430985</v>
      </c>
      <c r="AN35" s="38">
        <f>IF('IO model'!$D$40=0,0,'Z imported'!AN35/'IO model'!$D$40)</f>
        <v>0.0004438562415690492</v>
      </c>
      <c r="AO35" s="38">
        <f>IF('IO model'!$D$41=0,0,'Z imported'!AO35/'IO model'!$D$41)</f>
        <v>0.00011703113783305962</v>
      </c>
      <c r="AP35" s="38">
        <f>IF('IO model'!$D$42=0,0,'Z imported'!AP35/'IO model'!$D$42)</f>
        <v>0.00010840866601639612</v>
      </c>
      <c r="AQ35" s="38">
        <f>IF('IO model'!$D$43=0,0,'Z imported'!AQ35/'IO model'!$D$43)</f>
        <v>0.000058721616038047765</v>
      </c>
      <c r="AR35" s="38">
        <f>IF('IO model'!$D$44=0,0,'Z imported'!AR35/'IO model'!$D$44)</f>
        <v>0.00007577530727011731</v>
      </c>
      <c r="AS35" s="38">
        <f>IF('IO model'!$D$45=0,0,'Z imported'!AS35/'IO model'!$D$45)</f>
        <v>0.00023095430060035275</v>
      </c>
      <c r="AT35" s="38">
        <f>IF('IO model'!$D$46=0,0,'Z imported'!AT35/'IO model'!$D$46)</f>
        <v>0.000004457803945403094</v>
      </c>
      <c r="AU35" s="38">
        <f>IF('IO model'!$D$47=0,0,'Z imported'!AU35/'IO model'!$D$47)</f>
        <v>0.00015194644007040159</v>
      </c>
      <c r="AV35" s="38">
        <f>IF('IO model'!$D$48=0,0,'Z imported'!AV35/'IO model'!$D$48)</f>
        <v>0.00014562299210870564</v>
      </c>
      <c r="AW35" s="38">
        <f>IF('IO model'!$D$49=0,0,'Z imported'!AW35/'IO model'!$D$49)</f>
        <v>0.0001938340414112584</v>
      </c>
      <c r="AX35" s="38">
        <f>IF('IO model'!$D$50=0,0,'Z imported'!AX35/'IO model'!$D$50)</f>
        <v>0.00018590859204647137</v>
      </c>
      <c r="AY35" s="38">
        <f>IF('IO model'!$D$51=0,0,'Z imported'!AY35/'IO model'!$D$51)</f>
        <v>0.00013211630659340254</v>
      </c>
      <c r="AZ35" s="38">
        <f>IF('IO model'!$D$52=0,0,'Z imported'!AZ35/'IO model'!$D$52)</f>
        <v>0.00009716716987318328</v>
      </c>
      <c r="BA35" s="38">
        <f>IF('IO model'!$D$53=0,0,'Z imported'!BA35/'IO model'!$D$53)</f>
        <v>0.00003735815174194191</v>
      </c>
      <c r="BB35" s="38">
        <f>IF('IO model'!$D$54=0,0,'Z imported'!BB35/'IO model'!$D$54)</f>
        <v>0.008281282785064011</v>
      </c>
      <c r="BC35" s="38">
        <f>IF('IO model'!$D$55=0,0,'Z imported'!BC35/'IO model'!$D$55)</f>
        <v>0.00009293354045132163</v>
      </c>
      <c r="BD35" s="38">
        <f>IF('IO model'!$D$56=0,0,'Z imported'!BD35/'IO model'!$D$56)</f>
        <v>0.00012536521930281904</v>
      </c>
      <c r="BE35" s="38">
        <f>IF('IO model'!$D$57=0,0,'Z imported'!BE35/'IO model'!$D$57)</f>
        <v>0.00004024509687630267</v>
      </c>
      <c r="BF35" s="38">
        <f>IF('IO model'!$D$58=0,0,'Z imported'!BF35/'IO model'!$D$58)</f>
        <v>0.00009798918849962526</v>
      </c>
      <c r="BG35" s="38">
        <f>IF('IO model'!$D$59=0,0,'Z imported'!BG35/'IO model'!$D$59)</f>
        <v>0.00007284970718106305</v>
      </c>
      <c r="BH35" s="38">
        <f>IF('IO model'!$D$60=0,0,'Z imported'!BH35/'IO model'!$D$60)</f>
        <v>0.00020991863361735622</v>
      </c>
      <c r="BI35" s="38">
        <f>IF('IO model'!$D$61=0,0,'Z imported'!BI35/'IO model'!$D$61)</f>
        <v>0.0001147068858660633</v>
      </c>
      <c r="BJ35" s="38">
        <f>IF('IO model'!$D$62=0,0,'Z imported'!BJ35/'IO model'!$D$62)</f>
        <v>0.0002944517130821101</v>
      </c>
      <c r="BK35" s="38">
        <f>IF('IO model'!$D$63=0,0,'Z imported'!BK35/'IO model'!$D$63)</f>
        <v>0.00009998437744102484</v>
      </c>
      <c r="BL35" s="38">
        <f>IF('IO model'!$D$64=0,0,'Z imported'!BL35/'IO model'!$D$64)</f>
        <v>0.00009387943228932687</v>
      </c>
      <c r="BM35" s="38">
        <f>IF('IO model'!$D$65=0,0,'Z imported'!BM35/'IO model'!$D$65)</f>
        <v>0</v>
      </c>
      <c r="BN35" s="38">
        <f>IF('IO model'!$D$66=0,0,'Z imported'!BN35/'IO model'!$D$66)</f>
        <v>0</v>
      </c>
    </row>
    <row r="36" spans="1:66" x14ac:dyDescent="0.25">
      <c r="A36" s="36" t="s">
        <v>279</v>
      </c>
      <c r="B36" s="27" t="s">
        <v>348</v>
      </c>
      <c r="C36" s="38">
        <f>IF('IO model'!$D$3=0,0,'Z imported'!C36/'IO model'!$D$3)</f>
        <v>0.00010631361468908506</v>
      </c>
      <c r="D36" s="38">
        <f>IF('IO model'!$D$4=0,0,'Z imported'!D36/'IO model'!$D$4)</f>
        <v>0.0001216971630149511</v>
      </c>
      <c r="E36" s="38">
        <f>IF('IO model'!$D$5=0,0,'Z imported'!E36/'IO model'!$D$5)</f>
        <v>0.0007737258974202348</v>
      </c>
      <c r="F36" s="38">
        <f>IF('IO model'!$D$6=0,0,'Z imported'!F36/'IO model'!$D$6)</f>
        <v>0.00036909381042533933</v>
      </c>
      <c r="G36" s="38">
        <f>IF('IO model'!$D$7=0,0,'Z imported'!G36/'IO model'!$D$7)</f>
        <v>0.00036304184031456753</v>
      </c>
      <c r="H36" s="38">
        <f>IF('IO model'!$D$8=0,0,'Z imported'!H36/'IO model'!$D$8)</f>
        <v>0.00033244972850670783</v>
      </c>
      <c r="I36" s="38">
        <f>IF('IO model'!$D$9=0,0,'Z imported'!I36/'IO model'!$D$9)</f>
        <v>0.00035642576245411016</v>
      </c>
      <c r="J36" s="38">
        <f>IF('IO model'!$D$10=0,0,'Z imported'!J36/'IO model'!$D$10)</f>
        <v>0.0004519172184495205</v>
      </c>
      <c r="K36" s="38">
        <f>IF('IO model'!$D$11=0,0,'Z imported'!K36/'IO model'!$D$11)</f>
        <v>0.00021182796157526073</v>
      </c>
      <c r="L36" s="38">
        <f>IF('IO model'!$D$12=0,0,'Z imported'!L36/'IO model'!$D$12)</f>
        <v>0.0005102619032181216</v>
      </c>
      <c r="M36" s="38">
        <f>IF('IO model'!$D$13=0,0,'Z imported'!M36/'IO model'!$D$13)</f>
        <v>0.0005011216141789051</v>
      </c>
      <c r="N36" s="38">
        <f>IF('IO model'!$D$14=0,0,'Z imported'!N36/'IO model'!$D$14)</f>
        <v>0.0003638483312225467</v>
      </c>
      <c r="O36" s="38">
        <f>IF('IO model'!$D$15=0,0,'Z imported'!O36/'IO model'!$D$15)</f>
        <v>0.00031139122930586667</v>
      </c>
      <c r="P36" s="38">
        <f>IF('IO model'!$D$16=0,0,'Z imported'!P36/'IO model'!$D$16)</f>
        <v>0.00046050631616015997</v>
      </c>
      <c r="Q36" s="38">
        <f>IF('IO model'!$D$17=0,0,'Z imported'!Q36/'IO model'!$D$17)</f>
        <v>0.0004225570362600425</v>
      </c>
      <c r="R36" s="38">
        <f>IF('IO model'!$D$18=0,0,'Z imported'!R36/'IO model'!$D$18)</f>
        <v>0.00022654647970609112</v>
      </c>
      <c r="S36" s="38">
        <f>IF('IO model'!$D$19=0,0,'Z imported'!S36/'IO model'!$D$19)</f>
        <v>0.00020272576795150724</v>
      </c>
      <c r="T36" s="38">
        <f>IF('IO model'!$D$20=0,0,'Z imported'!T36/'IO model'!$D$20)</f>
        <v>0.00021255562715718663</v>
      </c>
      <c r="U36" s="38">
        <f>IF('IO model'!$D$21=0,0,'Z imported'!U36/'IO model'!$D$21)</f>
        <v>0.00018437870703071313</v>
      </c>
      <c r="V36" s="38">
        <f>IF('IO model'!$D$22=0,0,'Z imported'!V36/'IO model'!$D$22)</f>
        <v>0.00021847730038468134</v>
      </c>
      <c r="W36" s="38">
        <f>IF('IO model'!$D$23=0,0,'Z imported'!W36/'IO model'!$D$23)</f>
        <v>0.0005459867409501781</v>
      </c>
      <c r="X36" s="38">
        <f>IF('IO model'!$D$24=0,0,'Z imported'!X36/'IO model'!$D$24)</f>
        <v>0.00019572533021506214</v>
      </c>
      <c r="Y36" s="38">
        <f>IF('IO model'!$D$25=0,0,'Z imported'!Y36/'IO model'!$D$25)</f>
        <v>0.0002335593100755297</v>
      </c>
      <c r="Z36" s="38">
        <f>IF('IO model'!$D$26=0,0,'Z imported'!Z36/'IO model'!$D$26)</f>
        <v>0.00017045831499500094</v>
      </c>
      <c r="AA36" s="38">
        <f>IF('IO model'!$D$27=0,0,'Z imported'!AA36/'IO model'!$D$27)</f>
        <v>0.00008410273077290408</v>
      </c>
      <c r="AB36" s="38">
        <f>IF('IO model'!$D$28=0,0,'Z imported'!AB36/'IO model'!$D$28)</f>
        <v>0.00023909223387142274</v>
      </c>
      <c r="AC36" s="38">
        <f>IF('IO model'!$D$29=0,0,'Z imported'!AC36/'IO model'!$D$29)</f>
        <v>0.00015478024606595744</v>
      </c>
      <c r="AD36" s="38">
        <f>IF('IO model'!$D$30=0,0,'Z imported'!AD36/'IO model'!$D$30)</f>
        <v>0.0005843667854189903</v>
      </c>
      <c r="AE36" s="38">
        <f>IF('IO model'!$D$31=0,0,'Z imported'!AE36/'IO model'!$D$31)</f>
        <v>0.001181769922310032</v>
      </c>
      <c r="AF36" s="38">
        <f>IF('IO model'!$D$32=0,0,'Z imported'!AF36/'IO model'!$D$32)</f>
        <v>0.0004862189057433872</v>
      </c>
      <c r="AG36" s="38">
        <f>IF('IO model'!$D$33=0,0,'Z imported'!AG36/'IO model'!$D$33)</f>
        <v>0.00226793725718942</v>
      </c>
      <c r="AH36" s="38">
        <f>IF('IO model'!$D$34=0,0,'Z imported'!AH36/'IO model'!$D$34)</f>
        <v>0.060268208654026455</v>
      </c>
      <c r="AI36" s="38">
        <f>IF('IO model'!$D$35=0,0,'Z imported'!AI36/'IO model'!$D$35)</f>
        <v>0.013501671891657624</v>
      </c>
      <c r="AJ36" s="38">
        <f>IF('IO model'!$D$36=0,0,'Z imported'!AJ36/'IO model'!$D$36)</f>
        <v>0.009897341530133701</v>
      </c>
      <c r="AK36" s="38">
        <f>IF('IO model'!$D$37=0,0,'Z imported'!AK36/'IO model'!$D$37)</f>
        <v>0.002257348843809596</v>
      </c>
      <c r="AL36" s="38">
        <f>IF('IO model'!$D$38=0,0,'Z imported'!AL36/'IO model'!$D$38)</f>
        <v>0.00006432859814014871</v>
      </c>
      <c r="AM36" s="38">
        <f>IF('IO model'!$D$39=0,0,'Z imported'!AM36/'IO model'!$D$39)</f>
        <v>0.000274293006386915</v>
      </c>
      <c r="AN36" s="38">
        <f>IF('IO model'!$D$40=0,0,'Z imported'!AN36/'IO model'!$D$40)</f>
        <v>0.0001141510177403429</v>
      </c>
      <c r="AO36" s="38">
        <f>IF('IO model'!$D$41=0,0,'Z imported'!AO36/'IO model'!$D$41)</f>
        <v>0.00048641974161383337</v>
      </c>
      <c r="AP36" s="38">
        <f>IF('IO model'!$D$42=0,0,'Z imported'!AP36/'IO model'!$D$42)</f>
        <v>0.0003788406604890962</v>
      </c>
      <c r="AQ36" s="38">
        <f>IF('IO model'!$D$43=0,0,'Z imported'!AQ36/'IO model'!$D$43)</f>
        <v>0.000033195689066406605</v>
      </c>
      <c r="AR36" s="38">
        <f>IF('IO model'!$D$44=0,0,'Z imported'!AR36/'IO model'!$D$44)</f>
        <v>0.00004661178440628924</v>
      </c>
      <c r="AS36" s="38">
        <f>IF('IO model'!$D$45=0,0,'Z imported'!AS36/'IO model'!$D$45)</f>
        <v>0.00008158886279901197</v>
      </c>
      <c r="AT36" s="38">
        <f>IF('IO model'!$D$46=0,0,'Z imported'!AT36/'IO model'!$D$46)</f>
        <v>0.000009247572014400032</v>
      </c>
      <c r="AU36" s="38">
        <f>IF('IO model'!$D$47=0,0,'Z imported'!AU36/'IO model'!$D$47)</f>
        <v>0.000143215913333913</v>
      </c>
      <c r="AV36" s="38">
        <f>IF('IO model'!$D$48=0,0,'Z imported'!AV36/'IO model'!$D$48)</f>
        <v>0.00009009446984979646</v>
      </c>
      <c r="AW36" s="38">
        <f>IF('IO model'!$D$49=0,0,'Z imported'!AW36/'IO model'!$D$49)</f>
        <v>0.00006963365773387644</v>
      </c>
      <c r="AX36" s="38">
        <f>IF('IO model'!$D$50=0,0,'Z imported'!AX36/'IO model'!$D$50)</f>
        <v>0.0001384179236732294</v>
      </c>
      <c r="AY36" s="38">
        <f>IF('IO model'!$D$51=0,0,'Z imported'!AY36/'IO model'!$D$51)</f>
        <v>0.00013826125108611892</v>
      </c>
      <c r="AZ36" s="38">
        <f>IF('IO model'!$D$52=0,0,'Z imported'!AZ36/'IO model'!$D$52)</f>
        <v>0.00027793067583837904</v>
      </c>
      <c r="BA36" s="38">
        <f>IF('IO model'!$D$53=0,0,'Z imported'!BA36/'IO model'!$D$53)</f>
        <v>0.00005238729324732084</v>
      </c>
      <c r="BB36" s="38">
        <f>IF('IO model'!$D$54=0,0,'Z imported'!BB36/'IO model'!$D$54)</f>
        <v>0.00041007508203496176</v>
      </c>
      <c r="BC36" s="38">
        <f>IF('IO model'!$D$55=0,0,'Z imported'!BC36/'IO model'!$D$55)</f>
        <v>0.00013979210469237585</v>
      </c>
      <c r="BD36" s="38">
        <f>IF('IO model'!$D$56=0,0,'Z imported'!BD36/'IO model'!$D$56)</f>
        <v>0.0000996100104510461</v>
      </c>
      <c r="BE36" s="38">
        <f>IF('IO model'!$D$57=0,0,'Z imported'!BE36/'IO model'!$D$57)</f>
        <v>0.000021817078832943027</v>
      </c>
      <c r="BF36" s="38">
        <f>IF('IO model'!$D$58=0,0,'Z imported'!BF36/'IO model'!$D$58)</f>
        <v>0.00004313437833872846</v>
      </c>
      <c r="BG36" s="38">
        <f>IF('IO model'!$D$59=0,0,'Z imported'!BG36/'IO model'!$D$59)</f>
        <v>0.000028955453233992142</v>
      </c>
      <c r="BH36" s="38">
        <f>IF('IO model'!$D$60=0,0,'Z imported'!BH36/'IO model'!$D$60)</f>
        <v>0.00008641141259092834</v>
      </c>
      <c r="BI36" s="38">
        <f>IF('IO model'!$D$61=0,0,'Z imported'!BI36/'IO model'!$D$61)</f>
        <v>0.00009012683889476401</v>
      </c>
      <c r="BJ36" s="38">
        <f>IF('IO model'!$D$62=0,0,'Z imported'!BJ36/'IO model'!$D$62)</f>
        <v>0.00005233419119232815</v>
      </c>
      <c r="BK36" s="38">
        <f>IF('IO model'!$D$63=0,0,'Z imported'!BK36/'IO model'!$D$63)</f>
        <v>0.0002843305733479143</v>
      </c>
      <c r="BL36" s="38">
        <f>IF('IO model'!$D$64=0,0,'Z imported'!BL36/'IO model'!$D$64)</f>
        <v>0.00009494021683496898</v>
      </c>
      <c r="BM36" s="38">
        <f>IF('IO model'!$D$65=0,0,'Z imported'!BM36/'IO model'!$D$65)</f>
        <v>0</v>
      </c>
      <c r="BN36" s="38">
        <f>IF('IO model'!$D$66=0,0,'Z imported'!BN36/'IO model'!$D$66)</f>
        <v>0</v>
      </c>
    </row>
    <row r="37" spans="1:66" x14ac:dyDescent="0.25">
      <c r="A37" s="36" t="s">
        <v>280</v>
      </c>
      <c r="B37" s="27" t="s">
        <v>349</v>
      </c>
      <c r="C37" s="38">
        <f>IF('IO model'!$D$3=0,0,'Z imported'!C37/'IO model'!$D$3)</f>
        <v>0.00007855685814464414</v>
      </c>
      <c r="D37" s="38">
        <f>IF('IO model'!$D$4=0,0,'Z imported'!D37/'IO model'!$D$4)</f>
        <v>0.000056044746125306444</v>
      </c>
      <c r="E37" s="38">
        <f>IF('IO model'!$D$5=0,0,'Z imported'!E37/'IO model'!$D$5)</f>
        <v>0.000054296554204928765</v>
      </c>
      <c r="F37" s="38">
        <f>IF('IO model'!$D$6=0,0,'Z imported'!F37/'IO model'!$D$6)</f>
        <v>0.0000624337788779181</v>
      </c>
      <c r="G37" s="38">
        <f>IF('IO model'!$D$7=0,0,'Z imported'!G37/'IO model'!$D$7)</f>
        <v>0.00015731322549504366</v>
      </c>
      <c r="H37" s="38">
        <f>IF('IO model'!$D$8=0,0,'Z imported'!H37/'IO model'!$D$8)</f>
        <v>0.00036494811676231735</v>
      </c>
      <c r="I37" s="38">
        <f>IF('IO model'!$D$9=0,0,'Z imported'!I37/'IO model'!$D$9)</f>
        <v>0.00008486327677478814</v>
      </c>
      <c r="J37" s="38">
        <f>IF('IO model'!$D$10=0,0,'Z imported'!J37/'IO model'!$D$10)</f>
        <v>0.0001313608581405848</v>
      </c>
      <c r="K37" s="38">
        <f>IF('IO model'!$D$11=0,0,'Z imported'!K37/'IO model'!$D$11)</f>
        <v>0.00039522263971760054</v>
      </c>
      <c r="L37" s="38">
        <f>IF('IO model'!$D$12=0,0,'Z imported'!L37/'IO model'!$D$12)</f>
        <v>0.00012545316051043096</v>
      </c>
      <c r="M37" s="38">
        <f>IF('IO model'!$D$13=0,0,'Z imported'!M37/'IO model'!$D$13)</f>
        <v>0.000569671268948661</v>
      </c>
      <c r="N37" s="38">
        <f>IF('IO model'!$D$14=0,0,'Z imported'!N37/'IO model'!$D$14)</f>
        <v>0.0005745681857693322</v>
      </c>
      <c r="O37" s="38">
        <f>IF('IO model'!$D$15=0,0,'Z imported'!O37/'IO model'!$D$15)</f>
        <v>0.00021777766442003461</v>
      </c>
      <c r="P37" s="38">
        <f>IF('IO model'!$D$16=0,0,'Z imported'!P37/'IO model'!$D$16)</f>
        <v>0.00015350210538672</v>
      </c>
      <c r="Q37" s="38">
        <f>IF('IO model'!$D$17=0,0,'Z imported'!Q37/'IO model'!$D$17)</f>
        <v>0.00007966402047027602</v>
      </c>
      <c r="R37" s="38">
        <f>IF('IO model'!$D$18=0,0,'Z imported'!R37/'IO model'!$D$18)</f>
        <v>0.00019134858031672668</v>
      </c>
      <c r="S37" s="38">
        <f>IF('IO model'!$D$19=0,0,'Z imported'!S37/'IO model'!$D$19)</f>
        <v>0.00043021778211371493</v>
      </c>
      <c r="T37" s="38">
        <f>IF('IO model'!$D$20=0,0,'Z imported'!T37/'IO model'!$D$20)</f>
        <v>0.000534373670716297</v>
      </c>
      <c r="U37" s="38">
        <f>IF('IO model'!$D$21=0,0,'Z imported'!U37/'IO model'!$D$21)</f>
        <v>0.0003443338790875569</v>
      </c>
      <c r="V37" s="38">
        <f>IF('IO model'!$D$22=0,0,'Z imported'!V37/'IO model'!$D$22)</f>
        <v>0.00017906607259881986</v>
      </c>
      <c r="W37" s="38">
        <f>IF('IO model'!$D$23=0,0,'Z imported'!W37/'IO model'!$D$23)</f>
        <v>0.0000787833216807304</v>
      </c>
      <c r="X37" s="38">
        <f>IF('IO model'!$D$24=0,0,'Z imported'!X37/'IO model'!$D$24)</f>
        <v>0.0005157433883769154</v>
      </c>
      <c r="Y37" s="38">
        <f>IF('IO model'!$D$25=0,0,'Z imported'!Y37/'IO model'!$D$25)</f>
        <v>0.00017516948255664723</v>
      </c>
      <c r="Z37" s="38">
        <f>IF('IO model'!$D$26=0,0,'Z imported'!Z37/'IO model'!$D$26)</f>
        <v>0.00021778304362116667</v>
      </c>
      <c r="AA37" s="38">
        <f>IF('IO model'!$D$27=0,0,'Z imported'!AA37/'IO model'!$D$27)</f>
        <v>0.00033783639310471636</v>
      </c>
      <c r="AB37" s="38">
        <f>IF('IO model'!$D$28=0,0,'Z imported'!AB37/'IO model'!$D$28)</f>
        <v>0.0003601864300192512</v>
      </c>
      <c r="AC37" s="38">
        <f>IF('IO model'!$D$29=0,0,'Z imported'!AC37/'IO model'!$D$29)</f>
        <v>0.00007203012516708248</v>
      </c>
      <c r="AD37" s="38">
        <f>IF('IO model'!$D$30=0,0,'Z imported'!AD37/'IO model'!$D$30)</f>
        <v>0.00044209045771377695</v>
      </c>
      <c r="AE37" s="38">
        <f>IF('IO model'!$D$31=0,0,'Z imported'!AE37/'IO model'!$D$31)</f>
        <v>0.0005800477201735864</v>
      </c>
      <c r="AF37" s="38">
        <f>IF('IO model'!$D$32=0,0,'Z imported'!AF37/'IO model'!$D$32)</f>
        <v>0.0009914404953259195</v>
      </c>
      <c r="AG37" s="38">
        <f>IF('IO model'!$D$33=0,0,'Z imported'!AG37/'IO model'!$D$33)</f>
        <v>0.0003635278598064586</v>
      </c>
      <c r="AH37" s="38">
        <f>IF('IO model'!$D$34=0,0,'Z imported'!AH37/'IO model'!$D$34)</f>
        <v>0.0008526071025990572</v>
      </c>
      <c r="AI37" s="38">
        <f>IF('IO model'!$D$35=0,0,'Z imported'!AI37/'IO model'!$D$35)</f>
        <v>0.0006852066850358577</v>
      </c>
      <c r="AJ37" s="38">
        <f>IF('IO model'!$D$36=0,0,'Z imported'!AJ37/'IO model'!$D$36)</f>
        <v>0.0006758020036458253</v>
      </c>
      <c r="AK37" s="38">
        <f>IF('IO model'!$D$37=0,0,'Z imported'!AK37/'IO model'!$D$37)</f>
        <v>0.01483024888984262</v>
      </c>
      <c r="AL37" s="38">
        <f>IF('IO model'!$D$38=0,0,'Z imported'!AL37/'IO model'!$D$38)</f>
        <v>0.00044444189082817274</v>
      </c>
      <c r="AM37" s="38">
        <f>IF('IO model'!$D$39=0,0,'Z imported'!AM37/'IO model'!$D$39)</f>
        <v>0.0011179586454715445</v>
      </c>
      <c r="AN37" s="38">
        <f>IF('IO model'!$D$40=0,0,'Z imported'!AN37/'IO model'!$D$40)</f>
        <v>0.000642027043940609</v>
      </c>
      <c r="AO37" s="38">
        <f>IF('IO model'!$D$41=0,0,'Z imported'!AO37/'IO model'!$D$41)</f>
        <v>0.0015742575637543823</v>
      </c>
      <c r="AP37" s="38">
        <f>IF('IO model'!$D$42=0,0,'Z imported'!AP37/'IO model'!$D$42)</f>
        <v>0.0006811148656494576</v>
      </c>
      <c r="AQ37" s="38">
        <f>IF('IO model'!$D$43=0,0,'Z imported'!AQ37/'IO model'!$D$43)</f>
        <v>0.0004968567757015226</v>
      </c>
      <c r="AR37" s="38">
        <f>IF('IO model'!$D$44=0,0,'Z imported'!AR37/'IO model'!$D$44)</f>
        <v>0.00045664593065412786</v>
      </c>
      <c r="AS37" s="38">
        <f>IF('IO model'!$D$45=0,0,'Z imported'!AS37/'IO model'!$D$45)</f>
        <v>0.0010571218404391667</v>
      </c>
      <c r="AT37" s="38">
        <f>IF('IO model'!$D$46=0,0,'Z imported'!AT37/'IO model'!$D$46)</f>
        <v>0.000027553022258289337</v>
      </c>
      <c r="AU37" s="38">
        <f>IF('IO model'!$D$47=0,0,'Z imported'!AU37/'IO model'!$D$47)</f>
        <v>0.0026179234010040285</v>
      </c>
      <c r="AV37" s="38">
        <f>IF('IO model'!$D$48=0,0,'Z imported'!AV37/'IO model'!$D$48)</f>
        <v>0.00022033004012772002</v>
      </c>
      <c r="AW37" s="38">
        <f>IF('IO model'!$D$49=0,0,'Z imported'!AW37/'IO model'!$D$49)</f>
        <v>0.0003929618696677824</v>
      </c>
      <c r="AX37" s="38">
        <f>IF('IO model'!$D$50=0,0,'Z imported'!AX37/'IO model'!$D$50)</f>
        <v>0.0005368762144145761</v>
      </c>
      <c r="AY37" s="38">
        <f>IF('IO model'!$D$51=0,0,'Z imported'!AY37/'IO model'!$D$51)</f>
        <v>0.0004664012869971746</v>
      </c>
      <c r="AZ37" s="38">
        <f>IF('IO model'!$D$52=0,0,'Z imported'!AZ37/'IO model'!$D$52)</f>
        <v>0.00036016992855227427</v>
      </c>
      <c r="BA37" s="38">
        <f>IF('IO model'!$D$53=0,0,'Z imported'!BA37/'IO model'!$D$53)</f>
        <v>0.00042124536619362083</v>
      </c>
      <c r="BB37" s="38">
        <f>IF('IO model'!$D$54=0,0,'Z imported'!BB37/'IO model'!$D$54)</f>
        <v>0.0003781626242890502</v>
      </c>
      <c r="BC37" s="38">
        <f>IF('IO model'!$D$55=0,0,'Z imported'!BC37/'IO model'!$D$55)</f>
        <v>0.00042407784226184883</v>
      </c>
      <c r="BD37" s="38">
        <f>IF('IO model'!$D$56=0,0,'Z imported'!BD37/'IO model'!$D$56)</f>
        <v>0.0006801463397045225</v>
      </c>
      <c r="BE37" s="38">
        <f>IF('IO model'!$D$57=0,0,'Z imported'!BE37/'IO model'!$D$57)</f>
        <v>0.00015515543927311425</v>
      </c>
      <c r="BF37" s="38">
        <f>IF('IO model'!$D$58=0,0,'Z imported'!BF37/'IO model'!$D$58)</f>
        <v>0.00017803894053674795</v>
      </c>
      <c r="BG37" s="38">
        <f>IF('IO model'!$D$59=0,0,'Z imported'!BG37/'IO model'!$D$59)</f>
        <v>0.00036904370650457516</v>
      </c>
      <c r="BH37" s="38">
        <f>IF('IO model'!$D$60=0,0,'Z imported'!BH37/'IO model'!$D$60)</f>
        <v>0.0004578059182216355</v>
      </c>
      <c r="BI37" s="38">
        <f>IF('IO model'!$D$61=0,0,'Z imported'!BI37/'IO model'!$D$61)</f>
        <v>0.00033592730860775694</v>
      </c>
      <c r="BJ37" s="38">
        <f>IF('IO model'!$D$62=0,0,'Z imported'!BJ37/'IO model'!$D$62)</f>
        <v>0.0005308182249507571</v>
      </c>
      <c r="BK37" s="38">
        <f>IF('IO model'!$D$63=0,0,'Z imported'!BK37/'IO model'!$D$63)</f>
        <v>0.00022808936103733792</v>
      </c>
      <c r="BL37" s="38">
        <f>IF('IO model'!$D$64=0,0,'Z imported'!BL37/'IO model'!$D$64)</f>
        <v>0.00035165007688035994</v>
      </c>
      <c r="BM37" s="38">
        <f>IF('IO model'!$D$65=0,0,'Z imported'!BM37/'IO model'!$D$65)</f>
        <v>0</v>
      </c>
      <c r="BN37" s="38">
        <f>IF('IO model'!$D$66=0,0,'Z imported'!BN37/'IO model'!$D$66)</f>
        <v>0</v>
      </c>
    </row>
    <row r="38" spans="1:66" x14ac:dyDescent="0.25">
      <c r="A38" s="36" t="s">
        <v>281</v>
      </c>
      <c r="B38" s="27" t="s">
        <v>350</v>
      </c>
      <c r="C38" s="38">
        <f>IF('IO model'!$D$3=0,0,'Z imported'!C38/'IO model'!$D$3)</f>
        <v>0.000029677035299087774</v>
      </c>
      <c r="D38" s="38">
        <f>IF('IO model'!$D$4=0,0,'Z imported'!D38/'IO model'!$D$4)</f>
        <v>0.00005284218920386037</v>
      </c>
      <c r="E38" s="38">
        <f>IF('IO model'!$D$5=0,0,'Z imported'!E38/'IO model'!$D$5)</f>
        <v>0.0004683077800175106</v>
      </c>
      <c r="F38" s="38">
        <f>IF('IO model'!$D$6=0,0,'Z imported'!F38/'IO model'!$D$6)</f>
        <v>0.00007987851121145402</v>
      </c>
      <c r="G38" s="38">
        <f>IF('IO model'!$D$7=0,0,'Z imported'!G38/'IO model'!$D$7)</f>
        <v>0.000038776459231004674</v>
      </c>
      <c r="H38" s="38">
        <f>IF('IO model'!$D$8=0,0,'Z imported'!H38/'IO model'!$D$8)</f>
        <v>0.00009090765363393462</v>
      </c>
      <c r="I38" s="38">
        <f>IF('IO model'!$D$9=0,0,'Z imported'!I38/'IO model'!$D$9)</f>
        <v>0.00006336457999184181</v>
      </c>
      <c r="J38" s="38">
        <f>IF('IO model'!$D$10=0,0,'Z imported'!J38/'IO model'!$D$10)</f>
        <v>0.00006231794976635251</v>
      </c>
      <c r="K38" s="38">
        <f>IF('IO model'!$D$11=0,0,'Z imported'!K38/'IO model'!$D$11)</f>
        <v>0.00014358808133625058</v>
      </c>
      <c r="L38" s="38">
        <f>IF('IO model'!$D$12=0,0,'Z imported'!L38/'IO model'!$D$12)</f>
        <v>0.000029756093708184195</v>
      </c>
      <c r="M38" s="38">
        <f>IF('IO model'!$D$13=0,0,'Z imported'!M38/'IO model'!$D$13)</f>
        <v>0.000066028288157535</v>
      </c>
      <c r="N38" s="38">
        <f>IF('IO model'!$D$14=0,0,'Z imported'!N38/'IO model'!$D$14)</f>
        <v>0.00007212378163287167</v>
      </c>
      <c r="O38" s="38">
        <f>IF('IO model'!$D$15=0,0,'Z imported'!O38/'IO model'!$D$15)</f>
        <v>0.00007987983830078487</v>
      </c>
      <c r="P38" s="38">
        <f>IF('IO model'!$D$16=0,0,'Z imported'!P38/'IO model'!$D$16)</f>
        <v>0.00007900843659610587</v>
      </c>
      <c r="Q38" s="38">
        <f>IF('IO model'!$D$17=0,0,'Z imported'!Q38/'IO model'!$D$17)</f>
        <v>0.00005562574995430743</v>
      </c>
      <c r="R38" s="38">
        <f>IF('IO model'!$D$18=0,0,'Z imported'!R38/'IO model'!$D$18)</f>
        <v>0.00005807653399245132</v>
      </c>
      <c r="S38" s="38">
        <f>IF('IO model'!$D$19=0,0,'Z imported'!S38/'IO model'!$D$19)</f>
        <v>0.00009268193169571425</v>
      </c>
      <c r="T38" s="38">
        <f>IF('IO model'!$D$20=0,0,'Z imported'!T38/'IO model'!$D$20)</f>
        <v>0.00008045451088977761</v>
      </c>
      <c r="U38" s="38">
        <f>IF('IO model'!$D$21=0,0,'Z imported'!U38/'IO model'!$D$21)</f>
        <v>0.00007921830514840523</v>
      </c>
      <c r="V38" s="38">
        <f>IF('IO model'!$D$22=0,0,'Z imported'!V38/'IO model'!$D$22)</f>
        <v>0.00004812806404908727</v>
      </c>
      <c r="W38" s="38">
        <f>IF('IO model'!$D$23=0,0,'Z imported'!W38/'IO model'!$D$23)</f>
        <v>0.0000941735519625475</v>
      </c>
      <c r="X38" s="38">
        <f>IF('IO model'!$D$24=0,0,'Z imported'!X38/'IO model'!$D$24)</f>
        <v>0.0000850047966992423</v>
      </c>
      <c r="Y38" s="38">
        <f>IF('IO model'!$D$25=0,0,'Z imported'!Y38/'IO model'!$D$25)</f>
        <v>0.0000965054093714862</v>
      </c>
      <c r="Z38" s="38">
        <f>IF('IO model'!$D$26=0,0,'Z imported'!Z38/'IO model'!$D$26)</f>
        <v>0.00003232368257107928</v>
      </c>
      <c r="AA38" s="38">
        <f>IF('IO model'!$D$27=0,0,'Z imported'!AA38/'IO model'!$D$27)</f>
        <v>0.00008695367079910426</v>
      </c>
      <c r="AB38" s="38">
        <f>IF('IO model'!$D$28=0,0,'Z imported'!AB38/'IO model'!$D$28)</f>
        <v>0.00006845950293584622</v>
      </c>
      <c r="AC38" s="38">
        <f>IF('IO model'!$D$29=0,0,'Z imported'!AC38/'IO model'!$D$29)</f>
        <v>0.00003731383129720071</v>
      </c>
      <c r="AD38" s="38">
        <f>IF('IO model'!$D$30=0,0,'Z imported'!AD38/'IO model'!$D$30)</f>
        <v>0.00006153820402474623</v>
      </c>
      <c r="AE38" s="38">
        <f>IF('IO model'!$D$31=0,0,'Z imported'!AE38/'IO model'!$D$31)</f>
        <v>0.0000372210999152766</v>
      </c>
      <c r="AF38" s="38">
        <f>IF('IO model'!$D$32=0,0,'Z imported'!AF38/'IO model'!$D$32)</f>
        <v>0.000034436788553568336</v>
      </c>
      <c r="AG38" s="38">
        <f>IF('IO model'!$D$33=0,0,'Z imported'!AG38/'IO model'!$D$33)</f>
        <v>0.0001050306712871528</v>
      </c>
      <c r="AH38" s="38">
        <f>IF('IO model'!$D$34=0,0,'Z imported'!AH38/'IO model'!$D$34)</f>
        <v>0.000105127700119159</v>
      </c>
      <c r="AI38" s="38">
        <f>IF('IO model'!$D$35=0,0,'Z imported'!AI38/'IO model'!$D$35)</f>
        <v>0.00023409646672508533</v>
      </c>
      <c r="AJ38" s="38">
        <f>IF('IO model'!$D$36=0,0,'Z imported'!AJ38/'IO model'!$D$36)</f>
        <v>0.00009640403222036987</v>
      </c>
      <c r="AK38" s="38">
        <f>IF('IO model'!$D$37=0,0,'Z imported'!AK38/'IO model'!$D$37)</f>
        <v>0.0000581469803373217</v>
      </c>
      <c r="AL38" s="38">
        <f>IF('IO model'!$D$38=0,0,'Z imported'!AL38/'IO model'!$D$38)</f>
        <v>0.00005824498290447791</v>
      </c>
      <c r="AM38" s="38">
        <f>IF('IO model'!$D$39=0,0,'Z imported'!AM38/'IO model'!$D$39)</f>
        <v>0.00007862764927730344</v>
      </c>
      <c r="AN38" s="38">
        <f>IF('IO model'!$D$40=0,0,'Z imported'!AN38/'IO model'!$D$40)</f>
        <v>0.00016630122889075338</v>
      </c>
      <c r="AO38" s="38">
        <f>IF('IO model'!$D$41=0,0,'Z imported'!AO38/'IO model'!$D$41)</f>
        <v>0.00012516233351376847</v>
      </c>
      <c r="AP38" s="38">
        <f>IF('IO model'!$D$42=0,0,'Z imported'!AP38/'IO model'!$D$42)</f>
        <v>0.00007076046819480247</v>
      </c>
      <c r="AQ38" s="38">
        <f>IF('IO model'!$D$43=0,0,'Z imported'!AQ38/'IO model'!$D$43)</f>
        <v>0.000025166406873449042</v>
      </c>
      <c r="AR38" s="38">
        <f>IF('IO model'!$D$44=0,0,'Z imported'!AR38/'IO model'!$D$44)</f>
        <v>0.000057330002210944</v>
      </c>
      <c r="AS38" s="38">
        <f>IF('IO model'!$D$45=0,0,'Z imported'!AS38/'IO model'!$D$45)</f>
        <v>0.00009668601457678188</v>
      </c>
      <c r="AT38" s="38">
        <f>IF('IO model'!$D$46=0,0,'Z imported'!AT38/'IO model'!$D$46)</f>
        <v>0.000007730021735113874</v>
      </c>
      <c r="AU38" s="38">
        <f>IF('IO model'!$D$47=0,0,'Z imported'!AU38/'IO model'!$D$47)</f>
        <v>0.00006940327819814628</v>
      </c>
      <c r="AV38" s="38">
        <f>IF('IO model'!$D$48=0,0,'Z imported'!AV38/'IO model'!$D$48)</f>
        <v>0.00006110367509614907</v>
      </c>
      <c r="AW38" s="38">
        <f>IF('IO model'!$D$49=0,0,'Z imported'!AW38/'IO model'!$D$49)</f>
        <v>0.0000851078038969601</v>
      </c>
      <c r="AX38" s="38">
        <f>IF('IO model'!$D$50=0,0,'Z imported'!AX38/'IO model'!$D$50)</f>
        <v>0.00011003935354775561</v>
      </c>
      <c r="AY38" s="38">
        <f>IF('IO model'!$D$51=0,0,'Z imported'!AY38/'IO model'!$D$51)</f>
        <v>0.00011675394536161156</v>
      </c>
      <c r="AZ38" s="38">
        <f>IF('IO model'!$D$52=0,0,'Z imported'!AZ38/'IO model'!$D$52)</f>
        <v>0.00005971166863715173</v>
      </c>
      <c r="BA38" s="38">
        <f>IF('IO model'!$D$53=0,0,'Z imported'!BA38/'IO model'!$D$53)</f>
        <v>0.00007428689944087299</v>
      </c>
      <c r="BB38" s="38">
        <f>IF('IO model'!$D$54=0,0,'Z imported'!BB38/'IO model'!$D$54)</f>
        <v>0.006169475893728323</v>
      </c>
      <c r="BC38" s="38">
        <f>IF('IO model'!$D$55=0,0,'Z imported'!BC38/'IO model'!$D$55)</f>
        <v>0.00007099307558928954</v>
      </c>
      <c r="BD38" s="38">
        <f>IF('IO model'!$D$56=0,0,'Z imported'!BD38/'IO model'!$D$56)</f>
        <v>0.00003403864088788368</v>
      </c>
      <c r="BE38" s="38">
        <f>IF('IO model'!$D$57=0,0,'Z imported'!BE38/'IO model'!$D$57)</f>
        <v>0.0000499886466463549</v>
      </c>
      <c r="BF38" s="38">
        <f>IF('IO model'!$D$58=0,0,'Z imported'!BF38/'IO model'!$D$58)</f>
        <v>0.00004241680088022835</v>
      </c>
      <c r="BG38" s="38">
        <f>IF('IO model'!$D$59=0,0,'Z imported'!BG38/'IO model'!$D$59)</f>
        <v>0.00007082098115829928</v>
      </c>
      <c r="BH38" s="38">
        <f>IF('IO model'!$D$60=0,0,'Z imported'!BH38/'IO model'!$D$60)</f>
        <v>0.00012088869337215732</v>
      </c>
      <c r="BI38" s="38">
        <f>IF('IO model'!$D$61=0,0,'Z imported'!BI38/'IO model'!$D$61)</f>
        <v>0.00009949066631240186</v>
      </c>
      <c r="BJ38" s="38">
        <f>IF('IO model'!$D$62=0,0,'Z imported'!BJ38/'IO model'!$D$62)</f>
        <v>0.00013974954351357957</v>
      </c>
      <c r="BK38" s="38">
        <f>IF('IO model'!$D$63=0,0,'Z imported'!BK38/'IO model'!$D$63)</f>
        <v>0.00032182471488829875</v>
      </c>
      <c r="BL38" s="38">
        <f>IF('IO model'!$D$64=0,0,'Z imported'!BL38/'IO model'!$D$64)</f>
        <v>0.00010554806229139009</v>
      </c>
      <c r="BM38" s="38">
        <f>IF('IO model'!$D$65=0,0,'Z imported'!BM38/'IO model'!$D$65)</f>
        <v>0</v>
      </c>
      <c r="BN38" s="38">
        <f>IF('IO model'!$D$66=0,0,'Z imported'!BN38/'IO model'!$D$66)</f>
        <v>0</v>
      </c>
    </row>
    <row r="39" spans="1:66" x14ac:dyDescent="0.25">
      <c r="A39" s="36" t="s">
        <v>282</v>
      </c>
      <c r="B39" s="27" t="s">
        <v>351</v>
      </c>
      <c r="C39" s="38">
        <f>IF('IO model'!$D$3=0,0,'Z imported'!C39/'IO model'!$D$3)</f>
        <v>0.00007000288914667177</v>
      </c>
      <c r="D39" s="38">
        <f>IF('IO model'!$D$4=0,0,'Z imported'!D39/'IO model'!$D$4)</f>
        <v>0.00004323451843952211</v>
      </c>
      <c r="E39" s="38">
        <f>IF('IO model'!$D$5=0,0,'Z imported'!E39/'IO model'!$D$5)</f>
        <v>0.00004072241565369658</v>
      </c>
      <c r="F39" s="38">
        <f>IF('IO model'!$D$6=0,0,'Z imported'!F39/'IO model'!$D$6)</f>
        <v>0.00018087432998455685</v>
      </c>
      <c r="G39" s="38">
        <f>IF('IO model'!$D$7=0,0,'Z imported'!G39/'IO model'!$D$7)</f>
        <v>0.0004634780202962021</v>
      </c>
      <c r="H39" s="38">
        <f>IF('IO model'!$D$8=0,0,'Z imported'!H39/'IO model'!$D$8)</f>
        <v>0.000215192030341198</v>
      </c>
      <c r="I39" s="38">
        <f>IF('IO model'!$D$9=0,0,'Z imported'!I39/'IO model'!$D$9)</f>
        <v>0.00015501691890861303</v>
      </c>
      <c r="J39" s="38">
        <f>IF('IO model'!$D$10=0,0,'Z imported'!J39/'IO model'!$D$10)</f>
        <v>0.0006088329193000484</v>
      </c>
      <c r="K39" s="38">
        <f>IF('IO model'!$D$11=0,0,'Z imported'!K39/'IO model'!$D$11)</f>
        <v>0.0022490727195440437</v>
      </c>
      <c r="L39" s="38">
        <f>IF('IO model'!$D$12=0,0,'Z imported'!L39/'IO model'!$D$12)</f>
        <v>0.00019763923969139626</v>
      </c>
      <c r="M39" s="38">
        <f>IF('IO model'!$D$13=0,0,'Z imported'!M39/'IO model'!$D$13)</f>
        <v>0.0007745323061916098</v>
      </c>
      <c r="N39" s="38">
        <f>IF('IO model'!$D$14=0,0,'Z imported'!N39/'IO model'!$D$14)</f>
        <v>0.00460704111109377</v>
      </c>
      <c r="O39" s="38">
        <f>IF('IO model'!$D$15=0,0,'Z imported'!O39/'IO model'!$D$15)</f>
        <v>0.00035315296932978573</v>
      </c>
      <c r="P39" s="38">
        <f>IF('IO model'!$D$16=0,0,'Z imported'!P39/'IO model'!$D$16)</f>
        <v>0.0002486884599525047</v>
      </c>
      <c r="Q39" s="38">
        <f>IF('IO model'!$D$17=0,0,'Z imported'!Q39/'IO model'!$D$17)</f>
        <v>0.00015535477308667287</v>
      </c>
      <c r="R39" s="38">
        <f>IF('IO model'!$D$18=0,0,'Z imported'!R39/'IO model'!$D$18)</f>
        <v>0.00033262014922949394</v>
      </c>
      <c r="S39" s="38">
        <f>IF('IO model'!$D$19=0,0,'Z imported'!S39/'IO model'!$D$19)</f>
        <v>0.0006007729622038997</v>
      </c>
      <c r="T39" s="38">
        <f>IF('IO model'!$D$20=0,0,'Z imported'!T39/'IO model'!$D$20)</f>
        <v>0.00026731660069829327</v>
      </c>
      <c r="U39" s="38">
        <f>IF('IO model'!$D$21=0,0,'Z imported'!U39/'IO model'!$D$21)</f>
        <v>0.00028599579813960995</v>
      </c>
      <c r="V39" s="38">
        <f>IF('IO model'!$D$22=0,0,'Z imported'!V39/'IO model'!$D$22)</f>
        <v>0.00016413617219052885</v>
      </c>
      <c r="W39" s="38">
        <f>IF('IO model'!$D$23=0,0,'Z imported'!W39/'IO model'!$D$23)</f>
        <v>0.00019201144446838483</v>
      </c>
      <c r="X39" s="38">
        <f>IF('IO model'!$D$24=0,0,'Z imported'!X39/'IO model'!$D$24)</f>
        <v>0.000864334487446077</v>
      </c>
      <c r="Y39" s="38">
        <f>IF('IO model'!$D$25=0,0,'Z imported'!Y39/'IO model'!$D$25)</f>
        <v>0.00023031543076892512</v>
      </c>
      <c r="Z39" s="38">
        <f>IF('IO model'!$D$26=0,0,'Z imported'!Z39/'IO model'!$D$26)</f>
        <v>0.0006053993586517057</v>
      </c>
      <c r="AA39" s="38">
        <f>IF('IO model'!$D$27=0,0,'Z imported'!AA39/'IO model'!$D$27)</f>
        <v>0.00042193912387762065</v>
      </c>
      <c r="AB39" s="38">
        <f>IF('IO model'!$D$28=0,0,'Z imported'!AB39/'IO model'!$D$28)</f>
        <v>0.0005273789849279009</v>
      </c>
      <c r="AC39" s="38">
        <f>IF('IO model'!$D$29=0,0,'Z imported'!AC39/'IO model'!$D$29)</f>
        <v>0.00009070765619209015</v>
      </c>
      <c r="AD39" s="38">
        <f>IF('IO model'!$D$30=0,0,'Z imported'!AD39/'IO model'!$D$30)</f>
        <v>0.0003049833391466423</v>
      </c>
      <c r="AE39" s="38">
        <f>IF('IO model'!$D$31=0,0,'Z imported'!AE39/'IO model'!$D$31)</f>
        <v>0.00037697711560533186</v>
      </c>
      <c r="AF39" s="38">
        <f>IF('IO model'!$D$32=0,0,'Z imported'!AF39/'IO model'!$D$32)</f>
        <v>0.0003637274272873009</v>
      </c>
      <c r="AG39" s="38">
        <f>IF('IO model'!$D$33=0,0,'Z imported'!AG39/'IO model'!$D$33)</f>
        <v>0.0001570927302975541</v>
      </c>
      <c r="AH39" s="38">
        <f>IF('IO model'!$D$34=0,0,'Z imported'!AH39/'IO model'!$D$34)</f>
        <v>0.00016863341284420206</v>
      </c>
      <c r="AI39" s="38">
        <f>IF('IO model'!$D$35=0,0,'Z imported'!AI39/'IO model'!$D$35)</f>
        <v>0.00116035924317245</v>
      </c>
      <c r="AJ39" s="38">
        <f>IF('IO model'!$D$36=0,0,'Z imported'!AJ39/'IO model'!$D$36)</f>
        <v>0.00019600762106565823</v>
      </c>
      <c r="AK39" s="38">
        <f>IF('IO model'!$D$37=0,0,'Z imported'!AK39/'IO model'!$D$37)</f>
        <v>0.0002575080557795676</v>
      </c>
      <c r="AL39" s="38">
        <f>IF('IO model'!$D$38=0,0,'Z imported'!AL39/'IO model'!$D$38)</f>
        <v>0.00017372101284082196</v>
      </c>
      <c r="AM39" s="38">
        <f>IF('IO model'!$D$39=0,0,'Z imported'!AM39/'IO model'!$D$39)</f>
        <v>0.03575479380124919</v>
      </c>
      <c r="AN39" s="38">
        <f>IF('IO model'!$D$40=0,0,'Z imported'!AN39/'IO model'!$D$40)</f>
        <v>0.0013727094468369157</v>
      </c>
      <c r="AO39" s="38">
        <f>IF('IO model'!$D$41=0,0,'Z imported'!AO39/'IO model'!$D$41)</f>
        <v>0.0006185516714253522</v>
      </c>
      <c r="AP39" s="38">
        <f>IF('IO model'!$D$42=0,0,'Z imported'!AP39/'IO model'!$D$42)</f>
        <v>0.001729912010264985</v>
      </c>
      <c r="AQ39" s="38">
        <f>IF('IO model'!$D$43=0,0,'Z imported'!AQ39/'IO model'!$D$43)</f>
        <v>0.0004964972556033303</v>
      </c>
      <c r="AR39" s="38">
        <f>IF('IO model'!$D$44=0,0,'Z imported'!AR39/'IO model'!$D$44)</f>
        <v>0.0004601355829626201</v>
      </c>
      <c r="AS39" s="38">
        <f>IF('IO model'!$D$45=0,0,'Z imported'!AS39/'IO model'!$D$45)</f>
        <v>0.0012357179338102324</v>
      </c>
      <c r="AT39" s="38">
        <f>IF('IO model'!$D$46=0,0,'Z imported'!AT39/'IO model'!$D$46)</f>
        <v>0.00002494473271576625</v>
      </c>
      <c r="AU39" s="38">
        <f>IF('IO model'!$D$47=0,0,'Z imported'!AU39/'IO model'!$D$47)</f>
        <v>0.001224919357270968</v>
      </c>
      <c r="AV39" s="38">
        <f>IF('IO model'!$D$48=0,0,'Z imported'!AV39/'IO model'!$D$48)</f>
        <v>0.0005436889046876331</v>
      </c>
      <c r="AW39" s="38">
        <f>IF('IO model'!$D$49=0,0,'Z imported'!AW39/'IO model'!$D$49)</f>
        <v>0.0009724279220379941</v>
      </c>
      <c r="AX39" s="38">
        <f>IF('IO model'!$D$50=0,0,'Z imported'!AX39/'IO model'!$D$50)</f>
        <v>0.002181095818214987</v>
      </c>
      <c r="AY39" s="38">
        <f>IF('IO model'!$D$51=0,0,'Z imported'!AY39/'IO model'!$D$51)</f>
        <v>0.0006304713049527025</v>
      </c>
      <c r="AZ39" s="38">
        <f>IF('IO model'!$D$52=0,0,'Z imported'!AZ39/'IO model'!$D$52)</f>
        <v>0.0003045295100494738</v>
      </c>
      <c r="BA39" s="38">
        <f>IF('IO model'!$D$53=0,0,'Z imported'!BA39/'IO model'!$D$53)</f>
        <v>0.0002512013651613336</v>
      </c>
      <c r="BB39" s="38">
        <f>IF('IO model'!$D$54=0,0,'Z imported'!BB39/'IO model'!$D$54)</f>
        <v>0.0014145196895875233</v>
      </c>
      <c r="BC39" s="38">
        <f>IF('IO model'!$D$55=0,0,'Z imported'!BC39/'IO model'!$D$55)</f>
        <v>0.00048065289808466006</v>
      </c>
      <c r="BD39" s="38">
        <f>IF('IO model'!$D$56=0,0,'Z imported'!BD39/'IO model'!$D$56)</f>
        <v>0.0005007647904855525</v>
      </c>
      <c r="BE39" s="38">
        <f>IF('IO model'!$D$57=0,0,'Z imported'!BE39/'IO model'!$D$57)</f>
        <v>0.0011486797913694178</v>
      </c>
      <c r="BF39" s="38">
        <f>IF('IO model'!$D$58=0,0,'Z imported'!BF39/'IO model'!$D$58)</f>
        <v>0.00036373204063083026</v>
      </c>
      <c r="BG39" s="38">
        <f>IF('IO model'!$D$59=0,0,'Z imported'!BG39/'IO model'!$D$59)</f>
        <v>0.0005433297148238272</v>
      </c>
      <c r="BH39" s="38">
        <f>IF('IO model'!$D$60=0,0,'Z imported'!BH39/'IO model'!$D$60)</f>
        <v>0.0022951394889681423</v>
      </c>
      <c r="BI39" s="38">
        <f>IF('IO model'!$D$61=0,0,'Z imported'!BI39/'IO model'!$D$61)</f>
        <v>0.0005489543823590172</v>
      </c>
      <c r="BJ39" s="38">
        <f>IF('IO model'!$D$62=0,0,'Z imported'!BJ39/'IO model'!$D$62)</f>
        <v>0.0017902894195793136</v>
      </c>
      <c r="BK39" s="38">
        <f>IF('IO model'!$D$63=0,0,'Z imported'!BK39/'IO model'!$D$63)</f>
        <v>0.0000937353538509608</v>
      </c>
      <c r="BL39" s="38">
        <f>IF('IO model'!$D$64=0,0,'Z imported'!BL39/'IO model'!$D$64)</f>
        <v>0.00024822358368025414</v>
      </c>
      <c r="BM39" s="38">
        <f>IF('IO model'!$D$65=0,0,'Z imported'!BM39/'IO model'!$D$65)</f>
        <v>0</v>
      </c>
      <c r="BN39" s="38">
        <f>IF('IO model'!$D$66=0,0,'Z imported'!BN39/'IO model'!$D$66)</f>
        <v>0</v>
      </c>
    </row>
    <row r="40" spans="1:66" x14ac:dyDescent="0.25">
      <c r="A40" s="36" t="s">
        <v>283</v>
      </c>
      <c r="B40" s="27" t="s">
        <v>352</v>
      </c>
      <c r="C40" s="38">
        <f>IF('IO model'!$D$3=0,0,'Z imported'!C40/'IO model'!$D$3)</f>
        <v>0.000004364269896924674</v>
      </c>
      <c r="D40" s="38">
        <f>IF('IO model'!$D$4=0,0,'Z imported'!D40/'IO model'!$D$4)</f>
        <v>0.000004803835382169124</v>
      </c>
      <c r="E40" s="38">
        <f>IF('IO model'!$D$5=0,0,'Z imported'!E40/'IO model'!$D$5)</f>
        <v>0.00004750948492931266</v>
      </c>
      <c r="F40" s="38">
        <f>IF('IO model'!$D$6=0,0,'Z imported'!F40/'IO model'!$D$6)</f>
        <v>0.000014690300912451317</v>
      </c>
      <c r="G40" s="38">
        <f>IF('IO model'!$D$7=0,0,'Z imported'!G40/'IO model'!$D$7)</f>
        <v>0.00013303195121376938</v>
      </c>
      <c r="H40" s="38">
        <f>IF('IO model'!$D$8=0,0,'Z imported'!H40/'IO model'!$D$8)</f>
        <v>0.00003776839716192453</v>
      </c>
      <c r="I40" s="38">
        <f>IF('IO model'!$D$9=0,0,'Z imported'!I40/'IO model'!$D$9)</f>
        <v>0.000057707028206855934</v>
      </c>
      <c r="J40" s="38">
        <f>IF('IO model'!$D$10=0,0,'Z imported'!J40/'IO model'!$D$10)</f>
        <v>0.000039004759925702654</v>
      </c>
      <c r="K40" s="38">
        <f>IF('IO model'!$D$11=0,0,'Z imported'!K40/'IO model'!$D$11)</f>
        <v>0.00017486469311246355</v>
      </c>
      <c r="L40" s="38">
        <f>IF('IO model'!$D$12=0,0,'Z imported'!L40/'IO model'!$D$12)</f>
        <v>0.000019286357033082354</v>
      </c>
      <c r="M40" s="38">
        <f>IF('IO model'!$D$13=0,0,'Z imported'!M40/'IO model'!$D$13)</f>
        <v>0.00032241975553774836</v>
      </c>
      <c r="N40" s="38">
        <f>IF('IO model'!$D$14=0,0,'Z imported'!N40/'IO model'!$D$14)</f>
        <v>0.0011432157625986528</v>
      </c>
      <c r="O40" s="38">
        <f>IF('IO model'!$D$15=0,0,'Z imported'!O40/'IO model'!$D$15)</f>
        <v>0.00004092089962075295</v>
      </c>
      <c r="P40" s="38">
        <f>IF('IO model'!$D$16=0,0,'Z imported'!P40/'IO model'!$D$16)</f>
        <v>0.00003837552634667999</v>
      </c>
      <c r="Q40" s="38">
        <f>IF('IO model'!$D$17=0,0,'Z imported'!Q40/'IO model'!$D$17)</f>
        <v>0.000012913120525107081</v>
      </c>
      <c r="R40" s="38">
        <f>IF('IO model'!$D$18=0,0,'Z imported'!R40/'IO model'!$D$18)</f>
        <v>0.00002607844363848365</v>
      </c>
      <c r="S40" s="38">
        <f>IF('IO model'!$D$19=0,0,'Z imported'!S40/'IO model'!$D$19)</f>
        <v>0.0002014491573220896</v>
      </c>
      <c r="T40" s="38">
        <f>IF('IO model'!$D$20=0,0,'Z imported'!T40/'IO model'!$D$20)</f>
        <v>0.00004048678612517841</v>
      </c>
      <c r="U40" s="38">
        <f>IF('IO model'!$D$21=0,0,'Z imported'!U40/'IO model'!$D$21)</f>
        <v>0.000020627130573786027</v>
      </c>
      <c r="V40" s="38">
        <f>IF('IO model'!$D$22=0,0,'Z imported'!V40/'IO model'!$D$22)</f>
        <v>0.00003477461275223069</v>
      </c>
      <c r="W40" s="38">
        <f>IF('IO model'!$D$23=0,0,'Z imported'!W40/'IO model'!$D$23)</f>
        <v>0.0000307804605636342</v>
      </c>
      <c r="X40" s="38">
        <f>IF('IO model'!$D$24=0,0,'Z imported'!X40/'IO model'!$D$24)</f>
        <v>0.0004932421186624102</v>
      </c>
      <c r="Y40" s="38">
        <f>IF('IO model'!$D$25=0,0,'Z imported'!Y40/'IO model'!$D$25)</f>
        <v>0.000026356519366162202</v>
      </c>
      <c r="Z40" s="38">
        <f>IF('IO model'!$D$26=0,0,'Z imported'!Z40/'IO model'!$D$26)</f>
        <v>0.00002678758224122592</v>
      </c>
      <c r="AA40" s="38">
        <f>IF('IO model'!$D$27=0,0,'Z imported'!AA40/'IO model'!$D$27)</f>
        <v>0.000018531110170300904</v>
      </c>
      <c r="AB40" s="38">
        <f>IF('IO model'!$D$28=0,0,'Z imported'!AB40/'IO model'!$D$28)</f>
        <v>0.000030617566639649815</v>
      </c>
      <c r="AC40" s="38">
        <f>IF('IO model'!$D$29=0,0,'Z imported'!AC40/'IO model'!$D$29)</f>
        <v>0.00001970829984537231</v>
      </c>
      <c r="AD40" s="38">
        <f>IF('IO model'!$D$30=0,0,'Z imported'!AD40/'IO model'!$D$30)</f>
        <v>0.000245168204834589</v>
      </c>
      <c r="AE40" s="38">
        <f>IF('IO model'!$D$31=0,0,'Z imported'!AE40/'IO model'!$D$31)</f>
        <v>0.00015779249826887833</v>
      </c>
      <c r="AF40" s="38">
        <f>IF('IO model'!$D$32=0,0,'Z imported'!AF40/'IO model'!$D$32)</f>
        <v>0.0003661362181964883</v>
      </c>
      <c r="AG40" s="38">
        <f>IF('IO model'!$D$33=0,0,'Z imported'!AG40/'IO model'!$D$33)</f>
        <v>0.000021109740345013448</v>
      </c>
      <c r="AH40" s="38">
        <f>IF('IO model'!$D$34=0,0,'Z imported'!AH40/'IO model'!$D$34)</f>
        <v>0.00004076380208702084</v>
      </c>
      <c r="AI40" s="38">
        <f>IF('IO model'!$D$35=0,0,'Z imported'!AI40/'IO model'!$D$35)</f>
        <v>0.0000626366221777931</v>
      </c>
      <c r="AJ40" s="38">
        <f>IF('IO model'!$D$36=0,0,'Z imported'!AJ40/'IO model'!$D$36)</f>
        <v>0.00004618490432491024</v>
      </c>
      <c r="AK40" s="38">
        <f>IF('IO model'!$D$37=0,0,'Z imported'!AK40/'IO model'!$D$37)</f>
        <v>0.00003945687951461116</v>
      </c>
      <c r="AL40" s="38">
        <f>IF('IO model'!$D$38=0,0,'Z imported'!AL40/'IO model'!$D$38)</f>
        <v>0.0002205873820637674</v>
      </c>
      <c r="AM40" s="38">
        <f>IF('IO model'!$D$39=0,0,'Z imported'!AM40/'IO model'!$D$39)</f>
        <v>0.000909188680149049</v>
      </c>
      <c r="AN40" s="38">
        <f>IF('IO model'!$D$40=0,0,'Z imported'!AN40/'IO model'!$D$40)</f>
        <v>0.030358376251025616</v>
      </c>
      <c r="AO40" s="38">
        <f>IF('IO model'!$D$41=0,0,'Z imported'!AO40/'IO model'!$D$41)</f>
        <v>0.002219526020987778</v>
      </c>
      <c r="AP40" s="38">
        <f>IF('IO model'!$D$42=0,0,'Z imported'!AP40/'IO model'!$D$42)</f>
        <v>0.0031420369434961327</v>
      </c>
      <c r="AQ40" s="38">
        <f>IF('IO model'!$D$43=0,0,'Z imported'!AQ40/'IO model'!$D$43)</f>
        <v>0.00003175760867363808</v>
      </c>
      <c r="AR40" s="38">
        <f>IF('IO model'!$D$44=0,0,'Z imported'!AR40/'IO model'!$D$44)</f>
        <v>0.00015030431014434448</v>
      </c>
      <c r="AS40" s="38">
        <f>IF('IO model'!$D$45=0,0,'Z imported'!AS40/'IO model'!$D$45)</f>
        <v>0.00011403167832145374</v>
      </c>
      <c r="AT40" s="38">
        <f>IF('IO model'!$D$46=0,0,'Z imported'!AT40/'IO model'!$D$46)</f>
        <v>0.000011334203648418504</v>
      </c>
      <c r="AU40" s="38">
        <f>IF('IO model'!$D$47=0,0,'Z imported'!AU40/'IO model'!$D$47)</f>
        <v>0.00039199183175446024</v>
      </c>
      <c r="AV40" s="38">
        <f>IF('IO model'!$D$48=0,0,'Z imported'!AV40/'IO model'!$D$48)</f>
        <v>0.00022501316851100147</v>
      </c>
      <c r="AW40" s="38">
        <f>IF('IO model'!$D$49=0,0,'Z imported'!AW40/'IO model'!$D$49)</f>
        <v>0.00027975627405364407</v>
      </c>
      <c r="AX40" s="38">
        <f>IF('IO model'!$D$50=0,0,'Z imported'!AX40/'IO model'!$D$50)</f>
        <v>0.011149303132357069</v>
      </c>
      <c r="AY40" s="38">
        <f>IF('IO model'!$D$51=0,0,'Z imported'!AY40/'IO model'!$D$51)</f>
        <v>0.0002783659855200528</v>
      </c>
      <c r="AZ40" s="38">
        <f>IF('IO model'!$D$52=0,0,'Z imported'!AZ40/'IO model'!$D$52)</f>
        <v>0.0020225970667457033</v>
      </c>
      <c r="BA40" s="38">
        <f>IF('IO model'!$D$53=0,0,'Z imported'!BA40/'IO model'!$D$53)</f>
        <v>0.00005066967707527753</v>
      </c>
      <c r="BB40" s="38">
        <f>IF('IO model'!$D$54=0,0,'Z imported'!BB40/'IO model'!$D$54)</f>
        <v>0.0005624570677716884</v>
      </c>
      <c r="BC40" s="38">
        <f>IF('IO model'!$D$55=0,0,'Z imported'!BC40/'IO model'!$D$55)</f>
        <v>0.00021313594437402596</v>
      </c>
      <c r="BD40" s="38">
        <f>IF('IO model'!$D$56=0,0,'Z imported'!BD40/'IO model'!$D$56)</f>
        <v>0.0011291222777962396</v>
      </c>
      <c r="BE40" s="38">
        <f>IF('IO model'!$D$57=0,0,'Z imported'!BE40/'IO model'!$D$57)</f>
        <v>0.00008303198934479288</v>
      </c>
      <c r="BF40" s="38">
        <f>IF('IO model'!$D$58=0,0,'Z imported'!BF40/'IO model'!$D$58)</f>
        <v>0.00005294127027156321</v>
      </c>
      <c r="BG40" s="38">
        <f>IF('IO model'!$D$59=0,0,'Z imported'!BG40/'IO model'!$D$59)</f>
        <v>0.0003856423739635515</v>
      </c>
      <c r="BH40" s="38">
        <f>IF('IO model'!$D$60=0,0,'Z imported'!BH40/'IO model'!$D$60)</f>
        <v>0.0015113268777898227</v>
      </c>
      <c r="BI40" s="38">
        <f>IF('IO model'!$D$61=0,0,'Z imported'!BI40/'IO model'!$D$61)</f>
        <v>0.0007684190874599036</v>
      </c>
      <c r="BJ40" s="38">
        <f>IF('IO model'!$D$62=0,0,'Z imported'!BJ40/'IO model'!$D$62)</f>
        <v>0.00230615501847512</v>
      </c>
      <c r="BK40" s="38">
        <f>IF('IO model'!$D$63=0,0,'Z imported'!BK40/'IO model'!$D$63)</f>
        <v>0.000049992188720512415</v>
      </c>
      <c r="BL40" s="38">
        <f>IF('IO model'!$D$64=0,0,'Z imported'!BL40/'IO model'!$D$64)</f>
        <v>0.00017715101912223265</v>
      </c>
      <c r="BM40" s="38">
        <f>IF('IO model'!$D$65=0,0,'Z imported'!BM40/'IO model'!$D$65)</f>
        <v>0</v>
      </c>
      <c r="BN40" s="38">
        <f>IF('IO model'!$D$66=0,0,'Z imported'!BN40/'IO model'!$D$66)</f>
        <v>0</v>
      </c>
    </row>
    <row r="41" spans="1:66" x14ac:dyDescent="0.25">
      <c r="A41" s="36" t="s">
        <v>284</v>
      </c>
      <c r="B41" s="27" t="s">
        <v>353</v>
      </c>
      <c r="C41" s="38">
        <f>IF('IO model'!$D$3=0,0,'Z imported'!C41/'IO model'!$D$3)</f>
        <v>0.00006406748208685421</v>
      </c>
      <c r="D41" s="38">
        <f>IF('IO model'!$D$4=0,0,'Z imported'!D41/'IO model'!$D$4)</f>
        <v>0.000040031961518076026</v>
      </c>
      <c r="E41" s="38">
        <f>IF('IO model'!$D$5=0,0,'Z imported'!E41/'IO model'!$D$5)</f>
        <v>0.000054296554204928765</v>
      </c>
      <c r="F41" s="38">
        <f>IF('IO model'!$D$6=0,0,'Z imported'!F41/'IO model'!$D$6)</f>
        <v>0.00006794264172008734</v>
      </c>
      <c r="G41" s="38">
        <f>IF('IO model'!$D$7=0,0,'Z imported'!G41/'IO model'!$D$7)</f>
        <v>0.00009749299522026793</v>
      </c>
      <c r="H41" s="38">
        <f>IF('IO model'!$D$8=0,0,'Z imported'!H41/'IO model'!$D$8)</f>
        <v>0.00007509762691498946</v>
      </c>
      <c r="I41" s="38">
        <f>IF('IO model'!$D$9=0,0,'Z imported'!I41/'IO model'!$D$9)</f>
        <v>0.00006053580409934887</v>
      </c>
      <c r="J41" s="38">
        <f>IF('IO model'!$D$10=0,0,'Z imported'!J41/'IO model'!$D$10)</f>
        <v>0.00009683940395346864</v>
      </c>
      <c r="K41" s="38">
        <f>IF('IO model'!$D$11=0,0,'Z imported'!K41/'IO model'!$D$11)</f>
        <v>0.00010235982035851525</v>
      </c>
      <c r="L41" s="38">
        <f>IF('IO model'!$D$12=0,0,'Z imported'!L41/'IO model'!$D$12)</f>
        <v>0.000047940373196518995</v>
      </c>
      <c r="M41" s="38">
        <f>IF('IO model'!$D$13=0,0,'Z imported'!M41/'IO model'!$D$13)</f>
        <v>0.0001304807221824319</v>
      </c>
      <c r="N41" s="38">
        <f>IF('IO model'!$D$14=0,0,'Z imported'!N41/'IO model'!$D$14)</f>
        <v>0.00022390666536772108</v>
      </c>
      <c r="O41" s="38">
        <f>IF('IO model'!$D$15=0,0,'Z imported'!O41/'IO model'!$D$15)</f>
        <v>0.00010482477026138087</v>
      </c>
      <c r="P41" s="38">
        <f>IF('IO model'!$D$16=0,0,'Z imported'!P41/'IO model'!$D$16)</f>
        <v>0.00009180027871166586</v>
      </c>
      <c r="Q41" s="38">
        <f>IF('IO model'!$D$17=0,0,'Z imported'!Q41/'IO model'!$D$17)</f>
        <v>0.00006337362226937168</v>
      </c>
      <c r="R41" s="38">
        <f>IF('IO model'!$D$18=0,0,'Z imported'!R41/'IO model'!$D$18)</f>
        <v>0.00010159393687384736</v>
      </c>
      <c r="S41" s="38">
        <f>IF('IO model'!$D$19=0,0,'Z imported'!S41/'IO model'!$D$19)</f>
        <v>0.0002417900532116843</v>
      </c>
      <c r="T41" s="38">
        <f>IF('IO model'!$D$20=0,0,'Z imported'!T41/'IO model'!$D$20)</f>
        <v>0.00011575068340916392</v>
      </c>
      <c r="U41" s="38">
        <f>IF('IO model'!$D$21=0,0,'Z imported'!U41/'IO model'!$D$21)</f>
        <v>0.000108703712655719</v>
      </c>
      <c r="V41" s="38">
        <f>IF('IO model'!$D$22=0,0,'Z imported'!V41/'IO model'!$D$22)</f>
        <v>0.00007956431397710381</v>
      </c>
      <c r="W41" s="38">
        <f>IF('IO model'!$D$23=0,0,'Z imported'!W41/'IO model'!$D$23)</f>
        <v>0.00008134836006103323</v>
      </c>
      <c r="X41" s="38">
        <f>IF('IO model'!$D$24=0,0,'Z imported'!X41/'IO model'!$D$24)</f>
        <v>0.0001460796716386139</v>
      </c>
      <c r="Y41" s="38">
        <f>IF('IO model'!$D$25=0,0,'Z imported'!Y41/'IO model'!$D$25)</f>
        <v>0.00011596868521111369</v>
      </c>
      <c r="Z41" s="38">
        <f>IF('IO model'!$D$26=0,0,'Z imported'!Z41/'IO model'!$D$26)</f>
        <v>0.00008777397781041693</v>
      </c>
      <c r="AA41" s="38">
        <f>IF('IO model'!$D$27=0,0,'Z imported'!AA41/'IO model'!$D$27)</f>
        <v>0.00007127350065500346</v>
      </c>
      <c r="AB41" s="38">
        <f>IF('IO model'!$D$28=0,0,'Z imported'!AB41/'IO model'!$D$28)</f>
        <v>0.00012281428416129197</v>
      </c>
      <c r="AC41" s="38">
        <f>IF('IO model'!$D$29=0,0,'Z imported'!AC41/'IO model'!$D$29)</f>
        <v>0.00007813227658364127</v>
      </c>
      <c r="AD41" s="38">
        <f>IF('IO model'!$D$30=0,0,'Z imported'!AD41/'IO model'!$D$30)</f>
        <v>0.0001841223064420407</v>
      </c>
      <c r="AE41" s="38">
        <f>IF('IO model'!$D$31=0,0,'Z imported'!AE41/'IO model'!$D$31)</f>
        <v>0.00020409191523666146</v>
      </c>
      <c r="AF41" s="38">
        <f>IF('IO model'!$D$32=0,0,'Z imported'!AF41/'IO model'!$D$32)</f>
        <v>0.00025319068889903356</v>
      </c>
      <c r="AG41" s="38">
        <f>IF('IO model'!$D$33=0,0,'Z imported'!AG41/'IO model'!$D$33)</f>
        <v>0.00012070109203406462</v>
      </c>
      <c r="AH41" s="38">
        <f>IF('IO model'!$D$34=0,0,'Z imported'!AH41/'IO model'!$D$34)</f>
        <v>0.00015104061404875094</v>
      </c>
      <c r="AI41" s="38">
        <f>IF('IO model'!$D$35=0,0,'Z imported'!AI41/'IO model'!$D$35)</f>
        <v>0.0002505464887111725</v>
      </c>
      <c r="AJ41" s="38">
        <f>IF('IO model'!$D$36=0,0,'Z imported'!AJ41/'IO model'!$D$36)</f>
        <v>0.0001448147150669625</v>
      </c>
      <c r="AK41" s="38">
        <f>IF('IO model'!$D$37=0,0,'Z imported'!AK41/'IO model'!$D$37)</f>
        <v>0.0009538873679146348</v>
      </c>
      <c r="AL41" s="38">
        <f>IF('IO model'!$D$38=0,0,'Z imported'!AL41/'IO model'!$D$38)</f>
        <v>0.00017586154412744685</v>
      </c>
      <c r="AM41" s="38">
        <f>IF('IO model'!$D$39=0,0,'Z imported'!AM41/'IO model'!$D$39)</f>
        <v>0.0010664439787036561</v>
      </c>
      <c r="AN41" s="38">
        <f>IF('IO model'!$D$40=0,0,'Z imported'!AN41/'IO model'!$D$40)</f>
        <v>0.0006078396832975621</v>
      </c>
      <c r="AO41" s="38">
        <f>IF('IO model'!$D$41=0,0,'Z imported'!AO41/'IO model'!$D$41)</f>
        <v>0.010722433504243324</v>
      </c>
      <c r="AP41" s="38">
        <f>IF('IO model'!$D$42=0,0,'Z imported'!AP41/'IO model'!$D$42)</f>
        <v>0.0007563205427436773</v>
      </c>
      <c r="AQ41" s="38">
        <f>IF('IO model'!$D$43=0,0,'Z imported'!AQ41/'IO model'!$D$43)</f>
        <v>0.00023656422461042098</v>
      </c>
      <c r="AR41" s="38">
        <f>IF('IO model'!$D$44=0,0,'Z imported'!AR41/'IO model'!$D$44)</f>
        <v>0.00029063818512156827</v>
      </c>
      <c r="AS41" s="38">
        <f>IF('IO model'!$D$45=0,0,'Z imported'!AS41/'IO model'!$D$45)</f>
        <v>0.0009145019385385316</v>
      </c>
      <c r="AT41" s="38">
        <f>IF('IO model'!$D$46=0,0,'Z imported'!AT41/'IO model'!$D$46)</f>
        <v>0.000038697532121797064</v>
      </c>
      <c r="AU41" s="38">
        <f>IF('IO model'!$D$47=0,0,'Z imported'!AU41/'IO model'!$D$47)</f>
        <v>0.0007050561743255139</v>
      </c>
      <c r="AV41" s="38">
        <f>IF('IO model'!$D$48=0,0,'Z imported'!AV41/'IO model'!$D$48)</f>
        <v>0.0002201070340142304</v>
      </c>
      <c r="AW41" s="38">
        <f>IF('IO model'!$D$49=0,0,'Z imported'!AW41/'IO model'!$D$49)</f>
        <v>0.00024758633860933854</v>
      </c>
      <c r="AX41" s="38">
        <f>IF('IO model'!$D$50=0,0,'Z imported'!AX41/'IO model'!$D$50)</f>
        <v>0.0005646756300476932</v>
      </c>
      <c r="AY41" s="38">
        <f>IF('IO model'!$D$51=0,0,'Z imported'!AY41/'IO model'!$D$51)</f>
        <v>0.000305403741288005</v>
      </c>
      <c r="AZ41" s="38">
        <f>IF('IO model'!$D$52=0,0,'Z imported'!AZ41/'IO model'!$D$52)</f>
        <v>0.00023613250779237275</v>
      </c>
      <c r="BA41" s="38">
        <f>IF('IO model'!$D$53=0,0,'Z imported'!BA41/'IO model'!$D$53)</f>
        <v>0.00033107051716134726</v>
      </c>
      <c r="BB41" s="38">
        <f>IF('IO model'!$D$54=0,0,'Z imported'!BB41/'IO model'!$D$54)</f>
        <v>0.001139274741529037</v>
      </c>
      <c r="BC41" s="38">
        <f>IF('IO model'!$D$55=0,0,'Z imported'!BC41/'IO model'!$D$55)</f>
        <v>0.0002393077846023071</v>
      </c>
      <c r="BD41" s="38">
        <f>IF('IO model'!$D$56=0,0,'Z imported'!BD41/'IO model'!$D$56)</f>
        <v>0.00022629779453273998</v>
      </c>
      <c r="BE41" s="38">
        <f>IF('IO model'!$D$57=0,0,'Z imported'!BE41/'IO model'!$D$57)</f>
        <v>0.0000889628457265638</v>
      </c>
      <c r="BF41" s="38">
        <f>IF('IO model'!$D$58=0,0,'Z imported'!BF41/'IO model'!$D$58)</f>
        <v>0.0001264530943534627</v>
      </c>
      <c r="BG41" s="38">
        <f>IF('IO model'!$D$59=0,0,'Z imported'!BG41/'IO model'!$D$59)</f>
        <v>0.00014938800713078755</v>
      </c>
      <c r="BH41" s="38">
        <f>IF('IO model'!$D$60=0,0,'Z imported'!BH41/'IO model'!$D$60)</f>
        <v>0.0005961514626222634</v>
      </c>
      <c r="BI41" s="38">
        <f>IF('IO model'!$D$61=0,0,'Z imported'!BI41/'IO model'!$D$61)</f>
        <v>0.0002229761403825006</v>
      </c>
      <c r="BJ41" s="38">
        <f>IF('IO model'!$D$62=0,0,'Z imported'!BJ41/'IO model'!$D$62)</f>
        <v>0.00022313918882003653</v>
      </c>
      <c r="BK41" s="38">
        <f>IF('IO model'!$D$63=0,0,'Z imported'!BK41/'IO model'!$D$63)</f>
        <v>0.00015935010154663332</v>
      </c>
      <c r="BL41" s="38">
        <f>IF('IO model'!$D$64=0,0,'Z imported'!BL41/'IO model'!$D$64)</f>
        <v>0.00020844416321867492</v>
      </c>
      <c r="BM41" s="38">
        <f>IF('IO model'!$D$65=0,0,'Z imported'!BM41/'IO model'!$D$65)</f>
        <v>0</v>
      </c>
      <c r="BN41" s="38">
        <f>IF('IO model'!$D$66=0,0,'Z imported'!BN41/'IO model'!$D$66)</f>
        <v>0</v>
      </c>
    </row>
    <row r="42" spans="1:66" x14ac:dyDescent="0.25">
      <c r="A42" s="36" t="s">
        <v>285</v>
      </c>
      <c r="B42" s="27" t="s">
        <v>354</v>
      </c>
      <c r="C42" s="38">
        <f>IF('IO model'!$D$3=0,0,'Z imported'!C42/'IO model'!$D$3)</f>
        <v>0.00008780911032612444</v>
      </c>
      <c r="D42" s="38">
        <f>IF('IO model'!$D$4=0,0,'Z imported'!D42/'IO model'!$D$4)</f>
        <v>0.00011689332763278198</v>
      </c>
      <c r="E42" s="38">
        <f>IF('IO model'!$D$5=0,0,'Z imported'!E42/'IO model'!$D$5)</f>
        <v>0.00018325087044163455</v>
      </c>
      <c r="F42" s="38">
        <f>IF('IO model'!$D$6=0,0,'Z imported'!F42/'IO model'!$D$6)</f>
        <v>0.0002818701487576596</v>
      </c>
      <c r="G42" s="38">
        <f>IF('IO model'!$D$7=0,0,'Z imported'!G42/'IO model'!$D$7)</f>
        <v>0.00045692943420216155</v>
      </c>
      <c r="H42" s="38">
        <f>IF('IO model'!$D$8=0,0,'Z imported'!H42/'IO model'!$D$8)</f>
        <v>0.0006332794035755253</v>
      </c>
      <c r="I42" s="38">
        <f>IF('IO model'!$D$9=0,0,'Z imported'!I42/'IO model'!$D$9)</f>
        <v>0.00026024738210935036</v>
      </c>
      <c r="J42" s="38">
        <f>IF('IO model'!$D$10=0,0,'Z imported'!J42/'IO model'!$D$10)</f>
        <v>0.0006998440257933545</v>
      </c>
      <c r="K42" s="38">
        <f>IF('IO model'!$D$11=0,0,'Z imported'!K42/'IO model'!$D$11)</f>
        <v>0.0008586851596742114</v>
      </c>
      <c r="L42" s="38">
        <f>IF('IO model'!$D$12=0,0,'Z imported'!L42/'IO model'!$D$12)</f>
        <v>0.0003331947776953466</v>
      </c>
      <c r="M42" s="38">
        <f>IF('IO model'!$D$13=0,0,'Z imported'!M42/'IO model'!$D$13)</f>
        <v>0.0010378575317554308</v>
      </c>
      <c r="N42" s="38">
        <f>IF('IO model'!$D$14=0,0,'Z imported'!N42/'IO model'!$D$14)</f>
        <v>0.0019061669600956342</v>
      </c>
      <c r="O42" s="38">
        <f>IF('IO model'!$D$15=0,0,'Z imported'!O42/'IO model'!$D$15)</f>
        <v>0.0005129126459313554</v>
      </c>
      <c r="P42" s="38">
        <f>IF('IO model'!$D$16=0,0,'Z imported'!P42/'IO model'!$D$16)</f>
        <v>0.0004537341644519223</v>
      </c>
      <c r="Q42" s="38">
        <f>IF('IO model'!$D$17=0,0,'Z imported'!Q42/'IO model'!$D$17)</f>
        <v>0.0004960624915568059</v>
      </c>
      <c r="R42" s="38">
        <f>IF('IO model'!$D$18=0,0,'Z imported'!R42/'IO model'!$D$18)</f>
        <v>0.0006050838885935286</v>
      </c>
      <c r="S42" s="38">
        <f>IF('IO model'!$D$19=0,0,'Z imported'!S42/'IO model'!$D$19)</f>
        <v>0.001449974352892455</v>
      </c>
      <c r="T42" s="38">
        <f>IF('IO model'!$D$20=0,0,'Z imported'!T42/'IO model'!$D$20)</f>
        <v>0.0008935641322371107</v>
      </c>
      <c r="U42" s="38">
        <f>IF('IO model'!$D$21=0,0,'Z imported'!U42/'IO model'!$D$21)</f>
        <v>0.0006591823506678</v>
      </c>
      <c r="V42" s="38">
        <f>IF('IO model'!$D$22=0,0,'Z imported'!V42/'IO model'!$D$22)</f>
        <v>0.0005989579300444216</v>
      </c>
      <c r="W42" s="38">
        <f>IF('IO model'!$D$23=0,0,'Z imported'!W42/'IO model'!$D$23)</f>
        <v>0.0008369353800873874</v>
      </c>
      <c r="X42" s="38">
        <f>IF('IO model'!$D$24=0,0,'Z imported'!X42/'IO model'!$D$24)</f>
        <v>0.0006386074642783413</v>
      </c>
      <c r="Y42" s="38">
        <f>IF('IO model'!$D$25=0,0,'Z imported'!Y42/'IO model'!$D$25)</f>
        <v>0.0006301235553079393</v>
      </c>
      <c r="Z42" s="38">
        <f>IF('IO model'!$D$26=0,0,'Z imported'!Z42/'IO model'!$D$26)</f>
        <v>0.0006018276810195423</v>
      </c>
      <c r="AA42" s="38">
        <f>IF('IO model'!$D$27=0,0,'Z imported'!AA42/'IO model'!$D$27)</f>
        <v>0.00029079588267241416</v>
      </c>
      <c r="AB42" s="38">
        <f>IF('IO model'!$D$28=0,0,'Z imported'!AB42/'IO model'!$D$28)</f>
        <v>0.0011765402012090156</v>
      </c>
      <c r="AC42" s="38">
        <f>IF('IO model'!$D$29=0,0,'Z imported'!AC42/'IO model'!$D$29)</f>
        <v>0.0002545586678772566</v>
      </c>
      <c r="AD42" s="38">
        <f>IF('IO model'!$D$30=0,0,'Z imported'!AD42/'IO model'!$D$30)</f>
        <v>0.0007490430193892111</v>
      </c>
      <c r="AE42" s="38">
        <f>IF('IO model'!$D$31=0,0,'Z imported'!AE42/'IO model'!$D$31)</f>
        <v>0.000902157757092832</v>
      </c>
      <c r="AF42" s="38">
        <f>IF('IO model'!$D$32=0,0,'Z imported'!AF42/'IO model'!$D$32)</f>
        <v>0.0007877638417824053</v>
      </c>
      <c r="AG42" s="38">
        <f>IF('IO model'!$D$33=0,0,'Z imported'!AG42/'IO model'!$D$33)</f>
        <v>0.0005292975999390796</v>
      </c>
      <c r="AH42" s="38">
        <f>IF('IO model'!$D$34=0,0,'Z imported'!AH42/'IO model'!$D$34)</f>
        <v>0.0012645360500047418</v>
      </c>
      <c r="AI42" s="38">
        <f>IF('IO model'!$D$35=0,0,'Z imported'!AI42/'IO model'!$D$35)</f>
        <v>0.0014222942086432211</v>
      </c>
      <c r="AJ42" s="38">
        <f>IF('IO model'!$D$36=0,0,'Z imported'!AJ42/'IO model'!$D$36)</f>
        <v>0.0007161442393513191</v>
      </c>
      <c r="AK42" s="38">
        <f>IF('IO model'!$D$37=0,0,'Z imported'!AK42/'IO model'!$D$37)</f>
        <v>0.001891853538832146</v>
      </c>
      <c r="AL42" s="38">
        <f>IF('IO model'!$D$38=0,0,'Z imported'!AL42/'IO model'!$D$38)</f>
        <v>0.00031544671592367146</v>
      </c>
      <c r="AM42" s="38">
        <f>IF('IO model'!$D$39=0,0,'Z imported'!AM42/'IO model'!$D$39)</f>
        <v>0.00681891510111787</v>
      </c>
      <c r="AN42" s="38">
        <f>IF('IO model'!$D$40=0,0,'Z imported'!AN42/'IO model'!$D$40)</f>
        <v>0.001902903260199422</v>
      </c>
      <c r="AO42" s="38">
        <f>IF('IO model'!$D$41=0,0,'Z imported'!AO42/'IO model'!$D$41)</f>
        <v>0.002683875374325401</v>
      </c>
      <c r="AP42" s="38">
        <f>IF('IO model'!$D$42=0,0,'Z imported'!AP42/'IO model'!$D$42)</f>
        <v>0.017529273061380895</v>
      </c>
      <c r="AQ42" s="38">
        <f>IF('IO model'!$D$43=0,0,'Z imported'!AQ42/'IO model'!$D$43)</f>
        <v>0.0010680143716960849</v>
      </c>
      <c r="AR42" s="38">
        <f>IF('IO model'!$D$44=0,0,'Z imported'!AR42/'IO model'!$D$44)</f>
        <v>0.001259016700728166</v>
      </c>
      <c r="AS42" s="38">
        <f>IF('IO model'!$D$45=0,0,'Z imported'!AS42/'IO model'!$D$45)</f>
        <v>0.0027557120234359194</v>
      </c>
      <c r="AT42" s="38">
        <f>IF('IO model'!$D$46=0,0,'Z imported'!AT42/'IO model'!$D$46)</f>
        <v>0.00009721806476676957</v>
      </c>
      <c r="AU42" s="38">
        <f>IF('IO model'!$D$47=0,0,'Z imported'!AU42/'IO model'!$D$47)</f>
        <v>0.003926179604396024</v>
      </c>
      <c r="AV42" s="38">
        <f>IF('IO model'!$D$48=0,0,'Z imported'!AV42/'IO model'!$D$48)</f>
        <v>0.0012151603124048044</v>
      </c>
      <c r="AW42" s="38">
        <f>IF('IO model'!$D$49=0,0,'Z imported'!AW42/'IO model'!$D$49)</f>
        <v>0.0015726619074165544</v>
      </c>
      <c r="AX42" s="38">
        <f>IF('IO model'!$D$50=0,0,'Z imported'!AX42/'IO model'!$D$50)</f>
        <v>0.002624149004867793</v>
      </c>
      <c r="AY42" s="38">
        <f>IF('IO model'!$D$51=0,0,'Z imported'!AY42/'IO model'!$D$51)</f>
        <v>0.0012265309207461928</v>
      </c>
      <c r="AZ42" s="38">
        <f>IF('IO model'!$D$52=0,0,'Z imported'!AZ42/'IO model'!$D$52)</f>
        <v>0.0010183553669390602</v>
      </c>
      <c r="BA42" s="38">
        <f>IF('IO model'!$D$53=0,0,'Z imported'!BA42/'IO model'!$D$53)</f>
        <v>0.0008253145706668087</v>
      </c>
      <c r="BB42" s="38">
        <f>IF('IO model'!$D$54=0,0,'Z imported'!BB42/'IO model'!$D$54)</f>
        <v>0.0021652602580600894</v>
      </c>
      <c r="BC42" s="38">
        <f>IF('IO model'!$D$55=0,0,'Z imported'!BC42/'IO model'!$D$55)</f>
        <v>0.001214404730113476</v>
      </c>
      <c r="BD42" s="38">
        <f>IF('IO model'!$D$56=0,0,'Z imported'!BD42/'IO model'!$D$56)</f>
        <v>0.0007333273655498047</v>
      </c>
      <c r="BE42" s="38">
        <f>IF('IO model'!$D$57=0,0,'Z imported'!BE42/'IO model'!$D$57)</f>
        <v>0.0005883197714417404</v>
      </c>
      <c r="BF42" s="38">
        <f>IF('IO model'!$D$58=0,0,'Z imported'!BF42/'IO model'!$D$58)</f>
        <v>0.00062213965651959</v>
      </c>
      <c r="BG42" s="38">
        <f>IF('IO model'!$D$59=0,0,'Z imported'!BG42/'IO model'!$D$59)</f>
        <v>0.0007150337082050165</v>
      </c>
      <c r="BH42" s="38">
        <f>IF('IO model'!$D$60=0,0,'Z imported'!BH42/'IO model'!$D$60)</f>
        <v>0.005104819662000449</v>
      </c>
      <c r="BI42" s="38">
        <f>IF('IO model'!$D$61=0,0,'Z imported'!BI42/'IO model'!$D$61)</f>
        <v>0.0004892599825715761</v>
      </c>
      <c r="BJ42" s="38">
        <f>IF('IO model'!$D$62=0,0,'Z imported'!BJ42/'IO model'!$D$62)</f>
        <v>0.000755682716777134</v>
      </c>
      <c r="BK42" s="38">
        <f>IF('IO model'!$D$63=0,0,'Z imported'!BK42/'IO model'!$D$63)</f>
        <v>0.0007592563661927824</v>
      </c>
      <c r="BL42" s="38">
        <f>IF('IO model'!$D$64=0,0,'Z imported'!BL42/'IO model'!$D$64)</f>
        <v>0.00039726381234297074</v>
      </c>
      <c r="BM42" s="38">
        <f>IF('IO model'!$D$65=0,0,'Z imported'!BM42/'IO model'!$D$65)</f>
        <v>0</v>
      </c>
      <c r="BN42" s="38">
        <f>IF('IO model'!$D$66=0,0,'Z imported'!BN42/'IO model'!$D$66)</f>
        <v>0</v>
      </c>
    </row>
    <row r="43" spans="1:66" x14ac:dyDescent="0.25">
      <c r="A43" s="36" t="s">
        <v>286</v>
      </c>
      <c r="B43" s="27" t="s">
        <v>355</v>
      </c>
      <c r="C43" s="38">
        <f>IF('IO model'!$D$3=0,0,'Z imported'!C43/'IO model'!$D$3)</f>
        <v>0.002775151942056462</v>
      </c>
      <c r="D43" s="38">
        <f>IF('IO model'!$D$4=0,0,'Z imported'!D43/'IO model'!$D$4)</f>
        <v>0.0012201741870709571</v>
      </c>
      <c r="E43" s="38">
        <f>IF('IO model'!$D$5=0,0,'Z imported'!E43/'IO model'!$D$5)</f>
        <v>0.0025451509783560363</v>
      </c>
      <c r="F43" s="38">
        <f>IF('IO model'!$D$6=0,0,'Z imported'!F43/'IO model'!$D$6)</f>
        <v>0.0016719398725983654</v>
      </c>
      <c r="G43" s="38">
        <f>IF('IO model'!$D$7=0,0,'Z imported'!G43/'IO model'!$D$7)</f>
        <v>0.0022612488521579427</v>
      </c>
      <c r="H43" s="38">
        <f>IF('IO model'!$D$8=0,0,'Z imported'!H43/'IO model'!$D$8)</f>
        <v>0.0027267904416091795</v>
      </c>
      <c r="I43" s="38">
        <f>IF('IO model'!$D$9=0,0,'Z imported'!I43/'IO model'!$D$9)</f>
        <v>0.0012288202476989322</v>
      </c>
      <c r="J43" s="38">
        <f>IF('IO model'!$D$10=0,0,'Z imported'!J43/'IO model'!$D$10)</f>
        <v>0.0015942635206413636</v>
      </c>
      <c r="K43" s="38">
        <f>IF('IO model'!$D$11=0,0,'Z imported'!K43/'IO model'!$D$11)</f>
        <v>0.001741538610266405</v>
      </c>
      <c r="L43" s="38">
        <f>IF('IO model'!$D$12=0,0,'Z imported'!L43/'IO model'!$D$12)</f>
        <v>0.002062170765813482</v>
      </c>
      <c r="M43" s="38">
        <f>IF('IO model'!$D$13=0,0,'Z imported'!M43/'IO model'!$D$13)</f>
        <v>0.002900832287360153</v>
      </c>
      <c r="N43" s="38">
        <f>IF('IO model'!$D$14=0,0,'Z imported'!N43/'IO model'!$D$14)</f>
        <v>0.0034439105729696224</v>
      </c>
      <c r="O43" s="38">
        <f>IF('IO model'!$D$15=0,0,'Z imported'!O43/'IO model'!$D$15)</f>
        <v>0.003308987266593215</v>
      </c>
      <c r="P43" s="38">
        <f>IF('IO model'!$D$16=0,0,'Z imported'!P43/'IO model'!$D$16)</f>
        <v>0.002049704583693261</v>
      </c>
      <c r="Q43" s="38">
        <f>IF('IO model'!$D$17=0,0,'Z imported'!Q43/'IO model'!$D$17)</f>
        <v>0.0028150602744733437</v>
      </c>
      <c r="R43" s="38">
        <f>IF('IO model'!$D$18=0,0,'Z imported'!R43/'IO model'!$D$18)</f>
        <v>0.002069636484094629</v>
      </c>
      <c r="S43" s="38">
        <f>IF('IO model'!$D$19=0,0,'Z imported'!S43/'IO model'!$D$19)</f>
        <v>0.0021304078183720107</v>
      </c>
      <c r="T43" s="38">
        <f>IF('IO model'!$D$20=0,0,'Z imported'!T43/'IO model'!$D$20)</f>
        <v>0.0015893658860935424</v>
      </c>
      <c r="U43" s="38">
        <f>IF('IO model'!$D$21=0,0,'Z imported'!U43/'IO model'!$D$21)</f>
        <v>0.002294420272597021</v>
      </c>
      <c r="V43" s="38">
        <f>IF('IO model'!$D$22=0,0,'Z imported'!V43/'IO model'!$D$22)</f>
        <v>0.0018799619315359273</v>
      </c>
      <c r="W43" s="38">
        <f>IF('IO model'!$D$23=0,0,'Z imported'!W43/'IO model'!$D$23)</f>
        <v>0.001059727285119406</v>
      </c>
      <c r="X43" s="38">
        <f>IF('IO model'!$D$24=0,0,'Z imported'!X43/'IO model'!$D$24)</f>
        <v>0.0017286689748921542</v>
      </c>
      <c r="Y43" s="38">
        <f>IF('IO model'!$D$25=0,0,'Z imported'!Y43/'IO model'!$D$25)</f>
        <v>0.0015448975197704304</v>
      </c>
      <c r="Z43" s="38">
        <f>IF('IO model'!$D$26=0,0,'Z imported'!Z43/'IO model'!$D$26)</f>
        <v>0.0024796371961294792</v>
      </c>
      <c r="AA43" s="38">
        <f>IF('IO model'!$D$27=0,0,'Z imported'!AA43/'IO model'!$D$27)</f>
        <v>0.0013299635222223647</v>
      </c>
      <c r="AB43" s="38">
        <f>IF('IO model'!$D$28=0,0,'Z imported'!AB43/'IO model'!$D$28)</f>
        <v>0.0018466864912543848</v>
      </c>
      <c r="AC43" s="38">
        <f>IF('IO model'!$D$29=0,0,'Z imported'!AC43/'IO model'!$D$29)</f>
        <v>0.003166892892935568</v>
      </c>
      <c r="AD43" s="38">
        <f>IF('IO model'!$D$30=0,0,'Z imported'!AD43/'IO model'!$D$30)</f>
        <v>0.0037572765849349056</v>
      </c>
      <c r="AE43" s="38">
        <f>IF('IO model'!$D$31=0,0,'Z imported'!AE43/'IO model'!$D$31)</f>
        <v>0.0024965371894392838</v>
      </c>
      <c r="AF43" s="38">
        <f>IF('IO model'!$D$32=0,0,'Z imported'!AF43/'IO model'!$D$32)</f>
        <v>0.0035985551893697736</v>
      </c>
      <c r="AG43" s="38">
        <f>IF('IO model'!$D$33=0,0,'Z imported'!AG43/'IO model'!$D$33)</f>
        <v>0.002015267911096653</v>
      </c>
      <c r="AH43" s="38">
        <f>IF('IO model'!$D$34=0,0,'Z imported'!AH43/'IO model'!$D$34)</f>
        <v>0.019643432586755025</v>
      </c>
      <c r="AI43" s="38">
        <f>IF('IO model'!$D$35=0,0,'Z imported'!AI43/'IO model'!$D$35)</f>
        <v>0.009715003369091044</v>
      </c>
      <c r="AJ43" s="38">
        <f>IF('IO model'!$D$36=0,0,'Z imported'!AJ43/'IO model'!$D$36)</f>
        <v>0.0035576287445941413</v>
      </c>
      <c r="AK43" s="38">
        <f>IF('IO model'!$D$37=0,0,'Z imported'!AK43/'IO model'!$D$37)</f>
        <v>0.002206124123036241</v>
      </c>
      <c r="AL43" s="38">
        <f>IF('IO model'!$D$38=0,0,'Z imported'!AL43/'IO model'!$D$38)</f>
        <v>0.0027963224771219465</v>
      </c>
      <c r="AM43" s="38">
        <f>IF('IO model'!$D$39=0,0,'Z imported'!AM43/'IO model'!$D$39)</f>
        <v>0.002474059653984117</v>
      </c>
      <c r="AN43" s="38">
        <f>IF('IO model'!$D$40=0,0,'Z imported'!AN43/'IO model'!$D$40)</f>
        <v>0.002566369835390756</v>
      </c>
      <c r="AO43" s="38">
        <f>IF('IO model'!$D$41=0,0,'Z imported'!AO43/'IO model'!$D$41)</f>
        <v>0.0030529735782604357</v>
      </c>
      <c r="AP43" s="38">
        <f>IF('IO model'!$D$42=0,0,'Z imported'!AP43/'IO model'!$D$42)</f>
        <v>0.012324387032908337</v>
      </c>
      <c r="AQ43" s="38">
        <f>IF('IO model'!$D$43=0,0,'Z imported'!AQ43/'IO model'!$D$43)</f>
        <v>0.0481850406802983</v>
      </c>
      <c r="AR43" s="38">
        <f>IF('IO model'!$D$44=0,0,'Z imported'!AR43/'IO model'!$D$44)</f>
        <v>0.03089937562642374</v>
      </c>
      <c r="AS43" s="38">
        <f>IF('IO model'!$D$45=0,0,'Z imported'!AS43/'IO model'!$D$45)</f>
        <v>0.02131782074220168</v>
      </c>
      <c r="AT43" s="38">
        <f>IF('IO model'!$D$46=0,0,'Z imported'!AT43/'IO model'!$D$46)</f>
        <v>0.002328870597349523</v>
      </c>
      <c r="AU43" s="38">
        <f>IF('IO model'!$D$47=0,0,'Z imported'!AU43/'IO model'!$D$47)</f>
        <v>0.006008101576062906</v>
      </c>
      <c r="AV43" s="38">
        <f>IF('IO model'!$D$48=0,0,'Z imported'!AV43/'IO model'!$D$48)</f>
        <v>0.0021990632851208976</v>
      </c>
      <c r="AW43" s="38">
        <f>IF('IO model'!$D$49=0,0,'Z imported'!AW43/'IO model'!$D$49)</f>
        <v>0.00105102029597155</v>
      </c>
      <c r="AX43" s="38">
        <f>IF('IO model'!$D$50=0,0,'Z imported'!AX43/'IO model'!$D$50)</f>
        <v>0.002431290558913042</v>
      </c>
      <c r="AY43" s="38">
        <f>IF('IO model'!$D$51=0,0,'Z imported'!AY43/'IO model'!$D$51)</f>
        <v>0.00243954296360841</v>
      </c>
      <c r="AZ43" s="38">
        <f>IF('IO model'!$D$52=0,0,'Z imported'!AZ43/'IO model'!$D$52)</f>
        <v>0.006800887641095958</v>
      </c>
      <c r="BA43" s="38">
        <f>IF('IO model'!$D$53=0,0,'Z imported'!BA43/'IO model'!$D$53)</f>
        <v>0.0019177184560863515</v>
      </c>
      <c r="BB43" s="38">
        <f>IF('IO model'!$D$54=0,0,'Z imported'!BB43/'IO model'!$D$54)</f>
        <v>0.00355903685011277</v>
      </c>
      <c r="BC43" s="38">
        <f>IF('IO model'!$D$55=0,0,'Z imported'!BC43/'IO model'!$D$55)</f>
        <v>0.002227897489133201</v>
      </c>
      <c r="BD43" s="38">
        <f>IF('IO model'!$D$56=0,0,'Z imported'!BD43/'IO model'!$D$56)</f>
        <v>0.0032929078647080273</v>
      </c>
      <c r="BE43" s="38">
        <f>IF('IO model'!$D$57=0,0,'Z imported'!BE43/'IO model'!$D$57)</f>
        <v>0.0006364020713939547</v>
      </c>
      <c r="BF43" s="38">
        <f>IF('IO model'!$D$58=0,0,'Z imported'!BF43/'IO model'!$D$58)</f>
        <v>0.0018985504935338296</v>
      </c>
      <c r="BG43" s="38">
        <f>IF('IO model'!$D$59=0,0,'Z imported'!BG43/'IO model'!$D$59)</f>
        <v>0.0020812884697172067</v>
      </c>
      <c r="BH43" s="38">
        <f>IF('IO model'!$D$60=0,0,'Z imported'!BH43/'IO model'!$D$60)</f>
        <v>0.0019224357195103</v>
      </c>
      <c r="BI43" s="38">
        <f>IF('IO model'!$D$61=0,0,'Z imported'!BI43/'IO model'!$D$61)</f>
        <v>0.0014273984419761652</v>
      </c>
      <c r="BJ43" s="38">
        <f>IF('IO model'!$D$62=0,0,'Z imported'!BJ43/'IO model'!$D$62)</f>
        <v>0.0033775681854125625</v>
      </c>
      <c r="BK43" s="38">
        <f>IF('IO model'!$D$63=0,0,'Z imported'!BK43/'IO model'!$D$63)</f>
        <v>0.0016028745508514296</v>
      </c>
      <c r="BL43" s="38">
        <f>IF('IO model'!$D$64=0,0,'Z imported'!BL43/'IO model'!$D$64)</f>
        <v>0.0024965564281687093</v>
      </c>
      <c r="BM43" s="38">
        <f>IF('IO model'!$D$65=0,0,'Z imported'!BM43/'IO model'!$D$65)</f>
        <v>0</v>
      </c>
      <c r="BN43" s="38">
        <f>IF('IO model'!$D$66=0,0,'Z imported'!BN43/'IO model'!$D$66)</f>
        <v>0</v>
      </c>
    </row>
    <row r="44" spans="1:66" x14ac:dyDescent="0.25">
      <c r="A44" s="36" t="s">
        <v>287</v>
      </c>
      <c r="B44" s="27" t="s">
        <v>356</v>
      </c>
      <c r="C44" s="38">
        <f>IF('IO model'!$D$3=0,0,'Z imported'!C44/'IO model'!$D$3)</f>
        <v>0.0005984286882663113</v>
      </c>
      <c r="D44" s="38">
        <f>IF('IO model'!$D$4=0,0,'Z imported'!D44/'IO model'!$D$4)</f>
        <v>0.00003202556921446082</v>
      </c>
      <c r="E44" s="38">
        <f>IF('IO model'!$D$5=0,0,'Z imported'!E44/'IO model'!$D$5)</f>
        <v>0.0002646957017490277</v>
      </c>
      <c r="F44" s="38">
        <f>IF('IO model'!$D$6=0,0,'Z imported'!F44/'IO model'!$D$6)</f>
        <v>0.00021209121942351592</v>
      </c>
      <c r="G44" s="38">
        <f>IF('IO model'!$D$7=0,0,'Z imported'!G44/'IO model'!$D$7)</f>
        <v>0.00016290527654164015</v>
      </c>
      <c r="H44" s="38">
        <f>IF('IO model'!$D$8=0,0,'Z imported'!H44/'IO model'!$D$8)</f>
        <v>0.00024022457264619444</v>
      </c>
      <c r="I44" s="38">
        <f>IF('IO model'!$D$9=0,0,'Z imported'!I44/'IO model'!$D$9)</f>
        <v>0.00010975650462872601</v>
      </c>
      <c r="J44" s="38">
        <f>IF('IO model'!$D$10=0,0,'Z imported'!J44/'IO model'!$D$10)</f>
        <v>0.00026586003029818023</v>
      </c>
      <c r="K44" s="38">
        <f>IF('IO model'!$D$11=0,0,'Z imported'!K44/'IO model'!$D$11)</f>
        <v>0.0005160640943075145</v>
      </c>
      <c r="L44" s="38">
        <f>IF('IO model'!$D$12=0,0,'Z imported'!L44/'IO model'!$D$12)</f>
        <v>0.0009420926211683752</v>
      </c>
      <c r="M44" s="38">
        <f>IF('IO model'!$D$13=0,0,'Z imported'!M44/'IO model'!$D$13)</f>
        <v>0.0007204805094421237</v>
      </c>
      <c r="N44" s="38">
        <f>IF('IO model'!$D$14=0,0,'Z imported'!N44/'IO model'!$D$14)</f>
        <v>0.0005850638107084441</v>
      </c>
      <c r="O44" s="38">
        <f>IF('IO model'!$D$15=0,0,'Z imported'!O44/'IO model'!$D$15)</f>
        <v>0.0002634633263253957</v>
      </c>
      <c r="P44" s="38">
        <f>IF('IO model'!$D$16=0,0,'Z imported'!P44/'IO model'!$D$16)</f>
        <v>0.00019263009303431528</v>
      </c>
      <c r="Q44" s="38">
        <f>IF('IO model'!$D$17=0,0,'Z imported'!Q44/'IO model'!$D$17)</f>
        <v>0.0003019683568948118</v>
      </c>
      <c r="R44" s="38">
        <f>IF('IO model'!$D$18=0,0,'Z imported'!R44/'IO model'!$D$18)</f>
        <v>0.0002611044172883762</v>
      </c>
      <c r="S44" s="38">
        <f>IF('IO model'!$D$19=0,0,'Z imported'!S44/'IO model'!$D$19)</f>
        <v>0.00022289621589630457</v>
      </c>
      <c r="T44" s="38">
        <f>IF('IO model'!$D$20=0,0,'Z imported'!T44/'IO model'!$D$20)</f>
        <v>0.0002564163121261299</v>
      </c>
      <c r="U44" s="38">
        <f>IF('IO model'!$D$21=0,0,'Z imported'!U44/'IO model'!$D$21)</f>
        <v>0.00028409759593956834</v>
      </c>
      <c r="V44" s="38">
        <f>IF('IO model'!$D$22=0,0,'Z imported'!V44/'IO model'!$D$22)</f>
        <v>0.00014113856162372028</v>
      </c>
      <c r="W44" s="38">
        <f>IF('IO model'!$D$23=0,0,'Z imported'!W44/'IO model'!$D$23)</f>
        <v>0.0008717466152486402</v>
      </c>
      <c r="X44" s="38">
        <f>IF('IO model'!$D$24=0,0,'Z imported'!X44/'IO model'!$D$24)</f>
        <v>0.00034073351281965194</v>
      </c>
      <c r="Y44" s="38">
        <f>IF('IO model'!$D$25=0,0,'Z imported'!Y44/'IO model'!$D$25)</f>
        <v>0.00036047608794643375</v>
      </c>
      <c r="Z44" s="38">
        <f>IF('IO model'!$D$26=0,0,'Z imported'!Z44/'IO model'!$D$26)</f>
        <v>0.000694512715574184</v>
      </c>
      <c r="AA44" s="38">
        <f>IF('IO model'!$D$27=0,0,'Z imported'!AA44/'IO model'!$D$27)</f>
        <v>0.00015109982138860736</v>
      </c>
      <c r="AB44" s="38">
        <f>IF('IO model'!$D$28=0,0,'Z imported'!AB44/'IO model'!$D$28)</f>
        <v>0.0003268167225580599</v>
      </c>
      <c r="AC44" s="38">
        <f>IF('IO model'!$D$29=0,0,'Z imported'!AC44/'IO model'!$D$29)</f>
        <v>0.00024853897796632703</v>
      </c>
      <c r="AD44" s="38">
        <f>IF('IO model'!$D$30=0,0,'Z imported'!AD44/'IO model'!$D$30)</f>
        <v>0.0002892295589163073</v>
      </c>
      <c r="AE44" s="38">
        <f>IF('IO model'!$D$31=0,0,'Z imported'!AE44/'IO model'!$D$31)</f>
        <v>0.00015194833166632733</v>
      </c>
      <c r="AF44" s="38">
        <f>IF('IO model'!$D$32=0,0,'Z imported'!AF44/'IO model'!$D$32)</f>
        <v>0.0001598723447875504</v>
      </c>
      <c r="AG44" s="38">
        <f>IF('IO model'!$D$33=0,0,'Z imported'!AG44/'IO model'!$D$33)</f>
        <v>0.0003624917989306297</v>
      </c>
      <c r="AH44" s="38">
        <f>IF('IO model'!$D$34=0,0,'Z imported'!AH44/'IO model'!$D$34)</f>
        <v>0.0006693845395342371</v>
      </c>
      <c r="AI44" s="38">
        <f>IF('IO model'!$D$35=0,0,'Z imported'!AI44/'IO model'!$D$35)</f>
        <v>0.00045490637723063885</v>
      </c>
      <c r="AJ44" s="38">
        <f>IF('IO model'!$D$36=0,0,'Z imported'!AJ44/'IO model'!$D$36)</f>
        <v>0.00015190938410482524</v>
      </c>
      <c r="AK44" s="38">
        <f>IF('IO model'!$D$37=0,0,'Z imported'!AK44/'IO model'!$D$37)</f>
        <v>0.00012113954236942023</v>
      </c>
      <c r="AL44" s="38">
        <f>IF('IO model'!$D$38=0,0,'Z imported'!AL44/'IO model'!$D$38)</f>
        <v>0.00023331791024211554</v>
      </c>
      <c r="AM44" s="38">
        <f>IF('IO model'!$D$39=0,0,'Z imported'!AM44/'IO model'!$D$39)</f>
        <v>0.00028061936897244517</v>
      </c>
      <c r="AN44" s="38">
        <f>IF('IO model'!$D$40=0,0,'Z imported'!AN44/'IO model'!$D$40)</f>
        <v>0.00028624671453669753</v>
      </c>
      <c r="AO44" s="38">
        <f>IF('IO model'!$D$41=0,0,'Z imported'!AO44/'IO model'!$D$41)</f>
        <v>0.00033686382105793834</v>
      </c>
      <c r="AP44" s="38">
        <f>IF('IO model'!$D$42=0,0,'Z imported'!AP44/'IO model'!$D$42)</f>
        <v>0.0003237745012657052</v>
      </c>
      <c r="AQ44" s="38">
        <f>IF('IO model'!$D$43=0,0,'Z imported'!AQ44/'IO model'!$D$43)</f>
        <v>0.00013529939695297127</v>
      </c>
      <c r="AR44" s="38">
        <f>IF('IO model'!$D$44=0,0,'Z imported'!AR44/'IO model'!$D$44)</f>
        <v>0.01319886207423438</v>
      </c>
      <c r="AS44" s="38">
        <f>IF('IO model'!$D$45=0,0,'Z imported'!AS44/'IO model'!$D$45)</f>
        <v>0.0006549594143589976</v>
      </c>
      <c r="AT44" s="38">
        <f>IF('IO model'!$D$46=0,0,'Z imported'!AT44/'IO model'!$D$46)</f>
        <v>0.00008057243514084951</v>
      </c>
      <c r="AU44" s="38">
        <f>IF('IO model'!$D$47=0,0,'Z imported'!AU44/'IO model'!$D$47)</f>
        <v>0.00036871042712382406</v>
      </c>
      <c r="AV44" s="38">
        <f>IF('IO model'!$D$48=0,0,'Z imported'!AV44/'IO model'!$D$48)</f>
        <v>0.00017528280520282173</v>
      </c>
      <c r="AW44" s="38">
        <f>IF('IO model'!$D$49=0,0,'Z imported'!AW44/'IO model'!$D$49)</f>
        <v>0.00008103566016983283</v>
      </c>
      <c r="AX44" s="38">
        <f>IF('IO model'!$D$50=0,0,'Z imported'!AX44/'IO model'!$D$50)</f>
        <v>0.00012104328890253118</v>
      </c>
      <c r="AY44" s="38">
        <f>IF('IO model'!$D$51=0,0,'Z imported'!AY44/'IO model'!$D$51)</f>
        <v>0.0001696004679989726</v>
      </c>
      <c r="AZ44" s="38">
        <f>IF('IO model'!$D$52=0,0,'Z imported'!AZ44/'IO model'!$D$52)</f>
        <v>0.0005876171027246978</v>
      </c>
      <c r="BA44" s="38">
        <f>IF('IO model'!$D$53=0,0,'Z imported'!BA44/'IO model'!$D$53)</f>
        <v>0.000049381464946245045</v>
      </c>
      <c r="BB44" s="38">
        <f>IF('IO model'!$D$54=0,0,'Z imported'!BB44/'IO model'!$D$54)</f>
        <v>0.00008057895580842629</v>
      </c>
      <c r="BC44" s="38">
        <f>IF('IO model'!$D$55=0,0,'Z imported'!BC44/'IO model'!$D$55)</f>
        <v>0.0002098448746447212</v>
      </c>
      <c r="BD44" s="38">
        <f>IF('IO model'!$D$56=0,0,'Z imported'!BD44/'IO model'!$D$56)</f>
        <v>0.000161004859659867</v>
      </c>
      <c r="BE44" s="38">
        <f>IF('IO model'!$D$57=0,0,'Z imported'!BE44/'IO model'!$D$57)</f>
        <v>0.00010209545628619942</v>
      </c>
      <c r="BF44" s="38">
        <f>IF('IO model'!$D$58=0,0,'Z imported'!BF44/'IO model'!$D$58)</f>
        <v>0.00026749693036309417</v>
      </c>
      <c r="BG44" s="38">
        <f>IF('IO model'!$D$59=0,0,'Z imported'!BG44/'IO model'!$D$59)</f>
        <v>0.00013020732473374813</v>
      </c>
      <c r="BH44" s="38">
        <f>IF('IO model'!$D$60=0,0,'Z imported'!BH44/'IO model'!$D$60)</f>
        <v>0.00018460619962607422</v>
      </c>
      <c r="BI44" s="38">
        <f>IF('IO model'!$D$61=0,0,'Z imported'!BI44/'IO model'!$D$61)</f>
        <v>0.0001293378662061224</v>
      </c>
      <c r="BJ44" s="38">
        <f>IF('IO model'!$D$62=0,0,'Z imported'!BJ44/'IO model'!$D$62)</f>
        <v>0.0001443503515304876</v>
      </c>
      <c r="BK44" s="38">
        <f>IF('IO model'!$D$63=0,0,'Z imported'!BK44/'IO model'!$D$63)</f>
        <v>0.0002874550851429464</v>
      </c>
      <c r="BL44" s="38">
        <f>IF('IO model'!$D$64=0,0,'Z imported'!BL44/'IO model'!$D$64)</f>
        <v>0.00010183531638164274</v>
      </c>
      <c r="BM44" s="38">
        <f>IF('IO model'!$D$65=0,0,'Z imported'!BM44/'IO model'!$D$65)</f>
        <v>0</v>
      </c>
      <c r="BN44" s="38">
        <f>IF('IO model'!$D$66=0,0,'Z imported'!BN44/'IO model'!$D$66)</f>
        <v>0</v>
      </c>
    </row>
    <row r="45" spans="1:66" x14ac:dyDescent="0.25">
      <c r="A45" s="36" t="s">
        <v>288</v>
      </c>
      <c r="B45" s="27" t="s">
        <v>357</v>
      </c>
      <c r="C45" s="38">
        <f>IF('IO model'!$D$3=0,0,'Z imported'!C45/'IO model'!$D$3)</f>
        <v>0.00004800696886617142</v>
      </c>
      <c r="D45" s="38">
        <f>IF('IO model'!$D$4=0,0,'Z imported'!D45/'IO model'!$D$4)</f>
        <v>0.00008326647995759816</v>
      </c>
      <c r="E45" s="38">
        <f>IF('IO model'!$D$5=0,0,'Z imported'!E45/'IO model'!$D$5)</f>
        <v>0.00014252845478793797</v>
      </c>
      <c r="F45" s="38">
        <f>IF('IO model'!$D$6=0,0,'Z imported'!F45/'IO model'!$D$6)</f>
        <v>0.00006794264172008733</v>
      </c>
      <c r="G45" s="38">
        <f>IF('IO model'!$D$7=0,0,'Z imported'!G45/'IO model'!$D$7)</f>
        <v>0.00006776682913046547</v>
      </c>
      <c r="H45" s="38">
        <f>IF('IO model'!$D$8=0,0,'Z imported'!H45/'IO model'!$D$8)</f>
        <v>0.00012691938116042085</v>
      </c>
      <c r="I45" s="38">
        <f>IF('IO model'!$D$9=0,0,'Z imported'!I45/'IO model'!$D$9)</f>
        <v>0.00012390038409119066</v>
      </c>
      <c r="J45" s="38">
        <f>IF('IO model'!$D$10=0,0,'Z imported'!J45/'IO model'!$D$10)</f>
        <v>0.00013987913904389923</v>
      </c>
      <c r="K45" s="38">
        <f>IF('IO model'!$D$11=0,0,'Z imported'!K45/'IO model'!$D$11)</f>
        <v>0.0001222631187615599</v>
      </c>
      <c r="L45" s="38">
        <f>IF('IO model'!$D$12=0,0,'Z imported'!L45/'IO model'!$D$12)</f>
        <v>0.00005565491600975194</v>
      </c>
      <c r="M45" s="38">
        <f>IF('IO model'!$D$13=0,0,'Z imported'!M45/'IO model'!$D$13)</f>
        <v>0.00011677079122848076</v>
      </c>
      <c r="N45" s="38">
        <f>IF('IO model'!$D$14=0,0,'Z imported'!N45/'IO model'!$D$14)</f>
        <v>0.00019834039949039717</v>
      </c>
      <c r="O45" s="38">
        <f>IF('IO model'!$D$15=0,0,'Z imported'!O45/'IO model'!$D$15)</f>
        <v>0.00005185182486191299</v>
      </c>
      <c r="P45" s="38">
        <f>IF('IO model'!$D$16=0,0,'Z imported'!P45/'IO model'!$D$16)</f>
        <v>0.00015049226018305884</v>
      </c>
      <c r="Q45" s="38">
        <f>IF('IO model'!$D$17=0,0,'Z imported'!Q45/'IO model'!$D$17)</f>
        <v>0.00004767921424654924</v>
      </c>
      <c r="R45" s="38">
        <f>IF('IO model'!$D$18=0,0,'Z imported'!R45/'IO model'!$D$18)</f>
        <v>0.00008239508266146678</v>
      </c>
      <c r="S45" s="38">
        <f>IF('IO model'!$D$19=0,0,'Z imported'!S45/'IO model'!$D$19)</f>
        <v>0.00008170308028272333</v>
      </c>
      <c r="T45" s="38">
        <f>IF('IO model'!$D$20=0,0,'Z imported'!T45/'IO model'!$D$20)</f>
        <v>0.00007163046775993105</v>
      </c>
      <c r="U45" s="38">
        <f>IF('IO model'!$D$21=0,0,'Z imported'!U45/'IO model'!$D$21)</f>
        <v>0.00019678029473765198</v>
      </c>
      <c r="V45" s="38">
        <f>IF('IO model'!$D$22=0,0,'Z imported'!V45/'IO model'!$D$22)</f>
        <v>0.0001003363493277696</v>
      </c>
      <c r="W45" s="38">
        <f>IF('IO model'!$D$23=0,0,'Z imported'!W45/'IO model'!$D$23)</f>
        <v>0.00048002861117096195</v>
      </c>
      <c r="X45" s="38">
        <f>IF('IO model'!$D$24=0,0,'Z imported'!X45/'IO model'!$D$24)</f>
        <v>0.00016072335510360945</v>
      </c>
      <c r="Y45" s="38">
        <f>IF('IO model'!$D$25=0,0,'Z imported'!Y45/'IO model'!$D$25)</f>
        <v>0.00011556320029778814</v>
      </c>
      <c r="Z45" s="38">
        <f>IF('IO model'!$D$26=0,0,'Z imported'!Z45/'IO model'!$D$26)</f>
        <v>0.00006902267024155879</v>
      </c>
      <c r="AA45" s="38">
        <f>IF('IO model'!$D$27=0,0,'Z imported'!AA45/'IO model'!$D$27)</f>
        <v>0.00008980461082530435</v>
      </c>
      <c r="AB45" s="38">
        <f>IF('IO model'!$D$28=0,0,'Z imported'!AB45/'IO model'!$D$28)</f>
        <v>0.00006949155574392431</v>
      </c>
      <c r="AC45" s="38">
        <f>IF('IO model'!$D$29=0,0,'Z imported'!AC45/'IO model'!$D$29)</f>
        <v>0.00007161781763893662</v>
      </c>
      <c r="AD45" s="38">
        <f>IF('IO model'!$D$30=0,0,'Z imported'!AD45/'IO model'!$D$30)</f>
        <v>0.00009083038914052545</v>
      </c>
      <c r="AE45" s="38">
        <f>IF('IO model'!$D$31=0,0,'Z imported'!AE45/'IO model'!$D$31)</f>
        <v>0.0000974784293512884</v>
      </c>
      <c r="AF45" s="38">
        <f>IF('IO model'!$D$32=0,0,'Z imported'!AF45/'IO model'!$D$32)</f>
        <v>0.00007788423939706001</v>
      </c>
      <c r="AG45" s="38">
        <f>IF('IO model'!$D$33=0,0,'Z imported'!AG45/'IO model'!$D$33)</f>
        <v>0.00014142230955064224</v>
      </c>
      <c r="AH45" s="38">
        <f>IF('IO model'!$D$34=0,0,'Z imported'!AH45/'IO model'!$D$34)</f>
        <v>0.00028920844849107425</v>
      </c>
      <c r="AI45" s="38">
        <f>IF('IO model'!$D$35=0,0,'Z imported'!AI45/'IO model'!$D$35)</f>
        <v>0.0003751870399134477</v>
      </c>
      <c r="AJ45" s="38">
        <f>IF('IO model'!$D$36=0,0,'Z imported'!AJ45/'IO model'!$D$36)</f>
        <v>0.0000809626937261981</v>
      </c>
      <c r="AK45" s="38">
        <f>IF('IO model'!$D$37=0,0,'Z imported'!AK45/'IO model'!$D$37)</f>
        <v>0.00008860492241877592</v>
      </c>
      <c r="AL45" s="38">
        <f>IF('IO model'!$D$38=0,0,'Z imported'!AL45/'IO model'!$D$38)</f>
        <v>0.00006691976759237889</v>
      </c>
      <c r="AM45" s="38">
        <f>IF('IO model'!$D$39=0,0,'Z imported'!AM45/'IO model'!$D$39)</f>
        <v>0.00013104608212883914</v>
      </c>
      <c r="AN45" s="38">
        <f>IF('IO model'!$D$40=0,0,'Z imported'!AN45/'IO model'!$D$40)</f>
        <v>0.00010198263513858047</v>
      </c>
      <c r="AO45" s="38">
        <f>IF('IO model'!$D$41=0,0,'Z imported'!AO45/'IO model'!$D$41)</f>
        <v>0.00034470461689290756</v>
      </c>
      <c r="AP45" s="38">
        <f>IF('IO model'!$D$42=0,0,'Z imported'!AP45/'IO model'!$D$42)</f>
        <v>0.00025210684758122573</v>
      </c>
      <c r="AQ45" s="38">
        <f>IF('IO model'!$D$43=0,0,'Z imported'!AQ45/'IO model'!$D$43)</f>
        <v>0.0030037904203952396</v>
      </c>
      <c r="AR45" s="38">
        <f>IF('IO model'!$D$44=0,0,'Z imported'!AR45/'IO model'!$D$44)</f>
        <v>0.011691332276965729</v>
      </c>
      <c r="AS45" s="38">
        <f>IF('IO model'!$D$45=0,0,'Z imported'!AS45/'IO model'!$D$45)</f>
        <v>0.019216104485138944</v>
      </c>
      <c r="AT45" s="38">
        <f>IF('IO model'!$D$46=0,0,'Z imported'!AT45/'IO model'!$D$46)</f>
        <v>0.000021103433571323156</v>
      </c>
      <c r="AU45" s="38">
        <f>IF('IO model'!$D$47=0,0,'Z imported'!AU45/'IO model'!$D$47)</f>
        <v>0.00020803346031693398</v>
      </c>
      <c r="AV45" s="38">
        <f>IF('IO model'!$D$48=0,0,'Z imported'!AV45/'IO model'!$D$48)</f>
        <v>0.00013670274756912186</v>
      </c>
      <c r="AW45" s="38">
        <f>IF('IO model'!$D$49=0,0,'Z imported'!AW45/'IO model'!$D$49)</f>
        <v>0.00008632944701509827</v>
      </c>
      <c r="AX45" s="38">
        <f>IF('IO model'!$D$50=0,0,'Z imported'!AX45/'IO model'!$D$50)</f>
        <v>0.00010830189007068577</v>
      </c>
      <c r="AY45" s="38">
        <f>IF('IO model'!$D$51=0,0,'Z imported'!AY45/'IO model'!$D$51)</f>
        <v>0.00012289888985432792</v>
      </c>
      <c r="AZ45" s="38">
        <f>IF('IO model'!$D$52=0,0,'Z imported'!AZ45/'IO model'!$D$52)</f>
        <v>0.0002939442597001605</v>
      </c>
      <c r="BA45" s="38">
        <f>IF('IO model'!$D$53=0,0,'Z imported'!BA45/'IO model'!$D$53)</f>
        <v>0.0000729986873118405</v>
      </c>
      <c r="BB45" s="38">
        <f>IF('IO model'!$D$54=0,0,'Z imported'!BB45/'IO model'!$D$54)</f>
        <v>0.00013961700263836243</v>
      </c>
      <c r="BC45" s="38">
        <f>IF('IO model'!$D$55=0,0,'Z imported'!BC45/'IO model'!$D$55)</f>
        <v>0.00017818791820093202</v>
      </c>
      <c r="BD45" s="38">
        <f>IF('IO model'!$D$56=0,0,'Z imported'!BD45/'IO model'!$D$56)</f>
        <v>0.000035778857702192664</v>
      </c>
      <c r="BE45" s="38">
        <f>IF('IO model'!$D$57=0,0,'Z imported'!BE45/'IO model'!$D$57)</f>
        <v>0.00002795975151406291</v>
      </c>
      <c r="BF45" s="38">
        <f>IF('IO model'!$D$58=0,0,'Z imported'!BF45/'IO model'!$D$58)</f>
        <v>0.000026789558450670538</v>
      </c>
      <c r="BG45" s="38">
        <f>IF('IO model'!$D$59=0,0,'Z imported'!BG45/'IO model'!$D$59)</f>
        <v>0.000039283512986244124</v>
      </c>
      <c r="BH45" s="38">
        <f>IF('IO model'!$D$60=0,0,'Z imported'!BH45/'IO model'!$D$60)</f>
        <v>0.00008379288493665779</v>
      </c>
      <c r="BI45" s="38">
        <f>IF('IO model'!$D$61=0,0,'Z imported'!BI45/'IO model'!$D$61)</f>
        <v>0.00011529212507966567</v>
      </c>
      <c r="BJ45" s="38">
        <f>IF('IO model'!$D$62=0,0,'Z imported'!BJ45/'IO model'!$D$62)</f>
        <v>0.00011156959441001827</v>
      </c>
      <c r="BK45" s="38">
        <f>IF('IO model'!$D$63=0,0,'Z imported'!BK45/'IO model'!$D$63)</f>
        <v>0.0002780815497578503</v>
      </c>
      <c r="BL45" s="38">
        <f>IF('IO model'!$D$64=0,0,'Z imported'!BL45/'IO model'!$D$64)</f>
        <v>0.0000694813877395583</v>
      </c>
      <c r="BM45" s="38">
        <f>IF('IO model'!$D$65=0,0,'Z imported'!BM45/'IO model'!$D$65)</f>
        <v>0</v>
      </c>
      <c r="BN45" s="38">
        <f>IF('IO model'!$D$66=0,0,'Z imported'!BN45/'IO model'!$D$66)</f>
        <v>0</v>
      </c>
    </row>
    <row r="46" spans="1:66" x14ac:dyDescent="0.25">
      <c r="A46" s="36" t="s">
        <v>289</v>
      </c>
      <c r="B46" s="27" t="s">
        <v>358</v>
      </c>
      <c r="C46" s="38">
        <f>IF('IO model'!$D$3=0,0,'Z imported'!C46/'IO model'!$D$3)</f>
        <v>0.000093569946590065</v>
      </c>
      <c r="D46" s="38">
        <f>IF('IO model'!$D$4=0,0,'Z imported'!D46/'IO model'!$D$4)</f>
        <v>0.00020816619989399534</v>
      </c>
      <c r="E46" s="38">
        <f>IF('IO model'!$D$5=0,0,'Z imported'!E46/'IO model'!$D$5)</f>
        <v>0.001058782806996111</v>
      </c>
      <c r="F46" s="38">
        <f>IF('IO model'!$D$6=0,0,'Z imported'!F46/'IO model'!$D$6)</f>
        <v>0.00021117307561648767</v>
      </c>
      <c r="G46" s="38">
        <f>IF('IO model'!$D$7=0,0,'Z imported'!G46/'IO model'!$D$7)</f>
        <v>0.00007887735160462432</v>
      </c>
      <c r="H46" s="38">
        <f>IF('IO model'!$D$8=0,0,'Z imported'!H46/'IO model'!$D$8)</f>
        <v>0.00015195192346541733</v>
      </c>
      <c r="I46" s="38">
        <f>IF('IO model'!$D$9=0,0,'Z imported'!I46/'IO model'!$D$9)</f>
        <v>0.00021046092640147462</v>
      </c>
      <c r="J46" s="38">
        <f>IF('IO model'!$D$10=0,0,'Z imported'!J46/'IO model'!$D$10)</f>
        <v>0.00017484892380487398</v>
      </c>
      <c r="K46" s="38">
        <f>IF('IO model'!$D$11=0,0,'Z imported'!K46/'IO model'!$D$11)</f>
        <v>0.0003696326846279718</v>
      </c>
      <c r="L46" s="38">
        <f>IF('IO model'!$D$12=0,0,'Z imported'!L46/'IO model'!$D$12)</f>
        <v>0.00009551338721145546</v>
      </c>
      <c r="M46" s="38">
        <f>IF('IO model'!$D$13=0,0,'Z imported'!M46/'IO model'!$D$13)</f>
        <v>0.0001471847759883954</v>
      </c>
      <c r="N46" s="38">
        <f>IF('IO model'!$D$14=0,0,'Z imported'!N46/'IO model'!$D$14)</f>
        <v>0.00020533748278313843</v>
      </c>
      <c r="O46" s="38">
        <f>IF('IO model'!$D$15=0,0,'Z imported'!O46/'IO model'!$D$15)</f>
        <v>0.00019171161192188372</v>
      </c>
      <c r="P46" s="38">
        <f>IF('IO model'!$D$16=0,0,'Z imported'!P46/'IO model'!$D$16)</f>
        <v>0.00017381856051143293</v>
      </c>
      <c r="Q46" s="38">
        <f>IF('IO model'!$D$17=0,0,'Z imported'!Q46/'IO model'!$D$17)</f>
        <v>0.00012476061061180381</v>
      </c>
      <c r="R46" s="38">
        <f>IF('IO model'!$D$18=0,0,'Z imported'!R46/'IO model'!$D$18)</f>
        <v>0.00012287266695923589</v>
      </c>
      <c r="S46" s="38">
        <f>IF('IO model'!$D$19=0,0,'Z imported'!S46/'IO model'!$D$19)</f>
        <v>0.00017668291111138916</v>
      </c>
      <c r="T46" s="38">
        <f>IF('IO model'!$D$20=0,0,'Z imported'!T46/'IO model'!$D$20)</f>
        <v>0.0001549398161328943</v>
      </c>
      <c r="U46" s="38">
        <f>IF('IO model'!$D$21=0,0,'Z imported'!U46/'IO model'!$D$21)</f>
        <v>0.00009136679922867186</v>
      </c>
      <c r="V46" s="38">
        <f>IF('IO model'!$D$22=0,0,'Z imported'!V46/'IO model'!$D$22)</f>
        <v>0.00008197535379459181</v>
      </c>
      <c r="W46" s="38">
        <f>IF('IO model'!$D$23=0,0,'Z imported'!W46/'IO model'!$D$23)</f>
        <v>0.00015390230281817102</v>
      </c>
      <c r="X46" s="38">
        <f>IF('IO model'!$D$24=0,0,'Z imported'!X46/'IO model'!$D$24)</f>
        <v>0.00018501043987482148</v>
      </c>
      <c r="Y46" s="38">
        <f>IF('IO model'!$D$25=0,0,'Z imported'!Y46/'IO model'!$D$25)</f>
        <v>0.00017030366359674037</v>
      </c>
      <c r="Z46" s="38">
        <f>IF('IO model'!$D$26=0,0,'Z imported'!Z46/'IO model'!$D$26)</f>
        <v>0.00010590024179364646</v>
      </c>
      <c r="AA46" s="38">
        <f>IF('IO model'!$D$27=0,0,'Z imported'!AA46/'IO model'!$D$27)</f>
        <v>0.00038915331357631893</v>
      </c>
      <c r="AB46" s="38">
        <f>IF('IO model'!$D$28=0,0,'Z imported'!AB46/'IO model'!$D$28)</f>
        <v>0.0001696006781274984</v>
      </c>
      <c r="AC46" s="38">
        <f>IF('IO model'!$D$29=0,0,'Z imported'!AC46/'IO model'!$D$29)</f>
        <v>0.0000841107357417563</v>
      </c>
      <c r="AD46" s="38">
        <f>IF('IO model'!$D$30=0,0,'Z imported'!AD46/'IO model'!$D$30)</f>
        <v>0.0002402451485126093</v>
      </c>
      <c r="AE46" s="38">
        <f>IF('IO model'!$D$31=0,0,'Z imported'!AE46/'IO model'!$D$31)</f>
        <v>0.00007177544419637942</v>
      </c>
      <c r="AF46" s="38">
        <f>IF('IO model'!$D$32=0,0,'Z imported'!AF46/'IO model'!$D$32)</f>
        <v>0.00015496554849105752</v>
      </c>
      <c r="AG46" s="38">
        <f>IF('IO model'!$D$33=0,0,'Z imported'!AG46/'IO model'!$D$33)</f>
        <v>0.00008495699181796824</v>
      </c>
      <c r="AH46" s="38">
        <f>IF('IO model'!$D$34=0,0,'Z imported'!AH46/'IO model'!$D$34)</f>
        <v>0.0002046771957421994</v>
      </c>
      <c r="AI46" s="38">
        <f>IF('IO model'!$D$35=0,0,'Z imported'!AI46/'IO model'!$D$35)</f>
        <v>0.0003106523382757213</v>
      </c>
      <c r="AJ46" s="38">
        <f>IF('IO model'!$D$36=0,0,'Z imported'!AJ46/'IO model'!$D$36)</f>
        <v>0.0001431453811757007</v>
      </c>
      <c r="AK46" s="38">
        <f>IF('IO model'!$D$37=0,0,'Z imported'!AK46/'IO model'!$D$37)</f>
        <v>0.00016613422953520488</v>
      </c>
      <c r="AL46" s="38">
        <f>IF('IO model'!$D$38=0,0,'Z imported'!AL46/'IO model'!$D$38)</f>
        <v>0.00018487430743955173</v>
      </c>
      <c r="AM46" s="38">
        <f>IF('IO model'!$D$39=0,0,'Z imported'!AM46/'IO model'!$D$39)</f>
        <v>0.0001626778950564899</v>
      </c>
      <c r="AN46" s="38">
        <f>IF('IO model'!$D$40=0,0,'Z imported'!AN46/'IO model'!$D$40)</f>
        <v>0.00019817080237155983</v>
      </c>
      <c r="AO46" s="38">
        <f>IF('IO model'!$D$41=0,0,'Z imported'!AO46/'IO model'!$D$41)</f>
        <v>0.0002758798534526219</v>
      </c>
      <c r="AP46" s="38">
        <f>IF('IO model'!$D$42=0,0,'Z imported'!AP46/'IO model'!$D$42)</f>
        <v>0.00009715956594440187</v>
      </c>
      <c r="AQ46" s="38">
        <f>IF('IO model'!$D$43=0,0,'Z imported'!AQ46/'IO model'!$D$43)</f>
        <v>0.00006459377764185255</v>
      </c>
      <c r="AR46" s="38">
        <f>IF('IO model'!$D$44=0,0,'Z imported'!AR46/'IO model'!$D$44)</f>
        <v>0.0001939249640004975</v>
      </c>
      <c r="AS46" s="38">
        <f>IF('IO model'!$D$45=0,0,'Z imported'!AS46/'IO model'!$D$45)</f>
        <v>0.0003327797711014818</v>
      </c>
      <c r="AT46" s="38">
        <f>IF('IO model'!$D$46=0,0,'Z imported'!AT46/'IO model'!$D$46)</f>
        <v>0.00005643390101095405</v>
      </c>
      <c r="AU46" s="38">
        <f>IF('IO model'!$D$47=0,0,'Z imported'!AU46/'IO model'!$D$47)</f>
        <v>0.001195464852927663</v>
      </c>
      <c r="AV46" s="38">
        <f>IF('IO model'!$D$48=0,0,'Z imported'!AV46/'IO model'!$D$48)</f>
        <v>0.00018375703751542644</v>
      </c>
      <c r="AW46" s="38">
        <f>IF('IO model'!$D$49=0,0,'Z imported'!AW46/'IO model'!$D$49)</f>
        <v>0.00015148374664913474</v>
      </c>
      <c r="AX46" s="38">
        <f>IF('IO model'!$D$50=0,0,'Z imported'!AX46/'IO model'!$D$50)</f>
        <v>0.0002316617969426434</v>
      </c>
      <c r="AY46" s="38">
        <f>IF('IO model'!$D$51=0,0,'Z imported'!AY46/'IO model'!$D$51)</f>
        <v>0.0002335078907232231</v>
      </c>
      <c r="AZ46" s="38">
        <f>IF('IO model'!$D$52=0,0,'Z imported'!AZ46/'IO model'!$D$52)</f>
        <v>0.0001332655877310977</v>
      </c>
      <c r="BA46" s="38">
        <f>IF('IO model'!$D$53=0,0,'Z imported'!BA46/'IO model'!$D$53)</f>
        <v>0.0001889377789247637</v>
      </c>
      <c r="BB46" s="38">
        <f>IF('IO model'!$D$54=0,0,'Z imported'!BB46/'IO model'!$D$54)</f>
        <v>0.0002568952848545869</v>
      </c>
      <c r="BC46" s="38">
        <f>IF('IO model'!$D$55=0,0,'Z imported'!BC46/'IO model'!$D$55)</f>
        <v>0.00015421012445885411</v>
      </c>
      <c r="BD46" s="38">
        <f>IF('IO model'!$D$56=0,0,'Z imported'!BD46/'IO model'!$D$56)</f>
        <v>0.00011471509239924806</v>
      </c>
      <c r="BE46" s="38">
        <f>IF('IO model'!$D$57=0,0,'Z imported'!BE46/'IO model'!$D$57)</f>
        <v>0.00004246916801946677</v>
      </c>
      <c r="BF46" s="38">
        <f>IF('IO model'!$D$58=0,0,'Z imported'!BF46/'IO model'!$D$58)</f>
        <v>0.00008475387093173448</v>
      </c>
      <c r="BG46" s="38">
        <f>IF('IO model'!$D$59=0,0,'Z imported'!BG46/'IO model'!$D$59)</f>
        <v>0.00011951040570463003</v>
      </c>
      <c r="BH46" s="38">
        <f>IF('IO model'!$D$60=0,0,'Z imported'!BH46/'IO model'!$D$60)</f>
        <v>0.000128744276334969</v>
      </c>
      <c r="BI46" s="38">
        <f>IF('IO model'!$D$61=0,0,'Z imported'!BI46/'IO model'!$D$61)</f>
        <v>0.00019488465812958714</v>
      </c>
      <c r="BJ46" s="38">
        <f>IF('IO model'!$D$62=0,0,'Z imported'!BJ46/'IO model'!$D$62)</f>
        <v>0.00015125156355584953</v>
      </c>
      <c r="BK46" s="38">
        <f>IF('IO model'!$D$63=0,0,'Z imported'!BK46/'IO model'!$D$63)</f>
        <v>0.0005842837056709889</v>
      </c>
      <c r="BL46" s="38">
        <f>IF('IO model'!$D$64=0,0,'Z imported'!BL46/'IO model'!$D$64)</f>
        <v>0.0002529971141356436</v>
      </c>
      <c r="BM46" s="38">
        <f>IF('IO model'!$D$65=0,0,'Z imported'!BM46/'IO model'!$D$65)</f>
        <v>0</v>
      </c>
      <c r="BN46" s="38">
        <f>IF('IO model'!$D$66=0,0,'Z imported'!BN46/'IO model'!$D$66)</f>
        <v>0</v>
      </c>
    </row>
    <row r="47" spans="1:66" x14ac:dyDescent="0.25">
      <c r="A47" s="36" t="s">
        <v>290</v>
      </c>
      <c r="B47" s="27" t="s">
        <v>359</v>
      </c>
      <c r="C47" s="38">
        <f>IF('IO model'!$D$3=0,0,'Z imported'!C47/'IO model'!$D$3)</f>
        <v>0.00022746574702771396</v>
      </c>
      <c r="D47" s="38">
        <f>IF('IO model'!$D$4=0,0,'Z imported'!D47/'IO model'!$D$4)</f>
        <v>0.0002065649214332723</v>
      </c>
      <c r="E47" s="38">
        <f>IF('IO model'!$D$5=0,0,'Z imported'!E47/'IO model'!$D$5)</f>
        <v>0.00032577932522957266</v>
      </c>
      <c r="F47" s="38">
        <f>IF('IO model'!$D$6=0,0,'Z imported'!F47/'IO model'!$D$6)</f>
        <v>0.0006748356981657323</v>
      </c>
      <c r="G47" s="38">
        <f>IF('IO model'!$D$7=0,0,'Z imported'!G47/'IO model'!$D$7)</f>
        <v>0.0011666048597866777</v>
      </c>
      <c r="H47" s="38">
        <f>IF('IO model'!$D$8=0,0,'Z imported'!H47/'IO model'!$D$8)</f>
        <v>0.0006851011578209567</v>
      </c>
      <c r="I47" s="38">
        <f>IF('IO model'!$D$9=0,0,'Z imported'!I47/'IO model'!$D$9)</f>
        <v>0.0005272838263606838</v>
      </c>
      <c r="J47" s="38">
        <f>IF('IO model'!$D$10=0,0,'Z imported'!J47/'IO model'!$D$10)</f>
        <v>0.0009024894451774652</v>
      </c>
      <c r="K47" s="38">
        <f>IF('IO model'!$D$11=0,0,'Z imported'!K47/'IO model'!$D$11)</f>
        <v>0.0007335787125693595</v>
      </c>
      <c r="L47" s="38">
        <f>IF('IO model'!$D$12=0,0,'Z imported'!L47/'IO model'!$D$12)</f>
        <v>0.0008847845888415019</v>
      </c>
      <c r="M47" s="38">
        <f>IF('IO model'!$D$13=0,0,'Z imported'!M47/'IO model'!$D$13)</f>
        <v>0.0019411371205835706</v>
      </c>
      <c r="N47" s="38">
        <f>IF('IO model'!$D$14=0,0,'Z imported'!N47/'IO model'!$D$14)</f>
        <v>0.011761558777921732</v>
      </c>
      <c r="O47" s="38">
        <f>IF('IO model'!$D$15=0,0,'Z imported'!O47/'IO model'!$D$15)</f>
        <v>0.0009344539680519884</v>
      </c>
      <c r="P47" s="38">
        <f>IF('IO model'!$D$16=0,0,'Z imported'!P47/'IO model'!$D$16)</f>
        <v>0.0011429887160903315</v>
      </c>
      <c r="Q47" s="38">
        <f>IF('IO model'!$D$17=0,0,'Z imported'!Q47/'IO model'!$D$17)</f>
        <v>0.0009424591349401233</v>
      </c>
      <c r="R47" s="38">
        <f>IF('IO model'!$D$18=0,0,'Z imported'!R47/'IO model'!$D$18)</f>
        <v>0.0007461954670545261</v>
      </c>
      <c r="S47" s="38">
        <f>IF('IO model'!$D$19=0,0,'Z imported'!S47/'IO model'!$D$19)</f>
        <v>0.010569825367325562</v>
      </c>
      <c r="T47" s="38">
        <f>IF('IO model'!$D$20=0,0,'Z imported'!T47/'IO model'!$D$20)</f>
        <v>0.0013487809454650784</v>
      </c>
      <c r="U47" s="38">
        <f>IF('IO model'!$D$21=0,0,'Z imported'!U47/'IO model'!$D$21)</f>
        <v>0.0012277571829869447</v>
      </c>
      <c r="V47" s="38">
        <f>IF('IO model'!$D$22=0,0,'Z imported'!V47/'IO model'!$D$22)</f>
        <v>0.0011906827406363788</v>
      </c>
      <c r="W47" s="38">
        <f>IF('IO model'!$D$23=0,0,'Z imported'!W47/'IO model'!$D$23)</f>
        <v>0.001028946824555772</v>
      </c>
      <c r="X47" s="38">
        <f>IF('IO model'!$D$24=0,0,'Z imported'!X47/'IO model'!$D$24)</f>
        <v>0.0014604395533747976</v>
      </c>
      <c r="Y47" s="38">
        <f>IF('IO model'!$D$25=0,0,'Z imported'!Y47/'IO model'!$D$25)</f>
        <v>0.00082881116283747</v>
      </c>
      <c r="Z47" s="38">
        <f>IF('IO model'!$D$26=0,0,'Z imported'!Z47/'IO model'!$D$26)</f>
        <v>0.0006735291094852237</v>
      </c>
      <c r="AA47" s="38">
        <f>IF('IO model'!$D$27=0,0,'Z imported'!AA47/'IO model'!$D$27)</f>
        <v>0.0003806004934977185</v>
      </c>
      <c r="AB47" s="38">
        <f>IF('IO model'!$D$28=0,0,'Z imported'!AB47/'IO model'!$D$28)</f>
        <v>0.000942952248980676</v>
      </c>
      <c r="AC47" s="38">
        <f>IF('IO model'!$D$29=0,0,'Z imported'!AC47/'IO model'!$D$29)</f>
        <v>0.0006010206837782264</v>
      </c>
      <c r="AD47" s="38">
        <f>IF('IO model'!$D$30=0,0,'Z imported'!AD47/'IO model'!$D$30)</f>
        <v>0.0012868869225654933</v>
      </c>
      <c r="AE47" s="38">
        <f>IF('IO model'!$D$31=0,0,'Z imported'!AE47/'IO model'!$D$31)</f>
        <v>0.0017610232897415242</v>
      </c>
      <c r="AF47" s="38">
        <f>IF('IO model'!$D$32=0,0,'Z imported'!AF47/'IO model'!$D$32)</f>
        <v>0.0010352448040818834</v>
      </c>
      <c r="AG47" s="38">
        <f>IF('IO model'!$D$33=0,0,'Z imported'!AG47/'IO model'!$D$33)</f>
        <v>0.0005563646903201091</v>
      </c>
      <c r="AH47" s="38">
        <f>IF('IO model'!$D$34=0,0,'Z imported'!AH47/'IO model'!$D$34)</f>
        <v>0.0016575849206543318</v>
      </c>
      <c r="AI47" s="38">
        <f>IF('IO model'!$D$35=0,0,'Z imported'!AI47/'IO model'!$D$35)</f>
        <v>0.001343207564479341</v>
      </c>
      <c r="AJ47" s="38">
        <f>IF('IO model'!$D$36=0,0,'Z imported'!AJ47/'IO model'!$D$36)</f>
        <v>0.0012617381994787223</v>
      </c>
      <c r="AK47" s="38">
        <f>IF('IO model'!$D$37=0,0,'Z imported'!AK47/'IO model'!$D$37)</f>
        <v>0.0015388183010698353</v>
      </c>
      <c r="AL47" s="38">
        <f>IF('IO model'!$D$38=0,0,'Z imported'!AL47/'IO model'!$D$38)</f>
        <v>0.0007600012662932454</v>
      </c>
      <c r="AM47" s="38">
        <f>IF('IO model'!$D$39=0,0,'Z imported'!AM47/'IO model'!$D$39)</f>
        <v>0.012830767089538814</v>
      </c>
      <c r="AN47" s="38">
        <f>IF('IO model'!$D$40=0,0,'Z imported'!AN47/'IO model'!$D$40)</f>
        <v>0.0019104360684767032</v>
      </c>
      <c r="AO47" s="38">
        <f>IF('IO model'!$D$41=0,0,'Z imported'!AO47/'IO model'!$D$41)</f>
        <v>0.002111497278372646</v>
      </c>
      <c r="AP47" s="38">
        <f>IF('IO model'!$D$42=0,0,'Z imported'!AP47/'IO model'!$D$42)</f>
        <v>0.008556301382986135</v>
      </c>
      <c r="AQ47" s="38">
        <f>IF('IO model'!$D$43=0,0,'Z imported'!AQ47/'IO model'!$D$43)</f>
        <v>0.0022146438048635158</v>
      </c>
      <c r="AR47" s="38">
        <f>IF('IO model'!$D$44=0,0,'Z imported'!AR47/'IO model'!$D$44)</f>
        <v>0.004342623037039419</v>
      </c>
      <c r="AS47" s="38">
        <f>IF('IO model'!$D$45=0,0,'Z imported'!AS47/'IO model'!$D$45)</f>
        <v>0.004428604926810937</v>
      </c>
      <c r="AT47" s="38">
        <f>IF('IO model'!$D$46=0,0,'Z imported'!AT47/'IO model'!$D$46)</f>
        <v>0.0005332292293841742</v>
      </c>
      <c r="AU47" s="38">
        <f>IF('IO model'!$D$47=0,0,'Z imported'!AU47/'IO model'!$D$47)</f>
        <v>0.010661031390917536</v>
      </c>
      <c r="AV47" s="38">
        <f>IF('IO model'!$D$48=0,0,'Z imported'!AV47/'IO model'!$D$48)</f>
        <v>0.0037460566943982197</v>
      </c>
      <c r="AW47" s="38">
        <f>IF('IO model'!$D$49=0,0,'Z imported'!AW47/'IO model'!$D$49)</f>
        <v>0.0016194915602785178</v>
      </c>
      <c r="AX47" s="38">
        <f>IF('IO model'!$D$50=0,0,'Z imported'!AX47/'IO model'!$D$50)</f>
        <v>0.0017976955442749129</v>
      </c>
      <c r="AY47" s="38">
        <f>IF('IO model'!$D$51=0,0,'Z imported'!AY47/'IO model'!$D$51)</f>
        <v>0.00204995348277019</v>
      </c>
      <c r="AZ47" s="38">
        <f>IF('IO model'!$D$52=0,0,'Z imported'!AZ47/'IO model'!$D$52)</f>
        <v>0.001835862393916792</v>
      </c>
      <c r="BA47" s="38">
        <f>IF('IO model'!$D$53=0,0,'Z imported'!BA47/'IO model'!$D$53)</f>
        <v>0.0021066562350111153</v>
      </c>
      <c r="BB47" s="38">
        <f>IF('IO model'!$D$54=0,0,'Z imported'!BB47/'IO model'!$D$54)</f>
        <v>0.01037793125897039</v>
      </c>
      <c r="BC47" s="38">
        <f>IF('IO model'!$D$55=0,0,'Z imported'!BC47/'IO model'!$D$55)</f>
        <v>0.0030335827023882504</v>
      </c>
      <c r="BD47" s="38">
        <f>IF('IO model'!$D$56=0,0,'Z imported'!BD47/'IO model'!$D$56)</f>
        <v>0.0004161206446375637</v>
      </c>
      <c r="BE47" s="38">
        <f>IF('IO model'!$D$57=0,0,'Z imported'!BE47/'IO model'!$D$57)</f>
        <v>0.0003113699600429733</v>
      </c>
      <c r="BF47" s="38">
        <f>IF('IO model'!$D$58=0,0,'Z imported'!BF47/'IO model'!$D$58)</f>
        <v>0.0005731849276841384</v>
      </c>
      <c r="BG47" s="38">
        <f>IF('IO model'!$D$59=0,0,'Z imported'!BG47/'IO model'!$D$59)</f>
        <v>0.0005073659353293783</v>
      </c>
      <c r="BH47" s="38">
        <f>IF('IO model'!$D$60=0,0,'Z imported'!BH47/'IO model'!$D$60)</f>
        <v>0.0033076368486194235</v>
      </c>
      <c r="BI47" s="38">
        <f>IF('IO model'!$D$61=0,0,'Z imported'!BI47/'IO model'!$D$61)</f>
        <v>0.0008462559028690181</v>
      </c>
      <c r="BJ47" s="38">
        <f>IF('IO model'!$D$62=0,0,'Z imported'!BJ47/'IO model'!$D$62)</f>
        <v>0.0012312912455249953</v>
      </c>
      <c r="BK47" s="38">
        <f>IF('IO model'!$D$63=0,0,'Z imported'!BK47/'IO model'!$D$63)</f>
        <v>0.0006530229651616936</v>
      </c>
      <c r="BL47" s="38">
        <f>IF('IO model'!$D$64=0,0,'Z imported'!BL47/'IO model'!$D$64)</f>
        <v>0.000645487396023225</v>
      </c>
      <c r="BM47" s="38">
        <f>IF('IO model'!$D$65=0,0,'Z imported'!BM47/'IO model'!$D$65)</f>
        <v>0</v>
      </c>
      <c r="BN47" s="38">
        <f>IF('IO model'!$D$66=0,0,'Z imported'!BN47/'IO model'!$D$66)</f>
        <v>0</v>
      </c>
    </row>
    <row r="48" spans="1:66" x14ac:dyDescent="0.25">
      <c r="A48" s="36" t="s">
        <v>291</v>
      </c>
      <c r="B48" s="27" t="s">
        <v>360</v>
      </c>
      <c r="C48" s="38">
        <f>IF('IO model'!$D$3=0,0,'Z imported'!C48/'IO model'!$D$3)</f>
        <v>0.00003386673440013547</v>
      </c>
      <c r="D48" s="38">
        <f>IF('IO model'!$D$4=0,0,'Z imported'!D48/'IO model'!$D$4)</f>
        <v>0.000019215341528676493</v>
      </c>
      <c r="E48" s="38">
        <f>IF('IO model'!$D$5=0,0,'Z imported'!E48/'IO model'!$D$5)</f>
        <v>0.000027148277102464382</v>
      </c>
      <c r="F48" s="38">
        <f>IF('IO model'!$D$6=0,0,'Z imported'!F48/'IO model'!$D$6)</f>
        <v>0.00016434774145804908</v>
      </c>
      <c r="G48" s="38">
        <f>IF('IO model'!$D$7=0,0,'Z imported'!G48/'IO model'!$D$7)</f>
        <v>0.0000805696828424101</v>
      </c>
      <c r="H48" s="38">
        <f>IF('IO model'!$D$8=0,0,'Z imported'!H48/'IO model'!$D$8)</f>
        <v>0.00004479507570367793</v>
      </c>
      <c r="I48" s="38">
        <f>IF('IO model'!$D$9=0,0,'Z imported'!I48/'IO model'!$D$9)</f>
        <v>0.00007128515249082203</v>
      </c>
      <c r="J48" s="38">
        <f>IF('IO model'!$D$10=0,0,'Z imported'!J48/'IO model'!$D$10)</f>
        <v>0.00007800951985140531</v>
      </c>
      <c r="K48" s="38">
        <f>IF('IO model'!$D$11=0,0,'Z imported'!K48/'IO model'!$D$11)</f>
        <v>0.00005402323852254973</v>
      </c>
      <c r="L48" s="38">
        <f>IF('IO model'!$D$12=0,0,'Z imported'!L48/'IO model'!$D$12)</f>
        <v>0.0002476000883866192</v>
      </c>
      <c r="M48" s="38">
        <f>IF('IO model'!$D$13=0,0,'Z imported'!M48/'IO model'!$D$13)</f>
        <v>0.00021289789331940278</v>
      </c>
      <c r="N48" s="38">
        <f>IF('IO model'!$D$14=0,0,'Z imported'!N48/'IO model'!$D$14)</f>
        <v>0.0004157882187417415</v>
      </c>
      <c r="O48" s="38">
        <f>IF('IO model'!$D$15=0,0,'Z imported'!O48/'IO model'!$D$15)</f>
        <v>0.00015219211297307439</v>
      </c>
      <c r="P48" s="38">
        <f>IF('IO model'!$D$16=0,0,'Z imported'!P48/'IO model'!$D$16)</f>
        <v>0.0001689275620554835</v>
      </c>
      <c r="Q48" s="38">
        <f>IF('IO model'!$D$17=0,0,'Z imported'!Q48/'IO model'!$D$17)</f>
        <v>0.00011284080705016653</v>
      </c>
      <c r="R48" s="38">
        <f>IF('IO model'!$D$18=0,0,'Z imported'!R48/'IO model'!$D$18)</f>
        <v>0.00020574772097601212</v>
      </c>
      <c r="S48" s="38">
        <f>IF('IO model'!$D$19=0,0,'Z imported'!S48/'IO model'!$D$19)</f>
        <v>0.0003454508363203895</v>
      </c>
      <c r="T48" s="38">
        <f>IF('IO model'!$D$20=0,0,'Z imported'!T48/'IO model'!$D$20)</f>
        <v>0.00022916559069572135</v>
      </c>
      <c r="U48" s="38">
        <f>IF('IO model'!$D$21=0,0,'Z imported'!U48/'IO model'!$D$21)</f>
        <v>0.00020690403980454084</v>
      </c>
      <c r="V48" s="38">
        <f>IF('IO model'!$D$22=0,0,'Z imported'!V48/'IO model'!$D$22)</f>
        <v>0.0001555120682279756</v>
      </c>
      <c r="W48" s="38">
        <f>IF('IO model'!$D$23=0,0,'Z imported'!W48/'IO model'!$D$23)</f>
        <v>0.00035470816459045115</v>
      </c>
      <c r="X48" s="38">
        <f>IF('IO model'!$D$24=0,0,'Z imported'!X48/'IO model'!$D$24)</f>
        <v>0.00010393443630033408</v>
      </c>
      <c r="Y48" s="38">
        <f>IF('IO model'!$D$25=0,0,'Z imported'!Y48/'IO model'!$D$25)</f>
        <v>0.0002420744932553667</v>
      </c>
      <c r="Z48" s="38">
        <f>IF('IO model'!$D$26=0,0,'Z imported'!Z48/'IO model'!$D$26)</f>
        <v>0.00016054690956574736</v>
      </c>
      <c r="AA48" s="38">
        <f>IF('IO model'!$D$27=0,0,'Z imported'!AA48/'IO model'!$D$27)</f>
        <v>0.00015822717145410768</v>
      </c>
      <c r="AB48" s="38">
        <f>IF('IO model'!$D$28=0,0,'Z imported'!AB48/'IO model'!$D$28)</f>
        <v>0.00034986590193847035</v>
      </c>
      <c r="AC48" s="38">
        <f>IF('IO model'!$D$29=0,0,'Z imported'!AC48/'IO model'!$D$29)</f>
        <v>0.0005849406901805377</v>
      </c>
      <c r="AD48" s="38">
        <f>IF('IO model'!$D$30=0,0,'Z imported'!AD48/'IO model'!$D$30)</f>
        <v>0.00005464592517397465</v>
      </c>
      <c r="AE48" s="38">
        <f>IF('IO model'!$D$31=0,0,'Z imported'!AE48/'IO model'!$D$31)</f>
        <v>0.00007075413352797242</v>
      </c>
      <c r="AF48" s="38">
        <f>IF('IO model'!$D$32=0,0,'Z imported'!AF48/'IO model'!$D$32)</f>
        <v>0.00004086023097806813</v>
      </c>
      <c r="AG48" s="38">
        <f>IF('IO model'!$D$33=0,0,'Z imported'!AG48/'IO model'!$D$33)</f>
        <v>0.00008560452986536129</v>
      </c>
      <c r="AH48" s="38">
        <f>IF('IO model'!$D$34=0,0,'Z imported'!AH48/'IO model'!$D$34)</f>
        <v>0.00019394987940350974</v>
      </c>
      <c r="AI48" s="38">
        <f>IF('IO model'!$D$35=0,0,'Z imported'!AI48/'IO model'!$D$35)</f>
        <v>0.00013855980057511807</v>
      </c>
      <c r="AJ48" s="38">
        <f>IF('IO model'!$D$36=0,0,'Z imported'!AJ48/'IO model'!$D$36)</f>
        <v>0.00013229471088249895</v>
      </c>
      <c r="AK48" s="38">
        <f>IF('IO model'!$D$37=0,0,'Z imported'!AK48/'IO model'!$D$37)</f>
        <v>0.000048455816947768084</v>
      </c>
      <c r="AL48" s="38">
        <f>IF('IO model'!$D$38=0,0,'Z imported'!AL48/'IO model'!$D$38)</f>
        <v>0.00005317530354141891</v>
      </c>
      <c r="AM48" s="38">
        <f>IF('IO model'!$D$39=0,0,'Z imported'!AM48/'IO model'!$D$39)</f>
        <v>0.00014369880729989945</v>
      </c>
      <c r="AN48" s="38">
        <f>IF('IO model'!$D$40=0,0,'Z imported'!AN48/'IO model'!$D$40)</f>
        <v>0.00007474863598225499</v>
      </c>
      <c r="AO48" s="38">
        <f>IF('IO model'!$D$41=0,0,'Z imported'!AO48/'IO model'!$D$41)</f>
        <v>0.00016175271407695838</v>
      </c>
      <c r="AP48" s="38">
        <f>IF('IO model'!$D$42=0,0,'Z imported'!AP48/'IO model'!$D$42)</f>
        <v>0.00041866610348591465</v>
      </c>
      <c r="AQ48" s="38">
        <f>IF('IO model'!$D$43=0,0,'Z imported'!AQ48/'IO model'!$D$43)</f>
        <v>0.000040625771095710604</v>
      </c>
      <c r="AR48" s="38">
        <f>IF('IO model'!$D$44=0,0,'Z imported'!AR48/'IO model'!$D$44)</f>
        <v>0.00006480782858628454</v>
      </c>
      <c r="AS48" s="38">
        <f>IF('IO model'!$D$45=0,0,'Z imported'!AS48/'IO model'!$D$45)</f>
        <v>0.0001429411178959068</v>
      </c>
      <c r="AT48" s="38">
        <f>IF('IO model'!$D$46=0,0,'Z imported'!AT48/'IO model'!$D$46)</f>
        <v>0.000041210974771864775</v>
      </c>
      <c r="AU48" s="38">
        <f>IF('IO model'!$D$47=0,0,'Z imported'!AU48/'IO model'!$D$47)</f>
        <v>0.00022020328546476652</v>
      </c>
      <c r="AV48" s="38">
        <f>IF('IO model'!$D$48=0,0,'Z imported'!AV48/'IO model'!$D$48)</f>
        <v>0.0016830271385059744</v>
      </c>
      <c r="AW48" s="38">
        <f>IF('IO model'!$D$49=0,0,'Z imported'!AW48/'IO model'!$D$49)</f>
        <v>0.0002870861327624732</v>
      </c>
      <c r="AX48" s="38">
        <f>IF('IO model'!$D$50=0,0,'Z imported'!AX48/'IO model'!$D$50)</f>
        <v>0.00017200888422991273</v>
      </c>
      <c r="AY48" s="38">
        <f>IF('IO model'!$D$51=0,0,'Z imported'!AY48/'IO model'!$D$51)</f>
        <v>0.00032445306921542575</v>
      </c>
      <c r="AZ48" s="38">
        <f>IF('IO model'!$D$52=0,0,'Z imported'!AZ48/'IO model'!$D$52)</f>
        <v>0.0002095336735812779</v>
      </c>
      <c r="BA48" s="38">
        <f>IF('IO model'!$D$53=0,0,'Z imported'!BA48/'IO model'!$D$53)</f>
        <v>0.00012581538460217217</v>
      </c>
      <c r="BB48" s="38">
        <f>IF('IO model'!$D$54=0,0,'Z imported'!BB48/'IO model'!$D$54)</f>
        <v>0.0000909505045758475</v>
      </c>
      <c r="BC48" s="38">
        <f>IF('IO model'!$D$55=0,0,'Z imported'!BC48/'IO model'!$D$55)</f>
        <v>0.0001744266956531551</v>
      </c>
      <c r="BD48" s="38">
        <f>IF('IO model'!$D$56=0,0,'Z imported'!BD48/'IO model'!$D$56)</f>
        <v>0.00012355539381593767</v>
      </c>
      <c r="BE48" s="38">
        <f>IF('IO model'!$D$57=0,0,'Z imported'!BE48/'IO model'!$D$57)</f>
        <v>0.000029548373759180122</v>
      </c>
      <c r="BF48" s="38">
        <f>IF('IO model'!$D$58=0,0,'Z imported'!BF48/'IO model'!$D$58)</f>
        <v>0.00003603833458244965</v>
      </c>
      <c r="BG48" s="38">
        <f>IF('IO model'!$D$59=0,0,'Z imported'!BG48/'IO model'!$D$59)</f>
        <v>0.000019733971312338597</v>
      </c>
      <c r="BH48" s="38">
        <f>IF('IO model'!$D$60=0,0,'Z imported'!BH48/'IO model'!$D$60)</f>
        <v>0.00009819478703514587</v>
      </c>
      <c r="BI48" s="38">
        <f>IF('IO model'!$D$61=0,0,'Z imported'!BI48/'IO model'!$D$61)</f>
        <v>0.000049160093942598557</v>
      </c>
      <c r="BJ48" s="38">
        <f>IF('IO model'!$D$62=0,0,'Z imported'!BJ48/'IO model'!$D$62)</f>
        <v>0.00007016232225784653</v>
      </c>
      <c r="BK48" s="38">
        <f>IF('IO model'!$D$63=0,0,'Z imported'!BK48/'IO model'!$D$63)</f>
        <v>0.000049992188720512415</v>
      </c>
      <c r="BL48" s="38">
        <f>IF('IO model'!$D$64=0,0,'Z imported'!BL48/'IO model'!$D$64)</f>
        <v>0.00004826569682671607</v>
      </c>
      <c r="BM48" s="38">
        <f>IF('IO model'!$D$65=0,0,'Z imported'!BM48/'IO model'!$D$65)</f>
        <v>0</v>
      </c>
      <c r="BN48" s="38">
        <f>IF('IO model'!$D$66=0,0,'Z imported'!BN48/'IO model'!$D$66)</f>
        <v>0</v>
      </c>
    </row>
    <row r="49" spans="1:66" x14ac:dyDescent="0.25">
      <c r="A49" s="36" t="s">
        <v>292</v>
      </c>
      <c r="B49" s="27" t="s">
        <v>361</v>
      </c>
      <c r="C49" s="38">
        <f>IF('IO model'!$D$3=0,0,'Z imported'!C49/'IO model'!$D$3)</f>
        <v>0.000020075641525853494</v>
      </c>
      <c r="D49" s="38">
        <f>IF('IO model'!$D$4=0,0,'Z imported'!D49/'IO model'!$D$4)</f>
        <v>0.000008006392303615206</v>
      </c>
      <c r="E49" s="38">
        <f>IF('IO model'!$D$5=0,0,'Z imported'!E49/'IO model'!$D$5)</f>
        <v>0.000027148277102464382</v>
      </c>
      <c r="F49" s="38">
        <f>IF('IO model'!$D$6=0,0,'Z imported'!F49/'IO model'!$D$6)</f>
        <v>0.000012854013298394903</v>
      </c>
      <c r="G49" s="38">
        <f>IF('IO model'!$D$7=0,0,'Z imported'!G49/'IO model'!$D$7)</f>
        <v>0.00006136540227449318</v>
      </c>
      <c r="H49" s="38">
        <f>IF('IO model'!$D$8=0,0,'Z imported'!H49/'IO model'!$D$8)</f>
        <v>0.00004743008015683545</v>
      </c>
      <c r="I49" s="38">
        <f>IF('IO model'!$D$9=0,0,'Z imported'!I49/'IO model'!$D$9)</f>
        <v>0.00002376171749694068</v>
      </c>
      <c r="J49" s="38">
        <f>IF('IO model'!$D$10=0,0,'Z imported'!J49/'IO model'!$D$10)</f>
        <v>0.00003631477648255075</v>
      </c>
      <c r="K49" s="38">
        <f>IF('IO model'!$D$11=0,0,'Z imported'!K49/'IO model'!$D$11)</f>
        <v>0.000027011619261274864</v>
      </c>
      <c r="L49" s="38">
        <f>IF('IO model'!$D$12=0,0,'Z imported'!L49/'IO model'!$D$12)</f>
        <v>0.00004169526710961614</v>
      </c>
      <c r="M49" s="38">
        <f>IF('IO model'!$D$13=0,0,'Z imported'!M49/'IO model'!$D$13)</f>
        <v>0.00010148500614189149</v>
      </c>
      <c r="N49" s="38">
        <f>IF('IO model'!$D$14=0,0,'Z imported'!N49/'IO model'!$D$14)</f>
        <v>0.0012427896402261245</v>
      </c>
      <c r="O49" s="38">
        <f>IF('IO model'!$D$15=0,0,'Z imported'!O49/'IO model'!$D$15)</f>
        <v>0.00006754751238768127</v>
      </c>
      <c r="P49" s="38">
        <f>IF('IO model'!$D$16=0,0,'Z imported'!P49/'IO model'!$D$16)</f>
        <v>0.00004665260065674823</v>
      </c>
      <c r="Q49" s="38">
        <f>IF('IO model'!$D$17=0,0,'Z imported'!Q49/'IO model'!$D$17)</f>
        <v>0.000024832924086744386</v>
      </c>
      <c r="R49" s="38">
        <f>IF('IO model'!$D$18=0,0,'Z imported'!R49/'IO model'!$D$18)</f>
        <v>0.000030078204932729612</v>
      </c>
      <c r="S49" s="38">
        <f>IF('IO model'!$D$19=0,0,'Z imported'!S49/'IO model'!$D$19)</f>
        <v>0.0005172826270399921</v>
      </c>
      <c r="T49" s="38">
        <f>IF('IO model'!$D$20=0,0,'Z imported'!T49/'IO model'!$D$20)</f>
        <v>0.00008279028701238409</v>
      </c>
      <c r="U49" s="38">
        <f>IF('IO model'!$D$21=0,0,'Z imported'!U49/'IO model'!$D$21)</f>
        <v>0.000053529302041174795</v>
      </c>
      <c r="V49" s="38">
        <f>IF('IO model'!$D$22=0,0,'Z imported'!V49/'IO model'!$D$22)</f>
        <v>0.00024898622730597177</v>
      </c>
      <c r="W49" s="38">
        <f>IF('IO model'!$D$23=0,0,'Z imported'!W49/'IO model'!$D$23)</f>
        <v>0.00006266022329025533</v>
      </c>
      <c r="X49" s="38">
        <f>IF('IO model'!$D$24=0,0,'Z imported'!X49/'IO model'!$D$24)</f>
        <v>0.00006536083107546783</v>
      </c>
      <c r="Y49" s="38">
        <f>IF('IO model'!$D$25=0,0,'Z imported'!Y49/'IO model'!$D$25)</f>
        <v>0.00004379237063916181</v>
      </c>
      <c r="Z49" s="38">
        <f>IF('IO model'!$D$26=0,0,'Z imported'!Z49/'IO model'!$D$26)</f>
        <v>0.00002660899835961775</v>
      </c>
      <c r="AA49" s="38">
        <f>IF('IO model'!$D$27=0,0,'Z imported'!AA49/'IO model'!$D$27)</f>
        <v>0.00002280752020960111</v>
      </c>
      <c r="AB49" s="38">
        <f>IF('IO model'!$D$28=0,0,'Z imported'!AB49/'IO model'!$D$28)</f>
        <v>0.000029585513831571735</v>
      </c>
      <c r="AC49" s="38">
        <f>IF('IO model'!$D$29=0,0,'Z imported'!AC49/'IO model'!$D$29)</f>
        <v>0.000022511991036764187</v>
      </c>
      <c r="AD49" s="38">
        <f>IF('IO model'!$D$30=0,0,'Z imported'!AD49/'IO model'!$D$30)</f>
        <v>0.00002510758724209646</v>
      </c>
      <c r="AE49" s="38">
        <f>IF('IO model'!$D$31=0,0,'Z imported'!AE49/'IO model'!$D$31)</f>
        <v>0.00007007325974903445</v>
      </c>
      <c r="AF49" s="38">
        <f>IF('IO model'!$D$32=0,0,'Z imported'!AF49/'IO model'!$D$32)</f>
        <v>0.00002622905656670749</v>
      </c>
      <c r="AG49" s="38">
        <f>IF('IO model'!$D$33=0,0,'Z imported'!AG49/'IO model'!$D$33)</f>
        <v>0.000014634359871082946</v>
      </c>
      <c r="AH49" s="38">
        <f>IF('IO model'!$D$34=0,0,'Z imported'!AH49/'IO model'!$D$34)</f>
        <v>0.0000351855975909022</v>
      </c>
      <c r="AI49" s="38">
        <f>IF('IO model'!$D$35=0,0,'Z imported'!AI49/'IO model'!$D$35)</f>
        <v>0.00007782125785725809</v>
      </c>
      <c r="AJ49" s="38">
        <f>IF('IO model'!$D$36=0,0,'Z imported'!AJ49/'IO model'!$D$36)</f>
        <v>0.00001989289553753664</v>
      </c>
      <c r="AK49" s="38">
        <f>IF('IO model'!$D$37=0,0,'Z imported'!AK49/'IO model'!$D$37)</f>
        <v>0.000019382326779107238</v>
      </c>
      <c r="AL49" s="38">
        <f>IF('IO model'!$D$38=0,0,'Z imported'!AL49/'IO model'!$D$38)</f>
        <v>0.00001847616478981504</v>
      </c>
      <c r="AM49" s="38">
        <f>IF('IO model'!$D$39=0,0,'Z imported'!AM49/'IO model'!$D$39)</f>
        <v>0.00028061936897244517</v>
      </c>
      <c r="AN49" s="38">
        <f>IF('IO model'!$D$40=0,0,'Z imported'!AN49/'IO model'!$D$40)</f>
        <v>0.00004983242398816999</v>
      </c>
      <c r="AO49" s="38">
        <f>IF('IO model'!$D$41=0,0,'Z imported'!AO49/'IO model'!$D$41)</f>
        <v>0.00004181757778650269</v>
      </c>
      <c r="AP49" s="38">
        <f>IF('IO model'!$D$42=0,0,'Z imported'!AP49/'IO model'!$D$42)</f>
        <v>0.00019413769479086835</v>
      </c>
      <c r="AQ49" s="38">
        <f>IF('IO model'!$D$43=0,0,'Z imported'!AQ49/'IO model'!$D$43)</f>
        <v>0.00003523296962282866</v>
      </c>
      <c r="AR49" s="38">
        <f>IF('IO model'!$D$44=0,0,'Z imported'!AR49/'IO model'!$D$44)</f>
        <v>0.00002367978352191165</v>
      </c>
      <c r="AS49" s="38">
        <f>IF('IO model'!$D$45=0,0,'Z imported'!AS49/'IO model'!$D$45)</f>
        <v>0.0000513945592434721</v>
      </c>
      <c r="AT49" s="38">
        <f>IF('IO model'!$D$46=0,0,'Z imported'!AT49/'IO model'!$D$46)</f>
        <v>0.000004457803945403094</v>
      </c>
      <c r="AU49" s="38">
        <f>IF('IO model'!$D$47=0,0,'Z imported'!AU49/'IO model'!$D$47)</f>
        <v>0.00031253521973853923</v>
      </c>
      <c r="AV49" s="38">
        <f>IF('IO model'!$D$48=0,0,'Z imported'!AV49/'IO model'!$D$48)</f>
        <v>0.00006957790740875369</v>
      </c>
      <c r="AW49" s="38">
        <f>IF('IO model'!$D$49=0,0,'Z imported'!AW49/'IO model'!$D$49)</f>
        <v>0.004072143727127278</v>
      </c>
      <c r="AX49" s="38">
        <f>IF('IO model'!$D$50=0,0,'Z imported'!AX49/'IO model'!$D$50)</f>
        <v>0.0000752900840063591</v>
      </c>
      <c r="AY49" s="38">
        <f>IF('IO model'!$D$51=0,0,'Z imported'!AY49/'IO model'!$D$51)</f>
        <v>0.00005407551153590429</v>
      </c>
      <c r="AZ49" s="38">
        <f>IF('IO model'!$D$52=0,0,'Z imported'!AZ49/'IO model'!$D$52)</f>
        <v>0.00004315525142412329</v>
      </c>
      <c r="BA49" s="38">
        <f>IF('IO model'!$D$53=0,0,'Z imported'!BA49/'IO model'!$D$53)</f>
        <v>0.000018464373849465546</v>
      </c>
      <c r="BB49" s="38">
        <f>IF('IO model'!$D$54=0,0,'Z imported'!BB49/'IO model'!$D$54)</f>
        <v>0.00007100521848465287</v>
      </c>
      <c r="BC49" s="38">
        <f>IF('IO model'!$D$55=0,0,'Z imported'!BC49/'IO model'!$D$55)</f>
        <v>0.00004043314238860199</v>
      </c>
      <c r="BD49" s="38">
        <f>IF('IO model'!$D$56=0,0,'Z imported'!BD49/'IO model'!$D$56)</f>
        <v>0.000024293426727753383</v>
      </c>
      <c r="BE49" s="38">
        <f>IF('IO model'!$D$57=0,0,'Z imported'!BE49/'IO model'!$D$57)</f>
        <v>0.00002764202706503947</v>
      </c>
      <c r="BF49" s="38">
        <f>IF('IO model'!$D$58=0,0,'Z imported'!BF49/'IO model'!$D$58)</f>
        <v>0.000049114190492895984</v>
      </c>
      <c r="BG49" s="38">
        <f>IF('IO model'!$D$59=0,0,'Z imported'!BG49/'IO model'!$D$59)</f>
        <v>0.00001493880071307875</v>
      </c>
      <c r="BH49" s="38">
        <f>IF('IO model'!$D$60=0,0,'Z imported'!BH49/'IO model'!$D$60)</f>
        <v>0.00007070024666530501</v>
      </c>
      <c r="BI49" s="38">
        <f>IF('IO model'!$D$61=0,0,'Z imported'!BI49/'IO model'!$D$61)</f>
        <v>0.000016971937194468553</v>
      </c>
      <c r="BJ49" s="38">
        <f>IF('IO model'!$D$62=0,0,'Z imported'!BJ49/'IO model'!$D$62)</f>
        <v>0.000035656262131036765</v>
      </c>
      <c r="BK49" s="38">
        <f>IF('IO model'!$D$63=0,0,'Z imported'!BK49/'IO model'!$D$63)</f>
        <v>0.000024996094360256207</v>
      </c>
      <c r="BL49" s="38">
        <f>IF('IO model'!$D$64=0,0,'Z imported'!BL49/'IO model'!$D$64)</f>
        <v>0.000013790199093347453</v>
      </c>
      <c r="BM49" s="38">
        <f>IF('IO model'!$D$65=0,0,'Z imported'!BM49/'IO model'!$D$65)</f>
        <v>0</v>
      </c>
      <c r="BN49" s="38">
        <f>IF('IO model'!$D$66=0,0,'Z imported'!BN49/'IO model'!$D$66)</f>
        <v>0</v>
      </c>
    </row>
    <row r="50" spans="1:66" x14ac:dyDescent="0.25">
      <c r="A50" s="36" t="s">
        <v>293</v>
      </c>
      <c r="B50" s="27" t="s">
        <v>362</v>
      </c>
      <c r="C50" s="38">
        <f>IF('IO model'!$D$3=0,0,'Z imported'!C50/'IO model'!$D$3)</f>
        <v>0.0000120453849155121</v>
      </c>
      <c r="D50" s="38">
        <f>IF('IO model'!$D$4=0,0,'Z imported'!D50/'IO model'!$D$4)</f>
        <v>0.000011208949225061287</v>
      </c>
      <c r="E50" s="38">
        <f>IF('IO model'!$D$5=0,0,'Z imported'!E50/'IO model'!$D$5)</f>
        <v>0.000013574138551232191</v>
      </c>
      <c r="F50" s="38">
        <f>IF('IO model'!$D$6=0,0,'Z imported'!F50/'IO model'!$D$6)</f>
        <v>0.00002846245801787443</v>
      </c>
      <c r="G50" s="38">
        <f>IF('IO model'!$D$7=0,0,'Z imported'!G50/'IO model'!$D$7)</f>
        <v>0.0004328688987779896</v>
      </c>
      <c r="H50" s="38">
        <f>IF('IO model'!$D$8=0,0,'Z imported'!H50/'IO model'!$D$8)</f>
        <v>0.00010671768035287978</v>
      </c>
      <c r="I50" s="38">
        <f>IF('IO model'!$D$9=0,0,'Z imported'!I50/'IO model'!$D$9)</f>
        <v>0.000032248045174419496</v>
      </c>
      <c r="J50" s="38">
        <f>IF('IO model'!$D$10=0,0,'Z imported'!J50/'IO model'!$D$10)</f>
        <v>0.00008697613132857833</v>
      </c>
      <c r="K50" s="38">
        <f>IF('IO model'!$D$11=0,0,'Z imported'!K50/'IO model'!$D$11)</f>
        <v>0.000054023238522549735</v>
      </c>
      <c r="L50" s="38">
        <f>IF('IO model'!$D$12=0,0,'Z imported'!L50/'IO model'!$D$12)</f>
        <v>0.0000980849014825331</v>
      </c>
      <c r="M50" s="38">
        <f>IF('IO model'!$D$13=0,0,'Z imported'!M50/'IO model'!$D$13)</f>
        <v>0.0002545004424210477</v>
      </c>
      <c r="N50" s="38">
        <f>IF('IO model'!$D$14=0,0,'Z imported'!N50/'IO model'!$D$14)</f>
        <v>0.0018291990438754808</v>
      </c>
      <c r="O50" s="38">
        <f>IF('IO model'!$D$15=0,0,'Z imported'!O50/'IO model'!$D$15)</f>
        <v>0.00009613608609533056</v>
      </c>
      <c r="P50" s="38">
        <f>IF('IO model'!$D$16=0,0,'Z imported'!P50/'IO model'!$D$16)</f>
        <v>0.00010271096757493765</v>
      </c>
      <c r="Q50" s="38">
        <f>IF('IO model'!$D$17=0,0,'Z imported'!Q50/'IO model'!$D$17)</f>
        <v>0.000027018221406377893</v>
      </c>
      <c r="R50" s="38">
        <f>IF('IO model'!$D$18=0,0,'Z imported'!R50/'IO model'!$D$18)</f>
        <v>0.00005327682043935617</v>
      </c>
      <c r="S50" s="38">
        <f>IF('IO model'!$D$19=0,0,'Z imported'!S50/'IO model'!$D$19)</f>
        <v>0.00022391750439983857</v>
      </c>
      <c r="T50" s="38">
        <f>IF('IO model'!$D$20=0,0,'Z imported'!T50/'IO model'!$D$20)</f>
        <v>0.00008408794041383208</v>
      </c>
      <c r="U50" s="38">
        <f>IF('IO model'!$D$21=0,0,'Z imported'!U50/'IO model'!$D$21)</f>
        <v>0.00005074527214778034</v>
      </c>
      <c r="V50" s="38">
        <f>IF('IO model'!$D$22=0,0,'Z imported'!V50/'IO model'!$D$22)</f>
        <v>0.00010803313028359667</v>
      </c>
      <c r="W50" s="38">
        <f>IF('IO model'!$D$23=0,0,'Z imported'!W50/'IO model'!$D$23)</f>
        <v>0.00003810914165021377</v>
      </c>
      <c r="X50" s="38">
        <f>IF('IO model'!$D$24=0,0,'Z imported'!X50/'IO model'!$D$24)</f>
        <v>0.0002678722585060157</v>
      </c>
      <c r="Y50" s="38">
        <f>IF('IO model'!$D$25=0,0,'Z imported'!Y50/'IO model'!$D$25)</f>
        <v>0.000040548491332557226</v>
      </c>
      <c r="Z50" s="38">
        <f>IF('IO model'!$D$26=0,0,'Z imported'!Z50/'IO model'!$D$26)</f>
        <v>0.00003643111184806725</v>
      </c>
      <c r="AA50" s="38">
        <f>IF('IO model'!$D$27=0,0,'Z imported'!AA50/'IO model'!$D$27)</f>
        <v>0.0000327858103013016</v>
      </c>
      <c r="AB50" s="38">
        <f>IF('IO model'!$D$28=0,0,'Z imported'!AB50/'IO model'!$D$28)</f>
        <v>0.00003921800670696718</v>
      </c>
      <c r="AC50" s="38">
        <f>IF('IO model'!$D$29=0,0,'Z imported'!AC50/'IO model'!$D$29)</f>
        <v>0.000028201834925177115</v>
      </c>
      <c r="AD50" s="38">
        <f>IF('IO model'!$D$30=0,0,'Z imported'!AD50/'IO model'!$D$30)</f>
        <v>0.0002879987948358123</v>
      </c>
      <c r="AE50" s="38">
        <f>IF('IO model'!$D$31=0,0,'Z imported'!AE50/'IO model'!$D$31)</f>
        <v>0.00019421924544206064</v>
      </c>
      <c r="AF50" s="38">
        <f>IF('IO model'!$D$32=0,0,'Z imported'!AF50/'IO model'!$D$32)</f>
        <v>0.0002884304077556643</v>
      </c>
      <c r="AG50" s="38">
        <f>IF('IO model'!$D$33=0,0,'Z imported'!AG50/'IO model'!$D$33)</f>
        <v>0.00002965724257060172</v>
      </c>
      <c r="AH50" s="38">
        <f>IF('IO model'!$D$34=0,0,'Z imported'!AH50/'IO model'!$D$34)</f>
        <v>0.00003304013432316427</v>
      </c>
      <c r="AI50" s="38">
        <f>IF('IO model'!$D$35=0,0,'Z imported'!AI50/'IO model'!$D$35)</f>
        <v>0.00012147708543571996</v>
      </c>
      <c r="AJ50" s="38">
        <f>IF('IO model'!$D$36=0,0,'Z imported'!AJ50/'IO model'!$D$36)</f>
        <v>0.000040203124547888734</v>
      </c>
      <c r="AK50" s="38">
        <f>IF('IO model'!$D$37=0,0,'Z imported'!AK50/'IO model'!$D$37)</f>
        <v>0.0000851437926367925</v>
      </c>
      <c r="AL50" s="38">
        <f>IF('IO model'!$D$38=0,0,'Z imported'!AL50/'IO model'!$D$38)</f>
        <v>0.00006883497979620116</v>
      </c>
      <c r="AM50" s="38">
        <f>IF('IO model'!$D$39=0,0,'Z imported'!AM50/'IO model'!$D$39)</f>
        <v>0.00039268636334469374</v>
      </c>
      <c r="AN50" s="38">
        <f>IF('IO model'!$D$40=0,0,'Z imported'!AN50/'IO model'!$D$40)</f>
        <v>0.00031232182011190277</v>
      </c>
      <c r="AO50" s="38">
        <f>IF('IO model'!$D$41=0,0,'Z imported'!AO50/'IO model'!$D$41)</f>
        <v>0.00018701750065630368</v>
      </c>
      <c r="AP50" s="38">
        <f>IF('IO model'!$D$42=0,0,'Z imported'!AP50/'IO model'!$D$42)</f>
        <v>0.0006672349276574001</v>
      </c>
      <c r="AQ50" s="38">
        <f>IF('IO model'!$D$43=0,0,'Z imported'!AQ50/'IO model'!$D$43)</f>
        <v>0.00005932081620170131</v>
      </c>
      <c r="AR50" s="38">
        <f>IF('IO model'!$D$44=0,0,'Z imported'!AR50/'IO model'!$D$44)</f>
        <v>0.00020115352949666</v>
      </c>
      <c r="AS50" s="38">
        <f>IF('IO model'!$D$45=0,0,'Z imported'!AS50/'IO model'!$D$45)</f>
        <v>0.00020204486102589971</v>
      </c>
      <c r="AT50" s="38">
        <f>IF('IO model'!$D$46=0,0,'Z imported'!AT50/'IO model'!$D$46)</f>
        <v>0.000009294995460627728</v>
      </c>
      <c r="AU50" s="38">
        <f>IF('IO model'!$D$47=0,0,'Z imported'!AU50/'IO model'!$D$47)</f>
        <v>0.00031914925514496995</v>
      </c>
      <c r="AV50" s="38">
        <f>IF('IO model'!$D$48=0,0,'Z imported'!AV50/'IO model'!$D$48)</f>
        <v>0.000049730363308179724</v>
      </c>
      <c r="AW50" s="38">
        <f>IF('IO model'!$D$49=0,0,'Z imported'!AW50/'IO model'!$D$49)</f>
        <v>0.00004479358099840005</v>
      </c>
      <c r="AX50" s="38">
        <f>IF('IO model'!$D$50=0,0,'Z imported'!AX50/'IO model'!$D$50)</f>
        <v>0.0024753063003321446</v>
      </c>
      <c r="AY50" s="38">
        <f>IF('IO model'!$D$51=0,0,'Z imported'!AY50/'IO model'!$D$51)</f>
        <v>0.00010753652862253696</v>
      </c>
      <c r="AZ50" s="38">
        <f>IF('IO model'!$D$52=0,0,'Z imported'!AZ50/'IO model'!$D$52)</f>
        <v>0.00012702300419175912</v>
      </c>
      <c r="BA50" s="38">
        <f>IF('IO model'!$D$53=0,0,'Z imported'!BA50/'IO model'!$D$53)</f>
        <v>0.00009919233393550095</v>
      </c>
      <c r="BB50" s="38">
        <f>IF('IO model'!$D$54=0,0,'Z imported'!BB50/'IO model'!$D$54)</f>
        <v>0.0028266459448441027</v>
      </c>
      <c r="BC50" s="38">
        <f>IF('IO model'!$D$55=0,0,'Z imported'!BC50/'IO model'!$D$55)</f>
        <v>0.00006989605234618795</v>
      </c>
      <c r="BD50" s="38">
        <f>IF('IO model'!$D$56=0,0,'Z imported'!BD50/'IO model'!$D$56)</f>
        <v>0.00003654455310048862</v>
      </c>
      <c r="BE50" s="38">
        <f>IF('IO model'!$D$57=0,0,'Z imported'!BE50/'IO model'!$D$57)</f>
        <v>0.000016733487648567953</v>
      </c>
      <c r="BF50" s="38">
        <f>IF('IO model'!$D$58=0,0,'Z imported'!BF50/'IO model'!$D$58)</f>
        <v>0.00003763295115689433</v>
      </c>
      <c r="BG50" s="38">
        <f>IF('IO model'!$D$59=0,0,'Z imported'!BG50/'IO model'!$D$59)</f>
        <v>0.00002268484552726773</v>
      </c>
      <c r="BH50" s="38">
        <f>IF('IO model'!$D$60=0,0,'Z imported'!BH50/'IO model'!$D$60)</f>
        <v>0.00031422331851246676</v>
      </c>
      <c r="BI50" s="38">
        <f>IF('IO model'!$D$61=0,0,'Z imported'!BI50/'IO model'!$D$61)</f>
        <v>0.0001310935838469295</v>
      </c>
      <c r="BJ50" s="38">
        <f>IF('IO model'!$D$62=0,0,'Z imported'!BJ50/'IO model'!$D$62)</f>
        <v>0.00008741535232125143</v>
      </c>
      <c r="BK50" s="38">
        <f>IF('IO model'!$D$63=0,0,'Z imported'!BK50/'IO model'!$D$63)</f>
        <v>0.00005624121231057648</v>
      </c>
      <c r="BL50" s="38">
        <f>IF('IO model'!$D$64=0,0,'Z imported'!BL50/'IO model'!$D$64)</f>
        <v>0.000037657851370294964</v>
      </c>
      <c r="BM50" s="38">
        <f>IF('IO model'!$D$65=0,0,'Z imported'!BM50/'IO model'!$D$65)</f>
        <v>0</v>
      </c>
      <c r="BN50" s="38">
        <f>IF('IO model'!$D$66=0,0,'Z imported'!BN50/'IO model'!$D$66)</f>
        <v>0</v>
      </c>
    </row>
    <row r="51" spans="1:66" x14ac:dyDescent="0.25">
      <c r="A51" s="36" t="s">
        <v>294</v>
      </c>
      <c r="B51" s="27" t="s">
        <v>363</v>
      </c>
      <c r="C51" s="38">
        <f>IF('IO model'!$D$3=0,0,'Z imported'!C51/'IO model'!$D$3)</f>
        <v>0.00024631939298242855</v>
      </c>
      <c r="D51" s="38">
        <f>IF('IO model'!$D$4=0,0,'Z imported'!D51/'IO model'!$D$4)</f>
        <v>0.000030424290753737783</v>
      </c>
      <c r="E51" s="38">
        <f>IF('IO model'!$D$5=0,0,'Z imported'!E51/'IO model'!$D$5)</f>
        <v>0.000054296554204928765</v>
      </c>
      <c r="F51" s="38">
        <f>IF('IO model'!$D$6=0,0,'Z imported'!F51/'IO model'!$D$6)</f>
        <v>0.0001762836109494158</v>
      </c>
      <c r="G51" s="38">
        <f>IF('IO model'!$D$7=0,0,'Z imported'!G51/'IO model'!$D$7)</f>
        <v>0.00028541534223352404</v>
      </c>
      <c r="H51" s="38">
        <f>IF('IO model'!$D$8=0,0,'Z imported'!H51/'IO model'!$D$8)</f>
        <v>0.0002894113224384683</v>
      </c>
      <c r="I51" s="38">
        <f>IF('IO model'!$D$9=0,0,'Z imported'!I51/'IO model'!$D$9)</f>
        <v>0.00009674413552325849</v>
      </c>
      <c r="J51" s="38">
        <f>IF('IO model'!$D$10=0,0,'Z imported'!J51/'IO model'!$D$10)</f>
        <v>0.00026496336915046286</v>
      </c>
      <c r="K51" s="38">
        <f>IF('IO model'!$D$11=0,0,'Z imported'!K51/'IO model'!$D$11)</f>
        <v>0.0005416540493971433</v>
      </c>
      <c r="L51" s="38">
        <f>IF('IO model'!$D$12=0,0,'Z imported'!L51/'IO model'!$D$12)</f>
        <v>0.00018625110506233816</v>
      </c>
      <c r="M51" s="38">
        <f>IF('IO model'!$D$13=0,0,'Z imported'!M51/'IO model'!$D$13)</f>
        <v>0.0004965516371942547</v>
      </c>
      <c r="N51" s="38">
        <f>IF('IO model'!$D$14=0,0,'Z imported'!N51/'IO model'!$D$14)</f>
        <v>0.001408028453370092</v>
      </c>
      <c r="O51" s="38">
        <f>IF('IO model'!$D$15=0,0,'Z imported'!O51/'IO model'!$D$15)</f>
        <v>0.0002777576131792204</v>
      </c>
      <c r="P51" s="38">
        <f>IF('IO model'!$D$16=0,0,'Z imported'!P51/'IO model'!$D$16)</f>
        <v>0.0002208473918186388</v>
      </c>
      <c r="Q51" s="38">
        <f>IF('IO model'!$D$17=0,0,'Z imported'!Q51/'IO model'!$D$17)</f>
        <v>0.00020998720607751055</v>
      </c>
      <c r="R51" s="38">
        <f>IF('IO model'!$D$18=0,0,'Z imported'!R51/'IO model'!$D$18)</f>
        <v>0.00020734762549371052</v>
      </c>
      <c r="S51" s="38">
        <f>IF('IO model'!$D$19=0,0,'Z imported'!S51/'IO model'!$D$19)</f>
        <v>0.00037966400118877997</v>
      </c>
      <c r="T51" s="38">
        <f>IF('IO model'!$D$20=0,0,'Z imported'!T51/'IO model'!$D$20)</f>
        <v>0.0005335950786754284</v>
      </c>
      <c r="U51" s="38">
        <f>IF('IO model'!$D$21=0,0,'Z imported'!U51/'IO model'!$D$21)</f>
        <v>0.0003278827933538626</v>
      </c>
      <c r="V51" s="38">
        <f>IF('IO model'!$D$22=0,0,'Z imported'!V51/'IO model'!$D$22)</f>
        <v>0.00041061862737833994</v>
      </c>
      <c r="W51" s="38">
        <f>IF('IO model'!$D$23=0,0,'Z imported'!W51/'IO model'!$D$23)</f>
        <v>0.00018614849959912115</v>
      </c>
      <c r="X51" s="38">
        <f>IF('IO model'!$D$24=0,0,'Z imported'!X51/'IO model'!$D$24)</f>
        <v>0.0003207323841845361</v>
      </c>
      <c r="Y51" s="38">
        <f>IF('IO model'!$D$25=0,0,'Z imported'!Y51/'IO model'!$D$25)</f>
        <v>0.00030370820008085366</v>
      </c>
      <c r="Z51" s="38">
        <f>IF('IO model'!$D$26=0,0,'Z imported'!Z51/'IO model'!$D$26)</f>
        <v>0.00021063968835683983</v>
      </c>
      <c r="AA51" s="38">
        <f>IF('IO model'!$D$27=0,0,'Z imported'!AA51/'IO model'!$D$27)</f>
        <v>0.00016250358149340788</v>
      </c>
      <c r="AB51" s="38">
        <f>IF('IO model'!$D$28=0,0,'Z imported'!AB51/'IO model'!$D$28)</f>
        <v>0.0004850648197966995</v>
      </c>
      <c r="AC51" s="38">
        <f>IF('IO model'!$D$29=0,0,'Z imported'!AC51/'IO model'!$D$29)</f>
        <v>0.00020359745739842775</v>
      </c>
      <c r="AD51" s="38">
        <f>IF('IO model'!$D$30=0,0,'Z imported'!AD51/'IO model'!$D$30)</f>
        <v>0.0004733518653583481</v>
      </c>
      <c r="AE51" s="38">
        <f>IF('IO model'!$D$31=0,0,'Z imported'!AE51/'IO model'!$D$31)</f>
        <v>0.0005940623721233932</v>
      </c>
      <c r="AF51" s="38">
        <f>IF('IO model'!$D$32=0,0,'Z imported'!AF51/'IO model'!$D$32)</f>
        <v>0.00033375136263963514</v>
      </c>
      <c r="AG51" s="38">
        <f>IF('IO model'!$D$33=0,0,'Z imported'!AG51/'IO model'!$D$33)</f>
        <v>0.00024943165585580314</v>
      </c>
      <c r="AH51" s="38">
        <f>IF('IO model'!$D$34=0,0,'Z imported'!AH51/'IO model'!$D$34)</f>
        <v>0.0002093972149312229</v>
      </c>
      <c r="AI51" s="38">
        <f>IF('IO model'!$D$35=0,0,'Z imported'!AI51/'IO model'!$D$35)</f>
        <v>0.003961291832880432</v>
      </c>
      <c r="AJ51" s="38">
        <f>IF('IO model'!$D$36=0,0,'Z imported'!AJ51/'IO model'!$D$36)</f>
        <v>0.00021478762734235366</v>
      </c>
      <c r="AK51" s="38">
        <f>IF('IO model'!$D$37=0,0,'Z imported'!AK51/'IO model'!$D$37)</f>
        <v>0.0004229500593583757</v>
      </c>
      <c r="AL51" s="38">
        <f>IF('IO model'!$D$38=0,0,'Z imported'!AL51/'IO model'!$D$38)</f>
        <v>0.00030305416636952723</v>
      </c>
      <c r="AM51" s="38">
        <f>IF('IO model'!$D$39=0,0,'Z imported'!AM51/'IO model'!$D$39)</f>
        <v>0.0016828124477510232</v>
      </c>
      <c r="AN51" s="38">
        <f>IF('IO model'!$D$40=0,0,'Z imported'!AN51/'IO model'!$D$40)</f>
        <v>0.0011113789442943032</v>
      </c>
      <c r="AO51" s="38">
        <f>IF('IO model'!$D$41=0,0,'Z imported'!AO51/'IO model'!$D$41)</f>
        <v>0.001092193819826643</v>
      </c>
      <c r="AP51" s="38">
        <f>IF('IO model'!$D$42=0,0,'Z imported'!AP51/'IO model'!$D$42)</f>
        <v>0.0013871773322650315</v>
      </c>
      <c r="AQ51" s="38">
        <f>IF('IO model'!$D$43=0,0,'Z imported'!AQ51/'IO model'!$D$43)</f>
        <v>0.00040817515148079735</v>
      </c>
      <c r="AR51" s="38">
        <f>IF('IO model'!$D$44=0,0,'Z imported'!AR51/'IO model'!$D$44)</f>
        <v>0.0010865281723369778</v>
      </c>
      <c r="AS51" s="38">
        <f>IF('IO model'!$D$45=0,0,'Z imported'!AS51/'IO model'!$D$45)</f>
        <v>0.0013452525881978822</v>
      </c>
      <c r="AT51" s="38">
        <f>IF('IO model'!$D$46=0,0,'Z imported'!AT51/'IO model'!$D$46)</f>
        <v>0.00011258326134454196</v>
      </c>
      <c r="AU51" s="38">
        <f>IF('IO model'!$D$47=0,0,'Z imported'!AU51/'IO model'!$D$47)</f>
        <v>0.0015188470907327488</v>
      </c>
      <c r="AV51" s="38">
        <f>IF('IO model'!$D$48=0,0,'Z imported'!AV51/'IO model'!$D$48)</f>
        <v>0.0007936787579094693</v>
      </c>
      <c r="AW51" s="38">
        <f>IF('IO model'!$D$49=0,0,'Z imported'!AW51/'IO model'!$D$49)</f>
        <v>0.0007386868721008883</v>
      </c>
      <c r="AX51" s="38">
        <f>IF('IO model'!$D$50=0,0,'Z imported'!AX51/'IO model'!$D$50)</f>
        <v>0.0029172011780002373</v>
      </c>
      <c r="AY51" s="38">
        <f>IF('IO model'!$D$51=0,0,'Z imported'!AY51/'IO model'!$D$51)</f>
        <v>0.004848361204753238</v>
      </c>
      <c r="AZ51" s="38">
        <f>IF('IO model'!$D$52=0,0,'Z imported'!AZ51/'IO model'!$D$52)</f>
        <v>0.0006191014370970141</v>
      </c>
      <c r="BA51" s="38">
        <f>IF('IO model'!$D$53=0,0,'Z imported'!BA51/'IO model'!$D$53)</f>
        <v>0.00048179133625814743</v>
      </c>
      <c r="BB51" s="38">
        <f>IF('IO model'!$D$54=0,0,'Z imported'!BB51/'IO model'!$D$54)</f>
        <v>0.0007635055515709302</v>
      </c>
      <c r="BC51" s="38">
        <f>IF('IO model'!$D$55=0,0,'Z imported'!BC51/'IO model'!$D$55)</f>
        <v>0.0013482415657718719</v>
      </c>
      <c r="BD51" s="38">
        <f>IF('IO model'!$D$56=0,0,'Z imported'!BD51/'IO model'!$D$56)</f>
        <v>0.000415006905876406</v>
      </c>
      <c r="BE51" s="38">
        <f>IF('IO model'!$D$57=0,0,'Z imported'!BE51/'IO model'!$D$57)</f>
        <v>0.00021891214537715168</v>
      </c>
      <c r="BF51" s="38">
        <f>IF('IO model'!$D$58=0,0,'Z imported'!BF51/'IO model'!$D$58)</f>
        <v>0.0002610387332365933</v>
      </c>
      <c r="BG51" s="38">
        <f>IF('IO model'!$D$59=0,0,'Z imported'!BG51/'IO model'!$D$59)</f>
        <v>0.00026779183500481917</v>
      </c>
      <c r="BH51" s="38">
        <f>IF('IO model'!$D$60=0,0,'Z imported'!BH51/'IO model'!$D$60)</f>
        <v>0.0005411623818825816</v>
      </c>
      <c r="BI51" s="38">
        <f>IF('IO model'!$D$61=0,0,'Z imported'!BI51/'IO model'!$D$61)</f>
        <v>0.0004962828531348046</v>
      </c>
      <c r="BJ51" s="38">
        <f>IF('IO model'!$D$62=0,0,'Z imported'!BJ51/'IO model'!$D$62)</f>
        <v>0.001042658116831769</v>
      </c>
      <c r="BK51" s="38">
        <f>IF('IO model'!$D$63=0,0,'Z imported'!BK51/'IO model'!$D$63)</f>
        <v>0.00033119825027339483</v>
      </c>
      <c r="BL51" s="38">
        <f>IF('IO model'!$D$64=0,0,'Z imported'!BL51/'IO model'!$D$64)</f>
        <v>0.0004906128523594765</v>
      </c>
      <c r="BM51" s="38">
        <f>IF('IO model'!$D$65=0,0,'Z imported'!BM51/'IO model'!$D$65)</f>
        <v>0</v>
      </c>
      <c r="BN51" s="38">
        <f>IF('IO model'!$D$66=0,0,'Z imported'!BN51/'IO model'!$D$66)</f>
        <v>0</v>
      </c>
    </row>
    <row r="52" spans="1:66" x14ac:dyDescent="0.25">
      <c r="A52" s="36" t="s">
        <v>295</v>
      </c>
      <c r="B52" s="27" t="s">
        <v>364</v>
      </c>
      <c r="C52" s="38">
        <f>IF('IO model'!$D$3=0,0,'Z imported'!C52/'IO model'!$D$3)</f>
        <v>0.00007820771655289016</v>
      </c>
      <c r="D52" s="38">
        <f>IF('IO model'!$D$4=0,0,'Z imported'!D52/'IO model'!$D$4)</f>
        <v>0.000024019176910845617</v>
      </c>
      <c r="E52" s="38">
        <f>IF('IO model'!$D$5=0,0,'Z imported'!E52/'IO model'!$D$5)</f>
        <v>0.00012216724696108972</v>
      </c>
      <c r="F52" s="38">
        <f>IF('IO model'!$D$6=0,0,'Z imported'!F52/'IO model'!$D$6)</f>
        <v>0.00009824138735201817</v>
      </c>
      <c r="G52" s="38">
        <f>IF('IO model'!$D$7=0,0,'Z imported'!G52/'IO model'!$D$7)</f>
        <v>0.00014546690683054319</v>
      </c>
      <c r="H52" s="38">
        <f>IF('IO model'!$D$8=0,0,'Z imported'!H52/'IO model'!$D$8)</f>
        <v>0.0002599871060448759</v>
      </c>
      <c r="I52" s="38">
        <f>IF('IO model'!$D$9=0,0,'Z imported'!I52/'IO model'!$D$9)</f>
        <v>0.00006110155927784745</v>
      </c>
      <c r="J52" s="38">
        <f>IF('IO model'!$D$10=0,0,'Z imported'!J52/'IO model'!$D$10)</f>
        <v>0.00007935451157298126</v>
      </c>
      <c r="K52" s="38">
        <f>IF('IO model'!$D$11=0,0,'Z imported'!K52/'IO model'!$D$11)</f>
        <v>0.00013790142464966638</v>
      </c>
      <c r="L52" s="38">
        <f>IF('IO model'!$D$12=0,0,'Z imported'!L52/'IO model'!$D$12)</f>
        <v>0.00008688044644426622</v>
      </c>
      <c r="M52" s="38">
        <f>IF('IO model'!$D$13=0,0,'Z imported'!M52/'IO model'!$D$13)</f>
        <v>0.0005969335454432996</v>
      </c>
      <c r="N52" s="38">
        <f>IF('IO model'!$D$14=0,0,'Z imported'!N52/'IO model'!$D$14)</f>
        <v>0.0016313968815614484</v>
      </c>
      <c r="O52" s="38">
        <f>IF('IO model'!$D$15=0,0,'Z imported'!O52/'IO model'!$D$15)</f>
        <v>0.00018078068668072366</v>
      </c>
      <c r="P52" s="38">
        <f>IF('IO model'!$D$16=0,0,'Z imported'!P52/'IO model'!$D$16)</f>
        <v>0.00018999647848111175</v>
      </c>
      <c r="Q52" s="38">
        <f>IF('IO model'!$D$17=0,0,'Z imported'!Q52/'IO model'!$D$17)</f>
        <v>0.00009396778474424078</v>
      </c>
      <c r="R52" s="38">
        <f>IF('IO model'!$D$18=0,0,'Z imported'!R52/'IO model'!$D$18)</f>
        <v>0.00012191272424861684</v>
      </c>
      <c r="S52" s="38">
        <f>IF('IO model'!$D$19=0,0,'Z imported'!S52/'IO model'!$D$19)</f>
        <v>0.0005114102181446713</v>
      </c>
      <c r="T52" s="38">
        <f>IF('IO model'!$D$20=0,0,'Z imported'!T52/'IO model'!$D$20)</f>
        <v>0.00028574327899885536</v>
      </c>
      <c r="U52" s="38">
        <f>IF('IO model'!$D$21=0,0,'Z imported'!U52/'IO model'!$D$21)</f>
        <v>0.0002343646982984768</v>
      </c>
      <c r="V52" s="38">
        <f>IF('IO model'!$D$22=0,0,'Z imported'!V52/'IO model'!$D$22)</f>
        <v>0.00022450489992840132</v>
      </c>
      <c r="W52" s="38">
        <f>IF('IO model'!$D$23=0,0,'Z imported'!W52/'IO model'!$D$23)</f>
        <v>0.00022059330070604513</v>
      </c>
      <c r="X52" s="38">
        <f>IF('IO model'!$D$24=0,0,'Z imported'!X52/'IO model'!$D$24)</f>
        <v>0.00024608531481419305</v>
      </c>
      <c r="Y52" s="38">
        <f>IF('IO model'!$D$25=0,0,'Z imported'!Y52/'IO model'!$D$25)</f>
        <v>0.00011353577573116023</v>
      </c>
      <c r="Z52" s="38">
        <f>IF('IO model'!$D$26=0,0,'Z imported'!Z52/'IO model'!$D$26)</f>
        <v>0.00008554167929031478</v>
      </c>
      <c r="AA52" s="38">
        <f>IF('IO model'!$D$27=0,0,'Z imported'!AA52/'IO model'!$D$27)</f>
        <v>0.00018958751174230919</v>
      </c>
      <c r="AB52" s="38">
        <f>IF('IO model'!$D$28=0,0,'Z imported'!AB52/'IO model'!$D$28)</f>
        <v>0.00028106238139993144</v>
      </c>
      <c r="AC52" s="38">
        <f>IF('IO model'!$D$29=0,0,'Z imported'!AC52/'IO model'!$D$29)</f>
        <v>0.00016343870415702058</v>
      </c>
      <c r="AD52" s="38">
        <f>IF('IO model'!$D$30=0,0,'Z imported'!AD52/'IO model'!$D$30)</f>
        <v>0.00017846079167176408</v>
      </c>
      <c r="AE52" s="38">
        <f>IF('IO model'!$D$31=0,0,'Z imported'!AE52/'IO model'!$D$31)</f>
        <v>0.000226901186831084</v>
      </c>
      <c r="AF52" s="38">
        <f>IF('IO model'!$D$32=0,0,'Z imported'!AF52/'IO model'!$D$32)</f>
        <v>0.00019038369630392443</v>
      </c>
      <c r="AG52" s="38">
        <f>IF('IO model'!$D$33=0,0,'Z imported'!AG52/'IO model'!$D$33)</f>
        <v>0.0002824560962728487</v>
      </c>
      <c r="AH52" s="38">
        <f>IF('IO model'!$D$34=0,0,'Z imported'!AH52/'IO model'!$D$34)</f>
        <v>0.0005809914529034339</v>
      </c>
      <c r="AI52" s="38">
        <f>IF('IO model'!$D$35=0,0,'Z imported'!AI52/'IO model'!$D$35)</f>
        <v>0.0011995862186777347</v>
      </c>
      <c r="AJ52" s="38">
        <f>IF('IO model'!$D$36=0,0,'Z imported'!AJ52/'IO model'!$D$36)</f>
        <v>0.00030854854756822564</v>
      </c>
      <c r="AK52" s="38">
        <f>IF('IO model'!$D$37=0,0,'Z imported'!AK52/'IO model'!$D$37)</f>
        <v>0.00008237488881120574</v>
      </c>
      <c r="AL52" s="38">
        <f>IF('IO model'!$D$38=0,0,'Z imported'!AL52/'IO model'!$D$38)</f>
        <v>0.00015592080529941476</v>
      </c>
      <c r="AM52" s="38">
        <f>IF('IO model'!$D$39=0,0,'Z imported'!AM52/'IO model'!$D$39)</f>
        <v>0.000244920608668382</v>
      </c>
      <c r="AN52" s="38">
        <f>IF('IO model'!$D$40=0,0,'Z imported'!AN52/'IO model'!$D$40)</f>
        <v>0.002443527115792011</v>
      </c>
      <c r="AO52" s="38">
        <f>IF('IO model'!$D$41=0,0,'Z imported'!AO52/'IO model'!$D$41)</f>
        <v>0.00037025980331799254</v>
      </c>
      <c r="AP52" s="38">
        <f>IF('IO model'!$D$42=0,0,'Z imported'!AP52/'IO model'!$D$42)</f>
        <v>0.0021156472804756267</v>
      </c>
      <c r="AQ52" s="38">
        <f>IF('IO model'!$D$43=0,0,'Z imported'!AQ52/'IO model'!$D$43)</f>
        <v>0.00005308913449970441</v>
      </c>
      <c r="AR52" s="38">
        <f>IF('IO model'!$D$44=0,0,'Z imported'!AR52/'IO model'!$D$44)</f>
        <v>0.00010593587365065741</v>
      </c>
      <c r="AS52" s="38">
        <f>IF('IO model'!$D$45=0,0,'Z imported'!AS52/'IO model'!$D$45)</f>
        <v>0.00014647449384389547</v>
      </c>
      <c r="AT52" s="38">
        <f>IF('IO model'!$D$46=0,0,'Z imported'!AT52/'IO model'!$D$46)</f>
        <v>0.000010622851955003116</v>
      </c>
      <c r="AU52" s="38">
        <f>IF('IO model'!$D$47=0,0,'Z imported'!AU52/'IO model'!$D$47)</f>
        <v>0.0003468400167132265</v>
      </c>
      <c r="AV52" s="38">
        <f>IF('IO model'!$D$48=0,0,'Z imported'!AV52/'IO model'!$D$48)</f>
        <v>0.00020873372222626106</v>
      </c>
      <c r="AW52" s="38">
        <f>IF('IO model'!$D$49=0,0,'Z imported'!AW52/'IO model'!$D$49)</f>
        <v>0.0002642821278905603</v>
      </c>
      <c r="AX52" s="38">
        <f>IF('IO model'!$D$50=0,0,'Z imported'!AX52/'IO model'!$D$50)</f>
        <v>0.0002849440102394514</v>
      </c>
      <c r="AY52" s="38">
        <f>IF('IO model'!$D$51=0,0,'Z imported'!AY52/'IO model'!$D$51)</f>
        <v>0.0002691485687809782</v>
      </c>
      <c r="AZ52" s="38">
        <f>IF('IO model'!$D$52=0,0,'Z imported'!AZ52/'IO model'!$D$52)</f>
        <v>0.0017587800580397418</v>
      </c>
      <c r="BA52" s="38">
        <f>IF('IO model'!$D$53=0,0,'Z imported'!BA52/'IO model'!$D$53)</f>
        <v>0.00003950517195699605</v>
      </c>
      <c r="BB52" s="38">
        <f>IF('IO model'!$D$54=0,0,'Z imported'!BB52/'IO model'!$D$54)</f>
        <v>0.00016275353450414818</v>
      </c>
      <c r="BC52" s="38">
        <f>IF('IO model'!$D$55=0,0,'Z imported'!BC52/'IO model'!$D$55)</f>
        <v>0.0003211143750164553</v>
      </c>
      <c r="BD52" s="38">
        <f>IF('IO model'!$D$56=0,0,'Z imported'!BD52/'IO model'!$D$56)</f>
        <v>0.00007308910620097723</v>
      </c>
      <c r="BE52" s="38">
        <f>IF('IO model'!$D$57=0,0,'Z imported'!BE52/'IO model'!$D$57)</f>
        <v>0.00006026173716477953</v>
      </c>
      <c r="BF52" s="38">
        <f>IF('IO model'!$D$58=0,0,'Z imported'!BF52/'IO model'!$D$58)</f>
        <v>0.00007343209325317729</v>
      </c>
      <c r="BG52" s="38">
        <f>IF('IO model'!$D$59=0,0,'Z imported'!BG52/'IO model'!$D$59)</f>
        <v>0.00006860782549710243</v>
      </c>
      <c r="BH52" s="38">
        <f>IF('IO model'!$D$60=0,0,'Z imported'!BH52/'IO model'!$D$60)</f>
        <v>0.00025050581225854985</v>
      </c>
      <c r="BI52" s="38">
        <f>IF('IO model'!$D$61=0,0,'Z imported'!BI52/'IO model'!$D$61)</f>
        <v>0.0001843503522847446</v>
      </c>
      <c r="BJ52" s="38">
        <f>IF('IO model'!$D$62=0,0,'Z imported'!BJ52/'IO model'!$D$62)</f>
        <v>0.00007188762526418701</v>
      </c>
      <c r="BK52" s="38">
        <f>IF('IO model'!$D$63=0,0,'Z imported'!BK52/'IO model'!$D$63)</f>
        <v>0.00010935791282612091</v>
      </c>
      <c r="BL52" s="38">
        <f>IF('IO model'!$D$64=0,0,'Z imported'!BL52/'IO model'!$D$64)</f>
        <v>0.00021109612458278018</v>
      </c>
      <c r="BM52" s="38">
        <f>IF('IO model'!$D$65=0,0,'Z imported'!BM52/'IO model'!$D$65)</f>
        <v>0</v>
      </c>
      <c r="BN52" s="38">
        <f>IF('IO model'!$D$66=0,0,'Z imported'!BN52/'IO model'!$D$66)</f>
        <v>0</v>
      </c>
    </row>
    <row r="53" spans="1:66" x14ac:dyDescent="0.25">
      <c r="A53" s="36" t="s">
        <v>296</v>
      </c>
      <c r="B53" s="27" t="s">
        <v>365</v>
      </c>
      <c r="C53" s="38">
        <f>IF('IO model'!$D$3=0,0,'Z imported'!C53/'IO model'!$D$3)</f>
        <v>0.0008611577360611767</v>
      </c>
      <c r="D53" s="38">
        <f>IF('IO model'!$D$4=0,0,'Z imported'!D53/'IO model'!$D$4)</f>
        <v>0.0005300231704993266</v>
      </c>
      <c r="E53" s="38">
        <f>IF('IO model'!$D$5=0,0,'Z imported'!E53/'IO model'!$D$5)</f>
        <v>0.002334751830811937</v>
      </c>
      <c r="F53" s="38">
        <f>IF('IO model'!$D$6=0,0,'Z imported'!F53/'IO model'!$D$6)</f>
        <v>0.0005591495784801783</v>
      </c>
      <c r="G53" s="38">
        <f>IF('IO model'!$D$7=0,0,'Z imported'!G53/'IO model'!$D$7)</f>
        <v>0.00047319053000871174</v>
      </c>
      <c r="H53" s="38">
        <f>IF('IO model'!$D$8=0,0,'Z imported'!H53/'IO model'!$D$8)</f>
        <v>0.0006627036199691179</v>
      </c>
      <c r="I53" s="38">
        <f>IF('IO model'!$D$9=0,0,'Z imported'!I53/'IO model'!$D$9)</f>
        <v>0.0005855566097460382</v>
      </c>
      <c r="J53" s="38">
        <f>IF('IO model'!$D$10=0,0,'Z imported'!J53/'IO model'!$D$10)</f>
        <v>0.0006043496135614618</v>
      </c>
      <c r="K53" s="38">
        <f>IF('IO model'!$D$11=0,0,'Z imported'!K53/'IO model'!$D$11)</f>
        <v>0.001224052851787245</v>
      </c>
      <c r="L53" s="38">
        <f>IF('IO model'!$D$12=0,0,'Z imported'!L53/'IO model'!$D$12)</f>
        <v>0.00020461906414146424</v>
      </c>
      <c r="M53" s="38">
        <f>IF('IO model'!$D$13=0,0,'Z imported'!M53/'IO model'!$D$13)</f>
        <v>0.0004577856255313583</v>
      </c>
      <c r="N53" s="38">
        <f>IF('IO model'!$D$14=0,0,'Z imported'!N53/'IO model'!$D$14)</f>
        <v>0.0005565372403611143</v>
      </c>
      <c r="O53" s="38">
        <f>IF('IO model'!$D$15=0,0,'Z imported'!O53/'IO model'!$D$15)</f>
        <v>0.0007135932221536783</v>
      </c>
      <c r="P53" s="38">
        <f>IF('IO model'!$D$16=0,0,'Z imported'!P53/'IO model'!$D$16)</f>
        <v>0.0005880485066653024</v>
      </c>
      <c r="Q53" s="38">
        <f>IF('IO model'!$D$17=0,0,'Z imported'!Q53/'IO model'!$D$17)</f>
        <v>0.0004056706478810564</v>
      </c>
      <c r="R53" s="38">
        <f>IF('IO model'!$D$18=0,0,'Z imported'!R53/'IO model'!$D$18)</f>
        <v>0.0006719598974333212</v>
      </c>
      <c r="S53" s="38">
        <f>IF('IO model'!$D$19=0,0,'Z imported'!S53/'IO model'!$D$19)</f>
        <v>0.0005162613385364579</v>
      </c>
      <c r="T53" s="38">
        <f>IF('IO model'!$D$20=0,0,'Z imported'!T53/'IO model'!$D$20)</f>
        <v>0.0005904322976588518</v>
      </c>
      <c r="U53" s="38">
        <f>IF('IO model'!$D$21=0,0,'Z imported'!U53/'IO model'!$D$21)</f>
        <v>0.0005438982037186033</v>
      </c>
      <c r="V53" s="38">
        <f>IF('IO model'!$D$22=0,0,'Z imported'!V53/'IO model'!$D$22)</f>
        <v>0.0003572048221909137</v>
      </c>
      <c r="W53" s="38">
        <f>IF('IO model'!$D$23=0,0,'Z imported'!W53/'IO model'!$D$23)</f>
        <v>0.0007145464059415083</v>
      </c>
      <c r="X53" s="38">
        <f>IF('IO model'!$D$24=0,0,'Z imported'!X53/'IO model'!$D$24)</f>
        <v>0.0005961050659287204</v>
      </c>
      <c r="Y53" s="38">
        <f>IF('IO model'!$D$25=0,0,'Z imported'!Y53/'IO model'!$D$25)</f>
        <v>0.0006852695035202172</v>
      </c>
      <c r="Z53" s="38">
        <f>IF('IO model'!$D$26=0,0,'Z imported'!Z53/'IO model'!$D$26)</f>
        <v>0.00015259992683418363</v>
      </c>
      <c r="AA53" s="38">
        <f>IF('IO model'!$D$27=0,0,'Z imported'!AA53/'IO model'!$D$27)</f>
        <v>0.0006400360358819312</v>
      </c>
      <c r="AB53" s="38">
        <f>IF('IO model'!$D$28=0,0,'Z imported'!AB53/'IO model'!$D$28)</f>
        <v>0.0005342593369817546</v>
      </c>
      <c r="AC53" s="38">
        <f>IF('IO model'!$D$29=0,0,'Z imported'!AC53/'IO model'!$D$29)</f>
        <v>0.00016504670351678944</v>
      </c>
      <c r="AD53" s="38">
        <f>IF('IO model'!$D$30=0,0,'Z imported'!AD53/'IO model'!$D$30)</f>
        <v>0.0003286140094921449</v>
      </c>
      <c r="AE53" s="38">
        <f>IF('IO model'!$D$31=0,0,'Z imported'!AE53/'IO model'!$D$31)</f>
        <v>0.00023875973848092058</v>
      </c>
      <c r="AF53" s="38">
        <f>IF('IO model'!$D$32=0,0,'Z imported'!AF53/'IO model'!$D$32)</f>
        <v>0.00018494161313872324</v>
      </c>
      <c r="AG53" s="38">
        <f>IF('IO model'!$D$33=0,0,'Z imported'!AG53/'IO model'!$D$33)</f>
        <v>0.0002452874123524876</v>
      </c>
      <c r="AH53" s="38">
        <f>IF('IO model'!$D$34=0,0,'Z imported'!AH53/'IO model'!$D$34)</f>
        <v>0.0004346708580437065</v>
      </c>
      <c r="AI53" s="38">
        <f>IF('IO model'!$D$35=0,0,'Z imported'!AI53/'IO model'!$D$35)</f>
        <v>0.0008262972582242201</v>
      </c>
      <c r="AJ53" s="38">
        <f>IF('IO model'!$D$36=0,0,'Z imported'!AJ53/'IO model'!$D$36)</f>
        <v>0.000756625586214418</v>
      </c>
      <c r="AK53" s="38">
        <f>IF('IO model'!$D$37=0,0,'Z imported'!AK53/'IO model'!$D$37)</f>
        <v>0.0010293399971618735</v>
      </c>
      <c r="AL53" s="38">
        <f>IF('IO model'!$D$38=0,0,'Z imported'!AL53/'IO model'!$D$38)</f>
        <v>0.0002816488535032781</v>
      </c>
      <c r="AM53" s="38">
        <f>IF('IO model'!$D$39=0,0,'Z imported'!AM53/'IO model'!$D$39)</f>
        <v>0.000320836959694744</v>
      </c>
      <c r="AN53" s="38">
        <f>IF('IO model'!$D$40=0,0,'Z imported'!AN53/'IO model'!$D$40)</f>
        <v>0.0004623985388669728</v>
      </c>
      <c r="AO53" s="38">
        <f>IF('IO model'!$D$41=0,0,'Z imported'!AO53/'IO model'!$D$41)</f>
        <v>0.00032350542815391664</v>
      </c>
      <c r="AP53" s="38">
        <f>IF('IO model'!$D$42=0,0,'Z imported'!AP53/'IO model'!$D$42)</f>
        <v>0.00035198796999465844</v>
      </c>
      <c r="AQ53" s="38">
        <f>IF('IO model'!$D$43=0,0,'Z imported'!AQ53/'IO model'!$D$43)</f>
        <v>0.0001702926865103385</v>
      </c>
      <c r="AR53" s="38">
        <f>IF('IO model'!$D$44=0,0,'Z imported'!AR53/'IO model'!$D$44)</f>
        <v>0.00018869048553775918</v>
      </c>
      <c r="AS53" s="38">
        <f>IF('IO model'!$D$45=0,0,'Z imported'!AS53/'IO model'!$D$45)</f>
        <v>0.000299373307593225</v>
      </c>
      <c r="AT53" s="38">
        <f>IF('IO model'!$D$46=0,0,'Z imported'!AT53/'IO model'!$D$46)</f>
        <v>0.000048561608937157105</v>
      </c>
      <c r="AU53" s="38">
        <f>IF('IO model'!$D$47=0,0,'Z imported'!AU53/'IO model'!$D$47)</f>
        <v>0.0003146517110685971</v>
      </c>
      <c r="AV53" s="38">
        <f>IF('IO model'!$D$48=0,0,'Z imported'!AV53/'IO model'!$D$48)</f>
        <v>0.0006215180382955018</v>
      </c>
      <c r="AW53" s="38">
        <f>IF('IO model'!$D$49=0,0,'Z imported'!AW53/'IO model'!$D$49)</f>
        <v>0.00036975065042315676</v>
      </c>
      <c r="AX53" s="38">
        <f>IF('IO model'!$D$50=0,0,'Z imported'!AX53/'IO model'!$D$50)</f>
        <v>0.0005449843773075686</v>
      </c>
      <c r="AY53" s="38">
        <f>IF('IO model'!$D$51=0,0,'Z imported'!AY53/'IO model'!$D$51)</f>
        <v>0.0005346101708663265</v>
      </c>
      <c r="AZ53" s="38">
        <f>IF('IO model'!$D$52=0,0,'Z imported'!AZ53/'IO model'!$D$52)</f>
        <v>0.00029774409315888844</v>
      </c>
      <c r="BA53" s="38">
        <f>IF('IO model'!$D$53=0,0,'Z imported'!BA53/'IO model'!$D$53)</f>
        <v>0.001426909634924977</v>
      </c>
      <c r="BB53" s="38">
        <f>IF('IO model'!$D$54=0,0,'Z imported'!BB53/'IO model'!$D$54)</f>
        <v>0.0004052882133730749</v>
      </c>
      <c r="BC53" s="38">
        <f>IF('IO model'!$D$55=0,0,'Z imported'!BC53/'IO model'!$D$55)</f>
        <v>0.0005822059068746372</v>
      </c>
      <c r="BD53" s="38">
        <f>IF('IO model'!$D$56=0,0,'Z imported'!BD53/'IO model'!$D$56)</f>
        <v>0.00008290392903367989</v>
      </c>
      <c r="BE53" s="38">
        <f>IF('IO model'!$D$57=0,0,'Z imported'!BE53/'IO model'!$D$57)</f>
        <v>0.00010633178227317866</v>
      </c>
      <c r="BF53" s="38">
        <f>IF('IO model'!$D$58=0,0,'Z imported'!BF53/'IO model'!$D$58)</f>
        <v>0.0003394938686992713</v>
      </c>
      <c r="BG53" s="38">
        <f>IF('IO model'!$D$59=0,0,'Z imported'!BG53/'IO model'!$D$59)</f>
        <v>0.00033971939399371677</v>
      </c>
      <c r="BH53" s="38">
        <f>IF('IO model'!$D$60=0,0,'Z imported'!BH53/'IO model'!$D$60)</f>
        <v>0.00027930961645552594</v>
      </c>
      <c r="BI53" s="38">
        <f>IF('IO model'!$D$61=0,0,'Z imported'!BI53/'IO model'!$D$61)</f>
        <v>0.0004377589317745682</v>
      </c>
      <c r="BJ53" s="38">
        <f>IF('IO model'!$D$62=0,0,'Z imported'!BJ53/'IO model'!$D$62)</f>
        <v>0.00038416746941181555</v>
      </c>
      <c r="BK53" s="38">
        <f>IF('IO model'!$D$63=0,0,'Z imported'!BK53/'IO model'!$D$63)</f>
        <v>0.0016184971098265894</v>
      </c>
      <c r="BL53" s="38">
        <f>IF('IO model'!$D$64=0,0,'Z imported'!BL53/'IO model'!$D$64)</f>
        <v>0.0004497726473522554</v>
      </c>
      <c r="BM53" s="38">
        <f>IF('IO model'!$D$65=0,0,'Z imported'!BM53/'IO model'!$D$65)</f>
        <v>0</v>
      </c>
      <c r="BN53" s="38">
        <f>IF('IO model'!$D$66=0,0,'Z imported'!BN53/'IO model'!$D$66)</f>
        <v>0</v>
      </c>
    </row>
    <row r="54" spans="1:66" x14ac:dyDescent="0.25">
      <c r="A54" s="36" t="s">
        <v>297</v>
      </c>
      <c r="B54" s="27" t="s">
        <v>366</v>
      </c>
      <c r="C54" s="38">
        <f>IF('IO model'!$D$3=0,0,'Z imported'!C54/'IO model'!$D$3)</f>
        <v>0.0002595867734690796</v>
      </c>
      <c r="D54" s="38">
        <f>IF('IO model'!$D$4=0,0,'Z imported'!D54/'IO model'!$D$4)</f>
        <v>0.000622897321221263</v>
      </c>
      <c r="E54" s="38">
        <f>IF('IO model'!$D$5=0,0,'Z imported'!E54/'IO model'!$D$5)</f>
        <v>0.004038306218991577</v>
      </c>
      <c r="F54" s="38">
        <f>IF('IO model'!$D$6=0,0,'Z imported'!F54/'IO model'!$D$6)</f>
        <v>0.0007290061827803966</v>
      </c>
      <c r="G54" s="38">
        <f>IF('IO model'!$D$7=0,0,'Z imported'!G54/'IO model'!$D$7)</f>
        <v>0.000178945633491088</v>
      </c>
      <c r="H54" s="38">
        <f>IF('IO model'!$D$8=0,0,'Z imported'!H54/'IO model'!$D$8)</f>
        <v>0.0005788226448769366</v>
      </c>
      <c r="I54" s="38">
        <f>IF('IO model'!$D$9=0,0,'Z imported'!I54/'IO model'!$D$9)</f>
        <v>0.0005397304402876526</v>
      </c>
      <c r="J54" s="38">
        <f>IF('IO model'!$D$10=0,0,'Z imported'!J54/'IO model'!$D$10)</f>
        <v>0.0005994179772490166</v>
      </c>
      <c r="K54" s="38">
        <f>IF('IO model'!$D$11=0,0,'Z imported'!K54/'IO model'!$D$11)</f>
        <v>0.0012112578742424305</v>
      </c>
      <c r="L54" s="38">
        <f>IF('IO model'!$D$12=0,0,'Z imported'!L54/'IO model'!$D$12)</f>
        <v>0.0002863564820435751</v>
      </c>
      <c r="M54" s="38">
        <f>IF('IO model'!$D$13=0,0,'Z imported'!M54/'IO model'!$D$13)</f>
        <v>0.00034747583624669367</v>
      </c>
      <c r="N54" s="38">
        <f>IF('IO model'!$D$14=0,0,'Z imported'!N54/'IO model'!$D$14)</f>
        <v>0.00044377655191270667</v>
      </c>
      <c r="O54" s="38">
        <f>IF('IO model'!$D$15=0,0,'Z imported'!O54/'IO model'!$D$15)</f>
        <v>0.0005182379684847411</v>
      </c>
      <c r="P54" s="38">
        <f>IF('IO model'!$D$16=0,0,'Z imported'!P54/'IO model'!$D$16)</f>
        <v>0.0005884247373157599</v>
      </c>
      <c r="Q54" s="38">
        <f>IF('IO model'!$D$17=0,0,'Z imported'!Q54/'IO model'!$D$17)</f>
        <v>0.000407061291629914</v>
      </c>
      <c r="R54" s="38">
        <f>IF('IO model'!$D$18=0,0,'Z imported'!R54/'IO model'!$D$18)</f>
        <v>0.0003150211995348118</v>
      </c>
      <c r="S54" s="38">
        <f>IF('IO model'!$D$19=0,0,'Z imported'!S54/'IO model'!$D$19)</f>
        <v>0.00037506820292287674</v>
      </c>
      <c r="T54" s="38">
        <f>IF('IO model'!$D$20=0,0,'Z imported'!T54/'IO model'!$D$20)</f>
        <v>0.00046014789615347006</v>
      </c>
      <c r="U54" s="38">
        <f>IF('IO model'!$D$21=0,0,'Z imported'!U54/'IO model'!$D$21)</f>
        <v>0.0002436026156720129</v>
      </c>
      <c r="V54" s="38">
        <f>IF('IO model'!$D$22=0,0,'Z imported'!V54/'IO model'!$D$22)</f>
        <v>0.00022756506585059765</v>
      </c>
      <c r="W54" s="38">
        <f>IF('IO model'!$D$23=0,0,'Z imported'!W54/'IO model'!$D$23)</f>
        <v>0.0006467561058906472</v>
      </c>
      <c r="X54" s="38">
        <f>IF('IO model'!$D$24=0,0,'Z imported'!X54/'IO model'!$D$24)</f>
        <v>0.00047395531604997707</v>
      </c>
      <c r="Y54" s="38">
        <f>IF('IO model'!$D$25=0,0,'Z imported'!Y54/'IO model'!$D$25)</f>
        <v>0.0005145603550101513</v>
      </c>
      <c r="Z54" s="38">
        <f>IF('IO model'!$D$26=0,0,'Z imported'!Z54/'IO model'!$D$26)</f>
        <v>0.00015242134295257546</v>
      </c>
      <c r="AA54" s="38">
        <f>IF('IO model'!$D$27=0,0,'Z imported'!AA54/'IO model'!$D$27)</f>
        <v>0.0008923442282006434</v>
      </c>
      <c r="AB54" s="38">
        <f>IF('IO model'!$D$28=0,0,'Z imported'!AB54/'IO model'!$D$28)</f>
        <v>0.0007496143562673815</v>
      </c>
      <c r="AC54" s="38">
        <f>IF('IO model'!$D$29=0,0,'Z imported'!AC54/'IO model'!$D$29)</f>
        <v>0.00019048607800338928</v>
      </c>
      <c r="AD54" s="38">
        <f>IF('IO model'!$D$30=0,0,'Z imported'!AD54/'IO model'!$D$30)</f>
        <v>0.00045021350064504347</v>
      </c>
      <c r="AE54" s="38">
        <f>IF('IO model'!$D$31=0,0,'Z imported'!AE54/'IO model'!$D$31)</f>
        <v>0.00021487241673651293</v>
      </c>
      <c r="AF54" s="38">
        <f>IF('IO model'!$D$32=0,0,'Z imported'!AF54/'IO model'!$D$32)</f>
        <v>0.00021188438553037517</v>
      </c>
      <c r="AG54" s="38">
        <f>IF('IO model'!$D$33=0,0,'Z imported'!AG54/'IO model'!$D$33)</f>
        <v>0.0005751432936945076</v>
      </c>
      <c r="AH54" s="38">
        <f>IF('IO model'!$D$34=0,0,'Z imported'!AH54/'IO model'!$D$34)</f>
        <v>0.0010478442599632096</v>
      </c>
      <c r="AI54" s="38">
        <f>IF('IO model'!$D$35=0,0,'Z imported'!AI54/'IO model'!$D$35)</f>
        <v>0.007801106580325141</v>
      </c>
      <c r="AJ54" s="38">
        <f>IF('IO model'!$D$36=0,0,'Z imported'!AJ54/'IO model'!$D$36)</f>
        <v>0.0009967314442409093</v>
      </c>
      <c r="AK54" s="38">
        <f>IF('IO model'!$D$37=0,0,'Z imported'!AK54/'IO model'!$D$37)</f>
        <v>0.0004160277997944089</v>
      </c>
      <c r="AL54" s="38">
        <f>IF('IO model'!$D$38=0,0,'Z imported'!AL54/'IO model'!$D$38)</f>
        <v>0.00048195751811480945</v>
      </c>
      <c r="AM54" s="38">
        <f>IF('IO model'!$D$39=0,0,'Z imported'!AM54/'IO model'!$D$39)</f>
        <v>0.0004252219423559917</v>
      </c>
      <c r="AN54" s="38">
        <f>IF('IO model'!$D$40=0,0,'Z imported'!AN54/'IO model'!$D$40)</f>
        <v>0.0007741409121883154</v>
      </c>
      <c r="AO54" s="38">
        <f>IF('IO model'!$D$41=0,0,'Z imported'!AO54/'IO model'!$D$41)</f>
        <v>0.0004454733633645494</v>
      </c>
      <c r="AP54" s="38">
        <f>IF('IO model'!$D$42=0,0,'Z imported'!AP54/'IO model'!$D$42)</f>
        <v>0.00022180685222601544</v>
      </c>
      <c r="AQ54" s="38">
        <f>IF('IO model'!$D$43=0,0,'Z imported'!AQ54/'IO model'!$D$43)</f>
        <v>0.00011408771115963565</v>
      </c>
      <c r="AR54" s="38">
        <f>IF('IO model'!$D$44=0,0,'Z imported'!AR54/'IO model'!$D$44)</f>
        <v>0.00025125496621144155</v>
      </c>
      <c r="AS54" s="38">
        <f>IF('IO model'!$D$45=0,0,'Z imported'!AS54/'IO model'!$D$45)</f>
        <v>0.0002688577880424134</v>
      </c>
      <c r="AT54" s="38">
        <f>IF('IO model'!$D$46=0,0,'Z imported'!AT54/'IO model'!$D$46)</f>
        <v>0.00004822964481356325</v>
      </c>
      <c r="AU54" s="38">
        <f>IF('IO model'!$D$47=0,0,'Z imported'!AU54/'IO model'!$D$47)</f>
        <v>0.0003242641091926097</v>
      </c>
      <c r="AV54" s="38">
        <f>IF('IO model'!$D$48=0,0,'Z imported'!AV54/'IO model'!$D$48)</f>
        <v>0.0003195677606305899</v>
      </c>
      <c r="AW54" s="38">
        <f>IF('IO model'!$D$49=0,0,'Z imported'!AW54/'IO model'!$D$49)</f>
        <v>0.0005110540377544733</v>
      </c>
      <c r="AX54" s="38">
        <f>IF('IO model'!$D$50=0,0,'Z imported'!AX54/'IO model'!$D$50)</f>
        <v>0.0006695025931642394</v>
      </c>
      <c r="AY54" s="38">
        <f>IF('IO model'!$D$51=0,0,'Z imported'!AY54/'IO model'!$D$51)</f>
        <v>0.0006304713049527024</v>
      </c>
      <c r="AZ54" s="38">
        <f>IF('IO model'!$D$52=0,0,'Z imported'!AZ54/'IO model'!$D$52)</f>
        <v>0.000607973353396454</v>
      </c>
      <c r="BA54" s="38">
        <f>IF('IO model'!$D$53=0,0,'Z imported'!BA54/'IO model'!$D$53)</f>
        <v>0.0003134649513979034</v>
      </c>
      <c r="BB54" s="38">
        <f>IF('IO model'!$D$54=0,0,'Z imported'!BB54/'IO model'!$D$54)</f>
        <v>0.012868698586038774</v>
      </c>
      <c r="BC54" s="38">
        <f>IF('IO model'!$D$55=0,0,'Z imported'!BC54/'IO model'!$D$55)</f>
        <v>0.00023335251556832695</v>
      </c>
      <c r="BD54" s="38">
        <f>IF('IO model'!$D$56=0,0,'Z imported'!BD54/'IO model'!$D$56)</f>
        <v>0.00016873142231539883</v>
      </c>
      <c r="BE54" s="38">
        <f>IF('IO model'!$D$57=0,0,'Z imported'!BE54/'IO model'!$D$57)</f>
        <v>0.00015790905116465077</v>
      </c>
      <c r="BF54" s="38">
        <f>IF('IO model'!$D$58=0,0,'Z imported'!BF54/'IO model'!$D$58)</f>
        <v>0.00017748082473569233</v>
      </c>
      <c r="BG54" s="38">
        <f>IF('IO model'!$D$59=0,0,'Z imported'!BG54/'IO model'!$D$59)</f>
        <v>0.00020582347649130724</v>
      </c>
      <c r="BH54" s="38">
        <f>IF('IO model'!$D$60=0,0,'Z imported'!BH54/'IO model'!$D$60)</f>
        <v>0.0005599284967381873</v>
      </c>
      <c r="BI54" s="38">
        <f>IF('IO model'!$D$61=0,0,'Z imported'!BI54/'IO model'!$D$61)</f>
        <v>0.0008181644206161047</v>
      </c>
      <c r="BJ54" s="38">
        <f>IF('IO model'!$D$62=0,0,'Z imported'!BJ54/'IO model'!$D$62)</f>
        <v>0.0005411700429888</v>
      </c>
      <c r="BK54" s="38">
        <f>IF('IO model'!$D$63=0,0,'Z imported'!BK54/'IO model'!$D$63)</f>
        <v>0.0025964693016716136</v>
      </c>
      <c r="BL54" s="38">
        <f>IF('IO model'!$D$64=0,0,'Z imported'!BL54/'IO model'!$D$64)</f>
        <v>0.0005298618805482347</v>
      </c>
      <c r="BM54" s="38">
        <f>IF('IO model'!$D$65=0,0,'Z imported'!BM54/'IO model'!$D$65)</f>
        <v>0</v>
      </c>
      <c r="BN54" s="38">
        <f>IF('IO model'!$D$66=0,0,'Z imported'!BN54/'IO model'!$D$66)</f>
        <v>0</v>
      </c>
    </row>
    <row r="55" spans="1:66" x14ac:dyDescent="0.25">
      <c r="A55" s="36" t="s">
        <v>298</v>
      </c>
      <c r="B55" s="27" t="s">
        <v>367</v>
      </c>
      <c r="C55" s="38">
        <f>IF('IO model'!$D$3=0,0,'Z imported'!C55/'IO model'!$D$3)</f>
        <v>0.0007777128956319769</v>
      </c>
      <c r="D55" s="38">
        <f>IF('IO model'!$D$4=0,0,'Z imported'!D55/'IO model'!$D$4)</f>
        <v>0.0010040015948733468</v>
      </c>
      <c r="E55" s="38">
        <f>IF('IO model'!$D$5=0,0,'Z imported'!E55/'IO model'!$D$5)</f>
        <v>0.0011402276383035038</v>
      </c>
      <c r="F55" s="38">
        <f>IF('IO model'!$D$6=0,0,'Z imported'!F55/'IO model'!$D$6)</f>
        <v>0.0014038418809461284</v>
      </c>
      <c r="G55" s="38">
        <f>IF('IO model'!$D$7=0,0,'Z imported'!G55/'IO model'!$D$7)</f>
        <v>0.001561727414000141</v>
      </c>
      <c r="H55" s="38">
        <f>IF('IO model'!$D$8=0,0,'Z imported'!H55/'IO model'!$D$8)</f>
        <v>0.0017623788117535249</v>
      </c>
      <c r="I55" s="38">
        <f>IF('IO model'!$D$9=0,0,'Z imported'!I55/'IO model'!$D$9)</f>
        <v>0.001388363208035534</v>
      </c>
      <c r="J55" s="38">
        <f>IF('IO model'!$D$10=0,0,'Z imported'!J55/'IO model'!$D$10)</f>
        <v>0.0017041045112367332</v>
      </c>
      <c r="K55" s="38">
        <f>IF('IO model'!$D$11=0,0,'Z imported'!K55/'IO model'!$D$11)</f>
        <v>0.0024964422854104554</v>
      </c>
      <c r="L55" s="38">
        <f>IF('IO model'!$D$12=0,0,'Z imported'!L55/'IO model'!$D$12)</f>
        <v>0.0008598041644938907</v>
      </c>
      <c r="M55" s="38">
        <f>IF('IO model'!$D$13=0,0,'Z imported'!M55/'IO model'!$D$13)</f>
        <v>0.002804232429029439</v>
      </c>
      <c r="N55" s="38">
        <f>IF('IO model'!$D$14=0,0,'Z imported'!N55/'IO model'!$D$14)</f>
        <v>0.004226507427403916</v>
      </c>
      <c r="O55" s="38">
        <f>IF('IO model'!$D$15=0,0,'Z imported'!O55/'IO model'!$D$15)</f>
        <v>0.0017357748722693358</v>
      </c>
      <c r="P55" s="38">
        <f>IF('IO model'!$D$16=0,0,'Z imported'!P55/'IO model'!$D$16)</f>
        <v>0.0017870955896738233</v>
      </c>
      <c r="Q55" s="38">
        <f>IF('IO model'!$D$17=0,0,'Z imported'!Q55/'IO model'!$D$17)</f>
        <v>0.001633013087944311</v>
      </c>
      <c r="R55" s="38">
        <f>IF('IO model'!$D$18=0,0,'Z imported'!R55/'IO model'!$D$18)</f>
        <v>0.0015423079550612414</v>
      </c>
      <c r="S55" s="38">
        <f>IF('IO model'!$D$19=0,0,'Z imported'!S55/'IO model'!$D$19)</f>
        <v>0.0014471658095077365</v>
      </c>
      <c r="T55" s="38">
        <f>IF('IO model'!$D$20=0,0,'Z imported'!T55/'IO model'!$D$20)</f>
        <v>0.002021484468775735</v>
      </c>
      <c r="U55" s="38">
        <f>IF('IO model'!$D$21=0,0,'Z imported'!U55/'IO model'!$D$21)</f>
        <v>0.0018173387863198841</v>
      </c>
      <c r="V55" s="38">
        <f>IF('IO model'!$D$22=0,0,'Z imported'!V55/'IO model'!$D$22)</f>
        <v>0.0016112237241866884</v>
      </c>
      <c r="W55" s="38">
        <f>IF('IO model'!$D$23=0,0,'Z imported'!W55/'IO model'!$D$23)</f>
        <v>0.001831437403536235</v>
      </c>
      <c r="X55" s="38">
        <f>IF('IO model'!$D$24=0,0,'Z imported'!X55/'IO model'!$D$24)</f>
        <v>0.0025730023337031164</v>
      </c>
      <c r="Y55" s="38">
        <f>IF('IO model'!$D$25=0,0,'Z imported'!Y55/'IO model'!$D$25)</f>
        <v>0.0018303588987516335</v>
      </c>
      <c r="Z55" s="38">
        <f>IF('IO model'!$D$26=0,0,'Z imported'!Z55/'IO model'!$D$26)</f>
        <v>0.0017594976935445224</v>
      </c>
      <c r="AA55" s="38">
        <f>IF('IO model'!$D$27=0,0,'Z imported'!AA55/'IO model'!$D$27)</f>
        <v>0.0017191168357986839</v>
      </c>
      <c r="AB55" s="38">
        <f>IF('IO model'!$D$28=0,0,'Z imported'!AB55/'IO model'!$D$28)</f>
        <v>0.0025099524292458994</v>
      </c>
      <c r="AC55" s="38">
        <f>IF('IO model'!$D$29=0,0,'Z imported'!AC55/'IO model'!$D$29)</f>
        <v>0.0009337116282391243</v>
      </c>
      <c r="AD55" s="38">
        <f>IF('IO model'!$D$30=0,0,'Z imported'!AD55/'IO model'!$D$30)</f>
        <v>0.002076791309427136</v>
      </c>
      <c r="AE55" s="38">
        <f>IF('IO model'!$D$31=0,0,'Z imported'!AE55/'IO model'!$D$31)</f>
        <v>0.0019000350196080294</v>
      </c>
      <c r="AF55" s="38">
        <f>IF('IO model'!$D$32=0,0,'Z imported'!AF55/'IO model'!$D$32)</f>
        <v>0.0015608965091534494</v>
      </c>
      <c r="AG55" s="38">
        <f>IF('IO model'!$D$33=0,0,'Z imported'!AG55/'IO model'!$D$33)</f>
        <v>0.0014025674106533477</v>
      </c>
      <c r="AH55" s="38">
        <f>IF('IO model'!$D$34=0,0,'Z imported'!AH55/'IO model'!$D$34)</f>
        <v>0.0032006021028114584</v>
      </c>
      <c r="AI55" s="38">
        <f>IF('IO model'!$D$35=0,0,'Z imported'!AI55/'IO model'!$D$35)</f>
        <v>0.0037259299798487223</v>
      </c>
      <c r="AJ55" s="38">
        <f>IF('IO model'!$D$36=0,0,'Z imported'!AJ55/'IO model'!$D$36)</f>
        <v>0.0023328941130383875</v>
      </c>
      <c r="AK55" s="38">
        <f>IF('IO model'!$D$37=0,0,'Z imported'!AK55/'IO model'!$D$37)</f>
        <v>0.0026387653457841703</v>
      </c>
      <c r="AL55" s="38">
        <f>IF('IO model'!$D$38=0,0,'Z imported'!AL55/'IO model'!$D$38)</f>
        <v>0.0019120577366630541</v>
      </c>
      <c r="AM55" s="38">
        <f>IF('IO model'!$D$39=0,0,'Z imported'!AM55/'IO model'!$D$39)</f>
        <v>0.003566712849113542</v>
      </c>
      <c r="AN55" s="38">
        <f>IF('IO model'!$D$40=0,0,'Z imported'!AN55/'IO model'!$D$40)</f>
        <v>0.004682509514516301</v>
      </c>
      <c r="AO55" s="38">
        <f>IF('IO model'!$D$41=0,0,'Z imported'!AO55/'IO model'!$D$41)</f>
        <v>0.003216759091257571</v>
      </c>
      <c r="AP55" s="38">
        <f>IF('IO model'!$D$42=0,0,'Z imported'!AP55/'IO model'!$D$42)</f>
        <v>0.004833121414802946</v>
      </c>
      <c r="AQ55" s="38">
        <f>IF('IO model'!$D$43=0,0,'Z imported'!AQ55/'IO model'!$D$43)</f>
        <v>0.0017836990471638838</v>
      </c>
      <c r="AR55" s="38">
        <f>IF('IO model'!$D$44=0,0,'Z imported'!AR55/'IO model'!$D$44)</f>
        <v>0.0024843831827672997</v>
      </c>
      <c r="AS55" s="38">
        <f>IF('IO model'!$D$45=0,0,'Z imported'!AS55/'IO model'!$D$45)</f>
        <v>0.003129286225936907</v>
      </c>
      <c r="AT55" s="38">
        <f>IF('IO model'!$D$46=0,0,'Z imported'!AT55/'IO model'!$D$46)</f>
        <v>0.00039247644098038296</v>
      </c>
      <c r="AU55" s="38">
        <f>IF('IO model'!$D$47=0,0,'Z imported'!AU55/'IO model'!$D$47)</f>
        <v>0.004884068305524695</v>
      </c>
      <c r="AV55" s="38">
        <f>IF('IO model'!$D$48=0,0,'Z imported'!AV55/'IO model'!$D$48)</f>
        <v>0.002476259884188465</v>
      </c>
      <c r="AW55" s="38">
        <f>IF('IO model'!$D$49=0,0,'Z imported'!AW55/'IO model'!$D$49)</f>
        <v>0.0026293832046060824</v>
      </c>
      <c r="AX55" s="38">
        <f>IF('IO model'!$D$50=0,0,'Z imported'!AX55/'IO model'!$D$50)</f>
        <v>0.0046986803964891655</v>
      </c>
      <c r="AY55" s="38">
        <f>IF('IO model'!$D$51=0,0,'Z imported'!AY55/'IO model'!$D$51)</f>
        <v>0.003407986215660515</v>
      </c>
      <c r="AZ55" s="38">
        <f>IF('IO model'!$D$52=0,0,'Z imported'!AZ55/'IO model'!$D$52)</f>
        <v>0.006729505055406999</v>
      </c>
      <c r="BA55" s="38">
        <f>IF('IO model'!$D$53=0,0,'Z imported'!BA55/'IO model'!$D$53)</f>
        <v>0.0018910954054196802</v>
      </c>
      <c r="BB55" s="38">
        <f>IF('IO model'!$D$54=0,0,'Z imported'!BB55/'IO model'!$D$54)</f>
        <v>0.005325391386348966</v>
      </c>
      <c r="BC55" s="38">
        <f>IF('IO model'!$D$55=0,0,'Z imported'!BC55/'IO model'!$D$55)</f>
        <v>0.007696244920782387</v>
      </c>
      <c r="BD55" s="38">
        <f>IF('IO model'!$D$56=0,0,'Z imported'!BD55/'IO model'!$D$56)</f>
        <v>0.0017356922505917783</v>
      </c>
      <c r="BE55" s="38">
        <f>IF('IO model'!$D$57=0,0,'Z imported'!BE55/'IO model'!$D$57)</f>
        <v>0.00115439883145184</v>
      </c>
      <c r="BF55" s="38">
        <f>IF('IO model'!$D$58=0,0,'Z imported'!BF55/'IO model'!$D$58)</f>
        <v>0.0013029612029787439</v>
      </c>
      <c r="BG55" s="38">
        <f>IF('IO model'!$D$59=0,0,'Z imported'!BG55/'IO model'!$D$59)</f>
        <v>0.001498121952991836</v>
      </c>
      <c r="BH55" s="38">
        <f>IF('IO model'!$D$60=0,0,'Z imported'!BH55/'IO model'!$D$60)</f>
        <v>0.002597579433036392</v>
      </c>
      <c r="BI55" s="38">
        <f>IF('IO model'!$D$61=0,0,'Z imported'!BI55/'IO model'!$D$61)</f>
        <v>0.002002688588947289</v>
      </c>
      <c r="BJ55" s="38">
        <f>IF('IO model'!$D$62=0,0,'Z imported'!BJ55/'IO model'!$D$62)</f>
        <v>0.002096243152703694</v>
      </c>
      <c r="BK55" s="38">
        <f>IF('IO model'!$D$63=0,0,'Z imported'!BK55/'IO model'!$D$63)</f>
        <v>0.003402593344789877</v>
      </c>
      <c r="BL55" s="38">
        <f>IF('IO model'!$D$64=0,0,'Z imported'!BL55/'IO model'!$D$64)</f>
        <v>0.001687177819843778</v>
      </c>
      <c r="BM55" s="38">
        <f>IF('IO model'!$D$65=0,0,'Z imported'!BM55/'IO model'!$D$65)</f>
        <v>0</v>
      </c>
      <c r="BN55" s="38">
        <f>IF('IO model'!$D$66=0,0,'Z imported'!BN55/'IO model'!$D$66)</f>
        <v>0</v>
      </c>
    </row>
    <row r="56" spans="1:66" x14ac:dyDescent="0.25">
      <c r="A56" s="36" t="s">
        <v>299</v>
      </c>
      <c r="B56" s="27" t="s">
        <v>368</v>
      </c>
      <c r="C56" s="38">
        <f>IF('IO model'!$D$3=0,0,'Z imported'!C56/'IO model'!$D$3)</f>
        <v>0.00006092520776106844</v>
      </c>
      <c r="D56" s="38">
        <f>IF('IO model'!$D$4=0,0,'Z imported'!D56/'IO model'!$D$4)</f>
        <v>0.00006405113842892165</v>
      </c>
      <c r="E56" s="38">
        <f>IF('IO model'!$D$5=0,0,'Z imported'!E56/'IO model'!$D$5)</f>
        <v>0.00028505690957587605</v>
      </c>
      <c r="F56" s="38">
        <f>IF('IO model'!$D$6=0,0,'Z imported'!F56/'IO model'!$D$6)</f>
        <v>0.00009089623689579251</v>
      </c>
      <c r="G56" s="38">
        <f>IF('IO model'!$D$7=0,0,'Z imported'!G56/'IO model'!$D$7)</f>
        <v>0.00007438899484354028</v>
      </c>
      <c r="H56" s="38">
        <f>IF('IO model'!$D$8=0,0,'Z imported'!H56/'IO model'!$D$8)</f>
        <v>0.00007861096618586618</v>
      </c>
      <c r="I56" s="38">
        <f>IF('IO model'!$D$9=0,0,'Z imported'!I56/'IO model'!$D$9)</f>
        <v>0.00012050585302019917</v>
      </c>
      <c r="J56" s="38">
        <f>IF('IO model'!$D$10=0,0,'Z imported'!J56/'IO model'!$D$10)</f>
        <v>0.00011611761862939067</v>
      </c>
      <c r="K56" s="38">
        <f>IF('IO model'!$D$11=0,0,'Z imported'!K56/'IO model'!$D$11)</f>
        <v>0.00019050299900057004</v>
      </c>
      <c r="L56" s="38">
        <f>IF('IO model'!$D$12=0,0,'Z imported'!L56/'IO model'!$D$12)</f>
        <v>0.00036423662853906963</v>
      </c>
      <c r="M56" s="38">
        <f>IF('IO model'!$D$13=0,0,'Z imported'!M56/'IO model'!$D$13)</f>
        <v>0.00014088135945784314</v>
      </c>
      <c r="N56" s="38">
        <f>IF('IO model'!$D$14=0,0,'Z imported'!N56/'IO model'!$D$14)</f>
        <v>0.00023251846018955644</v>
      </c>
      <c r="O56" s="38">
        <f>IF('IO model'!$D$15=0,0,'Z imported'!O56/'IO model'!$D$15)</f>
        <v>0.00011771765644326193</v>
      </c>
      <c r="P56" s="38">
        <f>IF('IO model'!$D$16=0,0,'Z imported'!P56/'IO model'!$D$16)</f>
        <v>0.0000978199691189882</v>
      </c>
      <c r="Q56" s="38">
        <f>IF('IO model'!$D$17=0,0,'Z imported'!Q56/'IO model'!$D$17)</f>
        <v>0.00017681041949762005</v>
      </c>
      <c r="R56" s="38">
        <f>IF('IO model'!$D$18=0,0,'Z imported'!R56/'IO model'!$D$18)</f>
        <v>0.00006927586561633999</v>
      </c>
      <c r="S56" s="38">
        <f>IF('IO model'!$D$19=0,0,'Z imported'!S56/'IO model'!$D$19)</f>
        <v>0.00010825658137460838</v>
      </c>
      <c r="T56" s="38">
        <f>IF('IO model'!$D$20=0,0,'Z imported'!T56/'IO model'!$D$20)</f>
        <v>0.00007033281435848301</v>
      </c>
      <c r="U56" s="38">
        <f>IF('IO model'!$D$21=0,0,'Z imported'!U56/'IO model'!$D$21)</f>
        <v>0.00004960635082775535</v>
      </c>
      <c r="V56" s="38">
        <f>IF('IO model'!$D$22=0,0,'Z imported'!V56/'IO model'!$D$22)</f>
        <v>0.000048777190153795586</v>
      </c>
      <c r="W56" s="38">
        <f>IF('IO model'!$D$23=0,0,'Z imported'!W56/'IO model'!$D$23)</f>
        <v>0.00008061549195237528</v>
      </c>
      <c r="X56" s="38">
        <f>IF('IO model'!$D$24=0,0,'Z imported'!X56/'IO model'!$D$24)</f>
        <v>0.00010464876232301678</v>
      </c>
      <c r="Y56" s="38">
        <f>IF('IO model'!$D$25=0,0,'Z imported'!Y56/'IO model'!$D$25)</f>
        <v>0.00006690501069871943</v>
      </c>
      <c r="Z56" s="38">
        <f>IF('IO model'!$D$26=0,0,'Z imported'!Z56/'IO model'!$D$26)</f>
        <v>0.0001475102862083507</v>
      </c>
      <c r="AA56" s="38">
        <f>IF('IO model'!$D$27=0,0,'Z imported'!AA56/'IO model'!$D$27)</f>
        <v>0.00011973948110040584</v>
      </c>
      <c r="AB56" s="38">
        <f>IF('IO model'!$D$28=0,0,'Z imported'!AB56/'IO model'!$D$28)</f>
        <v>0.00016375237888172263</v>
      </c>
      <c r="AC56" s="38">
        <f>IF('IO model'!$D$29=0,0,'Z imported'!AC56/'IO model'!$D$29)</f>
        <v>0.00005087874897319964</v>
      </c>
      <c r="AD56" s="38">
        <f>IF('IO model'!$D$30=0,0,'Z imported'!AD56/'IO model'!$D$30)</f>
        <v>0.00005341516109347973</v>
      </c>
      <c r="AE56" s="38">
        <f>IF('IO model'!$D$31=0,0,'Z imported'!AE56/'IO model'!$D$31)</f>
        <v>0.00005821470809919786</v>
      </c>
      <c r="AF56" s="38">
        <f>IF('IO model'!$D$32=0,0,'Z imported'!AF56/'IO model'!$D$32)</f>
        <v>0.00004086023097806813</v>
      </c>
      <c r="AG56" s="38">
        <f>IF('IO model'!$D$33=0,0,'Z imported'!AG56/'IO model'!$D$33)</f>
        <v>0.0000652718351772195</v>
      </c>
      <c r="AH56" s="38">
        <f>IF('IO model'!$D$34=0,0,'Z imported'!AH56/'IO model'!$D$34)</f>
        <v>0.00026003014804983825</v>
      </c>
      <c r="AI56" s="38">
        <f>IF('IO model'!$D$35=0,0,'Z imported'!AI56/'IO model'!$D$35)</f>
        <v>0.0001714598445472922</v>
      </c>
      <c r="AJ56" s="38">
        <f>IF('IO model'!$D$36=0,0,'Z imported'!AJ56/'IO model'!$D$36)</f>
        <v>0.00009097869707376897</v>
      </c>
      <c r="AK56" s="38">
        <f>IF('IO model'!$D$37=0,0,'Z imported'!AK56/'IO model'!$D$37)</f>
        <v>0.00007545262924723888</v>
      </c>
      <c r="AL56" s="38">
        <f>IF('IO model'!$D$38=0,0,'Z imported'!AL56/'IO model'!$D$38)</f>
        <v>0.00004461317839491924</v>
      </c>
      <c r="AM56" s="38">
        <f>IF('IO model'!$D$39=0,0,'Z imported'!AM56/'IO model'!$D$39)</f>
        <v>0.0002977909245617413</v>
      </c>
      <c r="AN56" s="38">
        <f>IF('IO model'!$D$40=0,0,'Z imported'!AN56/'IO model'!$D$40)</f>
        <v>0.0001419644636872285</v>
      </c>
      <c r="AO56" s="38">
        <f>IF('IO model'!$D$41=0,0,'Z imported'!AO56/'IO model'!$D$41)</f>
        <v>0.00012138713551915365</v>
      </c>
      <c r="AP56" s="38">
        <f>IF('IO model'!$D$42=0,0,'Z imported'!AP56/'IO model'!$D$42)</f>
        <v>0.00023323738939594508</v>
      </c>
      <c r="AQ56" s="38">
        <f>IF('IO model'!$D$43=0,0,'Z imported'!AQ56/'IO model'!$D$43)</f>
        <v>0.000034513929426444397</v>
      </c>
      <c r="AR56" s="38">
        <f>IF('IO model'!$D$44=0,0,'Z imported'!AR56/'IO model'!$D$44)</f>
        <v>0.00027144509742486097</v>
      </c>
      <c r="AS56" s="38">
        <f>IF('IO model'!$D$45=0,0,'Z imported'!AS56/'IO model'!$D$45)</f>
        <v>0.00010054060652004229</v>
      </c>
      <c r="AT56" s="38">
        <f>IF('IO model'!$D$46=0,0,'Z imported'!AT56/'IO model'!$D$46)</f>
        <v>0.000010290887831409268</v>
      </c>
      <c r="AU56" s="38">
        <f>IF('IO model'!$D$47=0,0,'Z imported'!AU56/'IO model'!$D$47)</f>
        <v>0.00010855836780421608</v>
      </c>
      <c r="AV56" s="38">
        <f>IF('IO model'!$D$48=0,0,'Z imported'!AV56/'IO model'!$D$48)</f>
        <v>0.00007626809081344156</v>
      </c>
      <c r="AW56" s="38">
        <f>IF('IO model'!$D$49=0,0,'Z imported'!AW56/'IO model'!$D$49)</f>
        <v>0.0002516584823364658</v>
      </c>
      <c r="AX56" s="38">
        <f>IF('IO model'!$D$50=0,0,'Z imported'!AX56/'IO model'!$D$50)</f>
        <v>0.00011988497991781796</v>
      </c>
      <c r="AY56" s="38">
        <f>IF('IO model'!$D$51=0,0,'Z imported'!AY56/'IO model'!$D$51)</f>
        <v>0.00009709012298491908</v>
      </c>
      <c r="AZ56" s="38">
        <f>IF('IO model'!$D$52=0,0,'Z imported'!AZ56/'IO model'!$D$52)</f>
        <v>0.00009011033630697443</v>
      </c>
      <c r="BA56" s="38">
        <f>IF('IO model'!$D$53=0,0,'Z imported'!BA56/'IO model'!$D$53)</f>
        <v>0.00004336980834409348</v>
      </c>
      <c r="BB56" s="38">
        <f>IF('IO model'!$D$54=0,0,'Z imported'!BB56/'IO model'!$D$54)</f>
        <v>0.00012286296232175893</v>
      </c>
      <c r="BC56" s="38">
        <f>IF('IO model'!$D$55=0,0,'Z imported'!BC56/'IO model'!$D$55)</f>
        <v>0.00008901560029738733</v>
      </c>
      <c r="BD56" s="38">
        <f>IF('IO model'!$D$56=0,0,'Z imported'!BD56/'IO model'!$D$56)</f>
        <v>0.0001142974403638139</v>
      </c>
      <c r="BE56" s="38">
        <f>IF('IO model'!$D$57=0,0,'Z imported'!BE56/'IO model'!$D$57)</f>
        <v>0.00003039563895657597</v>
      </c>
      <c r="BF56" s="38">
        <f>IF('IO model'!$D$58=0,0,'Z imported'!BF56/'IO model'!$D$58)</f>
        <v>0.00008977691314123518</v>
      </c>
      <c r="BG56" s="38">
        <f>IF('IO model'!$D$59=0,0,'Z imported'!BG56/'IO model'!$D$59)</f>
        <v>0.00004758284671573232</v>
      </c>
      <c r="BH56" s="38">
        <f>IF('IO model'!$D$60=0,0,'Z imported'!BH56/'IO model'!$D$60)</f>
        <v>0.0001182701657178868</v>
      </c>
      <c r="BI56" s="38">
        <f>IF('IO model'!$D$61=0,0,'Z imported'!BI56/'IO model'!$D$61)</f>
        <v>0.00007549585855470493</v>
      </c>
      <c r="BJ56" s="38">
        <f>IF('IO model'!$D$62=0,0,'Z imported'!BJ56/'IO model'!$D$62)</f>
        <v>0.0000770635342832085</v>
      </c>
      <c r="BK56" s="38">
        <f>IF('IO model'!$D$63=0,0,'Z imported'!BK56/'IO model'!$D$63)</f>
        <v>0.00018434619590688956</v>
      </c>
      <c r="BL56" s="38">
        <f>IF('IO model'!$D$64=0,0,'Z imported'!BL56/'IO model'!$D$64)</f>
        <v>0.00005834315001031613</v>
      </c>
      <c r="BM56" s="38">
        <f>IF('IO model'!$D$65=0,0,'Z imported'!BM56/'IO model'!$D$65)</f>
        <v>0</v>
      </c>
      <c r="BN56" s="38">
        <f>IF('IO model'!$D$66=0,0,'Z imported'!BN56/'IO model'!$D$66)</f>
        <v>0</v>
      </c>
    </row>
    <row r="57" spans="1:66" x14ac:dyDescent="0.25">
      <c r="A57" s="36" t="s">
        <v>300</v>
      </c>
      <c r="B57" s="27" t="s">
        <v>369</v>
      </c>
      <c r="C57" s="38">
        <f>IF('IO model'!$D$3=0,0,'Z imported'!C57/'IO model'!$D$3)</f>
        <v>0.00002967703529908778</v>
      </c>
      <c r="D57" s="38">
        <f>IF('IO model'!$D$4=0,0,'Z imported'!D57/'IO model'!$D$4)</f>
        <v>0.000054443467664583403</v>
      </c>
      <c r="E57" s="38">
        <f>IF('IO model'!$D$5=0,0,'Z imported'!E57/'IO model'!$D$5)</f>
        <v>0.0004207982950881979</v>
      </c>
      <c r="F57" s="38">
        <f>IF('IO model'!$D$6=0,0,'Z imported'!F57/'IO model'!$D$6)</f>
        <v>0.00007345150456225658</v>
      </c>
      <c r="G57" s="38">
        <f>IF('IO model'!$D$7=0,0,'Z imported'!G57/'IO model'!$D$7)</f>
        <v>0.000033993783993784</v>
      </c>
      <c r="H57" s="38">
        <f>IF('IO model'!$D$8=0,0,'Z imported'!H57/'IO model'!$D$8)</f>
        <v>0.00006411844169349981</v>
      </c>
      <c r="I57" s="38">
        <f>IF('IO model'!$D$9=0,0,'Z imported'!I57/'IO model'!$D$9)</f>
        <v>0.00006336457999184181</v>
      </c>
      <c r="J57" s="38">
        <f>IF('IO model'!$D$10=0,0,'Z imported'!J57/'IO model'!$D$10)</f>
        <v>0.00009594274280575137</v>
      </c>
      <c r="K57" s="38">
        <f>IF('IO model'!$D$11=0,0,'Z imported'!K57/'IO model'!$D$11)</f>
        <v>0.00017770802145575563</v>
      </c>
      <c r="L57" s="38">
        <f>IF('IO model'!$D$12=0,0,'Z imported'!L57/'IO model'!$D$12)</f>
        <v>0.000027919297800271593</v>
      </c>
      <c r="M57" s="38">
        <f>IF('IO model'!$D$13=0,0,'Z imported'!M57/'IO model'!$D$13)</f>
        <v>0.00007264687551461488</v>
      </c>
      <c r="N57" s="38">
        <f>IF('IO model'!$D$14=0,0,'Z imported'!N57/'IO model'!$D$14)</f>
        <v>0.0002782686201805571</v>
      </c>
      <c r="O57" s="38">
        <f>IF('IO model'!$D$15=0,0,'Z imported'!O57/'IO model'!$D$15)</f>
        <v>0.0001334133439690302</v>
      </c>
      <c r="P57" s="38">
        <f>IF('IO model'!$D$16=0,0,'Z imported'!P57/'IO model'!$D$16)</f>
        <v>0.00007637482204290235</v>
      </c>
      <c r="Q57" s="38">
        <f>IF('IO model'!$D$17=0,0,'Z imported'!Q57/'IO model'!$D$17)</f>
        <v>0.00003794470800454543</v>
      </c>
      <c r="R57" s="38">
        <f>IF('IO model'!$D$18=0,0,'Z imported'!R57/'IO model'!$D$18)</f>
        <v>0.00005343681089112604</v>
      </c>
      <c r="S57" s="38">
        <f>IF('IO model'!$D$19=0,0,'Z imported'!S57/'IO model'!$D$19)</f>
        <v>0.00012689509656410466</v>
      </c>
      <c r="T57" s="38">
        <f>IF('IO model'!$D$20=0,0,'Z imported'!T57/'IO model'!$D$20)</f>
        <v>0.00007682108136572318</v>
      </c>
      <c r="U57" s="38">
        <f>IF('IO model'!$D$21=0,0,'Z imported'!U57/'IO model'!$D$21)</f>
        <v>0.000055554051054552564</v>
      </c>
      <c r="V57" s="38">
        <f>IF('IO model'!$D$22=0,0,'Z imported'!V57/'IO model'!$D$22)</f>
        <v>0.000052764679082718035</v>
      </c>
      <c r="W57" s="38">
        <f>IF('IO model'!$D$23=0,0,'Z imported'!W57/'IO model'!$D$23)</f>
        <v>0.00008171479411536224</v>
      </c>
      <c r="X57" s="38">
        <f>IF('IO model'!$D$24=0,0,'Z imported'!X57/'IO model'!$D$24)</f>
        <v>0.00006964678721156409</v>
      </c>
      <c r="Y57" s="38">
        <f>IF('IO model'!$D$25=0,0,'Z imported'!Y57/'IO model'!$D$25)</f>
        <v>0.00008312440723174235</v>
      </c>
      <c r="Z57" s="38">
        <f>IF('IO model'!$D$26=0,0,'Z imported'!Z57/'IO model'!$D$26)</f>
        <v>0.00002839483717569948</v>
      </c>
      <c r="AA57" s="38">
        <f>IF('IO model'!$D$27=0,0,'Z imported'!AA57/'IO model'!$D$27)</f>
        <v>0.00011546307106110561</v>
      </c>
      <c r="AB57" s="38">
        <f>IF('IO model'!$D$28=0,0,'Z imported'!AB57/'IO model'!$D$28)</f>
        <v>0.00007224369656546588</v>
      </c>
      <c r="AC57" s="38">
        <f>IF('IO model'!$D$29=0,0,'Z imported'!AC57/'IO model'!$D$29)</f>
        <v>0.00002160491447484329</v>
      </c>
      <c r="AD57" s="38">
        <f>IF('IO model'!$D$30=0,0,'Z imported'!AD57/'IO model'!$D$30)</f>
        <v>0.00006203050965694423</v>
      </c>
      <c r="AE57" s="38">
        <f>IF('IO model'!$D$31=0,0,'Z imported'!AE57/'IO model'!$D$31)</f>
        <v>0.000054186204907148086</v>
      </c>
      <c r="AF57" s="38">
        <f>IF('IO model'!$D$32=0,0,'Z imported'!AF57/'IO model'!$D$32)</f>
        <v>0.000029886850169547668</v>
      </c>
      <c r="AG57" s="38">
        <f>IF('IO model'!$D$33=0,0,'Z imported'!AG57/'IO model'!$D$33)</f>
        <v>0.000035096562168703364</v>
      </c>
      <c r="AH57" s="38">
        <f>IF('IO model'!$D$34=0,0,'Z imported'!AH57/'IO model'!$D$34)</f>
        <v>0.00010040768093013558</v>
      </c>
      <c r="AI57" s="38">
        <f>IF('IO model'!$D$35=0,0,'Z imported'!AI57/'IO model'!$D$35)</f>
        <v>0.0001626021404009377</v>
      </c>
      <c r="AJ57" s="38">
        <f>IF('IO model'!$D$36=0,0,'Z imported'!AJ57/'IO model'!$D$36)</f>
        <v>0.00005606179651487599</v>
      </c>
      <c r="AK57" s="38">
        <f>IF('IO model'!$D$37=0,0,'Z imported'!AK57/'IO model'!$D$37)</f>
        <v>0.0000747604032908422</v>
      </c>
      <c r="AL57" s="38">
        <f>IF('IO model'!$D$38=0,0,'Z imported'!AL57/'IO model'!$D$38)</f>
        <v>0.000027714247184722576</v>
      </c>
      <c r="AM57" s="38">
        <f>IF('IO model'!$D$39=0,0,'Z imported'!AM57/'IO model'!$D$39)</f>
        <v>0.0001563515324709598</v>
      </c>
      <c r="AN57" s="38">
        <f>IF('IO model'!$D$40=0,0,'Z imported'!AN57/'IO model'!$D$40)</f>
        <v>0.0000851786782123371</v>
      </c>
      <c r="AO57" s="38">
        <f>IF('IO model'!$D$41=0,0,'Z imported'!AO57/'IO model'!$D$41)</f>
        <v>0.00009467034971111028</v>
      </c>
      <c r="AP57" s="38">
        <f>IF('IO model'!$D$42=0,0,'Z imported'!AP57/'IO model'!$D$42)</f>
        <v>0.00017082302770617054</v>
      </c>
      <c r="AQ57" s="38">
        <f>IF('IO model'!$D$43=0,0,'Z imported'!AQ57/'IO model'!$D$43)</f>
        <v>0.00003894801063748067</v>
      </c>
      <c r="AR57" s="38">
        <f>IF('IO model'!$D$44=0,0,'Z imported'!AR57/'IO model'!$D$44)</f>
        <v>0.00006854674177395479</v>
      </c>
      <c r="AS57" s="38">
        <f>IF('IO model'!$D$45=0,0,'Z imported'!AS57/'IO model'!$D$45)</f>
        <v>0.0001018254705011291</v>
      </c>
      <c r="AT57" s="38">
        <f>IF('IO model'!$D$46=0,0,'Z imported'!AT57/'IO model'!$D$46)</f>
        <v>0.000006022777670916945</v>
      </c>
      <c r="AU57" s="38">
        <f>IF('IO model'!$D$47=0,0,'Z imported'!AU57/'IO model'!$D$47)</f>
        <v>0.00010670643789041547</v>
      </c>
      <c r="AV57" s="38">
        <f>IF('IO model'!$D$48=0,0,'Z imported'!AV57/'IO model'!$D$48)</f>
        <v>0.00008162023753719187</v>
      </c>
      <c r="AW57" s="38">
        <f>IF('IO model'!$D$49=0,0,'Z imported'!AW57/'IO model'!$D$49)</f>
        <v>0.0006311822777047279</v>
      </c>
      <c r="AX57" s="38">
        <f>IF('IO model'!$D$50=0,0,'Z imported'!AX57/'IO model'!$D$50)</f>
        <v>0.00008629401936113465</v>
      </c>
      <c r="AY57" s="38">
        <f>IF('IO model'!$D$51=0,0,'Z imported'!AY57/'IO model'!$D$51)</f>
        <v>0.00012412787875287125</v>
      </c>
      <c r="AZ57" s="38">
        <f>IF('IO model'!$D$52=0,0,'Z imported'!AZ57/'IO model'!$D$52)</f>
        <v>0.0000480407515853448</v>
      </c>
      <c r="BA57" s="38">
        <f>IF('IO model'!$D$53=0,0,'Z imported'!BA57/'IO model'!$D$53)</f>
        <v>0.000059687161978504895</v>
      </c>
      <c r="BB57" s="38">
        <f>IF('IO model'!$D$54=0,0,'Z imported'!BB57/'IO model'!$D$54)</f>
        <v>0.00009573737323773424</v>
      </c>
      <c r="BC57" s="38">
        <f>IF('IO model'!$D$55=0,0,'Z imported'!BC57/'IO model'!$D$55)</f>
        <v>0.00005046306918267382</v>
      </c>
      <c r="BD57" s="38">
        <f>IF('IO model'!$D$56=0,0,'Z imported'!BD57/'IO model'!$D$56)</f>
        <v>0.0001004453145219144</v>
      </c>
      <c r="BE57" s="38">
        <f>IF('IO model'!$D$57=0,0,'Z imported'!BE57/'IO model'!$D$57)</f>
        <v>0.00029611918648984805</v>
      </c>
      <c r="BF57" s="38">
        <f>IF('IO model'!$D$58=0,0,'Z imported'!BF57/'IO model'!$D$58)</f>
        <v>0.00007207666916489927</v>
      </c>
      <c r="BG57" s="38">
        <f>IF('IO model'!$D$59=0,0,'Z imported'!BG57/'IO model'!$D$59)</f>
        <v>0.00010623147173744894</v>
      </c>
      <c r="BH57" s="38">
        <f>IF('IO model'!$D$60=0,0,'Z imported'!BH57/'IO model'!$D$60)</f>
        <v>0.00009688552320801063</v>
      </c>
      <c r="BI57" s="38">
        <f>IF('IO model'!$D$61=0,0,'Z imported'!BI57/'IO model'!$D$61)</f>
        <v>0.00007491061934110257</v>
      </c>
      <c r="BJ57" s="38">
        <f>IF('IO model'!$D$62=0,0,'Z imported'!BJ57/'IO model'!$D$62)</f>
        <v>0.00029617701608845073</v>
      </c>
      <c r="BK57" s="38">
        <f>IF('IO model'!$D$63=0,0,'Z imported'!BK57/'IO model'!$D$63)</f>
        <v>0.0002499609436025621</v>
      </c>
      <c r="BL57" s="38">
        <f>IF('IO model'!$D$64=0,0,'Z imported'!BL57/'IO model'!$D$64)</f>
        <v>0.00008115001774162153</v>
      </c>
      <c r="BM57" s="38">
        <f>IF('IO model'!$D$65=0,0,'Z imported'!BM57/'IO model'!$D$65)</f>
        <v>0</v>
      </c>
      <c r="BN57" s="38">
        <f>IF('IO model'!$D$66=0,0,'Z imported'!BN57/'IO model'!$D$66)</f>
        <v>0</v>
      </c>
    </row>
    <row r="58" spans="1:66" x14ac:dyDescent="0.25">
      <c r="A58" s="36" t="s">
        <v>301</v>
      </c>
      <c r="B58" s="27" t="s">
        <v>370</v>
      </c>
      <c r="C58" s="38">
        <f>IF('IO model'!$D$3=0,0,'Z imported'!C58/'IO model'!$D$3)</f>
        <v>0.00001763165038357568</v>
      </c>
      <c r="D58" s="38">
        <f>IF('IO model'!$D$4=0,0,'Z imported'!D58/'IO model'!$D$4)</f>
        <v>0.00002401917691084562</v>
      </c>
      <c r="E58" s="38">
        <f>IF('IO model'!$D$5=0,0,'Z imported'!E58/'IO model'!$D$5)</f>
        <v>0.00009501896985862534</v>
      </c>
      <c r="F58" s="38">
        <f>IF('IO model'!$D$6=0,0,'Z imported'!F58/'IO model'!$D$6)</f>
        <v>0.00010925911303635666</v>
      </c>
      <c r="G58" s="38">
        <f>IF('IO model'!$D$7=0,0,'Z imported'!G58/'IO model'!$D$7)</f>
        <v>0.00003171281580372489</v>
      </c>
      <c r="H58" s="38">
        <f>IF('IO model'!$D$8=0,0,'Z imported'!H58/'IO model'!$D$8)</f>
        <v>0.000042160071250520406</v>
      </c>
      <c r="I58" s="38">
        <f>IF('IO model'!$D$9=0,0,'Z imported'!I58/'IO model'!$D$9)</f>
        <v>0.00004130012803039689</v>
      </c>
      <c r="J58" s="38">
        <f>IF('IO model'!$D$10=0,0,'Z imported'!J58/'IO model'!$D$10)</f>
        <v>0.00003900475992570266</v>
      </c>
      <c r="K58" s="38">
        <f>IF('IO model'!$D$11=0,0,'Z imported'!K58/'IO model'!$D$11)</f>
        <v>0.00006397488772407203</v>
      </c>
      <c r="L58" s="38">
        <f>IF('IO model'!$D$12=0,0,'Z imported'!L58/'IO model'!$D$12)</f>
        <v>0.00004261366506357244</v>
      </c>
      <c r="M58" s="38">
        <f>IF('IO model'!$D$13=0,0,'Z imported'!M58/'IO model'!$D$13)</f>
        <v>0.00003829325542310501</v>
      </c>
      <c r="N58" s="38">
        <f>IF('IO model'!$D$14=0,0,'Z imported'!N58/'IO model'!$D$14)</f>
        <v>0.00012836956656298433</v>
      </c>
      <c r="O58" s="38">
        <f>IF('IO model'!$D$15=0,0,'Z imported'!O58/'IO model'!$D$15)</f>
        <v>0.00006110106929674072</v>
      </c>
      <c r="P58" s="38">
        <f>IF('IO model'!$D$16=0,0,'Z imported'!P58/'IO model'!$D$16)</f>
        <v>0.00004251406350171411</v>
      </c>
      <c r="Q58" s="38">
        <f>IF('IO model'!$D$17=0,0,'Z imported'!Q58/'IO model'!$D$17)</f>
        <v>0.000024236933908662528</v>
      </c>
      <c r="R58" s="38">
        <f>IF('IO model'!$D$18=0,0,'Z imported'!R58/'IO model'!$D$18)</f>
        <v>0.000029758224029189933</v>
      </c>
      <c r="S58" s="38">
        <f>IF('IO model'!$D$19=0,0,'Z imported'!S58/'IO model'!$D$19)</f>
        <v>0.000057192156197906325</v>
      </c>
      <c r="T58" s="38">
        <f>IF('IO model'!$D$20=0,0,'Z imported'!T58/'IO model'!$D$20)</f>
        <v>0.0000446392770098121</v>
      </c>
      <c r="U58" s="38">
        <f>IF('IO model'!$D$21=0,0,'Z imported'!U58/'IO model'!$D$21)</f>
        <v>0.00004150735477424428</v>
      </c>
      <c r="V58" s="38">
        <f>IF('IO model'!$D$22=0,0,'Z imported'!V58/'IO model'!$D$22)</f>
        <v>0.00003672199106635561</v>
      </c>
      <c r="W58" s="38">
        <f>IF('IO model'!$D$23=0,0,'Z imported'!W58/'IO model'!$D$23)</f>
        <v>0.00003774270759588479</v>
      </c>
      <c r="X58" s="38">
        <f>IF('IO model'!$D$24=0,0,'Z imported'!X58/'IO model'!$D$24)</f>
        <v>0.000047502680508400105</v>
      </c>
      <c r="Y58" s="38">
        <f>IF('IO model'!$D$25=0,0,'Z imported'!Y58/'IO model'!$D$25)</f>
        <v>0.0000409539762458828</v>
      </c>
      <c r="Z58" s="38">
        <f>IF('IO model'!$D$26=0,0,'Z imported'!Z58/'IO model'!$D$26)</f>
        <v>0.000014733170232674256</v>
      </c>
      <c r="AA58" s="38">
        <f>IF('IO model'!$D$27=0,0,'Z imported'!AA58/'IO model'!$D$27)</f>
        <v>0.000031360340288201525</v>
      </c>
      <c r="AB58" s="38">
        <f>IF('IO model'!$D$28=0,0,'Z imported'!AB58/'IO model'!$D$28)</f>
        <v>0.00004953853478774802</v>
      </c>
      <c r="AC58" s="38">
        <f>IF('IO model'!$D$29=0,0,'Z imported'!AC58/'IO model'!$D$29)</f>
        <v>0.000021481222216399534</v>
      </c>
      <c r="AD58" s="38">
        <f>IF('IO model'!$D$30=0,0,'Z imported'!AD58/'IO model'!$D$30)</f>
        <v>0.000034953699886055865</v>
      </c>
      <c r="AE58" s="38">
        <f>IF('IO model'!$D$31=0,0,'Z imported'!AE58/'IO model'!$D$31)</f>
        <v>0.000035689133912666136</v>
      </c>
      <c r="AF58" s="38">
        <f>IF('IO model'!$D$32=0,0,'Z imported'!AF58/'IO model'!$D$32)</f>
        <v>0.000022125190573277068</v>
      </c>
      <c r="AG58" s="38">
        <f>IF('IO model'!$D$33=0,0,'Z imported'!AG58/'IO model'!$D$33)</f>
        <v>0.000024476938191457317</v>
      </c>
      <c r="AH58" s="38">
        <f>IF('IO model'!$D$34=0,0,'Z imported'!AH58/'IO model'!$D$34)</f>
        <v>0.00006779663926051888</v>
      </c>
      <c r="AI58" s="38">
        <f>IF('IO model'!$D$35=0,0,'Z imported'!AI58/'IO model'!$D$35)</f>
        <v>0.000060738542717859965</v>
      </c>
      <c r="AJ58" s="38">
        <f>IF('IO model'!$D$36=0,0,'Z imported'!AJ58/'IO model'!$D$36)</f>
        <v>0.000028517787309056018</v>
      </c>
      <c r="AK58" s="38">
        <f>IF('IO model'!$D$37=0,0,'Z imported'!AK58/'IO model'!$D$37)</f>
        <v>0.0000636847879884952</v>
      </c>
      <c r="AL58" s="38">
        <f>IF('IO model'!$D$38=0,0,'Z imported'!AL58/'IO model'!$D$38)</f>
        <v>0.000017687548000005862</v>
      </c>
      <c r="AM58" s="38">
        <f>IF('IO model'!$D$39=0,0,'Z imported'!AM58/'IO model'!$D$39)</f>
        <v>0.00006281174281347804</v>
      </c>
      <c r="AN58" s="38">
        <f>IF('IO model'!$D$40=0,0,'Z imported'!AN58/'IO model'!$D$40)</f>
        <v>0.00007301029561057467</v>
      </c>
      <c r="AO58" s="38">
        <f>IF('IO model'!$D$41=0,0,'Z imported'!AO58/'IO model'!$D$41)</f>
        <v>0.00003659038056318985</v>
      </c>
      <c r="AP58" s="38">
        <f>IF('IO model'!$D$42=0,0,'Z imported'!AP58/'IO model'!$D$42)</f>
        <v>0.00009017423767388931</v>
      </c>
      <c r="AQ58" s="38">
        <f>IF('IO model'!$D$43=0,0,'Z imported'!AQ58/'IO model'!$D$43)</f>
        <v>0.000011264963076686713</v>
      </c>
      <c r="AR58" s="38">
        <f>IF('IO model'!$D$44=0,0,'Z imported'!AR58/'IO model'!$D$44)</f>
        <v>0.00002791721846793794</v>
      </c>
      <c r="AS58" s="38">
        <f>IF('IO model'!$D$45=0,0,'Z imported'!AS58/'IO model'!$D$45)</f>
        <v>0.00003918835142314747</v>
      </c>
      <c r="AT58" s="38">
        <f>IF('IO model'!$D$46=0,0,'Z imported'!AT58/'IO model'!$D$46)</f>
        <v>0.0000030825240048000116</v>
      </c>
      <c r="AU58" s="38">
        <f>IF('IO model'!$D$47=0,0,'Z imported'!AU58/'IO model'!$D$47)</f>
        <v>0.00003545122977846862</v>
      </c>
      <c r="AV58" s="38">
        <f>IF('IO model'!$D$48=0,0,'Z imported'!AV58/'IO model'!$D$48)</f>
        <v>0.000020962574668021943</v>
      </c>
      <c r="AW58" s="38">
        <f>IF('IO model'!$D$49=0,0,'Z imported'!AW58/'IO model'!$D$49)</f>
        <v>0.00010587573690530922</v>
      </c>
      <c r="AX58" s="38">
        <f>IF('IO model'!$D$50=0,0,'Z imported'!AX58/'IO model'!$D$50)</f>
        <v>0.00003764504200317955</v>
      </c>
      <c r="AY58" s="38">
        <f>IF('IO model'!$D$51=0,0,'Z imported'!AY58/'IO model'!$D$51)</f>
        <v>0.000038713150304113306</v>
      </c>
      <c r="AZ58" s="38">
        <f>IF('IO model'!$D$52=0,0,'Z imported'!AZ58/'IO model'!$D$52)</f>
        <v>0.000055640418502800485</v>
      </c>
      <c r="BA58" s="38">
        <f>IF('IO model'!$D$53=0,0,'Z imported'!BA58/'IO model'!$D$53)</f>
        <v>0.000026193646623660424</v>
      </c>
      <c r="BB58" s="38">
        <f>IF('IO model'!$D$54=0,0,'Z imported'!BB58/'IO model'!$D$54)</f>
        <v>0.00007978114436477853</v>
      </c>
      <c r="BC58" s="38">
        <f>IF('IO model'!$D$55=0,0,'Z imported'!BC58/'IO model'!$D$55)</f>
        <v>0.000035888331810038205</v>
      </c>
      <c r="BD58" s="38">
        <f>IF('IO model'!$D$56=0,0,'Z imported'!BD58/'IO model'!$D$56)</f>
        <v>0.000017610994160806896</v>
      </c>
      <c r="BE58" s="38">
        <f>IF('IO model'!$D$57=0,0,'Z imported'!BE58/'IO model'!$D$57)</f>
        <v>0.000013556243158333533</v>
      </c>
      <c r="BF58" s="38">
        <f>IF('IO model'!$D$58=0,0,'Z imported'!BF58/'IO model'!$D$58)</f>
        <v>0.00035687518936071823</v>
      </c>
      <c r="BG58" s="38">
        <f>IF('IO model'!$D$59=0,0,'Z imported'!BG58/'IO model'!$D$59)</f>
        <v>0.000056435469360519734</v>
      </c>
      <c r="BH58" s="38">
        <f>IF('IO model'!$D$60=0,0,'Z imported'!BH58/'IO model'!$D$60)</f>
        <v>0.000034477280781228985</v>
      </c>
      <c r="BI58" s="38">
        <f>IF('IO model'!$D$61=0,0,'Z imported'!BI58/'IO model'!$D$61)</f>
        <v>0.00007549585855470493</v>
      </c>
      <c r="BJ58" s="38">
        <f>IF('IO model'!$D$62=0,0,'Z imported'!BJ58/'IO model'!$D$62)</f>
        <v>0.00002990525210990181</v>
      </c>
      <c r="BK58" s="38">
        <f>IF('IO model'!$D$63=0,0,'Z imported'!BK58/'IO model'!$D$63)</f>
        <v>0.0000843618184658647</v>
      </c>
      <c r="BL58" s="38">
        <f>IF('IO model'!$D$64=0,0,'Z imported'!BL58/'IO model'!$D$64)</f>
        <v>0.00003288432091490546</v>
      </c>
      <c r="BM58" s="38">
        <f>IF('IO model'!$D$65=0,0,'Z imported'!BM58/'IO model'!$D$65)</f>
        <v>0</v>
      </c>
      <c r="BN58" s="38">
        <f>IF('IO model'!$D$66=0,0,'Z imported'!BN58/'IO model'!$D$66)</f>
        <v>0</v>
      </c>
    </row>
    <row r="59" spans="1:66" x14ac:dyDescent="0.25">
      <c r="A59" s="36" t="s">
        <v>302</v>
      </c>
      <c r="B59" s="27" t="s">
        <v>371</v>
      </c>
      <c r="C59" s="38">
        <f>IF('IO model'!$D$3=0,0,'Z imported'!C59/'IO model'!$D$3)</f>
        <v>0.00001012510616086524</v>
      </c>
      <c r="D59" s="38">
        <f>IF('IO model'!$D$4=0,0,'Z imported'!D59/'IO model'!$D$4)</f>
        <v>0.000025620455371568658</v>
      </c>
      <c r="E59" s="38">
        <f>IF('IO model'!$D$5=0,0,'Z imported'!E59/'IO model'!$D$5)</f>
        <v>0.00008144483130739314</v>
      </c>
      <c r="F59" s="38">
        <f>IF('IO model'!$D$6=0,0,'Z imported'!F59/'IO model'!$D$6)</f>
        <v>0.00002387173898273339</v>
      </c>
      <c r="G59" s="38">
        <f>IF('IO model'!$D$7=0,0,'Z imported'!G59/'IO model'!$D$7)</f>
        <v>0.000013170751807115442</v>
      </c>
      <c r="H59" s="38">
        <f>IF('IO model'!$D$8=0,0,'Z imported'!H59/'IO model'!$D$8)</f>
        <v>0.000023715040078417726</v>
      </c>
      <c r="I59" s="38">
        <f>IF('IO model'!$D$9=0,0,'Z imported'!I59/'IO model'!$D$9)</f>
        <v>0.00003168228999592091</v>
      </c>
      <c r="J59" s="38">
        <f>IF('IO model'!$D$10=0,0,'Z imported'!J59/'IO model'!$D$10)</f>
        <v>0.00002286485926679121</v>
      </c>
      <c r="K59" s="38">
        <f>IF('IO model'!$D$11=0,0,'Z imported'!K59/'IO model'!$D$11)</f>
        <v>0.00003980659680608927</v>
      </c>
      <c r="L59" s="38">
        <f>IF('IO model'!$D$12=0,0,'Z imported'!L59/'IO model'!$D$12)</f>
        <v>0.000009735018311936805</v>
      </c>
      <c r="M59" s="38">
        <f>IF('IO model'!$D$13=0,0,'Z imported'!M59/'IO model'!$D$13)</f>
        <v>0.000017019224632491117</v>
      </c>
      <c r="N59" s="38">
        <f>IF('IO model'!$D$14=0,0,'Z imported'!N59/'IO model'!$D$14)</f>
        <v>0.000022605961407317985</v>
      </c>
      <c r="O59" s="38">
        <f>IF('IO model'!$D$15=0,0,'Z imported'!O59/'IO model'!$D$15)</f>
        <v>0.000033913896261034985</v>
      </c>
      <c r="P59" s="38">
        <f>IF('IO model'!$D$16=0,0,'Z imported'!P59/'IO model'!$D$16)</f>
        <v>0.000019940224474255287</v>
      </c>
      <c r="Q59" s="38">
        <f>IF('IO model'!$D$17=0,0,'Z imported'!Q59/'IO model'!$D$17)</f>
        <v>0.000014303764273964768</v>
      </c>
      <c r="R59" s="38">
        <f>IF('IO model'!$D$18=0,0,'Z imported'!R59/'IO model'!$D$18)</f>
        <v>0.00001951883511592028</v>
      </c>
      <c r="S59" s="38">
        <f>IF('IO model'!$D$19=0,0,'Z imported'!S59/'IO model'!$D$19)</f>
        <v>0.000026808823217768582</v>
      </c>
      <c r="T59" s="38">
        <f>IF('IO model'!$D$20=0,0,'Z imported'!T59/'IO model'!$D$20)</f>
        <v>0.000025953068028960514</v>
      </c>
      <c r="U59" s="38">
        <f>IF('IO model'!$D$21=0,0,'Z imported'!U59/'IO model'!$D$21)</f>
        <v>0.00002151295826713881</v>
      </c>
      <c r="V59" s="38">
        <f>IF('IO model'!$D$22=0,0,'Z imported'!V59/'IO model'!$D$22)</f>
        <v>0.0000177118694284695</v>
      </c>
      <c r="W59" s="38">
        <f>IF('IO model'!$D$23=0,0,'Z imported'!W59/'IO model'!$D$23)</f>
        <v>0.00002601681785735748</v>
      </c>
      <c r="X59" s="38">
        <f>IF('IO model'!$D$24=0,0,'Z imported'!X59/'IO model'!$D$24)</f>
        <v>0.00002714438886194292</v>
      </c>
      <c r="Y59" s="38">
        <f>IF('IO model'!$D$25=0,0,'Z imported'!Y59/'IO model'!$D$25)</f>
        <v>0.00002432909479953434</v>
      </c>
      <c r="Z59" s="38">
        <f>IF('IO model'!$D$26=0,0,'Z imported'!Z59/'IO model'!$D$26)</f>
        <v>0.0000067861875011105655</v>
      </c>
      <c r="AA59" s="38">
        <f>IF('IO model'!$D$27=0,0,'Z imported'!AA59/'IO model'!$D$27)</f>
        <v>0.00002280752020960111</v>
      </c>
      <c r="AB59" s="38">
        <f>IF('IO model'!$D$28=0,0,'Z imported'!AB59/'IO model'!$D$28)</f>
        <v>0.00001823293294271281</v>
      </c>
      <c r="AC59" s="38">
        <f>IF('IO model'!$D$29=0,0,'Z imported'!AC59/'IO model'!$D$29)</f>
        <v>0.000010348918956461194</v>
      </c>
      <c r="AD59" s="38">
        <f>IF('IO model'!$D$30=0,0,'Z imported'!AD59/'IO model'!$D$30)</f>
        <v>0.000015753780230335035</v>
      </c>
      <c r="AE59" s="38">
        <f>IF('IO model'!$D$31=0,0,'Z imported'!AE59/'IO model'!$D$31)</f>
        <v>0.000011291156834054943</v>
      </c>
      <c r="AF59" s="38">
        <f>IF('IO model'!$D$32=0,0,'Z imported'!AF59/'IO model'!$D$32)</f>
        <v>0.000008386160943096955</v>
      </c>
      <c r="AG59" s="38">
        <f>IF('IO model'!$D$33=0,0,'Z imported'!AG59/'IO model'!$D$33)</f>
        <v>0.000008677009835066879</v>
      </c>
      <c r="AH59" s="38">
        <f>IF('IO model'!$D$34=0,0,'Z imported'!AH59/'IO model'!$D$34)</f>
        <v>0.000027461929827045617</v>
      </c>
      <c r="AI59" s="38">
        <f>IF('IO model'!$D$35=0,0,'Z imported'!AI59/'IO model'!$D$35)</f>
        <v>0.00003290004397217415</v>
      </c>
      <c r="AJ59" s="38">
        <f>IF('IO model'!$D$36=0,0,'Z imported'!AJ59/'IO model'!$D$36)</f>
        <v>0.000009042225244334836</v>
      </c>
      <c r="AK59" s="38">
        <f>IF('IO model'!$D$37=0,0,'Z imported'!AK59/'IO model'!$D$37)</f>
        <v>0.000024920134430280728</v>
      </c>
      <c r="AL59" s="38">
        <f>IF('IO model'!$D$38=0,0,'Z imported'!AL59/'IO model'!$D$38)</f>
        <v>0.000007210210649683918</v>
      </c>
      <c r="AM59" s="38">
        <f>IF('IO model'!$D$39=0,0,'Z imported'!AM59/'IO model'!$D$39)</f>
        <v>0.000025305450342120653</v>
      </c>
      <c r="AN59" s="38">
        <f>IF('IO model'!$D$40=0,0,'Z imported'!AN59/'IO model'!$D$40)</f>
        <v>0.000026075105575205235</v>
      </c>
      <c r="AO59" s="38">
        <f>IF('IO model'!$D$41=0,0,'Z imported'!AO59/'IO model'!$D$41)</f>
        <v>0.000015681591669938505</v>
      </c>
      <c r="AP59" s="38">
        <f>IF('IO model'!$D$42=0,0,'Z imported'!AP59/'IO model'!$D$42)</f>
        <v>0.00002131885900740844</v>
      </c>
      <c r="AQ59" s="38">
        <f>IF('IO model'!$D$43=0,0,'Z imported'!AQ59/'IO model'!$D$43)</f>
        <v>0.000003475360949190582</v>
      </c>
      <c r="AR59" s="38">
        <f>IF('IO model'!$D$44=0,0,'Z imported'!AR59/'IO model'!$D$44)</f>
        <v>0.000013709348354790955</v>
      </c>
      <c r="AS59" s="38">
        <f>IF('IO model'!$D$45=0,0,'Z imported'!AS59/'IO model'!$D$45)</f>
        <v>0.00001573958376831333</v>
      </c>
      <c r="AT59" s="38">
        <f>IF('IO model'!$D$46=0,0,'Z imported'!AT59/'IO model'!$D$46)</f>
        <v>0.000001375279940603082</v>
      </c>
      <c r="AU59" s="38">
        <f>IF('IO model'!$D$47=0,0,'Z imported'!AU59/'IO model'!$D$47)</f>
        <v>0.000007495906793954805</v>
      </c>
      <c r="AV59" s="38">
        <f>IF('IO model'!$D$48=0,0,'Z imported'!AV59/'IO model'!$D$48)</f>
        <v>0.000010035275107031783</v>
      </c>
      <c r="AW59" s="38">
        <f>IF('IO model'!$D$49=0,0,'Z imported'!AW59/'IO model'!$D$49)</f>
        <v>0.00002809779171717822</v>
      </c>
      <c r="AX59" s="38">
        <f>IF('IO model'!$D$50=0,0,'Z imported'!AX59/'IO model'!$D$50)</f>
        <v>0.000020849561724837905</v>
      </c>
      <c r="AY59" s="38">
        <f>IF('IO model'!$D$51=0,0,'Z imported'!AY59/'IO model'!$D$51)</f>
        <v>0.000017820339028877555</v>
      </c>
      <c r="AZ59" s="38">
        <f>IF('IO model'!$D$52=0,0,'Z imported'!AZ59/'IO model'!$D$52)</f>
        <v>0.000013842250456794261</v>
      </c>
      <c r="BA59" s="38">
        <f>IF('IO model'!$D$53=0,0,'Z imported'!BA59/'IO model'!$D$53)</f>
        <v>0.000010735101075270664</v>
      </c>
      <c r="BB59" s="38">
        <f>IF('IO model'!$D$54=0,0,'Z imported'!BB59/'IO model'!$D$54)</f>
        <v>0.000040688383626037045</v>
      </c>
      <c r="BC59" s="38">
        <f>IF('IO model'!$D$55=0,0,'Z imported'!BC59/'IO model'!$D$55)</f>
        <v>0.000007835880307868601</v>
      </c>
      <c r="BD59" s="38">
        <f>IF('IO model'!$D$56=0,0,'Z imported'!BD59/'IO model'!$D$56)</f>
        <v>0.0000038980856640521184</v>
      </c>
      <c r="BE59" s="38">
        <f>IF('IO model'!$D$57=0,0,'Z imported'!BE59/'IO model'!$D$57)</f>
        <v>0.000004024509687630267</v>
      </c>
      <c r="BF59" s="38">
        <f>IF('IO model'!$D$58=0,0,'Z imported'!BF59/'IO model'!$D$58)</f>
        <v>0.000008132544529667841</v>
      </c>
      <c r="BG59" s="38">
        <f>IF('IO model'!$D$59=0,0,'Z imported'!BG59/'IO model'!$D$59)</f>
        <v>0.000010512489390685046</v>
      </c>
      <c r="BH59" s="38">
        <f>IF('IO model'!$D$60=0,0,'Z imported'!BH59/'IO model'!$D$60)</f>
        <v>0.000017020429752758617</v>
      </c>
      <c r="BI59" s="38">
        <f>IF('IO model'!$D$61=0,0,'Z imported'!BI59/'IO model'!$D$61)</f>
        <v>0.000016971937194468553</v>
      </c>
      <c r="BJ59" s="38">
        <f>IF('IO model'!$D$62=0,0,'Z imported'!BJ59/'IO model'!$D$62)</f>
        <v>0.000014952626054950904</v>
      </c>
      <c r="BK59" s="38">
        <f>IF('IO model'!$D$63=0,0,'Z imported'!BK59/'IO model'!$D$63)</f>
        <v>0.0000593657241056085</v>
      </c>
      <c r="BL59" s="38">
        <f>IF('IO model'!$D$64=0,0,'Z imported'!BL59/'IO model'!$D$64)</f>
        <v>0.000015911768184631673</v>
      </c>
      <c r="BM59" s="38">
        <f>IF('IO model'!$D$65=0,0,'Z imported'!BM59/'IO model'!$D$65)</f>
        <v>0</v>
      </c>
      <c r="BN59" s="38">
        <f>IF('IO model'!$D$66=0,0,'Z imported'!BN59/'IO model'!$D$66)</f>
        <v>0</v>
      </c>
    </row>
    <row r="60" spans="1:66" x14ac:dyDescent="0.25">
      <c r="A60" s="36" t="s">
        <v>303</v>
      </c>
      <c r="B60" s="27" t="s">
        <v>372</v>
      </c>
      <c r="C60" s="38">
        <f>IF('IO model'!$D$3=0,0,'Z imported'!C60/'IO model'!$D$3)</f>
        <v>0.0000033168451216627527</v>
      </c>
      <c r="D60" s="38">
        <f>IF('IO model'!$D$4=0,0,'Z imported'!D60/'IO model'!$D$4)</f>
        <v>0.0000032025569214460822</v>
      </c>
      <c r="E60" s="38">
        <f>IF('IO model'!$D$5=0,0,'Z imported'!E60/'IO model'!$D$5)</f>
        <v>0</v>
      </c>
      <c r="F60" s="38">
        <f>IF('IO model'!$D$6=0,0,'Z imported'!F60/'IO model'!$D$6)</f>
        <v>0.0000045907190351410366</v>
      </c>
      <c r="G60" s="38">
        <f>IF('IO model'!$D$7=0,0,'Z imported'!G60/'IO model'!$D$7)</f>
        <v>0.00001103694285512467</v>
      </c>
      <c r="H60" s="38">
        <f>IF('IO model'!$D$8=0,0,'Z imported'!H60/'IO model'!$D$8)</f>
        <v>0.00000922251558605134</v>
      </c>
      <c r="I60" s="38">
        <f>IF('IO model'!$D$9=0,0,'Z imported'!I60/'IO model'!$D$9)</f>
        <v>0.00001640690017645904</v>
      </c>
      <c r="J60" s="38">
        <f>IF('IO model'!$D$10=0,0,'Z imported'!J60/'IO model'!$D$10)</f>
        <v>0.000008069950329455722</v>
      </c>
      <c r="K60" s="38">
        <f>IF('IO model'!$D$11=0,0,'Z imported'!K60/'IO model'!$D$11)</f>
        <v>0.000014216641716460453</v>
      </c>
      <c r="L60" s="38">
        <f>IF('IO model'!$D$12=0,0,'Z imported'!L60/'IO model'!$D$12)</f>
        <v>0.0000062451060869028575</v>
      </c>
      <c r="M60" s="38">
        <f>IF('IO model'!$D$13=0,0,'Z imported'!M60/'IO model'!$D$13)</f>
        <v>0.000013394760127423562</v>
      </c>
      <c r="N60" s="38">
        <f>IF('IO model'!$D$14=0,0,'Z imported'!N60/'IO model'!$D$14)</f>
        <v>0.000032294230581882844</v>
      </c>
      <c r="O60" s="38">
        <f>IF('IO model'!$D$15=0,0,'Z imported'!O60/'IO model'!$D$15)</f>
        <v>0.00000784784376288413</v>
      </c>
      <c r="P60" s="38">
        <f>IF('IO model'!$D$16=0,0,'Z imported'!P60/'IO model'!$D$16)</f>
        <v>0.000009405766261441176</v>
      </c>
      <c r="Q60" s="38">
        <f>IF('IO model'!$D$17=0,0,'Z imported'!Q60/'IO model'!$D$17)</f>
        <v>0.000006357228566206564</v>
      </c>
      <c r="R60" s="38">
        <f>IF('IO model'!$D$18=0,0,'Z imported'!R60/'IO model'!$D$18)</f>
        <v>0.000008159513040261755</v>
      </c>
      <c r="S60" s="38">
        <f>IF('IO model'!$D$19=0,0,'Z imported'!S60/'IO model'!$D$19)</f>
        <v>0.000010468207161223924</v>
      </c>
      <c r="T60" s="38">
        <f>IF('IO model'!$D$20=0,0,'Z imported'!T60/'IO model'!$D$20)</f>
        <v>0.000008824043129846578</v>
      </c>
      <c r="U60" s="38">
        <f>IF('IO model'!$D$21=0,0,'Z imported'!U60/'IO model'!$D$21)</f>
        <v>0.000007213168360158304</v>
      </c>
      <c r="V60" s="38">
        <f>IF('IO model'!$D$22=0,0,'Z imported'!V60/'IO model'!$D$22)</f>
        <v>0.000006769457949100906</v>
      </c>
      <c r="W60" s="38">
        <f>IF('IO model'!$D$23=0,0,'Z imported'!W60/'IO model'!$D$23)</f>
        <v>0.0000256503838030285</v>
      </c>
      <c r="X60" s="38">
        <f>IF('IO model'!$D$24=0,0,'Z imported'!X60/'IO model'!$D$24)</f>
        <v>0.000014643683464995523</v>
      </c>
      <c r="Y60" s="38">
        <f>IF('IO model'!$D$25=0,0,'Z imported'!Y60/'IO model'!$D$25)</f>
        <v>0.000007704213353185873</v>
      </c>
      <c r="Z60" s="38">
        <f>IF('IO model'!$D$26=0,0,'Z imported'!Z60/'IO model'!$D$26)</f>
        <v>0.000008482734376388205</v>
      </c>
      <c r="AA60" s="38">
        <f>IF('IO model'!$D$27=0,0,'Z imported'!AA60/'IO model'!$D$27)</f>
        <v>0.000004276410039300209</v>
      </c>
      <c r="AB60" s="38">
        <f>IF('IO model'!$D$28=0,0,'Z imported'!AB60/'IO model'!$D$28)</f>
        <v>0.000011352580888858923</v>
      </c>
      <c r="AC60" s="38">
        <f>IF('IO model'!$D$29=0,0,'Z imported'!AC60/'IO model'!$D$29)</f>
        <v>0.000006349535933446309</v>
      </c>
      <c r="AD60" s="38">
        <f>IF('IO model'!$D$30=0,0,'Z imported'!AD60/'IO model'!$D$30)</f>
        <v>0.00001501532178203808</v>
      </c>
      <c r="AE60" s="38">
        <f>IF('IO model'!$D$31=0,0,'Z imported'!AE60/'IO model'!$D$31)</f>
        <v>0.000025929943081221655</v>
      </c>
      <c r="AF60" s="38">
        <f>IF('IO model'!$D$32=0,0,'Z imported'!AF60/'IO model'!$D$32)</f>
        <v>0.000012846884848999587</v>
      </c>
      <c r="AG60" s="38">
        <f>IF('IO model'!$D$33=0,0,'Z imported'!AG60/'IO model'!$D$33)</f>
        <v>0.000005698334817058845</v>
      </c>
      <c r="AH60" s="38">
        <f>IF('IO model'!$D$34=0,0,'Z imported'!AH60/'IO model'!$D$34)</f>
        <v>0.00001673461348835593</v>
      </c>
      <c r="AI60" s="38">
        <f>IF('IO model'!$D$35=0,0,'Z imported'!AI60/'IO model'!$D$35)</f>
        <v>0.00003100196451224103</v>
      </c>
      <c r="AJ60" s="38">
        <f>IF('IO model'!$D$36=0,0,'Z imported'!AJ60/'IO model'!$D$36)</f>
        <v>0.000009737781032360592</v>
      </c>
      <c r="AK60" s="38">
        <f>IF('IO model'!$D$37=0,0,'Z imported'!AK60/'IO model'!$D$37)</f>
        <v>0.000013152293171537055</v>
      </c>
      <c r="AL60" s="38">
        <f>IF('IO model'!$D$38=0,0,'Z imported'!AL60/'IO model'!$D$38)</f>
        <v>0.00014285229849686265</v>
      </c>
      <c r="AM60" s="38">
        <f>IF('IO model'!$D$39=0,0,'Z imported'!AM60/'IO model'!$D$39)</f>
        <v>0.00018346451498037474</v>
      </c>
      <c r="AN60" s="38">
        <f>IF('IO model'!$D$40=0,0,'Z imported'!AN60/'IO model'!$D$40)</f>
        <v>0.001358802723863473</v>
      </c>
      <c r="AO60" s="38">
        <f>IF('IO model'!$D$41=0,0,'Z imported'!AO60/'IO model'!$D$41)</f>
        <v>0.000036880780408929455</v>
      </c>
      <c r="AP60" s="38">
        <f>IF('IO model'!$D$42=0,0,'Z imported'!AP60/'IO model'!$D$42)</f>
        <v>0.00009280507559395246</v>
      </c>
      <c r="AQ60" s="38">
        <f>IF('IO model'!$D$43=0,0,'Z imported'!AQ60/'IO model'!$D$43)</f>
        <v>0.00001785616487687575</v>
      </c>
      <c r="AR60" s="38">
        <f>IF('IO model'!$D$44=0,0,'Z imported'!AR60/'IO model'!$D$44)</f>
        <v>0.000013958609233968974</v>
      </c>
      <c r="AS60" s="38">
        <f>IF('IO model'!$D$45=0,0,'Z imported'!AS60/'IO model'!$D$45)</f>
        <v>0.000021200255687932243</v>
      </c>
      <c r="AT60" s="38">
        <f>IF('IO model'!$D$46=0,0,'Z imported'!AT60/'IO model'!$D$46)</f>
        <v>0.0000023237488651569315</v>
      </c>
      <c r="AU60" s="38">
        <f>IF('IO model'!$D$47=0,0,'Z imported'!AU60/'IO model'!$D$47)</f>
        <v>0.00003686222399850719</v>
      </c>
      <c r="AV60" s="38">
        <f>IF('IO model'!$D$48=0,0,'Z imported'!AV60/'IO model'!$D$48)</f>
        <v>0.000016502452398230042</v>
      </c>
      <c r="AW60" s="38">
        <f>IF('IO model'!$D$49=0,0,'Z imported'!AW60/'IO model'!$D$49)</f>
        <v>0.000028912220462603672</v>
      </c>
      <c r="AX60" s="38">
        <f>IF('IO model'!$D$50=0,0,'Z imported'!AX60/'IO model'!$D$50)</f>
        <v>0.0000480698228655985</v>
      </c>
      <c r="AY60" s="38">
        <f>IF('IO model'!$D$51=0,0,'Z imported'!AY60/'IO model'!$D$51)</f>
        <v>0.00009094517849220267</v>
      </c>
      <c r="AZ60" s="38">
        <f>IF('IO model'!$D$52=0,0,'Z imported'!AZ60/'IO model'!$D$52)</f>
        <v>0.000043698084775370115</v>
      </c>
      <c r="BA60" s="38">
        <f>IF('IO model'!$D$53=0,0,'Z imported'!BA60/'IO model'!$D$53)</f>
        <v>0.000021040798107530495</v>
      </c>
      <c r="BB60" s="38">
        <f>IF('IO model'!$D$54=0,0,'Z imported'!BB60/'IO model'!$D$54)</f>
        <v>0.0005177796269274127</v>
      </c>
      <c r="BC60" s="38">
        <f>IF('IO model'!$D$55=0,0,'Z imported'!BC60/'IO model'!$D$55)</f>
        <v>0.000045604823391795277</v>
      </c>
      <c r="BD60" s="38">
        <f>IF('IO model'!$D$56=0,0,'Z imported'!BD60/'IO model'!$D$56)</f>
        <v>0.000025824817524345287</v>
      </c>
      <c r="BE60" s="38">
        <f>IF('IO model'!$D$57=0,0,'Z imported'!BE60/'IO model'!$D$57)</f>
        <v>0.00001768666099563828</v>
      </c>
      <c r="BF60" s="38">
        <f>IF('IO model'!$D$58=0,0,'Z imported'!BF60/'IO model'!$D$58)</f>
        <v>0.000006617658783945399</v>
      </c>
      <c r="BG60" s="38">
        <f>IF('IO model'!$D$59=0,0,'Z imported'!BG60/'IO model'!$D$59)</f>
        <v>0.000017336386012708673</v>
      </c>
      <c r="BH60" s="38">
        <f>IF('IO model'!$D$60=0,0,'Z imported'!BH60/'IO model'!$D$60)</f>
        <v>0.001521364567131193</v>
      </c>
      <c r="BI60" s="38">
        <f>IF('IO model'!$D$61=0,0,'Z imported'!BI60/'IO model'!$D$61)</f>
        <v>0.00016796365430387842</v>
      </c>
      <c r="BJ60" s="38">
        <f>IF('IO model'!$D$62=0,0,'Z imported'!BJ60/'IO model'!$D$62)</f>
        <v>0.00010984429140367777</v>
      </c>
      <c r="BK60" s="38">
        <f>IF('IO model'!$D$63=0,0,'Z imported'!BK60/'IO model'!$D$63)</f>
        <v>0.00001562255897516013</v>
      </c>
      <c r="BL60" s="38">
        <f>IF('IO model'!$D$64=0,0,'Z imported'!BL60/'IO model'!$D$64)</f>
        <v>0.000011668630002063227</v>
      </c>
      <c r="BM60" s="38">
        <f>IF('IO model'!$D$65=0,0,'Z imported'!BM60/'IO model'!$D$65)</f>
        <v>0</v>
      </c>
      <c r="BN60" s="38">
        <f>IF('IO model'!$D$66=0,0,'Z imported'!BN60/'IO model'!$D$66)</f>
        <v>0</v>
      </c>
    </row>
    <row r="61" spans="1:66" x14ac:dyDescent="0.25">
      <c r="A61" s="36" t="s">
        <v>304</v>
      </c>
      <c r="B61" s="27" t="s">
        <v>373</v>
      </c>
      <c r="C61" s="38">
        <f>IF('IO model'!$D$3=0,0,'Z imported'!C61/'IO model'!$D$3)</f>
        <v>0.000010648818548496203</v>
      </c>
      <c r="D61" s="38">
        <f>IF('IO model'!$D$4=0,0,'Z imported'!D61/'IO model'!$D$4)</f>
        <v>0.000019215341528676493</v>
      </c>
      <c r="E61" s="38">
        <f>IF('IO model'!$D$5=0,0,'Z imported'!E61/'IO model'!$D$5)</f>
        <v>0.00012216724696108975</v>
      </c>
      <c r="F61" s="38">
        <f>IF('IO model'!$D$6=0,0,'Z imported'!F61/'IO model'!$D$6)</f>
        <v>0.000022035451368676977</v>
      </c>
      <c r="G61" s="38">
        <f>IF('IO model'!$D$7=0,0,'Z imported'!G61/'IO model'!$D$7)</f>
        <v>0.000020160815615361067</v>
      </c>
      <c r="H61" s="38">
        <f>IF('IO model'!$D$8=0,0,'Z imported'!H61/'IO model'!$D$8)</f>
        <v>0.000026789211940434844</v>
      </c>
      <c r="I61" s="38">
        <f>IF('IO model'!$D$9=0,0,'Z imported'!I61/'IO model'!$D$9)</f>
        <v>0.00004016861767339971</v>
      </c>
      <c r="J61" s="38">
        <f>IF('IO model'!$D$10=0,0,'Z imported'!J61/'IO model'!$D$10)</f>
        <v>0.00002241652869293256</v>
      </c>
      <c r="K61" s="38">
        <f>IF('IO model'!$D$11=0,0,'Z imported'!K61/'IO model'!$D$11)</f>
        <v>0.00004833658183596554</v>
      </c>
      <c r="L61" s="38">
        <f>IF('IO model'!$D$12=0,0,'Z imported'!L61/'IO model'!$D$12)</f>
        <v>0.000012490212173805715</v>
      </c>
      <c r="M61" s="38">
        <f>IF('IO model'!$D$13=0,0,'Z imported'!M61/'IO model'!$D$13)</f>
        <v>0.000019383005831448216</v>
      </c>
      <c r="N61" s="38">
        <f>IF('IO model'!$D$14=0,0,'Z imported'!N61/'IO model'!$D$14)</f>
        <v>0.00007346937457378347</v>
      </c>
      <c r="O61" s="38">
        <f>IF('IO model'!$D$15=0,0,'Z imported'!O61/'IO model'!$D$15)</f>
        <v>0.00002130129021354263</v>
      </c>
      <c r="P61" s="38">
        <f>IF('IO model'!$D$16=0,0,'Z imported'!P61/'IO model'!$D$16)</f>
        <v>0.000022950069677916468</v>
      </c>
      <c r="Q61" s="38">
        <f>IF('IO model'!$D$17=0,0,'Z imported'!Q61/'IO model'!$D$17)</f>
        <v>0.000012714457132413124</v>
      </c>
      <c r="R61" s="38">
        <f>IF('IO model'!$D$18=0,0,'Z imported'!R61/'IO model'!$D$18)</f>
        <v>0.000013119217045126742</v>
      </c>
      <c r="S61" s="38">
        <f>IF('IO model'!$D$19=0,0,'Z imported'!S61/'IO model'!$D$19)</f>
        <v>0.000025021568336584012</v>
      </c>
      <c r="T61" s="38">
        <f>IF('IO model'!$D$20=0,0,'Z imported'!T61/'IO model'!$D$20)</f>
        <v>0.000019464801021720384</v>
      </c>
      <c r="U61" s="38">
        <f>IF('IO model'!$D$21=0,0,'Z imported'!U61/'IO model'!$D$21)</f>
        <v>0.000011389213200249954</v>
      </c>
      <c r="V61" s="38">
        <f>IF('IO model'!$D$22=0,0,'Z imported'!V61/'IO model'!$D$22)</f>
        <v>0.00001047874997600551</v>
      </c>
      <c r="W61" s="38">
        <f>IF('IO model'!$D$23=0,0,'Z imported'!W61/'IO model'!$D$23)</f>
        <v>0.000023451779477054628</v>
      </c>
      <c r="X61" s="38">
        <f>IF('IO model'!$D$24=0,0,'Z imported'!X61/'IO model'!$D$24)</f>
        <v>0.000035716301134135424</v>
      </c>
      <c r="Y61" s="38">
        <f>IF('IO model'!$D$25=0,0,'Z imported'!Y61/'IO model'!$D$25)</f>
        <v>0.000021490700406255335</v>
      </c>
      <c r="Z61" s="38">
        <f>IF('IO model'!$D$26=0,0,'Z imported'!Z61/'IO model'!$D$26)</f>
        <v>0.00000866131825799638</v>
      </c>
      <c r="AA61" s="38">
        <f>IF('IO model'!$D$27=0,0,'Z imported'!AA61/'IO model'!$D$27)</f>
        <v>0.000025658460235801252</v>
      </c>
      <c r="AB61" s="38">
        <f>IF('IO model'!$D$28=0,0,'Z imported'!AB61/'IO model'!$D$28)</f>
        <v>0.0000189209681480982</v>
      </c>
      <c r="AC61" s="38">
        <f>IF('IO model'!$D$29=0,0,'Z imported'!AC61/'IO model'!$D$29)</f>
        <v>0.000007586458517883901</v>
      </c>
      <c r="AD61" s="38">
        <f>IF('IO model'!$D$30=0,0,'Z imported'!AD61/'IO model'!$D$30)</f>
        <v>0.000019938378104017776</v>
      </c>
      <c r="AE61" s="38">
        <f>IF('IO model'!$D$31=0,0,'Z imported'!AE61/'IO model'!$D$31)</f>
        <v>0.000014241609876119551</v>
      </c>
      <c r="AF61" s="38">
        <f>IF('IO model'!$D$32=0,0,'Z imported'!AF61/'IO model'!$D$32)</f>
        <v>0.00001534489023630506</v>
      </c>
      <c r="AG61" s="38">
        <f>IF('IO model'!$D$33=0,0,'Z imported'!AG61/'IO model'!$D$33)</f>
        <v>0.000010231101148810198</v>
      </c>
      <c r="AH61" s="38">
        <f>IF('IO model'!$D$34=0,0,'Z imported'!AH61/'IO model'!$D$34)</f>
        <v>0.000027891022480593217</v>
      </c>
      <c r="AI61" s="38">
        <f>IF('IO model'!$D$35=0,0,'Z imported'!AI61/'IO model'!$D$35)</f>
        <v>0.000038594282351973525</v>
      </c>
      <c r="AJ61" s="38">
        <f>IF('IO model'!$D$36=0,0,'Z imported'!AJ61/'IO model'!$D$36)</f>
        <v>0.000013354671130094527</v>
      </c>
      <c r="AK61" s="38">
        <f>IF('IO model'!$D$37=0,0,'Z imported'!AK61/'IO model'!$D$37)</f>
        <v>0.00001869010082271055</v>
      </c>
      <c r="AL61" s="38">
        <f>IF('IO model'!$D$38=0,0,'Z imported'!AL61/'IO model'!$D$38)</f>
        <v>0.000021179993783446507</v>
      </c>
      <c r="AM61" s="38">
        <f>IF('IO model'!$D$39=0,0,'Z imported'!AM61/'IO model'!$D$39)</f>
        <v>0.00004609207026600547</v>
      </c>
      <c r="AN61" s="38">
        <f>IF('IO model'!$D$40=0,0,'Z imported'!AN61/'IO model'!$D$40)</f>
        <v>0.00017209569679635457</v>
      </c>
      <c r="AO61" s="38">
        <f>IF('IO model'!$D$41=0,0,'Z imported'!AO61/'IO model'!$D$41)</f>
        <v>0.00003078238364839781</v>
      </c>
      <c r="AP61" s="38">
        <f>IF('IO model'!$D$42=0,0,'Z imported'!AP61/'IO model'!$D$42)</f>
        <v>0.000053705380988875724</v>
      </c>
      <c r="AQ61" s="38">
        <f>IF('IO model'!$D$43=0,0,'Z imported'!AQ61/'IO model'!$D$43)</f>
        <v>0.000006711041832919745</v>
      </c>
      <c r="AR61" s="38">
        <f>IF('IO model'!$D$44=0,0,'Z imported'!AR61/'IO model'!$D$44)</f>
        <v>0.000015454174509037078</v>
      </c>
      <c r="AS61" s="38">
        <f>IF('IO model'!$D$45=0,0,'Z imported'!AS61/'IO model'!$D$45)</f>
        <v>0.000018630527725758633</v>
      </c>
      <c r="AT61" s="38">
        <f>IF('IO model'!$D$46=0,0,'Z imported'!AT61/'IO model'!$D$46)</f>
        <v>0.0000020392081877907773</v>
      </c>
      <c r="AU61" s="38">
        <f>IF('IO model'!$D$47=0,0,'Z imported'!AU61/'IO model'!$D$47)</f>
        <v>0.000029278130065799968</v>
      </c>
      <c r="AV61" s="38">
        <f>IF('IO model'!$D$48=0,0,'Z imported'!AV61/'IO model'!$D$48)</f>
        <v>0.000016725458511719637</v>
      </c>
      <c r="AW61" s="38">
        <f>IF('IO model'!$D$49=0,0,'Z imported'!AW61/'IO model'!$D$49)</f>
        <v>0.00004357193788026187</v>
      </c>
      <c r="AX61" s="38">
        <f>IF('IO model'!$D$50=0,0,'Z imported'!AX61/'IO model'!$D$50)</f>
        <v>0.00009150640979234413</v>
      </c>
      <c r="AY61" s="38">
        <f>IF('IO model'!$D$51=0,0,'Z imported'!AY61/'IO model'!$D$51)</f>
        <v>0.000033182700260668545</v>
      </c>
      <c r="AZ61" s="38">
        <f>IF('IO model'!$D$52=0,0,'Z imported'!AZ61/'IO model'!$D$52)</f>
        <v>0.000030127250994199283</v>
      </c>
      <c r="BA61" s="38">
        <f>IF('IO model'!$D$53=0,0,'Z imported'!BA61/'IO model'!$D$53)</f>
        <v>0.000015029141505378932</v>
      </c>
      <c r="BB61" s="38">
        <f>IF('IO model'!$D$54=0,0,'Z imported'!BB61/'IO model'!$D$54)</f>
        <v>0.0011017776036775914</v>
      </c>
      <c r="BC61" s="38">
        <f>IF('IO model'!$D$55=0,0,'Z imported'!BC61/'IO model'!$D$55)</f>
        <v>0.000021940464862032087</v>
      </c>
      <c r="BD61" s="38">
        <f>IF('IO model'!$D$56=0,0,'Z imported'!BD61/'IO model'!$D$56)</f>
        <v>0.00006257819664255098</v>
      </c>
      <c r="BE61" s="38">
        <f>IF('IO model'!$D$57=0,0,'Z imported'!BE61/'IO model'!$D$57)</f>
        <v>0.000007307662327539169</v>
      </c>
      <c r="BF61" s="38">
        <f>IF('IO model'!$D$58=0,0,'Z imported'!BF61/'IO model'!$D$58)</f>
        <v>0.000007335236242445503</v>
      </c>
      <c r="BG61" s="38">
        <f>IF('IO model'!$D$59=0,0,'Z imported'!BG61/'IO model'!$D$59)</f>
        <v>0.000012356785775015757</v>
      </c>
      <c r="BH61" s="38">
        <f>IF('IO model'!$D$60=0,0,'Z imported'!BH61/'IO model'!$D$60)</f>
        <v>0.00010386826361939872</v>
      </c>
      <c r="BI61" s="38">
        <f>IF('IO model'!$D$61=0,0,'Z imported'!BI61/'IO model'!$D$61)</f>
        <v>0.00047755519829952904</v>
      </c>
      <c r="BJ61" s="38">
        <f>IF('IO model'!$D$62=0,0,'Z imported'!BJ61/'IO model'!$D$62)</f>
        <v>0.00004198237315428522</v>
      </c>
      <c r="BK61" s="38">
        <f>IF('IO model'!$D$63=0,0,'Z imported'!BK61/'IO model'!$D$63)</f>
        <v>0.00008748633026089672</v>
      </c>
      <c r="BL61" s="38">
        <f>IF('IO model'!$D$64=0,0,'Z imported'!BL61/'IO model'!$D$64)</f>
        <v>0.000027050005913873842</v>
      </c>
      <c r="BM61" s="38">
        <f>IF('IO model'!$D$65=0,0,'Z imported'!BM61/'IO model'!$D$65)</f>
        <v>0</v>
      </c>
      <c r="BN61" s="38">
        <f>IF('IO model'!$D$66=0,0,'Z imported'!BN61/'IO model'!$D$66)</f>
        <v>0</v>
      </c>
    </row>
    <row r="62" spans="1:66" x14ac:dyDescent="0.25">
      <c r="A62" s="36" t="s">
        <v>305</v>
      </c>
      <c r="B62" s="27" t="s">
        <v>374</v>
      </c>
      <c r="C62" s="38">
        <f>IF('IO model'!$D$3=0,0,'Z imported'!C62/'IO model'!$D$3)</f>
        <v>0.0000013965663670158954</v>
      </c>
      <c r="D62" s="38">
        <f>IF('IO model'!$D$4=0,0,'Z imported'!D62/'IO model'!$D$4)</f>
        <v>0.0000032025569214460822</v>
      </c>
      <c r="E62" s="38">
        <f>IF('IO model'!$D$5=0,0,'Z imported'!E62/'IO model'!$D$5)</f>
        <v>0.000013574138551232191</v>
      </c>
      <c r="F62" s="38">
        <f>IF('IO model'!$D$6=0,0,'Z imported'!F62/'IO model'!$D$6)</f>
        <v>0.0000018362876140564146</v>
      </c>
      <c r="G62" s="38">
        <f>IF('IO model'!$D$7=0,0,'Z imported'!G62/'IO model'!$D$7)</f>
        <v>0.000002722445904264086</v>
      </c>
      <c r="H62" s="38">
        <f>IF('IO model'!$D$8=0,0,'Z imported'!H62/'IO model'!$D$8)</f>
        <v>0.000011418352630349278</v>
      </c>
      <c r="I62" s="38">
        <f>IF('IO model'!$D$9=0,0,'Z imported'!I62/'IO model'!$D$9)</f>
        <v>0.0000022630207139943504</v>
      </c>
      <c r="J62" s="38">
        <f>IF('IO model'!$D$10=0,0,'Z imported'!J62/'IO model'!$D$10)</f>
        <v>0.0000031383140170105583</v>
      </c>
      <c r="K62" s="38">
        <f>IF('IO model'!$D$11=0,0,'Z imported'!K62/'IO model'!$D$11)</f>
        <v>0.000005686656686584182</v>
      </c>
      <c r="L62" s="38">
        <f>IF('IO model'!$D$12=0,0,'Z imported'!L62/'IO model'!$D$12)</f>
        <v>0.000001836795907912605</v>
      </c>
      <c r="M62" s="38">
        <f>IF('IO model'!$D$13=0,0,'Z imported'!M62/'IO model'!$D$13)</f>
        <v>0.0000034668790918037465</v>
      </c>
      <c r="N62" s="38">
        <f>IF('IO model'!$D$14=0,0,'Z imported'!N62/'IO model'!$D$14)</f>
        <v>0.00000834267623365307</v>
      </c>
      <c r="O62" s="38">
        <f>IF('IO model'!$D$15=0,0,'Z imported'!O62/'IO model'!$D$15)</f>
        <v>0.000003363361612664627</v>
      </c>
      <c r="P62" s="38">
        <f>IF('IO model'!$D$16=0,0,'Z imported'!P62/'IO model'!$D$16)</f>
        <v>0.0000033860758541188226</v>
      </c>
      <c r="Q62" s="38">
        <f>IF('IO model'!$D$17=0,0,'Z imported'!Q62/'IO model'!$D$17)</f>
        <v>0.000002383960712327462</v>
      </c>
      <c r="R62" s="38">
        <f>IF('IO model'!$D$18=0,0,'Z imported'!R62/'IO model'!$D$18)</f>
        <v>0.0000022398663247777378</v>
      </c>
      <c r="S62" s="38">
        <f>IF('IO model'!$D$19=0,0,'Z imported'!S62/'IO model'!$D$19)</f>
        <v>0.000003829831888252656</v>
      </c>
      <c r="T62" s="38">
        <f>IF('IO model'!$D$20=0,0,'Z imported'!T62/'IO model'!$D$20)</f>
        <v>0.0000028548374831856572</v>
      </c>
      <c r="U62" s="38">
        <f>IF('IO model'!$D$21=0,0,'Z imported'!U62/'IO model'!$D$21)</f>
        <v>0.0000018982022000416594</v>
      </c>
      <c r="V62" s="38">
        <f>IF('IO model'!$D$22=0,0,'Z imported'!V62/'IO model'!$D$22)</f>
        <v>0.0000018546460134523032</v>
      </c>
      <c r="W62" s="38">
        <f>IF('IO model'!$D$23=0,0,'Z imported'!W62/'IO model'!$D$23)</f>
        <v>0.0000029314724346318285</v>
      </c>
      <c r="X62" s="38">
        <f>IF('IO model'!$D$24=0,0,'Z imported'!X62/'IO model'!$D$24)</f>
        <v>0.000004285956136096252</v>
      </c>
      <c r="Y62" s="38">
        <f>IF('IO model'!$D$25=0,0,'Z imported'!Y62/'IO model'!$D$25)</f>
        <v>0.000002432909479953434</v>
      </c>
      <c r="Z62" s="38">
        <f>IF('IO model'!$D$26=0,0,'Z imported'!Z62/'IO model'!$D$26)</f>
        <v>0.0000016965468752776418</v>
      </c>
      <c r="AA62" s="38">
        <f>IF('IO model'!$D$27=0,0,'Z imported'!AA62/'IO model'!$D$27)</f>
        <v>0.000002850940026200139</v>
      </c>
      <c r="AB62" s="38">
        <f>IF('IO model'!$D$28=0,0,'Z imported'!AB62/'IO model'!$D$28)</f>
        <v>0.0000027521408215415565</v>
      </c>
      <c r="AC62" s="38">
        <f>IF('IO model'!$D$29=0,0,'Z imported'!AC62/'IO model'!$D$29)</f>
        <v>0.00000115446107880842</v>
      </c>
      <c r="AD62" s="38">
        <f>IF('IO model'!$D$30=0,0,'Z imported'!AD62/'IO model'!$D$30)</f>
        <v>0.0000029538337931878195</v>
      </c>
      <c r="AE62" s="38">
        <f>IF('IO model'!$D$31=0,0,'Z imported'!AE62/'IO model'!$D$31)</f>
        <v>0.0000030639320052209396</v>
      </c>
      <c r="AF62" s="38">
        <f>IF('IO model'!$D$32=0,0,'Z imported'!AF62/'IO model'!$D$32)</f>
        <v>0.0000030332922560137915</v>
      </c>
      <c r="AG62" s="38">
        <f>IF('IO model'!$D$33=0,0,'Z imported'!AG62/'IO model'!$D$33)</f>
        <v>0.0000023311369706149824</v>
      </c>
      <c r="AH62" s="38">
        <f>IF('IO model'!$D$34=0,0,'Z imported'!AH62/'IO model'!$D$34)</f>
        <v>0.00003089467105542633</v>
      </c>
      <c r="AI62" s="38">
        <f>IF('IO model'!$D$35=0,0,'Z imported'!AI62/'IO model'!$D$35)</f>
        <v>0.000010755783606287706</v>
      </c>
      <c r="AJ62" s="38">
        <f>IF('IO model'!$D$36=0,0,'Z imported'!AJ62/'IO model'!$D$36)</f>
        <v>0.000006538224407442111</v>
      </c>
      <c r="AK62" s="38">
        <f>IF('IO model'!$D$37=0,0,'Z imported'!AK62/'IO model'!$D$37)</f>
        <v>0.000003461129781983435</v>
      </c>
      <c r="AL62" s="38">
        <f>IF('IO model'!$D$38=0,0,'Z imported'!AL62/'IO model'!$D$38)</f>
        <v>0.0000014645740382170462</v>
      </c>
      <c r="AM62" s="38">
        <f>IF('IO model'!$D$39=0,0,'Z imported'!AM62/'IO model'!$D$39)</f>
        <v>0.000006778245627353747</v>
      </c>
      <c r="AN62" s="38">
        <f>IF('IO model'!$D$40=0,0,'Z imported'!AN62/'IO model'!$D$40)</f>
        <v>0.00000811225506784163</v>
      </c>
      <c r="AO62" s="38">
        <f>IF('IO model'!$D$41=0,0,'Z imported'!AO62/'IO model'!$D$41)</f>
        <v>0.000004065597840354428</v>
      </c>
      <c r="AP62" s="38">
        <f>IF('IO model'!$D$42=0,0,'Z imported'!AP62/'IO model'!$D$42)</f>
        <v>0.000012156285561671191</v>
      </c>
      <c r="AQ62" s="38">
        <f>IF('IO model'!$D$43=0,0,'Z imported'!AQ62/'IO model'!$D$43)</f>
        <v>0.0000011984003273070974</v>
      </c>
      <c r="AR62" s="38">
        <f>IF('IO model'!$D$44=0,0,'Z imported'!AR62/'IO model'!$D$44)</f>
        <v>0.0000022433479126021565</v>
      </c>
      <c r="AS62" s="38">
        <f>IF('IO model'!$D$45=0,0,'Z imported'!AS62/'IO model'!$D$45)</f>
        <v>0.000003854591943260408</v>
      </c>
      <c r="AT62" s="38">
        <f>IF('IO model'!$D$46=0,0,'Z imported'!AT62/'IO model'!$D$46)</f>
        <v>1.8969378491076994e-7</v>
      </c>
      <c r="AU62" s="38">
        <f>IF('IO model'!$D$47=0,0,'Z imported'!AU62/'IO model'!$D$47)</f>
        <v>0.0000047621054926301134</v>
      </c>
      <c r="AV62" s="38">
        <f>IF('IO model'!$D$48=0,0,'Z imported'!AV62/'IO model'!$D$48)</f>
        <v>0.0000022300611348959515</v>
      </c>
      <c r="AW62" s="38">
        <f>IF('IO model'!$D$49=0,0,'Z imported'!AW62/'IO model'!$D$49)</f>
        <v>0.00000366492935441455</v>
      </c>
      <c r="AX62" s="38">
        <f>IF('IO model'!$D$50=0,0,'Z imported'!AX62/'IO model'!$D$50)</f>
        <v>0.000006949853908279303</v>
      </c>
      <c r="AY62" s="38">
        <f>IF('IO model'!$D$51=0,0,'Z imported'!AY62/'IO model'!$D$51)</f>
        <v>0.0000036869666956298385</v>
      </c>
      <c r="AZ62" s="38">
        <f>IF('IO model'!$D$52=0,0,'Z imported'!AZ62/'IO model'!$D$52)</f>
        <v>0.0000029855834318575865</v>
      </c>
      <c r="BA62" s="38">
        <f>IF('IO model'!$D$53=0,0,'Z imported'!BA62/'IO model'!$D$53)</f>
        <v>0.0000017176161720433063</v>
      </c>
      <c r="BB62" s="38">
        <f>IF('IO model'!$D$54=0,0,'Z imported'!BB62/'IO model'!$D$54)</f>
        <v>0.000011967171654716778</v>
      </c>
      <c r="BC62" s="38">
        <f>IF('IO model'!$D$55=0,0,'Z imported'!BC62/'IO model'!$D$55)</f>
        <v>0.000002507481698517954</v>
      </c>
      <c r="BD62" s="38">
        <f>IF('IO model'!$D$56=0,0,'Z imported'!BD62/'IO model'!$D$56)</f>
        <v>9.049127434406704e-7</v>
      </c>
      <c r="BE62" s="38">
        <f>IF('IO model'!$D$57=0,0,'Z imported'!BE62/'IO model'!$D$57)</f>
        <v>8.472651973958457e-7</v>
      </c>
      <c r="BF62" s="38">
        <f>IF('IO model'!$D$58=0,0,'Z imported'!BF62/'IO model'!$D$58)</f>
        <v>0.0000014351549170002076</v>
      </c>
      <c r="BG62" s="38">
        <f>IF('IO model'!$D$59=0,0,'Z imported'!BG62/'IO model'!$D$59)</f>
        <v>0.000001106577830598426</v>
      </c>
      <c r="BH62" s="38">
        <f>IF('IO model'!$D$60=0,0,'Z imported'!BH62/'IO model'!$D$60)</f>
        <v>0.0000065463191356763905</v>
      </c>
      <c r="BI62" s="38">
        <f>IF('IO model'!$D$61=0,0,'Z imported'!BI62/'IO model'!$D$61)</f>
        <v>0.0000029261960680118192</v>
      </c>
      <c r="BJ62" s="38">
        <f>IF('IO model'!$D$62=0,0,'Z imported'!BJ62/'IO model'!$D$62)</f>
        <v>0.000005751010021134962</v>
      </c>
      <c r="BK62" s="38">
        <f>IF('IO model'!$D$63=0,0,'Z imported'!BK62/'IO model'!$D$63)</f>
        <v>0.000006249023590064053</v>
      </c>
      <c r="BL62" s="38">
        <f>IF('IO model'!$D$64=0,0,'Z imported'!BL62/'IO model'!$D$64)</f>
        <v>0.000002651961364105279</v>
      </c>
      <c r="BM62" s="38">
        <f>IF('IO model'!$D$65=0,0,'Z imported'!BM62/'IO model'!$D$65)</f>
        <v>0</v>
      </c>
      <c r="BN62" s="38">
        <f>IF('IO model'!$D$66=0,0,'Z imported'!BN62/'IO model'!$D$66)</f>
        <v>0</v>
      </c>
    </row>
    <row r="63" spans="1:66" x14ac:dyDescent="0.25">
      <c r="A63" s="36" t="s">
        <v>306</v>
      </c>
      <c r="B63" s="27" t="s">
        <v>375</v>
      </c>
      <c r="C63" s="38">
        <f>IF('IO model'!$D$3=0,0,'Z imported'!C63/'IO model'!$D$3)</f>
        <v>0.0000033168451216627523</v>
      </c>
      <c r="D63" s="38">
        <f>IF('IO model'!$D$4=0,0,'Z imported'!D63/'IO model'!$D$4)</f>
        <v>0.0000016012784607230411</v>
      </c>
      <c r="E63" s="38">
        <f>IF('IO model'!$D$5=0,0,'Z imported'!E63/'IO model'!$D$5)</f>
        <v>0.000006787069275616096</v>
      </c>
      <c r="F63" s="38">
        <f>IF('IO model'!$D$6=0,0,'Z imported'!F63/'IO model'!$D$6)</f>
        <v>0.0000055088628421692435</v>
      </c>
      <c r="G63" s="38">
        <f>IF('IO model'!$D$7=0,0,'Z imported'!G63/'IO model'!$D$7)</f>
        <v>0.0000058127899036989936</v>
      </c>
      <c r="H63" s="38">
        <f>IF('IO model'!$D$8=0,0,'Z imported'!H63/'IO model'!$D$8)</f>
        <v>0.000008344180768332166</v>
      </c>
      <c r="I63" s="38">
        <f>IF('IO model'!$D$9=0,0,'Z imported'!I63/'IO model'!$D$9)</f>
        <v>0.000005657551784985876</v>
      </c>
      <c r="J63" s="38">
        <f>IF('IO model'!$D$10=0,0,'Z imported'!J63/'IO model'!$D$10)</f>
        <v>0.000005379966886303814</v>
      </c>
      <c r="K63" s="38">
        <f>IF('IO model'!$D$11=0,0,'Z imported'!K63/'IO model'!$D$11)</f>
        <v>0.000007108320858230226</v>
      </c>
      <c r="L63" s="38">
        <f>IF('IO model'!$D$12=0,0,'Z imported'!L63/'IO model'!$D$12)</f>
        <v>0.0000034899122250339504</v>
      </c>
      <c r="M63" s="38">
        <f>IF('IO model'!$D$13=0,0,'Z imported'!M63/'IO model'!$D$13)</f>
        <v>0.000006933758183607492</v>
      </c>
      <c r="N63" s="38">
        <f>IF('IO model'!$D$14=0,0,'Z imported'!N63/'IO model'!$D$14)</f>
        <v>0.00001022650635092957</v>
      </c>
      <c r="O63" s="38">
        <f>IF('IO model'!$D$15=0,0,'Z imported'!O63/'IO model'!$D$15)</f>
        <v>0.000006726723225329253</v>
      </c>
      <c r="P63" s="38">
        <f>IF('IO model'!$D$16=0,0,'Z imported'!P63/'IO model'!$D$16)</f>
        <v>0.000006772151708237646</v>
      </c>
      <c r="Q63" s="38">
        <f>IF('IO model'!$D$17=0,0,'Z imported'!Q63/'IO model'!$D$17)</f>
        <v>0.000004767921424654923</v>
      </c>
      <c r="R63" s="38">
        <f>IF('IO model'!$D$18=0,0,'Z imported'!R63/'IO model'!$D$18)</f>
        <v>0.000004479732649555475</v>
      </c>
      <c r="S63" s="38">
        <f>IF('IO model'!$D$19=0,0,'Z imported'!S63/'IO model'!$D$19)</f>
        <v>0.000009702240783573392</v>
      </c>
      <c r="T63" s="38">
        <f>IF('IO model'!$D$20=0,0,'Z imported'!T63/'IO model'!$D$20)</f>
        <v>0.000007526389728398551</v>
      </c>
      <c r="U63" s="38">
        <f>IF('IO model'!$D$21=0,0,'Z imported'!U63/'IO model'!$D$21)</f>
        <v>0.000005568059786788865</v>
      </c>
      <c r="V63" s="38">
        <f>IF('IO model'!$D$22=0,0,'Z imported'!V63/'IO model'!$D$22)</f>
        <v>0.000004729347334303374</v>
      </c>
      <c r="W63" s="38">
        <f>IF('IO model'!$D$23=0,0,'Z imported'!W63/'IO model'!$D$23)</f>
        <v>0.000005862944869263658</v>
      </c>
      <c r="X63" s="38">
        <f>IF('IO model'!$D$24=0,0,'Z imported'!X63/'IO model'!$D$24)</f>
        <v>0.000010000564317557919</v>
      </c>
      <c r="Y63" s="38">
        <f>IF('IO model'!$D$25=0,0,'Z imported'!Y63/'IO model'!$D$25)</f>
        <v>0.000007298728439860302</v>
      </c>
      <c r="Z63" s="38">
        <f>IF('IO model'!$D$26=0,0,'Z imported'!Z63/'IO model'!$D$26)</f>
        <v>0.000003571677632163456</v>
      </c>
      <c r="AA63" s="38">
        <f>IF('IO model'!$D$27=0,0,'Z imported'!AA63/'IO model'!$D$27)</f>
        <v>0.000005701880052400278</v>
      </c>
      <c r="AB63" s="38">
        <f>IF('IO model'!$D$28=0,0,'Z imported'!AB63/'IO model'!$D$28)</f>
        <v>0.000005504281643083114</v>
      </c>
      <c r="AC63" s="38">
        <f>IF('IO model'!$D$29=0,0,'Z imported'!AC63/'IO model'!$D$29)</f>
        <v>0.0000021852298991730806</v>
      </c>
      <c r="AD63" s="38">
        <f>IF('IO model'!$D$30=0,0,'Z imported'!AD63/'IO model'!$D$30)</f>
        <v>0.0000036922922414847747</v>
      </c>
      <c r="AE63" s="38">
        <f>IF('IO model'!$D$31=0,0,'Z imported'!AE63/'IO model'!$D$31)</f>
        <v>0.000008737880163037493</v>
      </c>
      <c r="AF63" s="38">
        <f>IF('IO model'!$D$32=0,0,'Z imported'!AF63/'IO model'!$D$32)</f>
        <v>0.0000047283673402567925</v>
      </c>
      <c r="AG63" s="38">
        <f>IF('IO model'!$D$33=0,0,'Z imported'!AG63/'IO model'!$D$33)</f>
        <v>0.0000028491674085294232</v>
      </c>
      <c r="AH63" s="38">
        <f>IF('IO model'!$D$34=0,0,'Z imported'!AH63/'IO model'!$D$34)</f>
        <v>0.000011585501645784874</v>
      </c>
      <c r="AI63" s="38">
        <f>IF('IO model'!$D$35=0,0,'Z imported'!AI63/'IO model'!$D$35)</f>
        <v>0.000027838498745685827</v>
      </c>
      <c r="AJ63" s="38">
        <f>IF('IO model'!$D$36=0,0,'Z imported'!AJ63/'IO model'!$D$36)</f>
        <v>0.000004034223570549389</v>
      </c>
      <c r="AK63" s="38">
        <f>IF('IO model'!$D$37=0,0,'Z imported'!AK63/'IO model'!$D$37)</f>
        <v>0.000003461129781983435</v>
      </c>
      <c r="AL63" s="38">
        <f>IF('IO model'!$D$38=0,0,'Z imported'!AL63/'IO model'!$D$38)</f>
        <v>0.000004281062573249827</v>
      </c>
      <c r="AM63" s="38">
        <f>IF('IO model'!$D$39=0,0,'Z imported'!AM63/'IO model'!$D$39)</f>
        <v>0.000014008374296531078</v>
      </c>
      <c r="AN63" s="38">
        <f>IF('IO model'!$D$40=0,0,'Z imported'!AN63/'IO model'!$D$40)</f>
        <v>0.000008112255067841629</v>
      </c>
      <c r="AO63" s="38">
        <f>IF('IO model'!$D$41=0,0,'Z imported'!AO63/'IO model'!$D$41)</f>
        <v>0.000007550395989229652</v>
      </c>
      <c r="AP63" s="38">
        <f>IF('IO model'!$D$42=0,0,'Z imported'!AP63/'IO model'!$D$42)</f>
        <v>0.000021500296105343828</v>
      </c>
      <c r="AQ63" s="38">
        <f>IF('IO model'!$D$43=0,0,'Z imported'!AQ63/'IO model'!$D$43)</f>
        <v>0.0000019174405236913557</v>
      </c>
      <c r="AR63" s="38">
        <f>IF('IO model'!$D$44=0,0,'Z imported'!AR63/'IO model'!$D$44)</f>
        <v>0.0000027418696709581915</v>
      </c>
      <c r="AS63" s="38">
        <f>IF('IO model'!$D$45=0,0,'Z imported'!AS63/'IO model'!$D$45)</f>
        <v>0.0000054606719196189104</v>
      </c>
      <c r="AT63" s="38">
        <f>IF('IO model'!$D$46=0,0,'Z imported'!AT63/'IO model'!$D$46)</f>
        <v>4.268110160492323e-7</v>
      </c>
      <c r="AU63" s="38">
        <f>IF('IO model'!$D$47=0,0,'Z imported'!AU63/'IO model'!$D$47)</f>
        <v>0.000006349473990173483</v>
      </c>
      <c r="AV63" s="38">
        <f>IF('IO model'!$D$48=0,0,'Z imported'!AV63/'IO model'!$D$48)</f>
        <v>0.0000035680978158335228</v>
      </c>
      <c r="AW63" s="38">
        <f>IF('IO model'!$D$49=0,0,'Z imported'!AW63/'IO model'!$D$49)</f>
        <v>0.000004886572472552734</v>
      </c>
      <c r="AX63" s="38">
        <f>IF('IO model'!$D$50=0,0,'Z imported'!AX63/'IO model'!$D$50)</f>
        <v>0.00000810816289299252</v>
      </c>
      <c r="AY63" s="38">
        <f>IF('IO model'!$D$51=0,0,'Z imported'!AY63/'IO model'!$D$51)</f>
        <v>0.000004301461144901478</v>
      </c>
      <c r="AZ63" s="38">
        <f>IF('IO model'!$D$52=0,0,'Z imported'!AZ63/'IO model'!$D$52)</f>
        <v>0.000006514000214962007</v>
      </c>
      <c r="BA63" s="38">
        <f>IF('IO model'!$D$53=0,0,'Z imported'!BA63/'IO model'!$D$53)</f>
        <v>0.0000025764242580649595</v>
      </c>
      <c r="BB63" s="38">
        <f>IF('IO model'!$D$54=0,0,'Z imported'!BB63/'IO model'!$D$54)</f>
        <v>0.000007978114436477852</v>
      </c>
      <c r="BC63" s="38">
        <f>IF('IO model'!$D$55=0,0,'Z imported'!BC63/'IO model'!$D$55)</f>
        <v>0.000005171681003193278</v>
      </c>
      <c r="BD63" s="38">
        <f>IF('IO model'!$D$56=0,0,'Z imported'!BD63/'IO model'!$D$56)</f>
        <v>0.000002157868849743137</v>
      </c>
      <c r="BE63" s="38">
        <f>IF('IO model'!$D$57=0,0,'Z imported'!BE63/'IO model'!$D$57)</f>
        <v>0.0000016945303947916916</v>
      </c>
      <c r="BF63" s="38">
        <f>IF('IO model'!$D$58=0,0,'Z imported'!BF63/'IO model'!$D$58)</f>
        <v>0.000003428425635056051</v>
      </c>
      <c r="BG63" s="38">
        <f>IF('IO model'!$D$59=0,0,'Z imported'!BG63/'IO model'!$D$59)</f>
        <v>0.000002028726022763781</v>
      </c>
      <c r="BH63" s="38">
        <f>IF('IO model'!$D$60=0,0,'Z imported'!BH63/'IO model'!$D$60)</f>
        <v>0.000005673476584252872</v>
      </c>
      <c r="BI63" s="38">
        <f>IF('IO model'!$D$61=0,0,'Z imported'!BI63/'IO model'!$D$61)</f>
        <v>0.000003511435281614183</v>
      </c>
      <c r="BJ63" s="38">
        <f>IF('IO model'!$D$62=0,0,'Z imported'!BJ63/'IO model'!$D$62)</f>
        <v>0.0000028755050105674816</v>
      </c>
      <c r="BK63" s="38">
        <f>IF('IO model'!$D$63=0,0,'Z imported'!BK63/'IO model'!$D$63)</f>
        <v>0.00001562255897516013</v>
      </c>
      <c r="BL63" s="38">
        <f>IF('IO model'!$D$64=0,0,'Z imported'!BL63/'IO model'!$D$64)</f>
        <v>0.000002651961364105279</v>
      </c>
      <c r="BM63" s="38">
        <f>IF('IO model'!$D$65=0,0,'Z imported'!BM63/'IO model'!$D$65)</f>
        <v>0</v>
      </c>
      <c r="BN63" s="38">
        <f>IF('IO model'!$D$66=0,0,'Z imported'!BN63/'IO model'!$D$66)</f>
        <v>0</v>
      </c>
    </row>
    <row r="64" spans="1:66" x14ac:dyDescent="0.25">
      <c r="A64" s="36" t="s">
        <v>307</v>
      </c>
      <c r="B64" s="27" t="s">
        <v>376</v>
      </c>
      <c r="C64" s="38">
        <f>IF('IO model'!$D$3=0,0,'Z imported'!C64/'IO model'!$D$3)</f>
        <v>0.000008903110589726336</v>
      </c>
      <c r="D64" s="38">
        <f>IF('IO model'!$D$4=0,0,'Z imported'!D64/'IO model'!$D$4)</f>
        <v>0.00003042429075373778</v>
      </c>
      <c r="E64" s="38">
        <f>IF('IO model'!$D$5=0,0,'Z imported'!E64/'IO model'!$D$5)</f>
        <v>0.00007465776203177706</v>
      </c>
      <c r="F64" s="38">
        <f>IF('IO model'!$D$6=0,0,'Z imported'!F64/'IO model'!$D$6)</f>
        <v>0.00002662617040381801</v>
      </c>
      <c r="G64" s="38">
        <f>IF('IO model'!$D$7=0,0,'Z imported'!G64/'IO model'!$D$7)</f>
        <v>0.000012434955616773795</v>
      </c>
      <c r="H64" s="38">
        <f>IF('IO model'!$D$8=0,0,'Z imported'!H64/'IO model'!$D$8)</f>
        <v>0.00002108003562526021</v>
      </c>
      <c r="I64" s="38">
        <f>IF('IO model'!$D$9=0,0,'Z imported'!I64/'IO model'!$D$9)</f>
        <v>0.000020932941604447742</v>
      </c>
      <c r="J64" s="38">
        <f>IF('IO model'!$D$10=0,0,'Z imported'!J64/'IO model'!$D$10)</f>
        <v>0.000020623206397497955</v>
      </c>
      <c r="K64" s="38">
        <f>IF('IO model'!$D$11=0,0,'Z imported'!K64/'IO model'!$D$11)</f>
        <v>0.00004549325349267345</v>
      </c>
      <c r="L64" s="38">
        <f>IF('IO model'!$D$12=0,0,'Z imported'!L64/'IO model'!$D$12)</f>
        <v>0.000014143328490927061</v>
      </c>
      <c r="M64" s="38">
        <f>IF('IO model'!$D$13=0,0,'Z imported'!M64/'IO model'!$D$13)</f>
        <v>0.00001591612673964447</v>
      </c>
      <c r="N64" s="38">
        <f>IF('IO model'!$D$14=0,0,'Z imported'!N64/'IO model'!$D$14)</f>
        <v>0.000023144198583682698</v>
      </c>
      <c r="O64" s="38">
        <f>IF('IO model'!$D$15=0,0,'Z imported'!O64/'IO model'!$D$15)</f>
        <v>0.000020740729944765193</v>
      </c>
      <c r="P64" s="38">
        <f>IF('IO model'!$D$16=0,0,'Z imported'!P64/'IO model'!$D$16)</f>
        <v>0.000021445147076085884</v>
      </c>
      <c r="Q64" s="38">
        <f>IF('IO model'!$D$17=0,0,'Z imported'!Q64/'IO model'!$D$17)</f>
        <v>0.000016091734808210365</v>
      </c>
      <c r="R64" s="38">
        <f>IF('IO model'!$D$18=0,0,'Z imported'!R64/'IO model'!$D$18)</f>
        <v>0.000012959226593356909</v>
      </c>
      <c r="S64" s="38">
        <f>IF('IO model'!$D$19=0,0,'Z imported'!S64/'IO model'!$D$19)</f>
        <v>0.0000222130249518654</v>
      </c>
      <c r="T64" s="38">
        <f>IF('IO model'!$D$20=0,0,'Z imported'!T64/'IO model'!$D$20)</f>
        <v>0.00001635043285824513</v>
      </c>
      <c r="U64" s="38">
        <f>IF('IO model'!$D$21=0,0,'Z imported'!U64/'IO model'!$D$21)</f>
        <v>0.00001113611957357773</v>
      </c>
      <c r="V64" s="38">
        <f>IF('IO model'!$D$22=0,0,'Z imported'!V64/'IO model'!$D$22)</f>
        <v>0.000008809568563898441</v>
      </c>
      <c r="W64" s="38">
        <f>IF('IO model'!$D$23=0,0,'Z imported'!W64/'IO model'!$D$23)</f>
        <v>0.000016489532444804037</v>
      </c>
      <c r="X64" s="38">
        <f>IF('IO model'!$D$24=0,0,'Z imported'!X64/'IO model'!$D$24)</f>
        <v>0.00036216329350013325</v>
      </c>
      <c r="Y64" s="38">
        <f>IF('IO model'!$D$25=0,0,'Z imported'!Y64/'IO model'!$D$25)</f>
        <v>0.000018652306012976325</v>
      </c>
      <c r="Z64" s="38">
        <f>IF('IO model'!$D$26=0,0,'Z imported'!Z64/'IO model'!$D$26)</f>
        <v>0.000008304150494780036</v>
      </c>
      <c r="AA64" s="38">
        <f>IF('IO model'!$D$27=0,0,'Z imported'!AA64/'IO model'!$D$27)</f>
        <v>0.000027083930248901318</v>
      </c>
      <c r="AB64" s="38">
        <f>IF('IO model'!$D$28=0,0,'Z imported'!AB64/'IO model'!$D$28)</f>
        <v>0.000027521408215415568</v>
      </c>
      <c r="AC64" s="38">
        <f>IF('IO model'!$D$29=0,0,'Z imported'!AC64/'IO model'!$D$29)</f>
        <v>0.000004205536787087815</v>
      </c>
      <c r="AD64" s="38">
        <f>IF('IO model'!$D$30=0,0,'Z imported'!AD64/'IO model'!$D$30)</f>
        <v>0.000015261474598137068</v>
      </c>
      <c r="AE64" s="38">
        <f>IF('IO model'!$D$31=0,0,'Z imported'!AE64/'IO model'!$D$31)</f>
        <v>0.00001543313898926103</v>
      </c>
      <c r="AF64" s="38">
        <f>IF('IO model'!$D$32=0,0,'Z imported'!AF64/'IO model'!$D$32)</f>
        <v>0.000010705737374166324</v>
      </c>
      <c r="AG64" s="38">
        <f>IF('IO model'!$D$33=0,0,'Z imported'!AG64/'IO model'!$D$33)</f>
        <v>0.00001113765441516047</v>
      </c>
      <c r="AH64" s="38">
        <f>IF('IO model'!$D$34=0,0,'Z imported'!AH64/'IO model'!$D$34)</f>
        <v>0.00007723667763856582</v>
      </c>
      <c r="AI64" s="38">
        <f>IF('IO model'!$D$35=0,0,'Z imported'!AI64/'IO model'!$D$35)</f>
        <v>0.0000626366221777931</v>
      </c>
      <c r="AJ64" s="38">
        <f>IF('IO model'!$D$36=0,0,'Z imported'!AJ64/'IO model'!$D$36)</f>
        <v>0.000017806228173459367</v>
      </c>
      <c r="AK64" s="38">
        <f>IF('IO model'!$D$37=0,0,'Z imported'!AK64/'IO model'!$D$37)</f>
        <v>0.00003253461995064429</v>
      </c>
      <c r="AL64" s="38">
        <f>IF('IO model'!$D$38=0,0,'Z imported'!AL64/'IO model'!$D$38)</f>
        <v>0.0000331219051719855</v>
      </c>
      <c r="AM64" s="38">
        <f>IF('IO model'!$D$39=0,0,'Z imported'!AM64/'IO model'!$D$39)</f>
        <v>0.00003795817551318097</v>
      </c>
      <c r="AN64" s="38">
        <f>IF('IO model'!$D$40=0,0,'Z imported'!AN64/'IO model'!$D$40)</f>
        <v>0.0000318695734808064</v>
      </c>
      <c r="AO64" s="38">
        <f>IF('IO model'!$D$41=0,0,'Z imported'!AO64/'IO model'!$D$41)</f>
        <v>0.00001568159166993851</v>
      </c>
      <c r="AP64" s="38">
        <f>IF('IO model'!$D$42=0,0,'Z imported'!AP64/'IO model'!$D$42)</f>
        <v>0.00001959520657702223</v>
      </c>
      <c r="AQ64" s="38">
        <f>IF('IO model'!$D$43=0,0,'Z imported'!AQ64/'IO model'!$D$43)</f>
        <v>0.000003595200981921292</v>
      </c>
      <c r="AR64" s="38">
        <f>IF('IO model'!$D$44=0,0,'Z imported'!AR64/'IO model'!$D$44)</f>
        <v>0.000014457130992325011</v>
      </c>
      <c r="AS64" s="38">
        <f>IF('IO model'!$D$45=0,0,'Z imported'!AS64/'IO model'!$D$45)</f>
        <v>0.000014775935782498226</v>
      </c>
      <c r="AT64" s="38">
        <f>IF('IO model'!$D$46=0,0,'Z imported'!AT64/'IO model'!$D$46)</f>
        <v>0.0000018020909566523148</v>
      </c>
      <c r="AU64" s="38">
        <f>IF('IO model'!$D$47=0,0,'Z imported'!AU64/'IO model'!$D$47)</f>
        <v>0.000010670643789041546</v>
      </c>
      <c r="AV64" s="38">
        <f>IF('IO model'!$D$48=0,0,'Z imported'!AV64/'IO model'!$D$48)</f>
        <v>0.000011596317901458952</v>
      </c>
      <c r="AW64" s="38">
        <f>IF('IO model'!$D$49=0,0,'Z imported'!AW64/'IO model'!$D$49)</f>
        <v>0.000021582361753774574</v>
      </c>
      <c r="AX64" s="38">
        <f>IF('IO model'!$D$50=0,0,'Z imported'!AX64/'IO model'!$D$50)</f>
        <v>0.00003011603360254364</v>
      </c>
      <c r="AY64" s="38">
        <f>IF('IO model'!$D$51=0,0,'Z imported'!AY64/'IO model'!$D$51)</f>
        <v>0.00002273629462305067</v>
      </c>
      <c r="AZ64" s="38">
        <f>IF('IO model'!$D$52=0,0,'Z imported'!AZ64/'IO model'!$D$52)</f>
        <v>0.000024698917481730946</v>
      </c>
      <c r="BA64" s="38">
        <f>IF('IO model'!$D$53=0,0,'Z imported'!BA64/'IO model'!$D$53)</f>
        <v>0.000018034969806454717</v>
      </c>
      <c r="BB64" s="38">
        <f>IF('IO model'!$D$54=0,0,'Z imported'!BB64/'IO model'!$D$54)</f>
        <v>0.0006589922524530706</v>
      </c>
      <c r="BC64" s="38">
        <f>IF('IO model'!$D$55=0,0,'Z imported'!BC64/'IO model'!$D$55)</f>
        <v>0.000011910538067960277</v>
      </c>
      <c r="BD64" s="38">
        <f>IF('IO model'!$D$56=0,0,'Z imported'!BD64/'IO model'!$D$56)</f>
        <v>0.000007239301947525363</v>
      </c>
      <c r="BE64" s="38">
        <f>IF('IO model'!$D$57=0,0,'Z imported'!BE64/'IO model'!$D$57)</f>
        <v>0.000006989937878515727</v>
      </c>
      <c r="BF64" s="38">
        <f>IF('IO model'!$D$58=0,0,'Z imported'!BF64/'IO model'!$D$58)</f>
        <v>0.000035480218781394015</v>
      </c>
      <c r="BG64" s="38">
        <f>IF('IO model'!$D$59=0,0,'Z imported'!BG64/'IO model'!$D$59)</f>
        <v>0.000014754371074645681</v>
      </c>
      <c r="BH64" s="38">
        <f>IF('IO model'!$D$60=0,0,'Z imported'!BH64/'IO model'!$D$60)</f>
        <v>0.000031422331851246676</v>
      </c>
      <c r="BI64" s="38">
        <f>IF('IO model'!$D$61=0,0,'Z imported'!BI64/'IO model'!$D$61)</f>
        <v>0.000032773395961732376</v>
      </c>
      <c r="BJ64" s="38">
        <f>IF('IO model'!$D$62=0,0,'Z imported'!BJ64/'IO model'!$D$62)</f>
        <v>0.00004083217115005824</v>
      </c>
      <c r="BK64" s="38">
        <f>IF('IO model'!$D$63=0,0,'Z imported'!BK64/'IO model'!$D$63)</f>
        <v>0.00004999218872051242</v>
      </c>
      <c r="BL64" s="38">
        <f>IF('IO model'!$D$64=0,0,'Z imported'!BL64/'IO model'!$D$64)</f>
        <v>0.0002646657441377069</v>
      </c>
      <c r="BM64" s="38">
        <f>IF('IO model'!$D$65=0,0,'Z imported'!BM64/'IO model'!$D$65)</f>
        <v>0</v>
      </c>
      <c r="BN64" s="38">
        <f>IF('IO model'!$D$66=0,0,'Z imported'!BN64/'IO model'!$D$66)</f>
        <v>0</v>
      </c>
    </row>
    <row r="65" spans="1:66" x14ac:dyDescent="0.25">
      <c r="A65" s="36" t="s">
        <v>308</v>
      </c>
      <c r="B65" s="27" t="s">
        <v>377</v>
      </c>
      <c r="C65" s="38">
        <f>IF('IO model'!$D$3=0,0,'Z imported'!C65/'IO model'!$D$3)</f>
        <v>1.7457079587698695e-7</v>
      </c>
      <c r="D65" s="38">
        <f>IF('IO model'!$D$4=0,0,'Z imported'!D65/'IO model'!$D$4)</f>
        <v>0</v>
      </c>
      <c r="E65" s="38">
        <f>IF('IO model'!$D$5=0,0,'Z imported'!E65/'IO model'!$D$5)</f>
        <v>0</v>
      </c>
      <c r="F65" s="38">
        <f>IF('IO model'!$D$6=0,0,'Z imported'!F65/'IO model'!$D$6)</f>
        <v>0</v>
      </c>
      <c r="G65" s="38">
        <f>IF('IO model'!$D$7=0,0,'Z imported'!G65/'IO model'!$D$7)</f>
        <v>7.357961903416447e-8</v>
      </c>
      <c r="H65" s="38">
        <f>IF('IO model'!$D$8=0,0,'Z imported'!H65/'IO model'!$D$8)</f>
        <v>0</v>
      </c>
      <c r="I65" s="38">
        <f>IF('IO model'!$D$9=0,0,'Z imported'!I65/'IO model'!$D$9)</f>
        <v>0</v>
      </c>
      <c r="J65" s="38">
        <f>IF('IO model'!$D$10=0,0,'Z imported'!J65/'IO model'!$D$10)</f>
        <v>0</v>
      </c>
      <c r="K65" s="38">
        <f>IF('IO model'!$D$11=0,0,'Z imported'!K65/'IO model'!$D$11)</f>
        <v>0</v>
      </c>
      <c r="L65" s="38">
        <f>IF('IO model'!$D$12=0,0,'Z imported'!L65/'IO model'!$D$12)</f>
        <v>1.8367959079126052e-7</v>
      </c>
      <c r="M65" s="38">
        <f>IF('IO model'!$D$13=0,0,'Z imported'!M65/'IO model'!$D$13)</f>
        <v>1.5758541326380665e-7</v>
      </c>
      <c r="N65" s="38">
        <f>IF('IO model'!$D$14=0,0,'Z imported'!N65/'IO model'!$D$14)</f>
        <v>2.69118588182357e-7</v>
      </c>
      <c r="O65" s="38">
        <f>IF('IO model'!$D$15=0,0,'Z imported'!O65/'IO model'!$D$15)</f>
        <v>2.8028013438871885e-7</v>
      </c>
      <c r="P65" s="38">
        <f>IF('IO model'!$D$16=0,0,'Z imported'!P65/'IO model'!$D$16)</f>
        <v>0</v>
      </c>
      <c r="Q65" s="38">
        <f>IF('IO model'!$D$17=0,0,'Z imported'!Q65/'IO model'!$D$17)</f>
        <v>1.9866339269395512e-7</v>
      </c>
      <c r="R65" s="38">
        <f>IF('IO model'!$D$18=0,0,'Z imported'!R65/'IO model'!$D$18)</f>
        <v>1.5999045176983837e-7</v>
      </c>
      <c r="S65" s="38">
        <f>IF('IO model'!$D$19=0,0,'Z imported'!S65/'IO model'!$D$19)</f>
        <v>0</v>
      </c>
      <c r="T65" s="38">
        <f>IF('IO model'!$D$20=0,0,'Z imported'!T65/'IO model'!$D$20)</f>
        <v>0</v>
      </c>
      <c r="U65" s="38">
        <f>IF('IO model'!$D$21=0,0,'Z imported'!U65/'IO model'!$D$21)</f>
        <v>0</v>
      </c>
      <c r="V65" s="38">
        <f>IF('IO model'!$D$22=0,0,'Z imported'!V65/'IO model'!$D$22)</f>
        <v>0</v>
      </c>
      <c r="W65" s="38">
        <f>IF('IO model'!$D$23=0,0,'Z imported'!W65/'IO model'!$D$23)</f>
        <v>0</v>
      </c>
      <c r="X65" s="38">
        <f>IF('IO model'!$D$24=0,0,'Z imported'!X65/'IO model'!$D$24)</f>
        <v>0.0000010714890340240628</v>
      </c>
      <c r="Y65" s="38">
        <f>IF('IO model'!$D$25=0,0,'Z imported'!Y65/'IO model'!$D$25)</f>
        <v>0</v>
      </c>
      <c r="Z65" s="38">
        <f>IF('IO model'!$D$26=0,0,'Z imported'!Z65/'IO model'!$D$26)</f>
        <v>8.92919408040864e-8</v>
      </c>
      <c r="AA65" s="38">
        <f>IF('IO model'!$D$27=0,0,'Z imported'!AA65/'IO model'!$D$27)</f>
        <v>0</v>
      </c>
      <c r="AB65" s="38">
        <f>IF('IO model'!$D$28=0,0,'Z imported'!AB65/'IO model'!$D$28)</f>
        <v>3.440176026926946e-7</v>
      </c>
      <c r="AC65" s="38">
        <f>IF('IO model'!$D$29=0,0,'Z imported'!AC65/'IO model'!$D$29)</f>
        <v>0</v>
      </c>
      <c r="AD65" s="38">
        <f>IF('IO model'!$D$30=0,0,'Z imported'!AD65/'IO model'!$D$30)</f>
        <v>0</v>
      </c>
      <c r="AE65" s="38">
        <f>IF('IO model'!$D$31=0,0,'Z imported'!AE65/'IO model'!$D$31)</f>
        <v>0</v>
      </c>
      <c r="AF65" s="38">
        <f>IF('IO model'!$D$32=0,0,'Z imported'!AF65/'IO model'!$D$32)</f>
        <v>0</v>
      </c>
      <c r="AG65" s="38">
        <f>IF('IO model'!$D$33=0,0,'Z imported'!AG65/'IO model'!$D$33)</f>
        <v>0</v>
      </c>
      <c r="AH65" s="38">
        <f>IF('IO model'!$D$34=0,0,'Z imported'!AH65/'IO model'!$D$34)</f>
        <v>0</v>
      </c>
      <c r="AI65" s="38">
        <f>IF('IO model'!$D$35=0,0,'Z imported'!AI65/'IO model'!$D$35)</f>
        <v>0</v>
      </c>
      <c r="AJ65" s="38">
        <f>IF('IO model'!$D$36=0,0,'Z imported'!AJ65/'IO model'!$D$36)</f>
        <v>1.3911115760515133e-7</v>
      </c>
      <c r="AK65" s="38">
        <f>IF('IO model'!$D$37=0,0,'Z imported'!AK65/'IO model'!$D$37)</f>
        <v>0</v>
      </c>
      <c r="AL65" s="38">
        <f>IF('IO model'!$D$38=0,0,'Z imported'!AL65/'IO model'!$D$38)</f>
        <v>1.1265954140131123e-7</v>
      </c>
      <c r="AM65" s="38">
        <f>IF('IO model'!$D$39=0,0,'Z imported'!AM65/'IO model'!$D$39)</f>
        <v>0</v>
      </c>
      <c r="AN65" s="38">
        <f>IF('IO model'!$D$40=0,0,'Z imported'!AN65/'IO model'!$D$40)</f>
        <v>0</v>
      </c>
      <c r="AO65" s="38">
        <f>IF('IO model'!$D$41=0,0,'Z imported'!AO65/'IO model'!$D$41)</f>
        <v>0</v>
      </c>
      <c r="AP65" s="38">
        <f>IF('IO model'!$D$42=0,0,'Z imported'!AP65/'IO model'!$D$42)</f>
        <v>0</v>
      </c>
      <c r="AQ65" s="38">
        <f>IF('IO model'!$D$43=0,0,'Z imported'!AQ65/'IO model'!$D$43)</f>
        <v>0</v>
      </c>
      <c r="AR65" s="38">
        <f>IF('IO model'!$D$44=0,0,'Z imported'!AR65/'IO model'!$D$44)</f>
        <v>0</v>
      </c>
      <c r="AS65" s="38">
        <f>IF('IO model'!$D$45=0,0,'Z imported'!AS65/'IO model'!$D$45)</f>
        <v>0</v>
      </c>
      <c r="AT65" s="38">
        <f>IF('IO model'!$D$46=0,0,'Z imported'!AT65/'IO model'!$D$46)</f>
        <v>0</v>
      </c>
      <c r="AU65" s="38">
        <f>IF('IO model'!$D$47=0,0,'Z imported'!AU65/'IO model'!$D$47)</f>
        <v>0</v>
      </c>
      <c r="AV65" s="38">
        <f>IF('IO model'!$D$48=0,0,'Z imported'!AV65/'IO model'!$D$48)</f>
        <v>0</v>
      </c>
      <c r="AW65" s="38">
        <f>IF('IO model'!$D$49=0,0,'Z imported'!AW65/'IO model'!$D$49)</f>
        <v>0</v>
      </c>
      <c r="AX65" s="38">
        <f>IF('IO model'!$D$50=0,0,'Z imported'!AX65/'IO model'!$D$50)</f>
        <v>0</v>
      </c>
      <c r="AY65" s="38">
        <f>IF('IO model'!$D$51=0,0,'Z imported'!AY65/'IO model'!$D$51)</f>
        <v>0</v>
      </c>
      <c r="AZ65" s="38">
        <f>IF('IO model'!$D$52=0,0,'Z imported'!AZ65/'IO model'!$D$52)</f>
        <v>0</v>
      </c>
      <c r="BA65" s="38">
        <f>IF('IO model'!$D$53=0,0,'Z imported'!BA65/'IO model'!$D$53)</f>
        <v>0</v>
      </c>
      <c r="BB65" s="38">
        <f>IF('IO model'!$D$54=0,0,'Z imported'!BB65/'IO model'!$D$54)</f>
        <v>0.0000015956228872955706</v>
      </c>
      <c r="BC65" s="38">
        <f>IF('IO model'!$D$55=0,0,'Z imported'!BC65/'IO model'!$D$55)</f>
        <v>0</v>
      </c>
      <c r="BD65" s="38">
        <f>IF('IO model'!$D$56=0,0,'Z imported'!BD65/'IO model'!$D$56)</f>
        <v>0</v>
      </c>
      <c r="BE65" s="38">
        <f>IF('IO model'!$D$57=0,0,'Z imported'!BE65/'IO model'!$D$57)</f>
        <v>0</v>
      </c>
      <c r="BF65" s="38">
        <f>IF('IO model'!$D$58=0,0,'Z imported'!BF65/'IO model'!$D$58)</f>
        <v>1.594616574444675e-7</v>
      </c>
      <c r="BG65" s="38">
        <f>IF('IO model'!$D$59=0,0,'Z imported'!BG65/'IO model'!$D$59)</f>
        <v>0</v>
      </c>
      <c r="BH65" s="38">
        <f>IF('IO model'!$D$60=0,0,'Z imported'!BH65/'IO model'!$D$60)</f>
        <v>0</v>
      </c>
      <c r="BI65" s="38">
        <f>IF('IO model'!$D$61=0,0,'Z imported'!BI65/'IO model'!$D$61)</f>
        <v>0</v>
      </c>
      <c r="BJ65" s="38">
        <f>IF('IO model'!$D$62=0,0,'Z imported'!BJ65/'IO model'!$D$62)</f>
        <v>0</v>
      </c>
      <c r="BK65" s="38">
        <f>IF('IO model'!$D$63=0,0,'Z imported'!BK65/'IO model'!$D$63)</f>
        <v>0</v>
      </c>
      <c r="BL65" s="38">
        <f>IF('IO model'!$D$64=0,0,'Z imported'!BL65/'IO model'!$D$64)</f>
        <v>5.303922728210558e-7</v>
      </c>
      <c r="BM65" s="38">
        <f>IF('IO model'!$D$65=0,0,'Z imported'!BM65/'IO model'!$D$65)</f>
        <v>0</v>
      </c>
      <c r="BN65" s="38">
        <f>IF('IO model'!$D$66=0,0,'Z imported'!BN65/'IO model'!$D$66)</f>
        <v>0</v>
      </c>
    </row>
    <row r="66" spans="1:66" x14ac:dyDescent="0.25">
      <c r="A66" s="36" t="s">
        <v>309</v>
      </c>
      <c r="B66" s="27" t="s">
        <v>378</v>
      </c>
      <c r="C66" s="38">
        <f>IF('IO model'!$D$3=0,0,'Z imported'!C66/'IO model'!$D$3)</f>
        <v>0</v>
      </c>
      <c r="D66" s="38">
        <f>IF('IO model'!$D$4=0,0,'Z imported'!D66/'IO model'!$D$4)</f>
        <v>0</v>
      </c>
      <c r="E66" s="38">
        <f>IF('IO model'!$D$5=0,0,'Z imported'!E66/'IO model'!$D$5)</f>
        <v>0</v>
      </c>
      <c r="F66" s="38">
        <f>IF('IO model'!$D$6=0,0,'Z imported'!F66/'IO model'!$D$6)</f>
        <v>0</v>
      </c>
      <c r="G66" s="38">
        <f>IF('IO model'!$D$7=0,0,'Z imported'!G66/'IO model'!$D$7)</f>
        <v>0</v>
      </c>
      <c r="H66" s="38">
        <f>IF('IO model'!$D$8=0,0,'Z imported'!H66/'IO model'!$D$8)</f>
        <v>0</v>
      </c>
      <c r="I66" s="38">
        <f>IF('IO model'!$D$9=0,0,'Z imported'!I66/'IO model'!$D$9)</f>
        <v>0</v>
      </c>
      <c r="J66" s="38">
        <f>IF('IO model'!$D$10=0,0,'Z imported'!J66/'IO model'!$D$10)</f>
        <v>0</v>
      </c>
      <c r="K66" s="38">
        <f>IF('IO model'!$D$11=0,0,'Z imported'!K66/'IO model'!$D$11)</f>
        <v>0</v>
      </c>
      <c r="L66" s="38">
        <f>IF('IO model'!$D$12=0,0,'Z imported'!L66/'IO model'!$D$12)</f>
        <v>0</v>
      </c>
      <c r="M66" s="38">
        <f>IF('IO model'!$D$13=0,0,'Z imported'!M66/'IO model'!$D$13)</f>
        <v>0</v>
      </c>
      <c r="N66" s="38">
        <f>IF('IO model'!$D$14=0,0,'Z imported'!N66/'IO model'!$D$14)</f>
        <v>0</v>
      </c>
      <c r="O66" s="38">
        <f>IF('IO model'!$D$15=0,0,'Z imported'!O66/'IO model'!$D$15)</f>
        <v>0</v>
      </c>
      <c r="P66" s="38">
        <f>IF('IO model'!$D$16=0,0,'Z imported'!P66/'IO model'!$D$16)</f>
        <v>0</v>
      </c>
      <c r="Q66" s="38">
        <f>IF('IO model'!$D$17=0,0,'Z imported'!Q66/'IO model'!$D$17)</f>
        <v>0</v>
      </c>
      <c r="R66" s="38">
        <f>IF('IO model'!$D$18=0,0,'Z imported'!R66/'IO model'!$D$18)</f>
        <v>0</v>
      </c>
      <c r="S66" s="38">
        <f>IF('IO model'!$D$19=0,0,'Z imported'!S66/'IO model'!$D$19)</f>
        <v>0</v>
      </c>
      <c r="T66" s="38">
        <f>IF('IO model'!$D$20=0,0,'Z imported'!T66/'IO model'!$D$20)</f>
        <v>0</v>
      </c>
      <c r="U66" s="38">
        <f>IF('IO model'!$D$21=0,0,'Z imported'!U66/'IO model'!$D$21)</f>
        <v>0</v>
      </c>
      <c r="V66" s="38">
        <f>IF('IO model'!$D$22=0,0,'Z imported'!V66/'IO model'!$D$22)</f>
        <v>0</v>
      </c>
      <c r="W66" s="38">
        <f>IF('IO model'!$D$23=0,0,'Z imported'!W66/'IO model'!$D$23)</f>
        <v>0</v>
      </c>
      <c r="X66" s="38">
        <f>IF('IO model'!$D$24=0,0,'Z imported'!X66/'IO model'!$D$24)</f>
        <v>0</v>
      </c>
      <c r="Y66" s="38">
        <f>IF('IO model'!$D$25=0,0,'Z imported'!Y66/'IO model'!$D$25)</f>
        <v>0</v>
      </c>
      <c r="Z66" s="38">
        <f>IF('IO model'!$D$26=0,0,'Z imported'!Z66/'IO model'!$D$26)</f>
        <v>0</v>
      </c>
      <c r="AA66" s="38">
        <f>IF('IO model'!$D$27=0,0,'Z imported'!AA66/'IO model'!$D$27)</f>
        <v>0</v>
      </c>
      <c r="AB66" s="38">
        <f>IF('IO model'!$D$28=0,0,'Z imported'!AB66/'IO model'!$D$28)</f>
        <v>0</v>
      </c>
      <c r="AC66" s="38">
        <f>IF('IO model'!$D$29=0,0,'Z imported'!AC66/'IO model'!$D$29)</f>
        <v>0</v>
      </c>
      <c r="AD66" s="38">
        <f>IF('IO model'!$D$30=0,0,'Z imported'!AD66/'IO model'!$D$30)</f>
        <v>0</v>
      </c>
      <c r="AE66" s="38">
        <f>IF('IO model'!$D$31=0,0,'Z imported'!AE66/'IO model'!$D$31)</f>
        <v>0</v>
      </c>
      <c r="AF66" s="38">
        <f>IF('IO model'!$D$32=0,0,'Z imported'!AF66/'IO model'!$D$32)</f>
        <v>0</v>
      </c>
      <c r="AG66" s="38">
        <f>IF('IO model'!$D$33=0,0,'Z imported'!AG66/'IO model'!$D$33)</f>
        <v>0</v>
      </c>
      <c r="AH66" s="38">
        <f>IF('IO model'!$D$34=0,0,'Z imported'!AH66/'IO model'!$D$34)</f>
        <v>0</v>
      </c>
      <c r="AI66" s="38">
        <f>IF('IO model'!$D$35=0,0,'Z imported'!AI66/'IO model'!$D$35)</f>
        <v>0</v>
      </c>
      <c r="AJ66" s="38">
        <f>IF('IO model'!$D$36=0,0,'Z imported'!AJ66/'IO model'!$D$36)</f>
        <v>0</v>
      </c>
      <c r="AK66" s="38">
        <f>IF('IO model'!$D$37=0,0,'Z imported'!AK66/'IO model'!$D$37)</f>
        <v>0</v>
      </c>
      <c r="AL66" s="38">
        <f>IF('IO model'!$D$38=0,0,'Z imported'!AL66/'IO model'!$D$38)</f>
        <v>0</v>
      </c>
      <c r="AM66" s="38">
        <f>IF('IO model'!$D$39=0,0,'Z imported'!AM66/'IO model'!$D$39)</f>
        <v>0</v>
      </c>
      <c r="AN66" s="38">
        <f>IF('IO model'!$D$40=0,0,'Z imported'!AN66/'IO model'!$D$40)</f>
        <v>0</v>
      </c>
      <c r="AO66" s="38">
        <f>IF('IO model'!$D$41=0,0,'Z imported'!AO66/'IO model'!$D$41)</f>
        <v>0</v>
      </c>
      <c r="AP66" s="38">
        <f>IF('IO model'!$D$42=0,0,'Z imported'!AP66/'IO model'!$D$42)</f>
        <v>0</v>
      </c>
      <c r="AQ66" s="38">
        <f>IF('IO model'!$D$43=0,0,'Z imported'!AQ66/'IO model'!$D$43)</f>
        <v>0</v>
      </c>
      <c r="AR66" s="38">
        <f>IF('IO model'!$D$44=0,0,'Z imported'!AR66/'IO model'!$D$44)</f>
        <v>0</v>
      </c>
      <c r="AS66" s="38">
        <f>IF('IO model'!$D$45=0,0,'Z imported'!AS66/'IO model'!$D$45)</f>
        <v>0</v>
      </c>
      <c r="AT66" s="38">
        <f>IF('IO model'!$D$46=0,0,'Z imported'!AT66/'IO model'!$D$46)</f>
        <v>0</v>
      </c>
      <c r="AU66" s="38">
        <f>IF('IO model'!$D$47=0,0,'Z imported'!AU66/'IO model'!$D$47)</f>
        <v>0</v>
      </c>
      <c r="AV66" s="38">
        <f>IF('IO model'!$D$48=0,0,'Z imported'!AV66/'IO model'!$D$48)</f>
        <v>0</v>
      </c>
      <c r="AW66" s="38">
        <f>IF('IO model'!$D$49=0,0,'Z imported'!AW66/'IO model'!$D$49)</f>
        <v>0</v>
      </c>
      <c r="AX66" s="38">
        <f>IF('IO model'!$D$50=0,0,'Z imported'!AX66/'IO model'!$D$50)</f>
        <v>0</v>
      </c>
      <c r="AY66" s="38">
        <f>IF('IO model'!$D$51=0,0,'Z imported'!AY66/'IO model'!$D$51)</f>
        <v>0</v>
      </c>
      <c r="AZ66" s="38">
        <f>IF('IO model'!$D$52=0,0,'Z imported'!AZ66/'IO model'!$D$52)</f>
        <v>0</v>
      </c>
      <c r="BA66" s="38">
        <f>IF('IO model'!$D$53=0,0,'Z imported'!BA66/'IO model'!$D$53)</f>
        <v>0</v>
      </c>
      <c r="BB66" s="38">
        <f>IF('IO model'!$D$54=0,0,'Z imported'!BB66/'IO model'!$D$54)</f>
        <v>0</v>
      </c>
      <c r="BC66" s="38">
        <f>IF('IO model'!$D$55=0,0,'Z imported'!BC66/'IO model'!$D$55)</f>
        <v>0</v>
      </c>
      <c r="BD66" s="38">
        <f>IF('IO model'!$D$56=0,0,'Z imported'!BD66/'IO model'!$D$56)</f>
        <v>0</v>
      </c>
      <c r="BE66" s="38">
        <f>IF('IO model'!$D$57=0,0,'Z imported'!BE66/'IO model'!$D$57)</f>
        <v>0</v>
      </c>
      <c r="BF66" s="38">
        <f>IF('IO model'!$D$58=0,0,'Z imported'!BF66/'IO model'!$D$58)</f>
        <v>0</v>
      </c>
      <c r="BG66" s="38">
        <f>IF('IO model'!$D$59=0,0,'Z imported'!BG66/'IO model'!$D$59)</f>
        <v>0</v>
      </c>
      <c r="BH66" s="38">
        <f>IF('IO model'!$D$60=0,0,'Z imported'!BH66/'IO model'!$D$60)</f>
        <v>0</v>
      </c>
      <c r="BI66" s="38">
        <f>IF('IO model'!$D$61=0,0,'Z imported'!BI66/'IO model'!$D$61)</f>
        <v>0</v>
      </c>
      <c r="BJ66" s="38">
        <f>IF('IO model'!$D$62=0,0,'Z imported'!BJ66/'IO model'!$D$62)</f>
        <v>0</v>
      </c>
      <c r="BK66" s="38">
        <f>IF('IO model'!$D$63=0,0,'Z imported'!BK66/'IO model'!$D$63)</f>
        <v>0</v>
      </c>
      <c r="BL66" s="38">
        <f>IF('IO model'!$D$64=0,0,'Z imported'!BL66/'IO model'!$D$64)</f>
        <v>0</v>
      </c>
      <c r="BM66" s="38">
        <f>IF('IO model'!$D$65=0,0,'Z imported'!BM66/'IO model'!$D$65)</f>
        <v>0</v>
      </c>
      <c r="BN66" s="38">
        <f>IF('IO model'!$D$66=0,0,'Z imported'!BN66/'IO model'!$D$66)</f>
        <v>0</v>
      </c>
    </row>
  </sheetData>
  <mergeCells count="1">
    <mergeCell ref="A1:B2"/>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7AB"/>
  </sheetPr>
  <dimension ref="A1:BN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66" width="10" customWidth="1"/>
  </cols>
  <sheetData>
    <row r="1" spans="1:66" x14ac:dyDescent="0.25">
      <c r="A1" s="34" t="s">
        <v>461</v>
      </c>
      <c r="B1" s="34"/>
      <c r="C1" s="37" t="s">
        <v>265</v>
      </c>
      <c r="D1" s="37" t="s">
        <v>266</v>
      </c>
      <c r="E1" s="37" t="s">
        <v>267</v>
      </c>
      <c r="F1" s="37" t="s">
        <v>268</v>
      </c>
      <c r="G1" s="37" t="s">
        <v>269</v>
      </c>
      <c r="H1" s="37" t="s">
        <v>147</v>
      </c>
      <c r="I1" s="37" t="s">
        <v>87</v>
      </c>
      <c r="J1" s="37" t="s">
        <v>89</v>
      </c>
      <c r="K1" s="37" t="s">
        <v>91</v>
      </c>
      <c r="L1" s="37" t="s">
        <v>93</v>
      </c>
      <c r="M1" s="37" t="s">
        <v>95</v>
      </c>
      <c r="N1" s="37" t="s">
        <v>97</v>
      </c>
      <c r="O1" s="37" t="s">
        <v>99</v>
      </c>
      <c r="P1" s="37" t="s">
        <v>101</v>
      </c>
      <c r="Q1" s="37" t="s">
        <v>103</v>
      </c>
      <c r="R1" s="37" t="s">
        <v>105</v>
      </c>
      <c r="S1" s="37" t="s">
        <v>107</v>
      </c>
      <c r="T1" s="37" t="s">
        <v>109</v>
      </c>
      <c r="U1" s="37" t="s">
        <v>111</v>
      </c>
      <c r="V1" s="37" t="s">
        <v>113</v>
      </c>
      <c r="W1" s="37" t="s">
        <v>115</v>
      </c>
      <c r="X1" s="37" t="s">
        <v>270</v>
      </c>
      <c r="Y1" s="37" t="s">
        <v>121</v>
      </c>
      <c r="Z1" s="37" t="s">
        <v>271</v>
      </c>
      <c r="AA1" s="37" t="s">
        <v>272</v>
      </c>
      <c r="AB1" s="37" t="s">
        <v>273</v>
      </c>
      <c r="AC1" s="37" t="s">
        <v>274</v>
      </c>
      <c r="AD1" s="37" t="s">
        <v>275</v>
      </c>
      <c r="AE1" s="37" t="s">
        <v>276</v>
      </c>
      <c r="AF1" s="37" t="s">
        <v>277</v>
      </c>
      <c r="AG1" s="37" t="s">
        <v>278</v>
      </c>
      <c r="AH1" s="37" t="s">
        <v>136</v>
      </c>
      <c r="AI1" s="37" t="s">
        <v>139</v>
      </c>
      <c r="AJ1" s="37" t="s">
        <v>279</v>
      </c>
      <c r="AK1" s="37" t="s">
        <v>280</v>
      </c>
      <c r="AL1" s="37" t="s">
        <v>281</v>
      </c>
      <c r="AM1" s="37" t="s">
        <v>282</v>
      </c>
      <c r="AN1" s="37" t="s">
        <v>283</v>
      </c>
      <c r="AO1" s="37" t="s">
        <v>284</v>
      </c>
      <c r="AP1" s="37" t="s">
        <v>285</v>
      </c>
      <c r="AQ1" s="37" t="s">
        <v>286</v>
      </c>
      <c r="AR1" s="37" t="s">
        <v>287</v>
      </c>
      <c r="AS1" s="37" t="s">
        <v>288</v>
      </c>
      <c r="AT1" s="37" t="s">
        <v>289</v>
      </c>
      <c r="AU1" s="37" t="s">
        <v>290</v>
      </c>
      <c r="AV1" s="37" t="s">
        <v>291</v>
      </c>
      <c r="AW1" s="37" t="s">
        <v>292</v>
      </c>
      <c r="AX1" s="37" t="s">
        <v>293</v>
      </c>
      <c r="AY1" s="37" t="s">
        <v>294</v>
      </c>
      <c r="AZ1" s="37" t="s">
        <v>295</v>
      </c>
      <c r="BA1" s="37" t="s">
        <v>296</v>
      </c>
      <c r="BB1" s="37" t="s">
        <v>297</v>
      </c>
      <c r="BC1" s="37" t="s">
        <v>298</v>
      </c>
      <c r="BD1" s="37" t="s">
        <v>299</v>
      </c>
      <c r="BE1" s="37" t="s">
        <v>300</v>
      </c>
      <c r="BF1" s="37" t="s">
        <v>301</v>
      </c>
      <c r="BG1" s="37" t="s">
        <v>302</v>
      </c>
      <c r="BH1" s="37" t="s">
        <v>303</v>
      </c>
      <c r="BI1" s="37" t="s">
        <v>304</v>
      </c>
      <c r="BJ1" s="37" t="s">
        <v>305</v>
      </c>
      <c r="BK1" s="37" t="s">
        <v>306</v>
      </c>
      <c r="BL1" s="37" t="s">
        <v>307</v>
      </c>
      <c r="BM1" s="37" t="s">
        <v>308</v>
      </c>
      <c r="BN1" s="37" t="s">
        <v>309</v>
      </c>
    </row>
    <row r="2" ht="46" customHeight="1" spans="1:66"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row>
    <row r="3" spans="1:66" x14ac:dyDescent="0.25">
      <c r="A3" s="36" t="s">
        <v>265</v>
      </c>
      <c r="B3" s="27" t="s">
        <v>315</v>
      </c>
      <c r="C3" s="38">
        <f>1-'A domestic'!C3</f>
        <v>0.8827744885730321</v>
      </c>
      <c r="D3" s="38">
        <f>-'A domestic'!D3</f>
        <v>-0.009835052305760919</v>
      </c>
      <c r="E3" s="38">
        <f>-'A domestic'!E3</f>
        <v>-0.006488438227488987</v>
      </c>
      <c r="F3" s="38">
        <f>-'A domestic'!F3</f>
        <v>-0.0007896036740442583</v>
      </c>
      <c r="G3" s="38">
        <f>-'A domestic'!G3</f>
        <v>-0.18665869063596333</v>
      </c>
      <c r="H3" s="38">
        <f>-'A domestic'!H3</f>
        <v>-0.011850932528075972</v>
      </c>
      <c r="I3" s="38">
        <f>-'A domestic'!I3</f>
        <v>-0.0022109712375724803</v>
      </c>
      <c r="J3" s="38">
        <f>-'A domestic'!J3</f>
        <v>-0.0011755227646573834</v>
      </c>
      <c r="K3" s="38">
        <f>-'A domestic'!K3</f>
        <v>-0.00035399437873986526</v>
      </c>
      <c r="L3" s="38">
        <f>-'A domestic'!L3</f>
        <v>-0.00022078286813109516</v>
      </c>
      <c r="M3" s="38">
        <f>-'A domestic'!M3</f>
        <v>-0.0034391440590693166</v>
      </c>
      <c r="N3" s="38">
        <f>-'A domestic'!N3</f>
        <v>-0.0013555503286745323</v>
      </c>
      <c r="O3" s="38">
        <f>-'A domestic'!O3</f>
        <v>-0.004156554392984701</v>
      </c>
      <c r="P3" s="38">
        <f>-'A domestic'!P3</f>
        <v>-0.0005617123611332671</v>
      </c>
      <c r="Q3" s="38">
        <f>-'A domestic'!Q3</f>
        <v>-0.00042235837286734855</v>
      </c>
      <c r="R3" s="38">
        <f>-'A domestic'!R3</f>
        <v>-0.000318700979925518</v>
      </c>
      <c r="S3" s="38">
        <f>-'A domestic'!S3</f>
        <v>-0.0004718352886327272</v>
      </c>
      <c r="T3" s="38">
        <f>-'A domestic'!T3</f>
        <v>-0.00030702479478260294</v>
      </c>
      <c r="U3" s="38">
        <f>-'A domestic'!U3</f>
        <v>-0.00031699976740695704</v>
      </c>
      <c r="V3" s="38">
        <f>-'A domestic'!V3</f>
        <v>-0.0002845026984635833</v>
      </c>
      <c r="W3" s="38">
        <f>-'A domestic'!W3</f>
        <v>-0.0003587389391880701</v>
      </c>
      <c r="X3" s="38">
        <f>-'A domestic'!X3</f>
        <v>-0.0008929075283533856</v>
      </c>
      <c r="Y3" s="38">
        <f>-'A domestic'!Y3</f>
        <v>-0.000313845322913993</v>
      </c>
      <c r="Z3" s="38">
        <f>-'A domestic'!Z3</f>
        <v>-0.001446886608789416</v>
      </c>
      <c r="AA3" s="38">
        <f>-'A domestic'!AA3</f>
        <v>-0.0006870765463142334</v>
      </c>
      <c r="AB3" s="38">
        <f>-'A domestic'!AB3</f>
        <v>-0.0005229067560928958</v>
      </c>
      <c r="AC3" s="38">
        <f>-'A domestic'!AC3</f>
        <v>-0.0005796219230674559</v>
      </c>
      <c r="AD3" s="38">
        <f>-'A domestic'!AD3</f>
        <v>-0.00032147557782527433</v>
      </c>
      <c r="AE3" s="38">
        <f>-'A domestic'!AE3</f>
        <v>-0.004268454459643816</v>
      </c>
      <c r="AF3" s="38">
        <f>-'A domestic'!AF3</f>
        <v>-0.0032018184051787932</v>
      </c>
      <c r="AG3" s="38">
        <f>-'A domestic'!AG3</f>
        <v>-0.0004592339832111516</v>
      </c>
      <c r="AH3" s="38">
        <f>-'A domestic'!AH3</f>
        <v>-0.0004938856442332736</v>
      </c>
      <c r="AI3" s="38">
        <f>-'A domestic'!AI3</f>
        <v>-0.0007092490248616774</v>
      </c>
      <c r="AJ3" s="38">
        <f>-'A domestic'!AJ3</f>
        <v>-0.0005215277298617122</v>
      </c>
      <c r="AK3" s="38">
        <f>-'A domestic'!AK3</f>
        <v>-0.00019520771970386573</v>
      </c>
      <c r="AL3" s="38">
        <f>-'A domestic'!AL3</f>
        <v>-0.01694140385730498</v>
      </c>
      <c r="AM3" s="38">
        <f>-'A domestic'!AM3</f>
        <v>-0.00021148126357343688</v>
      </c>
      <c r="AN3" s="38">
        <f>-'A domestic'!AN3</f>
        <v>-0.0005168665371796239</v>
      </c>
      <c r="AO3" s="38">
        <f>-'A domestic'!AO3</f>
        <v>-0.0002805262509844555</v>
      </c>
      <c r="AP3" s="38">
        <f>-'A domestic'!AP3</f>
        <v>-0.00021545655379827676</v>
      </c>
      <c r="AQ3" s="38">
        <f>-'A domestic'!AQ3</f>
        <v>-0.00007454050035850146</v>
      </c>
      <c r="AR3" s="38">
        <f>-'A domestic'!AR3</f>
        <v>-0.00014531909256078413</v>
      </c>
      <c r="AS3" s="38">
        <f>-'A domestic'!AS3</f>
        <v>-0.00013748044597628785</v>
      </c>
      <c r="AT3" s="38">
        <f>-'A domestic'!AT3</f>
        <v>-0.00020330431397811767</v>
      </c>
      <c r="AU3" s="38">
        <f>-'A domestic'!AU3</f>
        <v>-0.0002872255109165977</v>
      </c>
      <c r="AV3" s="38">
        <f>-'A domestic'!AV3</f>
        <v>-0.0004912824680175781</v>
      </c>
      <c r="AW3" s="38">
        <f>-'A domestic'!AW3</f>
        <v>-0.001059164583425805</v>
      </c>
      <c r="AX3" s="38">
        <f>-'A domestic'!AX3</f>
        <v>-0.00031853497079613465</v>
      </c>
      <c r="AY3" s="38">
        <f>-'A domestic'!AY3</f>
        <v>-0.000929730101747991</v>
      </c>
      <c r="AZ3" s="38">
        <f>-'A domestic'!AZ3</f>
        <v>-0.00031375767702067</v>
      </c>
      <c r="BA3" s="38">
        <f>-'A domestic'!BA3</f>
        <v>-0.00023230758726885717</v>
      </c>
      <c r="BB3" s="38">
        <f>-'A domestic'!BB3</f>
        <v>-0.0008145654839643887</v>
      </c>
      <c r="BC3" s="38">
        <f>-'A domestic'!BC3</f>
        <v>-0.005849171214611598</v>
      </c>
      <c r="BD3" s="38">
        <f>-'A domestic'!BD3</f>
        <v>-0.0010687019500034318</v>
      </c>
      <c r="BE3" s="38">
        <f>-'A domestic'!BE3</f>
        <v>-0.000793781581810233</v>
      </c>
      <c r="BF3" s="38">
        <f>-'A domestic'!BF3</f>
        <v>-0.0009200937634545773</v>
      </c>
      <c r="BG3" s="38">
        <f>-'A domestic'!BG3</f>
        <v>-0.0015918122093158359</v>
      </c>
      <c r="BH3" s="38">
        <f>-'A domestic'!BH3</f>
        <v>-0.0011875022912116973</v>
      </c>
      <c r="BI3" s="38">
        <f>-'A domestic'!BI3</f>
        <v>-0.0020108819379377222</v>
      </c>
      <c r="BJ3" s="38">
        <f>-'A domestic'!BJ3</f>
        <v>-0.00085862579615545</v>
      </c>
      <c r="BK3" s="38">
        <f>-'A domestic'!BK3</f>
        <v>-0.0003718169036088111</v>
      </c>
      <c r="BL3" s="38">
        <f>-'A domestic'!BL3</f>
        <v>-0.0010013806110861533</v>
      </c>
      <c r="BM3" s="38">
        <f>-'A domestic'!BM3</f>
        <v>0</v>
      </c>
      <c r="BN3" s="38">
        <f>-'A domestic'!BN3</f>
        <v>0</v>
      </c>
    </row>
    <row r="4" spans="1:66" x14ac:dyDescent="0.25">
      <c r="A4" s="36" t="s">
        <v>266</v>
      </c>
      <c r="B4" s="27" t="s">
        <v>316</v>
      </c>
      <c r="C4" s="38">
        <f>-'A domestic'!C4</f>
        <v>-0.0011151582440621925</v>
      </c>
      <c r="D4" s="38">
        <f>1-'A domestic'!D4</f>
        <v>0.7505800631223969</v>
      </c>
      <c r="E4" s="38">
        <f>-'A domestic'!E4</f>
        <v>-0.0026130216711121967</v>
      </c>
      <c r="F4" s="38">
        <f>-'A domestic'!F4</f>
        <v>-0.0006399462334986605</v>
      </c>
      <c r="G4" s="38">
        <f>-'A domestic'!G4</f>
        <v>-0.0003871759553577735</v>
      </c>
      <c r="H4" s="38">
        <f>-'A domestic'!H4</f>
        <v>-0.00007070595282639361</v>
      </c>
      <c r="I4" s="38">
        <f>-'A domestic'!I4</f>
        <v>-0.09336544559726491</v>
      </c>
      <c r="J4" s="38">
        <f>-'A domestic'!J4</f>
        <v>-0.0313320304846857</v>
      </c>
      <c r="K4" s="38">
        <f>-'A domestic'!K4</f>
        <v>-0.00014074475299295848</v>
      </c>
      <c r="L4" s="38">
        <f>-'A domestic'!L4</f>
        <v>-0.000017449561125169748</v>
      </c>
      <c r="M4" s="38">
        <f>-'A domestic'!M4</f>
        <v>-0.0004239047616796399</v>
      </c>
      <c r="N4" s="38">
        <f>-'A domestic'!N4</f>
        <v>-0.000037945720933712336</v>
      </c>
      <c r="O4" s="38">
        <f>-'A domestic'!O4</f>
        <v>-0.00021077066106031658</v>
      </c>
      <c r="P4" s="38">
        <f>-'A domestic'!P4</f>
        <v>-0.00012867088245651528</v>
      </c>
      <c r="Q4" s="38">
        <f>-'A domestic'!Q4</f>
        <v>-0.00006277763209128982</v>
      </c>
      <c r="R4" s="38">
        <f>-'A domestic'!R4</f>
        <v>-0.00005247686818050698</v>
      </c>
      <c r="S4" s="38">
        <f>-'A domestic'!S4</f>
        <v>-0.000025021568336584015</v>
      </c>
      <c r="T4" s="38">
        <f>-'A domestic'!T4</f>
        <v>-0.00004541786905068091</v>
      </c>
      <c r="U4" s="38">
        <f>-'A domestic'!U4</f>
        <v>-0.000027460658493936</v>
      </c>
      <c r="V4" s="38">
        <f>-'A domestic'!V4</f>
        <v>-0.000043584181316129125</v>
      </c>
      <c r="W4" s="38">
        <f>-'A domestic'!W4</f>
        <v>-0.000029681158400647267</v>
      </c>
      <c r="X4" s="38">
        <f>-'A domestic'!X4</f>
        <v>-0.0034948400659751515</v>
      </c>
      <c r="Y4" s="38">
        <f>-'A domestic'!Y4</f>
        <v>-0.000022707155146232048</v>
      </c>
      <c r="Z4" s="38">
        <f>-'A domestic'!Z4</f>
        <v>-0.0010880222986977927</v>
      </c>
      <c r="AA4" s="38">
        <f>-'A domestic'!AA4</f>
        <v>-0.00007127350065500346</v>
      </c>
      <c r="AB4" s="38">
        <f>-'A domestic'!AB4</f>
        <v>-0.00006880352053853892</v>
      </c>
      <c r="AC4" s="38">
        <f>-'A domestic'!AC4</f>
        <v>-0.0003016854183443289</v>
      </c>
      <c r="AD4" s="38">
        <f>-'A domestic'!AD4</f>
        <v>-0.00003249217172506601</v>
      </c>
      <c r="AE4" s="38">
        <f>-'A domestic'!AE4</f>
        <v>-0.00015535270056101728</v>
      </c>
      <c r="AF4" s="38">
        <f>-'A domestic'!AF4</f>
        <v>-0.00004389352323408193</v>
      </c>
      <c r="AG4" s="38">
        <f>-'A domestic'!AG4</f>
        <v>-0.00007394884501228638</v>
      </c>
      <c r="AH4" s="38">
        <f>-'A domestic'!AH4</f>
        <v>-0.000009010945724499345</v>
      </c>
      <c r="AI4" s="38">
        <f>-'A domestic'!AI4</f>
        <v>-0.00002657311243906374</v>
      </c>
      <c r="AJ4" s="38">
        <f>-'A domestic'!AJ4</f>
        <v>-0.0000374209013957857</v>
      </c>
      <c r="AK4" s="38">
        <f>-'A domestic'!AK4</f>
        <v>-0.000013152293171537052</v>
      </c>
      <c r="AL4" s="38">
        <f>-'A domestic'!AL4</f>
        <v>-0.00009891507735035126</v>
      </c>
      <c r="AM4" s="38">
        <f>-'A domestic'!AM4</f>
        <v>-0.000011748959087413162</v>
      </c>
      <c r="AN4" s="38">
        <f>-'A domestic'!AN4</f>
        <v>-0.000028392892737445704</v>
      </c>
      <c r="AO4" s="38">
        <f>-'A domestic'!AO4</f>
        <v>-0.000011325593983844479</v>
      </c>
      <c r="AP4" s="38">
        <f>-'A domestic'!AP4</f>
        <v>-0.000013063471051348149</v>
      </c>
      <c r="AQ4" s="38">
        <f>-'A domestic'!AQ4</f>
        <v>-0.0000062316817019969065</v>
      </c>
      <c r="AR4" s="38">
        <f>-'A domestic'!AR4</f>
        <v>-0.0000029911305501362085</v>
      </c>
      <c r="AS4" s="38">
        <f>-'A domestic'!AS4</f>
        <v>-0.000006745535900705713</v>
      </c>
      <c r="AT4" s="38">
        <f>-'A domestic'!AT4</f>
        <v>-0.000019538459845809304</v>
      </c>
      <c r="AU4" s="38">
        <f>-'A domestic'!AU4</f>
        <v>-0.000012434386564089739</v>
      </c>
      <c r="AV4" s="38">
        <f>-'A domestic'!AV4</f>
        <v>-0.00010392084888615135</v>
      </c>
      <c r="AW4" s="38">
        <f>-'A domestic'!AW4</f>
        <v>-0.000045200795371112784</v>
      </c>
      <c r="AX4" s="38">
        <f>-'A domestic'!AX4</f>
        <v>-0.0000272202611407606</v>
      </c>
      <c r="AY4" s="38">
        <f>-'A domestic'!AY4</f>
        <v>-0.00003625517250702675</v>
      </c>
      <c r="AZ4" s="38">
        <f>-'A domestic'!AZ4</f>
        <v>-0.000010856667024936677</v>
      </c>
      <c r="BA4" s="38">
        <f>-'A domestic'!BA4</f>
        <v>-0.000012023313204303144</v>
      </c>
      <c r="BB4" s="38">
        <f>-'A domestic'!BB4</f>
        <v>-0.000020743097534842417</v>
      </c>
      <c r="BC4" s="38">
        <f>-'A domestic'!BC4</f>
        <v>-0.00024400931278702827</v>
      </c>
      <c r="BD4" s="38">
        <f>-'A domestic'!BD4</f>
        <v>-0.00018279237417501544</v>
      </c>
      <c r="BE4" s="38">
        <f>-'A domestic'!BE4</f>
        <v>-0.00003325515899778695</v>
      </c>
      <c r="BF4" s="38">
        <f>-'A domestic'!BF4</f>
        <v>-0.00003587887292500518</v>
      </c>
      <c r="BG4" s="38">
        <f>-'A domestic'!BG4</f>
        <v>-0.000029508742149291362</v>
      </c>
      <c r="BH4" s="38">
        <f>-'A domestic'!BH4</f>
        <v>-0.0001226343784750044</v>
      </c>
      <c r="BI4" s="38">
        <f>-'A domestic'!BI4</f>
        <v>-0.00012524119171090586</v>
      </c>
      <c r="BJ4" s="38">
        <f>-'A domestic'!BJ4</f>
        <v>-0.00009201616033815941</v>
      </c>
      <c r="BK4" s="38">
        <f>-'A domestic'!BK4</f>
        <v>-0.00023121387283236996</v>
      </c>
      <c r="BL4" s="38">
        <f>-'A domestic'!BL4</f>
        <v>-0.00011456473092934805</v>
      </c>
      <c r="BM4" s="38">
        <f>-'A domestic'!BM4</f>
        <v>0</v>
      </c>
      <c r="BN4" s="38">
        <f>-'A domestic'!BN4</f>
        <v>0</v>
      </c>
    </row>
    <row r="5" spans="1:66" x14ac:dyDescent="0.25">
      <c r="A5" s="36" t="s">
        <v>267</v>
      </c>
      <c r="B5" s="27" t="s">
        <v>317</v>
      </c>
      <c r="C5" s="38">
        <f>-'A domestic'!C5</f>
        <v>-0.000060750636965191454</v>
      </c>
      <c r="D5" s="38">
        <f>-'A domestic'!D5</f>
        <v>-0.000036829404596629945</v>
      </c>
      <c r="E5" s="38">
        <f>1-'A domestic'!E5</f>
        <v>0.9682636640672191</v>
      </c>
      <c r="F5" s="38">
        <f>-'A domestic'!F5</f>
        <v>-0.000007345150456225658</v>
      </c>
      <c r="G5" s="38">
        <f>-'A domestic'!G5</f>
        <v>-0.002223428927974382</v>
      </c>
      <c r="H5" s="38">
        <f>-'A domestic'!H5</f>
        <v>-0.000026789211940434844</v>
      </c>
      <c r="I5" s="38">
        <f>-'A domestic'!I5</f>
        <v>-0.000010183593212974577</v>
      </c>
      <c r="J5" s="38">
        <f>-'A domestic'!J5</f>
        <v>-0.0000062766280340211165</v>
      </c>
      <c r="K5" s="38">
        <f>-'A domestic'!K5</f>
        <v>-0.000007108320858230226</v>
      </c>
      <c r="L5" s="38">
        <f>-'A domestic'!L5</f>
        <v>-0.0000034899122250339495</v>
      </c>
      <c r="M5" s="38">
        <f>-'A domestic'!M5</f>
        <v>-0.000027104691081374743</v>
      </c>
      <c r="N5" s="38">
        <f>-'A domestic'!N5</f>
        <v>-0.000022336842819135633</v>
      </c>
      <c r="O5" s="38">
        <f>-'A domestic'!O5</f>
        <v>-0.000004764762284608221</v>
      </c>
      <c r="P5" s="38">
        <f>-'A domestic'!P5</f>
        <v>-0.000006395921057779999</v>
      </c>
      <c r="Q5" s="38">
        <f>-'A domestic'!Q5</f>
        <v>-0.0000023839607123274614</v>
      </c>
      <c r="R5" s="38">
        <f>-'A domestic'!R5</f>
        <v>-0.000004639723101325313</v>
      </c>
      <c r="S5" s="38">
        <f>-'A domestic'!S5</f>
        <v>-0.000002808543384718614</v>
      </c>
      <c r="T5" s="38">
        <f>-'A domestic'!T5</f>
        <v>-0.000004412021564923288</v>
      </c>
      <c r="U5" s="38">
        <f>-'A domestic'!U5</f>
        <v>-0.0000027840298933944334</v>
      </c>
      <c r="V5" s="38">
        <f>-'A domestic'!V5</f>
        <v>-0.0000021328429154701487</v>
      </c>
      <c r="W5" s="38">
        <f>-'A domestic'!W5</f>
        <v>-0.000002931472434631829</v>
      </c>
      <c r="X5" s="38">
        <f>-'A domestic'!X5</f>
        <v>-0.00001750098755572636</v>
      </c>
      <c r="Y5" s="38">
        <f>-'A domestic'!Y5</f>
        <v>-0.000006082273699883585</v>
      </c>
      <c r="Z5" s="38">
        <f>-'A domestic'!Z5</f>
        <v>-0.000021519357733784824</v>
      </c>
      <c r="AA5" s="38">
        <f>-'A domestic'!AA5</f>
        <v>-0.000005701880052400278</v>
      </c>
      <c r="AB5" s="38">
        <f>-'A domestic'!AB5</f>
        <v>-0.00000825642246462467</v>
      </c>
      <c r="AC5" s="38">
        <f>-'A domestic'!AC5</f>
        <v>-0.000016657224137092915</v>
      </c>
      <c r="AD5" s="38">
        <f>-'A domestic'!AD5</f>
        <v>-0.000002953833793187819</v>
      </c>
      <c r="AE5" s="38">
        <f>-'A domestic'!AE5</f>
        <v>-0.000019064465810263624</v>
      </c>
      <c r="AF5" s="38">
        <f>-'A domestic'!AF5</f>
        <v>-0.000007672445118152532</v>
      </c>
      <c r="AG5" s="38">
        <f>-'A domestic'!AG5</f>
        <v>-0.000004662273941229965</v>
      </c>
      <c r="AH5" s="38">
        <f>-'A domestic'!AH5</f>
        <v>-0.000029607393094783564</v>
      </c>
      <c r="AI5" s="38">
        <f>-'A domestic'!AI5</f>
        <v>-0.000006326931533110414</v>
      </c>
      <c r="AJ5" s="38">
        <f>-'A domestic'!AJ5</f>
        <v>-0.000006677335565047263</v>
      </c>
      <c r="AK5" s="38">
        <f>-'A domestic'!AK5</f>
        <v>-0.000002076677869190061</v>
      </c>
      <c r="AL5" s="38">
        <f>-'A domestic'!AL5</f>
        <v>-0.001975823037096196</v>
      </c>
      <c r="AM5" s="38">
        <f>-'A domestic'!AM5</f>
        <v>-0.0000022594152091179154</v>
      </c>
      <c r="AN5" s="38">
        <f>-'A domestic'!AN5</f>
        <v>-0.00001738340371680349</v>
      </c>
      <c r="AO5" s="38">
        <f>-'A domestic'!AO5</f>
        <v>-0.000005517597069052438</v>
      </c>
      <c r="AP5" s="38">
        <f>-'A domestic'!AP5</f>
        <v>-0.000004898801644255556</v>
      </c>
      <c r="AQ5" s="38">
        <f>-'A domestic'!AQ5</f>
        <v>-0.0000026364807200756142</v>
      </c>
      <c r="AR5" s="38">
        <f>-'A domestic'!AR5</f>
        <v>-0.0000022433479126021565</v>
      </c>
      <c r="AS5" s="38">
        <f>-'A domestic'!AS5</f>
        <v>-0.000001606079976358503</v>
      </c>
      <c r="AT5" s="38">
        <f>-'A domestic'!AT5</f>
        <v>-0.0000018020909566523144</v>
      </c>
      <c r="AU5" s="38">
        <f>-'A domestic'!AU5</f>
        <v>-0.000003880234105106018</v>
      </c>
      <c r="AV5" s="38">
        <f>-'A domestic'!AV5</f>
        <v>-0.000004683128383281499</v>
      </c>
      <c r="AW5" s="38">
        <f>-'A domestic'!AW5</f>
        <v>-0.0000073298587088291</v>
      </c>
      <c r="AX5" s="38">
        <f>-'A domestic'!AX5</f>
        <v>-0.000005791544923566085</v>
      </c>
      <c r="AY5" s="38">
        <f>-'A domestic'!AY5</f>
        <v>-0.000014133372333247713</v>
      </c>
      <c r="AZ5" s="38">
        <f>-'A domestic'!AZ5</f>
        <v>-0.000010856667024936677</v>
      </c>
      <c r="BA5" s="38">
        <f>-'A domestic'!BA5</f>
        <v>-0.0000012882121290324798</v>
      </c>
      <c r="BB5" s="38">
        <f>-'A domestic'!BB5</f>
        <v>-0.000004786868661886711</v>
      </c>
      <c r="BC5" s="38">
        <f>-'A domestic'!BC5</f>
        <v>-0.000008932903550970208</v>
      </c>
      <c r="BD5" s="38">
        <f>-'A domestic'!BD5</f>
        <v>-0.000012738387080741746</v>
      </c>
      <c r="BE5" s="38">
        <f>-'A domestic'!BE5</f>
        <v>-0.000009955366069401189</v>
      </c>
      <c r="BF5" s="38">
        <f>-'A domestic'!BF5</f>
        <v>-0.00003229098563250467</v>
      </c>
      <c r="BG5" s="38">
        <f>-'A domestic'!BG5</f>
        <v>-0.00006602581055903942</v>
      </c>
      <c r="BH5" s="38">
        <f>-'A domestic'!BH5</f>
        <v>-0.000029240225472687878</v>
      </c>
      <c r="BI5" s="38">
        <f>-'A domestic'!BI5</f>
        <v>-0.00005618296450582693</v>
      </c>
      <c r="BJ5" s="38">
        <f>-'A domestic'!BJ5</f>
        <v>-0.0002018604517418372</v>
      </c>
      <c r="BK5" s="38">
        <f>-'A domestic'!BK5</f>
        <v>-0.000006249023590064053</v>
      </c>
      <c r="BL5" s="38">
        <f>-'A domestic'!BL5</f>
        <v>-0.000006895099546673725</v>
      </c>
      <c r="BM5" s="38">
        <f>-'A domestic'!BM5</f>
        <v>0</v>
      </c>
      <c r="BN5" s="38">
        <f>-'A domestic'!BN5</f>
        <v>0</v>
      </c>
    </row>
    <row r="6" spans="1:66" x14ac:dyDescent="0.25">
      <c r="A6" s="36" t="s">
        <v>268</v>
      </c>
      <c r="B6" s="27" t="s">
        <v>318</v>
      </c>
      <c r="C6" s="38">
        <f>-'A domestic'!C6</f>
        <v>-0.001548268388632997</v>
      </c>
      <c r="D6" s="38">
        <f>-'A domestic'!D6</f>
        <v>-0.00113210387173119</v>
      </c>
      <c r="E6" s="38">
        <f>-'A domestic'!E6</f>
        <v>-0.003237432044468878</v>
      </c>
      <c r="F6" s="38">
        <f>1-'A domestic'!F6</f>
        <v>0.9471158348589823</v>
      </c>
      <c r="G6" s="38">
        <f>-'A domestic'!G6</f>
        <v>-0.0008889889571707752</v>
      </c>
      <c r="H6" s="38">
        <f>-'A domestic'!H6</f>
        <v>-0.0005871668256452686</v>
      </c>
      <c r="I6" s="38">
        <f>-'A domestic'!I6</f>
        <v>-0.0006110155927784747</v>
      </c>
      <c r="J6" s="38">
        <f>-'A domestic'!J6</f>
        <v>-0.0025097545524607294</v>
      </c>
      <c r="K6" s="38">
        <f>-'A domestic'!K6</f>
        <v>-0.0007193620708528989</v>
      </c>
      <c r="L6" s="38">
        <f>-'A domestic'!L6</f>
        <v>-0.04171583922378476</v>
      </c>
      <c r="M6" s="38">
        <f>-'A domestic'!M6</f>
        <v>-0.00656689934152935</v>
      </c>
      <c r="N6" s="38">
        <f>-'A domestic'!N6</f>
        <v>-0.0004941017279028075</v>
      </c>
      <c r="O6" s="38">
        <f>-'A domestic'!O6</f>
        <v>-0.001245284637089078</v>
      </c>
      <c r="P6" s="38">
        <f>-'A domestic'!P6</f>
        <v>-0.03548005526075794</v>
      </c>
      <c r="Q6" s="38">
        <f>-'A domestic'!Q6</f>
        <v>-0.01786560024157469</v>
      </c>
      <c r="R6" s="38">
        <f>-'A domestic'!R6</f>
        <v>-0.0033166020651887495</v>
      </c>
      <c r="S6" s="38">
        <f>-'A domestic'!S6</f>
        <v>-0.00043506890250550164</v>
      </c>
      <c r="T6" s="38">
        <f>-'A domestic'!T6</f>
        <v>-0.0021369756215046092</v>
      </c>
      <c r="U6" s="38">
        <f>-'A domestic'!U6</f>
        <v>-0.0010484403484896762</v>
      </c>
      <c r="V6" s="38">
        <f>-'A domestic'!V6</f>
        <v>-0.0008229064361687869</v>
      </c>
      <c r="W6" s="38">
        <f>-'A domestic'!W6</f>
        <v>-0.0007156457081044953</v>
      </c>
      <c r="X6" s="38">
        <f>-'A domestic'!X6</f>
        <v>-0.0019197511859597792</v>
      </c>
      <c r="Y6" s="38">
        <f>-'A domestic'!Y6</f>
        <v>-0.0007586622728321458</v>
      </c>
      <c r="Z6" s="38">
        <f>-'A domestic'!Z6</f>
        <v>-0.013093502323688817</v>
      </c>
      <c r="AA6" s="38">
        <f>-'A domestic'!AA6</f>
        <v>-0.0017804120463619866</v>
      </c>
      <c r="AB6" s="38">
        <f>-'A domestic'!AB6</f>
        <v>-0.001752425668116586</v>
      </c>
      <c r="AC6" s="38">
        <f>-'A domestic'!AC6</f>
        <v>-0.005771851855761139</v>
      </c>
      <c r="AD6" s="38">
        <f>-'A domestic'!AD6</f>
        <v>-0.000211937574661226</v>
      </c>
      <c r="AE6" s="38">
        <f>-'A domestic'!AE6</f>
        <v>-0.0005003854880378419</v>
      </c>
      <c r="AF6" s="38">
        <f>-'A domestic'!AF6</f>
        <v>-0.00025060346903361003</v>
      </c>
      <c r="AG6" s="38">
        <f>-'A domestic'!AG6</f>
        <v>-0.0005483352185324353</v>
      </c>
      <c r="AH6" s="38">
        <f>-'A domestic'!AH6</f>
        <v>-0.00018236437775772486</v>
      </c>
      <c r="AI6" s="38">
        <f>-'A domestic'!AI6</f>
        <v>-0.00021005412689926577</v>
      </c>
      <c r="AJ6" s="38">
        <f>-'A domestic'!AJ6</f>
        <v>-0.0006312864332121767</v>
      </c>
      <c r="AK6" s="38">
        <f>-'A domestic'!AK6</f>
        <v>-0.0001384451912793374</v>
      </c>
      <c r="AL6" s="38">
        <f>-'A domestic'!AL6</f>
        <v>-0.0002991110824204813</v>
      </c>
      <c r="AM6" s="38">
        <f>-'A domestic'!AM6</f>
        <v>-0.00009173225749018737</v>
      </c>
      <c r="AN6" s="38">
        <f>-'A domestic'!AN6</f>
        <v>-0.00012631940034210537</v>
      </c>
      <c r="AO6" s="38">
        <f>-'A domestic'!AO6</f>
        <v>-0.00016262391361417713</v>
      </c>
      <c r="AP6" s="38">
        <f>-'A domestic'!AP6</f>
        <v>-0.00014496824125037738</v>
      </c>
      <c r="AQ6" s="38">
        <f>-'A domestic'!AQ6</f>
        <v>-0.00007238337976934867</v>
      </c>
      <c r="AR6" s="38">
        <f>-'A domestic'!AR6</f>
        <v>-0.000035893566601634504</v>
      </c>
      <c r="AS6" s="38">
        <f>-'A domestic'!AS6</f>
        <v>-0.00011274681434036692</v>
      </c>
      <c r="AT6" s="38">
        <f>-'A domestic'!AT6</f>
        <v>-0.00020524867527345306</v>
      </c>
      <c r="AU6" s="38">
        <f>-'A domestic'!AU6</f>
        <v>-0.0002983370903994013</v>
      </c>
      <c r="AV6" s="38">
        <f>-'A domestic'!AV6</f>
        <v>-0.0005671045466040406</v>
      </c>
      <c r="AW6" s="38">
        <f>-'A domestic'!AW6</f>
        <v>-0.00034206007307869136</v>
      </c>
      <c r="AX6" s="38">
        <f>-'A domestic'!AX6</f>
        <v>-0.00020154576334009973</v>
      </c>
      <c r="AY6" s="38">
        <f>-'A domestic'!AY6</f>
        <v>-0.00039204745863530613</v>
      </c>
      <c r="AZ6" s="38">
        <f>-'A domestic'!AZ6</f>
        <v>-0.00011725200386931613</v>
      </c>
      <c r="BA6" s="38">
        <f>-'A domestic'!BA6</f>
        <v>-0.00021040798107530503</v>
      </c>
      <c r="BB6" s="38">
        <f>-'A domestic'!BB6</f>
        <v>-0.00010371548767421208</v>
      </c>
      <c r="BC6" s="38">
        <f>-'A domestic'!BC6</f>
        <v>-0.0008727603486904049</v>
      </c>
      <c r="BD6" s="38">
        <f>-'A domestic'!BD6</f>
        <v>-0.0005801882858906145</v>
      </c>
      <c r="BE6" s="38">
        <f>-'A domestic'!BE6</f>
        <v>-0.0001714652943229843</v>
      </c>
      <c r="BF6" s="38">
        <f>-'A domestic'!BF6</f>
        <v>-0.0002962000287030983</v>
      </c>
      <c r="BG6" s="38">
        <f>-'A domestic'!BG6</f>
        <v>-0.0002591236419984648</v>
      </c>
      <c r="BH6" s="38">
        <f>-'A domestic'!BH6</f>
        <v>-0.00021297358254733856</v>
      </c>
      <c r="BI6" s="38">
        <f>-'A domestic'!BI6</f>
        <v>-0.00041551984165767833</v>
      </c>
      <c r="BJ6" s="38">
        <f>-'A domestic'!BJ6</f>
        <v>-0.00042672494356821425</v>
      </c>
      <c r="BK6" s="38">
        <f>-'A domestic'!BK6</f>
        <v>-0.0002249648492423059</v>
      </c>
      <c r="BL6" s="38">
        <f>-'A domestic'!BL6</f>
        <v>-0.0003463461541521494</v>
      </c>
      <c r="BM6" s="38">
        <f>-'A domestic'!BM6</f>
        <v>0</v>
      </c>
      <c r="BN6" s="38">
        <f>-'A domestic'!BN6</f>
        <v>0</v>
      </c>
    </row>
    <row r="7" spans="1:66" x14ac:dyDescent="0.25">
      <c r="A7" s="36" t="s">
        <v>269</v>
      </c>
      <c r="B7" s="27" t="s">
        <v>319</v>
      </c>
      <c r="C7" s="38">
        <f>-'A domestic'!C7</f>
        <v>-0.09736389369685956</v>
      </c>
      <c r="D7" s="38">
        <f>-'A domestic'!D7</f>
        <v>-0.002180941263504782</v>
      </c>
      <c r="E7" s="38">
        <f>-'A domestic'!E7</f>
        <v>-0.04148935448184119</v>
      </c>
      <c r="F7" s="38">
        <f>-'A domestic'!F7</f>
        <v>-0.002455116539993426</v>
      </c>
      <c r="G7" s="38">
        <f>1-'A domestic'!G7</f>
        <v>0.8355241664900757</v>
      </c>
      <c r="H7" s="38">
        <f>-'A domestic'!H7</f>
        <v>-0.00886064164115104</v>
      </c>
      <c r="I7" s="38">
        <f>-'A domestic'!I7</f>
        <v>-0.0021278052263331883</v>
      </c>
      <c r="J7" s="38">
        <f>-'A domestic'!J7</f>
        <v>-0.004263175426821914</v>
      </c>
      <c r="K7" s="38">
        <f>-'A domestic'!K7</f>
        <v>-0.0021808328393050336</v>
      </c>
      <c r="L7" s="38">
        <f>-'A domestic'!L7</f>
        <v>-0.0022721165380878926</v>
      </c>
      <c r="M7" s="38">
        <f>-'A domestic'!M7</f>
        <v>-0.01816723436811795</v>
      </c>
      <c r="N7" s="38">
        <f>-'A domestic'!N7</f>
        <v>-0.009020316838696243</v>
      </c>
      <c r="O7" s="38">
        <f>-'A domestic'!O7</f>
        <v>-0.004029307211972222</v>
      </c>
      <c r="P7" s="38">
        <f>-'A domestic'!P7</f>
        <v>-0.0028954710859220513</v>
      </c>
      <c r="Q7" s="38">
        <f>-'A domestic'!Q7</f>
        <v>-0.002381179424829746</v>
      </c>
      <c r="R7" s="38">
        <f>-'A domestic'!R7</f>
        <v>-0.0013485595179679676</v>
      </c>
      <c r="S7" s="38">
        <f>-'A domestic'!S7</f>
        <v>-0.0016233380763673586</v>
      </c>
      <c r="T7" s="38">
        <f>-'A domestic'!T7</f>
        <v>-0.0017121238978705256</v>
      </c>
      <c r="U7" s="38">
        <f>-'A domestic'!U7</f>
        <v>-0.0013929007743905693</v>
      </c>
      <c r="V7" s="38">
        <f>-'A domestic'!V7</f>
        <v>-0.001256151744911245</v>
      </c>
      <c r="W7" s="38">
        <f>-'A domestic'!W7</f>
        <v>-0.0012268212138934205</v>
      </c>
      <c r="X7" s="38">
        <f>-'A domestic'!X7</f>
        <v>-0.003745568499936782</v>
      </c>
      <c r="Y7" s="38">
        <f>-'A domestic'!Y7</f>
        <v>-0.0015574675520835233</v>
      </c>
      <c r="Z7" s="38">
        <f>-'A domestic'!Z7</f>
        <v>-0.0017520864624577834</v>
      </c>
      <c r="AA7" s="38">
        <f>-'A domestic'!AA7</f>
        <v>-0.0017704337562702863</v>
      </c>
      <c r="AB7" s="38">
        <f>-'A domestic'!AB7</f>
        <v>-0.0035096675826708705</v>
      </c>
      <c r="AC7" s="38">
        <f>-'A domestic'!AC7</f>
        <v>-0.00155819261036885</v>
      </c>
      <c r="AD7" s="38">
        <f>-'A domestic'!AD7</f>
        <v>-0.0019866993787349073</v>
      </c>
      <c r="AE7" s="38">
        <f>-'A domestic'!AE7</f>
        <v>-0.008227508526241895</v>
      </c>
      <c r="AF7" s="38">
        <f>-'A domestic'!AF7</f>
        <v>-0.006532373302281937</v>
      </c>
      <c r="AG7" s="38">
        <f>-'A domestic'!AG7</f>
        <v>-0.002359499137090798</v>
      </c>
      <c r="AH7" s="38">
        <f>-'A domestic'!AH7</f>
        <v>-0.0033349081033718533</v>
      </c>
      <c r="AI7" s="38">
        <f>-'A domestic'!AI7</f>
        <v>-0.003246981262792265</v>
      </c>
      <c r="AJ7" s="38">
        <f>-'A domestic'!AJ7</f>
        <v>-0.0019109699720219638</v>
      </c>
      <c r="AK7" s="38">
        <f>-'A domestic'!AK7</f>
        <v>-0.0011539406693132771</v>
      </c>
      <c r="AL7" s="38">
        <f>-'A domestic'!AL7</f>
        <v>-0.13423564613232475</v>
      </c>
      <c r="AM7" s="38">
        <f>-'A domestic'!AM7</f>
        <v>-0.0021455406825783728</v>
      </c>
      <c r="AN7" s="38">
        <f>-'A domestic'!AN7</f>
        <v>-0.003604738484074484</v>
      </c>
      <c r="AO7" s="38">
        <f>-'A domestic'!AO7</f>
        <v>-0.0020272813231081615</v>
      </c>
      <c r="AP7" s="38">
        <f>-'A domestic'!AP7</f>
        <v>-0.0019010979121670264</v>
      </c>
      <c r="AQ7" s="38">
        <f>-'A domestic'!AQ7</f>
        <v>-0.0006508512177604846</v>
      </c>
      <c r="AR7" s="38">
        <f>-'A domestic'!AR7</f>
        <v>-0.0005964812838729957</v>
      </c>
      <c r="AS7" s="38">
        <f>-'A domestic'!AS7</f>
        <v>-0.0011290742233800277</v>
      </c>
      <c r="AT7" s="38">
        <f>-'A domestic'!AT7</f>
        <v>-0.00045332072249051246</v>
      </c>
      <c r="AU7" s="38">
        <f>-'A domestic'!AU7</f>
        <v>-0.0023238192932647428</v>
      </c>
      <c r="AV7" s="38">
        <f>-'A domestic'!AV7</f>
        <v>-0.00175171302146077</v>
      </c>
      <c r="AW7" s="38">
        <f>-'A domestic'!AW7</f>
        <v>-0.003930433125423249</v>
      </c>
      <c r="AX7" s="38">
        <f>-'A domestic'!AX7</f>
        <v>-0.0033423005753899877</v>
      </c>
      <c r="AY7" s="38">
        <f>-'A domestic'!AY7</f>
        <v>-0.004200684055220929</v>
      </c>
      <c r="AZ7" s="38">
        <f>-'A domestic'!AZ7</f>
        <v>-0.002624056419927195</v>
      </c>
      <c r="BA7" s="38">
        <f>-'A domestic'!BA7</f>
        <v>-0.0011357736937636362</v>
      </c>
      <c r="BB7" s="38">
        <f>-'A domestic'!BB7</f>
        <v>-0.0033404365145532767</v>
      </c>
      <c r="BC7" s="38">
        <f>-'A domestic'!BC7</f>
        <v>-0.0034946458997032396</v>
      </c>
      <c r="BD7" s="38">
        <f>-'A domestic'!BD7</f>
        <v>-0.004734781908371877</v>
      </c>
      <c r="BE7" s="38">
        <f>-'A domestic'!BE7</f>
        <v>-0.006577955176281998</v>
      </c>
      <c r="BF7" s="38">
        <f>-'A domestic'!BF7</f>
        <v>-0.010758240181148444</v>
      </c>
      <c r="BG7" s="38">
        <f>-'A domestic'!BG7</f>
        <v>-0.016051095862468605</v>
      </c>
      <c r="BH7" s="38">
        <f>-'A domestic'!BH7</f>
        <v>-0.0043458830635376994</v>
      </c>
      <c r="BI7" s="38">
        <f>-'A domestic'!BI7</f>
        <v>-0.015641103222736777</v>
      </c>
      <c r="BJ7" s="38">
        <f>-'A domestic'!BJ7</f>
        <v>-0.008067516857648126</v>
      </c>
      <c r="BK7" s="38">
        <f>-'A domestic'!BK7</f>
        <v>-0.0033463521324793</v>
      </c>
      <c r="BL7" s="38">
        <f>-'A domestic'!BL7</f>
        <v>-0.0026928015691125</v>
      </c>
      <c r="BM7" s="38">
        <f>-'A domestic'!BM7</f>
        <v>0</v>
      </c>
      <c r="BN7" s="38">
        <f>-'A domestic'!BN7</f>
        <v>0</v>
      </c>
    </row>
    <row r="8" spans="1:66" x14ac:dyDescent="0.25">
      <c r="A8" s="36" t="s">
        <v>147</v>
      </c>
      <c r="B8" s="27" t="s">
        <v>320</v>
      </c>
      <c r="C8" s="38">
        <f>-'A domestic'!C8</f>
        <v>-0.0011085245538188671</v>
      </c>
      <c r="D8" s="38">
        <f>-'A domestic'!D8</f>
        <v>-0.0006164922073783708</v>
      </c>
      <c r="E8" s="38">
        <f>-'A domestic'!E8</f>
        <v>-0.006088001140227638</v>
      </c>
      <c r="F8" s="38">
        <f>-'A domestic'!F8</f>
        <v>-0.000646373240147858</v>
      </c>
      <c r="G8" s="38">
        <f>-'A domestic'!G8</f>
        <v>-0.0007557362670999033</v>
      </c>
      <c r="H8" s="38">
        <f>1-'A domestic'!H8</f>
        <v>0.8200744300924535</v>
      </c>
      <c r="I8" s="38">
        <f>-'A domestic'!I8</f>
        <v>-0.005022774474710461</v>
      </c>
      <c r="J8" s="38">
        <f>-'A domestic'!J8</f>
        <v>-0.005202427979055789</v>
      </c>
      <c r="K8" s="38">
        <f>-'A domestic'!K8</f>
        <v>-0.0046232518861929394</v>
      </c>
      <c r="L8" s="38">
        <f>-'A domestic'!L8</f>
        <v>-0.0003223576818386622</v>
      </c>
      <c r="M8" s="38">
        <f>-'A domestic'!M8</f>
        <v>-0.0012685625767736436</v>
      </c>
      <c r="N8" s="38">
        <f>-'A domestic'!N8</f>
        <v>-0.0009857813885119737</v>
      </c>
      <c r="O8" s="38">
        <f>-'A domestic'!O8</f>
        <v>-0.005167805117859198</v>
      </c>
      <c r="P8" s="38">
        <f>-'A domestic'!P8</f>
        <v>-0.0018265998079718762</v>
      </c>
      <c r="Q8" s="38">
        <f>-'A domestic'!Q8</f>
        <v>-0.0006742635548032836</v>
      </c>
      <c r="R8" s="38">
        <f>-'A domestic'!R8</f>
        <v>-0.0011279326849773605</v>
      </c>
      <c r="S8" s="38">
        <f>-'A domestic'!S8</f>
        <v>-0.0007491151173422193</v>
      </c>
      <c r="T8" s="38">
        <f>-'A domestic'!T8</f>
        <v>-0.0011081960048366143</v>
      </c>
      <c r="U8" s="38">
        <f>-'A domestic'!U8</f>
        <v>-0.0009092388538199546</v>
      </c>
      <c r="V8" s="38">
        <f>-'A domestic'!V8</f>
        <v>-0.0034225637532248805</v>
      </c>
      <c r="W8" s="38">
        <f>-'A domestic'!W8</f>
        <v>-0.002018318771244014</v>
      </c>
      <c r="X8" s="38">
        <f>-'A domestic'!X8</f>
        <v>-0.012299265458550875</v>
      </c>
      <c r="Y8" s="38">
        <f>-'A domestic'!Y8</f>
        <v>-0.0016057202567692664</v>
      </c>
      <c r="Z8" s="38">
        <f>-'A domestic'!Z8</f>
        <v>-0.0004261011415171003</v>
      </c>
      <c r="AA8" s="38">
        <f>-'A domestic'!AA8</f>
        <v>-0.000657141676039132</v>
      </c>
      <c r="AB8" s="38">
        <f>-'A domestic'!AB8</f>
        <v>-0.0013420126681042016</v>
      </c>
      <c r="AC8" s="38">
        <f>-'A domestic'!AC8</f>
        <v>-0.0011125294031959856</v>
      </c>
      <c r="AD8" s="38">
        <f>-'A domestic'!AD8</f>
        <v>-0.001156179777216932</v>
      </c>
      <c r="AE8" s="38">
        <f>-'A domestic'!AE8</f>
        <v>-0.0022111943365826893</v>
      </c>
      <c r="AF8" s="38">
        <f>-'A domestic'!AF8</f>
        <v>-0.0015615210105002764</v>
      </c>
      <c r="AG8" s="38">
        <f>-'A domestic'!AG8</f>
        <v>-0.0006585461941987325</v>
      </c>
      <c r="AH8" s="38">
        <f>-'A domestic'!AH8</f>
        <v>-0.0004325253947759686</v>
      </c>
      <c r="AI8" s="38">
        <f>-'A domestic'!AI8</f>
        <v>-0.00033849083702140715</v>
      </c>
      <c r="AJ8" s="38">
        <f>-'A domestic'!AJ8</f>
        <v>-0.0005558881857901847</v>
      </c>
      <c r="AK8" s="38">
        <f>-'A domestic'!AK8</f>
        <v>-0.0006056977118471011</v>
      </c>
      <c r="AL8" s="38">
        <f>-'A domestic'!AL8</f>
        <v>-0.001519213915796682</v>
      </c>
      <c r="AM8" s="38">
        <f>-'A domestic'!AM8</f>
        <v>-0.000497523229047765</v>
      </c>
      <c r="AN8" s="38">
        <f>-'A domestic'!AN8</f>
        <v>-0.002834074252629529</v>
      </c>
      <c r="AO8" s="38">
        <f>-'A domestic'!AO8</f>
        <v>-0.0007094468231418477</v>
      </c>
      <c r="AP8" s="38">
        <f>-'A domestic'!AP8</f>
        <v>-0.00032513527950022054</v>
      </c>
      <c r="AQ8" s="38">
        <f>-'A domestic'!AQ8</f>
        <v>-0.00018527269060167724</v>
      </c>
      <c r="AR8" s="38">
        <f>-'A domestic'!AR8</f>
        <v>-0.00013260678772270527</v>
      </c>
      <c r="AS8" s="38">
        <f>-'A domestic'!AS8</f>
        <v>-0.00016928082950818624</v>
      </c>
      <c r="AT8" s="38">
        <f>-'A domestic'!AT8</f>
        <v>-0.0002214674938833239</v>
      </c>
      <c r="AU8" s="38">
        <f>-'A domestic'!AU8</f>
        <v>-0.0005923530109999346</v>
      </c>
      <c r="AV8" s="38">
        <f>-'A domestic'!AV8</f>
        <v>-0.0007385962478775391</v>
      </c>
      <c r="AW8" s="38">
        <f>-'A domestic'!AW8</f>
        <v>-0.0006845273605300953</v>
      </c>
      <c r="AX8" s="38">
        <f>-'A domestic'!AX8</f>
        <v>-0.0006069539079897256</v>
      </c>
      <c r="AY8" s="38">
        <f>-'A domestic'!AY8</f>
        <v>-0.002659531976447657</v>
      </c>
      <c r="AZ8" s="38">
        <f>-'A domestic'!AZ8</f>
        <v>-0.0007683806086898935</v>
      </c>
      <c r="BA8" s="38">
        <f>-'A domestic'!BA8</f>
        <v>-0.0005603722761291286</v>
      </c>
      <c r="BB8" s="38">
        <f>-'A domestic'!BB8</f>
        <v>-0.0006143148116087946</v>
      </c>
      <c r="BC8" s="38">
        <f>-'A domestic'!BC8</f>
        <v>-0.00203952292653204</v>
      </c>
      <c r="BD8" s="38">
        <f>-'A domestic'!BD8</f>
        <v>-0.0008326589413105616</v>
      </c>
      <c r="BE8" s="38">
        <f>-'A domestic'!BE8</f>
        <v>-0.00040531048880423773</v>
      </c>
      <c r="BF8" s="38">
        <f>-'A domestic'!BF8</f>
        <v>-0.002139098403788809</v>
      </c>
      <c r="BG8" s="38">
        <f>-'A domestic'!BG8</f>
        <v>-0.001573922534387828</v>
      </c>
      <c r="BH8" s="38">
        <f>-'A domestic'!BH8</f>
        <v>-0.002999523427966922</v>
      </c>
      <c r="BI8" s="38">
        <f>-'A domestic'!BI8</f>
        <v>-0.00276291432741676</v>
      </c>
      <c r="BJ8" s="38">
        <f>-'A domestic'!BJ8</f>
        <v>-0.0008258450390349806</v>
      </c>
      <c r="BK8" s="38">
        <f>-'A domestic'!BK8</f>
        <v>-0.006377128573660365</v>
      </c>
      <c r="BL8" s="38">
        <f>-'A domestic'!BL8</f>
        <v>-0.003076805574634945</v>
      </c>
      <c r="BM8" s="38">
        <f>-'A domestic'!BM8</f>
        <v>0</v>
      </c>
      <c r="BN8" s="38">
        <f>-'A domestic'!BN8</f>
        <v>0</v>
      </c>
    </row>
    <row r="9" spans="1:66" x14ac:dyDescent="0.25">
      <c r="A9" s="36" t="s">
        <v>87</v>
      </c>
      <c r="B9" s="27" t="s">
        <v>321</v>
      </c>
      <c r="C9" s="38">
        <f>-'A domestic'!C9</f>
        <v>-0.0025201040092801834</v>
      </c>
      <c r="D9" s="38">
        <f>-'A domestic'!D9</f>
        <v>-0.007590059903827215</v>
      </c>
      <c r="E9" s="38">
        <f>-'A domestic'!E9</f>
        <v>-0.004839180393514276</v>
      </c>
      <c r="F9" s="38">
        <f>-'A domestic'!F9</f>
        <v>-0.0016453137021945473</v>
      </c>
      <c r="G9" s="38">
        <f>-'A domestic'!G9</f>
        <v>-0.002730613241976878</v>
      </c>
      <c r="H9" s="38">
        <f>-'A domestic'!H9</f>
        <v>-0.0011826778320588695</v>
      </c>
      <c r="I9" s="38">
        <f>1-'A domestic'!I9</f>
        <v>0.828965420477735</v>
      </c>
      <c r="J9" s="38">
        <f>-'A domestic'!J9</f>
        <v>-0.020338964813671572</v>
      </c>
      <c r="K9" s="38">
        <f>-'A domestic'!K9</f>
        <v>-0.0025206105763284385</v>
      </c>
      <c r="L9" s="38">
        <f>-'A domestic'!L9</f>
        <v>-0.00024062026393655128</v>
      </c>
      <c r="M9" s="38">
        <f>-'A domestic'!M9</f>
        <v>-0.0017589683828506098</v>
      </c>
      <c r="N9" s="38">
        <f>-'A domestic'!N9</f>
        <v>-0.0007508408610287761</v>
      </c>
      <c r="O9" s="38">
        <f>-'A domestic'!O9</f>
        <v>-0.0023888275853950506</v>
      </c>
      <c r="P9" s="38">
        <f>-'A domestic'!P9</f>
        <v>-0.005252179880388752</v>
      </c>
      <c r="Q9" s="38">
        <f>-'A domestic'!Q9</f>
        <v>-0.001638178336154354</v>
      </c>
      <c r="R9" s="38">
        <f>-'A domestic'!R9</f>
        <v>-0.002947824073859272</v>
      </c>
      <c r="S9" s="38">
        <f>-'A domestic'!S9</f>
        <v>-0.0008121796824354465</v>
      </c>
      <c r="T9" s="38">
        <f>-'A domestic'!T9</f>
        <v>-0.0016763086639905599</v>
      </c>
      <c r="U9" s="38">
        <f>-'A domestic'!U9</f>
        <v>-0.0015261545688334938</v>
      </c>
      <c r="V9" s="38">
        <f>-'A domestic'!V9</f>
        <v>-0.0013312649084560632</v>
      </c>
      <c r="W9" s="38">
        <f>-'A domestic'!W9</f>
        <v>-0.003660676202746496</v>
      </c>
      <c r="X9" s="38">
        <f>-'A domestic'!X9</f>
        <v>-0.04904098159824733</v>
      </c>
      <c r="Y9" s="38">
        <f>-'A domestic'!Y9</f>
        <v>-0.0017650758277062163</v>
      </c>
      <c r="Z9" s="38">
        <f>-'A domestic'!Z9</f>
        <v>-0.0023042678243902536</v>
      </c>
      <c r="AA9" s="38">
        <f>-'A domestic'!AA9</f>
        <v>-0.000758350046969237</v>
      </c>
      <c r="AB9" s="38">
        <f>-'A domestic'!AB9</f>
        <v>-0.0014589786530197178</v>
      </c>
      <c r="AC9" s="38">
        <f>-'A domestic'!AC9</f>
        <v>-0.01540669540422651</v>
      </c>
      <c r="AD9" s="38">
        <f>-'A domestic'!AD9</f>
        <v>-0.0006823356062263862</v>
      </c>
      <c r="AE9" s="38">
        <f>-'A domestic'!AE9</f>
        <v>-0.001452644207364194</v>
      </c>
      <c r="AF9" s="38">
        <f>-'A domestic'!AF9</f>
        <v>-0.0008703764485197221</v>
      </c>
      <c r="AG9" s="38">
        <f>-'A domestic'!AG9</f>
        <v>-0.0009754513145928916</v>
      </c>
      <c r="AH9" s="38">
        <f>-'A domestic'!AH9</f>
        <v>-0.00011328046053656319</v>
      </c>
      <c r="AI9" s="38">
        <f>-'A domestic'!AI9</f>
        <v>-0.00015627520886782724</v>
      </c>
      <c r="AJ9" s="38">
        <f>-'A domestic'!AJ9</f>
        <v>-0.0010084167814797419</v>
      </c>
      <c r="AK9" s="38">
        <f>-'A domestic'!AK9</f>
        <v>-0.00028381264212264167</v>
      </c>
      <c r="AL9" s="38">
        <f>-'A domestic'!AL9</f>
        <v>-0.00079560168137606</v>
      </c>
      <c r="AM9" s="38">
        <f>-'A domestic'!AM9</f>
        <v>-0.0005029458255496479</v>
      </c>
      <c r="AN9" s="38">
        <f>-'A domestic'!AN9</f>
        <v>-0.002558257580322914</v>
      </c>
      <c r="AO9" s="38">
        <f>-'A domestic'!AO9</f>
        <v>-0.0005433381113787954</v>
      </c>
      <c r="AP9" s="38">
        <f>-'A domestic'!AP9</f>
        <v>-0.0002503831951508395</v>
      </c>
      <c r="AQ9" s="38">
        <f>-'A domestic'!AQ9</f>
        <v>-0.0000873633838606874</v>
      </c>
      <c r="AR9" s="38">
        <f>-'A domestic'!AR9</f>
        <v>-0.00010444030837558929</v>
      </c>
      <c r="AS9" s="38">
        <f>-'A domestic'!AS9</f>
        <v>-0.00017185055747035983</v>
      </c>
      <c r="AT9" s="38">
        <f>-'A domestic'!AT9</f>
        <v>-0.0009890159710785268</v>
      </c>
      <c r="AU9" s="38">
        <f>-'A domestic'!AU9</f>
        <v>-0.0003499265665695609</v>
      </c>
      <c r="AV9" s="38">
        <f>-'A domestic'!AV9</f>
        <v>-0.0005713416627603428</v>
      </c>
      <c r="AW9" s="38">
        <f>-'A domestic'!AW9</f>
        <v>-0.00032536428379746954</v>
      </c>
      <c r="AX9" s="38">
        <f>-'A domestic'!AX9</f>
        <v>-0.0009619756118043267</v>
      </c>
      <c r="AY9" s="38">
        <f>-'A domestic'!AY9</f>
        <v>-0.001391829927600264</v>
      </c>
      <c r="AZ9" s="38">
        <f>-'A domestic'!AZ9</f>
        <v>-0.000576760435699761</v>
      </c>
      <c r="BA9" s="38">
        <f>-'A domestic'!BA9</f>
        <v>-0.00015072081909680015</v>
      </c>
      <c r="BB9" s="38">
        <f>-'A domestic'!BB9</f>
        <v>-0.00019705942658100294</v>
      </c>
      <c r="BC9" s="38">
        <f>-'A domestic'!BC9</f>
        <v>-0.0023430849296588695</v>
      </c>
      <c r="BD9" s="38">
        <f>-'A domestic'!BD9</f>
        <v>-0.00027704251683798985</v>
      </c>
      <c r="BE9" s="38">
        <f>-'A domestic'!BE9</f>
        <v>-0.00035786363775007035</v>
      </c>
      <c r="BF9" s="38">
        <f>-'A domestic'!BF9</f>
        <v>-0.0005671253847012485</v>
      </c>
      <c r="BG9" s="38">
        <f>-'A domestic'!BG9</f>
        <v>-0.0004040853378068586</v>
      </c>
      <c r="BH9" s="38">
        <f>-'A domestic'!BH9</f>
        <v>-0.0017910729155210603</v>
      </c>
      <c r="BI9" s="38">
        <f>-'A domestic'!BI9</f>
        <v>-0.001379994065674374</v>
      </c>
      <c r="BJ9" s="38">
        <f>-'A domestic'!BJ9</f>
        <v>-0.0009684700875591277</v>
      </c>
      <c r="BK9" s="38">
        <f>-'A domestic'!BK9</f>
        <v>-0.002918294016559913</v>
      </c>
      <c r="BL9" s="38">
        <f>-'A domestic'!BL9</f>
        <v>-0.005848635592397782</v>
      </c>
      <c r="BM9" s="38">
        <f>-'A domestic'!BM9</f>
        <v>0</v>
      </c>
      <c r="BN9" s="38">
        <f>-'A domestic'!BN9</f>
        <v>0</v>
      </c>
    </row>
    <row r="10" spans="1:66" x14ac:dyDescent="0.25">
      <c r="A10" s="36" t="s">
        <v>89</v>
      </c>
      <c r="B10" s="27" t="s">
        <v>322</v>
      </c>
      <c r="C10" s="38">
        <f>-'A domestic'!C10</f>
        <v>-0.0013527490972507718</v>
      </c>
      <c r="D10" s="38">
        <f>-'A domestic'!D10</f>
        <v>-0.004323451843952211</v>
      </c>
      <c r="E10" s="38">
        <f>-'A domestic'!E10</f>
        <v>-0.0023754742464656333</v>
      </c>
      <c r="F10" s="38">
        <f>-'A domestic'!F10</f>
        <v>-0.0014451583522623983</v>
      </c>
      <c r="G10" s="38">
        <f>-'A domestic'!G10</f>
        <v>-0.013500462080007531</v>
      </c>
      <c r="H10" s="38">
        <f>-'A domestic'!H10</f>
        <v>-0.004976645077196847</v>
      </c>
      <c r="I10" s="38">
        <f>-'A domestic'!I10</f>
        <v>-0.011779588571519091</v>
      </c>
      <c r="J10" s="38">
        <f>1-'A domestic'!J10</f>
        <v>0.8040104963153951</v>
      </c>
      <c r="K10" s="38">
        <f>-'A domestic'!K10</f>
        <v>-0.11200296843479039</v>
      </c>
      <c r="L10" s="38">
        <f>-'A domestic'!L10</f>
        <v>-0.00045130075457412705</v>
      </c>
      <c r="M10" s="38">
        <f>-'A domestic'!M10</f>
        <v>-0.007217096756655817</v>
      </c>
      <c r="N10" s="38">
        <f>-'A domestic'!N10</f>
        <v>-0.006532853728126717</v>
      </c>
      <c r="O10" s="38">
        <f>-'A domestic'!O10</f>
        <v>-0.007900816708283596</v>
      </c>
      <c r="P10" s="38">
        <f>-'A domestic'!P10</f>
        <v>-0.0054418001282194066</v>
      </c>
      <c r="Q10" s="38">
        <f>-'A domestic'!Q10</f>
        <v>-0.001917499066282055</v>
      </c>
      <c r="R10" s="38">
        <f>-'A domestic'!R10</f>
        <v>-0.00247441232707232</v>
      </c>
      <c r="S10" s="38">
        <f>-'A domestic'!S10</f>
        <v>-0.002510327141686674</v>
      </c>
      <c r="T10" s="38">
        <f>-'A domestic'!T10</f>
        <v>-0.004735656323244426</v>
      </c>
      <c r="U10" s="38">
        <f>-'A domestic'!U10</f>
        <v>-0.0021731884254210273</v>
      </c>
      <c r="V10" s="38">
        <f>-'A domestic'!V10</f>
        <v>-0.0010596519997859736</v>
      </c>
      <c r="W10" s="38">
        <f>-'A domestic'!W10</f>
        <v>-0.0009794782272213598</v>
      </c>
      <c r="X10" s="38">
        <f>-'A domestic'!X10</f>
        <v>-0.008452262663393148</v>
      </c>
      <c r="Y10" s="38">
        <f>-'A domestic'!Y10</f>
        <v>-0.0015866624658429646</v>
      </c>
      <c r="Z10" s="38">
        <f>-'A domestic'!Z10</f>
        <v>-0.0012880362460989463</v>
      </c>
      <c r="AA10" s="38">
        <f>-'A domestic'!AA10</f>
        <v>-0.001414066252995269</v>
      </c>
      <c r="AB10" s="38">
        <f>-'A domestic'!AB10</f>
        <v>-0.00462050042176558</v>
      </c>
      <c r="AC10" s="38">
        <f>-'A domestic'!AC10</f>
        <v>-0.001054558964738677</v>
      </c>
      <c r="AD10" s="38">
        <f>-'A domestic'!AD10</f>
        <v>-0.0014606708107313766</v>
      </c>
      <c r="AE10" s="38">
        <f>-'A domestic'!AE10</f>
        <v>-0.0037987082916581833</v>
      </c>
      <c r="AF10" s="38">
        <f>-'A domestic'!AF10</f>
        <v>-0.003311730642220234</v>
      </c>
      <c r="AG10" s="38">
        <f>-'A domestic'!AG10</f>
        <v>-0.001301810490478989</v>
      </c>
      <c r="AH10" s="38">
        <f>-'A domestic'!AH10</f>
        <v>-0.0004316672094688734</v>
      </c>
      <c r="AI10" s="38">
        <f>-'A domestic'!AI10</f>
        <v>-0.0004568044566905719</v>
      </c>
      <c r="AJ10" s="38">
        <f>-'A domestic'!AJ10</f>
        <v>-0.0016978516785708718</v>
      </c>
      <c r="AK10" s="38">
        <f>-'A domestic'!AK10</f>
        <v>-0.0014294465999591588</v>
      </c>
      <c r="AL10" s="38">
        <f>-'A domestic'!AL10</f>
        <v>-0.0032549594701666838</v>
      </c>
      <c r="AM10" s="38">
        <f>-'A domestic'!AM10</f>
        <v>-0.013312926295164581</v>
      </c>
      <c r="AN10" s="38">
        <f>-'A domestic'!AN10</f>
        <v>-0.0036806460136378596</v>
      </c>
      <c r="AO10" s="38">
        <f>-'A domestic'!AO10</f>
        <v>-0.0007951147776350303</v>
      </c>
      <c r="AP10" s="38">
        <f>-'A domestic'!AP10</f>
        <v>-0.0009377576406790682</v>
      </c>
      <c r="AQ10" s="38">
        <f>-'A domestic'!AQ10</f>
        <v>-0.001212181931071129</v>
      </c>
      <c r="AR10" s="38">
        <f>-'A domestic'!AR10</f>
        <v>-0.0010788010850824594</v>
      </c>
      <c r="AS10" s="38">
        <f>-'A domestic'!AS10</f>
        <v>-0.002773700119171135</v>
      </c>
      <c r="AT10" s="38">
        <f>-'A domestic'!AT10</f>
        <v>-0.0003657296173079644</v>
      </c>
      <c r="AU10" s="38">
        <f>-'A domestic'!AU10</f>
        <v>-0.0026295641033193466</v>
      </c>
      <c r="AV10" s="38">
        <f>-'A domestic'!AV10</f>
        <v>-0.004082795925767508</v>
      </c>
      <c r="AW10" s="38">
        <f>-'A domestic'!AW10</f>
        <v>-0.001463121241156831</v>
      </c>
      <c r="AX10" s="38">
        <f>-'A domestic'!AX10</f>
        <v>-0.0075903987768257105</v>
      </c>
      <c r="AY10" s="38">
        <f>-'A domestic'!AY10</f>
        <v>-0.007926363901154882</v>
      </c>
      <c r="AZ10" s="38">
        <f>-'A domestic'!AZ10</f>
        <v>-0.001165191788451329</v>
      </c>
      <c r="BA10" s="38">
        <f>-'A domestic'!BA10</f>
        <v>-0.0006209182461936552</v>
      </c>
      <c r="BB10" s="38">
        <f>-'A domestic'!BB10</f>
        <v>-0.0031162514988882493</v>
      </c>
      <c r="BC10" s="38">
        <f>-'A domestic'!BC10</f>
        <v>-0.006698110487166082</v>
      </c>
      <c r="BD10" s="38">
        <f>-'A domestic'!BD10</f>
        <v>-0.0014753558151711546</v>
      </c>
      <c r="BE10" s="38">
        <f>-'A domestic'!BE10</f>
        <v>-0.0013620847129634966</v>
      </c>
      <c r="BF10" s="38">
        <f>-'A domestic'!BF10</f>
        <v>-0.0011635119835435568</v>
      </c>
      <c r="BG10" s="38">
        <f>-'A domestic'!BG10</f>
        <v>-0.0018638459260046157</v>
      </c>
      <c r="BH10" s="38">
        <f>-'A domestic'!BH10</f>
        <v>-0.005203450870311307</v>
      </c>
      <c r="BI10" s="38">
        <f>-'A domestic'!BI10</f>
        <v>-0.0021735784393191794</v>
      </c>
      <c r="BJ10" s="38">
        <f>-'A domestic'!BJ10</f>
        <v>-0.0022797003723778993</v>
      </c>
      <c r="BK10" s="38">
        <f>-'A domestic'!BK10</f>
        <v>-0.002215278862677707</v>
      </c>
      <c r="BL10" s="38">
        <f>-'A domestic'!BL10</f>
        <v>-0.00124589144885666</v>
      </c>
      <c r="BM10" s="38">
        <f>-'A domestic'!BM10</f>
        <v>0</v>
      </c>
      <c r="BN10" s="38">
        <f>-'A domestic'!BN10</f>
        <v>0</v>
      </c>
    </row>
    <row r="11" spans="1:66" x14ac:dyDescent="0.25">
      <c r="A11" s="36" t="s">
        <v>91</v>
      </c>
      <c r="B11" s="27" t="s">
        <v>323</v>
      </c>
      <c r="C11" s="38">
        <f>-'A domestic'!C11</f>
        <v>-0.00021088152141940023</v>
      </c>
      <c r="D11" s="38">
        <f>-'A domestic'!D11</f>
        <v>-0.00020176108605110318</v>
      </c>
      <c r="E11" s="38">
        <f>-'A domestic'!E11</f>
        <v>-0.0006922810661128416</v>
      </c>
      <c r="F11" s="38">
        <f>-'A domestic'!F11</f>
        <v>-0.0002928878744419981</v>
      </c>
      <c r="G11" s="38">
        <f>-'A domestic'!G11</f>
        <v>-0.0012919845306208942</v>
      </c>
      <c r="H11" s="38">
        <f>-'A domestic'!H11</f>
        <v>-0.001420706567660766</v>
      </c>
      <c r="I11" s="38">
        <f>-'A domestic'!I11</f>
        <v>-0.0027557934744666204</v>
      </c>
      <c r="J11" s="38">
        <f>-'A domestic'!J11</f>
        <v>-0.011308242064436761</v>
      </c>
      <c r="K11" s="38">
        <f>1-'A domestic'!K11</f>
        <v>0.9389267288502575</v>
      </c>
      <c r="L11" s="38">
        <f>-'A domestic'!L11</f>
        <v>-0.0001675157868016296</v>
      </c>
      <c r="M11" s="38">
        <f>-'A domestic'!M11</f>
        <v>-0.000962531704215331</v>
      </c>
      <c r="N11" s="38">
        <f>-'A domestic'!N11</f>
        <v>-0.0011520966760086705</v>
      </c>
      <c r="O11" s="38">
        <f>-'A domestic'!O11</f>
        <v>-0.001433632887398297</v>
      </c>
      <c r="P11" s="38">
        <f>-'A domestic'!P11</f>
        <v>-0.0006982840872493928</v>
      </c>
      <c r="Q11" s="38">
        <f>-'A domestic'!Q11</f>
        <v>-0.0004577204567668726</v>
      </c>
      <c r="R11" s="38">
        <f>-'A domestic'!R11</f>
        <v>-0.0006962784461023365</v>
      </c>
      <c r="S11" s="38">
        <f>-'A domestic'!S11</f>
        <v>-0.0005795812257555686</v>
      </c>
      <c r="T11" s="38">
        <f>-'A domestic'!T11</f>
        <v>-0.0008585274903980141</v>
      </c>
      <c r="U11" s="38">
        <f>-'A domestic'!U11</f>
        <v>-0.0007721886549769469</v>
      </c>
      <c r="V11" s="38">
        <f>-'A domestic'!V11</f>
        <v>-0.0007212718346316007</v>
      </c>
      <c r="W11" s="38">
        <f>-'A domestic'!W11</f>
        <v>-0.0004023445916532185</v>
      </c>
      <c r="X11" s="38">
        <f>-'A domestic'!X11</f>
        <v>-0.0016136624852402385</v>
      </c>
      <c r="Y11" s="38">
        <f>-'A domestic'!Y11</f>
        <v>-0.00041846043055199065</v>
      </c>
      <c r="Z11" s="38">
        <f>-'A domestic'!Z11</f>
        <v>-0.0004094035485867361</v>
      </c>
      <c r="AA11" s="38">
        <f>-'A domestic'!AA11</f>
        <v>-0.0007669028670478373</v>
      </c>
      <c r="AB11" s="38">
        <f>-'A domestic'!AB11</f>
        <v>-0.0011459226345693658</v>
      </c>
      <c r="AC11" s="38">
        <f>-'A domestic'!AC11</f>
        <v>-0.0003401124799675234</v>
      </c>
      <c r="AD11" s="38">
        <f>-'A domestic'!AD11</f>
        <v>-0.0017595003294755443</v>
      </c>
      <c r="AE11" s="38">
        <f>-'A domestic'!AE11</f>
        <v>-0.001667459884619129</v>
      </c>
      <c r="AF11" s="38">
        <f>-'A domestic'!AF11</f>
        <v>-0.0031073402728517756</v>
      </c>
      <c r="AG11" s="38">
        <f>-'A domestic'!AG11</f>
        <v>-0.0008450371518479311</v>
      </c>
      <c r="AH11" s="38">
        <f>-'A domestic'!AH11</f>
        <v>-0.0001454624095526323</v>
      </c>
      <c r="AI11" s="38">
        <f>-'A domestic'!AI11</f>
        <v>-0.0003992293797392672</v>
      </c>
      <c r="AJ11" s="38">
        <f>-'A domestic'!AJ11</f>
        <v>-0.0007306117997422548</v>
      </c>
      <c r="AK11" s="38">
        <f>-'A domestic'!AK11</f>
        <v>-0.003322684590704098</v>
      </c>
      <c r="AL11" s="38">
        <f>-'A domestic'!AL11</f>
        <v>-0.0011798833770959324</v>
      </c>
      <c r="AM11" s="38">
        <f>-'A domestic'!AM11</f>
        <v>-0.02856036389237592</v>
      </c>
      <c r="AN11" s="38">
        <f>-'A domestic'!AN11</f>
        <v>-0.008729945346578713</v>
      </c>
      <c r="AO11" s="38">
        <f>-'A domestic'!AO11</f>
        <v>-0.0024620098921803455</v>
      </c>
      <c r="AP11" s="38">
        <f>-'A domestic'!AP11</f>
        <v>-0.0011328025209596134</v>
      </c>
      <c r="AQ11" s="38">
        <f>-'A domestic'!AQ11</f>
        <v>-0.0017985592112224915</v>
      </c>
      <c r="AR11" s="38">
        <f>-'A domestic'!AR11</f>
        <v>-0.00212469973411342</v>
      </c>
      <c r="AS11" s="38">
        <f>-'A domestic'!AS11</f>
        <v>-0.004102891907605432</v>
      </c>
      <c r="AT11" s="38">
        <f>-'A domestic'!AT11</f>
        <v>-0.00029430990728905956</v>
      </c>
      <c r="AU11" s="38">
        <f>-'A domestic'!AU11</f>
        <v>-0.001863217867560908</v>
      </c>
      <c r="AV11" s="38">
        <f>-'A domestic'!AV11</f>
        <v>-0.003024854923372869</v>
      </c>
      <c r="AW11" s="38">
        <f>-'A domestic'!AW11</f>
        <v>-0.002384240152233021</v>
      </c>
      <c r="AX11" s="38">
        <f>-'A domestic'!AX11</f>
        <v>-0.009847942988031771</v>
      </c>
      <c r="AY11" s="38">
        <f>-'A domestic'!AY11</f>
        <v>-0.006862674009465672</v>
      </c>
      <c r="AZ11" s="38">
        <f>-'A domestic'!AZ11</f>
        <v>-0.0009806284490274054</v>
      </c>
      <c r="BA11" s="38">
        <f>-'A domestic'!BA11</f>
        <v>-0.0010528987134625467</v>
      </c>
      <c r="BB11" s="38">
        <f>-'A domestic'!BB11</f>
        <v>-0.004907338189877528</v>
      </c>
      <c r="BC11" s="38">
        <f>-'A domestic'!BC11</f>
        <v>-0.004799946841387992</v>
      </c>
      <c r="BD11" s="38">
        <f>-'A domestic'!BD11</f>
        <v>-0.0014241238321578984</v>
      </c>
      <c r="BE11" s="38">
        <f>-'A domestic'!BE11</f>
        <v>-0.001662440225440324</v>
      </c>
      <c r="BF11" s="38">
        <f>-'A domestic'!BF11</f>
        <v>-0.0005218382739870199</v>
      </c>
      <c r="BG11" s="38">
        <f>-'A domestic'!BG11</f>
        <v>-0.001714089059596962</v>
      </c>
      <c r="BH11" s="38">
        <f>-'A domestic'!BH11</f>
        <v>-0.006681173309871324</v>
      </c>
      <c r="BI11" s="38">
        <f>-'A domestic'!BI11</f>
        <v>-0.0040153262445258185</v>
      </c>
      <c r="BJ11" s="38">
        <f>-'A domestic'!BJ11</f>
        <v>-0.004863054073871725</v>
      </c>
      <c r="BK11" s="38">
        <f>-'A domestic'!BK11</f>
        <v>-0.0014372754257147321</v>
      </c>
      <c r="BL11" s="38">
        <f>-'A domestic'!BL11</f>
        <v>-0.0010804090597364906</v>
      </c>
      <c r="BM11" s="38">
        <f>-'A domestic'!BM11</f>
        <v>0</v>
      </c>
      <c r="BN11" s="38">
        <f>-'A domestic'!BN11</f>
        <v>0</v>
      </c>
    </row>
    <row r="12" spans="1:66" x14ac:dyDescent="0.25">
      <c r="A12" s="36" t="s">
        <v>93</v>
      </c>
      <c r="B12" s="27" t="s">
        <v>324</v>
      </c>
      <c r="C12" s="38">
        <f>-'A domestic'!C12</f>
        <v>-0.022147273160525702</v>
      </c>
      <c r="D12" s="38">
        <f>-'A domestic'!D12</f>
        <v>-0.017988762227762644</v>
      </c>
      <c r="E12" s="38">
        <f>-'A domestic'!E12</f>
        <v>-0.04208661657809541</v>
      </c>
      <c r="F12" s="38">
        <f>-'A domestic'!F12</f>
        <v>-0.018251780739913733</v>
      </c>
      <c r="G12" s="38">
        <f>-'A domestic'!G12</f>
        <v>-0.003399819877092604</v>
      </c>
      <c r="H12" s="38">
        <f>-'A domestic'!H12</f>
        <v>-0.0042028321027862536</v>
      </c>
      <c r="I12" s="38">
        <f>-'A domestic'!I12</f>
        <v>-0.005492917028042787</v>
      </c>
      <c r="J12" s="38">
        <f>-'A domestic'!J12</f>
        <v>-0.005340513795804253</v>
      </c>
      <c r="K12" s="38">
        <f>-'A domestic'!K12</f>
        <v>-0.004503832095774671</v>
      </c>
      <c r="L12" s="38">
        <f>1-'A domestic'!L12</f>
        <v>0.9285820688677237</v>
      </c>
      <c r="M12" s="38">
        <f>-'A domestic'!M12</f>
        <v>-0.05667275734288931</v>
      </c>
      <c r="N12" s="38">
        <f>-'A domestic'!N12</f>
        <v>-0.003507422559780659</v>
      </c>
      <c r="O12" s="38">
        <f>-'A domestic'!O12</f>
        <v>-0.008850686083726965</v>
      </c>
      <c r="P12" s="38">
        <f>-'A domestic'!P12</f>
        <v>-0.019333364435067106</v>
      </c>
      <c r="Q12" s="38">
        <f>-'A domestic'!Q12</f>
        <v>-0.012589299195015936</v>
      </c>
      <c r="R12" s="38">
        <f>-'A domestic'!R12</f>
        <v>-0.0031857298756410215</v>
      </c>
      <c r="S12" s="38">
        <f>-'A domestic'!S12</f>
        <v>-0.0015692097856800547</v>
      </c>
      <c r="T12" s="38">
        <f>-'A domestic'!T12</f>
        <v>-0.0032423167888580378</v>
      </c>
      <c r="U12" s="38">
        <f>-'A domestic'!U12</f>
        <v>-0.0022057109564484075</v>
      </c>
      <c r="V12" s="38">
        <f>-'A domestic'!V12</f>
        <v>-0.0027445051707067182</v>
      </c>
      <c r="W12" s="38">
        <f>-'A domestic'!W12</f>
        <v>-0.0019175494063035448</v>
      </c>
      <c r="X12" s="38">
        <f>-'A domestic'!X12</f>
        <v>-0.004244168063769312</v>
      </c>
      <c r="Y12" s="38">
        <f>-'A domestic'!Y12</f>
        <v>-0.0041335132064408845</v>
      </c>
      <c r="Z12" s="38">
        <f>-'A domestic'!Z12</f>
        <v>-0.009706301841226603</v>
      </c>
      <c r="AA12" s="38">
        <f>-'A domestic'!AA12</f>
        <v>-0.0037489861344531823</v>
      </c>
      <c r="AB12" s="38">
        <f>-'A domestic'!AB12</f>
        <v>-0.010184641127717223</v>
      </c>
      <c r="AC12" s="38">
        <f>-'A domestic'!AC12</f>
        <v>-0.00930491506444305</v>
      </c>
      <c r="AD12" s="38">
        <f>-'A domestic'!AD12</f>
        <v>-0.006703725793639756</v>
      </c>
      <c r="AE12" s="38">
        <f>-'A domestic'!AE12</f>
        <v>-0.005474735837995615</v>
      </c>
      <c r="AF12" s="38">
        <f>-'A domestic'!AF12</f>
        <v>-0.002969147046246912</v>
      </c>
      <c r="AG12" s="38">
        <f>-'A domestic'!AG12</f>
        <v>-0.05209974572475955</v>
      </c>
      <c r="AH12" s="38">
        <f>-'A domestic'!AH12</f>
        <v>-0.07169709148126646</v>
      </c>
      <c r="AI12" s="38">
        <f>-'A domestic'!AI12</f>
        <v>-0.10545602940757776</v>
      </c>
      <c r="AJ12" s="38">
        <f>-'A domestic'!AJ12</f>
        <v>-0.00976254281841431</v>
      </c>
      <c r="AK12" s="38">
        <f>-'A domestic'!AK12</f>
        <v>-0.011614167096423614</v>
      </c>
      <c r="AL12" s="38">
        <f>-'A domestic'!AL12</f>
        <v>-0.0026518929450454654</v>
      </c>
      <c r="AM12" s="38">
        <f>-'A domestic'!AM12</f>
        <v>-0.0011559168209847256</v>
      </c>
      <c r="AN12" s="38">
        <f>-'A domestic'!AN12</f>
        <v>-0.003424530532210288</v>
      </c>
      <c r="AO12" s="38">
        <f>-'A domestic'!AO12</f>
        <v>-0.0014575168257670624</v>
      </c>
      <c r="AP12" s="38">
        <f>-'A domestic'!AP12</f>
        <v>-0.0011156567152047188</v>
      </c>
      <c r="AQ12" s="38">
        <f>-'A domestic'!AQ12</f>
        <v>-0.000720478276777027</v>
      </c>
      <c r="AR12" s="38">
        <f>-'A domestic'!AR12</f>
        <v>-0.0017276271535828387</v>
      </c>
      <c r="AS12" s="38">
        <f>-'A domestic'!AS12</f>
        <v>-0.005380689136796257</v>
      </c>
      <c r="AT12" s="38">
        <f>-'A domestic'!AT12</f>
        <v>-0.0005630585770613929</v>
      </c>
      <c r="AU12" s="38">
        <f>-'A domestic'!AU12</f>
        <v>-0.0023781425707362267</v>
      </c>
      <c r="AV12" s="38">
        <f>-'A domestic'!AV12</f>
        <v>-0.0028014027976562945</v>
      </c>
      <c r="AW12" s="38">
        <f>-'A domestic'!AW12</f>
        <v>-0.0022343852630747375</v>
      </c>
      <c r="AX12" s="38">
        <f>-'A domestic'!AX12</f>
        <v>-0.0023560004749066834</v>
      </c>
      <c r="AY12" s="38">
        <f>-'A domestic'!AY12</f>
        <v>-0.0036187578117606862</v>
      </c>
      <c r="AZ12" s="38">
        <f>-'A domestic'!AZ12</f>
        <v>-0.00758663891702575</v>
      </c>
      <c r="BA12" s="38">
        <f>-'A domestic'!BA12</f>
        <v>-0.0012864945128604364</v>
      </c>
      <c r="BB12" s="38">
        <f>-'A domestic'!BB12</f>
        <v>-0.002321631301015055</v>
      </c>
      <c r="BC12" s="38">
        <f>-'A domestic'!BC12</f>
        <v>-0.004905887943150375</v>
      </c>
      <c r="BD12" s="38">
        <f>-'A domestic'!BD12</f>
        <v>-0.003642413009693843</v>
      </c>
      <c r="BE12" s="38">
        <f>-'A domestic'!BE12</f>
        <v>-0.0017340341346202728</v>
      </c>
      <c r="BF12" s="38">
        <f>-'A domestic'!BF12</f>
        <v>-0.002121956275613529</v>
      </c>
      <c r="BG12" s="38">
        <f>-'A domestic'!BG12</f>
        <v>-0.0024578937913975374</v>
      </c>
      <c r="BH12" s="38">
        <f>-'A domestic'!BH12</f>
        <v>-0.0030981546362777797</v>
      </c>
      <c r="BI12" s="38">
        <f>-'A domestic'!BI12</f>
        <v>-0.004618707873749856</v>
      </c>
      <c r="BJ12" s="38">
        <f>-'A domestic'!BJ12</f>
        <v>-0.0040832171150058235</v>
      </c>
      <c r="BK12" s="38">
        <f>-'A domestic'!BK12</f>
        <v>-0.003871270114044681</v>
      </c>
      <c r="BL12" s="38">
        <f>-'A domestic'!BL12</f>
        <v>-0.00580249146466235</v>
      </c>
      <c r="BM12" s="38">
        <f>-'A domestic'!BM12</f>
        <v>0</v>
      </c>
      <c r="BN12" s="38">
        <f>-'A domestic'!BN12</f>
        <v>0</v>
      </c>
    </row>
    <row r="13" spans="1:66" x14ac:dyDescent="0.25">
      <c r="A13" s="36" t="s">
        <v>95</v>
      </c>
      <c r="B13" s="27" t="s">
        <v>325</v>
      </c>
      <c r="C13" s="38">
        <f>-'A domestic'!C13</f>
        <v>-0.032162225149192564</v>
      </c>
      <c r="D13" s="38">
        <f>-'A domestic'!D13</f>
        <v>-0.004176134225565692</v>
      </c>
      <c r="E13" s="38">
        <f>-'A domestic'!E13</f>
        <v>-0.011483721214342433</v>
      </c>
      <c r="F13" s="38">
        <f>-'A domestic'!F13</f>
        <v>-0.008647996518398683</v>
      </c>
      <c r="G13" s="38">
        <f>-'A domestic'!G13</f>
        <v>-0.007823426573426571</v>
      </c>
      <c r="H13" s="38">
        <f>-'A domestic'!H13</f>
        <v>-0.03048919736007687</v>
      </c>
      <c r="I13" s="38">
        <f>-'A domestic'!I13</f>
        <v>-0.025242864554249983</v>
      </c>
      <c r="J13" s="38">
        <f>-'A domestic'!J13</f>
        <v>-0.030220170661516246</v>
      </c>
      <c r="K13" s="38">
        <f>-'A domestic'!K13</f>
        <v>-0.026151512437429004</v>
      </c>
      <c r="L13" s="38">
        <f>-'A domestic'!L13</f>
        <v>-0.023937491631098654</v>
      </c>
      <c r="M13" s="38">
        <f>1-'A domestic'!M13</f>
        <v>0.8321166951502301</v>
      </c>
      <c r="N13" s="38">
        <f>-'A domestic'!N13</f>
        <v>-0.033814481486524973</v>
      </c>
      <c r="O13" s="38">
        <f>-'A domestic'!O13</f>
        <v>-0.11268242382896859</v>
      </c>
      <c r="P13" s="38">
        <f>-'A domestic'!P13</f>
        <v>-0.025672098433977542</v>
      </c>
      <c r="Q13" s="38">
        <f>-'A domestic'!Q13</f>
        <v>-0.014726718637010198</v>
      </c>
      <c r="R13" s="38">
        <f>-'A domestic'!R13</f>
        <v>-0.010480654514538572</v>
      </c>
      <c r="S13" s="38">
        <f>-'A domestic'!S13</f>
        <v>-0.007573364897956684</v>
      </c>
      <c r="T13" s="38">
        <f>-'A domestic'!T13</f>
        <v>-0.013601743423297917</v>
      </c>
      <c r="U13" s="38">
        <f>-'A domestic'!U13</f>
        <v>-0.005717638120152148</v>
      </c>
      <c r="V13" s="38">
        <f>-'A domestic'!V13</f>
        <v>-0.008735568187961694</v>
      </c>
      <c r="W13" s="38">
        <f>-'A domestic'!W13</f>
        <v>-0.009248062663154763</v>
      </c>
      <c r="X13" s="38">
        <f>-'A domestic'!X13</f>
        <v>-0.0187096271861055</v>
      </c>
      <c r="Y13" s="38">
        <f>-'A domestic'!Y13</f>
        <v>-0.006456130789969762</v>
      </c>
      <c r="Z13" s="38">
        <f>-'A domestic'!Z13</f>
        <v>-0.009046166522861993</v>
      </c>
      <c r="AA13" s="38">
        <f>-'A domestic'!AA13</f>
        <v>-0.008307639236347204</v>
      </c>
      <c r="AB13" s="38">
        <f>-'A domestic'!AB13</f>
        <v>-0.0074183955844652665</v>
      </c>
      <c r="AC13" s="38">
        <f>-'A domestic'!AC13</f>
        <v>-0.007802961200913294</v>
      </c>
      <c r="AD13" s="38">
        <f>-'A domestic'!AD13</f>
        <v>-0.005072224928535683</v>
      </c>
      <c r="AE13" s="38">
        <f>-'A domestic'!AE13</f>
        <v>-0.005006351417567859</v>
      </c>
      <c r="AF13" s="38">
        <f>-'A domestic'!AF13</f>
        <v>-0.0021746029041275344</v>
      </c>
      <c r="AG13" s="38">
        <f>-'A domestic'!AG13</f>
        <v>-0.004543126940509643</v>
      </c>
      <c r="AH13" s="38">
        <f>-'A domestic'!AH13</f>
        <v>-0.0018317965379946526</v>
      </c>
      <c r="AI13" s="38">
        <f>-'A domestic'!AI13</f>
        <v>-0.005178593459850874</v>
      </c>
      <c r="AJ13" s="38">
        <f>-'A domestic'!AJ13</f>
        <v>-0.0019159779736957492</v>
      </c>
      <c r="AK13" s="38">
        <f>-'A domestic'!AK13</f>
        <v>-0.001395527528095721</v>
      </c>
      <c r="AL13" s="38">
        <f>-'A domestic'!AL13</f>
        <v>-0.0031799282155934106</v>
      </c>
      <c r="AM13" s="38">
        <f>-'A domestic'!AM13</f>
        <v>-0.00441399355253276</v>
      </c>
      <c r="AN13" s="38">
        <f>-'A domestic'!AN13</f>
        <v>-0.0024788733700161778</v>
      </c>
      <c r="AO13" s="38">
        <f>-'A domestic'!AO13</f>
        <v>-0.0012310049460901727</v>
      </c>
      <c r="AP13" s="38">
        <f>-'A domestic'!AP13</f>
        <v>-0.0015570931744815252</v>
      </c>
      <c r="AQ13" s="38">
        <f>-'A domestic'!AQ13</f>
        <v>-0.0005510244704958033</v>
      </c>
      <c r="AR13" s="38">
        <f>-'A domestic'!AR13</f>
        <v>-0.0005645758913382094</v>
      </c>
      <c r="AS13" s="38">
        <f>-'A domestic'!AS13</f>
        <v>-0.0008040036361650667</v>
      </c>
      <c r="AT13" s="38">
        <f>-'A domestic'!AT13</f>
        <v>-0.0011476948221563858</v>
      </c>
      <c r="AU13" s="38">
        <f>-'A domestic'!AU13</f>
        <v>-0.0015129385524363373</v>
      </c>
      <c r="AV13" s="38">
        <f>-'A domestic'!AV13</f>
        <v>-0.003589060390501545</v>
      </c>
      <c r="AW13" s="38">
        <f>-'A domestic'!AW13</f>
        <v>-0.008960345057170863</v>
      </c>
      <c r="AX13" s="38">
        <f>-'A domestic'!AX13</f>
        <v>-0.0017322510866386162</v>
      </c>
      <c r="AY13" s="38">
        <f>-'A domestic'!AY13</f>
        <v>-0.004997683355926246</v>
      </c>
      <c r="AZ13" s="38">
        <f>-'A domestic'!AZ13</f>
        <v>-0.0033215972762793765</v>
      </c>
      <c r="BA13" s="38">
        <f>-'A domestic'!BA13</f>
        <v>-0.0006101831451183846</v>
      </c>
      <c r="BB13" s="38">
        <f>-'A domestic'!BB13</f>
        <v>-0.0012621377038507962</v>
      </c>
      <c r="BC13" s="38">
        <f>-'A domestic'!BC13</f>
        <v>-0.009002956320922552</v>
      </c>
      <c r="BD13" s="38">
        <f>-'A domestic'!BD13</f>
        <v>-0.001562784307922038</v>
      </c>
      <c r="BE13" s="38">
        <f>-'A domestic'!BE13</f>
        <v>-0.0011087524189421388</v>
      </c>
      <c r="BF13" s="38">
        <f>-'A domestic'!BF13</f>
        <v>-0.008162682782924846</v>
      </c>
      <c r="BG13" s="38">
        <f>-'A domestic'!BG13</f>
        <v>-0.0025370141062853245</v>
      </c>
      <c r="BH13" s="38">
        <f>-'A domestic'!BH13</f>
        <v>-0.0027123582285485844</v>
      </c>
      <c r="BI13" s="38">
        <f>-'A domestic'!BI13</f>
        <v>-0.0025457905791702825</v>
      </c>
      <c r="BJ13" s="38">
        <f>-'A domestic'!BJ13</f>
        <v>-0.0023809181487498745</v>
      </c>
      <c r="BK13" s="38">
        <f>-'A domestic'!BK13</f>
        <v>-0.0025652241837212935</v>
      </c>
      <c r="BL13" s="38">
        <f>-'A domestic'!BL13</f>
        <v>-0.012415952714468095</v>
      </c>
      <c r="BM13" s="38">
        <f>-'A domestic'!BM13</f>
        <v>0</v>
      </c>
      <c r="BN13" s="38">
        <f>-'A domestic'!BN13</f>
        <v>0</v>
      </c>
    </row>
    <row r="14" spans="1:66" x14ac:dyDescent="0.25">
      <c r="A14" s="36" t="s">
        <v>97</v>
      </c>
      <c r="B14" s="27" t="s">
        <v>326</v>
      </c>
      <c r="C14" s="38">
        <f>-'A domestic'!C14</f>
        <v>-0.0032396848298851238</v>
      </c>
      <c r="D14" s="38">
        <f>-'A domestic'!D14</f>
        <v>-0.0003811042736520838</v>
      </c>
      <c r="E14" s="38">
        <f>-'A domestic'!E14</f>
        <v>-0.0016356836954234792</v>
      </c>
      <c r="F14" s="38">
        <f>-'A domestic'!F14</f>
        <v>-0.0007391057646577068</v>
      </c>
      <c r="G14" s="38">
        <f>-'A domestic'!G14</f>
        <v>-0.002517232346777801</v>
      </c>
      <c r="H14" s="38">
        <f>-'A domestic'!H14</f>
        <v>-0.0016328244261399468</v>
      </c>
      <c r="I14" s="38">
        <f>-'A domestic'!I14</f>
        <v>-0.0016231516071124477</v>
      </c>
      <c r="J14" s="38">
        <f>-'A domestic'!J14</f>
        <v>-0.0016108517518741339</v>
      </c>
      <c r="K14" s="38">
        <f>-'A domestic'!K14</f>
        <v>-0.0017984051771322473</v>
      </c>
      <c r="L14" s="38">
        <f>-'A domestic'!L14</f>
        <v>-0.0009949923433162583</v>
      </c>
      <c r="M14" s="38">
        <f>-'A domestic'!M14</f>
        <v>-0.008141020034621516</v>
      </c>
      <c r="N14" s="38">
        <f>1-'A domestic'!N14</f>
        <v>0.9447165831412275</v>
      </c>
      <c r="O14" s="38">
        <f>-'A domestic'!O14</f>
        <v>-0.007222258502928508</v>
      </c>
      <c r="P14" s="38">
        <f>-'A domestic'!P14</f>
        <v>-0.002064753809711567</v>
      </c>
      <c r="Q14" s="38">
        <f>-'A domestic'!Q14</f>
        <v>-0.0009378898769081621</v>
      </c>
      <c r="R14" s="38">
        <f>-'A domestic'!R14</f>
        <v>-0.0009055459570172852</v>
      </c>
      <c r="S14" s="38">
        <f>-'A domestic'!S14</f>
        <v>-0.00175508429332325</v>
      </c>
      <c r="T14" s="38">
        <f>-'A domestic'!T14</f>
        <v>-0.0013313923898856746</v>
      </c>
      <c r="U14" s="38">
        <f>-'A domestic'!U14</f>
        <v>-0.0012558505755475614</v>
      </c>
      <c r="V14" s="38">
        <f>-'A domestic'!V14</f>
        <v>-0.001061506645799426</v>
      </c>
      <c r="W14" s="38">
        <f>-'A domestic'!W14</f>
        <v>-0.000890434752019418</v>
      </c>
      <c r="X14" s="38">
        <f>-'A domestic'!X14</f>
        <v>-0.002098332691630456</v>
      </c>
      <c r="Y14" s="38">
        <f>-'A domestic'!Y14</f>
        <v>-0.0008170521003510282</v>
      </c>
      <c r="Z14" s="38">
        <f>-'A domestic'!Z14</f>
        <v>-0.0006973700576799148</v>
      </c>
      <c r="AA14" s="38">
        <f>-'A domestic'!AA14</f>
        <v>-0.0007740302171133376</v>
      </c>
      <c r="AB14" s="38">
        <f>-'A domestic'!AB14</f>
        <v>-0.0013103630486564735</v>
      </c>
      <c r="AC14" s="38">
        <f>-'A domestic'!AC14</f>
        <v>-0.0009498328525896273</v>
      </c>
      <c r="AD14" s="38">
        <f>-'A domestic'!AD14</f>
        <v>-0.0008123042931266503</v>
      </c>
      <c r="AE14" s="38">
        <f>-'A domestic'!AE14</f>
        <v>-0.003199879803082224</v>
      </c>
      <c r="AF14" s="38">
        <f>-'A domestic'!AF14</f>
        <v>-0.0012649720852358692</v>
      </c>
      <c r="AG14" s="38">
        <f>-'A domestic'!AG14</f>
        <v>-0.0006894985128641203</v>
      </c>
      <c r="AH14" s="38">
        <f>-'A domestic'!AH14</f>
        <v>-0.0006916973575187116</v>
      </c>
      <c r="AI14" s="38">
        <f>-'A domestic'!AI14</f>
        <v>-0.0017000465029467682</v>
      </c>
      <c r="AJ14" s="38">
        <f>-'A domestic'!AJ14</f>
        <v>-0.0006917997867704176</v>
      </c>
      <c r="AK14" s="38">
        <f>-'A domestic'!AK14</f>
        <v>-0.000601544356108721</v>
      </c>
      <c r="AL14" s="38">
        <f>-'A domestic'!AL14</f>
        <v>-0.0009230196227009429</v>
      </c>
      <c r="AM14" s="38">
        <f>-'A domestic'!AM14</f>
        <v>-0.0033511646381636923</v>
      </c>
      <c r="AN14" s="38">
        <f>-'A domestic'!AN14</f>
        <v>-0.001533795654612628</v>
      </c>
      <c r="AO14" s="38">
        <f>-'A domestic'!AO14</f>
        <v>-0.0008720707367560249</v>
      </c>
      <c r="AP14" s="38">
        <f>-'A domestic'!AP14</f>
        <v>-0.0015596332938526206</v>
      </c>
      <c r="AQ14" s="38">
        <f>-'A domestic'!AQ14</f>
        <v>-0.00039295546732399716</v>
      </c>
      <c r="AR14" s="38">
        <f>-'A domestic'!AR14</f>
        <v>-0.00038037210162565453</v>
      </c>
      <c r="AS14" s="38">
        <f>-'A domestic'!AS14</f>
        <v>-0.0005894313513235706</v>
      </c>
      <c r="AT14" s="38">
        <f>-'A domestic'!AT14</f>
        <v>-0.0002321851927307824</v>
      </c>
      <c r="AU14" s="38">
        <f>-'A domestic'!AU14</f>
        <v>-0.0014044683717708735</v>
      </c>
      <c r="AV14" s="38">
        <f>-'A domestic'!AV14</f>
        <v>-0.001189291603240011</v>
      </c>
      <c r="AW14" s="38">
        <f>-'A domestic'!AW14</f>
        <v>-0.0059477731278421014</v>
      </c>
      <c r="AX14" s="38">
        <f>-'A domestic'!AX14</f>
        <v>-0.0011409343499425187</v>
      </c>
      <c r="AY14" s="38">
        <f>-'A domestic'!AY14</f>
        <v>-0.005683459161313396</v>
      </c>
      <c r="AZ14" s="38">
        <f>-'A domestic'!AZ14</f>
        <v>-0.003057508850897792</v>
      </c>
      <c r="BA14" s="38">
        <f>-'A domestic'!BA14</f>
        <v>-0.0004178101338495342</v>
      </c>
      <c r="BB14" s="38">
        <f>-'A domestic'!BB14</f>
        <v>-0.0007140412420647678</v>
      </c>
      <c r="BC14" s="38">
        <f>-'A domestic'!BC14</f>
        <v>-0.0014461900696202293</v>
      </c>
      <c r="BD14" s="38">
        <f>-'A domestic'!BD14</f>
        <v>-0.0009758439807919046</v>
      </c>
      <c r="BE14" s="38">
        <f>-'A domestic'!BE14</f>
        <v>-0.0006776003416173276</v>
      </c>
      <c r="BF14" s="38">
        <f>-'A domestic'!BF14</f>
        <v>-0.02089266635837413</v>
      </c>
      <c r="BG14" s="38">
        <f>-'A domestic'!BG14</f>
        <v>-0.003921158542725523</v>
      </c>
      <c r="BH14" s="38">
        <f>-'A domestic'!BH14</f>
        <v>-0.0008479665387079485</v>
      </c>
      <c r="BI14" s="38">
        <f>-'A domestic'!BI14</f>
        <v>-0.001032947212008172</v>
      </c>
      <c r="BJ14" s="38">
        <f>-'A domestic'!BJ14</f>
        <v>-0.0008177936250053917</v>
      </c>
      <c r="BK14" s="38">
        <f>-'A domestic'!BK14</f>
        <v>-0.0005655366349007968</v>
      </c>
      <c r="BL14" s="38">
        <f>-'A domestic'!BL14</f>
        <v>-0.0011148845574698591</v>
      </c>
      <c r="BM14" s="38">
        <f>-'A domestic'!BM14</f>
        <v>0</v>
      </c>
      <c r="BN14" s="38">
        <f>-'A domestic'!BN14</f>
        <v>0</v>
      </c>
    </row>
    <row r="15" spans="1:66" x14ac:dyDescent="0.25">
      <c r="A15" s="36" t="s">
        <v>99</v>
      </c>
      <c r="B15" s="27" t="s">
        <v>327</v>
      </c>
      <c r="C15" s="38">
        <f>-'A domestic'!C15</f>
        <v>-0.003994005238869585</v>
      </c>
      <c r="D15" s="38">
        <f>-'A domestic'!D15</f>
        <v>-0.0012730163762748176</v>
      </c>
      <c r="E15" s="38">
        <f>-'A domestic'!E15</f>
        <v>-0.004615207107418945</v>
      </c>
      <c r="F15" s="38">
        <f>-'A domestic'!F15</f>
        <v>-0.0028636905341209782</v>
      </c>
      <c r="G15" s="38">
        <f>-'A domestic'!G15</f>
        <v>-0.012448788585152219</v>
      </c>
      <c r="H15" s="38">
        <f>-'A domestic'!H15</f>
        <v>-0.010800883253492698</v>
      </c>
      <c r="I15" s="38">
        <f>-'A domestic'!I15</f>
        <v>-0.008163847225734619</v>
      </c>
      <c r="J15" s="38">
        <f>-'A domestic'!J15</f>
        <v>-0.011512232475542446</v>
      </c>
      <c r="K15" s="38">
        <f>-'A domestic'!K15</f>
        <v>-0.012448091486932773</v>
      </c>
      <c r="L15" s="38">
        <f>-'A domestic'!L15</f>
        <v>-0.002858421791893596</v>
      </c>
      <c r="M15" s="38">
        <f>-'A domestic'!M15</f>
        <v>-0.013040350532993265</v>
      </c>
      <c r="N15" s="38">
        <f>-'A domestic'!N15</f>
        <v>-0.010687775611074127</v>
      </c>
      <c r="O15" s="38">
        <f>1-'A domestic'!O15</f>
        <v>0.8919077239319154</v>
      </c>
      <c r="P15" s="38">
        <f>-'A domestic'!P15</f>
        <v>-0.012599964483826599</v>
      </c>
      <c r="Q15" s="38">
        <f>-'A domestic'!Q15</f>
        <v>-0.0052184899992848135</v>
      </c>
      <c r="R15" s="38">
        <f>-'A domestic'!R15</f>
        <v>-0.012928348436165329</v>
      </c>
      <c r="S15" s="38">
        <f>-'A domestic'!S15</f>
        <v>-0.008806315443848155</v>
      </c>
      <c r="T15" s="38">
        <f>-'A domestic'!T15</f>
        <v>-0.02272424683547754</v>
      </c>
      <c r="U15" s="38">
        <f>-'A domestic'!U15</f>
        <v>-0.015416312441044999</v>
      </c>
      <c r="V15" s="38">
        <f>-'A domestic'!V15</f>
        <v>-0.02816752906160753</v>
      </c>
      <c r="W15" s="38">
        <f>-'A domestic'!W15</f>
        <v>-0.008836923654197647</v>
      </c>
      <c r="X15" s="38">
        <f>-'A domestic'!X15</f>
        <v>-0.020879035316992887</v>
      </c>
      <c r="Y15" s="38">
        <f>-'A domestic'!Y15</f>
        <v>-0.008999332166347752</v>
      </c>
      <c r="Z15" s="38">
        <f>-'A domestic'!Z15</f>
        <v>-0.0010826647822495476</v>
      </c>
      <c r="AA15" s="38">
        <f>-'A domestic'!AA15</f>
        <v>-0.0026442468743006287</v>
      </c>
      <c r="AB15" s="38">
        <f>-'A domestic'!AB15</f>
        <v>-0.0050794199037576355</v>
      </c>
      <c r="AC15" s="38">
        <f>-'A domestic'!AC15</f>
        <v>-0.019928430834649388</v>
      </c>
      <c r="AD15" s="38">
        <f>-'A domestic'!AD15</f>
        <v>-0.010344079790927644</v>
      </c>
      <c r="AE15" s="38">
        <f>-'A domestic'!AE15</f>
        <v>-0.0038839877324701663</v>
      </c>
      <c r="AF15" s="38">
        <f>-'A domestic'!AF15</f>
        <v>-0.0035493980119267266</v>
      </c>
      <c r="AG15" s="38">
        <f>-'A domestic'!AG15</f>
        <v>-0.005325611916979406</v>
      </c>
      <c r="AH15" s="38">
        <f>-'A domestic'!AH15</f>
        <v>-0.0004453981743823962</v>
      </c>
      <c r="AI15" s="38">
        <f>-'A domestic'!AI15</f>
        <v>-0.00106925142909566</v>
      </c>
      <c r="AJ15" s="38">
        <f>-'A domestic'!AJ15</f>
        <v>-0.002074982026838437</v>
      </c>
      <c r="AK15" s="38">
        <f>-'A domestic'!AK15</f>
        <v>-0.0013678384898398535</v>
      </c>
      <c r="AL15" s="38">
        <f>-'A domestic'!AL15</f>
        <v>-0.0015276633814017802</v>
      </c>
      <c r="AM15" s="38">
        <f>-'A domestic'!AM15</f>
        <v>-0.0018147622959635097</v>
      </c>
      <c r="AN15" s="38">
        <f>-'A domestic'!AN15</f>
        <v>-0.0017470320735387508</v>
      </c>
      <c r="AO15" s="38">
        <f>-'A domestic'!AO15</f>
        <v>-0.002550581845130924</v>
      </c>
      <c r="AP15" s="38">
        <f>-'A domestic'!AP15</f>
        <v>-0.0007961459857404955</v>
      </c>
      <c r="AQ15" s="38">
        <f>-'A domestic'!AQ15</f>
        <v>-0.0005284945443424299</v>
      </c>
      <c r="AR15" s="38">
        <f>-'A domestic'!AR15</f>
        <v>-0.0006069502407984724</v>
      </c>
      <c r="AS15" s="38">
        <f>-'A domestic'!AS15</f>
        <v>-0.0006607413022738882</v>
      </c>
      <c r="AT15" s="38">
        <f>-'A domestic'!AT15</f>
        <v>-0.0012210114700243982</v>
      </c>
      <c r="AU15" s="38">
        <f>-'A domestic'!AU15</f>
        <v>-0.0012867385415364068</v>
      </c>
      <c r="AV15" s="38">
        <f>-'A domestic'!AV15</f>
        <v>-0.0037418195782419174</v>
      </c>
      <c r="AW15" s="38">
        <f>-'A domestic'!AW15</f>
        <v>-0.002108556021906504</v>
      </c>
      <c r="AX15" s="38">
        <f>-'A domestic'!AX15</f>
        <v>-0.0028697105096269953</v>
      </c>
      <c r="AY15" s="38">
        <f>-'A domestic'!AY15</f>
        <v>-0.004076556176468058</v>
      </c>
      <c r="AZ15" s="38">
        <f>-'A domestic'!AZ15</f>
        <v>-0.0019913841490490102</v>
      </c>
      <c r="BA15" s="38">
        <f>-'A domestic'!BA15</f>
        <v>-0.00035941118400006184</v>
      </c>
      <c r="BB15" s="38">
        <f>-'A domestic'!BB15</f>
        <v>-0.0006550031952348317</v>
      </c>
      <c r="BC15" s="38">
        <f>-'A domestic'!BC15</f>
        <v>-0.005723483694473385</v>
      </c>
      <c r="BD15" s="38">
        <f>-'A domestic'!BD15</f>
        <v>-0.0007317263660806407</v>
      </c>
      <c r="BE15" s="38">
        <f>-'A domestic'!BE15</f>
        <v>-0.0004346470462640689</v>
      </c>
      <c r="BF15" s="38">
        <f>-'A domestic'!BF15</f>
        <v>-0.0020174291591586804</v>
      </c>
      <c r="BG15" s="38">
        <f>-'A domestic'!BG15</f>
        <v>-0.0018304641614482297</v>
      </c>
      <c r="BH15" s="38">
        <f>-'A domestic'!BH15</f>
        <v>-0.002605871437274915</v>
      </c>
      <c r="BI15" s="38">
        <f>-'A domestic'!BI15</f>
        <v>-0.0015485429591918548</v>
      </c>
      <c r="BJ15" s="38">
        <f>-'A domestic'!BJ15</f>
        <v>-0.001293402153753253</v>
      </c>
      <c r="BK15" s="38">
        <f>-'A domestic'!BK15</f>
        <v>-0.006286517731604436</v>
      </c>
      <c r="BL15" s="38">
        <f>-'A domestic'!BL15</f>
        <v>-0.0024466995545235305</v>
      </c>
      <c r="BM15" s="38">
        <f>-'A domestic'!BM15</f>
        <v>0</v>
      </c>
      <c r="BN15" s="38">
        <f>-'A domestic'!BN15</f>
        <v>0</v>
      </c>
    </row>
    <row r="16" spans="1:66" x14ac:dyDescent="0.25">
      <c r="A16" s="36" t="s">
        <v>101</v>
      </c>
      <c r="B16" s="27" t="s">
        <v>328</v>
      </c>
      <c r="C16" s="38">
        <f>-'A domestic'!C16</f>
        <v>-0.0032592367590233463</v>
      </c>
      <c r="D16" s="38">
        <f>-'A domestic'!D16</f>
        <v>-0.0012554023132068644</v>
      </c>
      <c r="E16" s="38">
        <f>-'A domestic'!E16</f>
        <v>-0.004214770020157596</v>
      </c>
      <c r="F16" s="38">
        <f>-'A domestic'!F16</f>
        <v>-0.008247685818534385</v>
      </c>
      <c r="G16" s="38">
        <f>-'A domestic'!G16</f>
        <v>-0.00533003402321584</v>
      </c>
      <c r="H16" s="38">
        <f>-'A domestic'!H16</f>
        <v>-0.002075505174270411</v>
      </c>
      <c r="I16" s="38">
        <f>-'A domestic'!I16</f>
        <v>-0.009498463691812788</v>
      </c>
      <c r="J16" s="38">
        <f>-'A domestic'!J16</f>
        <v>-0.0015359805460397392</v>
      </c>
      <c r="K16" s="38">
        <f>-'A domestic'!K16</f>
        <v>-0.0009624666442043727</v>
      </c>
      <c r="L16" s="38">
        <f>-'A domestic'!L16</f>
        <v>-0.0019844742989087788</v>
      </c>
      <c r="M16" s="38">
        <f>-'A domestic'!M16</f>
        <v>-0.004641520762272161</v>
      </c>
      <c r="N16" s="38">
        <f>-'A domestic'!N16</f>
        <v>-0.003299932128292062</v>
      </c>
      <c r="O16" s="38">
        <f>-'A domestic'!O16</f>
        <v>-0.0066961726906808825</v>
      </c>
      <c r="P16" s="38">
        <f>1-'A domestic'!P16</f>
        <v>0.9023135927619242</v>
      </c>
      <c r="Q16" s="38">
        <f>-'A domestic'!Q16</f>
        <v>-0.007832900247137262</v>
      </c>
      <c r="R16" s="38">
        <f>-'A domestic'!R16</f>
        <v>-0.0059164469064486224</v>
      </c>
      <c r="S16" s="38">
        <f>-'A domestic'!S16</f>
        <v>-0.0036286380530564494</v>
      </c>
      <c r="T16" s="38">
        <f>-'A domestic'!T16</f>
        <v>-0.006649176029019685</v>
      </c>
      <c r="U16" s="38">
        <f>-'A domestic'!U16</f>
        <v>-0.002971572270758549</v>
      </c>
      <c r="V16" s="38">
        <f>-'A domestic'!V16</f>
        <v>-0.004514301129043579</v>
      </c>
      <c r="W16" s="38">
        <f>-'A domestic'!W16</f>
        <v>-0.002938434681664079</v>
      </c>
      <c r="X16" s="38">
        <f>-'A domestic'!X16</f>
        <v>-0.006534654455501417</v>
      </c>
      <c r="Y16" s="38">
        <f>-'A domestic'!Y16</f>
        <v>-0.0029413875612637015</v>
      </c>
      <c r="Z16" s="38">
        <f>-'A domestic'!Z16</f>
        <v>-0.002561964365550847</v>
      </c>
      <c r="AA16" s="38">
        <f>-'A domestic'!AA16</f>
        <v>-0.004816663174265134</v>
      </c>
      <c r="AB16" s="38">
        <f>-'A domestic'!AB16</f>
        <v>-0.003860909555020111</v>
      </c>
      <c r="AC16" s="38">
        <f>-'A domestic'!AC16</f>
        <v>-0.04675728169110077</v>
      </c>
      <c r="AD16" s="38">
        <f>-'A domestic'!AD16</f>
        <v>-0.0026180813520288036</v>
      </c>
      <c r="AE16" s="38">
        <f>-'A domestic'!AE16</f>
        <v>-0.0016001668594674246</v>
      </c>
      <c r="AF16" s="38">
        <f>-'A domestic'!AF16</f>
        <v>-0.000915965046838047</v>
      </c>
      <c r="AG16" s="38">
        <f>-'A domestic'!AG16</f>
        <v>-0.001230710812875232</v>
      </c>
      <c r="AH16" s="38">
        <f>-'A domestic'!AH16</f>
        <v>-0.00030122304279040673</v>
      </c>
      <c r="AI16" s="38">
        <f>-'A domestic'!AI16</f>
        <v>-0.0007250663536944535</v>
      </c>
      <c r="AJ16" s="38">
        <f>-'A domestic'!AJ16</f>
        <v>-0.0011162279286237341</v>
      </c>
      <c r="AK16" s="38">
        <f>-'A domestic'!AK16</f>
        <v>-0.00029004267573021187</v>
      </c>
      <c r="AL16" s="38">
        <f>-'A domestic'!AL16</f>
        <v>-0.0016572218540132882</v>
      </c>
      <c r="AM16" s="38">
        <f>-'A domestic'!AM16</f>
        <v>-0.0003163181292765082</v>
      </c>
      <c r="AN16" s="38">
        <f>-'A domestic'!AN16</f>
        <v>-0.000343611946802149</v>
      </c>
      <c r="AO16" s="38">
        <f>-'A domestic'!AO16</f>
        <v>-0.0011767001749368672</v>
      </c>
      <c r="AP16" s="38">
        <f>-'A domestic'!AP16</f>
        <v>-0.0003870053298961889</v>
      </c>
      <c r="AQ16" s="38">
        <f>-'A domestic'!AQ16</f>
        <v>-0.00016334196461195737</v>
      </c>
      <c r="AR16" s="38">
        <f>-'A domestic'!AR16</f>
        <v>-0.00009845804727531688</v>
      </c>
      <c r="AS16" s="38">
        <f>-'A domestic'!AS16</f>
        <v>-0.00018662649325285806</v>
      </c>
      <c r="AT16" s="38">
        <f>-'A domestic'!AT16</f>
        <v>-0.0019041462129343084</v>
      </c>
      <c r="AU16" s="38">
        <f>-'A domestic'!AU16</f>
        <v>-0.0005090161648789077</v>
      </c>
      <c r="AV16" s="38">
        <f>-'A domestic'!AV16</f>
        <v>-0.001226756630306263</v>
      </c>
      <c r="AW16" s="38">
        <f>-'A domestic'!AW16</f>
        <v>-0.0016997127917029256</v>
      </c>
      <c r="AX16" s="38">
        <f>-'A domestic'!AX16</f>
        <v>-0.000809078825822182</v>
      </c>
      <c r="AY16" s="38">
        <f>-'A domestic'!AY16</f>
        <v>-0.0015153433119038636</v>
      </c>
      <c r="AZ16" s="38">
        <f>-'A domestic'!AZ16</f>
        <v>-0.0009252594472002283</v>
      </c>
      <c r="BA16" s="38">
        <f>-'A domestic'!BA16</f>
        <v>-0.00020482572851616428</v>
      </c>
      <c r="BB16" s="38">
        <f>-'A domestic'!BB16</f>
        <v>-0.00038614073872552805</v>
      </c>
      <c r="BC16" s="38">
        <f>-'A domestic'!BC16</f>
        <v>-0.0028607231827966696</v>
      </c>
      <c r="BD16" s="38">
        <f>-'A domestic'!BD16</f>
        <v>-0.0007904064770591395</v>
      </c>
      <c r="BE16" s="38">
        <f>-'A domestic'!BE16</f>
        <v>-0.000519267657853979</v>
      </c>
      <c r="BF16" s="38">
        <f>-'A domestic'!BF16</f>
        <v>-0.001248106392817847</v>
      </c>
      <c r="BG16" s="38">
        <f>-'A domestic'!BG16</f>
        <v>-0.0005851952427481344</v>
      </c>
      <c r="BH16" s="38">
        <f>-'A domestic'!BH16</f>
        <v>-0.001965641425805764</v>
      </c>
      <c r="BI16" s="38">
        <f>-'A domestic'!BI16</f>
        <v>-0.0012869410307115982</v>
      </c>
      <c r="BJ16" s="38">
        <f>-'A domestic'!BJ16</f>
        <v>-0.0015245927566028788</v>
      </c>
      <c r="BK16" s="38">
        <f>-'A domestic'!BK16</f>
        <v>-0.0017341040462427746</v>
      </c>
      <c r="BL16" s="38">
        <f>-'A domestic'!BL16</f>
        <v>-0.0021141435994647285</v>
      </c>
      <c r="BM16" s="38">
        <f>-'A domestic'!BM16</f>
        <v>0</v>
      </c>
      <c r="BN16" s="38">
        <f>-'A domestic'!BN16</f>
        <v>0</v>
      </c>
    </row>
    <row r="17" spans="1:66" x14ac:dyDescent="0.25">
      <c r="A17" s="36" t="s">
        <v>103</v>
      </c>
      <c r="B17" s="27" t="s">
        <v>329</v>
      </c>
      <c r="C17" s="38">
        <f>-'A domestic'!C17</f>
        <v>-0.001003083793109167</v>
      </c>
      <c r="D17" s="38">
        <f>-'A domestic'!D17</f>
        <v>-0.0006036819796925865</v>
      </c>
      <c r="E17" s="38">
        <f>-'A domestic'!E17</f>
        <v>-0.0006379845119079131</v>
      </c>
      <c r="F17" s="38">
        <f>-'A domestic'!F17</f>
        <v>-0.004009534005292181</v>
      </c>
      <c r="G17" s="38">
        <f>-'A domestic'!G17</f>
        <v>-0.0020196133832497466</v>
      </c>
      <c r="H17" s="38">
        <f>-'A domestic'!H17</f>
        <v>-0.0021681694975397843</v>
      </c>
      <c r="I17" s="38">
        <f>-'A domestic'!I17</f>
        <v>-0.00423807204213292</v>
      </c>
      <c r="J17" s="38">
        <f>-'A domestic'!J17</f>
        <v>-0.002946428531399056</v>
      </c>
      <c r="K17" s="38">
        <f>-'A domestic'!K17</f>
        <v>-0.0030608429615539357</v>
      </c>
      <c r="L17" s="38">
        <f>-'A domestic'!L17</f>
        <v>-0.001779671555176523</v>
      </c>
      <c r="M17" s="38">
        <f>-'A domestic'!M17</f>
        <v>-0.008227061670263554</v>
      </c>
      <c r="N17" s="38">
        <f>-'A domestic'!N17</f>
        <v>-0.0027991024356846953</v>
      </c>
      <c r="O17" s="38">
        <f>-'A domestic'!O17</f>
        <v>-0.012458732253712943</v>
      </c>
      <c r="P17" s="38">
        <f>-'A domestic'!P17</f>
        <v>-0.00978538298775294</v>
      </c>
      <c r="Q17" s="38">
        <f>1-'A domestic'!Q17</f>
        <v>0.752303104711501</v>
      </c>
      <c r="R17" s="38">
        <f>-'A domestic'!R17</f>
        <v>-0.12193128314102214</v>
      </c>
      <c r="S17" s="38">
        <f>-'A domestic'!S17</f>
        <v>-0.010748806177569901</v>
      </c>
      <c r="T17" s="38">
        <f>-'A domestic'!T17</f>
        <v>-0.055305209377674</v>
      </c>
      <c r="U17" s="38">
        <f>-'A domestic'!U17</f>
        <v>-0.042810533857979546</v>
      </c>
      <c r="V17" s="38">
        <f>-'A domestic'!V17</f>
        <v>-0.03618581290386655</v>
      </c>
      <c r="W17" s="38">
        <f>-'A domestic'!W17</f>
        <v>-0.0202736969238594</v>
      </c>
      <c r="X17" s="38">
        <f>-'A domestic'!X17</f>
        <v>-0.03239468512866083</v>
      </c>
      <c r="Y17" s="38">
        <f>-'A domestic'!Y17</f>
        <v>-0.026240550680951085</v>
      </c>
      <c r="Z17" s="38">
        <f>-'A domestic'!Z17</f>
        <v>-0.0018564687412577603</v>
      </c>
      <c r="AA17" s="38">
        <f>-'A domestic'!AA17</f>
        <v>-0.005996952345111992</v>
      </c>
      <c r="AB17" s="38">
        <f>-'A domestic'!AB17</f>
        <v>-0.016667996868063747</v>
      </c>
      <c r="AC17" s="38">
        <f>-'A domestic'!AC17</f>
        <v>-0.012239926203549386</v>
      </c>
      <c r="AD17" s="38">
        <f>-'A domestic'!AD17</f>
        <v>-0.003121956166583426</v>
      </c>
      <c r="AE17" s="38">
        <f>-'A domestic'!AE17</f>
        <v>-0.0023640504999542676</v>
      </c>
      <c r="AF17" s="38">
        <f>-'A domestic'!AF17</f>
        <v>-0.0009134670414507415</v>
      </c>
      <c r="AG17" s="38">
        <f>-'A domestic'!AG17</f>
        <v>-0.002422569342906881</v>
      </c>
      <c r="AH17" s="38">
        <f>-'A domestic'!AH17</f>
        <v>-0.0004359581360043493</v>
      </c>
      <c r="AI17" s="38">
        <f>-'A domestic'!AI17</f>
        <v>-0.0006814105261159916</v>
      </c>
      <c r="AJ17" s="38">
        <f>-'A domestic'!AJ17</f>
        <v>-0.001448703595300046</v>
      </c>
      <c r="AK17" s="38">
        <f>-'A domestic'!AK17</f>
        <v>-0.00027412147873308806</v>
      </c>
      <c r="AL17" s="38">
        <f>-'A domestic'!AL17</f>
        <v>-0.0004927728340893353</v>
      </c>
      <c r="AM17" s="38">
        <f>-'A domestic'!AM17</f>
        <v>-0.00048803368516946974</v>
      </c>
      <c r="AN17" s="38">
        <f>-'A domestic'!AN17</f>
        <v>-0.00041314556166936295</v>
      </c>
      <c r="AO17" s="38">
        <f>-'A domestic'!AO17</f>
        <v>-0.000916501913154184</v>
      </c>
      <c r="AP17" s="38">
        <f>-'A domestic'!AP17</f>
        <v>-0.0006215127789776817</v>
      </c>
      <c r="AQ17" s="38">
        <f>-'A domestic'!AQ17</f>
        <v>-0.00014500643960415878</v>
      </c>
      <c r="AR17" s="38">
        <f>-'A domestic'!AR17</f>
        <v>-0.00011017330859668369</v>
      </c>
      <c r="AS17" s="38">
        <f>-'A domestic'!AS17</f>
        <v>-0.00022966943661926594</v>
      </c>
      <c r="AT17" s="38">
        <f>-'A domestic'!AT17</f>
        <v>-0.0007058979970992026</v>
      </c>
      <c r="AU17" s="38">
        <f>-'A domestic'!AU17</f>
        <v>-0.0007004704431103886</v>
      </c>
      <c r="AV17" s="38">
        <f>-'A domestic'!AV17</f>
        <v>-0.00416463916941819</v>
      </c>
      <c r="AW17" s="38">
        <f>-'A domestic'!AW17</f>
        <v>-0.0012505553386007871</v>
      </c>
      <c r="AX17" s="38">
        <f>-'A domestic'!AX17</f>
        <v>-0.0017403592495316086</v>
      </c>
      <c r="AY17" s="38">
        <f>-'A domestic'!AY17</f>
        <v>-0.0027572365938818475</v>
      </c>
      <c r="AZ17" s="38">
        <f>-'A domestic'!AZ17</f>
        <v>-0.001097609036221098</v>
      </c>
      <c r="BA17" s="38">
        <f>-'A domestic'!BA17</f>
        <v>-0.00019151420318282866</v>
      </c>
      <c r="BB17" s="38">
        <f>-'A domestic'!BB17</f>
        <v>-0.0002537040390799957</v>
      </c>
      <c r="BC17" s="38">
        <f>-'A domestic'!BC17</f>
        <v>-0.001176949222241864</v>
      </c>
      <c r="BD17" s="38">
        <f>-'A domestic'!BD17</f>
        <v>-0.0008049546896267626</v>
      </c>
      <c r="BE17" s="38">
        <f>-'A domestic'!BE17</f>
        <v>-0.0002113926667502635</v>
      </c>
      <c r="BF17" s="38">
        <f>-'A domestic'!BF17</f>
        <v>-0.001504361276331106</v>
      </c>
      <c r="BG17" s="38">
        <f>-'A domestic'!BG17</f>
        <v>-0.00023533221864059862</v>
      </c>
      <c r="BH17" s="38">
        <f>-'A domestic'!BH17</f>
        <v>-0.0011840109210060031</v>
      </c>
      <c r="BI17" s="38">
        <f>-'A domestic'!BI17</f>
        <v>-0.0007549585855470493</v>
      </c>
      <c r="BJ17" s="38">
        <f>-'A domestic'!BJ17</f>
        <v>-0.0003640389343378431</v>
      </c>
      <c r="BK17" s="38">
        <f>-'A domestic'!BK17</f>
        <v>-0.005627245742852679</v>
      </c>
      <c r="BL17" s="38">
        <f>-'A domestic'!BL17</f>
        <v>-0.0008809815651557736</v>
      </c>
      <c r="BM17" s="38">
        <f>-'A domestic'!BM17</f>
        <v>0</v>
      </c>
      <c r="BN17" s="38">
        <f>-'A domestic'!BN17</f>
        <v>0</v>
      </c>
    </row>
    <row r="18" spans="1:66" x14ac:dyDescent="0.25">
      <c r="A18" s="36" t="s">
        <v>105</v>
      </c>
      <c r="B18" s="27" t="s">
        <v>330</v>
      </c>
      <c r="C18" s="38">
        <f>-'A domestic'!C18</f>
        <v>-0.006682395495375183</v>
      </c>
      <c r="D18" s="38">
        <f>-'A domestic'!D18</f>
        <v>-0.002320252489587687</v>
      </c>
      <c r="E18" s="38">
        <f>-'A domestic'!E18</f>
        <v>-0.006868514106923489</v>
      </c>
      <c r="F18" s="38">
        <f>-'A domestic'!F18</f>
        <v>-0.0076720096515277</v>
      </c>
      <c r="G18" s="38">
        <f>-'A domestic'!G18</f>
        <v>-0.007118975300793482</v>
      </c>
      <c r="H18" s="38">
        <f>-'A domestic'!H18</f>
        <v>-0.005418886657918452</v>
      </c>
      <c r="I18" s="38">
        <f>-'A domestic'!I18</f>
        <v>-0.0114158079917445</v>
      </c>
      <c r="J18" s="38">
        <f>-'A domestic'!J18</f>
        <v>-0.004548762002369876</v>
      </c>
      <c r="K18" s="38">
        <f>-'A domestic'!K18</f>
        <v>-0.0052757957409784745</v>
      </c>
      <c r="L18" s="38">
        <f>-'A domestic'!L18</f>
        <v>-0.0031618604758807587</v>
      </c>
      <c r="M18" s="38">
        <f>-'A domestic'!M18</f>
        <v>-0.006400016388882979</v>
      </c>
      <c r="N18" s="38">
        <f>-'A domestic'!N18</f>
        <v>-0.003899528342762353</v>
      </c>
      <c r="O18" s="38">
        <f>-'A domestic'!O18</f>
        <v>-0.01586805980841732</v>
      </c>
      <c r="P18" s="38">
        <f>-'A domestic'!P18</f>
        <v>-0.010090506045274093</v>
      </c>
      <c r="Q18" s="38">
        <f>-'A domestic'!Q18</f>
        <v>-0.033212744653968104</v>
      </c>
      <c r="R18" s="38">
        <f>1-'A domestic'!R18</f>
        <v>0.8500799872263624</v>
      </c>
      <c r="S18" s="38">
        <f>-'A domestic'!S18</f>
        <v>-0.014187995213220787</v>
      </c>
      <c r="T18" s="38">
        <f>-'A domestic'!T18</f>
        <v>-0.035080502524065645</v>
      </c>
      <c r="U18" s="38">
        <f>-'A domestic'!U18</f>
        <v>-0.0811386530407807</v>
      </c>
      <c r="V18" s="38">
        <f>-'A domestic'!V18</f>
        <v>-0.04330932277693549</v>
      </c>
      <c r="W18" s="38">
        <f>-'A domestic'!W18</f>
        <v>-0.04828098456433189</v>
      </c>
      <c r="X18" s="38">
        <f>-'A domestic'!X18</f>
        <v>-0.025805741895435528</v>
      </c>
      <c r="Y18" s="38">
        <f>-'A domestic'!Y18</f>
        <v>-0.04969379806770219</v>
      </c>
      <c r="Z18" s="38">
        <f>-'A domestic'!Z18</f>
        <v>-0.0035115841560023056</v>
      </c>
      <c r="AA18" s="38">
        <f>-'A domestic'!AA18</f>
        <v>-0.00985284873054768</v>
      </c>
      <c r="AB18" s="38">
        <f>-'A domestic'!AB18</f>
        <v>-0.013066476585473925</v>
      </c>
      <c r="AC18" s="38">
        <f>-'A domestic'!AC18</f>
        <v>-0.036180810209855876</v>
      </c>
      <c r="AD18" s="38">
        <f>-'A domestic'!AD18</f>
        <v>-0.009099038847098978</v>
      </c>
      <c r="AE18" s="38">
        <f>-'A domestic'!AE18</f>
        <v>-0.0035784456241717446</v>
      </c>
      <c r="AF18" s="38">
        <f>-'A domestic'!AF18</f>
        <v>-0.0016678646684169952</v>
      </c>
      <c r="AG18" s="38">
        <f>-'A domestic'!AG18</f>
        <v>-0.003470285903588837</v>
      </c>
      <c r="AH18" s="38">
        <f>-'A domestic'!AH18</f>
        <v>-0.0011285136788301562</v>
      </c>
      <c r="AI18" s="38">
        <f>-'A domestic'!AI18</f>
        <v>-0.0021587490390972733</v>
      </c>
      <c r="AJ18" s="38">
        <f>-'A domestic'!AJ18</f>
        <v>-0.004189193400121527</v>
      </c>
      <c r="AK18" s="38">
        <f>-'A domestic'!AK18</f>
        <v>-0.0008209799842864708</v>
      </c>
      <c r="AL18" s="38">
        <f>-'A domestic'!AL18</f>
        <v>-0.0017696560763317969</v>
      </c>
      <c r="AM18" s="38">
        <f>-'A domestic'!AM18</f>
        <v>-0.0008617409607575729</v>
      </c>
      <c r="AN18" s="38">
        <f>-'A domestic'!AN18</f>
        <v>-0.0010621259670966934</v>
      </c>
      <c r="AO18" s="38">
        <f>-'A domestic'!AO18</f>
        <v>-0.0028154265044454414</v>
      </c>
      <c r="AP18" s="38">
        <f>-'A domestic'!AP18</f>
        <v>-0.00107900642142177</v>
      </c>
      <c r="AQ18" s="38">
        <f>-'A domestic'!AQ18</f>
        <v>-0.00037605802270896716</v>
      </c>
      <c r="AR18" s="38">
        <f>-'A domestic'!AR18</f>
        <v>-0.00030783718578485147</v>
      </c>
      <c r="AS18" s="38">
        <f>-'A domestic'!AS18</f>
        <v>-0.0003642589386381085</v>
      </c>
      <c r="AT18" s="38">
        <f>-'A domestic'!AT18</f>
        <v>-0.001206120507908903</v>
      </c>
      <c r="AU18" s="38">
        <f>-'A domestic'!AU18</f>
        <v>-0.001189027191798737</v>
      </c>
      <c r="AV18" s="38">
        <f>-'A domestic'!AV18</f>
        <v>-0.006832015292867238</v>
      </c>
      <c r="AW18" s="38">
        <f>-'A domestic'!AW18</f>
        <v>-0.0020368862923090644</v>
      </c>
      <c r="AX18" s="38">
        <f>-'A domestic'!AX18</f>
        <v>-0.003129750876695112</v>
      </c>
      <c r="AY18" s="38">
        <f>-'A domestic'!AY18</f>
        <v>-0.003304751148182878</v>
      </c>
      <c r="AZ18" s="38">
        <f>-'A domestic'!AZ18</f>
        <v>-0.002610485586146024</v>
      </c>
      <c r="BA18" s="38">
        <f>-'A domestic'!BA18</f>
        <v>-0.0005041203464947105</v>
      </c>
      <c r="BB18" s="38">
        <f>-'A domestic'!BB18</f>
        <v>-0.0008568494904777214</v>
      </c>
      <c r="BC18" s="38">
        <f>-'A domestic'!BC18</f>
        <v>-0.005080628074015845</v>
      </c>
      <c r="BD18" s="38">
        <f>-'A domestic'!BD18</f>
        <v>-0.002349710351352559</v>
      </c>
      <c r="BE18" s="38">
        <f>-'A domestic'!BE18</f>
        <v>-0.0005181026682075597</v>
      </c>
      <c r="BF18" s="38">
        <f>-'A domestic'!BF18</f>
        <v>-0.0011244438774696624</v>
      </c>
      <c r="BG18" s="38">
        <f>-'A domestic'!BG18</f>
        <v>-0.0009370869928784338</v>
      </c>
      <c r="BH18" s="38">
        <f>-'A domestic'!BH18</f>
        <v>-0.003719618532891325</v>
      </c>
      <c r="BI18" s="38">
        <f>-'A domestic'!BI18</f>
        <v>-0.0019517727773638834</v>
      </c>
      <c r="BJ18" s="38">
        <f>-'A domestic'!BJ18</f>
        <v>-0.0015343694736388081</v>
      </c>
      <c r="BK18" s="38">
        <f>-'A domestic'!BK18</f>
        <v>-0.011745039837525386</v>
      </c>
      <c r="BL18" s="38">
        <f>-'A domestic'!BL18</f>
        <v>-0.0020202641671754015</v>
      </c>
      <c r="BM18" s="38">
        <f>-'A domestic'!BM18</f>
        <v>0</v>
      </c>
      <c r="BN18" s="38">
        <f>-'A domestic'!BN18</f>
        <v>0</v>
      </c>
    </row>
    <row r="19" spans="1:66" x14ac:dyDescent="0.25">
      <c r="A19" s="36" t="s">
        <v>107</v>
      </c>
      <c r="B19" s="27" t="s">
        <v>331</v>
      </c>
      <c r="C19" s="38">
        <f>-'A domestic'!C19</f>
        <v>-0.0007532729842091987</v>
      </c>
      <c r="D19" s="38">
        <f>-'A domestic'!D19</f>
        <v>-0.0007445944842362142</v>
      </c>
      <c r="E19" s="38">
        <f>-'A domestic'!E19</f>
        <v>-0.0011062922919254235</v>
      </c>
      <c r="F19" s="38">
        <f>-'A domestic'!F19</f>
        <v>-0.0008878450613962765</v>
      </c>
      <c r="G19" s="38">
        <f>-'A domestic'!G19</f>
        <v>-0.0006316074497892679</v>
      </c>
      <c r="H19" s="38">
        <f>-'A domestic'!H19</f>
        <v>-0.0006196652139008782</v>
      </c>
      <c r="I19" s="38">
        <f>-'A domestic'!I19</f>
        <v>-0.0010217538523684493</v>
      </c>
      <c r="J19" s="38">
        <f>-'A domestic'!J19</f>
        <v>-0.001118136451203476</v>
      </c>
      <c r="K19" s="38">
        <f>-'A domestic'!K19</f>
        <v>-0.003581172048376388</v>
      </c>
      <c r="L19" s="38">
        <f>-'A domestic'!L19</f>
        <v>-0.0005429568703789661</v>
      </c>
      <c r="M19" s="38">
        <f>-'A domestic'!M19</f>
        <v>-0.0013191474944313254</v>
      </c>
      <c r="N19" s="38">
        <f>-'A domestic'!N19</f>
        <v>-0.002307961012251894</v>
      </c>
      <c r="O19" s="38">
        <f>-'A domestic'!O19</f>
        <v>-0.0015793785572804308</v>
      </c>
      <c r="P19" s="38">
        <f>-'A domestic'!P19</f>
        <v>-0.0015500702798855058</v>
      </c>
      <c r="Q19" s="38">
        <f>-'A domestic'!Q19</f>
        <v>-0.0014627585604055915</v>
      </c>
      <c r="R19" s="38">
        <f>-'A domestic'!R19</f>
        <v>-0.0027943932306119966</v>
      </c>
      <c r="S19" s="38">
        <f>1-'A domestic'!S19</f>
        <v>0.930403784282421</v>
      </c>
      <c r="T19" s="38">
        <f>-'A domestic'!T19</f>
        <v>-0.022391268972665978</v>
      </c>
      <c r="U19" s="38">
        <f>-'A domestic'!U19</f>
        <v>-0.007316304013027234</v>
      </c>
      <c r="V19" s="38">
        <f>-'A domestic'!V19</f>
        <v>-0.00779683910825281</v>
      </c>
      <c r="W19" s="38">
        <f>-'A domestic'!W19</f>
        <v>-0.011682650520116494</v>
      </c>
      <c r="X19" s="38">
        <f>-'A domestic'!X19</f>
        <v>-0.007253623597331563</v>
      </c>
      <c r="Y19" s="38">
        <f>-'A domestic'!Y19</f>
        <v>-0.013958412656319502</v>
      </c>
      <c r="Z19" s="38">
        <f>-'A domestic'!Z19</f>
        <v>-0.002377755091672017</v>
      </c>
      <c r="AA19" s="38">
        <f>-'A domestic'!AA19</f>
        <v>-0.0020583786989165002</v>
      </c>
      <c r="AB19" s="38">
        <f>-'A domestic'!AB19</f>
        <v>-0.0010640464451285045</v>
      </c>
      <c r="AC19" s="38">
        <f>-'A domestic'!AC19</f>
        <v>-0.0029658517422116453</v>
      </c>
      <c r="AD19" s="38">
        <f>-'A domestic'!AD19</f>
        <v>-0.001632977782000666</v>
      </c>
      <c r="AE19" s="38">
        <f>-'A domestic'!AE19</f>
        <v>-0.0020055137158618394</v>
      </c>
      <c r="AF19" s="38">
        <f>-'A domestic'!AF19</f>
        <v>-0.0011130398290008254</v>
      </c>
      <c r="AG19" s="38">
        <f>-'A domestic'!AG19</f>
        <v>-0.0010759492195482928</v>
      </c>
      <c r="AH19" s="38">
        <f>-'A domestic'!AH19</f>
        <v>-0.0007110065269283531</v>
      </c>
      <c r="AI19" s="38">
        <f>-'A domestic'!AI19</f>
        <v>-0.001998044978156269</v>
      </c>
      <c r="AJ19" s="38">
        <f>-'A domestic'!AJ19</f>
        <v>-0.0010601661321088583</v>
      </c>
      <c r="AK19" s="38">
        <f>-'A domestic'!AK19</f>
        <v>-0.0015935041516251735</v>
      </c>
      <c r="AL19" s="38">
        <f>-'A domestic'!AL19</f>
        <v>-0.0006415960882804675</v>
      </c>
      <c r="AM19" s="38">
        <f>-'A domestic'!AM19</f>
        <v>-0.0034094575505589342</v>
      </c>
      <c r="AN19" s="38">
        <f>-'A domestic'!AN19</f>
        <v>-0.004761314278032476</v>
      </c>
      <c r="AO19" s="38">
        <f>-'A domestic'!AO19</f>
        <v>-0.015295940674796317</v>
      </c>
      <c r="AP19" s="38">
        <f>-'A domestic'!AP19</f>
        <v>-0.0072499542778513195</v>
      </c>
      <c r="AQ19" s="38">
        <f>-'A domestic'!AQ19</f>
        <v>-0.0005422761481064615</v>
      </c>
      <c r="AR19" s="38">
        <f>-'A domestic'!AR19</f>
        <v>-0.0006406004594875048</v>
      </c>
      <c r="AS19" s="38">
        <f>-'A domestic'!AS19</f>
        <v>-0.0012052024142594207</v>
      </c>
      <c r="AT19" s="38">
        <f>-'A domestic'!AT19</f>
        <v>-0.0002768580790772687</v>
      </c>
      <c r="AU19" s="38">
        <f>-'A domestic'!AU19</f>
        <v>-0.0011518122192452204</v>
      </c>
      <c r="AV19" s="38">
        <f>-'A domestic'!AV19</f>
        <v>-0.004744455064491137</v>
      </c>
      <c r="AW19" s="38">
        <f>-'A domestic'!AW19</f>
        <v>-0.005810541884237913</v>
      </c>
      <c r="AX19" s="38">
        <f>-'A domestic'!AX19</f>
        <v>-0.0027753083273728677</v>
      </c>
      <c r="AY19" s="38">
        <f>-'A domestic'!AY19</f>
        <v>-0.003913100652961802</v>
      </c>
      <c r="AZ19" s="38">
        <f>-'A domestic'!AZ19</f>
        <v>-0.0024185939964802687</v>
      </c>
      <c r="BA19" s="38">
        <f>-'A domestic'!BA19</f>
        <v>-0.0006166242057635469</v>
      </c>
      <c r="BB19" s="38">
        <f>-'A domestic'!BB19</f>
        <v>-0.000672555046995083</v>
      </c>
      <c r="BC19" s="38">
        <f>-'A domestic'!BC19</f>
        <v>-0.002780483768444095</v>
      </c>
      <c r="BD19" s="38">
        <f>-'A domestic'!BD19</f>
        <v>-0.001318875519228491</v>
      </c>
      <c r="BE19" s="38">
        <f>-'A domestic'!BE19</f>
        <v>-0.000903926057471693</v>
      </c>
      <c r="BF19" s="38">
        <f>-'A domestic'!BF19</f>
        <v>-0.0029421473106791473</v>
      </c>
      <c r="BG19" s="38">
        <f>-'A domestic'!BG19</f>
        <v>-0.0014745149592724027</v>
      </c>
      <c r="BH19" s="38">
        <f>-'A domestic'!BH19</f>
        <v>-0.004574131390734949</v>
      </c>
      <c r="BI19" s="38">
        <f>-'A domestic'!BI19</f>
        <v>-0.0017182623311365404</v>
      </c>
      <c r="BJ19" s="38">
        <f>-'A domestic'!BJ19</f>
        <v>-0.000997800238666916</v>
      </c>
      <c r="BK19" s="38">
        <f>-'A domestic'!BK19</f>
        <v>-0.023493204186845806</v>
      </c>
      <c r="BL19" s="38">
        <f>-'A domestic'!BL19</f>
        <v>-0.0008587050896972893</v>
      </c>
      <c r="BM19" s="38">
        <f>-'A domestic'!BM19</f>
        <v>0</v>
      </c>
      <c r="BN19" s="38">
        <f>-'A domestic'!BN19</f>
        <v>0</v>
      </c>
    </row>
    <row r="20" spans="1:66" x14ac:dyDescent="0.25">
      <c r="A20" s="36" t="s">
        <v>109</v>
      </c>
      <c r="B20" s="27" t="s">
        <v>332</v>
      </c>
      <c r="C20" s="38">
        <f>-'A domestic'!C20</f>
        <v>-0.0014080880395437767</v>
      </c>
      <c r="D20" s="38">
        <f>-'A domestic'!D20</f>
        <v>-0.0009591657979731017</v>
      </c>
      <c r="E20" s="38">
        <f>-'A domestic'!E20</f>
        <v>-0.002626595809663429</v>
      </c>
      <c r="F20" s="38">
        <f>-'A domestic'!F20</f>
        <v>-0.002343102995535985</v>
      </c>
      <c r="G20" s="38">
        <f>-'A domestic'!G20</f>
        <v>-0.001990255115255115</v>
      </c>
      <c r="H20" s="38">
        <f>-'A domestic'!H20</f>
        <v>-0.0015256675783782074</v>
      </c>
      <c r="I20" s="38">
        <f>-'A domestic'!I20</f>
        <v>-0.0021425148609741512</v>
      </c>
      <c r="J20" s="38">
        <f>-'A domestic'!J20</f>
        <v>-0.0022828992820882518</v>
      </c>
      <c r="K20" s="38">
        <f>-'A domestic'!K20</f>
        <v>-0.0023414808907010363</v>
      </c>
      <c r="L20" s="38">
        <f>-'A domestic'!L20</f>
        <v>-0.0008827641133427981</v>
      </c>
      <c r="M20" s="38">
        <f>-'A domestic'!M20</f>
        <v>-0.0020196146563889457</v>
      </c>
      <c r="N20" s="38">
        <f>-'A domestic'!N20</f>
        <v>-0.002059295436771396</v>
      </c>
      <c r="O20" s="38">
        <f>-'A domestic'!O20</f>
        <v>-0.0032711494484507376</v>
      </c>
      <c r="P20" s="38">
        <f>-'A domestic'!P20</f>
        <v>-0.0027961461942012326</v>
      </c>
      <c r="Q20" s="38">
        <f>-'A domestic'!Q20</f>
        <v>-0.0050681018110154885</v>
      </c>
      <c r="R20" s="38">
        <f>-'A domestic'!R20</f>
        <v>-0.0070290205080560785</v>
      </c>
      <c r="S20" s="38">
        <f>-'A domestic'!S20</f>
        <v>-0.021960766691492495</v>
      </c>
      <c r="T20" s="38">
        <f>1-'A domestic'!T20</f>
        <v>0.9027665710988191</v>
      </c>
      <c r="U20" s="38">
        <f>-'A domestic'!U20</f>
        <v>-0.020571829616358145</v>
      </c>
      <c r="V20" s="38">
        <f>-'A domestic'!V20</f>
        <v>-0.01796169024648152</v>
      </c>
      <c r="W20" s="38">
        <f>-'A domestic'!W20</f>
        <v>-0.015205547518435298</v>
      </c>
      <c r="X20" s="38">
        <f>-'A domestic'!X20</f>
        <v>-0.006866816056048876</v>
      </c>
      <c r="Y20" s="38">
        <f>-'A domestic'!Y20</f>
        <v>-0.019091446174107924</v>
      </c>
      <c r="Z20" s="38">
        <f>-'A domestic'!Z20</f>
        <v>-0.006438573975560258</v>
      </c>
      <c r="AA20" s="38">
        <f>-'A domestic'!AA20</f>
        <v>-0.004796706594081733</v>
      </c>
      <c r="AB20" s="38">
        <f>-'A domestic'!AB20</f>
        <v>-0.0029781603865106573</v>
      </c>
      <c r="AC20" s="38">
        <f>-'A domestic'!AC20</f>
        <v>-0.013593944125980403</v>
      </c>
      <c r="AD20" s="38">
        <f>-'A domestic'!AD20</f>
        <v>-0.003757768890567104</v>
      </c>
      <c r="AE20" s="38">
        <f>-'A domestic'!AE20</f>
        <v>-0.002164838180133328</v>
      </c>
      <c r="AF20" s="38">
        <f>-'A domestic'!AF20</f>
        <v>-0.0012721984579634315</v>
      </c>
      <c r="AG20" s="38">
        <f>-'A domestic'!AG20</f>
        <v>-0.00216640329135819</v>
      </c>
      <c r="AH20" s="38">
        <f>-'A domestic'!AH20</f>
        <v>-0.0009847676398917142</v>
      </c>
      <c r="AI20" s="38">
        <f>-'A domestic'!AI20</f>
        <v>-0.002544059169463698</v>
      </c>
      <c r="AJ20" s="38">
        <f>-'A domestic'!AJ20</f>
        <v>-0.0019428264271135432</v>
      </c>
      <c r="AK20" s="38">
        <f>-'A domestic'!AK20</f>
        <v>-0.001112407111929476</v>
      </c>
      <c r="AL20" s="38">
        <f>-'A domestic'!AL20</f>
        <v>-0.001949686023491092</v>
      </c>
      <c r="AM20" s="38">
        <f>-'A domestic'!AM20</f>
        <v>-0.0009412723761185236</v>
      </c>
      <c r="AN20" s="38">
        <f>-'A domestic'!AN20</f>
        <v>-0.002066886701927935</v>
      </c>
      <c r="AO20" s="38">
        <f>-'A domestic'!AO20</f>
        <v>-0.00526059320557289</v>
      </c>
      <c r="AP20" s="38">
        <f>-'A domestic'!AP20</f>
        <v>-0.0020271059766831553</v>
      </c>
      <c r="AQ20" s="38">
        <f>-'A domestic'!AQ20</f>
        <v>-0.0002878557586191648</v>
      </c>
      <c r="AR20" s="38">
        <f>-'A domestic'!AR20</f>
        <v>-0.0002766795758875993</v>
      </c>
      <c r="AS20" s="38">
        <f>-'A domestic'!AS20</f>
        <v>-0.0005602006957538459</v>
      </c>
      <c r="AT20" s="38">
        <f>-'A domestic'!AT20</f>
        <v>-0.0008937896910533202</v>
      </c>
      <c r="AU20" s="38">
        <f>-'A domestic'!AU20</f>
        <v>-0.0011207703464043723</v>
      </c>
      <c r="AV20" s="38">
        <f>-'A domestic'!AV20</f>
        <v>-0.0037424885965823863</v>
      </c>
      <c r="AW20" s="38">
        <f>-'A domestic'!AW20</f>
        <v>-0.0026065791997341705</v>
      </c>
      <c r="AX20" s="38">
        <f>-'A domestic'!AX20</f>
        <v>-0.0014502028488609477</v>
      </c>
      <c r="AY20" s="38">
        <f>-'A domestic'!AY20</f>
        <v>-0.0027553931105340325</v>
      </c>
      <c r="AZ20" s="38">
        <f>-'A domestic'!AZ20</f>
        <v>-0.0023841240786760943</v>
      </c>
      <c r="BA20" s="38">
        <f>-'A domestic'!BA20</f>
        <v>-0.00039204589126888464</v>
      </c>
      <c r="BB20" s="38">
        <f>-'A domestic'!BB20</f>
        <v>-0.0007571230600217483</v>
      </c>
      <c r="BC20" s="38">
        <f>-'A domestic'!BC20</f>
        <v>-0.0023788165438627506</v>
      </c>
      <c r="BD20" s="38">
        <f>-'A domestic'!BD20</f>
        <v>-0.0008934969211388035</v>
      </c>
      <c r="BE20" s="38">
        <f>-'A domestic'!BE20</f>
        <v>-0.0004687494704592517</v>
      </c>
      <c r="BF20" s="38">
        <f>-'A domestic'!BF20</f>
        <v>-0.0008865270845625171</v>
      </c>
      <c r="BG20" s="38">
        <f>-'A domestic'!BG20</f>
        <v>-0.0008714300415962606</v>
      </c>
      <c r="BH20" s="38">
        <f>-'A domestic'!BH20</f>
        <v>-0.0033547703463962944</v>
      </c>
      <c r="BI20" s="38">
        <f>-'A domestic'!BI20</f>
        <v>-0.0018581345031875051</v>
      </c>
      <c r="BJ20" s="38">
        <f>-'A domestic'!BJ20</f>
        <v>-0.0007482064037496587</v>
      </c>
      <c r="BK20" s="38">
        <f>-'A domestic'!BK20</f>
        <v>-0.011673176066239651</v>
      </c>
      <c r="BL20" s="38">
        <f>-'A domestic'!BL20</f>
        <v>-0.0024223015099737615</v>
      </c>
      <c r="BM20" s="38">
        <f>-'A domestic'!BM20</f>
        <v>0</v>
      </c>
      <c r="BN20" s="38">
        <f>-'A domestic'!BN20</f>
        <v>0</v>
      </c>
    </row>
    <row r="21" spans="1:66" x14ac:dyDescent="0.25">
      <c r="A21" s="36" t="s">
        <v>111</v>
      </c>
      <c r="B21" s="27" t="s">
        <v>333</v>
      </c>
      <c r="C21" s="38">
        <f>-'A domestic'!C21</f>
        <v>-0.0059306936483288775</v>
      </c>
      <c r="D21" s="38">
        <f>-'A domestic'!D21</f>
        <v>-0.006488380322849763</v>
      </c>
      <c r="E21" s="38">
        <f>-'A domestic'!E21</f>
        <v>-0.007594730519414412</v>
      </c>
      <c r="F21" s="38">
        <f>-'A domestic'!F21</f>
        <v>-0.00919796465880858</v>
      </c>
      <c r="G21" s="38">
        <f>-'A domestic'!G21</f>
        <v>-0.004329056885875067</v>
      </c>
      <c r="H21" s="38">
        <f>-'A domestic'!H21</f>
        <v>-0.004422415807216047</v>
      </c>
      <c r="I21" s="38">
        <f>-'A domestic'!I21</f>
        <v>-0.005060114316491367</v>
      </c>
      <c r="J21" s="38">
        <f>-'A domestic'!J21</f>
        <v>-0.007505502136967679</v>
      </c>
      <c r="K21" s="38">
        <f>-'A domestic'!K21</f>
        <v>-0.006401753764922143</v>
      </c>
      <c r="L21" s="38">
        <f>-'A domestic'!L21</f>
        <v>-0.002617985207547836</v>
      </c>
      <c r="M21" s="38">
        <f>-'A domestic'!M21</f>
        <v>-0.0048577279492701035</v>
      </c>
      <c r="N21" s="38">
        <f>-'A domestic'!N21</f>
        <v>-0.004205247058937511</v>
      </c>
      <c r="O21" s="38">
        <f>-'A domestic'!O21</f>
        <v>-0.007972848702821497</v>
      </c>
      <c r="P21" s="38">
        <f>-'A domestic'!P21</f>
        <v>-0.00735192314059288</v>
      </c>
      <c r="Q21" s="38">
        <f>-'A domestic'!Q21</f>
        <v>-0.012922855031349085</v>
      </c>
      <c r="R21" s="38">
        <f>-'A domestic'!R21</f>
        <v>-0.01765734620957821</v>
      </c>
      <c r="S21" s="38">
        <f>-'A domestic'!S21</f>
        <v>-0.0100242019843125</v>
      </c>
      <c r="T21" s="38">
        <f>-'A domestic'!T21</f>
        <v>-0.02017461743231246</v>
      </c>
      <c r="U21" s="38">
        <f>1-'A domestic'!U21</f>
        <v>0.8779391446498412</v>
      </c>
      <c r="V21" s="38">
        <f>-'A domestic'!V21</f>
        <v>-0.025412823337826823</v>
      </c>
      <c r="W21" s="38">
        <f>-'A domestic'!W21</f>
        <v>-0.027586621346102822</v>
      </c>
      <c r="X21" s="38">
        <f>-'A domestic'!X21</f>
        <v>-0.00793009034081209</v>
      </c>
      <c r="Y21" s="38">
        <f>-'A domestic'!Y21</f>
        <v>-0.04551446506605552</v>
      </c>
      <c r="Z21" s="38">
        <f>-'A domestic'!Z21</f>
        <v>-0.004685505301753629</v>
      </c>
      <c r="AA21" s="38">
        <f>-'A domestic'!AA21</f>
        <v>-0.01008520034268299</v>
      </c>
      <c r="AB21" s="38">
        <f>-'A domestic'!AB21</f>
        <v>-0.008335890530846683</v>
      </c>
      <c r="AC21" s="38">
        <f>-'A domestic'!AC21</f>
        <v>-0.011017805459372228</v>
      </c>
      <c r="AD21" s="38">
        <f>-'A domestic'!AD21</f>
        <v>-0.008624702370476234</v>
      </c>
      <c r="AE21" s="38">
        <f>-'A domestic'!AE21</f>
        <v>-0.0028278957618557707</v>
      </c>
      <c r="AF21" s="38">
        <f>-'A domestic'!AF21</f>
        <v>-0.0021853978559798187</v>
      </c>
      <c r="AG21" s="38">
        <f>-'A domestic'!AG21</f>
        <v>-0.003474948177530067</v>
      </c>
      <c r="AH21" s="38">
        <f>-'A domestic'!AH21</f>
        <v>-0.003156834652149604</v>
      </c>
      <c r="AI21" s="38">
        <f>-'A domestic'!AI21</f>
        <v>-0.007063386363564467</v>
      </c>
      <c r="AJ21" s="38">
        <f>-'A domestic'!AJ21</f>
        <v>-0.005333521782581502</v>
      </c>
      <c r="AK21" s="38">
        <f>-'A domestic'!AK21</f>
        <v>-0.001806709746195353</v>
      </c>
      <c r="AL21" s="38">
        <f>-'A domestic'!AL21</f>
        <v>-0.0022654707180389676</v>
      </c>
      <c r="AM21" s="38">
        <f>-'A domestic'!AM21</f>
        <v>-0.001877122155735164</v>
      </c>
      <c r="AN21" s="38">
        <f>-'A domestic'!AN21</f>
        <v>-0.002228552356494208</v>
      </c>
      <c r="AO21" s="38">
        <f>-'A domestic'!AO21</f>
        <v>-0.004193954572171333</v>
      </c>
      <c r="AP21" s="38">
        <f>-'A domestic'!AP21</f>
        <v>-0.002293002043707471</v>
      </c>
      <c r="AQ21" s="38">
        <f>-'A domestic'!AQ21</f>
        <v>-0.0008900519230909813</v>
      </c>
      <c r="AR21" s="38">
        <f>-'A domestic'!AR21</f>
        <v>-0.0011518345226816185</v>
      </c>
      <c r="AS21" s="38">
        <f>-'A domestic'!AS21</f>
        <v>-0.0010237153769309098</v>
      </c>
      <c r="AT21" s="38">
        <f>-'A domestic'!AT21</f>
        <v>-0.0008164894737021815</v>
      </c>
      <c r="AU21" s="38">
        <f>-'A domestic'!AU21</f>
        <v>-0.002065960099552697</v>
      </c>
      <c r="AV21" s="38">
        <f>-'A domestic'!AV21</f>
        <v>-0.005325832002358512</v>
      </c>
      <c r="AW21" s="38">
        <f>-'A domestic'!AW21</f>
        <v>-0.005196055395814406</v>
      </c>
      <c r="AX21" s="38">
        <f>-'A domestic'!AX21</f>
        <v>-0.0019905539902296634</v>
      </c>
      <c r="AY21" s="38">
        <f>-'A domestic'!AY21</f>
        <v>-0.0036992565846152713</v>
      </c>
      <c r="AZ21" s="38">
        <f>-'A domestic'!AZ21</f>
        <v>-0.006302295207975742</v>
      </c>
      <c r="BA21" s="38">
        <f>-'A domestic'!BA21</f>
        <v>-0.0009077601469248874</v>
      </c>
      <c r="BB21" s="38">
        <f>-'A domestic'!BB21</f>
        <v>-0.0014982898911705409</v>
      </c>
      <c r="BC21" s="38">
        <f>-'A domestic'!BC21</f>
        <v>-0.00437242121179068</v>
      </c>
      <c r="BD21" s="38">
        <f>-'A domestic'!BD21</f>
        <v>-0.0015231769732283653</v>
      </c>
      <c r="BE21" s="38">
        <f>-'A domestic'!BE21</f>
        <v>-0.0006408502136802829</v>
      </c>
      <c r="BF21" s="38">
        <f>-'A domestic'!BF21</f>
        <v>-0.001789080065698203</v>
      </c>
      <c r="BG21" s="38">
        <f>-'A domestic'!BG21</f>
        <v>-0.001618185647611765</v>
      </c>
      <c r="BH21" s="38">
        <f>-'A domestic'!BH21</f>
        <v>-0.00282539133895793</v>
      </c>
      <c r="BI21" s="38">
        <f>-'A domestic'!BI21</f>
        <v>-0.002302331066311699</v>
      </c>
      <c r="BJ21" s="38">
        <f>-'A domestic'!BJ21</f>
        <v>-0.002389544663781577</v>
      </c>
      <c r="BK21" s="38">
        <f>-'A domestic'!BK21</f>
        <v>-0.0069551632557412904</v>
      </c>
      <c r="BL21" s="38">
        <f>-'A domestic'!BL21</f>
        <v>-0.002135359290377571</v>
      </c>
      <c r="BM21" s="38">
        <f>-'A domestic'!BM21</f>
        <v>0</v>
      </c>
      <c r="BN21" s="38">
        <f>-'A domestic'!BN21</f>
        <v>0</v>
      </c>
    </row>
    <row r="22" spans="1:66" x14ac:dyDescent="0.25">
      <c r="A22" s="36" t="s">
        <v>113</v>
      </c>
      <c r="B22" s="27" t="s">
        <v>334</v>
      </c>
      <c r="C22" s="38">
        <f>-'A domestic'!C22</f>
        <v>-0.002620307646113574</v>
      </c>
      <c r="D22" s="38">
        <f>-'A domestic'!D22</f>
        <v>-0.002219371946562135</v>
      </c>
      <c r="E22" s="38">
        <f>-'A domestic'!E22</f>
        <v>-0.002253306999504544</v>
      </c>
      <c r="F22" s="38">
        <f>-'A domestic'!F22</f>
        <v>-0.0023421848517289567</v>
      </c>
      <c r="G22" s="38">
        <f>-'A domestic'!G22</f>
        <v>-0.001460261119352028</v>
      </c>
      <c r="H22" s="38">
        <f>-'A domestic'!H22</f>
        <v>-0.001763696313980104</v>
      </c>
      <c r="I22" s="38">
        <f>-'A domestic'!I22</f>
        <v>-0.0023671196668380904</v>
      </c>
      <c r="J22" s="38">
        <f>-'A domestic'!J22</f>
        <v>-0.0018897133688142147</v>
      </c>
      <c r="K22" s="38">
        <f>-'A domestic'!K22</f>
        <v>-0.0024381540543729676</v>
      </c>
      <c r="L22" s="38">
        <f>-'A domestic'!L22</f>
        <v>-0.0009479703680736956</v>
      </c>
      <c r="M22" s="38">
        <f>-'A domestic'!M22</f>
        <v>-0.0029132815350079934</v>
      </c>
      <c r="N22" s="38">
        <f>-'A domestic'!N22</f>
        <v>-0.0019661804052603002</v>
      </c>
      <c r="O22" s="38">
        <f>-'A domestic'!O22</f>
        <v>-0.004958716137605214</v>
      </c>
      <c r="P22" s="38">
        <f>-'A domestic'!P22</f>
        <v>-0.0063782382172084895</v>
      </c>
      <c r="Q22" s="38">
        <f>-'A domestic'!Q22</f>
        <v>-0.002517859839003187</v>
      </c>
      <c r="R22" s="38">
        <f>-'A domestic'!R22</f>
        <v>-0.007132214349447624</v>
      </c>
      <c r="S22" s="38">
        <f>-'A domestic'!S22</f>
        <v>-0.0048087369188900345</v>
      </c>
      <c r="T22" s="38">
        <f>-'A domestic'!T22</f>
        <v>-0.011827851223518466</v>
      </c>
      <c r="U22" s="38">
        <f>-'A domestic'!U22</f>
        <v>-0.024241307562665345</v>
      </c>
      <c r="V22" s="38">
        <f>1-'A domestic'!V22</f>
        <v>0.7703006075171215</v>
      </c>
      <c r="W22" s="38">
        <f>-'A domestic'!W22</f>
        <v>-0.010858540331930623</v>
      </c>
      <c r="X22" s="38">
        <f>-'A domestic'!X22</f>
        <v>-0.0034737674483060117</v>
      </c>
      <c r="Y22" s="38">
        <f>-'A domestic'!Y22</f>
        <v>-0.015300973204340472</v>
      </c>
      <c r="Z22" s="38">
        <f>-'A domestic'!Z22</f>
        <v>-0.0015459113711411478</v>
      </c>
      <c r="AA22" s="38">
        <f>-'A domestic'!AA22</f>
        <v>-0.0025387620933312234</v>
      </c>
      <c r="AB22" s="38">
        <f>-'A domestic'!AB22</f>
        <v>-0.009076560429444054</v>
      </c>
      <c r="AC22" s="38">
        <f>-'A domestic'!AC22</f>
        <v>-0.0038081547914608316</v>
      </c>
      <c r="AD22" s="38">
        <f>-'A domestic'!AD22</f>
        <v>-0.058089110765567255</v>
      </c>
      <c r="AE22" s="38">
        <f>-'A domestic'!AE22</f>
        <v>-0.0023835121421355784</v>
      </c>
      <c r="AF22" s="38">
        <f>-'A domestic'!AF22</f>
        <v>-0.0024302915984138734</v>
      </c>
      <c r="AG22" s="38">
        <f>-'A domestic'!AG22</f>
        <v>-0.015386410559325235</v>
      </c>
      <c r="AH22" s="38">
        <f>-'A domestic'!AH22</f>
        <v>-0.0010358296656638771</v>
      </c>
      <c r="AI22" s="38">
        <f>-'A domestic'!AI22</f>
        <v>-0.0042580249217833085</v>
      </c>
      <c r="AJ22" s="38">
        <f>-'A domestic'!AJ22</f>
        <v>-0.005668918783567522</v>
      </c>
      <c r="AK22" s="38">
        <f>-'A domestic'!AK22</f>
        <v>-0.010082963280874142</v>
      </c>
      <c r="AL22" s="38">
        <f>-'A domestic'!AL22</f>
        <v>-0.0010571971365099047</v>
      </c>
      <c r="AM22" s="38">
        <f>-'A domestic'!AM22</f>
        <v>-0.00132672861079404</v>
      </c>
      <c r="AN22" s="38">
        <f>-'A domestic'!AN22</f>
        <v>-0.0020744195102052167</v>
      </c>
      <c r="AO22" s="38">
        <f>-'A domestic'!AO22</f>
        <v>-0.0021745140448981397</v>
      </c>
      <c r="AP22" s="38">
        <f>-'A domestic'!AP22</f>
        <v>-0.0021393248217561945</v>
      </c>
      <c r="AQ22" s="38">
        <f>-'A domestic'!AQ22</f>
        <v>-0.0010352980427606013</v>
      </c>
      <c r="AR22" s="38">
        <f>-'A domestic'!AR22</f>
        <v>-0.0017542980676548863</v>
      </c>
      <c r="AS22" s="38">
        <f>-'A domestic'!AS22</f>
        <v>-0.0013513556921080445</v>
      </c>
      <c r="AT22" s="38">
        <f>-'A domestic'!AT22</f>
        <v>-0.0005010761328417987</v>
      </c>
      <c r="AU22" s="38">
        <f>-'A domestic'!AU22</f>
        <v>-0.0020314789283005052</v>
      </c>
      <c r="AV22" s="38">
        <f>-'A domestic'!AV22</f>
        <v>-0.0024746988413940378</v>
      </c>
      <c r="AW22" s="38">
        <f>-'A domestic'!AW22</f>
        <v>-0.005546259756347352</v>
      </c>
      <c r="AX22" s="38">
        <f>-'A domestic'!AX22</f>
        <v>-0.002017774251370424</v>
      </c>
      <c r="AY22" s="38">
        <f>-'A domestic'!AY22</f>
        <v>-0.0029864430234601692</v>
      </c>
      <c r="AZ22" s="38">
        <f>-'A domestic'!AZ22</f>
        <v>-0.011029016613957547</v>
      </c>
      <c r="BA22" s="38">
        <f>-'A domestic'!BA22</f>
        <v>-0.0006574175898495754</v>
      </c>
      <c r="BB22" s="38">
        <f>-'A domestic'!BB22</f>
        <v>-0.00215409089784902</v>
      </c>
      <c r="BC22" s="38">
        <f>-'A domestic'!BC22</f>
        <v>-0.002760267197249794</v>
      </c>
      <c r="BD22" s="38">
        <f>-'A domestic'!BD22</f>
        <v>-0.0013355816006458572</v>
      </c>
      <c r="BE22" s="38">
        <f>-'A domestic'!BE22</f>
        <v>-0.0006120431969688241</v>
      </c>
      <c r="BF22" s="38">
        <f>-'A domestic'!BF22</f>
        <v>-0.0009786959225654192</v>
      </c>
      <c r="BG22" s="38">
        <f>-'A domestic'!BG22</f>
        <v>-0.0009909404473008904</v>
      </c>
      <c r="BH22" s="38">
        <f>-'A domestic'!BH22</f>
        <v>-0.0017024793965515733</v>
      </c>
      <c r="BI22" s="38">
        <f>-'A domestic'!BI22</f>
        <v>-0.002407674124760125</v>
      </c>
      <c r="BJ22" s="38">
        <f>-'A domestic'!BJ22</f>
        <v>-0.0019288887610886664</v>
      </c>
      <c r="BK22" s="38">
        <f>-'A domestic'!BK22</f>
        <v>-0.0023183877519137638</v>
      </c>
      <c r="BL22" s="38">
        <f>-'A domestic'!BL22</f>
        <v>-0.001198686536575586</v>
      </c>
      <c r="BM22" s="38">
        <f>-'A domestic'!BM22</f>
        <v>0</v>
      </c>
      <c r="BN22" s="38">
        <f>-'A domestic'!BN22</f>
        <v>0</v>
      </c>
    </row>
    <row r="23" spans="1:66" x14ac:dyDescent="0.25">
      <c r="A23" s="36" t="s">
        <v>115</v>
      </c>
      <c r="B23" s="27" t="s">
        <v>335</v>
      </c>
      <c r="C23" s="38">
        <f>-'A domestic'!C23</f>
        <v>-0.0005064298788391391</v>
      </c>
      <c r="D23" s="38">
        <f>-'A domestic'!D23</f>
        <v>-0.00035708509674123816</v>
      </c>
      <c r="E23" s="38">
        <f>-'A domestic'!E23</f>
        <v>-0.007703323627824268</v>
      </c>
      <c r="F23" s="38">
        <f>-'A domestic'!F23</f>
        <v>-0.0012991734869449132</v>
      </c>
      <c r="G23" s="38">
        <f>-'A domestic'!G23</f>
        <v>-0.00035583103764921944</v>
      </c>
      <c r="H23" s="38">
        <f>-'A domestic'!H23</f>
        <v>-0.0005568642744339571</v>
      </c>
      <c r="I23" s="38">
        <f>-'A domestic'!I23</f>
        <v>-0.0005493482783221285</v>
      </c>
      <c r="J23" s="38">
        <f>-'A domestic'!J23</f>
        <v>-0.0006823591334128671</v>
      </c>
      <c r="K23" s="38">
        <f>-'A domestic'!K23</f>
        <v>-0.000720783735024545</v>
      </c>
      <c r="L23" s="38">
        <f>-'A domestic'!L23</f>
        <v>-0.00021104784981915834</v>
      </c>
      <c r="M23" s="38">
        <f>-'A domestic'!M23</f>
        <v>-0.000547766896504992</v>
      </c>
      <c r="N23" s="38">
        <f>-'A domestic'!N23</f>
        <v>-0.00036896158439801143</v>
      </c>
      <c r="O23" s="38">
        <f>-'A domestic'!O23</f>
        <v>-0.0008341136799408274</v>
      </c>
      <c r="P23" s="38">
        <f>-'A domestic'!P23</f>
        <v>-0.0007821835223014482</v>
      </c>
      <c r="Q23" s="38">
        <f>-'A domestic'!Q23</f>
        <v>-0.0009325259653054252</v>
      </c>
      <c r="R23" s="38">
        <f>-'A domestic'!R23</f>
        <v>-0.0014090359087369666</v>
      </c>
      <c r="S23" s="38">
        <f>-'A domestic'!S23</f>
        <v>-0.0009495429861607749</v>
      </c>
      <c r="T23" s="38">
        <f>-'A domestic'!T23</f>
        <v>-0.001962311473669705</v>
      </c>
      <c r="U23" s="38">
        <f>-'A domestic'!U23</f>
        <v>-0.0013362078020159919</v>
      </c>
      <c r="V23" s="38">
        <f>-'A domestic'!V23</f>
        <v>-0.00134072360312467</v>
      </c>
      <c r="W23" s="38">
        <f>1-'A domestic'!W23</f>
        <v>0.8117045632765654</v>
      </c>
      <c r="X23" s="38">
        <f>-'A domestic'!X23</f>
        <v>-0.0012636427341257113</v>
      </c>
      <c r="Y23" s="38">
        <f>-'A domestic'!Y23</f>
        <v>-0.019020080829362622</v>
      </c>
      <c r="Z23" s="38">
        <f>-'A domestic'!Z23</f>
        <v>-0.0010623062197462159</v>
      </c>
      <c r="AA23" s="38">
        <f>-'A domestic'!AA23</f>
        <v>-0.0013185597621175641</v>
      </c>
      <c r="AB23" s="38">
        <f>-'A domestic'!AB23</f>
        <v>-0.0007564947083212355</v>
      </c>
      <c r="AC23" s="38">
        <f>-'A domestic'!AC23</f>
        <v>-0.0008586716581165768</v>
      </c>
      <c r="AD23" s="38">
        <f>-'A domestic'!AD23</f>
        <v>-0.00114214906669929</v>
      </c>
      <c r="AE23" s="38">
        <f>-'A domestic'!AE23</f>
        <v>-0.0005454366364109054</v>
      </c>
      <c r="AF23" s="38">
        <f>-'A domestic'!AF23</f>
        <v>-0.0004094052400837438</v>
      </c>
      <c r="AG23" s="38">
        <f>-'A domestic'!AG23</f>
        <v>-0.0031603741941065235</v>
      </c>
      <c r="AH23" s="38">
        <f>-'A domestic'!AH23</f>
        <v>-0.0012842743120679307</v>
      </c>
      <c r="AI23" s="38">
        <f>-'A domestic'!AI23</f>
        <v>-0.01758760427574033</v>
      </c>
      <c r="AJ23" s="38">
        <f>-'A domestic'!AJ23</f>
        <v>-0.0024735354933771957</v>
      </c>
      <c r="AK23" s="38">
        <f>-'A domestic'!AK23</f>
        <v>-0.00020351443118062597</v>
      </c>
      <c r="AL23" s="38">
        <f>-'A domestic'!AL23</f>
        <v>-0.0004287822145733906</v>
      </c>
      <c r="AM23" s="38">
        <f>-'A domestic'!AM23</f>
        <v>-0.00019792477231872938</v>
      </c>
      <c r="AN23" s="38">
        <f>-'A domestic'!AN23</f>
        <v>-0.0004455945819407295</v>
      </c>
      <c r="AO23" s="38">
        <f>-'A domestic'!AO23</f>
        <v>-0.0006127436745105603</v>
      </c>
      <c r="AP23" s="38">
        <f>-'A domestic'!AP23</f>
        <v>-0.00038428377342715806</v>
      </c>
      <c r="AQ23" s="38">
        <f>-'A domestic'!AQ23</f>
        <v>-0.00010497986867210171</v>
      </c>
      <c r="AR23" s="38">
        <f>-'A domestic'!AR23</f>
        <v>-0.00008125904661203368</v>
      </c>
      <c r="AS23" s="38">
        <f>-'A domestic'!AS23</f>
        <v>-0.00019401446114410717</v>
      </c>
      <c r="AT23" s="38">
        <f>-'A domestic'!AT23</f>
        <v>-0.00012534016837979125</v>
      </c>
      <c r="AU23" s="38">
        <f>-'A domestic'!AU23</f>
        <v>-0.0002565363866307592</v>
      </c>
      <c r="AV23" s="38">
        <f>-'A domestic'!AV23</f>
        <v>-0.0006342293867644086</v>
      </c>
      <c r="AW23" s="38">
        <f>-'A domestic'!AW23</f>
        <v>-0.0008783614019413538</v>
      </c>
      <c r="AX23" s="38">
        <f>-'A domestic'!AX23</f>
        <v>-0.0003764504200317955</v>
      </c>
      <c r="AY23" s="38">
        <f>-'A domestic'!AY23</f>
        <v>-0.0013113311547456792</v>
      </c>
      <c r="AZ23" s="38">
        <f>-'A domestic'!AZ23</f>
        <v>-0.002682682421861853</v>
      </c>
      <c r="BA23" s="38">
        <f>-'A domestic'!BA23</f>
        <v>-0.00014599737462368104</v>
      </c>
      <c r="BB23" s="38">
        <f>-'A domestic'!BB23</f>
        <v>-0.0002880099311568505</v>
      </c>
      <c r="BC23" s="38">
        <f>-'A domestic'!BC23</f>
        <v>-0.0006439526437006418</v>
      </c>
      <c r="BD23" s="38">
        <f>-'A domestic'!BD23</f>
        <v>-0.004694687312970198</v>
      </c>
      <c r="BE23" s="38">
        <f>-'A domestic'!BE23</f>
        <v>-0.00016320445864837478</v>
      </c>
      <c r="BF23" s="38">
        <f>-'A domestic'!BF23</f>
        <v>-0.00042943024349795093</v>
      </c>
      <c r="BG23" s="38">
        <f>-'A domestic'!BG23</f>
        <v>-0.00020711448396033873</v>
      </c>
      <c r="BH23" s="38">
        <f>-'A domestic'!BH23</f>
        <v>-0.00045387812674022975</v>
      </c>
      <c r="BI23" s="38">
        <f>-'A domestic'!BI23</f>
        <v>-0.0009047798242292545</v>
      </c>
      <c r="BJ23" s="38">
        <f>-'A domestic'!BJ23</f>
        <v>-0.00030250312711169907</v>
      </c>
      <c r="BK23" s="38">
        <f>-'A domestic'!BK23</f>
        <v>-0.0007592563661927824</v>
      </c>
      <c r="BL23" s="38">
        <f>-'A domestic'!BL23</f>
        <v>-0.0004598501005358554</v>
      </c>
      <c r="BM23" s="38">
        <f>-'A domestic'!BM23</f>
        <v>0</v>
      </c>
      <c r="BN23" s="38">
        <f>-'A domestic'!BN23</f>
        <v>0</v>
      </c>
    </row>
    <row r="24" spans="1:66" x14ac:dyDescent="0.25">
      <c r="A24" s="36" t="s">
        <v>270</v>
      </c>
      <c r="B24" s="27" t="s">
        <v>336</v>
      </c>
      <c r="C24" s="38">
        <f>-'A domestic'!C24</f>
        <v>-0.0007953445460155526</v>
      </c>
      <c r="D24" s="38">
        <f>-'A domestic'!D24</f>
        <v>-0.00040512345056292943</v>
      </c>
      <c r="E24" s="38">
        <f>-'A domestic'!E24</f>
        <v>-0.0015474517948404697</v>
      </c>
      <c r="F24" s="38">
        <f>-'A domestic'!F24</f>
        <v>-0.0006142382069018707</v>
      </c>
      <c r="G24" s="38">
        <f>-'A domestic'!G24</f>
        <v>-0.001256592733865461</v>
      </c>
      <c r="H24" s="38">
        <f>-'A domestic'!H24</f>
        <v>-0.00324852132333437</v>
      </c>
      <c r="I24" s="38">
        <f>-'A domestic'!I24</f>
        <v>-0.008332442268927199</v>
      </c>
      <c r="J24" s="38">
        <f>-'A domestic'!J24</f>
        <v>-0.0019219931701320377</v>
      </c>
      <c r="K24" s="38">
        <f>-'A domestic'!K24</f>
        <v>-0.0017941401846173091</v>
      </c>
      <c r="L24" s="38">
        <f>-'A domestic'!L24</f>
        <v>-0.00034990962045735127</v>
      </c>
      <c r="M24" s="38">
        <f>-'A domestic'!M24</f>
        <v>-0.0021160569293063956</v>
      </c>
      <c r="N24" s="38">
        <f>-'A domestic'!N24</f>
        <v>-0.0028001789100374247</v>
      </c>
      <c r="O24" s="38">
        <f>-'A domestic'!O24</f>
        <v>-0.0023081069066910997</v>
      </c>
      <c r="P24" s="38">
        <f>-'A domestic'!P24</f>
        <v>-0.0016866420060016316</v>
      </c>
      <c r="Q24" s="38">
        <f>-'A domestic'!Q24</f>
        <v>-0.0020025269983550676</v>
      </c>
      <c r="R24" s="38">
        <f>-'A domestic'!R24</f>
        <v>-0.002156831280309191</v>
      </c>
      <c r="S24" s="38">
        <f>-'A domestic'!S24</f>
        <v>-0.0034177419770766693</v>
      </c>
      <c r="T24" s="38">
        <f>-'A domestic'!T24</f>
        <v>-0.0018592777935947315</v>
      </c>
      <c r="U24" s="38">
        <f>-'A domestic'!U24</f>
        <v>-0.0021839449045545963</v>
      </c>
      <c r="V24" s="38">
        <f>-'A domestic'!V24</f>
        <v>-0.002331660968112236</v>
      </c>
      <c r="W24" s="38">
        <f>-'A domestic'!W24</f>
        <v>-0.0018959297970981353</v>
      </c>
      <c r="X24" s="38">
        <f>1-'A domestic'!X24</f>
        <v>0.9583805086144147</v>
      </c>
      <c r="Y24" s="38">
        <f>-'A domestic'!Y24</f>
        <v>-0.0034097226361547374</v>
      </c>
      <c r="Z24" s="38">
        <f>-'A domestic'!Z24</f>
        <v>-0.0005570031267358909</v>
      </c>
      <c r="AA24" s="38">
        <f>-'A domestic'!AA24</f>
        <v>-0.0009465120886984461</v>
      </c>
      <c r="AB24" s="38">
        <f>-'A domestic'!AB24</f>
        <v>-0.0010891597301250712</v>
      </c>
      <c r="AC24" s="38">
        <f>-'A domestic'!AC24</f>
        <v>-0.0035686453483608984</v>
      </c>
      <c r="AD24" s="38">
        <f>-'A domestic'!AD24</f>
        <v>-0.0015911318032638384</v>
      </c>
      <c r="AE24" s="38">
        <f>-'A domestic'!AE24</f>
        <v>-0.001411508083220024</v>
      </c>
      <c r="AF24" s="38">
        <f>-'A domestic'!AF24</f>
        <v>-0.0014365315266568846</v>
      </c>
      <c r="AG24" s="38">
        <f>-'A domestic'!AG24</f>
        <v>-0.0009026680380659126</v>
      </c>
      <c r="AH24" s="38">
        <f>-'A domestic'!AH24</f>
        <v>-0.00038918703676766225</v>
      </c>
      <c r="AI24" s="38">
        <f>-'A domestic'!AI24</f>
        <v>-0.000610548892945155</v>
      </c>
      <c r="AJ24" s="38">
        <f>-'A domestic'!AJ24</f>
        <v>-0.0006353206567827261</v>
      </c>
      <c r="AK24" s="38">
        <f>-'A domestic'!AK24</f>
        <v>-0.0003571885935006905</v>
      </c>
      <c r="AL24" s="38">
        <f>-'A domestic'!AL24</f>
        <v>-0.001961965913503835</v>
      </c>
      <c r="AM24" s="38">
        <f>-'A domestic'!AM24</f>
        <v>-0.0009715485399207037</v>
      </c>
      <c r="AN24" s="38">
        <f>-'A domestic'!AN24</f>
        <v>-0.0035386815499506307</v>
      </c>
      <c r="AO24" s="38">
        <f>-'A domestic'!AO24</f>
        <v>-0.0010497954423486612</v>
      </c>
      <c r="AP24" s="38">
        <f>-'A domestic'!AP24</f>
        <v>-0.0007738292226944424</v>
      </c>
      <c r="AQ24" s="38">
        <f>-'A domestic'!AQ24</f>
        <v>-0.0003185348069982265</v>
      </c>
      <c r="AR24" s="38">
        <f>-'A domestic'!AR24</f>
        <v>-0.00026446579280787645</v>
      </c>
      <c r="AS24" s="38">
        <f>-'A domestic'!AS24</f>
        <v>-0.000416295929872124</v>
      </c>
      <c r="AT24" s="38">
        <f>-'A domestic'!AT24</f>
        <v>-0.0005852053264497252</v>
      </c>
      <c r="AU24" s="38">
        <f>-'A domestic'!AU24</f>
        <v>-0.0007869820262265023</v>
      </c>
      <c r="AV24" s="38">
        <f>-'A domestic'!AV24</f>
        <v>-0.0011629768818482388</v>
      </c>
      <c r="AW24" s="38">
        <f>-'A domestic'!AW24</f>
        <v>-0.0016536975675863876</v>
      </c>
      <c r="AX24" s="38">
        <f>-'A domestic'!AX24</f>
        <v>-0.0016656483200176062</v>
      </c>
      <c r="AY24" s="38">
        <f>-'A domestic'!AY24</f>
        <v>-0.0031707913582416612</v>
      </c>
      <c r="AZ24" s="38">
        <f>-'A domestic'!AZ24</f>
        <v>-0.0016198147201205522</v>
      </c>
      <c r="BA24" s="38">
        <f>-'A domestic'!BA24</f>
        <v>-0.0006028832763872006</v>
      </c>
      <c r="BB24" s="38">
        <f>-'A domestic'!BB24</f>
        <v>-0.0005688395593208709</v>
      </c>
      <c r="BC24" s="38">
        <f>-'A domestic'!BC24</f>
        <v>-0.0016803261732193432</v>
      </c>
      <c r="BD24" s="38">
        <f>-'A domestic'!BD24</f>
        <v>-0.0007087555041317621</v>
      </c>
      <c r="BE24" s="38">
        <f>-'A domestic'!BE24</f>
        <v>-0.0008122095998535926</v>
      </c>
      <c r="BF24" s="38">
        <f>-'A domestic'!BF24</f>
        <v>-0.013055444818293441</v>
      </c>
      <c r="BG24" s="38">
        <f>-'A domestic'!BG24</f>
        <v>-0.0026758896240254276</v>
      </c>
      <c r="BH24" s="38">
        <f>-'A domestic'!BH24</f>
        <v>-0.004068755553460732</v>
      </c>
      <c r="BI24" s="38">
        <f>-'A domestic'!BI24</f>
        <v>-0.0044407951528147365</v>
      </c>
      <c r="BJ24" s="38">
        <f>-'A domestic'!BJ24</f>
        <v>-0.0017017238652538354</v>
      </c>
      <c r="BK24" s="38">
        <f>-'A domestic'!BK24</f>
        <v>-0.0026808311201374784</v>
      </c>
      <c r="BL24" s="38">
        <f>-'A domestic'!BL24</f>
        <v>-0.001530712099361567</v>
      </c>
      <c r="BM24" s="38">
        <f>-'A domestic'!BM24</f>
        <v>0</v>
      </c>
      <c r="BN24" s="38">
        <f>-'A domestic'!BN24</f>
        <v>0</v>
      </c>
    </row>
    <row r="25" spans="1:66" x14ac:dyDescent="0.25">
      <c r="A25" s="36" t="s">
        <v>121</v>
      </c>
      <c r="B25" s="27" t="s">
        <v>337</v>
      </c>
      <c r="C25" s="38">
        <f>-'A domestic'!C25</f>
        <v>-0.013735404790397211</v>
      </c>
      <c r="D25" s="38">
        <f>-'A domestic'!D25</f>
        <v>-0.003151316010702945</v>
      </c>
      <c r="E25" s="38">
        <f>-'A domestic'!E25</f>
        <v>-0.007940871052470832</v>
      </c>
      <c r="F25" s="38">
        <f>-'A domestic'!F25</f>
        <v>-0.013877743643231353</v>
      </c>
      <c r="G25" s="38">
        <f>-'A domestic'!G25</f>
        <v>-0.00346052306279579</v>
      </c>
      <c r="H25" s="38">
        <f>-'A domestic'!H25</f>
        <v>-0.0028036447381596073</v>
      </c>
      <c r="I25" s="38">
        <f>-'A domestic'!I25</f>
        <v>-0.005941560884592167</v>
      </c>
      <c r="J25" s="38">
        <f>-'A domestic'!J25</f>
        <v>-0.007195257379857494</v>
      </c>
      <c r="K25" s="38">
        <f>-'A domestic'!K25</f>
        <v>-0.005059702786888275</v>
      </c>
      <c r="L25" s="38">
        <f>-'A domestic'!L25</f>
        <v>-0.0023038931072947807</v>
      </c>
      <c r="M25" s="38">
        <f>-'A domestic'!M25</f>
        <v>-0.005947115911162799</v>
      </c>
      <c r="N25" s="38">
        <f>-'A domestic'!N25</f>
        <v>-0.0016895264966088372</v>
      </c>
      <c r="O25" s="38">
        <f>-'A domestic'!O25</f>
        <v>-0.004022860768881282</v>
      </c>
      <c r="P25" s="38">
        <f>-'A domestic'!P25</f>
        <v>-0.00736471498270844</v>
      </c>
      <c r="Q25" s="38">
        <f>-'A domestic'!Q25</f>
        <v>-0.010907613575861605</v>
      </c>
      <c r="R25" s="38">
        <f>-'A domestic'!R25</f>
        <v>-0.00791888740079992</v>
      </c>
      <c r="S25" s="38">
        <f>-'A domestic'!S25</f>
        <v>-0.004453583841786071</v>
      </c>
      <c r="T25" s="38">
        <f>-'A domestic'!T25</f>
        <v>-0.0065321276922090735</v>
      </c>
      <c r="U25" s="38">
        <f>-'A domestic'!U25</f>
        <v>-0.010715857606488507</v>
      </c>
      <c r="V25" s="38">
        <f>-'A domestic'!V25</f>
        <v>-0.006231054211395703</v>
      </c>
      <c r="W25" s="38">
        <f>-'A domestic'!W25</f>
        <v>-0.01803368554974635</v>
      </c>
      <c r="X25" s="38">
        <f>-'A domestic'!X25</f>
        <v>-0.004274169756721987</v>
      </c>
      <c r="Y25" s="38">
        <f>1-'A domestic'!Y25</f>
        <v>0.9541307356347846</v>
      </c>
      <c r="Z25" s="38">
        <f>-'A domestic'!Z25</f>
        <v>-0.008855528229245268</v>
      </c>
      <c r="AA25" s="38">
        <f>-'A domestic'!AA25</f>
        <v>-0.008776618870657128</v>
      </c>
      <c r="AB25" s="38">
        <f>-'A domestic'!AB25</f>
        <v>-0.0053112877679725124</v>
      </c>
      <c r="AC25" s="38">
        <f>-'A domestic'!AC25</f>
        <v>-0.003751668660104848</v>
      </c>
      <c r="AD25" s="38">
        <f>-'A domestic'!AD25</f>
        <v>-0.0024265744611037935</v>
      </c>
      <c r="AE25" s="38">
        <f>-'A domestic'!AE25</f>
        <v>-0.0021228509637654857</v>
      </c>
      <c r="AF25" s="38">
        <f>-'A domestic'!AF25</f>
        <v>-0.002208147547899922</v>
      </c>
      <c r="AG25" s="38">
        <f>-'A domestic'!AG25</f>
        <v>-0.007798948242801902</v>
      </c>
      <c r="AH25" s="38">
        <f>-'A domestic'!AH25</f>
        <v>-0.011436177402350312</v>
      </c>
      <c r="AI25" s="38">
        <f>-'A domestic'!AI25</f>
        <v>-0.03568895539196923</v>
      </c>
      <c r="AJ25" s="38">
        <f>-'A domestic'!AJ25</f>
        <v>-0.003632331436228106</v>
      </c>
      <c r="AK25" s="38">
        <f>-'A domestic'!AK25</f>
        <v>-0.001240468913862863</v>
      </c>
      <c r="AL25" s="38">
        <f>-'A domestic'!AL25</f>
        <v>-0.0016482090907011834</v>
      </c>
      <c r="AM25" s="38">
        <f>-'A domestic'!AM25</f>
        <v>-0.0008016405161950364</v>
      </c>
      <c r="AN25" s="38">
        <f>-'A domestic'!AN25</f>
        <v>-0.0014706359544415753</v>
      </c>
      <c r="AO25" s="38">
        <f>-'A domestic'!AO25</f>
        <v>-0.006967273098984531</v>
      </c>
      <c r="AP25" s="38">
        <f>-'A domestic'!AP25</f>
        <v>-0.0015804078415662228</v>
      </c>
      <c r="AQ25" s="38">
        <f>-'A domestic'!AQ25</f>
        <v>-0.00040302203007337684</v>
      </c>
      <c r="AR25" s="38">
        <f>-'A domestic'!AR25</f>
        <v>-0.0004329661471322162</v>
      </c>
      <c r="AS25" s="38">
        <f>-'A domestic'!AS25</f>
        <v>-0.0006186620068932954</v>
      </c>
      <c r="AT25" s="38">
        <f>-'A domestic'!AT25</f>
        <v>-0.0009785353894622068</v>
      </c>
      <c r="AU25" s="38">
        <f>-'A domestic'!AU25</f>
        <v>-0.0010762358413344056</v>
      </c>
      <c r="AV25" s="38">
        <f>-'A domestic'!AV25</f>
        <v>-0.00173521056906254</v>
      </c>
      <c r="AW25" s="38">
        <f>-'A domestic'!AW25</f>
        <v>-0.003157947460387204</v>
      </c>
      <c r="AX25" s="38">
        <f>-'A domestic'!AX25</f>
        <v>-0.001078385664768005</v>
      </c>
      <c r="AY25" s="38">
        <f>-'A domestic'!AY25</f>
        <v>-0.0027701409773165523</v>
      </c>
      <c r="AZ25" s="38">
        <f>-'A domestic'!AZ25</f>
        <v>-0.005098290834910264</v>
      </c>
      <c r="BA25" s="38">
        <f>-'A domestic'!BA25</f>
        <v>-0.0014281978470540094</v>
      </c>
      <c r="BB25" s="38">
        <f>-'A domestic'!BB25</f>
        <v>-0.000850466998928539</v>
      </c>
      <c r="BC25" s="38">
        <f>-'A domestic'!BC25</f>
        <v>-0.0024693993202217117</v>
      </c>
      <c r="BD25" s="38">
        <f>-'A domestic'!BD25</f>
        <v>-0.0031406040891197055</v>
      </c>
      <c r="BE25" s="38">
        <f>-'A domestic'!BE25</f>
        <v>-0.0005187381171056066</v>
      </c>
      <c r="BF25" s="38">
        <f>-'A domestic'!BF25</f>
        <v>-0.0025352808917095885</v>
      </c>
      <c r="BG25" s="38">
        <f>-'A domestic'!BG25</f>
        <v>-0.0013147988923893632</v>
      </c>
      <c r="BH25" s="38">
        <f>-'A domestic'!BH25</f>
        <v>-0.001525292358612599</v>
      </c>
      <c r="BI25" s="38">
        <f>-'A domestic'!BI25</f>
        <v>-0.002504823834218117</v>
      </c>
      <c r="BJ25" s="38">
        <f>-'A domestic'!BJ25</f>
        <v>-0.0006763187784854716</v>
      </c>
      <c r="BK25" s="38">
        <f>-'A domestic'!BK25</f>
        <v>-0.002162162162162162</v>
      </c>
      <c r="BL25" s="38">
        <f>-'A domestic'!BL25</f>
        <v>-0.001607088586647799</v>
      </c>
      <c r="BM25" s="38">
        <f>-'A domestic'!BM25</f>
        <v>0</v>
      </c>
      <c r="BN25" s="38">
        <f>-'A domestic'!BN25</f>
        <v>0</v>
      </c>
    </row>
    <row r="26" spans="1:66" x14ac:dyDescent="0.25">
      <c r="A26" s="36" t="s">
        <v>271</v>
      </c>
      <c r="B26" s="27" t="s">
        <v>338</v>
      </c>
      <c r="C26" s="38">
        <f>-'A domestic'!C26</f>
        <v>-0.021888733811831887</v>
      </c>
      <c r="D26" s="38">
        <f>-'A domestic'!D26</f>
        <v>-0.0047798162052582775</v>
      </c>
      <c r="E26" s="38">
        <f>-'A domestic'!E26</f>
        <v>-0.016193947291620003</v>
      </c>
      <c r="F26" s="38">
        <f>-'A domestic'!F26</f>
        <v>-0.0547782958149169</v>
      </c>
      <c r="G26" s="38">
        <f>-'A domestic'!G26</f>
        <v>-0.020009388759388756</v>
      </c>
      <c r="H26" s="38">
        <f>-'A domestic'!H26</f>
        <v>-0.01652718709761286</v>
      </c>
      <c r="I26" s="38">
        <f>-'A domestic'!I26</f>
        <v>-0.02530340035834933</v>
      </c>
      <c r="J26" s="38">
        <f>-'A domestic'!J26</f>
        <v>-0.05532937278104386</v>
      </c>
      <c r="K26" s="38">
        <f>-'A domestic'!K26</f>
        <v>-0.021937699832670125</v>
      </c>
      <c r="L26" s="38">
        <f>-'A domestic'!L26</f>
        <v>-0.020369515579978417</v>
      </c>
      <c r="M26" s="38">
        <f>-'A domestic'!M26</f>
        <v>-0.040492675036027964</v>
      </c>
      <c r="N26" s="38">
        <f>-'A domestic'!N26</f>
        <v>-0.00820596399085643</v>
      </c>
      <c r="O26" s="38">
        <f>-'A domestic'!O26</f>
        <v>-0.028271857155790073</v>
      </c>
      <c r="P26" s="38">
        <f>-'A domestic'!P26</f>
        <v>-0.05677282892340847</v>
      </c>
      <c r="Q26" s="38">
        <f>-'A domestic'!Q26</f>
        <v>-0.05585937810411552</v>
      </c>
      <c r="R26" s="38">
        <f>-'A domestic'!R26</f>
        <v>-0.017088260172632895</v>
      </c>
      <c r="S26" s="38">
        <f>-'A domestic'!S26</f>
        <v>-0.007811325119280116</v>
      </c>
      <c r="T26" s="38">
        <f>-'A domestic'!T26</f>
        <v>-0.013539196529348124</v>
      </c>
      <c r="U26" s="38">
        <f>-'A domestic'!U26</f>
        <v>-0.008563296311641266</v>
      </c>
      <c r="V26" s="38">
        <f>-'A domestic'!V26</f>
        <v>-0.011256773978648755</v>
      </c>
      <c r="W26" s="38">
        <f>-'A domestic'!W26</f>
        <v>-0.00654011500166361</v>
      </c>
      <c r="X26" s="38">
        <f>-'A domestic'!X26</f>
        <v>-0.011022764856016875</v>
      </c>
      <c r="Y26" s="38">
        <f>-'A domestic'!Y26</f>
        <v>-0.009770564471492991</v>
      </c>
      <c r="Z26" s="38">
        <f>1-'A domestic'!Z26</f>
        <v>0.7213203885020911</v>
      </c>
      <c r="AA26" s="38">
        <f>-'A domestic'!AA26</f>
        <v>-0.07973936706280478</v>
      </c>
      <c r="AB26" s="38">
        <f>-'A domestic'!AB26</f>
        <v>-0.021590200727390818</v>
      </c>
      <c r="AC26" s="38">
        <f>-'A domestic'!AC26</f>
        <v>-0.007351525688346389</v>
      </c>
      <c r="AD26" s="38">
        <f>-'A domestic'!AD26</f>
        <v>-0.012686962294557784</v>
      </c>
      <c r="AE26" s="38">
        <f>-'A domestic'!AE26</f>
        <v>-0.008426039972283896</v>
      </c>
      <c r="AF26" s="38">
        <f>-'A domestic'!AF26</f>
        <v>-0.023222617868607232</v>
      </c>
      <c r="AG26" s="38">
        <f>-'A domestic'!AG26</f>
        <v>-0.020511026666393838</v>
      </c>
      <c r="AH26" s="38">
        <f>-'A domestic'!AH26</f>
        <v>-0.0013361945231471885</v>
      </c>
      <c r="AI26" s="38">
        <f>-'A domestic'!AI26</f>
        <v>-0.004187163288612472</v>
      </c>
      <c r="AJ26" s="38">
        <f>-'A domestic'!AJ26</f>
        <v>-0.011937684878728455</v>
      </c>
      <c r="AK26" s="38">
        <f>-'A domestic'!AK26</f>
        <v>-0.010851334092474465</v>
      </c>
      <c r="AL26" s="38">
        <f>-'A domestic'!AL26</f>
        <v>-0.028108555579627152</v>
      </c>
      <c r="AM26" s="38">
        <f>-'A domestic'!AM26</f>
        <v>-0.005207952057016795</v>
      </c>
      <c r="AN26" s="38">
        <f>-'A domestic'!AN26</f>
        <v>-0.009850595439521978</v>
      </c>
      <c r="AO26" s="38">
        <f>-'A domestic'!AO26</f>
        <v>-0.02020311726810411</v>
      </c>
      <c r="AP26" s="38">
        <f>-'A domestic'!AP26</f>
        <v>-0.006096740083373974</v>
      </c>
      <c r="AQ26" s="38">
        <f>-'A domestic'!AQ26</f>
        <v>-0.00383811672826644</v>
      </c>
      <c r="AR26" s="38">
        <f>-'A domestic'!AR26</f>
        <v>-0.003137446686213705</v>
      </c>
      <c r="AS26" s="38">
        <f>-'A domestic'!AS26</f>
        <v>-0.0031633351214357076</v>
      </c>
      <c r="AT26" s="38">
        <f>-'A domestic'!AT26</f>
        <v>-0.008997508182441412</v>
      </c>
      <c r="AU26" s="38">
        <f>-'A domestic'!AU26</f>
        <v>-0.006225041937393833</v>
      </c>
      <c r="AV26" s="38">
        <f>-'A domestic'!AV26</f>
        <v>-0.007145561888433608</v>
      </c>
      <c r="AW26" s="38">
        <f>-'A domestic'!AW26</f>
        <v>-0.009860696035238703</v>
      </c>
      <c r="AX26" s="38">
        <f>-'A domestic'!AX26</f>
        <v>-0.006234018955726534</v>
      </c>
      <c r="AY26" s="38">
        <f>-'A domestic'!AY26</f>
        <v>-0.010773316684630389</v>
      </c>
      <c r="AZ26" s="38">
        <f>-'A domestic'!AZ26</f>
        <v>-0.004044922716815782</v>
      </c>
      <c r="BA26" s="38">
        <f>-'A domestic'!BA26</f>
        <v>-0.005717085428646146</v>
      </c>
      <c r="BB26" s="38">
        <f>-'A domestic'!BB26</f>
        <v>-0.0064766332995327205</v>
      </c>
      <c r="BC26" s="38">
        <f>-'A domestic'!BC26</f>
        <v>-0.009193838365222232</v>
      </c>
      <c r="BD26" s="38">
        <f>-'A domestic'!BD26</f>
        <v>-0.011399812307175277</v>
      </c>
      <c r="BE26" s="38">
        <f>-'A domestic'!BE26</f>
        <v>-0.011516240379303684</v>
      </c>
      <c r="BF26" s="38">
        <f>-'A domestic'!BF26</f>
        <v>-0.010953341519031748</v>
      </c>
      <c r="BG26" s="38">
        <f>-'A domestic'!BG26</f>
        <v>-0.014653488062422792</v>
      </c>
      <c r="BH26" s="38">
        <f>-'A domestic'!BH26</f>
        <v>-0.014910332884692259</v>
      </c>
      <c r="BI26" s="38">
        <f>-'A domestic'!BI26</f>
        <v>-0.030403177146642802</v>
      </c>
      <c r="BJ26" s="38">
        <f>-'A domestic'!BJ26</f>
        <v>-0.015586387359279976</v>
      </c>
      <c r="BK26" s="38">
        <f>-'A domestic'!BK26</f>
        <v>-0.010195281987189503</v>
      </c>
      <c r="BL26" s="38">
        <f>-'A domestic'!BL26</f>
        <v>-0.02341628845277679</v>
      </c>
      <c r="BM26" s="38">
        <f>-'A domestic'!BM26</f>
        <v>0</v>
      </c>
      <c r="BN26" s="38">
        <f>-'A domestic'!BN26</f>
        <v>0</v>
      </c>
    </row>
    <row r="27" spans="1:66" x14ac:dyDescent="0.25">
      <c r="A27" s="36" t="s">
        <v>272</v>
      </c>
      <c r="B27" s="27" t="s">
        <v>339</v>
      </c>
      <c r="C27" s="38">
        <f>-'A domestic'!C27</f>
        <v>-0.0029497227379334484</v>
      </c>
      <c r="D27" s="38">
        <f>-'A domestic'!D27</f>
        <v>-0.0003010403506159317</v>
      </c>
      <c r="E27" s="38">
        <f>-'A domestic'!E27</f>
        <v>-0.002389048385016866</v>
      </c>
      <c r="F27" s="38">
        <f>-'A domestic'!F27</f>
        <v>-0.0019391197204435737</v>
      </c>
      <c r="G27" s="38">
        <f>-'A domestic'!G27</f>
        <v>-0.0013424601492783308</v>
      </c>
      <c r="H27" s="38">
        <f>-'A domestic'!H27</f>
        <v>-0.0011769686557436948</v>
      </c>
      <c r="I27" s="38">
        <f>-'A domestic'!I27</f>
        <v>-0.0006851295211617895</v>
      </c>
      <c r="J27" s="38">
        <f>-'A domestic'!J27</f>
        <v>-0.0023066608025027603</v>
      </c>
      <c r="K27" s="38">
        <f>-'A domestic'!K27</f>
        <v>-0.0009638883083760187</v>
      </c>
      <c r="L27" s="38">
        <f>-'A domestic'!L27</f>
        <v>-0.0006309393943679799</v>
      </c>
      <c r="M27" s="38">
        <f>-'A domestic'!M27</f>
        <v>-0.0016541740830301784</v>
      </c>
      <c r="N27" s="38">
        <f>-'A domestic'!N27</f>
        <v>-0.0005928682497657326</v>
      </c>
      <c r="O27" s="38">
        <f>-'A domestic'!O27</f>
        <v>-0.0011878272095393906</v>
      </c>
      <c r="P27" s="38">
        <f>-'A domestic'!P27</f>
        <v>-0.0013815189484804797</v>
      </c>
      <c r="Q27" s="38">
        <f>-'A domestic'!Q27</f>
        <v>-0.0029237291502769375</v>
      </c>
      <c r="R27" s="38">
        <f>-'A domestic'!R27</f>
        <v>-0.0010496973540619096</v>
      </c>
      <c r="S27" s="38">
        <f>-'A domestic'!S27</f>
        <v>-0.0003651106400134198</v>
      </c>
      <c r="T27" s="38">
        <f>-'A domestic'!T27</f>
        <v>-0.0006874967720871641</v>
      </c>
      <c r="U27" s="38">
        <f>-'A domestic'!U27</f>
        <v>-0.0005692075663858255</v>
      </c>
      <c r="V27" s="38">
        <f>-'A domestic'!V27</f>
        <v>-0.0004821152311969262</v>
      </c>
      <c r="W27" s="38">
        <f>-'A domestic'!W27</f>
        <v>-0.0006266022329025534</v>
      </c>
      <c r="X27" s="38">
        <f>-'A domestic'!X27</f>
        <v>-0.0005996766960421338</v>
      </c>
      <c r="Y27" s="38">
        <f>-'A domestic'!Y27</f>
        <v>-0.0006070109152483817</v>
      </c>
      <c r="Z27" s="38">
        <f>-'A domestic'!Z27</f>
        <v>-0.0013729528818036325</v>
      </c>
      <c r="AA27" s="38">
        <f>1-'A domestic'!AA27</f>
        <v>0.95636778836902</v>
      </c>
      <c r="AB27" s="38">
        <f>-'A domestic'!AB27</f>
        <v>-0.00960841164320696</v>
      </c>
      <c r="AC27" s="38">
        <f>-'A domestic'!AC27</f>
        <v>-0.0007537393922034544</v>
      </c>
      <c r="AD27" s="38">
        <f>-'A domestic'!AD27</f>
        <v>-0.0005324285412221044</v>
      </c>
      <c r="AE27" s="38">
        <f>-'A domestic'!AE27</f>
        <v>-0.0004890375917222088</v>
      </c>
      <c r="AF27" s="38">
        <f>-'A domestic'!AF27</f>
        <v>-0.0008004322976751688</v>
      </c>
      <c r="AG27" s="38">
        <f>-'A domestic'!AG27</f>
        <v>-0.0004136473046746807</v>
      </c>
      <c r="AH27" s="38">
        <f>-'A domestic'!AH27</f>
        <v>-0.00008968036459144587</v>
      </c>
      <c r="AI27" s="38">
        <f>-'A domestic'!AI27</f>
        <v>-0.00014425403895491746</v>
      </c>
      <c r="AJ27" s="38">
        <f>-'A domestic'!AJ27</f>
        <v>-0.0004326357001520206</v>
      </c>
      <c r="AK27" s="38">
        <f>-'A domestic'!AK27</f>
        <v>-0.00041325889596882214</v>
      </c>
      <c r="AL27" s="38">
        <f>-'A domestic'!AL27</f>
        <v>-0.002145150327822367</v>
      </c>
      <c r="AM27" s="38">
        <f>-'A domestic'!AM27</f>
        <v>-0.0002322678834973217</v>
      </c>
      <c r="AN27" s="38">
        <f>-'A domestic'!AN27</f>
        <v>-0.0012035109839933617</v>
      </c>
      <c r="AO27" s="38">
        <f>-'A domestic'!AO27</f>
        <v>-0.0005308509180119925</v>
      </c>
      <c r="AP27" s="38">
        <f>-'A domestic'!AP27</f>
        <v>-0.00020493320211802408</v>
      </c>
      <c r="AQ27" s="38">
        <f>-'A domestic'!AQ27</f>
        <v>-0.0002451927069670321</v>
      </c>
      <c r="AR27" s="38">
        <f>-'A domestic'!AR27</f>
        <v>-0.00020215057301337208</v>
      </c>
      <c r="AS27" s="38">
        <f>-'A domestic'!AS27</f>
        <v>-0.0005605219117491175</v>
      </c>
      <c r="AT27" s="38">
        <f>-'A domestic'!AT27</f>
        <v>-0.0010547922909963361</v>
      </c>
      <c r="AU27" s="38">
        <f>-'A domestic'!AU27</f>
        <v>-0.0003375803671442236</v>
      </c>
      <c r="AV27" s="38">
        <f>-'A domestic'!AV27</f>
        <v>-0.0015672869656048747</v>
      </c>
      <c r="AW27" s="38">
        <f>-'A domestic'!AW27</f>
        <v>-0.0007048880791657318</v>
      </c>
      <c r="AX27" s="38">
        <f>-'A domestic'!AX27</f>
        <v>-0.00032838059716619705</v>
      </c>
      <c r="AY27" s="38">
        <f>-'A domestic'!AY27</f>
        <v>-0.0008799560513569881</v>
      </c>
      <c r="AZ27" s="38">
        <f>-'A domestic'!AZ27</f>
        <v>-0.00030507234340072066</v>
      </c>
      <c r="BA27" s="38">
        <f>-'A domestic'!BA27</f>
        <v>-0.00017219102124734146</v>
      </c>
      <c r="BB27" s="38">
        <f>-'A domestic'!BB27</f>
        <v>-0.000345452355099491</v>
      </c>
      <c r="BC27" s="38">
        <f>-'A domestic'!BC27</f>
        <v>-0.0007592968018324676</v>
      </c>
      <c r="BD27" s="38">
        <f>-'A domestic'!BD27</f>
        <v>-0.001952801700344967</v>
      </c>
      <c r="BE27" s="38">
        <f>-'A domestic'!BE27</f>
        <v>-0.001238595810443052</v>
      </c>
      <c r="BF27" s="38">
        <f>-'A domestic'!BF27</f>
        <v>-0.0013091004767903558</v>
      </c>
      <c r="BG27" s="38">
        <f>-'A domestic'!BG27</f>
        <v>-0.001558983733674749</v>
      </c>
      <c r="BH27" s="38">
        <f>-'A domestic'!BH27</f>
        <v>-0.0015410035245382223</v>
      </c>
      <c r="BI27" s="38">
        <f>-'A domestic'!BI27</f>
        <v>-0.003678228457490857</v>
      </c>
      <c r="BJ27" s="38">
        <f>-'A domestic'!BJ27</f>
        <v>-0.001651114977067848</v>
      </c>
      <c r="BK27" s="38">
        <f>-'A domestic'!BK27</f>
        <v>-0.0005686611466958288</v>
      </c>
      <c r="BL27" s="38">
        <f>-'A domestic'!BL27</f>
        <v>-0.002013369067628728</v>
      </c>
      <c r="BM27" s="38">
        <f>-'A domestic'!BM27</f>
        <v>0</v>
      </c>
      <c r="BN27" s="38">
        <f>-'A domestic'!BN27</f>
        <v>0</v>
      </c>
    </row>
    <row r="28" spans="1:66" x14ac:dyDescent="0.25">
      <c r="A28" s="36" t="s">
        <v>273</v>
      </c>
      <c r="B28" s="27" t="s">
        <v>340</v>
      </c>
      <c r="C28" s="38">
        <f>-'A domestic'!C28</f>
        <v>-0.003907767265706353</v>
      </c>
      <c r="D28" s="38">
        <f>-'A domestic'!D28</f>
        <v>-0.001290630439342771</v>
      </c>
      <c r="E28" s="38">
        <f>-'A domestic'!E28</f>
        <v>-0.0030881165204053236</v>
      </c>
      <c r="F28" s="38">
        <f>-'A domestic'!F28</f>
        <v>-0.014252346316498861</v>
      </c>
      <c r="G28" s="38">
        <f>-'A domestic'!G28</f>
        <v>-0.005341880341880341</v>
      </c>
      <c r="H28" s="38">
        <f>-'A domestic'!H28</f>
        <v>-0.00631610567421859</v>
      </c>
      <c r="I28" s="38">
        <f>-'A domestic'!I28</f>
        <v>-0.006275922195084832</v>
      </c>
      <c r="J28" s="38">
        <f>-'A domestic'!J28</f>
        <v>-0.029485805181535773</v>
      </c>
      <c r="K28" s="38">
        <f>-'A domestic'!K28</f>
        <v>-0.004953077974014821</v>
      </c>
      <c r="L28" s="38">
        <f>-'A domestic'!L28</f>
        <v>-0.003965275006001732</v>
      </c>
      <c r="M28" s="38">
        <f>-'A domestic'!M28</f>
        <v>-0.009286508403636125</v>
      </c>
      <c r="N28" s="38">
        <f>-'A domestic'!N28</f>
        <v>-0.002673693173591717</v>
      </c>
      <c r="O28" s="38">
        <f>-'A domestic'!O28</f>
        <v>-0.015807799579523742</v>
      </c>
      <c r="P28" s="38">
        <f>-'A domestic'!P28</f>
        <v>-0.010161237407560132</v>
      </c>
      <c r="Q28" s="38">
        <f>-'A domestic'!Q28</f>
        <v>-0.04046375982390478</v>
      </c>
      <c r="R28" s="38">
        <f>-'A domestic'!R28</f>
        <v>-0.010185952102378529</v>
      </c>
      <c r="S28" s="38">
        <f>-'A domestic'!S28</f>
        <v>-0.0014096334570028607</v>
      </c>
      <c r="T28" s="38">
        <f>-'A domestic'!T28</f>
        <v>-0.01197111215903833</v>
      </c>
      <c r="U28" s="38">
        <f>-'A domestic'!U28</f>
        <v>-0.0029195615304774074</v>
      </c>
      <c r="V28" s="38">
        <f>-'A domestic'!V28</f>
        <v>-0.002082211079302901</v>
      </c>
      <c r="W28" s="38">
        <f>-'A domestic'!W28</f>
        <v>-0.002096735658870416</v>
      </c>
      <c r="X28" s="38">
        <f>-'A domestic'!X28</f>
        <v>-0.003864860945724794</v>
      </c>
      <c r="Y28" s="38">
        <f>-'A domestic'!Y28</f>
        <v>-0.002192862411264695</v>
      </c>
      <c r="Z28" s="38">
        <f>-'A domestic'!Z28</f>
        <v>-0.003969205352623248</v>
      </c>
      <c r="AA28" s="38">
        <f>-'A domestic'!AA28</f>
        <v>-0.0431261697763295</v>
      </c>
      <c r="AB28" s="38">
        <f>1-'A domestic'!AB28</f>
        <v>0.8462334200716382</v>
      </c>
      <c r="AC28" s="38">
        <f>-'A domestic'!AC28</f>
        <v>-0.0051162416552564</v>
      </c>
      <c r="AD28" s="38">
        <f>-'A domestic'!AD28</f>
        <v>-0.0028174651330689815</v>
      </c>
      <c r="AE28" s="38">
        <f>-'A domestic'!AE28</f>
        <v>-0.002370235103446287</v>
      </c>
      <c r="AF28" s="38">
        <f>-'A domestic'!AF28</f>
        <v>-0.004175951291749811</v>
      </c>
      <c r="AG28" s="38">
        <f>-'A domestic'!AG28</f>
        <v>-0.001895084849500502</v>
      </c>
      <c r="AH28" s="38">
        <f>-'A domestic'!AH28</f>
        <v>-0.0006844027824084027</v>
      </c>
      <c r="AI28" s="38">
        <f>-'A domestic'!AI28</f>
        <v>-0.0010047167274579339</v>
      </c>
      <c r="AJ28" s="38">
        <f>-'A domestic'!AJ28</f>
        <v>-0.0019112481943371741</v>
      </c>
      <c r="AK28" s="38">
        <f>-'A domestic'!AK28</f>
        <v>-0.0018447821737971708</v>
      </c>
      <c r="AL28" s="38">
        <f>-'A domestic'!AL28</f>
        <v>-0.0052248115515686104</v>
      </c>
      <c r="AM28" s="38">
        <f>-'A domestic'!AM28</f>
        <v>-0.0014021930787785784</v>
      </c>
      <c r="AN28" s="38">
        <f>-'A domestic'!AN28</f>
        <v>-0.0019411467483763899</v>
      </c>
      <c r="AO28" s="38">
        <f>-'A domestic'!AO28</f>
        <v>-0.0024120611187131344</v>
      </c>
      <c r="AP28" s="38">
        <f>-'A domestic'!AP28</f>
        <v>-0.0014309036728674606</v>
      </c>
      <c r="AQ28" s="38">
        <f>-'A domestic'!AQ28</f>
        <v>-0.000758827087250854</v>
      </c>
      <c r="AR28" s="38">
        <f>-'A domestic'!AR28</f>
        <v>-0.0007211117234620044</v>
      </c>
      <c r="AS28" s="38">
        <f>-'A domestic'!AS28</f>
        <v>-0.0007686698766851796</v>
      </c>
      <c r="AT28" s="38">
        <f>-'A domestic'!AT28</f>
        <v>-0.003608971681373626</v>
      </c>
      <c r="AU28" s="38">
        <f>-'A domestic'!AU28</f>
        <v>-0.002012077757774975</v>
      </c>
      <c r="AV28" s="38">
        <f>-'A domestic'!AV28</f>
        <v>-0.002322831678107623</v>
      </c>
      <c r="AW28" s="38">
        <f>-'A domestic'!AW28</f>
        <v>-0.002197328755157879</v>
      </c>
      <c r="AX28" s="38">
        <f>-'A domestic'!AX28</f>
        <v>-0.0032699062638454116</v>
      </c>
      <c r="AY28" s="38">
        <f>-'A domestic'!AY28</f>
        <v>-0.006245721582396946</v>
      </c>
      <c r="AZ28" s="38">
        <f>-'A domestic'!AZ28</f>
        <v>-0.0018586613946691593</v>
      </c>
      <c r="BA28" s="38">
        <f>-'A domestic'!BA28</f>
        <v>-0.0007746448935915312</v>
      </c>
      <c r="BB28" s="38">
        <f>-'A domestic'!BB28</f>
        <v>-0.0014408474672279001</v>
      </c>
      <c r="BC28" s="38">
        <f>-'A domestic'!BC28</f>
        <v>-0.005504862633883851</v>
      </c>
      <c r="BD28" s="38">
        <f>-'A domestic'!BD28</f>
        <v>-0.01043127723700347</v>
      </c>
      <c r="BE28" s="38">
        <f>-'A domestic'!BE28</f>
        <v>-0.0014987062260435767</v>
      </c>
      <c r="BF28" s="38">
        <f>-'A domestic'!BF28</f>
        <v>-0.002949323085264148</v>
      </c>
      <c r="BG28" s="38">
        <f>-'A domestic'!BG28</f>
        <v>-0.003574246392832916</v>
      </c>
      <c r="BH28" s="38">
        <f>-'A domestic'!BH28</f>
        <v>-0.0037418760179526245</v>
      </c>
      <c r="BI28" s="38">
        <f>-'A domestic'!BI28</f>
        <v>-0.0048990374570653875</v>
      </c>
      <c r="BJ28" s="38">
        <f>-'A domestic'!BJ28</f>
        <v>-0.002249220019265884</v>
      </c>
      <c r="BK28" s="38">
        <f>-'A domestic'!BK28</f>
        <v>-0.002349632869864084</v>
      </c>
      <c r="BL28" s="38">
        <f>-'A domestic'!BL28</f>
        <v>-0.006384331787947049</v>
      </c>
      <c r="BM28" s="38">
        <f>-'A domestic'!BM28</f>
        <v>0</v>
      </c>
      <c r="BN28" s="38">
        <f>-'A domestic'!BN28</f>
        <v>0</v>
      </c>
    </row>
    <row r="29" spans="1:66" x14ac:dyDescent="0.25">
      <c r="A29" s="36" t="s">
        <v>274</v>
      </c>
      <c r="B29" s="27" t="s">
        <v>341</v>
      </c>
      <c r="C29" s="38">
        <f>-'A domestic'!C29</f>
        <v>-0.011713874974141702</v>
      </c>
      <c r="D29" s="38">
        <f>-'A domestic'!D29</f>
        <v>-0.009562834967438002</v>
      </c>
      <c r="E29" s="38">
        <f>-'A domestic'!E29</f>
        <v>-0.017327387860647893</v>
      </c>
      <c r="F29" s="38">
        <f>-'A domestic'!F29</f>
        <v>-0.01277321664337642</v>
      </c>
      <c r="G29" s="38">
        <f>-'A domestic'!G29</f>
        <v>-0.005356081208353935</v>
      </c>
      <c r="H29" s="38">
        <f>-'A domestic'!H29</f>
        <v>-0.005900653305437419</v>
      </c>
      <c r="I29" s="38">
        <f>-'A domestic'!I29</f>
        <v>-0.0129382551770842</v>
      </c>
      <c r="J29" s="38">
        <f>-'A domestic'!J29</f>
        <v>-0.007048653282205715</v>
      </c>
      <c r="K29" s="38">
        <f>-'A domestic'!K29</f>
        <v>-0.010382413445531069</v>
      </c>
      <c r="L29" s="38">
        <f>-'A domestic'!L29</f>
        <v>-0.00487283586410135</v>
      </c>
      <c r="M29" s="38">
        <f>-'A domestic'!M29</f>
        <v>-0.008376295056624378</v>
      </c>
      <c r="N29" s="38">
        <f>-'A domestic'!N29</f>
        <v>-0.009093786213270026</v>
      </c>
      <c r="O29" s="38">
        <f>-'A domestic'!O29</f>
        <v>-0.008550786339931036</v>
      </c>
      <c r="P29" s="38">
        <f>-'A domestic'!P29</f>
        <v>-0.014350565700406031</v>
      </c>
      <c r="Q29" s="38">
        <f>-'A domestic'!Q29</f>
        <v>-0.008861777957899256</v>
      </c>
      <c r="R29" s="38">
        <f>-'A domestic'!R29</f>
        <v>-0.008990823427657836</v>
      </c>
      <c r="S29" s="38">
        <f>-'A domestic'!S29</f>
        <v>-0.005202954281254174</v>
      </c>
      <c r="T29" s="38">
        <f>-'A domestic'!T29</f>
        <v>-0.007100240351363019</v>
      </c>
      <c r="U29" s="38">
        <f>-'A domestic'!U29</f>
        <v>-0.0066371272658523285</v>
      </c>
      <c r="V29" s="38">
        <f>-'A domestic'!V29</f>
        <v>-0.005346851724482318</v>
      </c>
      <c r="W29" s="38">
        <f>-'A domestic'!W29</f>
        <v>-0.005671666292903931</v>
      </c>
      <c r="X29" s="38">
        <f>-'A domestic'!X29</f>
        <v>-0.006524653891183859</v>
      </c>
      <c r="Y29" s="38">
        <f>-'A domestic'!Y29</f>
        <v>-0.013862718216774667</v>
      </c>
      <c r="Z29" s="38">
        <f>-'A domestic'!Z29</f>
        <v>-0.024581982011424183</v>
      </c>
      <c r="AA29" s="38">
        <f>-'A domestic'!AA29</f>
        <v>-0.04610967851374794</v>
      </c>
      <c r="AB29" s="38">
        <f>-'A domestic'!AB29</f>
        <v>-0.029688719112379542</v>
      </c>
      <c r="AC29" s="38">
        <f>1-'A domestic'!AC29</f>
        <v>0.8184369165977322</v>
      </c>
      <c r="AD29" s="38">
        <f>-'A domestic'!AD29</f>
        <v>-0.007443661158833304</v>
      </c>
      <c r="AE29" s="38">
        <f>-'A domestic'!AE29</f>
        <v>-0.007227872339797775</v>
      </c>
      <c r="AF29" s="38">
        <f>-'A domestic'!AF29</f>
        <v>-0.009406328500376886</v>
      </c>
      <c r="AG29" s="38">
        <f>-'A domestic'!AG29</f>
        <v>-0.012616760823015678</v>
      </c>
      <c r="AH29" s="38">
        <f>-'A domestic'!AH29</f>
        <v>-0.004514054715320625</v>
      </c>
      <c r="AI29" s="38">
        <f>-'A domestic'!AI29</f>
        <v>-0.007203844243599517</v>
      </c>
      <c r="AJ29" s="38">
        <f>-'A domestic'!AJ29</f>
        <v>-0.025106781724577712</v>
      </c>
      <c r="AK29" s="38">
        <f>-'A domestic'!AK29</f>
        <v>-0.010723964516497476</v>
      </c>
      <c r="AL29" s="38">
        <f>-'A domestic'!AL29</f>
        <v>-0.013119654234348297</v>
      </c>
      <c r="AM29" s="38">
        <f>-'A domestic'!AM29</f>
        <v>-0.0043136755172479245</v>
      </c>
      <c r="AN29" s="38">
        <f>-'A domestic'!AN29</f>
        <v>-0.008163825832201481</v>
      </c>
      <c r="AO29" s="38">
        <f>-'A domestic'!AO29</f>
        <v>-0.017190799668247218</v>
      </c>
      <c r="AP29" s="38">
        <f>-'A domestic'!AP29</f>
        <v>-0.004354490350449383</v>
      </c>
      <c r="AQ29" s="38">
        <f>-'A domestic'!AQ29</f>
        <v>-0.003844468250001168</v>
      </c>
      <c r="AR29" s="38">
        <f>-'A domestic'!AR29</f>
        <v>-0.004815969446598474</v>
      </c>
      <c r="AS29" s="38">
        <f>-'A domestic'!AS29</f>
        <v>-0.007080885399769369</v>
      </c>
      <c r="AT29" s="38">
        <f>-'A domestic'!AT29</f>
        <v>-0.05193815830856881</v>
      </c>
      <c r="AU29" s="38">
        <f>-'A domestic'!AU29</f>
        <v>-0.007151800578542905</v>
      </c>
      <c r="AV29" s="38">
        <f>-'A domestic'!AV29</f>
        <v>-0.02367566704473636</v>
      </c>
      <c r="AW29" s="38">
        <f>-'A domestic'!AW29</f>
        <v>-0.009406652009664012</v>
      </c>
      <c r="AX29" s="38">
        <f>-'A domestic'!AX29</f>
        <v>-0.006718192111336658</v>
      </c>
      <c r="AY29" s="38">
        <f>-'A domestic'!AY29</f>
        <v>-0.011222512127047956</v>
      </c>
      <c r="AZ29" s="38">
        <f>-'A domestic'!AZ29</f>
        <v>-0.006538427715768114</v>
      </c>
      <c r="BA29" s="38">
        <f>-'A domestic'!BA29</f>
        <v>-0.005565505801463323</v>
      </c>
      <c r="BB29" s="38">
        <f>-'A domestic'!BB29</f>
        <v>-0.005385227244622551</v>
      </c>
      <c r="BC29" s="38">
        <f>-'A domestic'!BC29</f>
        <v>-0.01226142878814663</v>
      </c>
      <c r="BD29" s="38">
        <f>-'A domestic'!BD29</f>
        <v>-0.025186854040219614</v>
      </c>
      <c r="BE29" s="38">
        <f>-'A domestic'!BE29</f>
        <v>-0.01260222254606581</v>
      </c>
      <c r="BF29" s="38">
        <f>-'A domestic'!BF29</f>
        <v>-0.009294142973322064</v>
      </c>
      <c r="BG29" s="38">
        <f>-'A domestic'!BG29</f>
        <v>-0.011671814097875334</v>
      </c>
      <c r="BH29" s="38">
        <f>-'A domestic'!BH29</f>
        <v>-0.015976946482531798</v>
      </c>
      <c r="BI29" s="38">
        <f>-'A domestic'!BI29</f>
        <v>-0.017645547529324873</v>
      </c>
      <c r="BJ29" s="38">
        <f>-'A domestic'!BJ29</f>
        <v>-0.014315414144609148</v>
      </c>
      <c r="BK29" s="38">
        <f>-'A domestic'!BK29</f>
        <v>-0.009810967036400562</v>
      </c>
      <c r="BL29" s="38">
        <f>-'A domestic'!BL29</f>
        <v>-0.008652819538802705</v>
      </c>
      <c r="BM29" s="38">
        <f>-'A domestic'!BM29</f>
        <v>0</v>
      </c>
      <c r="BN29" s="38">
        <f>-'A domestic'!BN29</f>
        <v>0</v>
      </c>
    </row>
    <row r="30" spans="1:66" x14ac:dyDescent="0.25">
      <c r="A30" s="36" t="s">
        <v>275</v>
      </c>
      <c r="B30" s="27" t="s">
        <v>342</v>
      </c>
      <c r="C30" s="38">
        <f>-'A domestic'!C30</f>
        <v>-0.005210589115336306</v>
      </c>
      <c r="D30" s="38">
        <f>-'A domestic'!D30</f>
        <v>-0.00639230361520638</v>
      </c>
      <c r="E30" s="38">
        <f>-'A domestic'!E30</f>
        <v>-0.010268835814007154</v>
      </c>
      <c r="F30" s="38">
        <f>-'A domestic'!F30</f>
        <v>-0.0043584286519629</v>
      </c>
      <c r="G30" s="38">
        <f>-'A domestic'!G30</f>
        <v>-0.004005085823267641</v>
      </c>
      <c r="H30" s="38">
        <f>-'A domestic'!H30</f>
        <v>-0.004464136711057708</v>
      </c>
      <c r="I30" s="38">
        <f>-'A domestic'!I30</f>
        <v>-0.0048445615934834055</v>
      </c>
      <c r="J30" s="38">
        <f>-'A domestic'!J30</f>
        <v>-0.003244568363015059</v>
      </c>
      <c r="K30" s="38">
        <f>-'A domestic'!K30</f>
        <v>-0.004930331347268485</v>
      </c>
      <c r="L30" s="38">
        <f>-'A domestic'!L30</f>
        <v>-0.0017370578901129508</v>
      </c>
      <c r="M30" s="38">
        <f>-'A domestic'!M30</f>
        <v>-0.003110263301587752</v>
      </c>
      <c r="N30" s="38">
        <f>-'A domestic'!N30</f>
        <v>-0.0025014572771550085</v>
      </c>
      <c r="O30" s="38">
        <f>-'A domestic'!O30</f>
        <v>-0.0036615796756542234</v>
      </c>
      <c r="P30" s="38">
        <f>-'A domestic'!P30</f>
        <v>-0.006328952001998538</v>
      </c>
      <c r="Q30" s="38">
        <f>-'A domestic'!Q30</f>
        <v>-0.0024985894899118735</v>
      </c>
      <c r="R30" s="38">
        <f>-'A domestic'!R30</f>
        <v>-0.0033370808430152887</v>
      </c>
      <c r="S30" s="38">
        <f>-'A domestic'!S30</f>
        <v>-0.003169824192843781</v>
      </c>
      <c r="T30" s="38">
        <f>-'A domestic'!T30</f>
        <v>-0.0038654499522333802</v>
      </c>
      <c r="U30" s="38">
        <f>-'A domestic'!U30</f>
        <v>-0.0057935662081538145</v>
      </c>
      <c r="V30" s="38">
        <f>-'A domestic'!V30</f>
        <v>-0.03407958415868943</v>
      </c>
      <c r="W30" s="38">
        <f>-'A domestic'!W30</f>
        <v>-0.008393904882513912</v>
      </c>
      <c r="X30" s="38">
        <f>-'A domestic'!X30</f>
        <v>-0.003926292983675507</v>
      </c>
      <c r="Y30" s="38">
        <f>-'A domestic'!Y30</f>
        <v>-0.0070894982245843065</v>
      </c>
      <c r="Z30" s="38">
        <f>-'A domestic'!Z30</f>
        <v>-0.001346701051207231</v>
      </c>
      <c r="AA30" s="38">
        <f>-'A domestic'!AA30</f>
        <v>-0.004497357891330719</v>
      </c>
      <c r="AB30" s="38">
        <f>-'A domestic'!AB30</f>
        <v>-0.0088577652341315</v>
      </c>
      <c r="AC30" s="38">
        <f>-'A domestic'!AC30</f>
        <v>-0.004011999633376147</v>
      </c>
      <c r="AD30" s="38">
        <f>1-'A domestic'!AD30</f>
        <v>0.9562003063617949</v>
      </c>
      <c r="AE30" s="38">
        <f>-'A domestic'!AE30</f>
        <v>-0.005359668169355096</v>
      </c>
      <c r="AF30" s="38">
        <f>-'A domestic'!AF30</f>
        <v>-0.006039463310679696</v>
      </c>
      <c r="AG30" s="38">
        <f>-'A domestic'!AG30</f>
        <v>-0.026420070364074382</v>
      </c>
      <c r="AH30" s="38">
        <f>-'A domestic'!AH30</f>
        <v>-0.0018652657649713645</v>
      </c>
      <c r="AI30" s="38">
        <f>-'A domestic'!AI30</f>
        <v>-0.007389856030672964</v>
      </c>
      <c r="AJ30" s="38">
        <f>-'A domestic'!AJ30</f>
        <v>-0.008306188109445979</v>
      </c>
      <c r="AK30" s="38">
        <f>-'A domestic'!AK30</f>
        <v>-0.033422053626744844</v>
      </c>
      <c r="AL30" s="38">
        <f>-'A domestic'!AL30</f>
        <v>-0.0036631249886636347</v>
      </c>
      <c r="AM30" s="38">
        <f>-'A domestic'!AM30</f>
        <v>-0.0024361014784709365</v>
      </c>
      <c r="AN30" s="38">
        <f>-'A domestic'!AN30</f>
        <v>-0.00527933970879322</v>
      </c>
      <c r="AO30" s="38">
        <f>-'A domestic'!AO30</f>
        <v>-0.004192792972788373</v>
      </c>
      <c r="AP30" s="38">
        <f>-'A domestic'!AP30</f>
        <v>-0.001824622175387259</v>
      </c>
      <c r="AQ30" s="38">
        <f>-'A domestic'!AQ30</f>
        <v>-0.0009218095317646193</v>
      </c>
      <c r="AR30" s="38">
        <f>-'A domestic'!AR30</f>
        <v>-0.0013774156183377242</v>
      </c>
      <c r="AS30" s="38">
        <f>-'A domestic'!AS30</f>
        <v>-0.0028071065826793915</v>
      </c>
      <c r="AT30" s="38">
        <f>-'A domestic'!AT30</f>
        <v>-0.00044615978211013085</v>
      </c>
      <c r="AU30" s="38">
        <f>-'A domestic'!AU30</f>
        <v>-0.0021228408040480013</v>
      </c>
      <c r="AV30" s="38">
        <f>-'A domestic'!AV30</f>
        <v>-0.002759254642206761</v>
      </c>
      <c r="AW30" s="38">
        <f>-'A domestic'!AW30</f>
        <v>-0.004009839928102231</v>
      </c>
      <c r="AX30" s="38">
        <f>-'A domestic'!AX30</f>
        <v>-0.0036961639702198755</v>
      </c>
      <c r="AY30" s="38">
        <f>-'A domestic'!AY30</f>
        <v>-0.004906738177434043</v>
      </c>
      <c r="AZ30" s="38">
        <f>-'A domestic'!AZ30</f>
        <v>-0.02060948243011292</v>
      </c>
      <c r="BA30" s="38">
        <f>-'A domestic'!BA30</f>
        <v>-0.0018107968493766555</v>
      </c>
      <c r="BB30" s="38">
        <f>-'A domestic'!BB30</f>
        <v>-0.003145770522303217</v>
      </c>
      <c r="BC30" s="38">
        <f>-'A domestic'!BC30</f>
        <v>-0.0033871376218792826</v>
      </c>
      <c r="BD30" s="38">
        <f>-'A domestic'!BD30</f>
        <v>-0.0022987568030295924</v>
      </c>
      <c r="BE30" s="38">
        <f>-'A domestic'!BE30</f>
        <v>-0.001151751127709978</v>
      </c>
      <c r="BF30" s="38">
        <f>-'A domestic'!BF30</f>
        <v>-0.0024234185390122945</v>
      </c>
      <c r="BG30" s="38">
        <f>-'A domestic'!BG30</f>
        <v>-0.0024921977041460885</v>
      </c>
      <c r="BH30" s="38">
        <f>-'A domestic'!BH30</f>
        <v>-0.003040983449159539</v>
      </c>
      <c r="BI30" s="38">
        <f>-'A domestic'!BI30</f>
        <v>-0.004423237976406666</v>
      </c>
      <c r="BJ30" s="38">
        <f>-'A domestic'!BJ30</f>
        <v>-0.004784840337584289</v>
      </c>
      <c r="BK30" s="38">
        <f>-'A domestic'!BK30</f>
        <v>-0.007351976253710358</v>
      </c>
      <c r="BL30" s="38">
        <f>-'A domestic'!BL30</f>
        <v>-0.0030486947841754284</v>
      </c>
      <c r="BM30" s="38">
        <f>-'A domestic'!BM30</f>
        <v>0</v>
      </c>
      <c r="BN30" s="38">
        <f>-'A domestic'!BN30</f>
        <v>0</v>
      </c>
    </row>
    <row r="31" spans="1:66" x14ac:dyDescent="0.25">
      <c r="A31" s="36" t="s">
        <v>276</v>
      </c>
      <c r="B31" s="27" t="s">
        <v>343</v>
      </c>
      <c r="C31" s="38">
        <f>-'A domestic'!C31</f>
        <v>-0.0439555298354583</v>
      </c>
      <c r="D31" s="38">
        <f>-'A domestic'!D31</f>
        <v>-0.03386223560891015</v>
      </c>
      <c r="E31" s="38">
        <f>-'A domestic'!E31</f>
        <v>-0.0408174346235552</v>
      </c>
      <c r="F31" s="38">
        <f>-'A domestic'!F31</f>
        <v>-0.01983006994419522</v>
      </c>
      <c r="G31" s="38">
        <f>-'A domestic'!G31</f>
        <v>-0.06873763862400224</v>
      </c>
      <c r="H31" s="38">
        <f>-'A domestic'!H31</f>
        <v>-0.06632789292747238</v>
      </c>
      <c r="I31" s="38">
        <f>-'A domestic'!I31</f>
        <v>-0.05931660168968442</v>
      </c>
      <c r="J31" s="38">
        <f>-'A domestic'!J31</f>
        <v>-0.04781355904087743</v>
      </c>
      <c r="K31" s="38">
        <f>-'A domestic'!K31</f>
        <v>-0.04378156983001161</v>
      </c>
      <c r="L31" s="38">
        <f>-'A domestic'!L31</f>
        <v>-0.02280804582732319</v>
      </c>
      <c r="M31" s="38">
        <f>-'A domestic'!M31</f>
        <v>-0.054197563256754705</v>
      </c>
      <c r="N31" s="38">
        <f>-'A domestic'!N31</f>
        <v>-0.044486379100896346</v>
      </c>
      <c r="O31" s="38">
        <f>-'A domestic'!O31</f>
        <v>-0.04779533047690506</v>
      </c>
      <c r="P31" s="38">
        <f>-'A domestic'!P31</f>
        <v>-0.053819418317315945</v>
      </c>
      <c r="Q31" s="38">
        <f>-'A domestic'!Q31</f>
        <v>-0.04242675280711375</v>
      </c>
      <c r="R31" s="38">
        <f>-'A domestic'!R31</f>
        <v>-0.0423808307120231</v>
      </c>
      <c r="S31" s="38">
        <f>-'A domestic'!S31</f>
        <v>-0.04936193724131083</v>
      </c>
      <c r="T31" s="38">
        <f>-'A domestic'!T31</f>
        <v>-0.05256015337225085</v>
      </c>
      <c r="U31" s="38">
        <f>-'A domestic'!U31</f>
        <v>-0.04916723338547905</v>
      </c>
      <c r="V31" s="38">
        <f>-'A domestic'!V31</f>
        <v>-0.039602534522149055</v>
      </c>
      <c r="W31" s="38">
        <f>-'A domestic'!W31</f>
        <v>-0.0397672557460524</v>
      </c>
      <c r="X31" s="38">
        <f>-'A domestic'!X31</f>
        <v>-0.06439649094484617</v>
      </c>
      <c r="Y31" s="38">
        <f>-'A domestic'!Y31</f>
        <v>-0.0513793988523966</v>
      </c>
      <c r="Z31" s="38">
        <f>-'A domestic'!Z31</f>
        <v>-0.016397750593144036</v>
      </c>
      <c r="AA31" s="38">
        <f>-'A domestic'!AA31</f>
        <v>-0.016281718489628994</v>
      </c>
      <c r="AB31" s="38">
        <f>-'A domestic'!AB31</f>
        <v>-0.030018631993361838</v>
      </c>
      <c r="AC31" s="38">
        <f>-'A domestic'!AC31</f>
        <v>-0.04048715618757536</v>
      </c>
      <c r="AD31" s="38">
        <f>-'A domestic'!AD31</f>
        <v>-0.02816603598212635</v>
      </c>
      <c r="AE31" s="38">
        <f>1-'A domestic'!AE31</f>
        <v>0.9479588311939144</v>
      </c>
      <c r="AF31" s="38">
        <f>-'A domestic'!AF31</f>
        <v>-0.02466236111647637</v>
      </c>
      <c r="AG31" s="38">
        <f>-'A domestic'!AG31</f>
        <v>-0.017598271021610417</v>
      </c>
      <c r="AH31" s="38">
        <f>-'A domestic'!AH31</f>
        <v>-0.016733326210395284</v>
      </c>
      <c r="AI31" s="38">
        <f>-'A domestic'!AI31</f>
        <v>-0.023963253181655694</v>
      </c>
      <c r="AJ31" s="38">
        <f>-'A domestic'!AJ31</f>
        <v>-0.013810816615881818</v>
      </c>
      <c r="AK31" s="38">
        <f>-'A domestic'!AK31</f>
        <v>-0.011965817882273131</v>
      </c>
      <c r="AL31" s="38">
        <f>-'A domestic'!AL31</f>
        <v>-0.04578089454154384</v>
      </c>
      <c r="AM31" s="38">
        <f>-'A domestic'!AM31</f>
        <v>-0.034383780652356435</v>
      </c>
      <c r="AN31" s="38">
        <f>-'A domestic'!AN31</f>
        <v>-0.021449381846163827</v>
      </c>
      <c r="AO31" s="38">
        <f>-'A domestic'!AO31</f>
        <v>-0.025114940258943737</v>
      </c>
      <c r="AP31" s="38">
        <f>-'A domestic'!AP31</f>
        <v>-0.02134516738660907</v>
      </c>
      <c r="AQ31" s="38">
        <f>-'A domestic'!AQ31</f>
        <v>-0.0029962404983332044</v>
      </c>
      <c r="AR31" s="38">
        <f>-'A domestic'!AR31</f>
        <v>-0.0031464200778641136</v>
      </c>
      <c r="AS31" s="38">
        <f>-'A domestic'!AS31</f>
        <v>-0.0169566711743978</v>
      </c>
      <c r="AT31" s="38">
        <f>-'A domestic'!AT31</f>
        <v>-0.0031164791922990392</v>
      </c>
      <c r="AU31" s="38">
        <f>-'A domestic'!AU31</f>
        <v>-0.011896180456283784</v>
      </c>
      <c r="AV31" s="38">
        <f>-'A domestic'!AV31</f>
        <v>-0.01531360680721701</v>
      </c>
      <c r="AW31" s="38">
        <f>-'A domestic'!AW31</f>
        <v>-0.014096539940196497</v>
      </c>
      <c r="AX31" s="38">
        <f>-'A domestic'!AX31</f>
        <v>-0.0204719529958214</v>
      </c>
      <c r="AY31" s="38">
        <f>-'A domestic'!AY31</f>
        <v>-0.02385959047631923</v>
      </c>
      <c r="AZ31" s="38">
        <f>-'A domestic'!AZ31</f>
        <v>-0.01889928595700977</v>
      </c>
      <c r="BA31" s="38">
        <f>-'A domestic'!BA31</f>
        <v>-0.004957469676559993</v>
      </c>
      <c r="BB31" s="38">
        <f>-'A domestic'!BB31</f>
        <v>-0.013570772656448828</v>
      </c>
      <c r="BC31" s="38">
        <f>-'A domestic'!BC31</f>
        <v>-0.020349154289110133</v>
      </c>
      <c r="BD31" s="38">
        <f>-'A domestic'!BD31</f>
        <v>-0.008835776852972424</v>
      </c>
      <c r="BE31" s="38">
        <f>-'A domestic'!BE31</f>
        <v>-0.007053059135721718</v>
      </c>
      <c r="BF31" s="38">
        <f>-'A domestic'!BF31</f>
        <v>-0.032994530465149656</v>
      </c>
      <c r="BG31" s="38">
        <f>-'A domestic'!BG31</f>
        <v>-0.016709325242036235</v>
      </c>
      <c r="BH31" s="38">
        <f>-'A domestic'!BH31</f>
        <v>-0.018335803477753855</v>
      </c>
      <c r="BI31" s="38">
        <f>-'A domestic'!BI31</f>
        <v>-0.019737192478739722</v>
      </c>
      <c r="BJ31" s="38">
        <f>-'A domestic'!BJ31</f>
        <v>-0.013444711227409317</v>
      </c>
      <c r="BK31" s="38">
        <f>-'A domestic'!BK31</f>
        <v>-0.03825027339478207</v>
      </c>
      <c r="BL31" s="38">
        <f>-'A domestic'!BL31</f>
        <v>-0.016896176242987553</v>
      </c>
      <c r="BM31" s="38">
        <f>-'A domestic'!BM31</f>
        <v>0</v>
      </c>
      <c r="BN31" s="38">
        <f>-'A domestic'!BN31</f>
        <v>0</v>
      </c>
    </row>
    <row r="32" spans="1:66" x14ac:dyDescent="0.25">
      <c r="A32" s="36" t="s">
        <v>277</v>
      </c>
      <c r="B32" s="27" t="s">
        <v>344</v>
      </c>
      <c r="C32" s="38">
        <f>-'A domestic'!C32</f>
        <v>-0.016691062935390476</v>
      </c>
      <c r="D32" s="38">
        <f>-'A domestic'!D32</f>
        <v>-0.010939934443659817</v>
      </c>
      <c r="E32" s="38">
        <f>-'A domestic'!E32</f>
        <v>-0.0255940382383483</v>
      </c>
      <c r="F32" s="38">
        <f>-'A domestic'!F32</f>
        <v>-0.008622288491801895</v>
      </c>
      <c r="G32" s="38">
        <f>-'A domestic'!G32</f>
        <v>-0.021066139247957427</v>
      </c>
      <c r="H32" s="38">
        <f>-'A domestic'!H32</f>
        <v>-0.018488947912988638</v>
      </c>
      <c r="I32" s="38">
        <f>-'A domestic'!I32</f>
        <v>-0.016470830511629383</v>
      </c>
      <c r="J32" s="38">
        <f>-'A domestic'!J32</f>
        <v>-0.011299723783533446</v>
      </c>
      <c r="K32" s="38">
        <f>-'A domestic'!K32</f>
        <v>-0.015764833999383</v>
      </c>
      <c r="L32" s="38">
        <f>-'A domestic'!L32</f>
        <v>-0.0046022758268658235</v>
      </c>
      <c r="M32" s="38">
        <f>-'A domestic'!M32</f>
        <v>-0.013470716296616721</v>
      </c>
      <c r="N32" s="38">
        <f>-'A domestic'!N32</f>
        <v>-0.00910804949844369</v>
      </c>
      <c r="O32" s="38">
        <f>-'A domestic'!O32</f>
        <v>-0.013383656697195715</v>
      </c>
      <c r="P32" s="38">
        <f>-'A domestic'!P32</f>
        <v>-0.014321972170971248</v>
      </c>
      <c r="Q32" s="38">
        <f>-'A domestic'!Q32</f>
        <v>-0.00791117362385868</v>
      </c>
      <c r="R32" s="38">
        <f>-'A domestic'!R32</f>
        <v>-0.010451216271412921</v>
      </c>
      <c r="S32" s="38">
        <f>-'A domestic'!S32</f>
        <v>-0.017088454563257464</v>
      </c>
      <c r="T32" s="38">
        <f>-'A domestic'!T32</f>
        <v>-0.014842300075082231</v>
      </c>
      <c r="U32" s="38">
        <f>-'A domestic'!U32</f>
        <v>-0.009902920877617334</v>
      </c>
      <c r="V32" s="38">
        <f>-'A domestic'!V32</f>
        <v>-0.01165088625650737</v>
      </c>
      <c r="W32" s="38">
        <f>-'A domestic'!W32</f>
        <v>-0.01683654549425358</v>
      </c>
      <c r="X32" s="38">
        <f>-'A domestic'!X32</f>
        <v>-0.019876478744157707</v>
      </c>
      <c r="Y32" s="38">
        <f>-'A domestic'!Y32</f>
        <v>-0.012049389684382707</v>
      </c>
      <c r="Z32" s="38">
        <f>-'A domestic'!Z32</f>
        <v>-0.00444209547112169</v>
      </c>
      <c r="AA32" s="38">
        <f>-'A domestic'!AA32</f>
        <v>-0.007744578581172676</v>
      </c>
      <c r="AB32" s="38">
        <f>-'A domestic'!AB32</f>
        <v>-0.006642291872790547</v>
      </c>
      <c r="AC32" s="38">
        <f>-'A domestic'!AC32</f>
        <v>-0.009498039910626572</v>
      </c>
      <c r="AD32" s="38">
        <f>-'A domestic'!AD32</f>
        <v>-0.007436768879982532</v>
      </c>
      <c r="AE32" s="38">
        <f>-'A domestic'!AE32</f>
        <v>-0.005832932185198575</v>
      </c>
      <c r="AF32" s="38">
        <f>1-'A domestic'!AF32</f>
        <v>0.9942292506974119</v>
      </c>
      <c r="AG32" s="38">
        <f>-'A domestic'!AG32</f>
        <v>-0.0071738150118486515</v>
      </c>
      <c r="AH32" s="38">
        <f>-'A domestic'!AH32</f>
        <v>-0.0062051088629516684</v>
      </c>
      <c r="AI32" s="38">
        <f>-'A domestic'!AI32</f>
        <v>-0.008548949887538793</v>
      </c>
      <c r="AJ32" s="38">
        <f>-'A domestic'!AJ32</f>
        <v>-0.004312724108074901</v>
      </c>
      <c r="AK32" s="38">
        <f>-'A domestic'!AK32</f>
        <v>-0.007044091332292687</v>
      </c>
      <c r="AL32" s="38">
        <f>-'A domestic'!AL32</f>
        <v>-0.018822592879624074</v>
      </c>
      <c r="AM32" s="38">
        <f>-'A domestic'!AM32</f>
        <v>-0.0052924541858378055</v>
      </c>
      <c r="AN32" s="38">
        <f>-'A domestic'!AN32</f>
        <v>-0.009221316224973693</v>
      </c>
      <c r="AO32" s="38">
        <f>-'A domestic'!AO32</f>
        <v>-0.007642743140174846</v>
      </c>
      <c r="AP32" s="38">
        <f>-'A domestic'!AP32</f>
        <v>-0.003714289550384356</v>
      </c>
      <c r="AQ32" s="38">
        <f>-'A domestic'!AQ32</f>
        <v>-0.0016011826773150125</v>
      </c>
      <c r="AR32" s="38">
        <f>-'A domestic'!AR32</f>
        <v>-0.0024150886583558105</v>
      </c>
      <c r="AS32" s="38">
        <f>-'A domestic'!AS32</f>
        <v>-0.00350189678045208</v>
      </c>
      <c r="AT32" s="38">
        <f>-'A domestic'!AT32</f>
        <v>-0.001146556659446921</v>
      </c>
      <c r="AU32" s="38">
        <f>-'A domestic'!AU32</f>
        <v>-0.003358871740801773</v>
      </c>
      <c r="AV32" s="38">
        <f>-'A domestic'!AV32</f>
        <v>-0.005000689088890682</v>
      </c>
      <c r="AW32" s="38">
        <f>-'A domestic'!AW32</f>
        <v>-0.005396404867189068</v>
      </c>
      <c r="AX32" s="38">
        <f>-'A domestic'!AX32</f>
        <v>-0.01357074806490005</v>
      </c>
      <c r="AY32" s="38">
        <f>-'A domestic'!AY32</f>
        <v>-0.010274961686271088</v>
      </c>
      <c r="AZ32" s="38">
        <f>-'A domestic'!AZ32</f>
        <v>-0.004789961491402062</v>
      </c>
      <c r="BA32" s="38">
        <f>-'A domestic'!BA32</f>
        <v>-0.002775667734021983</v>
      </c>
      <c r="BB32" s="38">
        <f>-'A domestic'!BB32</f>
        <v>-0.008363457363759732</v>
      </c>
      <c r="BC32" s="38">
        <f>-'A domestic'!BC32</f>
        <v>-0.005638386034329932</v>
      </c>
      <c r="BD32" s="38">
        <f>-'A domestic'!BD32</f>
        <v>-0.004130578630443799</v>
      </c>
      <c r="BE32" s="38">
        <f>-'A domestic'!BE32</f>
        <v>-0.0031957784164274557</v>
      </c>
      <c r="BF32" s="38">
        <f>-'A domestic'!BF32</f>
        <v>-0.015418826043277893</v>
      </c>
      <c r="BG32" s="38">
        <f>-'A domestic'!BG32</f>
        <v>-0.012286518082772757</v>
      </c>
      <c r="BH32" s="38">
        <f>-'A domestic'!BH32</f>
        <v>-0.009422771763892597</v>
      </c>
      <c r="BI32" s="38">
        <f>-'A domestic'!BI32</f>
        <v>-0.007130554578531201</v>
      </c>
      <c r="BJ32" s="38">
        <f>-'A domestic'!BJ32</f>
        <v>-0.0067907926329561635</v>
      </c>
      <c r="BK32" s="38">
        <f>-'A domestic'!BK32</f>
        <v>-0.019543821277925325</v>
      </c>
      <c r="BL32" s="38">
        <f>-'A domestic'!BL32</f>
        <v>-0.00935399812347214</v>
      </c>
      <c r="BM32" s="38">
        <f>-'A domestic'!BM32</f>
        <v>0</v>
      </c>
      <c r="BN32" s="38">
        <f>-'A domestic'!BN32</f>
        <v>0</v>
      </c>
    </row>
    <row r="33" spans="1:66" x14ac:dyDescent="0.25">
      <c r="A33" s="36" t="s">
        <v>278</v>
      </c>
      <c r="B33" s="27" t="s">
        <v>345</v>
      </c>
      <c r="C33" s="38">
        <f>-'A domestic'!C33</f>
        <v>-0.007667149354917266</v>
      </c>
      <c r="D33" s="38">
        <f>-'A domestic'!D33</f>
        <v>-0.03394710336732847</v>
      </c>
      <c r="E33" s="38">
        <f>-'A domestic'!E33</f>
        <v>-0.00756079517303633</v>
      </c>
      <c r="F33" s="38">
        <f>-'A domestic'!F33</f>
        <v>-0.027254180767825306</v>
      </c>
      <c r="G33" s="38">
        <f>-'A domestic'!G33</f>
        <v>-0.02293219196628287</v>
      </c>
      <c r="H33" s="38">
        <f>-'A domestic'!H33</f>
        <v>-0.014947941095353783</v>
      </c>
      <c r="I33" s="38">
        <f>-'A domestic'!I33</f>
        <v>-0.02620464835769758</v>
      </c>
      <c r="J33" s="38">
        <f>-'A domestic'!J33</f>
        <v>-0.03201483794867242</v>
      </c>
      <c r="K33" s="38">
        <f>-'A domestic'!K33</f>
        <v>-0.01277223091806807</v>
      </c>
      <c r="L33" s="38">
        <f>-'A domestic'!L33</f>
        <v>-0.025293047011138155</v>
      </c>
      <c r="M33" s="38">
        <f>-'A domestic'!M33</f>
        <v>-0.020664017655869702</v>
      </c>
      <c r="N33" s="38">
        <f>-'A domestic'!N33</f>
        <v>-0.006147206791261398</v>
      </c>
      <c r="O33" s="38">
        <f>-'A domestic'!O33</f>
        <v>-0.019696125883898442</v>
      </c>
      <c r="P33" s="38">
        <f>-'A domestic'!P33</f>
        <v>-0.038460178243032966</v>
      </c>
      <c r="Q33" s="38">
        <f>-'A domestic'!Q33</f>
        <v>-0.02370173472874501</v>
      </c>
      <c r="R33" s="38">
        <f>-'A domestic'!R33</f>
        <v>-0.01109485785888298</v>
      </c>
      <c r="S33" s="38">
        <f>-'A domestic'!S33</f>
        <v>-0.006290371215392044</v>
      </c>
      <c r="T33" s="38">
        <f>-'A domestic'!T33</f>
        <v>-0.01221429240646969</v>
      </c>
      <c r="U33" s="38">
        <f>-'A domestic'!U33</f>
        <v>-0.009718162530146613</v>
      </c>
      <c r="V33" s="38">
        <f>-'A domestic'!V33</f>
        <v>-0.01360049014584843</v>
      </c>
      <c r="W33" s="38">
        <f>-'A domestic'!W33</f>
        <v>-0.00616708513435671</v>
      </c>
      <c r="X33" s="38">
        <f>-'A domestic'!X33</f>
        <v>-0.015912326481280013</v>
      </c>
      <c r="Y33" s="38">
        <f>-'A domestic'!Y33</f>
        <v>-0.006435451059390158</v>
      </c>
      <c r="Z33" s="38">
        <f>-'A domestic'!Z33</f>
        <v>-0.012306661741323208</v>
      </c>
      <c r="AA33" s="38">
        <f>-'A domestic'!AA33</f>
        <v>-0.0033655347009292637</v>
      </c>
      <c r="AB33" s="38">
        <f>-'A domestic'!AB33</f>
        <v>-0.013878014110225993</v>
      </c>
      <c r="AC33" s="38">
        <f>-'A domestic'!AC33</f>
        <v>-0.008196632428786967</v>
      </c>
      <c r="AD33" s="38">
        <f>-'A domestic'!AD33</f>
        <v>-0.016042517483619144</v>
      </c>
      <c r="AE33" s="38">
        <f>-'A domestic'!AE33</f>
        <v>-0.038477822692751386</v>
      </c>
      <c r="AF33" s="38">
        <f>-'A domestic'!AF33</f>
        <v>-0.018864758255974716</v>
      </c>
      <c r="AG33" s="38">
        <f>1-'A domestic'!AG33</f>
        <v>0.9059491133520532</v>
      </c>
      <c r="AH33" s="38">
        <f>-'A domestic'!AH33</f>
        <v>-0.009861836456484214</v>
      </c>
      <c r="AI33" s="38">
        <f>-'A domestic'!AI33</f>
        <v>-0.010975960823639946</v>
      </c>
      <c r="AJ33" s="38">
        <f>-'A domestic'!AJ33</f>
        <v>-0.07990823115155102</v>
      </c>
      <c r="AK33" s="38">
        <f>-'A domestic'!AK33</f>
        <v>-0.034625142338962286</v>
      </c>
      <c r="AL33" s="38">
        <f>-'A domestic'!AL33</f>
        <v>-0.004581300251084321</v>
      </c>
      <c r="AM33" s="38">
        <f>-'A domestic'!AM33</f>
        <v>-0.0069924381891781255</v>
      </c>
      <c r="AN33" s="38">
        <f>-'A domestic'!AN33</f>
        <v>-0.005013953078716687</v>
      </c>
      <c r="AO33" s="38">
        <f>-'A domestic'!AO33</f>
        <v>-0.0033215934355695677</v>
      </c>
      <c r="AP33" s="38">
        <f>-'A domestic'!AP33</f>
        <v>-0.0033318201479365516</v>
      </c>
      <c r="AQ33" s="38">
        <f>-'A domestic'!AQ33</f>
        <v>-0.00105027804685194</v>
      </c>
      <c r="AR33" s="38">
        <f>-'A domestic'!AR33</f>
        <v>-0.0010997389989334128</v>
      </c>
      <c r="AS33" s="38">
        <f>-'A domestic'!AS33</f>
        <v>-0.002954544724509102</v>
      </c>
      <c r="AT33" s="38">
        <f>-'A domestic'!AT33</f>
        <v>-0.0006004282526888145</v>
      </c>
      <c r="AU33" s="38">
        <f>-'A domestic'!AU33</f>
        <v>-0.002733536739908437</v>
      </c>
      <c r="AV33" s="38">
        <f>-'A domestic'!AV33</f>
        <v>-0.002997202165300159</v>
      </c>
      <c r="AW33" s="38">
        <f>-'A domestic'!AW33</f>
        <v>-0.004331132068172572</v>
      </c>
      <c r="AX33" s="38">
        <f>-'A domestic'!AX33</f>
        <v>-0.006447726963406122</v>
      </c>
      <c r="AY33" s="38">
        <f>-'A domestic'!AY33</f>
        <v>-0.0061904170819624986</v>
      </c>
      <c r="AZ33" s="38">
        <f>-'A domestic'!AZ33</f>
        <v>-0.006836443225602627</v>
      </c>
      <c r="BA33" s="38">
        <f>-'A domestic'!BA33</f>
        <v>-0.001322135048430335</v>
      </c>
      <c r="BB33" s="38">
        <f>-'A domestic'!BB33</f>
        <v>-0.06500727205130884</v>
      </c>
      <c r="BC33" s="38">
        <f>-'A domestic'!BC33</f>
        <v>-0.0037866107999744232</v>
      </c>
      <c r="BD33" s="38">
        <f>-'A domestic'!BD33</f>
        <v>-0.007193499440972752</v>
      </c>
      <c r="BE33" s="38">
        <f>-'A domestic'!BE33</f>
        <v>-0.011625113957169052</v>
      </c>
      <c r="BF33" s="38">
        <f>-'A domestic'!BF33</f>
        <v>-0.003459520658257722</v>
      </c>
      <c r="BG33" s="38">
        <f>-'A domestic'!BG33</f>
        <v>-0.003873391266371357</v>
      </c>
      <c r="BH33" s="38">
        <f>-'A domestic'!BH33</f>
        <v>-0.0034830782014555516</v>
      </c>
      <c r="BI33" s="38">
        <f>-'A domestic'!BI33</f>
        <v>-0.005184634193303341</v>
      </c>
      <c r="BJ33" s="38">
        <f>-'A domestic'!BJ33</f>
        <v>-0.01088436156600003</v>
      </c>
      <c r="BK33" s="38">
        <f>-'A domestic'!BK33</f>
        <v>-0.008964224339946883</v>
      </c>
      <c r="BL33" s="38">
        <f>-'A domestic'!BL33</f>
        <v>-0.003452323303792252</v>
      </c>
      <c r="BM33" s="38">
        <f>-'A domestic'!BM33</f>
        <v>0</v>
      </c>
      <c r="BN33" s="38">
        <f>-'A domestic'!BN33</f>
        <v>0</v>
      </c>
    </row>
    <row r="34" spans="1:66" x14ac:dyDescent="0.25">
      <c r="A34" s="36" t="s">
        <v>136</v>
      </c>
      <c r="B34" s="27" t="s">
        <v>346</v>
      </c>
      <c r="C34" s="38">
        <f>-'A domestic'!C34</f>
        <v>-0.00042577817114397115</v>
      </c>
      <c r="D34" s="38">
        <f>-'A domestic'!D34</f>
        <v>-0.003045631632295224</v>
      </c>
      <c r="E34" s="38">
        <f>-'A domestic'!E34</f>
        <v>-0.003413895845634896</v>
      </c>
      <c r="F34" s="38">
        <f>-'A domestic'!F34</f>
        <v>-0.0030638458840531275</v>
      </c>
      <c r="G34" s="38">
        <f>-'A domestic'!G34</f>
        <v>-0.0017700313154858606</v>
      </c>
      <c r="H34" s="38">
        <f>-'A domestic'!H34</f>
        <v>-0.001135247751902034</v>
      </c>
      <c r="I34" s="38">
        <f>-'A domestic'!I34</f>
        <v>-0.00219116980632503</v>
      </c>
      <c r="J34" s="38">
        <f>-'A domestic'!J34</f>
        <v>-0.003615786078170022</v>
      </c>
      <c r="K34" s="38">
        <f>-'A domestic'!K34</f>
        <v>-0.0007989752644650775</v>
      </c>
      <c r="L34" s="38">
        <f>-'A domestic'!L34</f>
        <v>-0.0039011708288155824</v>
      </c>
      <c r="M34" s="38">
        <f>-'A domestic'!M34</f>
        <v>-0.0027649936611267513</v>
      </c>
      <c r="N34" s="38">
        <f>-'A domestic'!N34</f>
        <v>-0.0015237494462885055</v>
      </c>
      <c r="O34" s="38">
        <f>-'A domestic'!O34</f>
        <v>-0.0014487680146552879</v>
      </c>
      <c r="P34" s="38">
        <f>-'A domestic'!P34</f>
        <v>-0.0025467052729478126</v>
      </c>
      <c r="Q34" s="38">
        <f>-'A domestic'!Q34</f>
        <v>-0.003012929013596523</v>
      </c>
      <c r="R34" s="38">
        <f>-'A domestic'!R34</f>
        <v>-0.0011544910999711536</v>
      </c>
      <c r="S34" s="38">
        <f>-'A domestic'!S34</f>
        <v>-0.0019332991371899405</v>
      </c>
      <c r="T34" s="38">
        <f>-'A domestic'!T34</f>
        <v>-0.0017684420554933697</v>
      </c>
      <c r="U34" s="38">
        <f>-'A domestic'!U34</f>
        <v>-0.0016233425214756266</v>
      </c>
      <c r="V34" s="38">
        <f>-'A domestic'!V34</f>
        <v>-0.001436886998922172</v>
      </c>
      <c r="W34" s="38">
        <f>-'A domestic'!W34</f>
        <v>-0.0007097827632352315</v>
      </c>
      <c r="X34" s="38">
        <f>-'A domestic'!X34</f>
        <v>-0.001184709708619272</v>
      </c>
      <c r="Y34" s="38">
        <f>-'A domestic'!Y34</f>
        <v>-0.0007079766586664492</v>
      </c>
      <c r="Z34" s="38">
        <f>-'A domestic'!Z34</f>
        <v>-0.0006756721160645218</v>
      </c>
      <c r="AA34" s="38">
        <f>-'A domestic'!AA34</f>
        <v>-0.0003606439133143176</v>
      </c>
      <c r="AB34" s="38">
        <f>-'A domestic'!AB34</f>
        <v>-0.0010839994660846808</v>
      </c>
      <c r="AC34" s="38">
        <f>-'A domestic'!AC34</f>
        <v>-0.0005504717808275433</v>
      </c>
      <c r="AD34" s="38">
        <f>-'A domestic'!AD34</f>
        <v>-0.0012607947240590009</v>
      </c>
      <c r="AE34" s="38">
        <f>-'A domestic'!AE34</f>
        <v>-0.003958259713855984</v>
      </c>
      <c r="AF34" s="38">
        <f>-'A domestic'!AF34</f>
        <v>-0.0005569659868910029</v>
      </c>
      <c r="AG34" s="38">
        <f>-'A domestic'!AG34</f>
        <v>-0.0046455674596072236</v>
      </c>
      <c r="AH34" s="38">
        <f>1-'A domestic'!AH34</f>
        <v>0.9038793837714584</v>
      </c>
      <c r="AI34" s="38">
        <f>-'A domestic'!AI34</f>
        <v>-0.0018126658842361337</v>
      </c>
      <c r="AJ34" s="38">
        <f>-'A domestic'!AJ34</f>
        <v>-0.009842809956352483</v>
      </c>
      <c r="AK34" s="38">
        <f>-'A domestic'!AK34</f>
        <v>-0.001795634130893006</v>
      </c>
      <c r="AL34" s="38">
        <f>-'A domestic'!AL34</f>
        <v>-0.00047114220214028354</v>
      </c>
      <c r="AM34" s="38">
        <f>-'A domestic'!AM34</f>
        <v>-0.0006019082117090126</v>
      </c>
      <c r="AN34" s="38">
        <f>-'A domestic'!AN34</f>
        <v>-0.00038649100930359764</v>
      </c>
      <c r="AO34" s="38">
        <f>-'A domestic'!AO34</f>
        <v>-0.0005572773039742963</v>
      </c>
      <c r="AP34" s="38">
        <f>-'A domestic'!AP34</f>
        <v>-0.00029184157202907633</v>
      </c>
      <c r="AQ34" s="38">
        <f>-'A domestic'!AQ34</f>
        <v>-0.00007537938058761642</v>
      </c>
      <c r="AR34" s="38">
        <f>-'A domestic'!AR34</f>
        <v>-0.000052095523748205635</v>
      </c>
      <c r="AS34" s="38">
        <f>-'A domestic'!AS34</f>
        <v>-0.00018148703732851084</v>
      </c>
      <c r="AT34" s="38">
        <f>-'A domestic'!AT34</f>
        <v>-0.00004144809200300323</v>
      </c>
      <c r="AU34" s="38">
        <f>-'A domestic'!AU34</f>
        <v>-0.0002590938136545791</v>
      </c>
      <c r="AV34" s="38">
        <f>-'A domestic'!AV34</f>
        <v>-0.00023415641916407494</v>
      </c>
      <c r="AW34" s="38">
        <f>-'A domestic'!AW34</f>
        <v>-0.0002431069805094985</v>
      </c>
      <c r="AX34" s="38">
        <f>-'A domestic'!AX34</f>
        <v>-0.00040540814464962594</v>
      </c>
      <c r="AY34" s="38">
        <f>-'A domestic'!AY34</f>
        <v>-0.0004313751033886911</v>
      </c>
      <c r="AZ34" s="38">
        <f>-'A domestic'!AZ34</f>
        <v>-0.0010460398678526488</v>
      </c>
      <c r="BA34" s="38">
        <f>-'A domestic'!BA34</f>
        <v>-0.0001648911525161574</v>
      </c>
      <c r="BB34" s="38">
        <f>-'A domestic'!BB34</f>
        <v>-0.018322537614815036</v>
      </c>
      <c r="BC34" s="38">
        <f>-'A domestic'!BC34</f>
        <v>-0.000373614773079175</v>
      </c>
      <c r="BD34" s="38">
        <f>-'A domestic'!BD34</f>
        <v>-0.000307670332769828</v>
      </c>
      <c r="BE34" s="38">
        <f>-'A domestic'!BE34</f>
        <v>-0.0002389287856656285</v>
      </c>
      <c r="BF34" s="38">
        <f>-'A domestic'!BF34</f>
        <v>-0.00041938415907894947</v>
      </c>
      <c r="BG34" s="38">
        <f>-'A domestic'!BG34</f>
        <v>-0.0003421169792933467</v>
      </c>
      <c r="BH34" s="38">
        <f>-'A domestic'!BH34</f>
        <v>-0.0002858559355912024</v>
      </c>
      <c r="BI34" s="38">
        <f>-'A domestic'!BI34</f>
        <v>-0.0003289044380445285</v>
      </c>
      <c r="BJ34" s="38">
        <f>-'A domestic'!BJ34</f>
        <v>-0.00030135292510747203</v>
      </c>
      <c r="BK34" s="38">
        <f>-'A domestic'!BK34</f>
        <v>-0.0004311826277144196</v>
      </c>
      <c r="BL34" s="38">
        <f>-'A domestic'!BL34</f>
        <v>-0.00023655495367819087</v>
      </c>
      <c r="BM34" s="38">
        <f>-'A domestic'!BM34</f>
        <v>0</v>
      </c>
      <c r="BN34" s="38">
        <f>-'A domestic'!BN34</f>
        <v>0</v>
      </c>
    </row>
    <row r="35" spans="1:66" x14ac:dyDescent="0.25">
      <c r="A35" s="36" t="s">
        <v>139</v>
      </c>
      <c r="B35" s="27" t="s">
        <v>347</v>
      </c>
      <c r="C35" s="38">
        <f>-'A domestic'!C35</f>
        <v>-0.0004114633658820582</v>
      </c>
      <c r="D35" s="38">
        <f>-'A domestic'!D35</f>
        <v>-0.0005428333981851109</v>
      </c>
      <c r="E35" s="38">
        <f>-'A domestic'!E35</f>
        <v>-0.004207982950881979</v>
      </c>
      <c r="F35" s="38">
        <f>-'A domestic'!F35</f>
        <v>-0.0008244931387113301</v>
      </c>
      <c r="G35" s="38">
        <f>-'A domestic'!G35</f>
        <v>-0.0008379982811800992</v>
      </c>
      <c r="H35" s="38">
        <f>-'A domestic'!H35</f>
        <v>-0.0009613374579936373</v>
      </c>
      <c r="I35" s="38">
        <f>-'A domestic'!I35</f>
        <v>-0.0005589661163566045</v>
      </c>
      <c r="J35" s="38">
        <f>-'A domestic'!J35</f>
        <v>-0.0007684386035937283</v>
      </c>
      <c r="K35" s="38">
        <f>-'A domestic'!K35</f>
        <v>-0.001413134186616169</v>
      </c>
      <c r="L35" s="38">
        <f>-'A domestic'!L35</f>
        <v>-0.00038462506311689955</v>
      </c>
      <c r="M35" s="38">
        <f>-'A domestic'!M35</f>
        <v>-0.0014675929537258312</v>
      </c>
      <c r="N35" s="38">
        <f>-'A domestic'!N35</f>
        <v>-0.0012855794957471194</v>
      </c>
      <c r="O35" s="38">
        <f>-'A domestic'!O35</f>
        <v>-0.0009081076354194492</v>
      </c>
      <c r="P35" s="38">
        <f>-'A domestic'!P35</f>
        <v>-0.0010267334450989186</v>
      </c>
      <c r="Q35" s="38">
        <f>-'A domestic'!Q35</f>
        <v>-0.0005548668557942166</v>
      </c>
      <c r="R35" s="38">
        <f>-'A domestic'!R35</f>
        <v>-0.0012844033468082624</v>
      </c>
      <c r="S35" s="38">
        <f>-'A domestic'!S35</f>
        <v>-0.006112667015777121</v>
      </c>
      <c r="T35" s="38">
        <f>-'A domestic'!T35</f>
        <v>-0.0030261277321767966</v>
      </c>
      <c r="U35" s="38">
        <f>-'A domestic'!U35</f>
        <v>-0.003287433116845481</v>
      </c>
      <c r="V35" s="38">
        <f>-'A domestic'!V35</f>
        <v>-0.0017263045093214037</v>
      </c>
      <c r="W35" s="38">
        <f>-'A domestic'!W35</f>
        <v>-0.0024488787850805637</v>
      </c>
      <c r="X35" s="38">
        <f>-'A domestic'!X35</f>
        <v>-0.0017697427211964102</v>
      </c>
      <c r="Y35" s="38">
        <f>-'A domestic'!Y35</f>
        <v>-0.002511168068225269</v>
      </c>
      <c r="Z35" s="38">
        <f>-'A domestic'!Z35</f>
        <v>-0.0006110247509223632</v>
      </c>
      <c r="AA35" s="38">
        <f>-'A domestic'!AA35</f>
        <v>-0.0005174456147553252</v>
      </c>
      <c r="AB35" s="38">
        <f>-'A domestic'!AB35</f>
        <v>-0.0006040949103283717</v>
      </c>
      <c r="AC35" s="38">
        <f>-'A domestic'!AC35</f>
        <v>-0.0004821936541665882</v>
      </c>
      <c r="AD35" s="38">
        <f>-'A domestic'!AD35</f>
        <v>-0.0006451665309954395</v>
      </c>
      <c r="AE35" s="38">
        <f>-'A domestic'!AE35</f>
        <v>-0.0012332326321014282</v>
      </c>
      <c r="AF35" s="38">
        <f>-'A domestic'!AF35</f>
        <v>-0.000961821288590726</v>
      </c>
      <c r="AG35" s="38">
        <f>-'A domestic'!AG35</f>
        <v>-0.0007989324428735459</v>
      </c>
      <c r="AH35" s="38">
        <f>-'A domestic'!AH35</f>
        <v>-0.0021411723412024636</v>
      </c>
      <c r="AI35" s="38">
        <f>1-'A domestic'!AI35</f>
        <v>0.9289998070285882</v>
      </c>
      <c r="AJ35" s="38">
        <f>-'A domestic'!AJ35</f>
        <v>-0.0041900280670671575</v>
      </c>
      <c r="AK35" s="38">
        <f>-'A domestic'!AK35</f>
        <v>-0.015082219137971017</v>
      </c>
      <c r="AL35" s="38">
        <f>-'A domestic'!AL35</f>
        <v>-0.000618275563210396</v>
      </c>
      <c r="AM35" s="38">
        <f>-'A domestic'!AM35</f>
        <v>-0.0007550965628872074</v>
      </c>
      <c r="AN35" s="38">
        <f>-'A domestic'!AN35</f>
        <v>-0.002125410827774507</v>
      </c>
      <c r="AO35" s="38">
        <f>-'A domestic'!AO35</f>
        <v>-0.0007942435780978115</v>
      </c>
      <c r="AP35" s="38">
        <f>-'A domestic'!AP35</f>
        <v>-0.0009148058477902412</v>
      </c>
      <c r="AQ35" s="38">
        <f>-'A domestic'!AQ35</f>
        <v>-0.0015260429767928578</v>
      </c>
      <c r="AR35" s="38">
        <f>-'A domestic'!AR35</f>
        <v>-0.001980876206827704</v>
      </c>
      <c r="AS35" s="38">
        <f>-'A domestic'!AS35</f>
        <v>-0.004683971643051938</v>
      </c>
      <c r="AT35" s="38">
        <f>-'A domestic'!AT35</f>
        <v>-0.00006331030071396946</v>
      </c>
      <c r="AU35" s="38">
        <f>-'A domestic'!AU35</f>
        <v>-0.0015240501319191409</v>
      </c>
      <c r="AV35" s="38">
        <f>-'A domestic'!AV35</f>
        <v>-0.001538073164737738</v>
      </c>
      <c r="AW35" s="38">
        <f>-'A domestic'!AW35</f>
        <v>-0.0017180374384749984</v>
      </c>
      <c r="AX35" s="38">
        <f>-'A domestic'!AX35</f>
        <v>-0.0013112057706953617</v>
      </c>
      <c r="AY35" s="38">
        <f>-'A domestic'!AY35</f>
        <v>-0.0013961313887451655</v>
      </c>
      <c r="AZ35" s="38">
        <f>-'A domestic'!AZ35</f>
        <v>-0.0014889918824700654</v>
      </c>
      <c r="BA35" s="38">
        <f>-'A domestic'!BA35</f>
        <v>-0.0004671915987957793</v>
      </c>
      <c r="BB35" s="38">
        <f>-'A domestic'!BB35</f>
        <v>-0.07981225901108079</v>
      </c>
      <c r="BC35" s="38">
        <f>-'A domestic'!BC35</f>
        <v>-0.000856775152862353</v>
      </c>
      <c r="BD35" s="38">
        <f>-'A domestic'!BD35</f>
        <v>-0.0013172745197593267</v>
      </c>
      <c r="BE35" s="38">
        <f>-'A domestic'!BE35</f>
        <v>-0.0006749526378754656</v>
      </c>
      <c r="BF35" s="38">
        <f>-'A domestic'!BF35</f>
        <v>-0.0006053164516591986</v>
      </c>
      <c r="BG35" s="38">
        <f>-'A domestic'!BG35</f>
        <v>-0.0005599283822828036</v>
      </c>
      <c r="BH35" s="38">
        <f>-'A domestic'!BH35</f>
        <v>-0.001486887286349964</v>
      </c>
      <c r="BI35" s="38">
        <f>-'A domestic'!BI35</f>
        <v>-0.0014578308810834883</v>
      </c>
      <c r="BJ35" s="38">
        <f>-'A domestic'!BJ35</f>
        <v>-0.0036150848992854375</v>
      </c>
      <c r="BK35" s="38">
        <f>-'A domestic'!BK35</f>
        <v>-0.0007998750195281987</v>
      </c>
      <c r="BL35" s="38">
        <f>-'A domestic'!BL35</f>
        <v>-0.0008157433155987838</v>
      </c>
      <c r="BM35" s="38">
        <f>-'A domestic'!BM35</f>
        <v>0</v>
      </c>
      <c r="BN35" s="38">
        <f>-'A domestic'!BN35</f>
        <v>0</v>
      </c>
    </row>
    <row r="36" spans="1:66" x14ac:dyDescent="0.25">
      <c r="A36" s="36" t="s">
        <v>279</v>
      </c>
      <c r="B36" s="27" t="s">
        <v>348</v>
      </c>
      <c r="C36" s="38">
        <f>-'A domestic'!C36</f>
        <v>-0.00255274874810918</v>
      </c>
      <c r="D36" s="38">
        <f>-'A domestic'!D36</f>
        <v>-0.006746186155026173</v>
      </c>
      <c r="E36" s="38">
        <f>-'A domestic'!E36</f>
        <v>-0.014598986011850222</v>
      </c>
      <c r="F36" s="38">
        <f>-'A domestic'!F36</f>
        <v>-0.01611342381334504</v>
      </c>
      <c r="G36" s="38">
        <f>-'A domestic'!G36</f>
        <v>-0.017690453485908027</v>
      </c>
      <c r="H36" s="38">
        <f>-'A domestic'!H36</f>
        <v>-0.010550557830442734</v>
      </c>
      <c r="I36" s="38">
        <f>-'A domestic'!I36</f>
        <v>-0.011566864624403624</v>
      </c>
      <c r="J36" s="38">
        <f>-'A domestic'!J36</f>
        <v>-0.02037841790417113</v>
      </c>
      <c r="K36" s="38">
        <f>-'A domestic'!K36</f>
        <v>-0.007251908939566477</v>
      </c>
      <c r="L36" s="38">
        <f>-'A domestic'!L36</f>
        <v>-0.013441672454104445</v>
      </c>
      <c r="M36" s="38">
        <f>-'A domestic'!M36</f>
        <v>-0.01265599971004284</v>
      </c>
      <c r="N36" s="38">
        <f>-'A domestic'!N36</f>
        <v>-0.0037472072218511393</v>
      </c>
      <c r="O36" s="38">
        <f>-'A domestic'!O36</f>
        <v>-0.010290485134081814</v>
      </c>
      <c r="P36" s="38">
        <f>-'A domestic'!P36</f>
        <v>-0.018438687948278822</v>
      </c>
      <c r="Q36" s="38">
        <f>-'A domestic'!Q36</f>
        <v>-0.010002503158747945</v>
      </c>
      <c r="R36" s="38">
        <f>-'A domestic'!R36</f>
        <v>-0.006370499808571424</v>
      </c>
      <c r="S36" s="38">
        <f>-'A domestic'!S36</f>
        <v>-0.005680661978782222</v>
      </c>
      <c r="T36" s="38">
        <f>-'A domestic'!T36</f>
        <v>-0.0077057254284786676</v>
      </c>
      <c r="U36" s="38">
        <f>-'A domestic'!U36</f>
        <v>-0.009907350016084098</v>
      </c>
      <c r="V36" s="38">
        <f>-'A domestic'!V36</f>
        <v>-0.009834445950932184</v>
      </c>
      <c r="W36" s="38">
        <f>-'A domestic'!W36</f>
        <v>-0.005301567898031662</v>
      </c>
      <c r="X36" s="38">
        <f>-'A domestic'!X36</f>
        <v>-0.008416903525270353</v>
      </c>
      <c r="Y36" s="38">
        <f>-'A domestic'!Y36</f>
        <v>-0.004879605446959937</v>
      </c>
      <c r="Z36" s="38">
        <f>-'A domestic'!Z36</f>
        <v>-0.007526506982317247</v>
      </c>
      <c r="AA36" s="38">
        <f>-'A domestic'!AA36</f>
        <v>-0.0026399704642613283</v>
      </c>
      <c r="AB36" s="38">
        <f>-'A domestic'!AB36</f>
        <v>-0.009261297882090031</v>
      </c>
      <c r="AC36" s="38">
        <f>-'A domestic'!AC36</f>
        <v>-0.0041545343458561715</v>
      </c>
      <c r="AD36" s="38">
        <f>-'A domestic'!AD36</f>
        <v>-0.01355071252624912</v>
      </c>
      <c r="AE36" s="38">
        <f>-'A domestic'!AE36</f>
        <v>-0.04833063366879983</v>
      </c>
      <c r="AF36" s="38">
        <f>-'A domestic'!AF36</f>
        <v>-0.01821393863810352</v>
      </c>
      <c r="AG36" s="38">
        <f>-'A domestic'!AG36</f>
        <v>-0.09628994370822247</v>
      </c>
      <c r="AH36" s="38">
        <f>-'A domestic'!AH36</f>
        <v>-0.13153749475970597</v>
      </c>
      <c r="AI36" s="38">
        <f>-'A domestic'!AI36</f>
        <v>-0.08515164073151983</v>
      </c>
      <c r="AJ36" s="38">
        <f>1-'A domestic'!AJ36</f>
        <v>0.8111528475497517</v>
      </c>
      <c r="AK36" s="38">
        <f>-'A domestic'!AK36</f>
        <v>-0.11427750646365988</v>
      </c>
      <c r="AL36" s="38">
        <f>-'A domestic'!AL36</f>
        <v>-0.0024367132209689607</v>
      </c>
      <c r="AM36" s="38">
        <f>-'A domestic'!AM36</f>
        <v>-0.0072983630084926905</v>
      </c>
      <c r="AN36" s="38">
        <f>-'A domestic'!AN36</f>
        <v>-0.0022615808235561343</v>
      </c>
      <c r="AO36" s="38">
        <f>-'A domestic'!AO36</f>
        <v>-0.004901078196547263</v>
      </c>
      <c r="AP36" s="38">
        <f>-'A domestic'!AP36</f>
        <v>-0.0030798040189042937</v>
      </c>
      <c r="AQ36" s="38">
        <f>-'A domestic'!AQ36</f>
        <v>-0.0005915304015587832</v>
      </c>
      <c r="AR36" s="38">
        <f>-'A domestic'!AR36</f>
        <v>-0.0006568024166340758</v>
      </c>
      <c r="AS36" s="38">
        <f>-'A domestic'!AS36</f>
        <v>-0.002469829787644106</v>
      </c>
      <c r="AT36" s="38">
        <f>-'A domestic'!AT36</f>
        <v>-0.0005954962142811345</v>
      </c>
      <c r="AU36" s="38">
        <f>-'A domestic'!AU36</f>
        <v>-0.0034418558383677903</v>
      </c>
      <c r="AV36" s="38">
        <f>-'A domestic'!AV36</f>
        <v>-0.00241292614795742</v>
      </c>
      <c r="AW36" s="38">
        <f>-'A domestic'!AW36</f>
        <v>-0.0016264142046146346</v>
      </c>
      <c r="AX36" s="38">
        <f>-'A domestic'!AX36</f>
        <v>-0.004278214235038267</v>
      </c>
      <c r="AY36" s="38">
        <f>-'A domestic'!AY36</f>
        <v>-0.007524484531331229</v>
      </c>
      <c r="AZ36" s="38">
        <f>-'A domestic'!AZ36</f>
        <v>-0.007015578231514082</v>
      </c>
      <c r="BA36" s="38">
        <f>-'A domestic'!BA36</f>
        <v>-0.0012268073508819315</v>
      </c>
      <c r="BB36" s="38">
        <f>-'A domestic'!BB36</f>
        <v>-0.008826188001075447</v>
      </c>
      <c r="BC36" s="38">
        <f>-'A domestic'!BC36</f>
        <v>-0.0042142931471778914</v>
      </c>
      <c r="BD36" s="38">
        <f>-'A domestic'!BD36</f>
        <v>-0.002470202963575313</v>
      </c>
      <c r="BE36" s="38">
        <f>-'A domestic'!BE36</f>
        <v>-0.0013402676341305534</v>
      </c>
      <c r="BF36" s="38">
        <f>-'A domestic'!BF36</f>
        <v>-0.0009543780198051379</v>
      </c>
      <c r="BG36" s="38">
        <f>-'A domestic'!BG36</f>
        <v>-0.0008644217153358038</v>
      </c>
      <c r="BH36" s="38">
        <f>-'A domestic'!BH36</f>
        <v>-0.001999682285311281</v>
      </c>
      <c r="BI36" s="38">
        <f>-'A domestic'!BI36</f>
        <v>-0.0028594787976611497</v>
      </c>
      <c r="BJ36" s="38">
        <f>-'A domestic'!BJ36</f>
        <v>-0.0020318318404669825</v>
      </c>
      <c r="BK36" s="38">
        <f>-'A domestic'!BK36</f>
        <v>-0.007070770192157475</v>
      </c>
      <c r="BL36" s="38">
        <f>-'A domestic'!BL36</f>
        <v>-0.00231569266313673</v>
      </c>
      <c r="BM36" s="38">
        <f>-'A domestic'!BM36</f>
        <v>0</v>
      </c>
      <c r="BN36" s="38">
        <f>-'A domestic'!BN36</f>
        <v>0</v>
      </c>
    </row>
    <row r="37" spans="1:66" x14ac:dyDescent="0.25">
      <c r="A37" s="36" t="s">
        <v>280</v>
      </c>
      <c r="B37" s="27" t="s">
        <v>349</v>
      </c>
      <c r="C37" s="38">
        <f>-'A domestic'!C37</f>
        <v>-0.00037899319784893867</v>
      </c>
      <c r="D37" s="38">
        <f>-'A domestic'!D37</f>
        <v>-0.0006341062704463244</v>
      </c>
      <c r="E37" s="38">
        <f>-'A domestic'!E37</f>
        <v>-0.00038686294871011743</v>
      </c>
      <c r="F37" s="38">
        <f>-'A domestic'!F37</f>
        <v>-0.0009860864487482946</v>
      </c>
      <c r="G37" s="38">
        <f>-'A domestic'!G37</f>
        <v>-0.0009990640672458853</v>
      </c>
      <c r="H37" s="38">
        <f>-'A domestic'!H37</f>
        <v>-0.0017834588473787855</v>
      </c>
      <c r="I37" s="38">
        <f>-'A domestic'!I37</f>
        <v>-0.0007880969636485326</v>
      </c>
      <c r="J37" s="38">
        <f>-'A domestic'!J37</f>
        <v>-0.00121990749146939</v>
      </c>
      <c r="K37" s="38">
        <f>-'A domestic'!K37</f>
        <v>-0.004980089593276097</v>
      </c>
      <c r="L37" s="38">
        <f>-'A domestic'!L37</f>
        <v>-0.0008509875441359099</v>
      </c>
      <c r="M37" s="38">
        <f>-'A domestic'!M37</f>
        <v>-0.00418735960124587</v>
      </c>
      <c r="N37" s="38">
        <f>-'A domestic'!N37</f>
        <v>-0.002949270607890451</v>
      </c>
      <c r="O37" s="38">
        <f>-'A domestic'!O37</f>
        <v>-0.0017453043968385525</v>
      </c>
      <c r="P37" s="38">
        <f>-'A domestic'!P37</f>
        <v>-0.0011828691650388422</v>
      </c>
      <c r="Q37" s="38">
        <f>-'A domestic'!Q37</f>
        <v>-0.0006424774119722508</v>
      </c>
      <c r="R37" s="38">
        <f>-'A domestic'!R37</f>
        <v>-0.001597664651373606</v>
      </c>
      <c r="S37" s="38">
        <f>-'A domestic'!S37</f>
        <v>-0.0038369809077773934</v>
      </c>
      <c r="T37" s="38">
        <f>-'A domestic'!T37</f>
        <v>-0.004578640261669215</v>
      </c>
      <c r="U37" s="38">
        <f>-'A domestic'!U37</f>
        <v>-0.003970026627980462</v>
      </c>
      <c r="V37" s="38">
        <f>-'A domestic'!V37</f>
        <v>-0.0017293646752436003</v>
      </c>
      <c r="W37" s="38">
        <f>-'A domestic'!W37</f>
        <v>-0.0005254664339077554</v>
      </c>
      <c r="X37" s="38">
        <f>-'A domestic'!X37</f>
        <v>-0.003536985301313431</v>
      </c>
      <c r="Y37" s="38">
        <f>-'A domestic'!Y37</f>
        <v>-0.0019102394266767714</v>
      </c>
      <c r="Z37" s="38">
        <f>-'A domestic'!Z37</f>
        <v>-0.0014928719583035205</v>
      </c>
      <c r="AA37" s="38">
        <f>-'A domestic'!AA37</f>
        <v>-0.005724687572609879</v>
      </c>
      <c r="AB37" s="38">
        <f>-'A domestic'!AB37</f>
        <v>-0.002434268556653507</v>
      </c>
      <c r="AC37" s="38">
        <f>-'A domestic'!AC37</f>
        <v>-0.0007630163115867364</v>
      </c>
      <c r="AD37" s="38">
        <f>-'A domestic'!AD37</f>
        <v>-0.003281217038599469</v>
      </c>
      <c r="AE37" s="38">
        <f>-'A domestic'!AE37</f>
        <v>-0.006364864824993877</v>
      </c>
      <c r="AF37" s="38">
        <f>-'A domestic'!AF37</f>
        <v>-0.015694789419484066</v>
      </c>
      <c r="AG37" s="38">
        <f>-'A domestic'!AG37</f>
        <v>-0.004720681873104818</v>
      </c>
      <c r="AH37" s="38">
        <f>-'A domestic'!AH37</f>
        <v>-0.0013194599096588327</v>
      </c>
      <c r="AI37" s="38">
        <f>-'A domestic'!AI37</f>
        <v>-0.0025725303613626945</v>
      </c>
      <c r="AJ37" s="38">
        <f>-'A domestic'!AJ37</f>
        <v>-0.005816654832944193</v>
      </c>
      <c r="AK37" s="38">
        <f>1-'A domestic'!AK37</f>
        <v>0.9078121160309148</v>
      </c>
      <c r="AL37" s="38">
        <f>-'A domestic'!AL37</f>
        <v>-0.0032273578825233627</v>
      </c>
      <c r="AM37" s="38">
        <f>-'A domestic'!AM37</f>
        <v>-0.006273944152678628</v>
      </c>
      <c r="AN37" s="38">
        <f>-'A domestic'!AN37</f>
        <v>-0.0025721643032963564</v>
      </c>
      <c r="AO37" s="38">
        <f>-'A domestic'!AO37</f>
        <v>-0.012030104009608753</v>
      </c>
      <c r="AP37" s="38">
        <f>-'A domestic'!AP37</f>
        <v>-0.001860456002229499</v>
      </c>
      <c r="AQ37" s="38">
        <f>-'A domestic'!AQ37</f>
        <v>-0.003052685153749369</v>
      </c>
      <c r="AR37" s="38">
        <f>-'A domestic'!AR37</f>
        <v>-0.0029288153303417045</v>
      </c>
      <c r="AS37" s="38">
        <f>-'A domestic'!AS37</f>
        <v>-0.00516965022790275</v>
      </c>
      <c r="AT37" s="38">
        <f>-'A domestic'!AT37</f>
        <v>-0.00035652946873979206</v>
      </c>
      <c r="AU37" s="38">
        <f>-'A domestic'!AU37</f>
        <v>-0.0038356114128972984</v>
      </c>
      <c r="AV37" s="38">
        <f>-'A domestic'!AV37</f>
        <v>-0.0018159387821457733</v>
      </c>
      <c r="AW37" s="38">
        <f>-'A domestic'!AW37</f>
        <v>-0.0014639356699022565</v>
      </c>
      <c r="AX37" s="38">
        <f>-'A domestic'!AX37</f>
        <v>-0.0038838100257434166</v>
      </c>
      <c r="AY37" s="38">
        <f>-'A domestic'!AY37</f>
        <v>-0.004654795453232671</v>
      </c>
      <c r="AZ37" s="38">
        <f>-'A domestic'!AZ37</f>
        <v>-0.001781579058792109</v>
      </c>
      <c r="BA37" s="38">
        <f>-'A domestic'!BA37</f>
        <v>-0.00570377390331281</v>
      </c>
      <c r="BB37" s="38">
        <f>-'A domestic'!BB37</f>
        <v>-0.0025569856768911515</v>
      </c>
      <c r="BC37" s="38">
        <f>-'A domestic'!BC37</f>
        <v>-0.003316457981502307</v>
      </c>
      <c r="BD37" s="38">
        <f>-'A domestic'!BD37</f>
        <v>-0.005137468079202976</v>
      </c>
      <c r="BE37" s="38">
        <f>-'A domestic'!BE37</f>
        <v>-0.0009992433921787256</v>
      </c>
      <c r="BF37" s="38">
        <f>-'A domestic'!BF37</f>
        <v>-0.001127074994817496</v>
      </c>
      <c r="BG37" s="38">
        <f>-'A domestic'!BG37</f>
        <v>-0.0021467609913609466</v>
      </c>
      <c r="BH37" s="38">
        <f>-'A domestic'!BH37</f>
        <v>-0.0038470535453991586</v>
      </c>
      <c r="BI37" s="38">
        <f>-'A domestic'!BI37</f>
        <v>-0.0025393529478206565</v>
      </c>
      <c r="BJ37" s="38">
        <f>-'A domestic'!BJ37</f>
        <v>-0.0050712406366368095</v>
      </c>
      <c r="BK37" s="38">
        <f>-'A domestic'!BK37</f>
        <v>-0.00305264802374629</v>
      </c>
      <c r="BL37" s="38">
        <f>-'A domestic'!BL37</f>
        <v>-0.0023554720835983088</v>
      </c>
      <c r="BM37" s="38">
        <f>-'A domestic'!BM37</f>
        <v>0</v>
      </c>
      <c r="BN37" s="38">
        <f>-'A domestic'!BN37</f>
        <v>0</v>
      </c>
    </row>
    <row r="38" spans="1:66" x14ac:dyDescent="0.25">
      <c r="A38" s="36" t="s">
        <v>281</v>
      </c>
      <c r="B38" s="27" t="s">
        <v>350</v>
      </c>
      <c r="C38" s="38">
        <f>-'A domestic'!C38</f>
        <v>-0.0012879833319804097</v>
      </c>
      <c r="D38" s="38">
        <f>-'A domestic'!D38</f>
        <v>-0.001199357567081558</v>
      </c>
      <c r="E38" s="38">
        <f>-'A domestic'!E38</f>
        <v>-0.003420682914910512</v>
      </c>
      <c r="F38" s="38">
        <f>-'A domestic'!F38</f>
        <v>-0.0036083051616208547</v>
      </c>
      <c r="G38" s="38">
        <f>-'A domestic'!G38</f>
        <v>-0.002369999529090438</v>
      </c>
      <c r="H38" s="38">
        <f>-'A domestic'!H38</f>
        <v>-0.003798798086635433</v>
      </c>
      <c r="I38" s="38">
        <f>-'A domestic'!I38</f>
        <v>-0.005000710022749016</v>
      </c>
      <c r="J38" s="38">
        <f>-'A domestic'!J38</f>
        <v>-0.0020354208053182765</v>
      </c>
      <c r="K38" s="38">
        <f>-'A domestic'!K38</f>
        <v>-0.004208125948072294</v>
      </c>
      <c r="L38" s="38">
        <f>-'A domestic'!L38</f>
        <v>-0.0014589669896549822</v>
      </c>
      <c r="M38" s="38">
        <f>-'A domestic'!M38</f>
        <v>-0.0029183242682324353</v>
      </c>
      <c r="N38" s="38">
        <f>-'A domestic'!N38</f>
        <v>-0.002972414806474133</v>
      </c>
      <c r="O38" s="38">
        <f>-'A domestic'!O38</f>
        <v>-0.0020634223493697485</v>
      </c>
      <c r="P38" s="38">
        <f>-'A domestic'!P38</f>
        <v>-0.002648663779221835</v>
      </c>
      <c r="Q38" s="38">
        <f>-'A domestic'!Q38</f>
        <v>-0.0015610969397890993</v>
      </c>
      <c r="R38" s="38">
        <f>-'A domestic'!R38</f>
        <v>-0.0031185338858976896</v>
      </c>
      <c r="S38" s="38">
        <f>-'A domestic'!S38</f>
        <v>-0.0023030055754692633</v>
      </c>
      <c r="T38" s="38">
        <f>-'A domestic'!T38</f>
        <v>-0.002835372682163937</v>
      </c>
      <c r="U38" s="38">
        <f>-'A domestic'!U38</f>
        <v>-0.0032856614614587753</v>
      </c>
      <c r="V38" s="38">
        <f>-'A domestic'!V38</f>
        <v>-0.001277109244863256</v>
      </c>
      <c r="W38" s="38">
        <f>-'A domestic'!W38</f>
        <v>-0.0024239612693861936</v>
      </c>
      <c r="X38" s="38">
        <f>-'A domestic'!X38</f>
        <v>-0.0032016092336638992</v>
      </c>
      <c r="Y38" s="38">
        <f>-'A domestic'!Y38</f>
        <v>-0.007534315174502459</v>
      </c>
      <c r="Z38" s="38">
        <f>-'A domestic'!Z38</f>
        <v>-0.0022515855793158427</v>
      </c>
      <c r="AA38" s="38">
        <f>-'A domestic'!AA38</f>
        <v>-0.006636988380993923</v>
      </c>
      <c r="AB38" s="38">
        <f>-'A domestic'!AB38</f>
        <v>-0.00263895903025566</v>
      </c>
      <c r="AC38" s="38">
        <f>-'A domestic'!AC38</f>
        <v>-0.005683989121513255</v>
      </c>
      <c r="AD38" s="38">
        <f>-'A domestic'!AD38</f>
        <v>-0.005122440103019876</v>
      </c>
      <c r="AE38" s="38">
        <f>-'A domestic'!AE38</f>
        <v>-0.007483143267417941</v>
      </c>
      <c r="AF38" s="38">
        <f>-'A domestic'!AF38</f>
        <v>-0.004048820660431586</v>
      </c>
      <c r="AG38" s="38">
        <f>-'A domestic'!AG38</f>
        <v>-0.009713588741333674</v>
      </c>
      <c r="AH38" s="38">
        <f>-'A domestic'!AH38</f>
        <v>-0.0029817648495021882</v>
      </c>
      <c r="AI38" s="38">
        <f>-'A domestic'!AI38</f>
        <v>-0.025949909683052365</v>
      </c>
      <c r="AJ38" s="38">
        <f>-'A domestic'!AJ38</f>
        <v>-0.01070988980170539</v>
      </c>
      <c r="AK38" s="38">
        <f>-'A domestic'!AK38</f>
        <v>-0.0027322158498977235</v>
      </c>
      <c r="AL38" s="38">
        <f>1-'A domestic'!AL38</f>
        <v>0.9896130156018819</v>
      </c>
      <c r="AM38" s="38">
        <f>-'A domestic'!AM38</f>
        <v>-0.003946294604245351</v>
      </c>
      <c r="AN38" s="38">
        <f>-'A domestic'!AN38</f>
        <v>-0.015170496423654405</v>
      </c>
      <c r="AO38" s="38">
        <f>-'A domestic'!AO38</f>
        <v>-0.00558264663449811</v>
      </c>
      <c r="AP38" s="38">
        <f>-'A domestic'!AP38</f>
        <v>-0.005252150392484729</v>
      </c>
      <c r="AQ38" s="38">
        <f>-'A domestic'!AQ38</f>
        <v>-0.00344971518218621</v>
      </c>
      <c r="AR38" s="38">
        <f>-'A domestic'!AR38</f>
        <v>-0.002736385931616275</v>
      </c>
      <c r="AS38" s="38">
        <f>-'A domestic'!AS38</f>
        <v>-0.010759772193616155</v>
      </c>
      <c r="AT38" s="38">
        <f>-'A domestic'!AT38</f>
        <v>-0.0007272385479016642</v>
      </c>
      <c r="AU38" s="38">
        <f>-'A domestic'!AU38</f>
        <v>-0.00724933555400307</v>
      </c>
      <c r="AV38" s="38">
        <f>-'A domestic'!AV38</f>
        <v>-0.005178870973568869</v>
      </c>
      <c r="AW38" s="38">
        <f>-'A domestic'!AW38</f>
        <v>-0.003483718958557386</v>
      </c>
      <c r="AX38" s="38">
        <f>-'A domestic'!AX38</f>
        <v>-0.006386336587216322</v>
      </c>
      <c r="AY38" s="38">
        <f>-'A domestic'!AY38</f>
        <v>-0.007274999784926944</v>
      </c>
      <c r="AZ38" s="38">
        <f>-'A domestic'!AZ38</f>
        <v>-0.0038644306275262105</v>
      </c>
      <c r="BA38" s="38">
        <f>-'A domestic'!BA38</f>
        <v>-0.004895206090323423</v>
      </c>
      <c r="BB38" s="38">
        <f>-'A domestic'!BB38</f>
        <v>-0.14668162297186355</v>
      </c>
      <c r="BC38" s="38">
        <f>-'A domestic'!BC38</f>
        <v>-0.009756611288933355</v>
      </c>
      <c r="BD38" s="38">
        <f>-'A domestic'!BD38</f>
        <v>-0.005593335275879356</v>
      </c>
      <c r="BE38" s="38">
        <f>-'A domestic'!BE38</f>
        <v>-0.005863286982278602</v>
      </c>
      <c r="BF38" s="38">
        <f>-'A domestic'!BF38</f>
        <v>-0.005220774664731865</v>
      </c>
      <c r="BG38" s="38">
        <f>-'A domestic'!BG38</f>
        <v>-0.012226947309558877</v>
      </c>
      <c r="BH38" s="38">
        <f>-'A domestic'!BH38</f>
        <v>-0.010548302233953224</v>
      </c>
      <c r="BI38" s="38">
        <f>-'A domestic'!BI38</f>
        <v>-0.018186308562693456</v>
      </c>
      <c r="BJ38" s="38">
        <f>-'A domestic'!BJ38</f>
        <v>-0.0229678087214067</v>
      </c>
      <c r="BK38" s="38">
        <f>-'A domestic'!BK38</f>
        <v>-0.008123730667083268</v>
      </c>
      <c r="BL38" s="38">
        <f>-'A domestic'!BL38</f>
        <v>-0.008148946879622702</v>
      </c>
      <c r="BM38" s="38">
        <f>-'A domestic'!BM38</f>
        <v>0</v>
      </c>
      <c r="BN38" s="38">
        <f>-'A domestic'!BN38</f>
        <v>0</v>
      </c>
    </row>
    <row r="39" spans="1:66" x14ac:dyDescent="0.25">
      <c r="A39" s="36" t="s">
        <v>282</v>
      </c>
      <c r="B39" s="27" t="s">
        <v>351</v>
      </c>
      <c r="C39" s="38">
        <f>-'A domestic'!C39</f>
        <v>-0.0004853068125380237</v>
      </c>
      <c r="D39" s="38">
        <f>-'A domestic'!D39</f>
        <v>-0.0004771809812954663</v>
      </c>
      <c r="E39" s="38">
        <f>-'A domestic'!E39</f>
        <v>-0.00025112156319779557</v>
      </c>
      <c r="F39" s="38">
        <f>-'A domestic'!F39</f>
        <v>-0.0018151703064947656</v>
      </c>
      <c r="G39" s="38">
        <f>-'A domestic'!G39</f>
        <v>-0.000853597160415342</v>
      </c>
      <c r="H39" s="38">
        <f>-'A domestic'!H39</f>
        <v>-0.0008006021863510283</v>
      </c>
      <c r="I39" s="38">
        <f>-'A domestic'!I39</f>
        <v>-0.0006449609034883899</v>
      </c>
      <c r="J39" s="38">
        <f>-'A domestic'!J39</f>
        <v>-0.001688861271725539</v>
      </c>
      <c r="K39" s="38">
        <f>-'A domestic'!K39</f>
        <v>-0.005479093717523858</v>
      </c>
      <c r="L39" s="38">
        <f>-'A domestic'!L39</f>
        <v>-0.0005104455828089129</v>
      </c>
      <c r="M39" s="38">
        <f>-'A domestic'!M39</f>
        <v>-0.0011342998046728803</v>
      </c>
      <c r="N39" s="38">
        <f>-'A domestic'!N39</f>
        <v>-0.0014952228759411758</v>
      </c>
      <c r="O39" s="38">
        <f>-'A domestic'!O39</f>
        <v>-0.000803563145292457</v>
      </c>
      <c r="P39" s="38">
        <f>-'A domestic'!P39</f>
        <v>-0.0007148382358695293</v>
      </c>
      <c r="Q39" s="38">
        <f>-'A domestic'!Q39</f>
        <v>-0.000544735022766825</v>
      </c>
      <c r="R39" s="38">
        <f>-'A domestic'!R39</f>
        <v>-0.0008092317050518424</v>
      </c>
      <c r="S39" s="38">
        <f>-'A domestic'!S39</f>
        <v>-0.0020938967543706684</v>
      </c>
      <c r="T39" s="38">
        <f>-'A domestic'!T39</f>
        <v>-0.0017149787353537111</v>
      </c>
      <c r="U39" s="38">
        <f>-'A domestic'!U39</f>
        <v>-0.0009771944925814461</v>
      </c>
      <c r="V39" s="38">
        <f>-'A domestic'!V39</f>
        <v>-0.0008846661484167487</v>
      </c>
      <c r="W39" s="38">
        <f>-'A domestic'!W39</f>
        <v>-0.0011047986738018706</v>
      </c>
      <c r="X39" s="38">
        <f>-'A domestic'!X39</f>
        <v>-0.0011125627803283186</v>
      </c>
      <c r="Y39" s="38">
        <f>-'A domestic'!Y39</f>
        <v>-0.0008961216584495148</v>
      </c>
      <c r="Z39" s="38">
        <f>-'A domestic'!Z39</f>
        <v>-0.0006162929754298044</v>
      </c>
      <c r="AA39" s="38">
        <f>-'A domestic'!AA39</f>
        <v>-0.0009251300385019451</v>
      </c>
      <c r="AB39" s="38">
        <f>-'A domestic'!AB39</f>
        <v>-0.0017197439958607803</v>
      </c>
      <c r="AC39" s="38">
        <f>-'A domestic'!AC39</f>
        <v>-0.0004979850324945748</v>
      </c>
      <c r="AD39" s="38">
        <f>-'A domestic'!AD39</f>
        <v>-0.0015894087335511459</v>
      </c>
      <c r="AE39" s="38">
        <f>-'A domestic'!AE39</f>
        <v>-0.0023798808153145754</v>
      </c>
      <c r="AF39" s="38">
        <f>-'A domestic'!AF39</f>
        <v>-0.002615857712899423</v>
      </c>
      <c r="AG39" s="38">
        <f>-'A domestic'!AG39</f>
        <v>-0.0008149913864488935</v>
      </c>
      <c r="AH39" s="38">
        <f>-'A domestic'!AH39</f>
        <v>-0.0008354433964571536</v>
      </c>
      <c r="AI39" s="38">
        <f>-'A domestic'!AI39</f>
        <v>-0.0016835964809606815</v>
      </c>
      <c r="AJ39" s="38">
        <f>-'A domestic'!AJ39</f>
        <v>-0.0008814082945862388</v>
      </c>
      <c r="AK39" s="38">
        <f>-'A domestic'!AK39</f>
        <v>-0.0019285415145211702</v>
      </c>
      <c r="AL39" s="38">
        <f>-'A domestic'!AL39</f>
        <v>-0.0011939658197710964</v>
      </c>
      <c r="AM39" s="38">
        <f>1-'A domestic'!AM39</f>
        <v>0.9758215459641874</v>
      </c>
      <c r="AN39" s="38">
        <f>-'A domestic'!AN39</f>
        <v>-0.00542709864038605</v>
      </c>
      <c r="AO39" s="38">
        <f>-'A domestic'!AO39</f>
        <v>-0.003824275568544819</v>
      </c>
      <c r="AP39" s="38">
        <f>-'A domestic'!AP39</f>
        <v>-0.008098807740542046</v>
      </c>
      <c r="AQ39" s="38">
        <f>-'A domestic'!AQ39</f>
        <v>-0.0038245748045678705</v>
      </c>
      <c r="AR39" s="38">
        <f>-'A domestic'!AR39</f>
        <v>-0.0030701462488356406</v>
      </c>
      <c r="AS39" s="38">
        <f>-'A domestic'!AS39</f>
        <v>-0.00847142944330056</v>
      </c>
      <c r="AT39" s="38">
        <f>-'A domestic'!AT39</f>
        <v>-0.0003348569538137366</v>
      </c>
      <c r="AU39" s="38">
        <f>-'A domestic'!AU39</f>
        <v>-0.004006429900660716</v>
      </c>
      <c r="AV39" s="38">
        <f>-'A domestic'!AV39</f>
        <v>-0.0043544173719978355</v>
      </c>
      <c r="AW39" s="38">
        <f>-'A domestic'!AW39</f>
        <v>-0.004543697970728617</v>
      </c>
      <c r="AX39" s="38">
        <f>-'A domestic'!AX39</f>
        <v>-0.022027561962291248</v>
      </c>
      <c r="AY39" s="38">
        <f>-'A domestic'!AY39</f>
        <v>-0.005167898318374491</v>
      </c>
      <c r="AZ39" s="38">
        <f>-'A domestic'!AZ39</f>
        <v>-0.002280985741939196</v>
      </c>
      <c r="BA39" s="38">
        <f>-'A domestic'!BA39</f>
        <v>-0.002037092780043361</v>
      </c>
      <c r="BB39" s="38">
        <f>-'A domestic'!BB39</f>
        <v>-0.0031098690073390668</v>
      </c>
      <c r="BC39" s="38">
        <f>-'A domestic'!BC39</f>
        <v>-0.0036013705894964096</v>
      </c>
      <c r="BD39" s="38">
        <f>-'A domestic'!BD39</f>
        <v>-0.003366623448962156</v>
      </c>
      <c r="BE39" s="38">
        <f>-'A domestic'!BE39</f>
        <v>-0.004859489539663873</v>
      </c>
      <c r="BF39" s="38">
        <f>-'A domestic'!BF39</f>
        <v>-0.0017439524166414186</v>
      </c>
      <c r="BG39" s="38">
        <f>-'A domestic'!BG39</f>
        <v>-0.0024560494950132067</v>
      </c>
      <c r="BH39" s="38">
        <f>-'A domestic'!BH39</f>
        <v>-0.009274388530150598</v>
      </c>
      <c r="BI39" s="38">
        <f>-'A domestic'!BI39</f>
        <v>-0.005806743477362654</v>
      </c>
      <c r="BJ39" s="38">
        <f>-'A domestic'!BJ39</f>
        <v>-0.008624789728696104</v>
      </c>
      <c r="BK39" s="38">
        <f>-'A domestic'!BK39</f>
        <v>-0.0017559756288079988</v>
      </c>
      <c r="BL39" s="38">
        <f>-'A domestic'!BL39</f>
        <v>-0.0014225120757060715</v>
      </c>
      <c r="BM39" s="38">
        <f>-'A domestic'!BM39</f>
        <v>0</v>
      </c>
      <c r="BN39" s="38">
        <f>-'A domestic'!BN39</f>
        <v>0</v>
      </c>
    </row>
    <row r="40" spans="1:66" x14ac:dyDescent="0.25">
      <c r="A40" s="36" t="s">
        <v>283</v>
      </c>
      <c r="B40" s="27" t="s">
        <v>352</v>
      </c>
      <c r="C40" s="38">
        <f>-'A domestic'!C40</f>
        <v>-0.00014489376057789916</v>
      </c>
      <c r="D40" s="38">
        <f>-'A domestic'!D40</f>
        <v>-0.00017614063067953453</v>
      </c>
      <c r="E40" s="38">
        <f>-'A domestic'!E40</f>
        <v>-0.0005701138191517521</v>
      </c>
      <c r="F40" s="38">
        <f>-'A domestic'!F40</f>
        <v>-0.00044254531498759593</v>
      </c>
      <c r="G40" s="38">
        <f>-'A domestic'!G40</f>
        <v>-0.0015405364837183014</v>
      </c>
      <c r="H40" s="38">
        <f>-'A domestic'!H40</f>
        <v>-0.000711451202352532</v>
      </c>
      <c r="I40" s="38">
        <f>-'A domestic'!I40</f>
        <v>-0.00043789450815790685</v>
      </c>
      <c r="J40" s="38">
        <f>-'A domestic'!J40</f>
        <v>-0.0005599648867494554</v>
      </c>
      <c r="K40" s="38">
        <f>-'A domestic'!K40</f>
        <v>-0.0013335209930039904</v>
      </c>
      <c r="L40" s="38">
        <f>-'A domestic'!L40</f>
        <v>-0.00026541700869337143</v>
      </c>
      <c r="M40" s="38">
        <f>-'A domestic'!M40</f>
        <v>-0.0008782235081191944</v>
      </c>
      <c r="N40" s="38">
        <f>-'A domestic'!N40</f>
        <v>-0.0014588918665365575</v>
      </c>
      <c r="O40" s="38">
        <f>-'A domestic'!O40</f>
        <v>-0.00043107084668984967</v>
      </c>
      <c r="P40" s="38">
        <f>-'A domestic'!P40</f>
        <v>-0.0004962482279536365</v>
      </c>
      <c r="Q40" s="38">
        <f>-'A domestic'!Q40</f>
        <v>-0.0001938954712693002</v>
      </c>
      <c r="R40" s="38">
        <f>-'A domestic'!R40</f>
        <v>-0.00038109725611575496</v>
      </c>
      <c r="S40" s="38">
        <f>-'A domestic'!S40</f>
        <v>-0.00076443444489523</v>
      </c>
      <c r="T40" s="38">
        <f>-'A domestic'!T40</f>
        <v>-0.0005821273158895844</v>
      </c>
      <c r="U40" s="38">
        <f>-'A domestic'!U40</f>
        <v>-0.0003826775635283984</v>
      </c>
      <c r="V40" s="38">
        <f>-'A domestic'!V40</f>
        <v>-0.0004205409835503098</v>
      </c>
      <c r="W40" s="38">
        <f>-'A domestic'!W40</f>
        <v>-0.0012685946960869238</v>
      </c>
      <c r="X40" s="38">
        <f>-'A domestic'!X40</f>
        <v>-0.0007564712580209884</v>
      </c>
      <c r="Y40" s="38">
        <f>-'A domestic'!Y40</f>
        <v>-0.0006877024130001706</v>
      </c>
      <c r="Z40" s="38">
        <f>-'A domestic'!Z40</f>
        <v>-0.00047244365879442116</v>
      </c>
      <c r="AA40" s="38">
        <f>-'A domestic'!AA40</f>
        <v>-0.0008453037177683411</v>
      </c>
      <c r="AB40" s="38">
        <f>-'A domestic'!AB40</f>
        <v>-0.0005683170796483315</v>
      </c>
      <c r="AC40" s="38">
        <f>-'A domestic'!AC40</f>
        <v>-0.0005204970235313391</v>
      </c>
      <c r="AD40" s="38">
        <f>-'A domestic'!AD40</f>
        <v>-0.0014732246043524248</v>
      </c>
      <c r="AE40" s="38">
        <f>-'A domestic'!AE40</f>
        <v>-0.0026618192992764805</v>
      </c>
      <c r="AF40" s="38">
        <f>-'A domestic'!AF40</f>
        <v>-0.0029068753405205113</v>
      </c>
      <c r="AG40" s="38">
        <f>-'A domestic'!AG40</f>
        <v>-0.0007982849048261528</v>
      </c>
      <c r="AH40" s="38">
        <f>-'A domestic'!AH40</f>
        <v>-0.0006749627440303558</v>
      </c>
      <c r="AI40" s="38">
        <f>-'A domestic'!AI40</f>
        <v>-0.0012989190437475682</v>
      </c>
      <c r="AJ40" s="38">
        <f>-'A domestic'!AJ40</f>
        <v>-0.0006511793287497134</v>
      </c>
      <c r="AK40" s="38">
        <f>-'A domestic'!AK40</f>
        <v>-0.0009414273006994944</v>
      </c>
      <c r="AL40" s="38">
        <f>-'A domestic'!AL40</f>
        <v>-0.002276060714930691</v>
      </c>
      <c r="AM40" s="38">
        <f>-'A domestic'!AM40</f>
        <v>-0.00847371080027583</v>
      </c>
      <c r="AN40" s="38">
        <f>1-'A domestic'!AN40</f>
        <v>0.8566999114605305</v>
      </c>
      <c r="AO40" s="38">
        <f>-'A domestic'!AO40</f>
        <v>-0.022934908616976547</v>
      </c>
      <c r="AP40" s="38">
        <f>-'A domestic'!AP40</f>
        <v>-0.0054979069416382165</v>
      </c>
      <c r="AQ40" s="38">
        <f>-'A domestic'!AQ40</f>
        <v>-0.0005802654384820965</v>
      </c>
      <c r="AR40" s="38">
        <f>-'A domestic'!AR40</f>
        <v>-0.0005498694994667064</v>
      </c>
      <c r="AS40" s="38">
        <f>-'A domestic'!AS40</f>
        <v>-0.0006639534622266051</v>
      </c>
      <c r="AT40" s="38">
        <f>-'A domestic'!AT40</f>
        <v>-0.00020852089306316386</v>
      </c>
      <c r="AU40" s="38">
        <f>-'A domestic'!AU40</f>
        <v>-0.003225797348424387</v>
      </c>
      <c r="AV40" s="38">
        <f>-'A domestic'!AV40</f>
        <v>-0.002244110520045796</v>
      </c>
      <c r="AW40" s="38">
        <f>-'A domestic'!AW40</f>
        <v>-0.0023801680085058937</v>
      </c>
      <c r="AX40" s="38">
        <f>-'A domestic'!AX40</f>
        <v>-0.06309424870631365</v>
      </c>
      <c r="AY40" s="38">
        <f>-'A domestic'!AY40</f>
        <v>-0.0037502596239048173</v>
      </c>
      <c r="AZ40" s="38">
        <f>-'A domestic'!AZ40</f>
        <v>-0.0038663305442555745</v>
      </c>
      <c r="BA40" s="38">
        <f>-'A domestic'!BA40</f>
        <v>-0.0008081384089463756</v>
      </c>
      <c r="BB40" s="38">
        <f>-'A domestic'!BB40</f>
        <v>-0.00201367608376701</v>
      </c>
      <c r="BC40" s="38">
        <f>-'A domestic'!BC40</f>
        <v>-0.0026497812849088464</v>
      </c>
      <c r="BD40" s="38">
        <f>-'A domestic'!BD40</f>
        <v>-0.0009969354085813294</v>
      </c>
      <c r="BE40" s="38">
        <f>-'A domestic'!BE40</f>
        <v>-0.0007210226829838648</v>
      </c>
      <c r="BF40" s="38">
        <f>-'A domestic'!BF40</f>
        <v>-0.000517134155092408</v>
      </c>
      <c r="BG40" s="38">
        <f>-'A domestic'!BG40</f>
        <v>-0.0006270607706724415</v>
      </c>
      <c r="BH40" s="38">
        <f>-'A domestic'!BH40</f>
        <v>-0.006063200783463472</v>
      </c>
      <c r="BI40" s="38">
        <f>-'A domestic'!BI40</f>
        <v>-0.009501358632834377</v>
      </c>
      <c r="BJ40" s="38">
        <f>-'A domestic'!BJ40</f>
        <v>-0.004450131554354234</v>
      </c>
      <c r="BK40" s="38">
        <f>-'A domestic'!BK40</f>
        <v>-0.0013466645836588034</v>
      </c>
      <c r="BL40" s="38">
        <f>-'A domestic'!BL40</f>
        <v>-0.0013572738261490819</v>
      </c>
      <c r="BM40" s="38">
        <f>-'A domestic'!BM40</f>
        <v>0</v>
      </c>
      <c r="BN40" s="38">
        <f>-'A domestic'!BN40</f>
        <v>0</v>
      </c>
    </row>
    <row r="41" spans="1:66" x14ac:dyDescent="0.25">
      <c r="A41" s="36" t="s">
        <v>284</v>
      </c>
      <c r="B41" s="27" t="s">
        <v>353</v>
      </c>
      <c r="C41" s="38">
        <f>-'A domestic'!C41</f>
        <v>-0.0009196389526799671</v>
      </c>
      <c r="D41" s="38">
        <f>-'A domestic'!D41</f>
        <v>-0.0011273000363490211</v>
      </c>
      <c r="E41" s="38">
        <f>-'A domestic'!E41</f>
        <v>-0.0028030596108294475</v>
      </c>
      <c r="F41" s="38">
        <f>-'A domestic'!F41</f>
        <v>-0.00262221871287256</v>
      </c>
      <c r="G41" s="38">
        <f>-'A domestic'!G41</f>
        <v>-0.002397812625085352</v>
      </c>
      <c r="H41" s="38">
        <f>-'A domestic'!H41</f>
        <v>-0.004407044947905962</v>
      </c>
      <c r="I41" s="38">
        <f>-'A domestic'!I41</f>
        <v>-0.001988063697244037</v>
      </c>
      <c r="J41" s="38">
        <f>-'A domestic'!J41</f>
        <v>-0.003100654248806432</v>
      </c>
      <c r="K41" s="38">
        <f>-'A domestic'!K41</f>
        <v>-0.003932323098772962</v>
      </c>
      <c r="L41" s="38">
        <f>-'A domestic'!L41</f>
        <v>-0.0011066695345173447</v>
      </c>
      <c r="M41" s="38">
        <f>-'A domestic'!M41</f>
        <v>-0.0024783457943998873</v>
      </c>
      <c r="N41" s="38">
        <f>-'A domestic'!N41</f>
        <v>-0.0017481943488325913</v>
      </c>
      <c r="O41" s="38">
        <f>-'A domestic'!O41</f>
        <v>-0.002977976427880138</v>
      </c>
      <c r="P41" s="38">
        <f>-'A domestic'!P41</f>
        <v>-0.004516272728093595</v>
      </c>
      <c r="Q41" s="38">
        <f>-'A domestic'!Q41</f>
        <v>-0.002876844589601164</v>
      </c>
      <c r="R41" s="38">
        <f>-'A domestic'!R41</f>
        <v>-0.003049737991636659</v>
      </c>
      <c r="S41" s="38">
        <f>-'A domestic'!S41</f>
        <v>-0.0028588418435176654</v>
      </c>
      <c r="T41" s="38">
        <f>-'A domestic'!T41</f>
        <v>-0.002372629479207571</v>
      </c>
      <c r="U41" s="38">
        <f>-'A domestic'!U41</f>
        <v>-0.002320868556584268</v>
      </c>
      <c r="V41" s="38">
        <f>-'A domestic'!V41</f>
        <v>-0.0016558279608102162</v>
      </c>
      <c r="W41" s="38">
        <f>-'A domestic'!W41</f>
        <v>-0.0021487692945851306</v>
      </c>
      <c r="X41" s="38">
        <f>-'A domestic'!X41</f>
        <v>-0.0023004869560496626</v>
      </c>
      <c r="Y41" s="38">
        <f>-'A domestic'!Y41</f>
        <v>-0.002661197486155731</v>
      </c>
      <c r="Z41" s="38">
        <f>-'A domestic'!Z41</f>
        <v>-0.0017019936836666907</v>
      </c>
      <c r="AA41" s="38">
        <f>-'A domestic'!AA41</f>
        <v>-0.007040396394701242</v>
      </c>
      <c r="AB41" s="38">
        <f>-'A domestic'!AB41</f>
        <v>-0.0035678065575259353</v>
      </c>
      <c r="AC41" s="38">
        <f>-'A domestic'!AC41</f>
        <v>-0.0019723142916385564</v>
      </c>
      <c r="AD41" s="38">
        <f>-'A domestic'!AD41</f>
        <v>-0.004606257647660305</v>
      </c>
      <c r="AE41" s="38">
        <f>-'A domestic'!AE41</f>
        <v>-0.005132369806152964</v>
      </c>
      <c r="AF41" s="38">
        <f>-'A domestic'!AF41</f>
        <v>-0.005106279869564865</v>
      </c>
      <c r="AG41" s="38">
        <f>-'A domestic'!AG41</f>
        <v>-0.003184980639907459</v>
      </c>
      <c r="AH41" s="38">
        <f>-'A domestic'!AH41</f>
        <v>-0.0010654370587586607</v>
      </c>
      <c r="AI41" s="38">
        <f>-'A domestic'!AI41</f>
        <v>-0.003488037354203771</v>
      </c>
      <c r="AJ41" s="38">
        <f>-'A domestic'!AJ41</f>
        <v>-0.0029579205441583327</v>
      </c>
      <c r="AK41" s="38">
        <f>-'A domestic'!AK41</f>
        <v>-0.021337172879971483</v>
      </c>
      <c r="AL41" s="38">
        <f>-'A domestic'!AL41</f>
        <v>-0.006315468571874705</v>
      </c>
      <c r="AM41" s="38">
        <f>-'A domestic'!AM41</f>
        <v>-0.008291601934420927</v>
      </c>
      <c r="AN41" s="38">
        <f>-'A domestic'!AN41</f>
        <v>-0.014717369033436397</v>
      </c>
      <c r="AO41" s="38">
        <f>1-'A domestic'!AO41</f>
        <v>0.8479141159880216</v>
      </c>
      <c r="AP41" s="38">
        <f>-'A domestic'!AP41</f>
        <v>-0.008248311909240809</v>
      </c>
      <c r="AQ41" s="38">
        <f>-'A domestic'!AQ41</f>
        <v>-0.008000640425134913</v>
      </c>
      <c r="AR41" s="38">
        <f>-'A domestic'!AR41</f>
        <v>-0.006003448275002549</v>
      </c>
      <c r="AS41" s="38">
        <f>-'A domestic'!AS41</f>
        <v>-0.014730323111169646</v>
      </c>
      <c r="AT41" s="38">
        <f>-'A domestic'!AT41</f>
        <v>-0.0012447706165844724</v>
      </c>
      <c r="AU41" s="38">
        <f>-'A domestic'!AU41</f>
        <v>-0.006428225105079385</v>
      </c>
      <c r="AV41" s="38">
        <f>-'A domestic'!AV41</f>
        <v>-0.005439565120238205</v>
      </c>
      <c r="AW41" s="38">
        <f>-'A domestic'!AW41</f>
        <v>-0.004428049088878202</v>
      </c>
      <c r="AX41" s="38">
        <f>-'A domestic'!AX41</f>
        <v>-0.011112816399338603</v>
      </c>
      <c r="AY41" s="38">
        <f>-'A domestic'!AY41</f>
        <v>-0.008594319367513153</v>
      </c>
      <c r="AZ41" s="38">
        <f>-'A domestic'!AZ41</f>
        <v>-0.004222700639349121</v>
      </c>
      <c r="BA41" s="38">
        <f>-'A domestic'!BA41</f>
        <v>-0.008637032921119767</v>
      </c>
      <c r="BB41" s="38">
        <f>-'A domestic'!BB41</f>
        <v>-0.02129757648817763</v>
      </c>
      <c r="BC41" s="38">
        <f>-'A domestic'!BC41</f>
        <v>-0.005115576100188938</v>
      </c>
      <c r="BD41" s="38">
        <f>-'A domestic'!BD41</f>
        <v>-0.005736311489342982</v>
      </c>
      <c r="BE41" s="38">
        <f>-'A domestic'!BE41</f>
        <v>-0.002394900988589033</v>
      </c>
      <c r="BF41" s="38">
        <f>-'A domestic'!BF41</f>
        <v>-0.0028699909106855255</v>
      </c>
      <c r="BG41" s="38">
        <f>-'A domestic'!BG41</f>
        <v>-0.004330407910408508</v>
      </c>
      <c r="BH41" s="38">
        <f>-'A domestic'!BH41</f>
        <v>-0.009646219457057018</v>
      </c>
      <c r="BI41" s="38">
        <f>-'A domestic'!BI41</f>
        <v>-0.00775910149394014</v>
      </c>
      <c r="BJ41" s="38">
        <f>-'A domestic'!BJ41</f>
        <v>-0.007338863887970326</v>
      </c>
      <c r="BK41" s="38">
        <f>-'A domestic'!BK41</f>
        <v>-0.005374160287455085</v>
      </c>
      <c r="BL41" s="38">
        <f>-'A domestic'!BL41</f>
        <v>-0.005930846394685046</v>
      </c>
      <c r="BM41" s="38">
        <f>-'A domestic'!BM41</f>
        <v>0</v>
      </c>
      <c r="BN41" s="38">
        <f>-'A domestic'!BN41</f>
        <v>0</v>
      </c>
    </row>
    <row r="42" spans="1:66" x14ac:dyDescent="0.25">
      <c r="A42" s="36" t="s">
        <v>285</v>
      </c>
      <c r="B42" s="27" t="s">
        <v>354</v>
      </c>
      <c r="C42" s="38">
        <f>-'A domestic'!C42</f>
        <v>-0.001630491233491058</v>
      </c>
      <c r="D42" s="38">
        <f>-'A domestic'!D42</f>
        <v>-0.0020448325943433236</v>
      </c>
      <c r="E42" s="38">
        <f>-'A domestic'!E42</f>
        <v>-0.00213792682181907</v>
      </c>
      <c r="F42" s="38">
        <f>-'A domestic'!F42</f>
        <v>-0.006377426883617928</v>
      </c>
      <c r="G42" s="38">
        <f>-'A domestic'!G42</f>
        <v>-0.004970891902710084</v>
      </c>
      <c r="H42" s="38">
        <f>-'A domestic'!H42</f>
        <v>-0.00775306143600716</v>
      </c>
      <c r="I42" s="38">
        <f>-'A domestic'!I42</f>
        <v>-0.003988008253236544</v>
      </c>
      <c r="J42" s="38">
        <f>-'A domestic'!J42</f>
        <v>-0.008004494065672359</v>
      </c>
      <c r="K42" s="38">
        <f>-'A domestic'!K42</f>
        <v>-0.014343169827736951</v>
      </c>
      <c r="L42" s="38">
        <f>-'A domestic'!L42</f>
        <v>-0.004667849440778304</v>
      </c>
      <c r="M42" s="38">
        <f>-'A domestic'!M42</f>
        <v>-0.011611366005517066</v>
      </c>
      <c r="N42" s="38">
        <f>-'A domestic'!N42</f>
        <v>-0.010499392599346477</v>
      </c>
      <c r="O42" s="38">
        <f>-'A domestic'!O42</f>
        <v>-0.0066008774449887175</v>
      </c>
      <c r="P42" s="38">
        <f>-'A domestic'!P42</f>
        <v>-0.00673640979644417</v>
      </c>
      <c r="Q42" s="38">
        <f>-'A domestic'!Q42</f>
        <v>-0.005561780341859967</v>
      </c>
      <c r="R42" s="38">
        <f>-'A domestic'!R42</f>
        <v>-0.00839341908074926</v>
      </c>
      <c r="S42" s="38">
        <f>-'A domestic'!S42</f>
        <v>-0.012744148591349536</v>
      </c>
      <c r="T42" s="38">
        <f>-'A domestic'!T42</f>
        <v>-0.01206947428686809</v>
      </c>
      <c r="U42" s="38">
        <f>-'A domestic'!U42</f>
        <v>-0.01098945181692118</v>
      </c>
      <c r="V42" s="38">
        <f>-'A domestic'!V42</f>
        <v>-0.009849654048242493</v>
      </c>
      <c r="W42" s="38">
        <f>-'A domestic'!W42</f>
        <v>-0.014011705369431485</v>
      </c>
      <c r="X42" s="38">
        <f>-'A domestic'!X42</f>
        <v>-0.007497565934077708</v>
      </c>
      <c r="Y42" s="38">
        <f>-'A domestic'!Y42</f>
        <v>-0.010604241453290367</v>
      </c>
      <c r="Z42" s="38">
        <f>-'A domestic'!Z42</f>
        <v>-0.00865997887888432</v>
      </c>
      <c r="AA42" s="38">
        <f>-'A domestic'!AA42</f>
        <v>-0.01088346355001903</v>
      </c>
      <c r="AB42" s="38">
        <f>-'A domestic'!AB42</f>
        <v>-0.013824691381808625</v>
      </c>
      <c r="AC42" s="38">
        <f>-'A domestic'!AC42</f>
        <v>-0.004206402632896922</v>
      </c>
      <c r="AD42" s="38">
        <f>-'A domestic'!AD42</f>
        <v>-0.013234898463194122</v>
      </c>
      <c r="AE42" s="38">
        <f>-'A domestic'!AE42</f>
        <v>-0.01925999006378198</v>
      </c>
      <c r="AF42" s="38">
        <f>-'A domestic'!AF42</f>
        <v>-0.015589783978739119</v>
      </c>
      <c r="AG42" s="38">
        <f>-'A domestic'!AG42</f>
        <v>-0.00854465305817974</v>
      </c>
      <c r="AH42" s="38">
        <f>-'A domestic'!AH42</f>
        <v>-0.00991590213083121</v>
      </c>
      <c r="AI42" s="38">
        <f>-'A domestic'!AI42</f>
        <v>-0.018064022220183544</v>
      </c>
      <c r="AJ42" s="38">
        <f>-'A domestic'!AJ42</f>
        <v>-0.011687841239669603</v>
      </c>
      <c r="AK42" s="38">
        <f>-'A domestic'!AK42</f>
        <v>-0.026923436348092744</v>
      </c>
      <c r="AL42" s="38">
        <f>-'A domestic'!AL42</f>
        <v>-0.005433119043619636</v>
      </c>
      <c r="AM42" s="38">
        <f>-'A domestic'!AM42</f>
        <v>-0.04516571003026713</v>
      </c>
      <c r="AN42" s="38">
        <f>-'A domestic'!AN42</f>
        <v>-0.02752546089197721</v>
      </c>
      <c r="AO42" s="38">
        <f>-'A domestic'!AO42</f>
        <v>-0.04154953872888504</v>
      </c>
      <c r="AP42" s="38">
        <f>1-'A domestic'!AP42</f>
        <v>0.8175079360586637</v>
      </c>
      <c r="AQ42" s="38">
        <f>-'A domestic'!AQ42</f>
        <v>-0.02565427564669576</v>
      </c>
      <c r="AR42" s="38">
        <f>-'A domestic'!AR42</f>
        <v>-0.017754104641212645</v>
      </c>
      <c r="AS42" s="38">
        <f>-'A domestic'!AS42</f>
        <v>-0.02556879322362737</v>
      </c>
      <c r="AT42" s="38">
        <f>-'A domestic'!AT42</f>
        <v>-0.0022828698545086607</v>
      </c>
      <c r="AU42" s="38">
        <f>-'A domestic'!AU42</f>
        <v>-0.038817597426064346</v>
      </c>
      <c r="AV42" s="38">
        <f>-'A domestic'!AV42</f>
        <v>-0.02270782051219152</v>
      </c>
      <c r="AW42" s="38">
        <f>-'A domestic'!AW42</f>
        <v>-0.030829792943707905</v>
      </c>
      <c r="AX42" s="38">
        <f>-'A domestic'!AX42</f>
        <v>-0.03743191314999232</v>
      </c>
      <c r="AY42" s="38">
        <f>-'A domestic'!AY42</f>
        <v>-0.022296316597372176</v>
      </c>
      <c r="AZ42" s="38">
        <f>-'A domestic'!AZ42</f>
        <v>-0.014670885567472557</v>
      </c>
      <c r="BA42" s="38">
        <f>-'A domestic'!BA42</f>
        <v>-0.015191026829594011</v>
      </c>
      <c r="BB42" s="38">
        <f>-'A domestic'!BB42</f>
        <v>-0.016732499407625</v>
      </c>
      <c r="BC42" s="38">
        <f>-'A domestic'!BC42</f>
        <v>-0.018740448061904707</v>
      </c>
      <c r="BD42" s="38">
        <f>-'A domestic'!BD42</f>
        <v>-0.013918323689515807</v>
      </c>
      <c r="BE42" s="38">
        <f>-'A domestic'!BE42</f>
        <v>-0.009110007218699482</v>
      </c>
      <c r="BF42" s="38">
        <f>-'A domestic'!BF42</f>
        <v>-0.008570904625982681</v>
      </c>
      <c r="BG42" s="38">
        <f>-'A domestic'!BG42</f>
        <v>-0.00886534828983929</v>
      </c>
      <c r="BH42" s="38">
        <f>-'A domestic'!BH42</f>
        <v>-0.0308183248056616</v>
      </c>
      <c r="BI42" s="38">
        <f>-'A domestic'!BI42</f>
        <v>-0.008501184816787936</v>
      </c>
      <c r="BJ42" s="38">
        <f>-'A domestic'!BJ42</f>
        <v>-0.01282877805414576</v>
      </c>
      <c r="BK42" s="38">
        <f>-'A domestic'!BK42</f>
        <v>-0.016291204499296986</v>
      </c>
      <c r="BL42" s="38">
        <f>-'A domestic'!BL42</f>
        <v>-0.007929364478674783</v>
      </c>
      <c r="BM42" s="38">
        <f>-'A domestic'!BM42</f>
        <v>0</v>
      </c>
      <c r="BN42" s="38">
        <f>-'A domestic'!BN42</f>
        <v>0</v>
      </c>
    </row>
    <row r="43" spans="1:66" x14ac:dyDescent="0.25">
      <c r="A43" s="36" t="s">
        <v>286</v>
      </c>
      <c r="B43" s="27" t="s">
        <v>355</v>
      </c>
      <c r="C43" s="38">
        <f>-'A domestic'!C43</f>
        <v>-0.013635375724359697</v>
      </c>
      <c r="D43" s="38">
        <f>-'A domestic'!D43</f>
        <v>-0.010264194933234693</v>
      </c>
      <c r="E43" s="38">
        <f>-'A domestic'!E43</f>
        <v>-0.01677084818004737</v>
      </c>
      <c r="F43" s="38">
        <f>-'A domestic'!F43</f>
        <v>-0.008628715498451092</v>
      </c>
      <c r="G43" s="38">
        <f>-'A domestic'!G43</f>
        <v>-0.007937548562548562</v>
      </c>
      <c r="H43" s="38">
        <f>-'A domestic'!H43</f>
        <v>-0.01125761735870667</v>
      </c>
      <c r="I43" s="38">
        <f>-'A domestic'!I43</f>
        <v>-0.007573764574560593</v>
      </c>
      <c r="J43" s="38">
        <f>-'A domestic'!J43</f>
        <v>-0.007294786767254114</v>
      </c>
      <c r="K43" s="38">
        <f>-'A domestic'!K43</f>
        <v>-0.011123100478958658</v>
      </c>
      <c r="L43" s="38">
        <f>-'A domestic'!L43</f>
        <v>-0.005639514476064072</v>
      </c>
      <c r="M43" s="38">
        <f>-'A domestic'!M43</f>
        <v>-0.007774003607130109</v>
      </c>
      <c r="N43" s="38">
        <f>-'A domestic'!N43</f>
        <v>-0.005439155785753618</v>
      </c>
      <c r="O43" s="38">
        <f>-'A domestic'!O43</f>
        <v>-0.008434750364294107</v>
      </c>
      <c r="P43" s="38">
        <f>-'A domestic'!P43</f>
        <v>-0.008636374581255287</v>
      </c>
      <c r="Q43" s="38">
        <f>-'A domestic'!Q43</f>
        <v>-0.006941894930904874</v>
      </c>
      <c r="R43" s="38">
        <f>-'A domestic'!R43</f>
        <v>-0.008426857085169158</v>
      </c>
      <c r="S43" s="38">
        <f>-'A domestic'!S43</f>
        <v>-0.005678874723901037</v>
      </c>
      <c r="T43" s="38">
        <f>-'A domestic'!T43</f>
        <v>-0.0072139147893298654</v>
      </c>
      <c r="U43" s="38">
        <f>-'A domestic'!U43</f>
        <v>-0.007551807632645736</v>
      </c>
      <c r="V43" s="38">
        <f>-'A domestic'!V43</f>
        <v>-0.005752833736827027</v>
      </c>
      <c r="W43" s="38">
        <f>-'A domestic'!W43</f>
        <v>-0.005249167828262618</v>
      </c>
      <c r="X43" s="38">
        <f>-'A domestic'!X43</f>
        <v>-0.00782508441547773</v>
      </c>
      <c r="Y43" s="38">
        <f>-'A domestic'!Y43</f>
        <v>-0.006887566737748171</v>
      </c>
      <c r="Z43" s="38">
        <f>-'A domestic'!Z43</f>
        <v>-0.007873138296518709</v>
      </c>
      <c r="AA43" s="38">
        <f>-'A domestic'!AA43</f>
        <v>-0.013899758097738777</v>
      </c>
      <c r="AB43" s="38">
        <f>-'A domestic'!AB43</f>
        <v>-0.00773936400777755</v>
      </c>
      <c r="AC43" s="38">
        <f>-'A domestic'!AC43</f>
        <v>-0.010644996992422736</v>
      </c>
      <c r="AD43" s="38">
        <f>-'A domestic'!AD43</f>
        <v>-0.01541802778917602</v>
      </c>
      <c r="AE43" s="38">
        <f>-'A domestic'!AE43</f>
        <v>-0.015414585178784967</v>
      </c>
      <c r="AF43" s="38">
        <f>-'A domestic'!AF43</f>
        <v>-0.019180309865078266</v>
      </c>
      <c r="AG43" s="38">
        <f>-'A domestic'!AG43</f>
        <v>-0.010302200826413957</v>
      </c>
      <c r="AH43" s="38">
        <f>-'A domestic'!AH43</f>
        <v>-0.010958597278951848</v>
      </c>
      <c r="AI43" s="38">
        <f>-'A domestic'!AI43</f>
        <v>-0.01205217187742203</v>
      </c>
      <c r="AJ43" s="38">
        <f>-'A domestic'!AJ43</f>
        <v>-0.011113033936445119</v>
      </c>
      <c r="AK43" s="38">
        <f>-'A domestic'!AK43</f>
        <v>-0.008687435752778421</v>
      </c>
      <c r="AL43" s="38">
        <f>-'A domestic'!AL43</f>
        <v>-0.013347677146144552</v>
      </c>
      <c r="AM43" s="38">
        <f>-'A domestic'!AM43</f>
        <v>-0.007979802635562654</v>
      </c>
      <c r="AN43" s="38">
        <f>-'A domestic'!AN43</f>
        <v>-0.010379050912512804</v>
      </c>
      <c r="AO43" s="38">
        <f>-'A domestic'!AO43</f>
        <v>-0.010656222339414696</v>
      </c>
      <c r="AP43" s="38">
        <f>-'A domestic'!AP43</f>
        <v>-0.011682281143314984</v>
      </c>
      <c r="AQ43" s="38">
        <f>1-'A domestic'!AQ43</f>
        <v>0.8781913550516229</v>
      </c>
      <c r="AR43" s="38">
        <f>-'A domestic'!AR43</f>
        <v>-0.08754216559347396</v>
      </c>
      <c r="AS43" s="38">
        <f>-'A domestic'!AS43</f>
        <v>-0.06856708756669248</v>
      </c>
      <c r="AT43" s="38">
        <f>-'A domestic'!AT43</f>
        <v>-0.037821668493417816</v>
      </c>
      <c r="AU43" s="38">
        <f>-'A domestic'!AU43</f>
        <v>-0.018706344059299853</v>
      </c>
      <c r="AV43" s="38">
        <f>-'A domestic'!AV43</f>
        <v>-0.010153914359408246</v>
      </c>
      <c r="AW43" s="38">
        <f>-'A domestic'!AW43</f>
        <v>-0.004121416666225518</v>
      </c>
      <c r="AX43" s="38">
        <f>-'A domestic'!AX43</f>
        <v>-0.012576339801523752</v>
      </c>
      <c r="AY43" s="38">
        <f>-'A domestic'!AY43</f>
        <v>-0.012829415111893295</v>
      </c>
      <c r="AZ43" s="38">
        <f>-'A domestic'!AZ43</f>
        <v>-0.019052907795412626</v>
      </c>
      <c r="BA43" s="38">
        <f>-'A domestic'!BA43</f>
        <v>-0.008165976685936889</v>
      </c>
      <c r="BB43" s="38">
        <f>-'A domestic'!BB43</f>
        <v>-0.014919073996213584</v>
      </c>
      <c r="BC43" s="38">
        <f>-'A domestic'!BC43</f>
        <v>-0.00983857459695366</v>
      </c>
      <c r="BD43" s="38">
        <f>-'A domestic'!BD43</f>
        <v>-0.016091158403862</v>
      </c>
      <c r="BE43" s="38">
        <f>-'A domestic'!BE43</f>
        <v>-0.0033889548814337086</v>
      </c>
      <c r="BF43" s="38">
        <f>-'A domestic'!BF43</f>
        <v>-0.006371768908166032</v>
      </c>
      <c r="BG43" s="38">
        <f>-'A domestic'!BG43</f>
        <v>-0.006954288376395808</v>
      </c>
      <c r="BH43" s="38">
        <f>-'A domestic'!BH43</f>
        <v>-0.010570559719014523</v>
      </c>
      <c r="BI43" s="38">
        <f>-'A domestic'!BI43</f>
        <v>-0.010687053279592766</v>
      </c>
      <c r="BJ43" s="38">
        <f>-'A domestic'!BJ43</f>
        <v>-0.026501804379394134</v>
      </c>
      <c r="BK43" s="38">
        <f>-'A domestic'!BK43</f>
        <v>-0.011079518825183566</v>
      </c>
      <c r="BL43" s="38">
        <f>-'A domestic'!BL43</f>
        <v>-0.016049670175565148</v>
      </c>
      <c r="BM43" s="38">
        <f>-'A domestic'!BM43</f>
        <v>0</v>
      </c>
      <c r="BN43" s="38">
        <f>-'A domestic'!BN43</f>
        <v>0</v>
      </c>
    </row>
    <row r="44" spans="1:66" x14ac:dyDescent="0.25">
      <c r="A44" s="36" t="s">
        <v>287</v>
      </c>
      <c r="B44" s="27" t="s">
        <v>356</v>
      </c>
      <c r="C44" s="38">
        <f>-'A domestic'!C44</f>
        <v>-0.006550070832100427</v>
      </c>
      <c r="D44" s="38">
        <f>-'A domestic'!D44</f>
        <v>-0.0016621270422305166</v>
      </c>
      <c r="E44" s="38">
        <f>-'A domestic'!E44</f>
        <v>-0.004526975206835936</v>
      </c>
      <c r="F44" s="38">
        <f>-'A domestic'!F44</f>
        <v>-0.002223744300622318</v>
      </c>
      <c r="G44" s="38">
        <f>-'A domestic'!G44</f>
        <v>-0.0018447882084245716</v>
      </c>
      <c r="H44" s="38">
        <f>-'A domestic'!H44</f>
        <v>-0.0019578083086960415</v>
      </c>
      <c r="I44" s="38">
        <f>-'A domestic'!I44</f>
        <v>-0.002994542159793024</v>
      </c>
      <c r="J44" s="38">
        <f>-'A domestic'!J44</f>
        <v>-0.0027644063184124436</v>
      </c>
      <c r="K44" s="38">
        <f>-'A domestic'!K44</f>
        <v>-0.004355979021923482</v>
      </c>
      <c r="L44" s="38">
        <f>-'A domestic'!L44</f>
        <v>-0.0011413849771768928</v>
      </c>
      <c r="M44" s="38">
        <f>-'A domestic'!M44</f>
        <v>-0.003471133897961869</v>
      </c>
      <c r="N44" s="38">
        <f>-'A domestic'!N44</f>
        <v>-0.0014928008086475344</v>
      </c>
      <c r="O44" s="38">
        <f>-'A domestic'!O44</f>
        <v>-0.0026965751729538644</v>
      </c>
      <c r="P44" s="38">
        <f>-'A domestic'!P44</f>
        <v>-0.0028096904976177076</v>
      </c>
      <c r="Q44" s="38">
        <f>-'A domestic'!Q44</f>
        <v>-0.0014061394934878142</v>
      </c>
      <c r="R44" s="38">
        <f>-'A domestic'!R44</f>
        <v>-0.0019531634352061866</v>
      </c>
      <c r="S44" s="38">
        <f>-'A domestic'!S44</f>
        <v>-0.0012750786966622507</v>
      </c>
      <c r="T44" s="38">
        <f>-'A domestic'!T44</f>
        <v>-0.0017201693489595031</v>
      </c>
      <c r="U44" s="38">
        <f>-'A domestic'!U44</f>
        <v>-0.0017297683914912958</v>
      </c>
      <c r="V44" s="38">
        <f>-'A domestic'!V44</f>
        <v>-0.0013734581052621032</v>
      </c>
      <c r="W44" s="38">
        <f>-'A domestic'!W44</f>
        <v>-0.0018845703414139367</v>
      </c>
      <c r="X44" s="38">
        <f>-'A domestic'!X44</f>
        <v>-0.002291557880766129</v>
      </c>
      <c r="Y44" s="38">
        <f>-'A domestic'!Y44</f>
        <v>-0.002157990708718696</v>
      </c>
      <c r="Z44" s="38">
        <f>-'A domestic'!Z44</f>
        <v>-0.0025377662495929395</v>
      </c>
      <c r="AA44" s="38">
        <f>-'A domestic'!AA44</f>
        <v>-0.004185179958461804</v>
      </c>
      <c r="AB44" s="38">
        <f>-'A domestic'!AB44</f>
        <v>-0.004815902420095032</v>
      </c>
      <c r="AC44" s="38">
        <f>-'A domestic'!AC44</f>
        <v>-0.0025181682281508657</v>
      </c>
      <c r="AD44" s="38">
        <f>-'A domestic'!AD44</f>
        <v>-0.004492042740990377</v>
      </c>
      <c r="AE44" s="38">
        <f>-'A domestic'!AE44</f>
        <v>-0.002968382718243309</v>
      </c>
      <c r="AF44" s="38">
        <f>-'A domestic'!AF44</f>
        <v>-0.004559305904223083</v>
      </c>
      <c r="AG44" s="38">
        <f>-'A domestic'!AG44</f>
        <v>-0.009981151462516482</v>
      </c>
      <c r="AH44" s="38">
        <f>-'A domestic'!AH44</f>
        <v>-0.00501480584201066</v>
      </c>
      <c r="AI44" s="38">
        <f>-'A domestic'!AI44</f>
        <v>-0.004333315407027322</v>
      </c>
      <c r="AJ44" s="38">
        <f>-'A domestic'!AJ44</f>
        <v>-0.005508662730006387</v>
      </c>
      <c r="AK44" s="38">
        <f>-'A domestic'!AK44</f>
        <v>-0.0022372742910740924</v>
      </c>
      <c r="AL44" s="38">
        <f>-'A domestic'!AL44</f>
        <v>-0.0026144899773002297</v>
      </c>
      <c r="AM44" s="38">
        <f>-'A domestic'!AM44</f>
        <v>-0.0020366368694988888</v>
      </c>
      <c r="AN44" s="38">
        <f>-'A domestic'!AN44</f>
        <v>-0.0020645689147656947</v>
      </c>
      <c r="AO44" s="38">
        <f>-'A domestic'!AO44</f>
        <v>-0.0033230454347982657</v>
      </c>
      <c r="AP44" s="38">
        <f>-'A domestic'!AP44</f>
        <v>-0.001736171590143756</v>
      </c>
      <c r="AQ44" s="38">
        <f>-'A domestic'!AQ44</f>
        <v>-0.003442404940189637</v>
      </c>
      <c r="AR44" s="38">
        <f>1-'A domestic'!AR44</f>
        <v>0.9278728749575321</v>
      </c>
      <c r="AS44" s="38">
        <f>-'A domestic'!AS44</f>
        <v>-0.015028732770777056</v>
      </c>
      <c r="AT44" s="38">
        <f>-'A domestic'!AT44</f>
        <v>-0.0036159429279690966</v>
      </c>
      <c r="AU44" s="38">
        <f>-'A domestic'!AU44</f>
        <v>-0.003523605315991274</v>
      </c>
      <c r="AV44" s="38">
        <f>-'A domestic'!AV44</f>
        <v>-0.0029164739522169257</v>
      </c>
      <c r="AW44" s="38">
        <f>-'A domestic'!AW44</f>
        <v>-0.0011251333118052669</v>
      </c>
      <c r="AX44" s="38">
        <f>-'A domestic'!AX44</f>
        <v>-0.00195696302967298</v>
      </c>
      <c r="AY44" s="38">
        <f>-'A domestic'!AY44</f>
        <v>-0.00281438457766411</v>
      </c>
      <c r="AZ44" s="38">
        <f>-'A domestic'!AZ44</f>
        <v>-0.011012188780068896</v>
      </c>
      <c r="BA44" s="38">
        <f>-'A domestic'!BA44</f>
        <v>-0.0014196097661937927</v>
      </c>
      <c r="BB44" s="38">
        <f>-'A domestic'!BB44</f>
        <v>-0.0027835641268871224</v>
      </c>
      <c r="BC44" s="38">
        <f>-'A domestic'!BC44</f>
        <v>-0.00324593505873149</v>
      </c>
      <c r="BD44" s="38">
        <f>-'A domestic'!BD44</f>
        <v>-0.0032754360878923653</v>
      </c>
      <c r="BE44" s="38">
        <f>-'A domestic'!BE44</f>
        <v>-0.0035333076894400258</v>
      </c>
      <c r="BF44" s="38">
        <f>-'A domestic'!BF44</f>
        <v>-0.0017763231331026454</v>
      </c>
      <c r="BG44" s="38">
        <f>-'A domestic'!BG44</f>
        <v>-0.002025406289271986</v>
      </c>
      <c r="BH44" s="38">
        <f>-'A domestic'!BH44</f>
        <v>-0.002622455445751962</v>
      </c>
      <c r="BI44" s="38">
        <f>-'A domestic'!BI44</f>
        <v>-0.0022900410428260496</v>
      </c>
      <c r="BJ44" s="38">
        <f>-'A domestic'!BJ44</f>
        <v>-0.0033677914683766345</v>
      </c>
      <c r="BK44" s="38">
        <f>-'A domestic'!BK44</f>
        <v>-0.003999375097640994</v>
      </c>
      <c r="BL44" s="38">
        <f>-'A domestic'!BL44</f>
        <v>-0.002311979917226982</v>
      </c>
      <c r="BM44" s="38">
        <f>-'A domestic'!BM44</f>
        <v>0</v>
      </c>
      <c r="BN44" s="38">
        <f>-'A domestic'!BN44</f>
        <v>0</v>
      </c>
    </row>
    <row r="45" spans="1:66" x14ac:dyDescent="0.25">
      <c r="A45" s="36" t="s">
        <v>288</v>
      </c>
      <c r="B45" s="27" t="s">
        <v>357</v>
      </c>
      <c r="C45" s="38">
        <f>-'A domestic'!C45</f>
        <v>-0.0012464354825616867</v>
      </c>
      <c r="D45" s="38">
        <f>-'A domestic'!D45</f>
        <v>-0.0008006392303615206</v>
      </c>
      <c r="E45" s="38">
        <f>-'A domestic'!E45</f>
        <v>-0.003305302737225039</v>
      </c>
      <c r="F45" s="38">
        <f>-'A domestic'!F45</f>
        <v>-0.0007997032559215685</v>
      </c>
      <c r="G45" s="38">
        <f>-'A domestic'!G45</f>
        <v>-0.0015074256551529275</v>
      </c>
      <c r="H45" s="38">
        <f>-'A domestic'!H45</f>
        <v>-0.0034479033269566224</v>
      </c>
      <c r="I45" s="38">
        <f>-'A domestic'!I45</f>
        <v>-0.0017306450910271793</v>
      </c>
      <c r="J45" s="38">
        <f>-'A domestic'!J45</f>
        <v>-0.0009692907006824038</v>
      </c>
      <c r="K45" s="38">
        <f>-'A domestic'!K45</f>
        <v>-0.001909294982520639</v>
      </c>
      <c r="L45" s="38">
        <f>-'A domestic'!L45</f>
        <v>-0.0014501503692970017</v>
      </c>
      <c r="M45" s="38">
        <f>-'A domestic'!M45</f>
        <v>-0.001970763178277166</v>
      </c>
      <c r="N45" s="38">
        <f>-'A domestic'!N45</f>
        <v>-0.0008910516454717841</v>
      </c>
      <c r="O45" s="38">
        <f>-'A domestic'!O45</f>
        <v>-0.0012643436862275108</v>
      </c>
      <c r="P45" s="38">
        <f>-'A domestic'!P45</f>
        <v>-0.0021114064103683154</v>
      </c>
      <c r="Q45" s="38">
        <f>-'A domestic'!Q45</f>
        <v>-0.0006438680557211086</v>
      </c>
      <c r="R45" s="38">
        <f>-'A domestic'!R45</f>
        <v>-0.0013309605682732854</v>
      </c>
      <c r="S45" s="38">
        <f>-'A domestic'!S45</f>
        <v>-0.0009186490089288702</v>
      </c>
      <c r="T45" s="38">
        <f>-'A domestic'!T45</f>
        <v>-0.0015221474398985344</v>
      </c>
      <c r="U45" s="38">
        <f>-'A domestic'!U45</f>
        <v>-0.0020041218828039833</v>
      </c>
      <c r="V45" s="38">
        <f>-'A domestic'!V45</f>
        <v>-0.0006266848879455333</v>
      </c>
      <c r="W45" s="38">
        <f>-'A domestic'!W45</f>
        <v>-0.0024345878569617336</v>
      </c>
      <c r="X45" s="38">
        <f>-'A domestic'!X45</f>
        <v>-0.002827659560789502</v>
      </c>
      <c r="Y45" s="38">
        <f>-'A domestic'!Y45</f>
        <v>-0.0017626429182262628</v>
      </c>
      <c r="Z45" s="38">
        <f>-'A domestic'!Z45</f>
        <v>-0.0014222420331274882</v>
      </c>
      <c r="AA45" s="38">
        <f>-'A domestic'!AA45</f>
        <v>-0.0018274525567942887</v>
      </c>
      <c r="AB45" s="38">
        <f>-'A domestic'!AB45</f>
        <v>-0.001061982339512348</v>
      </c>
      <c r="AC45" s="38">
        <f>-'A domestic'!AC45</f>
        <v>-0.0016026393619029743</v>
      </c>
      <c r="AD45" s="38">
        <f>-'A domestic'!AD45</f>
        <v>-0.002350267088113108</v>
      </c>
      <c r="AE45" s="38">
        <f>-'A domestic'!AE45</f>
        <v>-0.003782821236816297</v>
      </c>
      <c r="AF45" s="38">
        <f>-'A domestic'!AF45</f>
        <v>-0.002621121367108388</v>
      </c>
      <c r="AG45" s="38">
        <f>-'A domestic'!AG45</f>
        <v>-0.0035823099857878347</v>
      </c>
      <c r="AH45" s="38">
        <f>-'A domestic'!AH45</f>
        <v>-0.0042784828485229985</v>
      </c>
      <c r="AI45" s="38">
        <f>-'A domestic'!AI45</f>
        <v>-0.0038107108623924024</v>
      </c>
      <c r="AJ45" s="38">
        <f>-'A domestic'!AJ45</f>
        <v>-0.000989914997518257</v>
      </c>
      <c r="AK45" s="38">
        <f>-'A domestic'!AK45</f>
        <v>-0.0025584671348421553</v>
      </c>
      <c r="AL45" s="38">
        <f>-'A domestic'!AL45</f>
        <v>-0.0018686838132235494</v>
      </c>
      <c r="AM45" s="38">
        <f>-'A domestic'!AM45</f>
        <v>-0.0032888047783920377</v>
      </c>
      <c r="AN45" s="38">
        <f>-'A domestic'!AN45</f>
        <v>-0.0013263537035921064</v>
      </c>
      <c r="AO45" s="38">
        <f>-'A domestic'!AO45</f>
        <v>-0.008382972346965091</v>
      </c>
      <c r="AP45" s="38">
        <f>-'A domestic'!AP45</f>
        <v>-0.0017209308739171833</v>
      </c>
      <c r="AQ45" s="38">
        <f>-'A domestic'!AQ45</f>
        <v>-0.08567999092091912</v>
      </c>
      <c r="AR45" s="38">
        <f>-'A domestic'!AR45</f>
        <v>-0.22740867642223897</v>
      </c>
      <c r="AS45" s="38">
        <f>1-'A domestic'!AS45</f>
        <v>0.8699027036750322</v>
      </c>
      <c r="AT45" s="38">
        <f>-'A domestic'!AT45</f>
        <v>-0.0010220226896530008</v>
      </c>
      <c r="AU45" s="38">
        <f>-'A domestic'!AU45</f>
        <v>-0.004317377751901712</v>
      </c>
      <c r="AV45" s="38">
        <f>-'A domestic'!AV45</f>
        <v>-0.0029006405181591643</v>
      </c>
      <c r="AW45" s="38">
        <f>-'A domestic'!AW45</f>
        <v>-0.0012200142606473324</v>
      </c>
      <c r="AX45" s="38">
        <f>-'A domestic'!AX45</f>
        <v>-0.0018150701790456108</v>
      </c>
      <c r="AY45" s="38">
        <f>-'A domestic'!AY45</f>
        <v>-0.002258267101073276</v>
      </c>
      <c r="AZ45" s="38">
        <f>-'A domestic'!AZ45</f>
        <v>-0.0060563916998609265</v>
      </c>
      <c r="BA45" s="38">
        <f>-'A domestic'!BA45</f>
        <v>-0.0010971273298926618</v>
      </c>
      <c r="BB45" s="38">
        <f>-'A domestic'!BB45</f>
        <v>-0.0031298142934302617</v>
      </c>
      <c r="BC45" s="38">
        <f>-'A domestic'!BC45</f>
        <v>-0.002910402663948556</v>
      </c>
      <c r="BD45" s="38">
        <f>-'A domestic'!BD45</f>
        <v>-0.0004899058375642645</v>
      </c>
      <c r="BE45" s="38">
        <f>-'A domestic'!BE45</f>
        <v>-0.00048484750920977276</v>
      </c>
      <c r="BF45" s="38">
        <f>-'A domestic'!BF45</f>
        <v>-0.00047184704437817926</v>
      </c>
      <c r="BG45" s="38">
        <f>-'A domestic'!BG45</f>
        <v>-0.0007819816669562211</v>
      </c>
      <c r="BH45" s="38">
        <f>-'A domestic'!BH45</f>
        <v>-0.0013721084908377714</v>
      </c>
      <c r="BI45" s="38">
        <f>-'A domestic'!BI45</f>
        <v>-0.0017802976877783908</v>
      </c>
      <c r="BJ45" s="38">
        <f>-'A domestic'!BJ45</f>
        <v>-0.002987649705979613</v>
      </c>
      <c r="BK45" s="38">
        <f>-'A domestic'!BK45</f>
        <v>-0.006573972816747383</v>
      </c>
      <c r="BL45" s="38">
        <f>-'A domestic'!BL45</f>
        <v>-0.001236344387945881</v>
      </c>
      <c r="BM45" s="38">
        <f>-'A domestic'!BM45</f>
        <v>0</v>
      </c>
      <c r="BN45" s="38">
        <f>-'A domestic'!BN45</f>
        <v>0</v>
      </c>
    </row>
    <row r="46" spans="1:66" x14ac:dyDescent="0.25">
      <c r="A46" s="36" t="s">
        <v>289</v>
      </c>
      <c r="B46" s="27" t="s">
        <v>358</v>
      </c>
      <c r="C46" s="38">
        <f>-'A domestic'!C46</f>
        <v>-0.0036504499125836736</v>
      </c>
      <c r="D46" s="38">
        <f>-'A domestic'!D46</f>
        <v>-0.003160923681467283</v>
      </c>
      <c r="E46" s="38">
        <f>-'A domestic'!E46</f>
        <v>-0.0027555501259001348</v>
      </c>
      <c r="F46" s="38">
        <f>-'A domestic'!F46</f>
        <v>-0.006226851299265302</v>
      </c>
      <c r="G46" s="38">
        <f>-'A domestic'!G46</f>
        <v>-0.00737216276989004</v>
      </c>
      <c r="H46" s="38">
        <f>-'A domestic'!H46</f>
        <v>-0.011890018427464476</v>
      </c>
      <c r="I46" s="38">
        <f>-'A domestic'!I46</f>
        <v>-0.008705840686736266</v>
      </c>
      <c r="J46" s="38">
        <f>-'A domestic'!J46</f>
        <v>-0.007441839195479752</v>
      </c>
      <c r="K46" s="38">
        <f>-'A domestic'!K46</f>
        <v>-0.01889391684117594</v>
      </c>
      <c r="L46" s="38">
        <f>-'A domestic'!L46</f>
        <v>-0.002439632324889522</v>
      </c>
      <c r="M46" s="38">
        <f>-'A domestic'!M46</f>
        <v>-0.0056647228505940575</v>
      </c>
      <c r="N46" s="38">
        <f>-'A domestic'!N46</f>
        <v>-0.004250997218928511</v>
      </c>
      <c r="O46" s="38">
        <f>-'A domestic'!O46</f>
        <v>-0.008946261609553518</v>
      </c>
      <c r="P46" s="38">
        <f>-'A domestic'!P46</f>
        <v>-0.008529525076525315</v>
      </c>
      <c r="Q46" s="38">
        <f>-'A domestic'!Q46</f>
        <v>-0.003711230838915775</v>
      </c>
      <c r="R46" s="38">
        <f>-'A domestic'!R46</f>
        <v>-0.01076975726088667</v>
      </c>
      <c r="S46" s="38">
        <f>-'A domestic'!S46</f>
        <v>-0.007081614483505043</v>
      </c>
      <c r="T46" s="38">
        <f>-'A domestic'!T46</f>
        <v>-0.007283469011647481</v>
      </c>
      <c r="U46" s="38">
        <f>-'A domestic'!U46</f>
        <v>-0.007968273195334875</v>
      </c>
      <c r="V46" s="38">
        <f>-'A domestic'!V46</f>
        <v>-0.007522258765961197</v>
      </c>
      <c r="W46" s="38">
        <f>-'A domestic'!W46</f>
        <v>-0.0056408858323402965</v>
      </c>
      <c r="X46" s="38">
        <f>-'A domestic'!X46</f>
        <v>-0.010721676437456114</v>
      </c>
      <c r="Y46" s="38">
        <f>-'A domestic'!Y46</f>
        <v>-0.011034055461415473</v>
      </c>
      <c r="Z46" s="38">
        <f>-'A domestic'!Z46</f>
        <v>-0.007628299794833905</v>
      </c>
      <c r="AA46" s="38">
        <f>-'A domestic'!AA46</f>
        <v>-0.016747847183912715</v>
      </c>
      <c r="AB46" s="38">
        <f>-'A domestic'!AB46</f>
        <v>-0.00944362721151716</v>
      </c>
      <c r="AC46" s="38">
        <f>-'A domestic'!AC46</f>
        <v>-0.01723053775497974</v>
      </c>
      <c r="AD46" s="38">
        <f>-'A domestic'!AD46</f>
        <v>-0.03819774784942438</v>
      </c>
      <c r="AE46" s="38">
        <f>-'A domestic'!AE46</f>
        <v>-0.022504921015237267</v>
      </c>
      <c r="AF46" s="38">
        <f>-'A domestic'!AF46</f>
        <v>-0.06886046257885334</v>
      </c>
      <c r="AG46" s="38">
        <f>-'A domestic'!AG46</f>
        <v>-0.010938212696563412</v>
      </c>
      <c r="AH46" s="38">
        <f>-'A domestic'!AH46</f>
        <v>-0.0030190959103608287</v>
      </c>
      <c r="AI46" s="38">
        <f>-'A domestic'!AI46</f>
        <v>-0.01082031830792543</v>
      </c>
      <c r="AJ46" s="38">
        <f>-'A domestic'!AJ46</f>
        <v>-0.01751159074165166</v>
      </c>
      <c r="AK46" s="38">
        <f>-'A domestic'!AK46</f>
        <v>-0.013159907657057416</v>
      </c>
      <c r="AL46" s="38">
        <f>-'A domestic'!AL46</f>
        <v>-0.04982323154656428</v>
      </c>
      <c r="AM46" s="38">
        <f>-'A domestic'!AM46</f>
        <v>-0.010447084043919417</v>
      </c>
      <c r="AN46" s="38">
        <f>-'A domestic'!AN46</f>
        <v>-0.017266934911900907</v>
      </c>
      <c r="AO46" s="38">
        <f>-'A domestic'!AO46</f>
        <v>-0.03178193991743353</v>
      </c>
      <c r="AP46" s="38">
        <f>-'A domestic'!AP46</f>
        <v>-0.011571241639378525</v>
      </c>
      <c r="AQ46" s="38">
        <f>-'A domestic'!AQ46</f>
        <v>-0.018571010672114432</v>
      </c>
      <c r="AR46" s="38">
        <f>-'A domestic'!AR46</f>
        <v>-0.018110049176678855</v>
      </c>
      <c r="AS46" s="38">
        <f>-'A domestic'!AS46</f>
        <v>-0.02376580784216731</v>
      </c>
      <c r="AT46" s="38">
        <f>1-'A domestic'!AT46</f>
        <v>0.9800936764818025</v>
      </c>
      <c r="AU46" s="38">
        <f>-'A domestic'!AU46</f>
        <v>-0.027400890443177412</v>
      </c>
      <c r="AV46" s="38">
        <f>-'A domestic'!AV46</f>
        <v>-0.027883346394058043</v>
      </c>
      <c r="AW46" s="38">
        <f>-'A domestic'!AW46</f>
        <v>-0.012943716051046765</v>
      </c>
      <c r="AX46" s="38">
        <f>-'A domestic'!AX46</f>
        <v>-0.022336830461209677</v>
      </c>
      <c r="AY46" s="38">
        <f>-'A domestic'!AY46</f>
        <v>-0.023207611865642016</v>
      </c>
      <c r="AZ46" s="38">
        <f>-'A domestic'!AZ46</f>
        <v>-0.014527577562743392</v>
      </c>
      <c r="BA46" s="38">
        <f>-'A domestic'!BA46</f>
        <v>-0.019361398895315157</v>
      </c>
      <c r="BB46" s="38">
        <f>-'A domestic'!BB46</f>
        <v>-0.01722315344546839</v>
      </c>
      <c r="BC46" s="38">
        <f>-'A domestic'!BC46</f>
        <v>-0.025203011987016258</v>
      </c>
      <c r="BD46" s="38">
        <f>-'A domestic'!BD46</f>
        <v>-0.0148068087862294</v>
      </c>
      <c r="BE46" s="38">
        <f>-'A domestic'!BE46</f>
        <v>-0.010313865156049306</v>
      </c>
      <c r="BF46" s="38">
        <f>-'A domestic'!BF46</f>
        <v>-0.011556824161630336</v>
      </c>
      <c r="BG46" s="38">
        <f>-'A domestic'!BG46</f>
        <v>-0.021844399664928228</v>
      </c>
      <c r="BH46" s="38">
        <f>-'A domestic'!BH46</f>
        <v>-0.016865936621156652</v>
      </c>
      <c r="BI46" s="38">
        <f>-'A domestic'!BI46</f>
        <v>-0.02852690022783362</v>
      </c>
      <c r="BJ46" s="38">
        <f>-'A domestic'!BJ46</f>
        <v>-0.02078645062039021</v>
      </c>
      <c r="BK46" s="38">
        <f>-'A domestic'!BK46</f>
        <v>-0.023971254491485707</v>
      </c>
      <c r="BL46" s="38">
        <f>-'A domestic'!BL46</f>
        <v>-0.0314193774573737</v>
      </c>
      <c r="BM46" s="38">
        <f>-'A domestic'!BM46</f>
        <v>0</v>
      </c>
      <c r="BN46" s="38">
        <f>-'A domestic'!BN46</f>
        <v>0</v>
      </c>
    </row>
    <row r="47" spans="1:66" x14ac:dyDescent="0.25">
      <c r="A47" s="36" t="s">
        <v>290</v>
      </c>
      <c r="B47" s="27" t="s">
        <v>359</v>
      </c>
      <c r="C47" s="38">
        <f>-'A domestic'!C47</f>
        <v>-0.006526852916248788</v>
      </c>
      <c r="D47" s="38">
        <f>-'A domestic'!D47</f>
        <v>-0.004542826993071267</v>
      </c>
      <c r="E47" s="38">
        <f>-'A domestic'!E47</f>
        <v>-0.012223511765384588</v>
      </c>
      <c r="F47" s="38">
        <f>-'A domestic'!F47</f>
        <v>-0.012988062294221019</v>
      </c>
      <c r="G47" s="38">
        <f>-'A domestic'!G47</f>
        <v>-0.01788161333615879</v>
      </c>
      <c r="H47" s="38">
        <f>-'A domestic'!H47</f>
        <v>-0.015714727391222625</v>
      </c>
      <c r="I47" s="38">
        <f>-'A domestic'!I47</f>
        <v>-0.011379033905142092</v>
      </c>
      <c r="J47" s="38">
        <f>-'A domestic'!J47</f>
        <v>-0.01618742369974046</v>
      </c>
      <c r="K47" s="38">
        <f>-'A domestic'!K47</f>
        <v>-0.022972671349628448</v>
      </c>
      <c r="L47" s="38">
        <f>-'A domestic'!L47</f>
        <v>-0.01358512621451242</v>
      </c>
      <c r="M47" s="38">
        <f>-'A domestic'!M47</f>
        <v>-0.020640852600119924</v>
      </c>
      <c r="N47" s="38">
        <f>-'A domestic'!N47</f>
        <v>-0.023399053886691397</v>
      </c>
      <c r="O47" s="38">
        <f>-'A domestic'!O47</f>
        <v>-0.015836668433365782</v>
      </c>
      <c r="P47" s="38">
        <f>-'A domestic'!P47</f>
        <v>-0.01775470062574682</v>
      </c>
      <c r="Q47" s="38">
        <f>-'A domestic'!Q47</f>
        <v>-0.012785975953782952</v>
      </c>
      <c r="R47" s="38">
        <f>-'A domestic'!R47</f>
        <v>-0.016038722809022757</v>
      </c>
      <c r="S47" s="38">
        <f>-'A domestic'!S47</f>
        <v>-0.019392736749356144</v>
      </c>
      <c r="T47" s="38">
        <f>-'A domestic'!T47</f>
        <v>-0.021182115533196707</v>
      </c>
      <c r="U47" s="38">
        <f>-'A domestic'!U47</f>
        <v>-0.02274704279079255</v>
      </c>
      <c r="V47" s="38">
        <f>-'A domestic'!V47</f>
        <v>-0.01699180311374664</v>
      </c>
      <c r="W47" s="38">
        <f>-'A domestic'!W47</f>
        <v>-0.018828847447640237</v>
      </c>
      <c r="X47" s="38">
        <f>-'A domestic'!X47</f>
        <v>-0.014773690801123776</v>
      </c>
      <c r="Y47" s="38">
        <f>-'A domestic'!Y47</f>
        <v>-0.02033506840327745</v>
      </c>
      <c r="Z47" s="38">
        <f>-'A domestic'!Z47</f>
        <v>-0.01222522749130988</v>
      </c>
      <c r="AA47" s="38">
        <f>-'A domestic'!AA47</f>
        <v>-0.016789185814292618</v>
      </c>
      <c r="AB47" s="38">
        <f>-'A domestic'!AB47</f>
        <v>-0.018207819657716246</v>
      </c>
      <c r="AC47" s="38">
        <f>-'A domestic'!AC47</f>
        <v>-0.01588179736890899</v>
      </c>
      <c r="AD47" s="38">
        <f>-'A domestic'!AD47</f>
        <v>-0.0261170599409184</v>
      </c>
      <c r="AE47" s="38">
        <f>-'A domestic'!AE47</f>
        <v>-0.036022308148493117</v>
      </c>
      <c r="AF47" s="38">
        <f>-'A domestic'!AF47</f>
        <v>-0.029920037955407566</v>
      </c>
      <c r="AG47" s="38">
        <f>-'A domestic'!AG47</f>
        <v>-0.015143454283943363</v>
      </c>
      <c r="AH47" s="38">
        <f>-'A domestic'!AH47</f>
        <v>-0.014109853726605334</v>
      </c>
      <c r="AI47" s="38">
        <f>-'A domestic'!AI47</f>
        <v>-0.017046018936506077</v>
      </c>
      <c r="AJ47" s="38">
        <f>-'A domestic'!AJ47</f>
        <v>-0.020880584756533215</v>
      </c>
      <c r="AK47" s="38">
        <f>-'A domestic'!AK47</f>
        <v>-0.029398836368167296</v>
      </c>
      <c r="AL47" s="38">
        <f>-'A domestic'!AL47</f>
        <v>-0.019380257609560563</v>
      </c>
      <c r="AM47" s="38">
        <f>-'A domestic'!AM47</f>
        <v>-0.036204869310905476</v>
      </c>
      <c r="AN47" s="38">
        <f>-'A domestic'!AN47</f>
        <v>-0.03038850748413474</v>
      </c>
      <c r="AO47" s="38">
        <f>-'A domestic'!AO47</f>
        <v>-0.030235270339024404</v>
      </c>
      <c r="AP47" s="38">
        <f>-'A domestic'!AP47</f>
        <v>-0.04261385903643837</v>
      </c>
      <c r="AQ47" s="38">
        <f>-'A domestic'!AQ47</f>
        <v>-0.03598340790778837</v>
      </c>
      <c r="AR47" s="38">
        <f>-'A domestic'!AR47</f>
        <v>-0.02806378386489462</v>
      </c>
      <c r="AS47" s="38">
        <f>-'A domestic'!AS47</f>
        <v>-0.044455330097617554</v>
      </c>
      <c r="AT47" s="38">
        <f>-'A domestic'!AT47</f>
        <v>-0.01424173513663833</v>
      </c>
      <c r="AU47" s="38">
        <f>1-'A domestic'!AU47</f>
        <v>0.8173344520165842</v>
      </c>
      <c r="AV47" s="38">
        <f>-'A domestic'!AV47</f>
        <v>-0.08054445604571803</v>
      </c>
      <c r="AW47" s="38">
        <f>-'A domestic'!AW47</f>
        <v>-0.024380738923056436</v>
      </c>
      <c r="AX47" s="38">
        <f>-'A domestic'!AX47</f>
        <v>-0.045991816547022994</v>
      </c>
      <c r="AY47" s="38">
        <f>-'A domestic'!AY47</f>
        <v>-0.06012766736678068</v>
      </c>
      <c r="AZ47" s="38">
        <f>-'A domestic'!AZ47</f>
        <v>-0.03465746672702973</v>
      </c>
      <c r="BA47" s="38">
        <f>-'A domestic'!BA47</f>
        <v>-0.030844521813510686</v>
      </c>
      <c r="BB47" s="38">
        <f>-'A domestic'!BB47</f>
        <v>-0.035848061597425936</v>
      </c>
      <c r="BC47" s="38">
        <f>-'A domestic'!BC47</f>
        <v>-0.0641639491833759</v>
      </c>
      <c r="BD47" s="38">
        <f>-'A domestic'!BD47</f>
        <v>-0.014272979876271977</v>
      </c>
      <c r="BE47" s="38">
        <f>-'A domestic'!BE47</f>
        <v>-0.007809137416247836</v>
      </c>
      <c r="BF47" s="38">
        <f>-'A domestic'!BF47</f>
        <v>-0.013622331010508524</v>
      </c>
      <c r="BG47" s="38">
        <f>-'A domestic'!BG47</f>
        <v>-0.01393568790964128</v>
      </c>
      <c r="BH47" s="38">
        <f>-'A domestic'!BH47</f>
        <v>-0.024206542478628447</v>
      </c>
      <c r="BI47" s="38">
        <f>-'A domestic'!BI47</f>
        <v>-0.023832696495529063</v>
      </c>
      <c r="BJ47" s="38">
        <f>-'A domestic'!BJ47</f>
        <v>-0.03247537848834702</v>
      </c>
      <c r="BK47" s="38">
        <f>-'A domestic'!BK47</f>
        <v>-0.023187002030932668</v>
      </c>
      <c r="BL47" s="38">
        <f>-'A domestic'!BL47</f>
        <v>-0.02020635441766376</v>
      </c>
      <c r="BM47" s="38">
        <f>-'A domestic'!BM47</f>
        <v>0</v>
      </c>
      <c r="BN47" s="38">
        <f>-'A domestic'!BN47</f>
        <v>0</v>
      </c>
    </row>
    <row r="48" spans="1:66" x14ac:dyDescent="0.25">
      <c r="A48" s="36" t="s">
        <v>291</v>
      </c>
      <c r="B48" s="27" t="s">
        <v>360</v>
      </c>
      <c r="C48" s="38">
        <f>-'A domestic'!C48</f>
        <v>-0.002549781044579271</v>
      </c>
      <c r="D48" s="38">
        <f>-'A domestic'!D48</f>
        <v>-0.001722975623737992</v>
      </c>
      <c r="E48" s="38">
        <f>-'A domestic'!E48</f>
        <v>-0.0015338776562892377</v>
      </c>
      <c r="F48" s="38">
        <f>-'A domestic'!F48</f>
        <v>-0.01194413278562995</v>
      </c>
      <c r="G48" s="38">
        <f>-'A domestic'!G48</f>
        <v>-0.0031140366367639087</v>
      </c>
      <c r="H48" s="38">
        <f>-'A domestic'!H48</f>
        <v>-0.004351270686980794</v>
      </c>
      <c r="I48" s="38">
        <f>-'A domestic'!I48</f>
        <v>-0.004665217201899353</v>
      </c>
      <c r="J48" s="38">
        <f>-'A domestic'!J48</f>
        <v>-0.005193461367578616</v>
      </c>
      <c r="K48" s="38">
        <f>-'A domestic'!K48</f>
        <v>-0.0041796926646393735</v>
      </c>
      <c r="L48" s="38">
        <f>-'A domestic'!L48</f>
        <v>-0.007110787998302069</v>
      </c>
      <c r="M48" s="38">
        <f>-'A domestic'!M48</f>
        <v>-0.009957822264139942</v>
      </c>
      <c r="N48" s="38">
        <f>-'A domestic'!N48</f>
        <v>-0.00871163781805108</v>
      </c>
      <c r="O48" s="38">
        <f>-'A domestic'!O48</f>
        <v>-0.009331366514203618</v>
      </c>
      <c r="P48" s="38">
        <f>-'A domestic'!P48</f>
        <v>-0.009395231803228361</v>
      </c>
      <c r="Q48" s="38">
        <f>-'A domestic'!Q48</f>
        <v>-0.004971948728951615</v>
      </c>
      <c r="R48" s="38">
        <f>-'A domestic'!R48</f>
        <v>-0.007747217646050884</v>
      </c>
      <c r="S48" s="38">
        <f>-'A domestic'!S48</f>
        <v>-0.00979798658077971</v>
      </c>
      <c r="T48" s="38">
        <f>-'A domestic'!T48</f>
        <v>-0.012334974172804356</v>
      </c>
      <c r="U48" s="38">
        <f>-'A domestic'!U48</f>
        <v>-0.008712241910937871</v>
      </c>
      <c r="V48" s="38">
        <f>-'A domestic'!V48</f>
        <v>-0.008059271519156311</v>
      </c>
      <c r="W48" s="38">
        <f>-'A domestic'!W48</f>
        <v>-0.0181000101135799</v>
      </c>
      <c r="X48" s="38">
        <f>-'A domestic'!X48</f>
        <v>-0.003643777041704496</v>
      </c>
      <c r="Y48" s="38">
        <f>-'A domestic'!Y48</f>
        <v>-0.011057573586388357</v>
      </c>
      <c r="Z48" s="38">
        <f>-'A domestic'!Z48</f>
        <v>-0.007186126103972069</v>
      </c>
      <c r="AA48" s="38">
        <f>-'A domestic'!AA48</f>
        <v>-0.019818309592130264</v>
      </c>
      <c r="AB48" s="38">
        <f>-'A domestic'!AB48</f>
        <v>-0.02356279766123073</v>
      </c>
      <c r="AC48" s="38">
        <f>-'A domestic'!AC48</f>
        <v>-0.02220832654228476</v>
      </c>
      <c r="AD48" s="38">
        <f>-'A domestic'!AD48</f>
        <v>-0.004450689067885746</v>
      </c>
      <c r="AE48" s="38">
        <f>-'A domestic'!AE48</f>
        <v>-0.004677773079748701</v>
      </c>
      <c r="AF48" s="38">
        <f>-'A domestic'!AF48</f>
        <v>-0.0035929346772483363</v>
      </c>
      <c r="AG48" s="38">
        <f>-'A domestic'!AG48</f>
        <v>-0.007135092236614546</v>
      </c>
      <c r="AH48" s="38">
        <f>-'A domestic'!AH48</f>
        <v>-0.003985841658803544</v>
      </c>
      <c r="AI48" s="38">
        <f>-'A domestic'!AI48</f>
        <v>-0.008418615097956716</v>
      </c>
      <c r="AJ48" s="38">
        <f>-'A domestic'!AJ48</f>
        <v>-0.008006125342491668</v>
      </c>
      <c r="AK48" s="38">
        <f>-'A domestic'!AK48</f>
        <v>-0.003628648463431434</v>
      </c>
      <c r="AL48" s="38">
        <f>-'A domestic'!AL48</f>
        <v>-0.003109290683134789</v>
      </c>
      <c r="AM48" s="38">
        <f>-'A domestic'!AM48</f>
        <v>-0.004754713366067741</v>
      </c>
      <c r="AN48" s="38">
        <f>-'A domestic'!AN48</f>
        <v>-0.00408046429912434</v>
      </c>
      <c r="AO48" s="38">
        <f>-'A domestic'!AO48</f>
        <v>-0.010236884962166709</v>
      </c>
      <c r="AP48" s="38">
        <f>-'A domestic'!AP48</f>
        <v>-0.008394005898882926</v>
      </c>
      <c r="AQ48" s="38">
        <f>-'A domestic'!AQ48</f>
        <v>-0.002666800248356484</v>
      </c>
      <c r="AR48" s="38">
        <f>-'A domestic'!AR48</f>
        <v>-0.003096069380270154</v>
      </c>
      <c r="AS48" s="38">
        <f>-'A domestic'!AS48</f>
        <v>-0.0043890953593925175</v>
      </c>
      <c r="AT48" s="38">
        <f>-'A domestic'!AT48</f>
        <v>-0.0040453622335608515</v>
      </c>
      <c r="AU48" s="38">
        <f>-'A domestic'!AU48</f>
        <v>-0.009973348082926247</v>
      </c>
      <c r="AV48" s="38">
        <f>1-'A domestic'!AV48</f>
        <v>0.8954765885951997</v>
      </c>
      <c r="AW48" s="38">
        <f>-'A domestic'!AW48</f>
        <v>-0.014578681757488367</v>
      </c>
      <c r="AX48" s="38">
        <f>-'A domestic'!AX48</f>
        <v>-0.013520361624065025</v>
      </c>
      <c r="AY48" s="38">
        <f>-'A domestic'!AY48</f>
        <v>-0.020360659082166513</v>
      </c>
      <c r="AZ48" s="38">
        <f>-'A domestic'!AZ48</f>
        <v>-0.009149727551941008</v>
      </c>
      <c r="BA48" s="38">
        <f>-'A domestic'!BA48</f>
        <v>-0.006315674664603237</v>
      </c>
      <c r="BB48" s="38">
        <f>-'A domestic'!BB48</f>
        <v>-0.0019865504946829852</v>
      </c>
      <c r="BC48" s="38">
        <f>-'A domestic'!BC48</f>
        <v>-0.012839089884442706</v>
      </c>
      <c r="BD48" s="38">
        <f>-'A domestic'!BD48</f>
        <v>-0.006500336279497198</v>
      </c>
      <c r="BE48" s="38">
        <f>-'A domestic'!BE48</f>
        <v>-0.0021567135599711257</v>
      </c>
      <c r="BF48" s="38">
        <f>-'A domestic'!BF48</f>
        <v>-0.0023947951715010125</v>
      </c>
      <c r="BG48" s="38">
        <f>-'A domestic'!BG48</f>
        <v>-0.0014097801561823947</v>
      </c>
      <c r="BH48" s="38">
        <f>-'A domestic'!BH48</f>
        <v>-0.006675063412011359</v>
      </c>
      <c r="BI48" s="38">
        <f>-'A domestic'!BI48</f>
        <v>-0.005892188402548599</v>
      </c>
      <c r="BJ48" s="38">
        <f>-'A domestic'!BJ48</f>
        <v>-0.004489813523500066</v>
      </c>
      <c r="BK48" s="38">
        <f>-'A domestic'!BK48</f>
        <v>-0.005264802374628964</v>
      </c>
      <c r="BL48" s="38">
        <f>-'A domestic'!BL48</f>
        <v>-0.006479272004782017</v>
      </c>
      <c r="BM48" s="38">
        <f>-'A domestic'!BM48</f>
        <v>0</v>
      </c>
      <c r="BN48" s="38">
        <f>-'A domestic'!BN48</f>
        <v>0</v>
      </c>
    </row>
    <row r="49" spans="1:66" x14ac:dyDescent="0.25">
      <c r="A49" s="36" t="s">
        <v>292</v>
      </c>
      <c r="B49" s="27" t="s">
        <v>361</v>
      </c>
      <c r="C49" s="38">
        <f>-'A domestic'!C49</f>
        <v>-0.0009287166340655706</v>
      </c>
      <c r="D49" s="38">
        <f>-'A domestic'!D49</f>
        <v>-0.0003170531352231622</v>
      </c>
      <c r="E49" s="38">
        <f>-'A domestic'!E49</f>
        <v>-0.00027148277102464384</v>
      </c>
      <c r="F49" s="38">
        <f>-'A domestic'!F49</f>
        <v>-0.0006151563507088988</v>
      </c>
      <c r="G49" s="38">
        <f>-'A domestic'!G49</f>
        <v>-0.0005170439829530738</v>
      </c>
      <c r="H49" s="38">
        <f>-'A domestic'!H49</f>
        <v>-0.0004923066653315977</v>
      </c>
      <c r="I49" s="38">
        <f>-'A domestic'!I49</f>
        <v>-0.0006330800447399196</v>
      </c>
      <c r="J49" s="38">
        <f>-'A domestic'!J49</f>
        <v>-0.0007002923563672131</v>
      </c>
      <c r="K49" s="38">
        <f>-'A domestic'!K49</f>
        <v>-0.0015951072005868628</v>
      </c>
      <c r="L49" s="38">
        <f>-'A domestic'!L49</f>
        <v>-0.0003741553264417976</v>
      </c>
      <c r="M49" s="38">
        <f>-'A domestic'!M49</f>
        <v>-0.0010474702419645229</v>
      </c>
      <c r="N49" s="38">
        <f>-'A domestic'!N49</f>
        <v>-0.00465951923578933</v>
      </c>
      <c r="O49" s="38">
        <f>-'A domestic'!O49</f>
        <v>-0.0012060454182746573</v>
      </c>
      <c r="P49" s="38">
        <f>-'A domestic'!P49</f>
        <v>-0.0007690154495354305</v>
      </c>
      <c r="Q49" s="38">
        <f>-'A domestic'!Q49</f>
        <v>-0.0003824270309358636</v>
      </c>
      <c r="R49" s="38">
        <f>-'A domestic'!R49</f>
        <v>-0.0005993242323298145</v>
      </c>
      <c r="S49" s="38">
        <f>-'A domestic'!S49</f>
        <v>-0.0020561090797399087</v>
      </c>
      <c r="T49" s="38">
        <f>-'A domestic'!T49</f>
        <v>-0.0010194365121775693</v>
      </c>
      <c r="U49" s="38">
        <f>-'A domestic'!U49</f>
        <v>-0.0015131202470598745</v>
      </c>
      <c r="V49" s="38">
        <f>-'A domestic'!V49</f>
        <v>-0.0016871714784375603</v>
      </c>
      <c r="W49" s="38">
        <f>-'A domestic'!W49</f>
        <v>-0.0006463896718363183</v>
      </c>
      <c r="X49" s="38">
        <f>-'A domestic'!X49</f>
        <v>-0.0006193206616659083</v>
      </c>
      <c r="Y49" s="38">
        <f>-'A domestic'!Y49</f>
        <v>-0.0006921627470467519</v>
      </c>
      <c r="Z49" s="38">
        <f>-'A domestic'!Z49</f>
        <v>-0.0006080781168758284</v>
      </c>
      <c r="AA49" s="38">
        <f>-'A domestic'!AA49</f>
        <v>-0.0007312661167203355</v>
      </c>
      <c r="AB49" s="38">
        <f>-'A domestic'!AB49</f>
        <v>-0.0013698780939223098</v>
      </c>
      <c r="AC49" s="38">
        <f>-'A domestic'!AC49</f>
        <v>-0.0012269859730092774</v>
      </c>
      <c r="AD49" s="38">
        <f>-'A domestic'!AD49</f>
        <v>-0.0007967966657124142</v>
      </c>
      <c r="AE49" s="38">
        <f>-'A domestic'!AE49</f>
        <v>-0.0013437611422156947</v>
      </c>
      <c r="AF49" s="38">
        <f>-'A domestic'!AF49</f>
        <v>-0.0009680663020589898</v>
      </c>
      <c r="AG49" s="38">
        <f>-'A domestic'!AG49</f>
        <v>-0.0007516621654138531</v>
      </c>
      <c r="AH49" s="38">
        <f>-'A domestic'!AH49</f>
        <v>-0.0010165204962542358</v>
      </c>
      <c r="AI49" s="38">
        <f>-'A domestic'!AI49</f>
        <v>-0.002346026212477342</v>
      </c>
      <c r="AJ49" s="38">
        <f>-'A domestic'!AJ49</f>
        <v>-0.0008284069435386762</v>
      </c>
      <c r="AK49" s="38">
        <f>-'A domestic'!AK49</f>
        <v>-0.0008002132055945702</v>
      </c>
      <c r="AL49" s="38">
        <f>-'A domestic'!AL49</f>
        <v>-0.0005074185744715058</v>
      </c>
      <c r="AM49" s="38">
        <f>-'A domestic'!AM49</f>
        <v>-0.000999113405471942</v>
      </c>
      <c r="AN49" s="38">
        <f>-'A domestic'!AN49</f>
        <v>-0.002111504104801064</v>
      </c>
      <c r="AO49" s="38">
        <f>-'A domestic'!AO49</f>
        <v>-0.0009339259038985601</v>
      </c>
      <c r="AP49" s="38">
        <f>-'A domestic'!AP49</f>
        <v>-0.001634294659653034</v>
      </c>
      <c r="AQ49" s="38">
        <f>-'A domestic'!AQ49</f>
        <v>-0.00048643069285395074</v>
      </c>
      <c r="AR49" s="38">
        <f>-'A domestic'!AR49</f>
        <v>-0.0005241956289113707</v>
      </c>
      <c r="AS49" s="38">
        <f>-'A domestic'!AS49</f>
        <v>-0.0009437325941082564</v>
      </c>
      <c r="AT49" s="38">
        <f>-'A domestic'!AT49</f>
        <v>-0.0001980877348930715</v>
      </c>
      <c r="AU49" s="38">
        <f>-'A domestic'!AU49</f>
        <v>-0.0013905348038479929</v>
      </c>
      <c r="AV49" s="38">
        <f>-'A domestic'!AV49</f>
        <v>-0.0013837529342029381</v>
      </c>
      <c r="AW49" s="38">
        <f>1-'A domestic'!AW49</f>
        <v>0.9724157056068126</v>
      </c>
      <c r="AX49" s="38">
        <f>-'A domestic'!AX49</f>
        <v>-0.0014803188824634912</v>
      </c>
      <c r="AY49" s="38">
        <f>-'A domestic'!AY49</f>
        <v>-0.001618578379381499</v>
      </c>
      <c r="AZ49" s="38">
        <f>-'A domestic'!AZ49</f>
        <v>-0.008545554032003282</v>
      </c>
      <c r="BA49" s="38">
        <f>-'A domestic'!BA49</f>
        <v>-0.0004508742451613679</v>
      </c>
      <c r="BB49" s="38">
        <f>-'A domestic'!BB49</f>
        <v>-0.0007826530262184773</v>
      </c>
      <c r="BC49" s="38">
        <f>-'A domestic'!BC49</f>
        <v>-0.0011484266179212224</v>
      </c>
      <c r="BD49" s="38">
        <f>-'A domestic'!BD49</f>
        <v>-0.0007400794067893237</v>
      </c>
      <c r="BE49" s="38">
        <f>-'A domestic'!BE49</f>
        <v>-0.001541069485913369</v>
      </c>
      <c r="BF49" s="38">
        <f>-'A domestic'!BF49</f>
        <v>-0.0006820972397187096</v>
      </c>
      <c r="BG49" s="38">
        <f>-'A domestic'!BG49</f>
        <v>-0.0007148492785665833</v>
      </c>
      <c r="BH49" s="38">
        <f>-'A domestic'!BH49</f>
        <v>-0.0008811345556620422</v>
      </c>
      <c r="BI49" s="38">
        <f>-'A domestic'!BI49</f>
        <v>-0.0010838630235915777</v>
      </c>
      <c r="BJ49" s="38">
        <f>-'A domestic'!BJ49</f>
        <v>-0.0010840653889839405</v>
      </c>
      <c r="BK49" s="38">
        <f>-'A domestic'!BK49</f>
        <v>-0.0005780346820809249</v>
      </c>
      <c r="BL49" s="38">
        <f>-'A domestic'!BL49</f>
        <v>-0.0007552785964971834</v>
      </c>
      <c r="BM49" s="38">
        <f>-'A domestic'!BM49</f>
        <v>0</v>
      </c>
      <c r="BN49" s="38">
        <f>-'A domestic'!BN49</f>
        <v>0</v>
      </c>
    </row>
    <row r="50" spans="1:66" x14ac:dyDescent="0.25">
      <c r="A50" s="36" t="s">
        <v>293</v>
      </c>
      <c r="B50" s="27" t="s">
        <v>362</v>
      </c>
      <c r="C50" s="38">
        <f>-'A domestic'!C50</f>
        <v>-0.0004736105692142656</v>
      </c>
      <c r="D50" s="38">
        <f>-'A domestic'!D50</f>
        <v>-0.000738189370393322</v>
      </c>
      <c r="E50" s="38">
        <f>-'A domestic'!E50</f>
        <v>-0.0010927181533741915</v>
      </c>
      <c r="F50" s="38">
        <f>-'A domestic'!F50</f>
        <v>-0.0015837980671236575</v>
      </c>
      <c r="G50" s="38">
        <f>-'A domestic'!G50</f>
        <v>-0.010898907489816579</v>
      </c>
      <c r="H50" s="38">
        <f>-'A domestic'!H50</f>
        <v>-0.005223457160975936</v>
      </c>
      <c r="I50" s="38">
        <f>-'A domestic'!I50</f>
        <v>-0.0014347551326724182</v>
      </c>
      <c r="J50" s="38">
        <f>-'A domestic'!J50</f>
        <v>-0.0033813091880419478</v>
      </c>
      <c r="K50" s="38">
        <f>-'A domestic'!K50</f>
        <v>-0.002728173545388761</v>
      </c>
      <c r="L50" s="38">
        <f>-'A domestic'!L50</f>
        <v>-0.00203572090473954</v>
      </c>
      <c r="M50" s="38">
        <f>-'A domestic'!M50</f>
        <v>-0.0058895972353215096</v>
      </c>
      <c r="N50" s="38">
        <f>-'A domestic'!N50</f>
        <v>-0.012033906789162278</v>
      </c>
      <c r="O50" s="38">
        <f>-'A domestic'!O50</f>
        <v>-0.0028277462758477846</v>
      </c>
      <c r="P50" s="38">
        <f>-'A domestic'!P50</f>
        <v>-0.002711494297848262</v>
      </c>
      <c r="Q50" s="38">
        <f>-'A domestic'!Q50</f>
        <v>-0.000783925747570347</v>
      </c>
      <c r="R50" s="38">
        <f>-'A domestic'!R50</f>
        <v>-0.0018120518567451892</v>
      </c>
      <c r="S50" s="38">
        <f>-'A domestic'!S50</f>
        <v>-0.002992119993228858</v>
      </c>
      <c r="T50" s="38">
        <f>-'A domestic'!T50</f>
        <v>-0.0033051232134881222</v>
      </c>
      <c r="U50" s="38">
        <f>-'A domestic'!U50</f>
        <v>-0.00176216437570534</v>
      </c>
      <c r="V50" s="38">
        <f>-'A domestic'!V50</f>
        <v>-0.003394002204617715</v>
      </c>
      <c r="W50" s="38">
        <f>-'A domestic'!W50</f>
        <v>-0.0011700239354724288</v>
      </c>
      <c r="X50" s="38">
        <f>-'A domestic'!X50</f>
        <v>-0.00574675285248239</v>
      </c>
      <c r="Y50" s="38">
        <f>-'A domestic'!Y50</f>
        <v>-0.0014556908388388046</v>
      </c>
      <c r="Z50" s="38">
        <f>-'A domestic'!Z50</f>
        <v>-0.00118847573210239</v>
      </c>
      <c r="AA50" s="38">
        <f>-'A domestic'!AA50</f>
        <v>-0.002277901080933911</v>
      </c>
      <c r="AB50" s="38">
        <f>-'A domestic'!AB50</f>
        <v>-0.0019994303068499412</v>
      </c>
      <c r="AC50" s="38">
        <f>-'A domestic'!AC50</f>
        <v>-0.0010535281959183121</v>
      </c>
      <c r="AD50" s="38">
        <f>-'A domestic'!AD50</f>
        <v>-0.011961549945514073</v>
      </c>
      <c r="AE50" s="38">
        <f>-'A domestic'!AE50</f>
        <v>-0.010052420472240432</v>
      </c>
      <c r="AF50" s="38">
        <f>-'A domestic'!AF50</f>
        <v>-0.011092838994720555</v>
      </c>
      <c r="AG50" s="38">
        <f>-'A domestic'!AG50</f>
        <v>-0.0012378337313965555</v>
      </c>
      <c r="AH50" s="38">
        <f>-'A domestic'!AH50</f>
        <v>-0.0005423731140841512</v>
      </c>
      <c r="AI50" s="38">
        <f>-'A domestic'!AI50</f>
        <v>-0.0038613263146572855</v>
      </c>
      <c r="AJ50" s="38">
        <f>-'A domestic'!AJ50</f>
        <v>-0.0016296872113443477</v>
      </c>
      <c r="AK50" s="38">
        <f>-'A domestic'!AK50</f>
        <v>-0.0037712470104491504</v>
      </c>
      <c r="AL50" s="38">
        <f>-'A domestic'!AL50</f>
        <v>-0.0028900552155678373</v>
      </c>
      <c r="AM50" s="38">
        <f>-'A domestic'!AM50</f>
        <v>-0.009359853445291878</v>
      </c>
      <c r="AN50" s="38">
        <f>-'A domestic'!AN50</f>
        <v>-0.011079602082299984</v>
      </c>
      <c r="AO50" s="38">
        <f>-'A domestic'!AO50</f>
        <v>-0.0072524457475008205</v>
      </c>
      <c r="AP50" s="38">
        <f>-'A domestic'!AP50</f>
        <v>-0.0055194072377435606</v>
      </c>
      <c r="AQ50" s="38">
        <f>-'A domestic'!AQ50</f>
        <v>-0.004051671666592566</v>
      </c>
      <c r="AR50" s="38">
        <f>-'A domestic'!AR50</f>
        <v>-0.005393257642774762</v>
      </c>
      <c r="AS50" s="38">
        <f>-'A domestic'!AS50</f>
        <v>-0.003415168461728721</v>
      </c>
      <c r="AT50" s="38">
        <f>-'A domestic'!AT50</f>
        <v>-0.0005457490191882851</v>
      </c>
      <c r="AU50" s="38">
        <f>-'A domestic'!AU50</f>
        <v>-0.005054710419010608</v>
      </c>
      <c r="AV50" s="38">
        <f>-'A domestic'!AV50</f>
        <v>-0.002149332921812718</v>
      </c>
      <c r="AW50" s="38">
        <f>-'A domestic'!AW50</f>
        <v>-0.0014851108172833183</v>
      </c>
      <c r="AX50" s="38">
        <f>1-'A domestic'!AX50</f>
        <v>0.9037271487355609</v>
      </c>
      <c r="AY50" s="38">
        <f>-'A domestic'!AY50</f>
        <v>-0.005593742971719736</v>
      </c>
      <c r="AZ50" s="38">
        <f>-'A domestic'!AZ50</f>
        <v>-0.00398195404807115</v>
      </c>
      <c r="BA50" s="38">
        <f>-'A domestic'!BA50</f>
        <v>-0.004465802047312596</v>
      </c>
      <c r="BB50" s="38">
        <f>-'A domestic'!BB50</f>
        <v>-0.02137975106687335</v>
      </c>
      <c r="BC50" s="38">
        <f>-'A domestic'!BC50</f>
        <v>-0.003583348064788312</v>
      </c>
      <c r="BD50" s="38">
        <f>-'A domestic'!BD50</f>
        <v>-0.0019427084428219749</v>
      </c>
      <c r="BE50" s="38">
        <f>-'A domestic'!BE50</f>
        <v>-0.0008724713370183722</v>
      </c>
      <c r="BF50" s="38">
        <f>-'A domestic'!BF50</f>
        <v>-0.000922724880802411</v>
      </c>
      <c r="BG50" s="38">
        <f>-'A domestic'!BG50</f>
        <v>-0.0006838650993098274</v>
      </c>
      <c r="BH50" s="38">
        <f>-'A domestic'!BH50</f>
        <v>-0.008285457919387751</v>
      </c>
      <c r="BI50" s="38">
        <f>-'A domestic'!BI50</f>
        <v>-0.006402516996809861</v>
      </c>
      <c r="BJ50" s="38">
        <f>-'A domestic'!BJ50</f>
        <v>-0.004324759535893492</v>
      </c>
      <c r="BK50" s="38">
        <f>-'A domestic'!BK50</f>
        <v>-0.002974535228870489</v>
      </c>
      <c r="BL50" s="38">
        <f>-'A domestic'!BL50</f>
        <v>-0.0026190770431903736</v>
      </c>
      <c r="BM50" s="38">
        <f>-'A domestic'!BM50</f>
        <v>0</v>
      </c>
      <c r="BN50" s="38">
        <f>-'A domestic'!BN50</f>
        <v>0</v>
      </c>
    </row>
    <row r="51" spans="1:66" x14ac:dyDescent="0.25">
      <c r="A51" s="36" t="s">
        <v>294</v>
      </c>
      <c r="B51" s="27" t="s">
        <v>363</v>
      </c>
      <c r="C51" s="38">
        <f>-'A domestic'!C51</f>
        <v>-0.011862958433820648</v>
      </c>
      <c r="D51" s="38">
        <f>-'A domestic'!D51</f>
        <v>-0.0016268989160946098</v>
      </c>
      <c r="E51" s="38">
        <f>-'A domestic'!E51</f>
        <v>-0.0027691242644513666</v>
      </c>
      <c r="F51" s="38">
        <f>-'A domestic'!F51</f>
        <v>-0.002557030502573557</v>
      </c>
      <c r="G51" s="38">
        <f>-'A domestic'!G51</f>
        <v>-0.0020245432177250357</v>
      </c>
      <c r="H51" s="38">
        <f>-'A domestic'!H51</f>
        <v>-0.007174238791130223</v>
      </c>
      <c r="I51" s="38">
        <f>-'A domestic'!I51</f>
        <v>-0.0013685617767880834</v>
      </c>
      <c r="J51" s="38">
        <f>-'A domestic'!J51</f>
        <v>-0.0018175321464229718</v>
      </c>
      <c r="K51" s="38">
        <f>-'A domestic'!K51</f>
        <v>-0.003529992138197131</v>
      </c>
      <c r="L51" s="38">
        <f>-'A domestic'!L51</f>
        <v>-0.0009617463373830401</v>
      </c>
      <c r="M51" s="38">
        <f>-'A domestic'!M51</f>
        <v>-0.0024796064777059977</v>
      </c>
      <c r="N51" s="38">
        <f>-'A domestic'!N51</f>
        <v>-0.0018222019605827395</v>
      </c>
      <c r="O51" s="38">
        <f>-'A domestic'!O51</f>
        <v>-0.0021091080112751095</v>
      </c>
      <c r="P51" s="38">
        <f>-'A domestic'!P51</f>
        <v>-0.0021208121766297565</v>
      </c>
      <c r="Q51" s="38">
        <f>-'A domestic'!Q51</f>
        <v>-0.0013268727998029261</v>
      </c>
      <c r="R51" s="38">
        <f>-'A domestic'!R51</f>
        <v>-0.0019144457458778858</v>
      </c>
      <c r="S51" s="38">
        <f>-'A domestic'!S51</f>
        <v>-0.0032106757329851427</v>
      </c>
      <c r="T51" s="38">
        <f>-'A domestic'!T51</f>
        <v>-0.0033406789166877983</v>
      </c>
      <c r="U51" s="38">
        <f>-'A domestic'!U51</f>
        <v>-0.0027096203671527997</v>
      </c>
      <c r="V51" s="38">
        <f>-'A domestic'!V51</f>
        <v>-0.0026465798611964367</v>
      </c>
      <c r="W51" s="38">
        <f>-'A domestic'!W51</f>
        <v>-0.002208864479495083</v>
      </c>
      <c r="X51" s="38">
        <f>-'A domestic'!X51</f>
        <v>-0.004146662561673123</v>
      </c>
      <c r="Y51" s="38">
        <f>-'A domestic'!Y51</f>
        <v>-0.002113387368252883</v>
      </c>
      <c r="Z51" s="38">
        <f>-'A domestic'!Z51</f>
        <v>-0.0014482259879014775</v>
      </c>
      <c r="AA51" s="38">
        <f>-'A domestic'!AA51</f>
        <v>-0.003010592667667346</v>
      </c>
      <c r="AB51" s="38">
        <f>-'A domestic'!AB51</f>
        <v>-0.0037174542146972576</v>
      </c>
      <c r="AC51" s="38">
        <f>-'A domestic'!AC51</f>
        <v>-0.0019949912056865787</v>
      </c>
      <c r="AD51" s="38">
        <f>-'A domestic'!AD51</f>
        <v>-0.0040593060902883605</v>
      </c>
      <c r="AE51" s="38">
        <f>-'A domestic'!AE51</f>
        <v>-0.006440612032900727</v>
      </c>
      <c r="AF51" s="38">
        <f>-'A domestic'!AF51</f>
        <v>-0.0030225865186396255</v>
      </c>
      <c r="AG51" s="38">
        <f>-'A domestic'!AG51</f>
        <v>-0.0018415982067858361</v>
      </c>
      <c r="AH51" s="38">
        <f>-'A domestic'!AH51</f>
        <v>-0.0007191592873457572</v>
      </c>
      <c r="AI51" s="38">
        <f>-'A domestic'!AI51</f>
        <v>-0.00377907620472685</v>
      </c>
      <c r="AJ51" s="38">
        <f>-'A domestic'!AJ51</f>
        <v>-0.002362524789608285</v>
      </c>
      <c r="AK51" s="38">
        <f>-'A domestic'!AK51</f>
        <v>-0.0019070825098728727</v>
      </c>
      <c r="AL51" s="38">
        <f>-'A domestic'!AL51</f>
        <v>-0.002554217122650528</v>
      </c>
      <c r="AM51" s="38">
        <f>-'A domestic'!AM51</f>
        <v>-0.006819818867201516</v>
      </c>
      <c r="AN51" s="38">
        <f>-'A domestic'!AN51</f>
        <v>-0.006213407935176127</v>
      </c>
      <c r="AO51" s="38">
        <f>-'A domestic'!AO51</f>
        <v>-0.005359038753278616</v>
      </c>
      <c r="AP51" s="38">
        <f>-'A domestic'!AP51</f>
        <v>-0.005244802190018346</v>
      </c>
      <c r="AQ51" s="38">
        <f>-'A domestic'!AQ51</f>
        <v>-0.003987077888950713</v>
      </c>
      <c r="AR51" s="38">
        <f>-'A domestic'!AR51</f>
        <v>-0.00645336416191887</v>
      </c>
      <c r="AS51" s="38">
        <f>-'A domestic'!AS51</f>
        <v>-0.0075395818410173565</v>
      </c>
      <c r="AT51" s="38">
        <f>-'A domestic'!AT51</f>
        <v>-0.001339522662147402</v>
      </c>
      <c r="AU51" s="38">
        <f>-'A domestic'!AU51</f>
        <v>-0.008643045094846149</v>
      </c>
      <c r="AV51" s="38">
        <f>-'A domestic'!AV51</f>
        <v>-0.008583951320441497</v>
      </c>
      <c r="AW51" s="38">
        <f>-'A domestic'!AW51</f>
        <v>-0.003811526528591132</v>
      </c>
      <c r="AX51" s="38">
        <f>-'A domestic'!AX51</f>
        <v>-0.014924811268029801</v>
      </c>
      <c r="AY51" s="38">
        <f>1-'A domestic'!AY51</f>
        <v>0.9617667698607678</v>
      </c>
      <c r="AZ51" s="38">
        <f>-'A domestic'!AZ51</f>
        <v>-0.004630368486135493</v>
      </c>
      <c r="BA51" s="38">
        <f>-'A domestic'!BA51</f>
        <v>-0.0034781727483876954</v>
      </c>
      <c r="BB51" s="38">
        <f>-'A domestic'!BB51</f>
        <v>-0.0038630030101425763</v>
      </c>
      <c r="BC51" s="38">
        <f>-'A domestic'!BC51</f>
        <v>-0.007146792993594638</v>
      </c>
      <c r="BD51" s="38">
        <f>-'A domestic'!BD51</f>
        <v>-0.003064452201325544</v>
      </c>
      <c r="BE51" s="38">
        <f>-'A domestic'!BE51</f>
        <v>-0.002266116678584864</v>
      </c>
      <c r="BF51" s="38">
        <f>-'A domestic'!BF51</f>
        <v>-0.0018623526972939358</v>
      </c>
      <c r="BG51" s="38">
        <f>-'A domestic'!BG51</f>
        <v>-0.0021438101171460176</v>
      </c>
      <c r="BH51" s="38">
        <f>-'A domestic'!BH51</f>
        <v>-0.007472841504012455</v>
      </c>
      <c r="BI51" s="38">
        <f>-'A domestic'!BI51</f>
        <v>-0.00841047273867957</v>
      </c>
      <c r="BJ51" s="38">
        <f>-'A domestic'!BJ51</f>
        <v>-0.005328310784581543</v>
      </c>
      <c r="BK51" s="38">
        <f>-'A domestic'!BK51</f>
        <v>-0.0032276206842680832</v>
      </c>
      <c r="BL51" s="38">
        <f>-'A domestic'!BL51</f>
        <v>-0.003741387092479727</v>
      </c>
      <c r="BM51" s="38">
        <f>-'A domestic'!BM51</f>
        <v>0</v>
      </c>
      <c r="BN51" s="38">
        <f>-'A domestic'!BN51</f>
        <v>0</v>
      </c>
    </row>
    <row r="52" spans="1:66" x14ac:dyDescent="0.25">
      <c r="A52" s="36" t="s">
        <v>295</v>
      </c>
      <c r="B52" s="27" t="s">
        <v>364</v>
      </c>
      <c r="C52" s="38">
        <f>-'A domestic'!C52</f>
        <v>-0.00595373699338464</v>
      </c>
      <c r="D52" s="38">
        <f>-'A domestic'!D52</f>
        <v>-0.0033802988305863396</v>
      </c>
      <c r="E52" s="38">
        <f>-'A domestic'!E52</f>
        <v>-0.005959046823990932</v>
      </c>
      <c r="F52" s="38">
        <f>-'A domestic'!F52</f>
        <v>-0.0066537881695334184</v>
      </c>
      <c r="G52" s="38">
        <f>-'A domestic'!G52</f>
        <v>-0.0047310223446587075</v>
      </c>
      <c r="H52" s="38">
        <f>-'A domestic'!H52</f>
        <v>-0.004263437205208876</v>
      </c>
      <c r="I52" s="38">
        <f>-'A domestic'!I52</f>
        <v>-0.004628443115296945</v>
      </c>
      <c r="J52" s="38">
        <f>-'A domestic'!J52</f>
        <v>-0.005334237167770232</v>
      </c>
      <c r="K52" s="38">
        <f>-'A domestic'!K52</f>
        <v>-0.012939987290322304</v>
      </c>
      <c r="L52" s="38">
        <f>-'A domestic'!L52</f>
        <v>-0.002454510371743614</v>
      </c>
      <c r="M52" s="38">
        <f>-'A domestic'!M52</f>
        <v>-0.007776052217502539</v>
      </c>
      <c r="N52" s="38">
        <f>-'A domestic'!N52</f>
        <v>-0.017329084130238332</v>
      </c>
      <c r="O52" s="38">
        <f>-'A domestic'!O52</f>
        <v>-0.006350026724710815</v>
      </c>
      <c r="P52" s="38">
        <f>-'A domestic'!P52</f>
        <v>-0.007642373202746184</v>
      </c>
      <c r="Q52" s="38">
        <f>-'A domestic'!Q52</f>
        <v>-0.0031372922974229394</v>
      </c>
      <c r="R52" s="38">
        <f>-'A domestic'!R52</f>
        <v>-0.005069617445230868</v>
      </c>
      <c r="S52" s="38">
        <f>-'A domestic'!S52</f>
        <v>-0.005728151894196554</v>
      </c>
      <c r="T52" s="38">
        <f>-'A domestic'!T52</f>
        <v>-0.00535723230253803</v>
      </c>
      <c r="U52" s="38">
        <f>-'A domestic'!U52</f>
        <v>-0.004896475848414127</v>
      </c>
      <c r="V52" s="38">
        <f>-'A domestic'!V52</f>
        <v>-0.004215888585479104</v>
      </c>
      <c r="W52" s="38">
        <f>-'A domestic'!W52</f>
        <v>-0.004747886041940576</v>
      </c>
      <c r="X52" s="38">
        <f>-'A domestic'!X52</f>
        <v>-0.005103859432067952</v>
      </c>
      <c r="Y52" s="38">
        <f>-'A domestic'!Y52</f>
        <v>-0.006299613613426091</v>
      </c>
      <c r="Z52" s="38">
        <f>-'A domestic'!Z52</f>
        <v>-0.005095980353630015</v>
      </c>
      <c r="AA52" s="38">
        <f>-'A domestic'!AA52</f>
        <v>-0.011673173937276468</v>
      </c>
      <c r="AB52" s="38">
        <f>-'A domestic'!AB52</f>
        <v>-0.011810468318042899</v>
      </c>
      <c r="AC52" s="38">
        <f>-'A domestic'!AC52</f>
        <v>-0.010886361819399327</v>
      </c>
      <c r="AD52" s="38">
        <f>-'A domestic'!AD52</f>
        <v>-0.006783233153239727</v>
      </c>
      <c r="AE52" s="38">
        <f>-'A domestic'!AE52</f>
        <v>-0.011353456784827768</v>
      </c>
      <c r="AF52" s="38">
        <f>-'A domestic'!AF52</f>
        <v>-0.009346465585559672</v>
      </c>
      <c r="AG52" s="38">
        <f>-'A domestic'!AG52</f>
        <v>-0.013539114017722337</v>
      </c>
      <c r="AH52" s="38">
        <f>-'A domestic'!AH52</f>
        <v>-0.016856046709309895</v>
      </c>
      <c r="AI52" s="38">
        <f>-'A domestic'!AI52</f>
        <v>-0.0382260549367465</v>
      </c>
      <c r="AJ52" s="38">
        <f>-'A domestic'!AJ52</f>
        <v>-0.01080142494340958</v>
      </c>
      <c r="AK52" s="38">
        <f>-'A domestic'!AK52</f>
        <v>-0.006933335179269217</v>
      </c>
      <c r="AL52" s="38">
        <f>-'A domestic'!AL52</f>
        <v>-0.007110957593709363</v>
      </c>
      <c r="AM52" s="38">
        <f>-'A domestic'!AM52</f>
        <v>-0.008313292320428458</v>
      </c>
      <c r="AN52" s="38">
        <f>-'A domestic'!AN52</f>
        <v>-0.040508545681267175</v>
      </c>
      <c r="AO52" s="38">
        <f>-'A domestic'!AO52</f>
        <v>-0.016551920007620093</v>
      </c>
      <c r="AP52" s="38">
        <f>-'A domestic'!AP52</f>
        <v>-0.014992147402401354</v>
      </c>
      <c r="AQ52" s="38">
        <f>-'A domestic'!AQ52</f>
        <v>-0.0036625510803159505</v>
      </c>
      <c r="AR52" s="38">
        <f>-'A domestic'!AR52</f>
        <v>-0.006850686003328631</v>
      </c>
      <c r="AS52" s="38">
        <f>-'A domestic'!AS52</f>
        <v>-0.01054327261280303</v>
      </c>
      <c r="AT52" s="38">
        <f>-'A domestic'!AT52</f>
        <v>-0.0006673901587623162</v>
      </c>
      <c r="AU52" s="38">
        <f>-'A domestic'!AU52</f>
        <v>-0.011036620414864048</v>
      </c>
      <c r="AV52" s="38">
        <f>-'A domestic'!AV52</f>
        <v>-0.007428110634224926</v>
      </c>
      <c r="AW52" s="38">
        <f>-'A domestic'!AW52</f>
        <v>-0.008411827297126816</v>
      </c>
      <c r="AX52" s="38">
        <f>-'A domestic'!AX52</f>
        <v>-0.011131349343094015</v>
      </c>
      <c r="AY52" s="38">
        <f>-'A domestic'!AY52</f>
        <v>-0.009823922760505706</v>
      </c>
      <c r="AZ52" s="38">
        <f>1-'A domestic'!AZ52</f>
        <v>0.9115032358296068</v>
      </c>
      <c r="BA52" s="38">
        <f>-'A domestic'!BA52</f>
        <v>-0.0022517948015487745</v>
      </c>
      <c r="BB52" s="38">
        <f>-'A domestic'!BB52</f>
        <v>-0.008333938340344764</v>
      </c>
      <c r="BC52" s="38">
        <f>-'A domestic'!BC52</f>
        <v>-0.018544237618995676</v>
      </c>
      <c r="BD52" s="38">
        <f>-'A domestic'!BD52</f>
        <v>-0.004654801543586237</v>
      </c>
      <c r="BE52" s="38">
        <f>-'A domestic'!BE52</f>
        <v>-0.003983735050005592</v>
      </c>
      <c r="BF52" s="38">
        <f>-'A domestic'!BF52</f>
        <v>-0.0038429462135829437</v>
      </c>
      <c r="BG52" s="38">
        <f>-'A domestic'!BG52</f>
        <v>-0.005012982002249303</v>
      </c>
      <c r="BH52" s="38">
        <f>-'A domestic'!BH52</f>
        <v>-0.00891783234789409</v>
      </c>
      <c r="BI52" s="38">
        <f>-'A domestic'!BI52</f>
        <v>-0.012785721099570841</v>
      </c>
      <c r="BJ52" s="38">
        <f>-'A domestic'!BJ52</f>
        <v>-0.0065009417278909624</v>
      </c>
      <c r="BK52" s="38">
        <f>-'A domestic'!BK52</f>
        <v>-0.006942665208561162</v>
      </c>
      <c r="BL52" s="38">
        <f>-'A domestic'!BL52</f>
        <v>-0.01275540376907357</v>
      </c>
      <c r="BM52" s="38">
        <f>-'A domestic'!BM52</f>
        <v>0</v>
      </c>
      <c r="BN52" s="38">
        <f>-'A domestic'!BN52</f>
        <v>0</v>
      </c>
    </row>
    <row r="53" spans="1:66" x14ac:dyDescent="0.25">
      <c r="A53" s="36" t="s">
        <v>296</v>
      </c>
      <c r="B53" s="27" t="s">
        <v>365</v>
      </c>
      <c r="C53" s="38">
        <f>-'A domestic'!C53</f>
        <v>-0.006236541682705358</v>
      </c>
      <c r="D53" s="38">
        <f>-'A domestic'!D53</f>
        <v>-0.0023106448188233487</v>
      </c>
      <c r="E53" s="38">
        <f>-'A domestic'!E53</f>
        <v>-0.001839295773691962</v>
      </c>
      <c r="F53" s="38">
        <f>-'A domestic'!F53</f>
        <v>-0.00475782120802017</v>
      </c>
      <c r="G53" s="38">
        <f>-'A domestic'!G53</f>
        <v>-0.009338136610863882</v>
      </c>
      <c r="H53" s="38">
        <f>-'A domestic'!H53</f>
        <v>-0.004637168670148386</v>
      </c>
      <c r="I53" s="38">
        <f>-'A domestic'!I53</f>
        <v>-0.005985124033336559</v>
      </c>
      <c r="J53" s="38">
        <f>-'A domestic'!J53</f>
        <v>-0.005987454813882287</v>
      </c>
      <c r="K53" s="38">
        <f>-'A domestic'!K53</f>
        <v>-0.00996870917158207</v>
      </c>
      <c r="L53" s="38">
        <f>-'A domestic'!L53</f>
        <v>-0.0007271874999426004</v>
      </c>
      <c r="M53" s="38">
        <f>-'A domestic'!M53</f>
        <v>-0.004775310778133133</v>
      </c>
      <c r="N53" s="38">
        <f>-'A domestic'!N53</f>
        <v>-0.007601254523210674</v>
      </c>
      <c r="O53" s="38">
        <f>-'A domestic'!O53</f>
        <v>-0.009064259546131168</v>
      </c>
      <c r="P53" s="38">
        <f>-'A domestic'!P53</f>
        <v>-0.009563783134633387</v>
      </c>
      <c r="Q53" s="38">
        <f>-'A domestic'!Q53</f>
        <v>-0.0040696195993356705</v>
      </c>
      <c r="R53" s="38">
        <f>-'A domestic'!R53</f>
        <v>-0.00939351939476252</v>
      </c>
      <c r="S53" s="38">
        <f>-'A domestic'!S53</f>
        <v>-0.006905697538771304</v>
      </c>
      <c r="T53" s="38">
        <f>-'A domestic'!T53</f>
        <v>-0.00865794349446123</v>
      </c>
      <c r="U53" s="38">
        <f>-'A domestic'!U53</f>
        <v>-0.00883587814756725</v>
      </c>
      <c r="V53" s="38">
        <f>-'A domestic'!V53</f>
        <v>-0.005843989588388208</v>
      </c>
      <c r="W53" s="38">
        <f>-'A domestic'!W53</f>
        <v>-0.012642707742458419</v>
      </c>
      <c r="X53" s="38">
        <f>-'A domestic'!X53</f>
        <v>-0.006587157418168596</v>
      </c>
      <c r="Y53" s="38">
        <f>-'A domestic'!Y53</f>
        <v>-0.01596353555271446</v>
      </c>
      <c r="Z53" s="38">
        <f>-'A domestic'!Z53</f>
        <v>-0.002418204340856268</v>
      </c>
      <c r="AA53" s="38">
        <f>-'A domestic'!AA53</f>
        <v>-0.005046163846374245</v>
      </c>
      <c r="AB53" s="38">
        <f>-'A domestic'!AB53</f>
        <v>-0.0076550796951178396</v>
      </c>
      <c r="AC53" s="38">
        <f>-'A domestic'!AC53</f>
        <v>-0.007460457337282527</v>
      </c>
      <c r="AD53" s="38">
        <f>-'A domestic'!AD53</f>
        <v>-0.004395550837079574</v>
      </c>
      <c r="AE53" s="38">
        <f>-'A domestic'!AE53</f>
        <v>-0.007983869192345252</v>
      </c>
      <c r="AF53" s="38">
        <f>-'A domestic'!AF53</f>
        <v>-0.0066980445881471605</v>
      </c>
      <c r="AG53" s="38">
        <f>-'A domestic'!AG53</f>
        <v>-0.009298257837735772</v>
      </c>
      <c r="AH53" s="38">
        <f>-'A domestic'!AH53</f>
        <v>-0.009582926231678281</v>
      </c>
      <c r="AI53" s="38">
        <f>-'A domestic'!AI53</f>
        <v>-0.007444267641857713</v>
      </c>
      <c r="AJ53" s="38">
        <f>-'A domestic'!AJ53</f>
        <v>-0.015088552598485133</v>
      </c>
      <c r="AK53" s="38">
        <f>-'A domestic'!AK53</f>
        <v>-0.0177389823586215</v>
      </c>
      <c r="AL53" s="38">
        <f>-'A domestic'!AL53</f>
        <v>-0.005839144030829961</v>
      </c>
      <c r="AM53" s="38">
        <f>-'A domestic'!AM53</f>
        <v>-0.0033484533399127507</v>
      </c>
      <c r="AN53" s="38">
        <f>-'A domestic'!AN53</f>
        <v>-0.0024979951141046617</v>
      </c>
      <c r="AO53" s="38">
        <f>-'A domestic'!AO53</f>
        <v>-0.005976719225166748</v>
      </c>
      <c r="AP53" s="38">
        <f>-'A domestic'!AP53</f>
        <v>-0.005834109884112496</v>
      </c>
      <c r="AQ53" s="38">
        <f>-'A domestic'!AQ53</f>
        <v>-0.0029010875123450216</v>
      </c>
      <c r="AR53" s="38">
        <f>-'A domestic'!AR53</f>
        <v>-0.0017979187215110394</v>
      </c>
      <c r="AS53" s="38">
        <f>-'A domestic'!AS53</f>
        <v>-0.005343749297340011</v>
      </c>
      <c r="AT53" s="38">
        <f>-'A domestic'!AT53</f>
        <v>-0.0008319020937261816</v>
      </c>
      <c r="AU53" s="38">
        <f>-'A domestic'!AU53</f>
        <v>-0.006907963139892493</v>
      </c>
      <c r="AV53" s="38">
        <f>-'A domestic'!AV53</f>
        <v>-0.0096898386372364</v>
      </c>
      <c r="AW53" s="38">
        <f>-'A domestic'!AW53</f>
        <v>-0.005818278957319454</v>
      </c>
      <c r="AX53" s="38">
        <f>-'A domestic'!AX53</f>
        <v>-0.0053704996076228305</v>
      </c>
      <c r="AY53" s="38">
        <f>-'A domestic'!AY53</f>
        <v>-0.00691797850990012</v>
      </c>
      <c r="AZ53" s="38">
        <f>-'A domestic'!AZ53</f>
        <v>-0.009032746964747316</v>
      </c>
      <c r="BA53" s="38">
        <f>1-'A domestic'!BA53</f>
        <v>0.9618611917078644</v>
      </c>
      <c r="BB53" s="38">
        <f>-'A domestic'!BB53</f>
        <v>-0.004662410076677657</v>
      </c>
      <c r="BC53" s="38">
        <f>-'A domestic'!BC53</f>
        <v>-0.014281048578696687</v>
      </c>
      <c r="BD53" s="38">
        <f>-'A domestic'!BD53</f>
        <v>-0.003273487045060339</v>
      </c>
      <c r="BE53" s="38">
        <f>-'A domestic'!BE53</f>
        <v>-0.003415961459600701</v>
      </c>
      <c r="BF53" s="38">
        <f>-'A domestic'!BF53</f>
        <v>-0.005397537912009058</v>
      </c>
      <c r="BG53" s="38">
        <f>-'A domestic'!BG53</f>
        <v>-0.007514585617955478</v>
      </c>
      <c r="BH53" s="38">
        <f>-'A domestic'!BH53</f>
        <v>-0.0028175357559951184</v>
      </c>
      <c r="BI53" s="38">
        <f>-'A domestic'!BI53</f>
        <v>-0.0029443384836334925</v>
      </c>
      <c r="BJ53" s="38">
        <f>-'A domestic'!BJ53</f>
        <v>-0.004178108780354551</v>
      </c>
      <c r="BK53" s="38">
        <f>-'A domestic'!BK53</f>
        <v>-0.0067926886423996255</v>
      </c>
      <c r="BL53" s="38">
        <f>-'A domestic'!BL53</f>
        <v>-0.0031340879400996186</v>
      </c>
      <c r="BM53" s="38">
        <f>-'A domestic'!BM53</f>
        <v>0</v>
      </c>
      <c r="BN53" s="38">
        <f>-'A domestic'!BN53</f>
        <v>0</v>
      </c>
    </row>
    <row r="54" spans="1:66" x14ac:dyDescent="0.25">
      <c r="A54" s="36" t="s">
        <v>297</v>
      </c>
      <c r="B54" s="27" t="s">
        <v>366</v>
      </c>
      <c r="C54" s="38">
        <f>-'A domestic'!C54</f>
        <v>-0.00012010470756336702</v>
      </c>
      <c r="D54" s="38">
        <f>-'A domestic'!D54</f>
        <v>-0.00035388253981979214</v>
      </c>
      <c r="E54" s="38">
        <f>-'A domestic'!E54</f>
        <v>-0.000997699183515566</v>
      </c>
      <c r="F54" s="38">
        <f>-'A domestic'!F54</f>
        <v>-0.0004976339434092883</v>
      </c>
      <c r="G54" s="38">
        <f>-'A domestic'!G54</f>
        <v>-0.00023207011843375474</v>
      </c>
      <c r="H54" s="38">
        <f>-'A domestic'!H54</f>
        <v>-0.0004584907748494095</v>
      </c>
      <c r="I54" s="38">
        <f>-'A domestic'!I54</f>
        <v>-0.00031682289995920907</v>
      </c>
      <c r="J54" s="38">
        <f>-'A domestic'!J54</f>
        <v>-0.000311141418257904</v>
      </c>
      <c r="K54" s="38">
        <f>-'A domestic'!K54</f>
        <v>-0.0005189074226508066</v>
      </c>
      <c r="L54" s="38">
        <f>-'A domestic'!L54</f>
        <v>-0.00013867809104740168</v>
      </c>
      <c r="M54" s="38">
        <f>-'A domestic'!M54</f>
        <v>-0.0003589795714149516</v>
      </c>
      <c r="N54" s="38">
        <f>-'A domestic'!N54</f>
        <v>-0.0004074455425080885</v>
      </c>
      <c r="O54" s="38">
        <f>-'A domestic'!O54</f>
        <v>-0.000272152010491446</v>
      </c>
      <c r="P54" s="38">
        <f>-'A domestic'!P54</f>
        <v>-0.0005929395051212517</v>
      </c>
      <c r="Q54" s="38">
        <f>-'A domestic'!Q54</f>
        <v>-0.00017959170699533543</v>
      </c>
      <c r="R54" s="38">
        <f>-'A domestic'!R54</f>
        <v>-0.0004020560052976038</v>
      </c>
      <c r="S54" s="38">
        <f>-'A domestic'!S54</f>
        <v>-0.00033676988404035015</v>
      </c>
      <c r="T54" s="38">
        <f>-'A domestic'!T54</f>
        <v>-0.0008982356844823236</v>
      </c>
      <c r="U54" s="38">
        <f>-'A domestic'!U54</f>
        <v>-0.00035876021580787354</v>
      </c>
      <c r="V54" s="38">
        <f>-'A domestic'!V54</f>
        <v>-0.0004275886384014285</v>
      </c>
      <c r="W54" s="38">
        <f>-'A domestic'!W54</f>
        <v>-0.0004899223306378443</v>
      </c>
      <c r="X54" s="38">
        <f>-'A domestic'!X54</f>
        <v>-0.0003746639988970806</v>
      </c>
      <c r="Y54" s="38">
        <f>-'A domestic'!Y54</f>
        <v>-0.0004675241050643849</v>
      </c>
      <c r="Z54" s="38">
        <f>-'A domestic'!Z54</f>
        <v>-0.00034350609627332036</v>
      </c>
      <c r="AA54" s="38">
        <f>-'A domestic'!AA54</f>
        <v>-0.0006970548364059339</v>
      </c>
      <c r="AB54" s="38">
        <f>-'A domestic'!AB54</f>
        <v>-0.00042176558090124356</v>
      </c>
      <c r="AC54" s="38">
        <f>-'A domestic'!AC54</f>
        <v>-0.0002437974413926495</v>
      </c>
      <c r="AD54" s="38">
        <f>-'A domestic'!AD54</f>
        <v>-0.00038473685156271346</v>
      </c>
      <c r="AE54" s="38">
        <f>-'A domestic'!AE54</f>
        <v>-0.0006576673309725168</v>
      </c>
      <c r="AF54" s="38">
        <f>-'A domestic'!AF54</f>
        <v>-0.00029003626836178936</v>
      </c>
      <c r="AG54" s="38">
        <f>-'A domestic'!AG54</f>
        <v>-0.002828057668184409</v>
      </c>
      <c r="AH54" s="38">
        <f>-'A domestic'!AH54</f>
        <v>-0.0013216053729265707</v>
      </c>
      <c r="AI54" s="38">
        <f>-'A domestic'!AI54</f>
        <v>-0.0164626758491533</v>
      </c>
      <c r="AJ54" s="38">
        <f>-'A domestic'!AJ54</f>
        <v>-0.0013841560181712556</v>
      </c>
      <c r="AK54" s="38">
        <f>-'A domestic'!AK54</f>
        <v>-0.0004637913907857803</v>
      </c>
      <c r="AL54" s="38">
        <f>-'A domestic'!AL54</f>
        <v>-0.0018138186165611108</v>
      </c>
      <c r="AM54" s="38">
        <f>-'A domestic'!AM54</f>
        <v>-0.000309991766690978</v>
      </c>
      <c r="AN54" s="38">
        <f>-'A domestic'!AN54</f>
        <v>-0.0013953078716687603</v>
      </c>
      <c r="AO54" s="38">
        <f>-'A domestic'!AO54</f>
        <v>-0.001454322427463927</v>
      </c>
      <c r="AP54" s="38">
        <f>-'A domestic'!AP54</f>
        <v>-0.0005625457221486796</v>
      </c>
      <c r="AQ54" s="38">
        <f>-'A domestic'!AQ54</f>
        <v>-0.00034933369541001886</v>
      </c>
      <c r="AR54" s="38">
        <f>-'A domestic'!AR54</f>
        <v>-0.0006455856770710651</v>
      </c>
      <c r="AS54" s="38">
        <f>-'A domestic'!AS54</f>
        <v>-0.0005373943600895551</v>
      </c>
      <c r="AT54" s="38">
        <f>-'A domestic'!AT54</f>
        <v>-0.00007744248768982183</v>
      </c>
      <c r="AU54" s="38">
        <f>-'A domestic'!AU54</f>
        <v>-0.0006365347675148917</v>
      </c>
      <c r="AV54" s="38">
        <f>-'A domestic'!AV54</f>
        <v>-0.0003186757361766315</v>
      </c>
      <c r="AW54" s="38">
        <f>-'A domestic'!AW54</f>
        <v>-0.0005737650511522334</v>
      </c>
      <c r="AX54" s="38">
        <f>-'A domestic'!AX54</f>
        <v>-0.0007251014244304739</v>
      </c>
      <c r="AY54" s="38">
        <f>-'A domestic'!AY54</f>
        <v>-0.0005450565765039444</v>
      </c>
      <c r="AZ54" s="38">
        <f>-'A domestic'!AZ54</f>
        <v>-0.0009133171134727981</v>
      </c>
      <c r="BA54" s="38">
        <f>-'A domestic'!BA54</f>
        <v>-0.00028340666838714553</v>
      </c>
      <c r="BB54" s="38">
        <f>1-'A domestic'!BB54</f>
        <v>0.9070605514951385</v>
      </c>
      <c r="BC54" s="38">
        <f>-'A domestic'!BC54</f>
        <v>-0.00042063005492638653</v>
      </c>
      <c r="BD54" s="38">
        <f>-'A domestic'!BD54</f>
        <v>-0.00046575162818165587</v>
      </c>
      <c r="BE54" s="38">
        <f>-'A domestic'!BE54</f>
        <v>-0.0004242680475959698</v>
      </c>
      <c r="BF54" s="38">
        <f>-'A domestic'!BF54</f>
        <v>-0.00019924734097686211</v>
      </c>
      <c r="BG54" s="38">
        <f>-'A domestic'!BG54</f>
        <v>-0.00032348958581160657</v>
      </c>
      <c r="BH54" s="38">
        <f>-'A domestic'!BH54</f>
        <v>-0.0024208288163731296</v>
      </c>
      <c r="BI54" s="38">
        <f>-'A domestic'!BI54</f>
        <v>-0.006899385089158268</v>
      </c>
      <c r="BJ54" s="38">
        <f>-'A domestic'!BJ54</f>
        <v>-0.0006538898394030453</v>
      </c>
      <c r="BK54" s="38">
        <f>-'A domestic'!BK54</f>
        <v>-0.0010529604749257928</v>
      </c>
      <c r="BL54" s="38">
        <f>-'A domestic'!BL54</f>
        <v>-0.00029914124187107547</v>
      </c>
      <c r="BM54" s="38">
        <f>-'A domestic'!BM54</f>
        <v>0</v>
      </c>
      <c r="BN54" s="38">
        <f>-'A domestic'!BN54</f>
        <v>0</v>
      </c>
    </row>
    <row r="55" spans="1:66" x14ac:dyDescent="0.25">
      <c r="A55" s="36" t="s">
        <v>298</v>
      </c>
      <c r="B55" s="27" t="s">
        <v>367</v>
      </c>
      <c r="C55" s="38">
        <f>-'A domestic'!C55</f>
        <v>-0.004208378176206524</v>
      </c>
      <c r="D55" s="38">
        <f>-'A domestic'!D55</f>
        <v>-0.004152115048654845</v>
      </c>
      <c r="E55" s="38">
        <f>-'A domestic'!E55</f>
        <v>-0.0036582303395570753</v>
      </c>
      <c r="F55" s="38">
        <f>-'A domestic'!F55</f>
        <v>-0.011520868490589944</v>
      </c>
      <c r="G55" s="38">
        <f>-'A domestic'!G55</f>
        <v>-0.008904458336276516</v>
      </c>
      <c r="H55" s="38">
        <f>-'A domestic'!H55</f>
        <v>-0.010956787683637852</v>
      </c>
      <c r="I55" s="38">
        <f>-'A domestic'!I55</f>
        <v>-0.007005180620169512</v>
      </c>
      <c r="J55" s="38">
        <f>-'A domestic'!J55</f>
        <v>-0.010092817878705956</v>
      </c>
      <c r="K55" s="38">
        <f>-'A domestic'!K55</f>
        <v>-0.014264978298296418</v>
      </c>
      <c r="L55" s="38">
        <f>-'A domestic'!L55</f>
        <v>-0.006051507798208869</v>
      </c>
      <c r="M55" s="38">
        <f>-'A domestic'!M55</f>
        <v>-0.014110513074467776</v>
      </c>
      <c r="N55" s="38">
        <f>-'A domestic'!N55</f>
        <v>-0.011589053762896841</v>
      </c>
      <c r="O55" s="38">
        <f>-'A domestic'!O55</f>
        <v>-0.008153349109367831</v>
      </c>
      <c r="P55" s="38">
        <f>-'A domestic'!P55</f>
        <v>-0.010055516594781532</v>
      </c>
      <c r="Q55" s="38">
        <f>-'A domestic'!Q55</f>
        <v>-0.0075108668875803605</v>
      </c>
      <c r="R55" s="38">
        <f>-'A domestic'!R55</f>
        <v>-0.007885129415476484</v>
      </c>
      <c r="S55" s="38">
        <f>-'A domestic'!S55</f>
        <v>-0.007069103699336751</v>
      </c>
      <c r="T55" s="38">
        <f>-'A domestic'!T55</f>
        <v>-0.009534378601799226</v>
      </c>
      <c r="U55" s="38">
        <f>-'A domestic'!U55</f>
        <v>-0.009562130309303188</v>
      </c>
      <c r="V55" s="38">
        <f>-'A domestic'!V55</f>
        <v>-0.008451992812504836</v>
      </c>
      <c r="W55" s="38">
        <f>-'A domestic'!W55</f>
        <v>-0.009140697485236372</v>
      </c>
      <c r="X55" s="38">
        <f>-'A domestic'!X55</f>
        <v>-0.00947624901690881</v>
      </c>
      <c r="Y55" s="38">
        <f>-'A domestic'!Y55</f>
        <v>-0.010369060203561535</v>
      </c>
      <c r="Z55" s="38">
        <f>-'A domestic'!Z55</f>
        <v>-0.010984337389955494</v>
      </c>
      <c r="AA55" s="38">
        <f>-'A domestic'!AA55</f>
        <v>-0.026853004106779106</v>
      </c>
      <c r="AB55" s="38">
        <f>-'A domestic'!AB55</f>
        <v>-0.022837952572357226</v>
      </c>
      <c r="AC55" s="38">
        <f>-'A domestic'!AC55</f>
        <v>-0.012234772359447562</v>
      </c>
      <c r="AD55" s="38">
        <f>-'A domestic'!AD55</f>
        <v>-0.015651872964470057</v>
      </c>
      <c r="AE55" s="38">
        <f>-'A domestic'!AE55</f>
        <v>-0.020955706210227035</v>
      </c>
      <c r="AF55" s="38">
        <f>-'A domestic'!AF55</f>
        <v>-0.020698204995778815</v>
      </c>
      <c r="AG55" s="38">
        <f>-'A domestic'!AG55</f>
        <v>-0.012157785855023483</v>
      </c>
      <c r="AH55" s="38">
        <f>-'A domestic'!AH55</f>
        <v>-0.012855186807632186</v>
      </c>
      <c r="AI55" s="38">
        <f>-'A domestic'!AI55</f>
        <v>-0.012272349094774272</v>
      </c>
      <c r="AJ55" s="38">
        <f>-'A domestic'!AJ55</f>
        <v>-0.02141950138109557</v>
      </c>
      <c r="AK55" s="38">
        <f>-'A domestic'!AK55</f>
        <v>-0.014593507612754955</v>
      </c>
      <c r="AL55" s="38">
        <f>-'A domestic'!AL55</f>
        <v>-0.015348848580056043</v>
      </c>
      <c r="AM55" s="38">
        <f>-'A domestic'!AM55</f>
        <v>-0.018919439195069776</v>
      </c>
      <c r="AN55" s="38">
        <f>-'A domestic'!AN55</f>
        <v>-0.03101257167756799</v>
      </c>
      <c r="AO55" s="38">
        <f>-'A domestic'!AO55</f>
        <v>-0.01819732553358068</v>
      </c>
      <c r="AP55" s="38">
        <f>-'A domestic'!AP55</f>
        <v>-0.015971272701409692</v>
      </c>
      <c r="AQ55" s="38">
        <f>-'A domestic'!AQ55</f>
        <v>-0.01617085449658378</v>
      </c>
      <c r="AR55" s="38">
        <f>-'A domestic'!AR55</f>
        <v>-0.018817950073544424</v>
      </c>
      <c r="AS55" s="38">
        <f>-'A domestic'!AS55</f>
        <v>-0.02368614627533993</v>
      </c>
      <c r="AT55" s="38">
        <f>-'A domestic'!AT55</f>
        <v>-0.009023733348205326</v>
      </c>
      <c r="AU55" s="38">
        <f>-'A domestic'!AU55</f>
        <v>-0.023893246999300323</v>
      </c>
      <c r="AV55" s="38">
        <f>-'A domestic'!AV55</f>
        <v>-0.0195596432080589</v>
      </c>
      <c r="AW55" s="38">
        <f>-'A domestic'!AW55</f>
        <v>-0.014844185528497067</v>
      </c>
      <c r="AX55" s="38">
        <f>-'A domestic'!AX55</f>
        <v>-0.02626002299243334</v>
      </c>
      <c r="AY55" s="38">
        <f>-'A domestic'!AY55</f>
        <v>-0.026473035369071515</v>
      </c>
      <c r="AZ55" s="38">
        <f>-'A domestic'!AZ55</f>
        <v>-0.03718327031038125</v>
      </c>
      <c r="BA55" s="38">
        <f>-'A domestic'!BA55</f>
        <v>-0.009857399211356534</v>
      </c>
      <c r="BB55" s="38">
        <f>-'A domestic'!BB55</f>
        <v>-0.022300425472842892</v>
      </c>
      <c r="BC55" s="38">
        <f>1-'A domestic'!BC55</f>
        <v>0.9270810217486425</v>
      </c>
      <c r="BD55" s="38">
        <f>-'A domestic'!BD55</f>
        <v>-0.022393388401218267</v>
      </c>
      <c r="BE55" s="38">
        <f>-'A domestic'!BE55</f>
        <v>-0.010689839087393712</v>
      </c>
      <c r="BF55" s="38">
        <f>-'A domestic'!BF55</f>
        <v>-0.015260640079092983</v>
      </c>
      <c r="BG55" s="38">
        <f>-'A domestic'!BG55</f>
        <v>-0.01681537228413525</v>
      </c>
      <c r="BH55" s="38">
        <f>-'A domestic'!BH55</f>
        <v>-0.021652168751887517</v>
      </c>
      <c r="BI55" s="38">
        <f>-'A domestic'!BI55</f>
        <v>-0.023551196433786326</v>
      </c>
      <c r="BJ55" s="38">
        <f>-'A domestic'!BJ55</f>
        <v>-0.01951490230471727</v>
      </c>
      <c r="BK55" s="38">
        <f>-'A domestic'!BK55</f>
        <v>-0.01784096234963287</v>
      </c>
      <c r="BL55" s="38">
        <f>-'A domestic'!BL55</f>
        <v>-0.014937967971732215</v>
      </c>
      <c r="BM55" s="38">
        <f>-'A domestic'!BM55</f>
        <v>0</v>
      </c>
      <c r="BN55" s="38">
        <f>-'A domestic'!BN55</f>
        <v>0</v>
      </c>
    </row>
    <row r="56" spans="1:66" x14ac:dyDescent="0.25">
      <c r="A56" s="36" t="s">
        <v>299</v>
      </c>
      <c r="B56" s="27" t="s">
        <v>368</v>
      </c>
      <c r="C56" s="38">
        <f>-'A domestic'!C56</f>
        <v>-0.002596566017874304</v>
      </c>
      <c r="D56" s="38">
        <f>-'A domestic'!D56</f>
        <v>-0.006164922073783708</v>
      </c>
      <c r="E56" s="38">
        <f>-'A domestic'!E56</f>
        <v>-0.005714712330068753</v>
      </c>
      <c r="F56" s="38">
        <f>-'A domestic'!F56</f>
        <v>-0.005197612091586682</v>
      </c>
      <c r="G56" s="38">
        <f>-'A domestic'!G56</f>
        <v>-0.0035719226060135145</v>
      </c>
      <c r="H56" s="38">
        <f>-'A domestic'!H56</f>
        <v>-0.00324808215592551</v>
      </c>
      <c r="I56" s="38">
        <f>-'A domestic'!I56</f>
        <v>-0.003971035597881587</v>
      </c>
      <c r="J56" s="38">
        <f>-'A domestic'!J56</f>
        <v>-0.005398348439832019</v>
      </c>
      <c r="K56" s="38">
        <f>-'A domestic'!K56</f>
        <v>-0.0057250416192186245</v>
      </c>
      <c r="L56" s="38">
        <f>-'A domestic'!L56</f>
        <v>-0.0030321826847821286</v>
      </c>
      <c r="M56" s="38">
        <f>-'A domestic'!M56</f>
        <v>-0.004942508901606032</v>
      </c>
      <c r="N56" s="38">
        <f>-'A domestic'!N56</f>
        <v>-0.002785377387687395</v>
      </c>
      <c r="O56" s="38">
        <f>-'A domestic'!O56</f>
        <v>-0.004065743629442756</v>
      </c>
      <c r="P56" s="38">
        <f>-'A domestic'!P56</f>
        <v>-0.0047435160409700135</v>
      </c>
      <c r="Q56" s="38">
        <f>-'A domestic'!Q56</f>
        <v>-0.0062624661278915476</v>
      </c>
      <c r="R56" s="38">
        <f>-'A domestic'!R56</f>
        <v>-0.003176290438986601</v>
      </c>
      <c r="S56" s="38">
        <f>-'A domestic'!S56</f>
        <v>-0.0025340720993938404</v>
      </c>
      <c r="T56" s="38">
        <f>-'A domestic'!T56</f>
        <v>-0.0038296347183534142</v>
      </c>
      <c r="U56" s="38">
        <f>-'A domestic'!U56</f>
        <v>-0.0024641195492807453</v>
      </c>
      <c r="V56" s="38">
        <f>-'A domestic'!V56</f>
        <v>-0.0025041430473633</v>
      </c>
      <c r="W56" s="38">
        <f>-'A domestic'!W56</f>
        <v>-0.00229241144388209</v>
      </c>
      <c r="X56" s="38">
        <f>-'A domestic'!X56</f>
        <v>-0.0028858771316381425</v>
      </c>
      <c r="Y56" s="38">
        <f>-'A domestic'!Y56</f>
        <v>-0.002505896764352037</v>
      </c>
      <c r="Z56" s="38">
        <f>-'A domestic'!Z56</f>
        <v>-0.013469957146118846</v>
      </c>
      <c r="AA56" s="38">
        <f>-'A domestic'!AA56</f>
        <v>-0.014870503176659925</v>
      </c>
      <c r="AB56" s="38">
        <f>-'A domestic'!AB56</f>
        <v>-0.02354250062267186</v>
      </c>
      <c r="AC56" s="38">
        <f>-'A domestic'!AC56</f>
        <v>-0.005495894427173112</v>
      </c>
      <c r="AD56" s="38">
        <f>-'A domestic'!AD56</f>
        <v>-0.0037474304722909467</v>
      </c>
      <c r="AE56" s="38">
        <f>-'A domestic'!AE56</f>
        <v>-0.0032326752234344033</v>
      </c>
      <c r="AF56" s="38">
        <f>-'A domestic'!AF56</f>
        <v>-0.003838988207897926</v>
      </c>
      <c r="AG56" s="38">
        <f>-'A domestic'!AG56</f>
        <v>-0.00581256052861898</v>
      </c>
      <c r="AH56" s="38">
        <f>-'A domestic'!AH56</f>
        <v>-0.0031851547672837447</v>
      </c>
      <c r="AI56" s="38">
        <f>-'A domestic'!AI56</f>
        <v>-0.0040245611482115345</v>
      </c>
      <c r="AJ56" s="38">
        <f>-'A domestic'!AJ56</f>
        <v>-0.008560900639021013</v>
      </c>
      <c r="AK56" s="38">
        <f>-'A domestic'!AK56</f>
        <v>-0.0027522904026332277</v>
      </c>
      <c r="AL56" s="38">
        <f>-'A domestic'!AL56</f>
        <v>-0.003738156243236908</v>
      </c>
      <c r="AM56" s="38">
        <f>-'A domestic'!AM56</f>
        <v>-0.0025757333383944238</v>
      </c>
      <c r="AN56" s="38">
        <f>-'A domestic'!AN56</f>
        <v>-0.004787389383607682</v>
      </c>
      <c r="AO56" s="38">
        <f>-'A domestic'!AO56</f>
        <v>-0.004919373386828858</v>
      </c>
      <c r="AP56" s="38">
        <f>-'A domestic'!AP56</f>
        <v>-0.003508267725678719</v>
      </c>
      <c r="AQ56" s="38">
        <f>-'A domestic'!AQ56</f>
        <v>-0.0022448434931116546</v>
      </c>
      <c r="AR56" s="38">
        <f>-'A domestic'!AR56</f>
        <v>-0.0022520720433733873</v>
      </c>
      <c r="AS56" s="38">
        <f>-'A domestic'!AS56</f>
        <v>-0.0033734103823434</v>
      </c>
      <c r="AT56" s="38">
        <f>-'A domestic'!AT56</f>
        <v>-0.002268073739285621</v>
      </c>
      <c r="AU56" s="38">
        <f>-'A domestic'!AU56</f>
        <v>-0.008086584249318445</v>
      </c>
      <c r="AV56" s="38">
        <f>-'A domestic'!AV56</f>
        <v>-0.010265417416153045</v>
      </c>
      <c r="AW56" s="38">
        <f>-'A domestic'!AW56</f>
        <v>-0.004315657922009489</v>
      </c>
      <c r="AX56" s="38">
        <f>-'A domestic'!AX56</f>
        <v>-0.009790606693288467</v>
      </c>
      <c r="AY56" s="38">
        <f>-'A domestic'!AY56</f>
        <v>-0.010732145556529188</v>
      </c>
      <c r="AZ56" s="38">
        <f>-'A domestic'!AZ56</f>
        <v>-0.003791962375134758</v>
      </c>
      <c r="BA56" s="38">
        <f>-'A domestic'!BA56</f>
        <v>-0.003244576948989806</v>
      </c>
      <c r="BB56" s="38">
        <f>-'A domestic'!BB56</f>
        <v>-0.0029239789409691327</v>
      </c>
      <c r="BC56" s="38">
        <f>-'A domestic'!BC56</f>
        <v>-0.007864559629795402</v>
      </c>
      <c r="BD56" s="38">
        <f>1-'A domestic'!BD56</f>
        <v>0.9872075269806695</v>
      </c>
      <c r="BE56" s="38">
        <f>-'A domestic'!BE56</f>
        <v>-0.003724789624051487</v>
      </c>
      <c r="BF56" s="38">
        <f>-'A domestic'!BF56</f>
        <v>-0.002625217266508268</v>
      </c>
      <c r="BG56" s="38">
        <f>-'A domestic'!BG56</f>
        <v>-0.003734515748631255</v>
      </c>
      <c r="BH56" s="38">
        <f>-'A domestic'!BH56</f>
        <v>-0.008735844675922286</v>
      </c>
      <c r="BI56" s="38">
        <f>-'A domestic'!BI56</f>
        <v>-0.007738032882250455</v>
      </c>
      <c r="BJ56" s="38">
        <f>-'A domestic'!BJ56</f>
        <v>-0.008194039078113094</v>
      </c>
      <c r="BK56" s="38">
        <f>-'A domestic'!BK56</f>
        <v>-0.0026964536791126387</v>
      </c>
      <c r="BL56" s="38">
        <f>-'A domestic'!BL56</f>
        <v>-0.002462611322708162</v>
      </c>
      <c r="BM56" s="38">
        <f>-'A domestic'!BM56</f>
        <v>0</v>
      </c>
      <c r="BN56" s="38">
        <f>-'A domestic'!BN56</f>
        <v>0</v>
      </c>
    </row>
    <row r="57" spans="1:66" x14ac:dyDescent="0.25">
      <c r="A57" s="36" t="s">
        <v>300</v>
      </c>
      <c r="B57" s="27" t="s">
        <v>369</v>
      </c>
      <c r="C57" s="38">
        <f>-'A domestic'!C57</f>
        <v>-0.0005043350292886152</v>
      </c>
      <c r="D57" s="38">
        <f>-'A domestic'!D57</f>
        <v>-0.0008935133810834569</v>
      </c>
      <c r="E57" s="38">
        <f>-'A domestic'!E57</f>
        <v>-0.0012284595388865134</v>
      </c>
      <c r="F57" s="38">
        <f>-'A domestic'!F57</f>
        <v>-0.001146761614978231</v>
      </c>
      <c r="G57" s="38">
        <f>-'A domestic'!G57</f>
        <v>-0.0009231299004026274</v>
      </c>
      <c r="H57" s="38">
        <f>-'A domestic'!H57</f>
        <v>-0.0013873298445874372</v>
      </c>
      <c r="I57" s="38">
        <f>-'A domestic'!I57</f>
        <v>-0.0007417050390116484</v>
      </c>
      <c r="J57" s="38">
        <f>-'A domestic'!J57</f>
        <v>-0.0007688869341675868</v>
      </c>
      <c r="K57" s="38">
        <f>-'A domestic'!K57</f>
        <v>-0.0010747781137644102</v>
      </c>
      <c r="L57" s="38">
        <f>-'A domestic'!L57</f>
        <v>-0.0007901895995840027</v>
      </c>
      <c r="M57" s="38">
        <f>-'A domestic'!M57</f>
        <v>-0.0013339605232781232</v>
      </c>
      <c r="N57" s="38">
        <f>-'A domestic'!N57</f>
        <v>-0.00201865852995586</v>
      </c>
      <c r="O57" s="38">
        <f>-'A domestic'!O57</f>
        <v>-0.0008458854455851535</v>
      </c>
      <c r="P57" s="38">
        <f>-'A domestic'!P57</f>
        <v>-0.0010387728259135635</v>
      </c>
      <c r="Q57" s="38">
        <f>-'A domestic'!Q57</f>
        <v>-0.0005618200745385051</v>
      </c>
      <c r="R57" s="38">
        <f>-'A domestic'!R57</f>
        <v>-0.0012004083596290971</v>
      </c>
      <c r="S57" s="38">
        <f>-'A domestic'!S57</f>
        <v>-0.002050747315096355</v>
      </c>
      <c r="T57" s="38">
        <f>-'A domestic'!T57</f>
        <v>-0.001957639921424492</v>
      </c>
      <c r="U57" s="38">
        <f>-'A domestic'!U57</f>
        <v>-0.0016682666402099459</v>
      </c>
      <c r="V57" s="38">
        <f>-'A domestic'!V57</f>
        <v>-0.0025092433239002937</v>
      </c>
      <c r="W57" s="38">
        <f>-'A domestic'!W57</f>
        <v>-0.002312931750924513</v>
      </c>
      <c r="X57" s="38">
        <f>-'A domestic'!X57</f>
        <v>-0.0010732748490807696</v>
      </c>
      <c r="Y57" s="38">
        <f>-'A domestic'!Y57</f>
        <v>-0.002067567573047093</v>
      </c>
      <c r="Z57" s="38">
        <f>-'A domestic'!Z57</f>
        <v>-0.0008052347221712511</v>
      </c>
      <c r="AA57" s="38">
        <f>-'A domestic'!AA57</f>
        <v>-0.0016749272653925815</v>
      </c>
      <c r="AB57" s="38">
        <f>-'A domestic'!AB57</f>
        <v>-0.0015367266312282667</v>
      </c>
      <c r="AC57" s="38">
        <f>-'A domestic'!AC57</f>
        <v>-0.0009353608583517076</v>
      </c>
      <c r="AD57" s="38">
        <f>-'A domestic'!AD57</f>
        <v>-0.002056852931323118</v>
      </c>
      <c r="AE57" s="38">
        <f>-'A domestic'!AE57</f>
        <v>-0.0017821303768886017</v>
      </c>
      <c r="AF57" s="38">
        <f>-'A domestic'!AF57</f>
        <v>-0.001647166909493607</v>
      </c>
      <c r="AG57" s="38">
        <f>-'A domestic'!AG57</f>
        <v>-0.0020789856549601284</v>
      </c>
      <c r="AH57" s="38">
        <f>-'A domestic'!AH57</f>
        <v>-0.003696204117658922</v>
      </c>
      <c r="AI57" s="38">
        <f>-'A domestic'!AI57</f>
        <v>-0.004183367129692606</v>
      </c>
      <c r="AJ57" s="38">
        <f>-'A domestic'!AJ57</f>
        <v>-0.0016671081127401337</v>
      </c>
      <c r="AK57" s="38">
        <f>-'A domestic'!AK57</f>
        <v>-0.0029239624398196057</v>
      </c>
      <c r="AL57" s="38">
        <f>-'A domestic'!AL57</f>
        <v>-0.0010428893747519382</v>
      </c>
      <c r="AM57" s="38">
        <f>-'A domestic'!AM57</f>
        <v>-0.001523749617029122</v>
      </c>
      <c r="AN57" s="38">
        <f>-'A domestic'!AN57</f>
        <v>-0.0019399878547952697</v>
      </c>
      <c r="AO57" s="38">
        <f>-'A domestic'!AO57</f>
        <v>-0.0030947911560469388</v>
      </c>
      <c r="AP57" s="38">
        <f>-'A domestic'!AP57</f>
        <v>-0.003527862932255742</v>
      </c>
      <c r="AQ57" s="38">
        <f>-'A domestic'!AQ57</f>
        <v>-0.002721447303281687</v>
      </c>
      <c r="AR57" s="38">
        <f>-'A domestic'!AR57</f>
        <v>-0.0020536603835476855</v>
      </c>
      <c r="AS57" s="38">
        <f>-'A domestic'!AS57</f>
        <v>-0.0016857415431858847</v>
      </c>
      <c r="AT57" s="38">
        <f>-'A domestic'!AT57</f>
        <v>-0.0005890466255941682</v>
      </c>
      <c r="AU57" s="38">
        <f>-'A domestic'!AU57</f>
        <v>-0.003964188261198312</v>
      </c>
      <c r="AV57" s="38">
        <f>-'A domestic'!AV57</f>
        <v>-0.002234298251052254</v>
      </c>
      <c r="AW57" s="38">
        <f>-'A domestic'!AW57</f>
        <v>-0.014878391535804935</v>
      </c>
      <c r="AX57" s="38">
        <f>-'A domestic'!AX57</f>
        <v>-0.00401817386797015</v>
      </c>
      <c r="AY57" s="38">
        <f>-'A domestic'!AY57</f>
        <v>-0.004350620700843209</v>
      </c>
      <c r="AZ57" s="38">
        <f>-'A domestic'!AZ57</f>
        <v>-0.0014260232137254325</v>
      </c>
      <c r="BA57" s="38">
        <f>-'A domestic'!BA57</f>
        <v>-0.004616522866409396</v>
      </c>
      <c r="BB57" s="38">
        <f>-'A domestic'!BB57</f>
        <v>-0.0017041252436316692</v>
      </c>
      <c r="BC57" s="38">
        <f>-'A domestic'!BC57</f>
        <v>-0.002868245627892223</v>
      </c>
      <c r="BD57" s="38">
        <f>-'A domestic'!BD57</f>
        <v>-0.00585958844846863</v>
      </c>
      <c r="BE57" s="38">
        <f>1-'A domestic'!BE57</f>
        <v>0.9730926577692524</v>
      </c>
      <c r="BF57" s="38">
        <f>-'A domestic'!BF57</f>
        <v>-0.003978010237438408</v>
      </c>
      <c r="BG57" s="38">
        <f>-'A domestic'!BG57</f>
        <v>-0.004078661453947366</v>
      </c>
      <c r="BH57" s="38">
        <f>-'A domestic'!BH57</f>
        <v>-0.0033578252953262765</v>
      </c>
      <c r="BI57" s="38">
        <f>-'A domestic'!BI57</f>
        <v>-0.006118675978212714</v>
      </c>
      <c r="BJ57" s="38">
        <f>-'A domestic'!BJ57</f>
        <v>-0.0077673141345448804</v>
      </c>
      <c r="BK57" s="38">
        <f>-'A domestic'!BK57</f>
        <v>-0.0036463052648023748</v>
      </c>
      <c r="BL57" s="38">
        <f>-'A domestic'!BL57</f>
        <v>-0.0011366306406555226</v>
      </c>
      <c r="BM57" s="38">
        <f>-'A domestic'!BM57</f>
        <v>0</v>
      </c>
      <c r="BN57" s="38">
        <f>-'A domestic'!BN57</f>
        <v>0</v>
      </c>
    </row>
    <row r="58" spans="1:66" x14ac:dyDescent="0.25">
      <c r="A58" s="36" t="s">
        <v>301</v>
      </c>
      <c r="B58" s="27" t="s">
        <v>370</v>
      </c>
      <c r="C58" s="38">
        <f>-'A domestic'!C58</f>
        <v>-0.00043869641003886823</v>
      </c>
      <c r="D58" s="38">
        <f>-'A domestic'!D58</f>
        <v>-0.00043875029823811325</v>
      </c>
      <c r="E58" s="38">
        <f>-'A domestic'!E58</f>
        <v>-0.0010452086684448788</v>
      </c>
      <c r="F58" s="38">
        <f>-'A domestic'!F58</f>
        <v>-0.0009870045925553228</v>
      </c>
      <c r="G58" s="38">
        <f>-'A domestic'!G58</f>
        <v>-0.00040461432506887045</v>
      </c>
      <c r="H58" s="38">
        <f>-'A domestic'!H58</f>
        <v>-0.0004576124400316903</v>
      </c>
      <c r="I58" s="38">
        <f>-'A domestic'!I58</f>
        <v>-0.0003920683386995212</v>
      </c>
      <c r="J58" s="38">
        <f>-'A domestic'!J58</f>
        <v>-0.0003604577813823556</v>
      </c>
      <c r="K58" s="38">
        <f>-'A domestic'!K58</f>
        <v>-0.0006511221906138887</v>
      </c>
      <c r="L58" s="38">
        <f>-'A domestic'!L58</f>
        <v>-0.00028194817186458487</v>
      </c>
      <c r="M58" s="38">
        <f>-'A domestic'!M58</f>
        <v>-0.00042311683461332086</v>
      </c>
      <c r="N58" s="38">
        <f>-'A domestic'!N58</f>
        <v>-0.0015810717055713475</v>
      </c>
      <c r="O58" s="38">
        <f>-'A domestic'!O58</f>
        <v>-0.00043863841031834504</v>
      </c>
      <c r="P58" s="38">
        <f>-'A domestic'!P58</f>
        <v>-0.00044545709014185406</v>
      </c>
      <c r="Q58" s="38">
        <f>-'A domestic'!Q58</f>
        <v>-0.00032024538902265565</v>
      </c>
      <c r="R58" s="38">
        <f>-'A domestic'!R58</f>
        <v>-0.00039517641587150077</v>
      </c>
      <c r="S58" s="38">
        <f>-'A domestic'!S58</f>
        <v>-0.0003977918721265092</v>
      </c>
      <c r="T58" s="38">
        <f>-'A domestic'!T58</f>
        <v>-0.0005655173523510498</v>
      </c>
      <c r="U58" s="38">
        <f>-'A domestic'!U58</f>
        <v>-0.0004505066554765537</v>
      </c>
      <c r="V58" s="38">
        <f>-'A domestic'!V58</f>
        <v>-0.0005194863483679902</v>
      </c>
      <c r="W58" s="38">
        <f>-'A domestic'!W58</f>
        <v>-0.0006320987437174881</v>
      </c>
      <c r="X58" s="38">
        <f>-'A domestic'!X58</f>
        <v>-0.0008786210078997314</v>
      </c>
      <c r="Y58" s="38">
        <f>-'A domestic'!Y58</f>
        <v>-0.0006978395358333099</v>
      </c>
      <c r="Z58" s="38">
        <f>-'A domestic'!Z58</f>
        <v>-0.00024671363244169073</v>
      </c>
      <c r="AA58" s="38">
        <f>-'A domestic'!AA58</f>
        <v>-0.0011418014804931555</v>
      </c>
      <c r="AB58" s="38">
        <f>-'A domestic'!AB58</f>
        <v>-0.0015845450780025514</v>
      </c>
      <c r="AC58" s="38">
        <f>-'A domestic'!AC58</f>
        <v>-0.000427480445181632</v>
      </c>
      <c r="AD58" s="38">
        <f>-'A domestic'!AD58</f>
        <v>-0.0006813509949619903</v>
      </c>
      <c r="AE58" s="38">
        <f>-'A domestic'!AE58</f>
        <v>-0.0010383892523620076</v>
      </c>
      <c r="AF58" s="38">
        <f>-'A domestic'!AF58</f>
        <v>-0.0006570646313394581</v>
      </c>
      <c r="AG58" s="38">
        <f>-'A domestic'!AG58</f>
        <v>-0.0008051488081285193</v>
      </c>
      <c r="AH58" s="38">
        <f>-'A domestic'!AH58</f>
        <v>-0.0004994638487293923</v>
      </c>
      <c r="AI58" s="38">
        <f>-'A domestic'!AI58</f>
        <v>-0.0014425403895491746</v>
      </c>
      <c r="AJ58" s="38">
        <f>-'A domestic'!AJ58</f>
        <v>-0.0009092305261072691</v>
      </c>
      <c r="AK58" s="38">
        <f>-'A domestic'!AK58</f>
        <v>-0.0007392973214316618</v>
      </c>
      <c r="AL58" s="38">
        <f>-'A domestic'!AL58</f>
        <v>-0.0008075435927645989</v>
      </c>
      <c r="AM58" s="38">
        <f>-'A domestic'!AM58</f>
        <v>-0.0006095902234200136</v>
      </c>
      <c r="AN58" s="38">
        <f>-'A domestic'!AN58</f>
        <v>-0.0007132989991795033</v>
      </c>
      <c r="AO58" s="38">
        <f>-'A domestic'!AO58</f>
        <v>-0.0009504786951057174</v>
      </c>
      <c r="AP58" s="38">
        <f>-'A domestic'!AP58</f>
        <v>-0.0009776738022248541</v>
      </c>
      <c r="AQ58" s="38">
        <f>-'A domestic'!AQ58</f>
        <v>-0.0006826088264341227</v>
      </c>
      <c r="AR58" s="38">
        <f>-'A domestic'!AR58</f>
        <v>-0.0011216739563010784</v>
      </c>
      <c r="AS58" s="38">
        <f>-'A domestic'!AS58</f>
        <v>-0.0012376452297818625</v>
      </c>
      <c r="AT58" s="38">
        <f>-'A domestic'!AT58</f>
        <v>-0.0001362001375659328</v>
      </c>
      <c r="AU58" s="38">
        <f>-'A domestic'!AU58</f>
        <v>-0.0007996809742068493</v>
      </c>
      <c r="AV58" s="38">
        <f>-'A domestic'!AV58</f>
        <v>-0.0008900173989369744</v>
      </c>
      <c r="AW58" s="38">
        <f>-'A domestic'!AW58</f>
        <v>-0.0029901751388295597</v>
      </c>
      <c r="AX58" s="38">
        <f>-'A domestic'!AX58</f>
        <v>-0.010256246905143181</v>
      </c>
      <c r="AY58" s="38">
        <f>-'A domestic'!AY58</f>
        <v>-0.0054702295874161375</v>
      </c>
      <c r="AZ58" s="38">
        <f>-'A domestic'!AZ58</f>
        <v>-0.0009494155313307125</v>
      </c>
      <c r="BA58" s="38">
        <f>-'A domestic'!BA58</f>
        <v>-0.001839566920258381</v>
      </c>
      <c r="BB58" s="38">
        <f>-'A domestic'!BB58</f>
        <v>-0.0012453836635341927</v>
      </c>
      <c r="BC58" s="38">
        <f>-'A domestic'!BC58</f>
        <v>-0.004487138499497876</v>
      </c>
      <c r="BD58" s="38">
        <f>-'A domestic'!BD58</f>
        <v>-0.011553925908250481</v>
      </c>
      <c r="BE58" s="38">
        <f>-'A domestic'!BE58</f>
        <v>-0.0019201147535983355</v>
      </c>
      <c r="BF58" s="38">
        <f>1-'A domestic'!BF58</f>
        <v>0.9526529635949036</v>
      </c>
      <c r="BG58" s="38">
        <f>-'A domestic'!BG58</f>
        <v>-0.0157488156850768</v>
      </c>
      <c r="BH58" s="38">
        <f>-'A domestic'!BH58</f>
        <v>-0.001097163087139363</v>
      </c>
      <c r="BI58" s="38">
        <f>-'A domestic'!BI58</f>
        <v>-0.0030414881930914853</v>
      </c>
      <c r="BJ58" s="38">
        <f>-'A domestic'!BJ58</f>
        <v>-0.002237717999223614</v>
      </c>
      <c r="BK58" s="38">
        <f>-'A domestic'!BK58</f>
        <v>-0.0012529292298078425</v>
      </c>
      <c r="BL58" s="38">
        <f>-'A domestic'!BL58</f>
        <v>-0.0009446286378943003</v>
      </c>
      <c r="BM58" s="38">
        <f>-'A domestic'!BM58</f>
        <v>0</v>
      </c>
      <c r="BN58" s="38">
        <f>-'A domestic'!BN58</f>
        <v>0</v>
      </c>
    </row>
    <row r="59" spans="1:66" x14ac:dyDescent="0.25">
      <c r="A59" s="36" t="s">
        <v>302</v>
      </c>
      <c r="B59" s="27" t="s">
        <v>371</v>
      </c>
      <c r="C59" s="38">
        <f>-'A domestic'!C59</f>
        <v>-0.00006598776084150107</v>
      </c>
      <c r="D59" s="38">
        <f>-'A domestic'!D59</f>
        <v>-0.00006084858150747556</v>
      </c>
      <c r="E59" s="38">
        <f>-'A domestic'!E59</f>
        <v>-0.00007465776203177706</v>
      </c>
      <c r="F59" s="38">
        <f>-'A domestic'!F59</f>
        <v>-0.0000642700664919745</v>
      </c>
      <c r="G59" s="38">
        <f>-'A domestic'!G59</f>
        <v>-0.00009234242188787642</v>
      </c>
      <c r="H59" s="38">
        <f>-'A domestic'!H59</f>
        <v>-0.00008563764472761959</v>
      </c>
      <c r="I59" s="38">
        <f>-'A domestic'!I59</f>
        <v>-0.00013068944623317375</v>
      </c>
      <c r="J59" s="38">
        <f>-'A domestic'!J59</f>
        <v>-0.00006545626378336308</v>
      </c>
      <c r="K59" s="38">
        <f>-'A domestic'!K59</f>
        <v>-0.00009667316367193108</v>
      </c>
      <c r="L59" s="38">
        <f>-'A domestic'!L59</f>
        <v>-0.000022592589667325046</v>
      </c>
      <c r="M59" s="38">
        <f>-'A domestic'!M59</f>
        <v>-0.00004790596563219722</v>
      </c>
      <c r="N59" s="38">
        <f>-'A domestic'!N59</f>
        <v>-0.00005436195481283611</v>
      </c>
      <c r="O59" s="38">
        <f>-'A domestic'!O59</f>
        <v>-0.00005465462620580018</v>
      </c>
      <c r="P59" s="38">
        <f>-'A domestic'!P59</f>
        <v>-0.000058315750820935284</v>
      </c>
      <c r="Q59" s="38">
        <f>-'A domestic'!Q59</f>
        <v>-0.00003854069818262729</v>
      </c>
      <c r="R59" s="38">
        <f>-'A domestic'!R59</f>
        <v>-0.00005951644805837988</v>
      </c>
      <c r="S59" s="38">
        <f>-'A domestic'!S59</f>
        <v>-0.00007097955099561589</v>
      </c>
      <c r="T59" s="38">
        <f>-'A domestic'!T59</f>
        <v>-0.00006228736326950525</v>
      </c>
      <c r="U59" s="38">
        <f>-'A domestic'!U59</f>
        <v>-0.000059350455454635865</v>
      </c>
      <c r="V59" s="38">
        <f>-'A domestic'!V59</f>
        <v>-0.00007780240026432412</v>
      </c>
      <c r="W59" s="38">
        <f>-'A domestic'!W59</f>
        <v>-0.0001264197487434976</v>
      </c>
      <c r="X59" s="38">
        <f>-'A domestic'!X59</f>
        <v>-0.00008286181863119418</v>
      </c>
      <c r="Y59" s="38">
        <f>-'A domestic'!Y59</f>
        <v>-0.00011313029081783467</v>
      </c>
      <c r="Z59" s="38">
        <f>-'A domestic'!Z59</f>
        <v>-0.00005107499013993742</v>
      </c>
      <c r="AA59" s="38">
        <f>-'A domestic'!AA59</f>
        <v>-0.00014112153129690688</v>
      </c>
      <c r="AB59" s="38">
        <f>-'A domestic'!AB59</f>
        <v>-0.00011627794971013077</v>
      </c>
      <c r="AC59" s="38">
        <f>-'A domestic'!AC59</f>
        <v>-0.00009128488673149435</v>
      </c>
      <c r="AD59" s="38">
        <f>-'A domestic'!AD59</f>
        <v>-0.00011741489327921583</v>
      </c>
      <c r="AE59" s="38">
        <f>-'A domestic'!AE59</f>
        <v>-0.00012789079147718514</v>
      </c>
      <c r="AF59" s="38">
        <f>-'A domestic'!AF59</f>
        <v>-0.000132037427614718</v>
      </c>
      <c r="AG59" s="38">
        <f>-'A domestic'!AG59</f>
        <v>-0.00009505858535729985</v>
      </c>
      <c r="AH59" s="38">
        <f>-'A domestic'!AH59</f>
        <v>-0.00009697493970175487</v>
      </c>
      <c r="AI59" s="38">
        <f>-'A domestic'!AI59</f>
        <v>-0.00013033478958207454</v>
      </c>
      <c r="AJ59" s="38">
        <f>-'A domestic'!AJ59</f>
        <v>-0.00011351470460580347</v>
      </c>
      <c r="AK59" s="38">
        <f>-'A domestic'!AK59</f>
        <v>-0.00007891375902922232</v>
      </c>
      <c r="AL59" s="38">
        <f>-'A domestic'!AL59</f>
        <v>-0.00014499282978348754</v>
      </c>
      <c r="AM59" s="38">
        <f>-'A domestic'!AM59</f>
        <v>-0.00010122180136848261</v>
      </c>
      <c r="AN59" s="38">
        <f>-'A domestic'!AN59</f>
        <v>-0.00016456288851907303</v>
      </c>
      <c r="AO59" s="38">
        <f>-'A domestic'!AO59</f>
        <v>-0.00012051593598193483</v>
      </c>
      <c r="AP59" s="38">
        <f>-'A domestic'!AP59</f>
        <v>-0.00015630805987133933</v>
      </c>
      <c r="AQ59" s="38">
        <f>-'A domestic'!AQ59</f>
        <v>-0.00010234338795202611</v>
      </c>
      <c r="AR59" s="38">
        <f>-'A domestic'!AR59</f>
        <v>-0.00009422061232929057</v>
      </c>
      <c r="AS59" s="38">
        <f>-'A domestic'!AS59</f>
        <v>-0.0001593231336547635</v>
      </c>
      <c r="AT59" s="38">
        <f>-'A domestic'!AT59</f>
        <v>-0.00004590589594840632</v>
      </c>
      <c r="AU59" s="38">
        <f>-'A domestic'!AU59</f>
        <v>-0.00017602152894980936</v>
      </c>
      <c r="AV59" s="38">
        <f>-'A domestic'!AV59</f>
        <v>-0.00009477759823307795</v>
      </c>
      <c r="AW59" s="38">
        <f>-'A domestic'!AW59</f>
        <v>-0.00033391578562443677</v>
      </c>
      <c r="AX59" s="38">
        <f>-'A domestic'!AX59</f>
        <v>-0.010622851698804912</v>
      </c>
      <c r="AY59" s="38">
        <f>-'A domestic'!AY59</f>
        <v>-0.0024229516134780756</v>
      </c>
      <c r="AZ59" s="38">
        <f>-'A domestic'!AZ59</f>
        <v>-0.00020057692328570513</v>
      </c>
      <c r="BA59" s="38">
        <f>-'A domestic'!BA59</f>
        <v>-0.00018679075870970955</v>
      </c>
      <c r="BB59" s="38">
        <f>-'A domestic'!BB59</f>
        <v>-0.0005217686841456516</v>
      </c>
      <c r="BC59" s="38">
        <f>-'A domestic'!BC59</f>
        <v>-0.0031526880830678537</v>
      </c>
      <c r="BD59" s="38">
        <f>-'A domestic'!BD59</f>
        <v>-0.0008125420349371497</v>
      </c>
      <c r="BE59" s="38">
        <f>-'A domestic'!BE59</f>
        <v>-0.0005533700820491618</v>
      </c>
      <c r="BF59" s="38">
        <f>-'A domestic'!BF59</f>
        <v>-0.0027724003763295113</v>
      </c>
      <c r="BG59" s="38">
        <f>1-'A domestic'!BG59</f>
        <v>0.989848623841367</v>
      </c>
      <c r="BH59" s="38">
        <f>-'A domestic'!BH59</f>
        <v>-0.002920967598338805</v>
      </c>
      <c r="BI59" s="38">
        <f>-'A domestic'!BI59</f>
        <v>-0.00038625788097756015</v>
      </c>
      <c r="BJ59" s="38">
        <f>-'A domestic'!BJ59</f>
        <v>-0.0005313933259528706</v>
      </c>
      <c r="BK59" s="38">
        <f>-'A domestic'!BK59</f>
        <v>-0.0002155913138572098</v>
      </c>
      <c r="BL59" s="38">
        <f>-'A domestic'!BL59</f>
        <v>-0.00024928436822589623</v>
      </c>
      <c r="BM59" s="38">
        <f>-'A domestic'!BM59</f>
        <v>0</v>
      </c>
      <c r="BN59" s="38">
        <f>-'A domestic'!BN59</f>
        <v>0</v>
      </c>
    </row>
    <row r="60" spans="1:66" x14ac:dyDescent="0.25">
      <c r="A60" s="36" t="s">
        <v>303</v>
      </c>
      <c r="B60" s="27" t="s">
        <v>372</v>
      </c>
      <c r="C60" s="38">
        <f>-'A domestic'!C60</f>
        <v>-0.0002714575875887147</v>
      </c>
      <c r="D60" s="38">
        <f>-'A domestic'!D60</f>
        <v>-0.0001281022768578433</v>
      </c>
      <c r="E60" s="38">
        <f>-'A domestic'!E60</f>
        <v>-0.001065569876271727</v>
      </c>
      <c r="F60" s="38">
        <f>-'A domestic'!F60</f>
        <v>-0.00032410476388095716</v>
      </c>
      <c r="G60" s="38">
        <f>-'A domestic'!G60</f>
        <v>-0.0007625791716700807</v>
      </c>
      <c r="H60" s="38">
        <f>-'A domestic'!H60</f>
        <v>-0.0013495614474255129</v>
      </c>
      <c r="I60" s="38">
        <f>-'A domestic'!I60</f>
        <v>-0.0003473736795981328</v>
      </c>
      <c r="J60" s="38">
        <f>-'A domestic'!J60</f>
        <v>-0.0008419648177065471</v>
      </c>
      <c r="K60" s="38">
        <f>-'A domestic'!K60</f>
        <v>-0.002704005254470778</v>
      </c>
      <c r="L60" s="38">
        <f>-'A domestic'!L60</f>
        <v>-0.00027919297800271597</v>
      </c>
      <c r="M60" s="38">
        <f>-'A domestic'!M60</f>
        <v>-0.00038025360220556546</v>
      </c>
      <c r="N60" s="38">
        <f>-'A domestic'!N60</f>
        <v>-0.0007398069989132994</v>
      </c>
      <c r="O60" s="38">
        <f>-'A domestic'!O60</f>
        <v>-0.00036856837672116533</v>
      </c>
      <c r="P60" s="38">
        <f>-'A domestic'!P60</f>
        <v>-0.0003638150389925447</v>
      </c>
      <c r="Q60" s="38">
        <f>-'A domestic'!Q60</f>
        <v>-0.000318656081881104</v>
      </c>
      <c r="R60" s="38">
        <f>-'A domestic'!R60</f>
        <v>-0.0002916625935764154</v>
      </c>
      <c r="S60" s="38">
        <f>-'A domestic'!S60</f>
        <v>-0.00021804509550451786</v>
      </c>
      <c r="T60" s="38">
        <f>-'A domestic'!T60</f>
        <v>-0.00038644118295122216</v>
      </c>
      <c r="U60" s="38">
        <f>-'A domestic'!U60</f>
        <v>-0.00021323138047134636</v>
      </c>
      <c r="V60" s="38">
        <f>-'A domestic'!V60</f>
        <v>-0.00017201841774770114</v>
      </c>
      <c r="W60" s="38">
        <f>-'A domestic'!W60</f>
        <v>-0.0004155362176090618</v>
      </c>
      <c r="X60" s="38">
        <f>-'A domestic'!X60</f>
        <v>-0.0006457507245051685</v>
      </c>
      <c r="Y60" s="38">
        <f>-'A domestic'!Y60</f>
        <v>-0.0005348346006764299</v>
      </c>
      <c r="Z60" s="38">
        <f>-'A domestic'!Z60</f>
        <v>-0.00023555213984117993</v>
      </c>
      <c r="AA60" s="38">
        <f>-'A domestic'!AA60</f>
        <v>-0.00041623724382522023</v>
      </c>
      <c r="AB60" s="38">
        <f>-'A domestic'!AB60</f>
        <v>-0.0004448147602816542</v>
      </c>
      <c r="AC60" s="38">
        <f>-'A domestic'!AC60</f>
        <v>-0.000528372097318925</v>
      </c>
      <c r="AD60" s="38">
        <f>-'A domestic'!AD60</f>
        <v>-0.0008408580197941326</v>
      </c>
      <c r="AE60" s="38">
        <f>-'A domestic'!AE60</f>
        <v>-0.00038128931620527246</v>
      </c>
      <c r="AF60" s="38">
        <f>-'A domestic'!AF60</f>
        <v>-0.0005242242734216777</v>
      </c>
      <c r="AG60" s="38">
        <f>-'A domestic'!AG60</f>
        <v>-0.00040160309699317006</v>
      </c>
      <c r="AH60" s="38">
        <f>-'A domestic'!AH60</f>
        <v>-0.00030551396932588257</v>
      </c>
      <c r="AI60" s="38">
        <f>-'A domestic'!AI60</f>
        <v>-0.0016975157303335243</v>
      </c>
      <c r="AJ60" s="38">
        <f>-'A domestic'!AJ60</f>
        <v>-0.0006801144495315848</v>
      </c>
      <c r="AK60" s="38">
        <f>-'A domestic'!AK60</f>
        <v>-0.00036134194923907064</v>
      </c>
      <c r="AL60" s="38">
        <f>-'A domestic'!AL60</f>
        <v>-0.005503193278371251</v>
      </c>
      <c r="AM60" s="38">
        <f>-'A domestic'!AM60</f>
        <v>-0.008040806846208838</v>
      </c>
      <c r="AN60" s="38">
        <f>-'A domestic'!AN60</f>
        <v>-0.020944683691585964</v>
      </c>
      <c r="AO60" s="38">
        <f>-'A domestic'!AO60</f>
        <v>-0.001039050648056296</v>
      </c>
      <c r="AP60" s="38">
        <f>-'A domestic'!AP60</f>
        <v>-0.0006995307310898998</v>
      </c>
      <c r="AQ60" s="38">
        <f>-'A domestic'!AQ60</f>
        <v>-0.000538800787157271</v>
      </c>
      <c r="AR60" s="38">
        <f>-'A domestic'!AR60</f>
        <v>-0.0001647614411366695</v>
      </c>
      <c r="AS60" s="38">
        <f>-'A domestic'!AS60</f>
        <v>-0.00030194303555539857</v>
      </c>
      <c r="AT60" s="38">
        <f>-'A domestic'!AT60</f>
        <v>-0.00012889692684686817</v>
      </c>
      <c r="AU60" s="38">
        <f>-'A domestic'!AU60</f>
        <v>-0.0009101794590636183</v>
      </c>
      <c r="AV60" s="38">
        <f>-'A domestic'!AV60</f>
        <v>-0.0004330778723967938</v>
      </c>
      <c r="AW60" s="38">
        <f>-'A domestic'!AW60</f>
        <v>-0.0005615486199708516</v>
      </c>
      <c r="AX60" s="38">
        <f>-'A domestic'!AX60</f>
        <v>-0.0028419110939938777</v>
      </c>
      <c r="AY60" s="38">
        <f>-'A domestic'!AY60</f>
        <v>-0.0030368315683004434</v>
      </c>
      <c r="AZ60" s="38">
        <f>-'A domestic'!AZ60</f>
        <v>-0.0005667180187016946</v>
      </c>
      <c r="BA60" s="38">
        <f>-'A domestic'!BA60</f>
        <v>-0.0007454454186667949</v>
      </c>
      <c r="BB60" s="38">
        <f>-'A domestic'!BB60</f>
        <v>-0.00465762320801577</v>
      </c>
      <c r="BC60" s="38">
        <f>-'A domestic'!BC60</f>
        <v>-0.001590526984891169</v>
      </c>
      <c r="BD60" s="38">
        <f>-'A domestic'!BD60</f>
        <v>-0.0011067778939005124</v>
      </c>
      <c r="BE60" s="38">
        <f>-'A domestic'!BE60</f>
        <v>-0.0011891367045450696</v>
      </c>
      <c r="BF60" s="38">
        <f>-'A domestic'!BF60</f>
        <v>-0.00020187845832469583</v>
      </c>
      <c r="BG60" s="38">
        <f>-'A domestic'!BG60</f>
        <v>-0.0005654612714357958</v>
      </c>
      <c r="BH60" s="38">
        <f>1-'A domestic'!BH60</f>
        <v>0.914996046023242</v>
      </c>
      <c r="BI60" s="38">
        <f>-'A domestic'!BI60</f>
        <v>-0.017393894667475856</v>
      </c>
      <c r="BJ60" s="38">
        <f>-'A domestic'!BJ60</f>
        <v>-0.004109096660100931</v>
      </c>
      <c r="BK60" s="38">
        <f>-'A domestic'!BK60</f>
        <v>-0.0017559756288079988</v>
      </c>
      <c r="BL60" s="38">
        <f>-'A domestic'!BL60</f>
        <v>-0.0009191698087988897</v>
      </c>
      <c r="BM60" s="38">
        <f>-'A domestic'!BM60</f>
        <v>0</v>
      </c>
      <c r="BN60" s="38">
        <f>-'A domestic'!BN60</f>
        <v>0</v>
      </c>
    </row>
    <row r="61" spans="1:66" x14ac:dyDescent="0.25">
      <c r="A61" s="36" t="s">
        <v>304</v>
      </c>
      <c r="B61" s="27" t="s">
        <v>373</v>
      </c>
      <c r="C61" s="38">
        <f>-'A domestic'!C61</f>
        <v>-0.00015955770743156608</v>
      </c>
      <c r="D61" s="38">
        <f>-'A domestic'!D61</f>
        <v>-0.0004563643613060667</v>
      </c>
      <c r="E61" s="38">
        <f>-'A domestic'!E61</f>
        <v>-0.0011062922919254235</v>
      </c>
      <c r="F61" s="38">
        <f>-'A domestic'!F61</f>
        <v>-0.0005251782576201346</v>
      </c>
      <c r="G61" s="38">
        <f>-'A domestic'!G61</f>
        <v>-0.0007778837324291869</v>
      </c>
      <c r="H61" s="38">
        <f>-'A domestic'!H61</f>
        <v>-0.0007751304766371722</v>
      </c>
      <c r="I61" s="38">
        <f>-'A domestic'!I61</f>
        <v>-0.0003762271937015608</v>
      </c>
      <c r="J61" s="38">
        <f>-'A domestic'!J61</f>
        <v>-0.0005084068707557105</v>
      </c>
      <c r="K61" s="38">
        <f>-'A domestic'!K61</f>
        <v>-0.0012112578742424307</v>
      </c>
      <c r="L61" s="38">
        <f>-'A domestic'!L61</f>
        <v>-0.00024998792306690554</v>
      </c>
      <c r="M61" s="38">
        <f>-'A domestic'!M61</f>
        <v>-0.0003249411221499693</v>
      </c>
      <c r="N61" s="38">
        <f>-'A domestic'!N61</f>
        <v>-0.000556268121772932</v>
      </c>
      <c r="O61" s="38">
        <f>-'A domestic'!O61</f>
        <v>-0.0003256855161596913</v>
      </c>
      <c r="P61" s="38">
        <f>-'A domestic'!P61</f>
        <v>-0.0003679535761475788</v>
      </c>
      <c r="Q61" s="38">
        <f>-'A domestic'!Q61</f>
        <v>-0.00025786508371675377</v>
      </c>
      <c r="R61" s="38">
        <f>-'A domestic'!R61</f>
        <v>-0.00030174199203791515</v>
      </c>
      <c r="S61" s="38">
        <f>-'A domestic'!S61</f>
        <v>-0.00029719495452840605</v>
      </c>
      <c r="T61" s="38">
        <f>-'A domestic'!T61</f>
        <v>-0.0003695716887323978</v>
      </c>
      <c r="U61" s="38">
        <f>-'A domestic'!U61</f>
        <v>-0.0003506612197543625</v>
      </c>
      <c r="V61" s="38">
        <f>-'A domestic'!V61</f>
        <v>-0.00030787123823308233</v>
      </c>
      <c r="W61" s="38">
        <f>-'A domestic'!W61</f>
        <v>-0.0005921574317956294</v>
      </c>
      <c r="X61" s="38">
        <f>-'A domestic'!X61</f>
        <v>-0.0005628889058739742</v>
      </c>
      <c r="Y61" s="38">
        <f>-'A domestic'!Y61</f>
        <v>-0.0006033615510284517</v>
      </c>
      <c r="Z61" s="38">
        <f>-'A domestic'!Z61</f>
        <v>-0.00031368258804475555</v>
      </c>
      <c r="AA61" s="38">
        <f>-'A domestic'!AA61</f>
        <v>-0.0008894932881744433</v>
      </c>
      <c r="AB61" s="38">
        <f>-'A domestic'!AB61</f>
        <v>-0.0006188876672441576</v>
      </c>
      <c r="AC61" s="38">
        <f>-'A domestic'!AC61</f>
        <v>-0.0005714170032573533</v>
      </c>
      <c r="AD61" s="38">
        <f>-'A domestic'!AD61</f>
        <v>-0.000752243005998498</v>
      </c>
      <c r="AE61" s="38">
        <f>-'A domestic'!AE61</f>
        <v>-0.002184299822314639</v>
      </c>
      <c r="AF61" s="38">
        <f>-'A domestic'!AF61</f>
        <v>-0.0008241633488545708</v>
      </c>
      <c r="AG61" s="38">
        <f>-'A domestic'!AG61</f>
        <v>-0.0006187873580887993</v>
      </c>
      <c r="AH61" s="38">
        <f>-'A domestic'!AH61</f>
        <v>-0.0005938642325098617</v>
      </c>
      <c r="AI61" s="38">
        <f>-'A domestic'!AI61</f>
        <v>-0.0006358566190775967</v>
      </c>
      <c r="AJ61" s="38">
        <f>-'A domestic'!AJ61</f>
        <v>-0.0008288242770114916</v>
      </c>
      <c r="AK61" s="38">
        <f>-'A domestic'!AK61</f>
        <v>-0.0005953143225011508</v>
      </c>
      <c r="AL61" s="38">
        <f>-'A domestic'!AL61</f>
        <v>-0.004126944320612833</v>
      </c>
      <c r="AM61" s="38">
        <f>-'A domestic'!AM61</f>
        <v>-0.0007117157908721434</v>
      </c>
      <c r="AN61" s="38">
        <f>-'A domestic'!AN61</f>
        <v>-0.008037506431859374</v>
      </c>
      <c r="AO61" s="38">
        <f>-'A domestic'!AO61</f>
        <v>-0.0012832769183233012</v>
      </c>
      <c r="AP61" s="38">
        <f>-'A domestic'!AP61</f>
        <v>-0.0006861043858426808</v>
      </c>
      <c r="AQ61" s="38">
        <f>-'A domestic'!AQ61</f>
        <v>-0.0009056311273459735</v>
      </c>
      <c r="AR61" s="38">
        <f>-'A domestic'!AR61</f>
        <v>-0.0004571444524124839</v>
      </c>
      <c r="AS61" s="38">
        <f>-'A domestic'!AS61</f>
        <v>-0.0005210123443306983</v>
      </c>
      <c r="AT61" s="38">
        <f>-'A domestic'!AT61</f>
        <v>-0.00017945032052558836</v>
      </c>
      <c r="AU61" s="38">
        <f>-'A domestic'!AU61</f>
        <v>-0.0008373368824541282</v>
      </c>
      <c r="AV61" s="38">
        <f>-'A domestic'!AV61</f>
        <v>-0.0005907431946339376</v>
      </c>
      <c r="AW61" s="38">
        <f>-'A domestic'!AW61</f>
        <v>-0.0004748119585830406</v>
      </c>
      <c r="AX61" s="38">
        <f>-'A domestic'!AX61</f>
        <v>-0.003977053899012831</v>
      </c>
      <c r="AY61" s="38">
        <f>-'A domestic'!AY61</f>
        <v>-0.0013721661052235716</v>
      </c>
      <c r="AZ61" s="38">
        <f>-'A domestic'!AZ61</f>
        <v>-0.0012460739577871073</v>
      </c>
      <c r="BA61" s="38">
        <f>-'A domestic'!BA61</f>
        <v>-0.0005900011550968757</v>
      </c>
      <c r="BB61" s="38">
        <f>-'A domestic'!BB61</f>
        <v>-0.0052623642823007915</v>
      </c>
      <c r="BC61" s="38">
        <f>-'A domestic'!BC61</f>
        <v>-0.0015460191847424753</v>
      </c>
      <c r="BD61" s="38">
        <f>-'A domestic'!BD61</f>
        <v>-0.004200813781069309</v>
      </c>
      <c r="BE61" s="38">
        <f>-'A domestic'!BE61</f>
        <v>-0.002023163383231605</v>
      </c>
      <c r="BF61" s="38">
        <f>-'A domestic'!BF61</f>
        <v>-0.0005337181674666327</v>
      </c>
      <c r="BG61" s="38">
        <f>-'A domestic'!BG61</f>
        <v>-0.0010119654260822607</v>
      </c>
      <c r="BH61" s="38">
        <f>-'A domestic'!BH61</f>
        <v>-0.021522115211725413</v>
      </c>
      <c r="BI61" s="38">
        <f>1-'A domestic'!BI61</f>
        <v>0.9009669907526352</v>
      </c>
      <c r="BJ61" s="38">
        <f>-'A domestic'!BJ61</f>
        <v>-0.008965824622949406</v>
      </c>
      <c r="BK61" s="38">
        <f>-'A domestic'!BK61</f>
        <v>-0.0011373222933916576</v>
      </c>
      <c r="BL61" s="38">
        <f>-'A domestic'!BL61</f>
        <v>-0.0033085869978577457</v>
      </c>
      <c r="BM61" s="38">
        <f>-'A domestic'!BM61</f>
        <v>0</v>
      </c>
      <c r="BN61" s="38">
        <f>-'A domestic'!BN61</f>
        <v>0</v>
      </c>
    </row>
    <row r="62" spans="1:66" x14ac:dyDescent="0.25">
      <c r="A62" s="36" t="s">
        <v>305</v>
      </c>
      <c r="B62" s="27" t="s">
        <v>374</v>
      </c>
      <c r="C62" s="38">
        <f>-'A domestic'!C62</f>
        <v>-0.0015187659241297864</v>
      </c>
      <c r="D62" s="38">
        <f>-'A domestic'!D62</f>
        <v>-0.0004979976012848658</v>
      </c>
      <c r="E62" s="38">
        <f>-'A domestic'!E62</f>
        <v>-0.016994821466142705</v>
      </c>
      <c r="F62" s="38">
        <f>-'A domestic'!F62</f>
        <v>-0.0010696375351878615</v>
      </c>
      <c r="G62" s="38">
        <f>-'A domestic'!G62</f>
        <v>-0.0009221733653551834</v>
      </c>
      <c r="H62" s="38">
        <f>-'A domestic'!H62</f>
        <v>-0.0011431527652615067</v>
      </c>
      <c r="I62" s="38">
        <f>-'A domestic'!I62</f>
        <v>-0.0006500527000948772</v>
      </c>
      <c r="J62" s="38">
        <f>-'A domestic'!J62</f>
        <v>-0.0009912588988014778</v>
      </c>
      <c r="K62" s="38">
        <f>-'A domestic'!K62</f>
        <v>-0.002040088086312075</v>
      </c>
      <c r="L62" s="38">
        <f>-'A domestic'!L62</f>
        <v>-0.0012914512028533527</v>
      </c>
      <c r="M62" s="38">
        <f>-'A domestic'!M62</f>
        <v>-0.0009533917502460303</v>
      </c>
      <c r="N62" s="38">
        <f>-'A domestic'!N62</f>
        <v>-0.0008571427033608071</v>
      </c>
      <c r="O62" s="38">
        <f>-'A domestic'!O62</f>
        <v>-0.0006684681205170945</v>
      </c>
      <c r="P62" s="38">
        <f>-'A domestic'!P62</f>
        <v>-0.0009499823924055587</v>
      </c>
      <c r="Q62" s="38">
        <f>-'A domestic'!Q62</f>
        <v>-0.0007849190645338167</v>
      </c>
      <c r="R62" s="38">
        <f>-'A domestic'!R62</f>
        <v>-0.0007162772525735663</v>
      </c>
      <c r="S62" s="38">
        <f>-'A domestic'!S62</f>
        <v>-0.0005897941107909089</v>
      </c>
      <c r="T62" s="38">
        <f>-'A domestic'!T62</f>
        <v>-0.0006791917903178967</v>
      </c>
      <c r="U62" s="38">
        <f>-'A domestic'!U62</f>
        <v>-0.0005394690652518395</v>
      </c>
      <c r="V62" s="38">
        <f>-'A domestic'!V62</f>
        <v>-0.0004059820123447092</v>
      </c>
      <c r="W62" s="38">
        <f>-'A domestic'!W62</f>
        <v>-0.0006082805301861044</v>
      </c>
      <c r="X62" s="38">
        <f>-'A domestic'!X62</f>
        <v>-0.0008961219954554578</v>
      </c>
      <c r="Y62" s="38">
        <f>-'A domestic'!Y62</f>
        <v>-0.0008571951067702599</v>
      </c>
      <c r="Z62" s="38">
        <f>-'A domestic'!Z62</f>
        <v>-0.000769875113612833</v>
      </c>
      <c r="AA62" s="38">
        <f>-'A domestic'!AA62</f>
        <v>-0.00225936997076361</v>
      </c>
      <c r="AB62" s="38">
        <f>-'A domestic'!AB62</f>
        <v>-0.0019492037368568076</v>
      </c>
      <c r="AC62" s="38">
        <f>-'A domestic'!AC62</f>
        <v>-0.0010853583370911731</v>
      </c>
      <c r="AD62" s="38">
        <f>-'A domestic'!AD62</f>
        <v>-0.00220429846816641</v>
      </c>
      <c r="AE62" s="38">
        <f>-'A domestic'!AE62</f>
        <v>-0.0015475693600444653</v>
      </c>
      <c r="AF62" s="38">
        <f>-'A domestic'!AF62</f>
        <v>-0.0023739972627213825</v>
      </c>
      <c r="AG62" s="38">
        <f>-'A domestic'!AG62</f>
        <v>-0.0012133567932050982</v>
      </c>
      <c r="AH62" s="38">
        <f>-'A domestic'!AH62</f>
        <v>-0.00046127460256365697</v>
      </c>
      <c r="AI62" s="38">
        <f>-'A domestic'!AI62</f>
        <v>-0.0005574026680670275</v>
      </c>
      <c r="AJ62" s="38">
        <f>-'A domestic'!AJ62</f>
        <v>-0.001743758360580572</v>
      </c>
      <c r="AK62" s="38">
        <f>-'A domestic'!AK62</f>
        <v>-0.0008154421766352973</v>
      </c>
      <c r="AL62" s="38">
        <f>-'A domestic'!AL62</f>
        <v>-0.00148124765034444</v>
      </c>
      <c r="AM62" s="38">
        <f>-'A domestic'!AM62</f>
        <v>-0.0021053230918560736</v>
      </c>
      <c r="AN62" s="38">
        <f>-'A domestic'!AN62</f>
        <v>-0.0015871047593441585</v>
      </c>
      <c r="AO62" s="38">
        <f>-'A domestic'!AO62</f>
        <v>-0.003370090209808081</v>
      </c>
      <c r="AP62" s="38">
        <f>-'A domestic'!AP62</f>
        <v>-0.0013686707482756216</v>
      </c>
      <c r="AQ62" s="38">
        <f>-'A domestic'!AQ62</f>
        <v>-0.0012405840188283073</v>
      </c>
      <c r="AR62" s="38">
        <f>-'A domestic'!AR62</f>
        <v>-0.0011705290886199697</v>
      </c>
      <c r="AS62" s="38">
        <f>-'A domestic'!AS62</f>
        <v>-0.002896725845360196</v>
      </c>
      <c r="AT62" s="38">
        <f>-'A domestic'!AT62</f>
        <v>-0.00028866651718796414</v>
      </c>
      <c r="AU62" s="38">
        <f>-'A domestic'!AU62</f>
        <v>-0.0038415199511937104</v>
      </c>
      <c r="AV62" s="38">
        <f>-'A domestic'!AV62</f>
        <v>-0.0021803307715877723</v>
      </c>
      <c r="AW62" s="38">
        <f>-'A domestic'!AW62</f>
        <v>-0.001994943211919653</v>
      </c>
      <c r="AX62" s="38">
        <f>-'A domestic'!AX62</f>
        <v>-0.003230523758365162</v>
      </c>
      <c r="AY62" s="38">
        <f>-'A domestic'!AY62</f>
        <v>-0.00254830848112949</v>
      </c>
      <c r="AZ62" s="38">
        <f>-'A domestic'!AZ62</f>
        <v>-0.0010878380358986552</v>
      </c>
      <c r="BA62" s="38">
        <f>-'A domestic'!BA62</f>
        <v>-0.0016643700707099638</v>
      </c>
      <c r="BB62" s="38">
        <f>-'A domestic'!BB62</f>
        <v>-0.0020902659823571973</v>
      </c>
      <c r="BC62" s="38">
        <f>-'A domestic'!BC62</f>
        <v>-0.0025932062290860355</v>
      </c>
      <c r="BD62" s="38">
        <f>-'A domestic'!BD62</f>
        <v>-0.0006895435105017909</v>
      </c>
      <c r="BE62" s="38">
        <f>-'A domestic'!BE62</f>
        <v>-0.0014112260944124555</v>
      </c>
      <c r="BF62" s="38">
        <f>-'A domestic'!BF62</f>
        <v>-0.0018842786751925502</v>
      </c>
      <c r="BG62" s="38">
        <f>-'A domestic'!BG62</f>
        <v>-0.0023396743931619387</v>
      </c>
      <c r="BH62" s="38">
        <f>-'A domestic'!BH62</f>
        <v>-0.003285815784833836</v>
      </c>
      <c r="BI62" s="38">
        <f>-'A domestic'!BI62</f>
        <v>-0.00360975546949938</v>
      </c>
      <c r="BJ62" s="38">
        <f>1-'A domestic'!BJ62</f>
        <v>0.9878193607752361</v>
      </c>
      <c r="BK62" s="38">
        <f>-'A domestic'!BK62</f>
        <v>-0.0013779097016091235</v>
      </c>
      <c r="BL62" s="38">
        <f>-'A domestic'!BL62</f>
        <v>-0.0024546554386158464</v>
      </c>
      <c r="BM62" s="38">
        <f>-'A domestic'!BM62</f>
        <v>0</v>
      </c>
      <c r="BN62" s="38">
        <f>-'A domestic'!BN62</f>
        <v>0</v>
      </c>
    </row>
    <row r="63" spans="1:66" x14ac:dyDescent="0.25">
      <c r="A63" s="36" t="s">
        <v>306</v>
      </c>
      <c r="B63" s="27" t="s">
        <v>375</v>
      </c>
      <c r="C63" s="38">
        <f>-'A domestic'!C63</f>
        <v>-0.00011294730493241055</v>
      </c>
      <c r="D63" s="38">
        <f>-'A domestic'!D63</f>
        <v>-0.0004483579690024515</v>
      </c>
      <c r="E63" s="38">
        <f>-'A domestic'!E63</f>
        <v>-0.004336937267118685</v>
      </c>
      <c r="F63" s="38">
        <f>-'A domestic'!F63</f>
        <v>-0.00033879506479340846</v>
      </c>
      <c r="G63" s="38">
        <f>-'A domestic'!G63</f>
        <v>-0.00031639236184690723</v>
      </c>
      <c r="H63" s="38">
        <f>-'A domestic'!H63</f>
        <v>-0.0003605564426737214</v>
      </c>
      <c r="I63" s="38">
        <f>-'A domestic'!I63</f>
        <v>-0.00036887237638107915</v>
      </c>
      <c r="J63" s="38">
        <f>-'A domestic'!J63</f>
        <v>-0.0004438472681200647</v>
      </c>
      <c r="K63" s="38">
        <f>-'A domestic'!K63</f>
        <v>-0.0005729306611733562</v>
      </c>
      <c r="L63" s="38">
        <f>-'A domestic'!L63</f>
        <v>-0.0002801113759566723</v>
      </c>
      <c r="M63" s="38">
        <f>-'A domestic'!M63</f>
        <v>-0.0002418936093599432</v>
      </c>
      <c r="N63" s="38">
        <f>-'A domestic'!N63</f>
        <v>-0.0002467817453632214</v>
      </c>
      <c r="O63" s="38">
        <f>-'A domestic'!O63</f>
        <v>-0.00027859845358238657</v>
      </c>
      <c r="P63" s="38">
        <f>-'A domestic'!P63</f>
        <v>-0.0005022679183609587</v>
      </c>
      <c r="Q63" s="38">
        <f>-'A domestic'!Q63</f>
        <v>-0.00020382864090399795</v>
      </c>
      <c r="R63" s="38">
        <f>-'A domestic'!R63</f>
        <v>-0.0002943824312565026</v>
      </c>
      <c r="S63" s="38">
        <f>-'A domestic'!S63</f>
        <v>-0.0008622228191086144</v>
      </c>
      <c r="T63" s="38">
        <f>-'A domestic'!T63</f>
        <v>-0.0004894748630261954</v>
      </c>
      <c r="U63" s="38">
        <f>-'A domestic'!U63</f>
        <v>-0.00034610553447426246</v>
      </c>
      <c r="V63" s="38">
        <f>-'A domestic'!V63</f>
        <v>-0.00031779359440505217</v>
      </c>
      <c r="W63" s="38">
        <f>-'A domestic'!W63</f>
        <v>-0.0007105156313438895</v>
      </c>
      <c r="X63" s="38">
        <f>-'A domestic'!X63</f>
        <v>-0.0008507622930151058</v>
      </c>
      <c r="Y63" s="38">
        <f>-'A domestic'!Y63</f>
        <v>-0.0011495497292779975</v>
      </c>
      <c r="Z63" s="38">
        <f>-'A domestic'!Z63</f>
        <v>-0.00026100034297034456</v>
      </c>
      <c r="AA63" s="38">
        <f>-'A domestic'!AA63</f>
        <v>-0.0010377421695368504</v>
      </c>
      <c r="AB63" s="38">
        <f>-'A domestic'!AB63</f>
        <v>-0.00034573769070615805</v>
      </c>
      <c r="AC63" s="38">
        <f>-'A domestic'!AC63</f>
        <v>-0.0001835180807777242</v>
      </c>
      <c r="AD63" s="38">
        <f>-'A domestic'!AD63</f>
        <v>-0.00026338351322591387</v>
      </c>
      <c r="AE63" s="38">
        <f>-'A domestic'!AE63</f>
        <v>-0.00044534819090702134</v>
      </c>
      <c r="AF63" s="38">
        <f>-'A domestic'!AF63</f>
        <v>-0.0008949996444803047</v>
      </c>
      <c r="AG63" s="38">
        <f>-'A domestic'!AG63</f>
        <v>-0.0002876364006519931</v>
      </c>
      <c r="AH63" s="38">
        <f>-'A domestic'!AH63</f>
        <v>-0.00031581219301102465</v>
      </c>
      <c r="AI63" s="38">
        <f>-'A domestic'!AI63</f>
        <v>-0.0007604971702798719</v>
      </c>
      <c r="AJ63" s="38">
        <f>-'A domestic'!AJ63</f>
        <v>-0.00032273788564395105</v>
      </c>
      <c r="AK63" s="38">
        <f>-'A domestic'!AK63</f>
        <v>-0.0004430246120938797</v>
      </c>
      <c r="AL63" s="38">
        <f>-'A domestic'!AL63</f>
        <v>-0.0006797876728155119</v>
      </c>
      <c r="AM63" s="38">
        <f>-'A domestic'!AM63</f>
        <v>-0.00035698760304063063</v>
      </c>
      <c r="AN63" s="38">
        <f>-'A domestic'!AN63</f>
        <v>-0.0016861901605299387</v>
      </c>
      <c r="AO63" s="38">
        <f>-'A domestic'!AO63</f>
        <v>-0.0020551597082991637</v>
      </c>
      <c r="AP63" s="38">
        <f>-'A domestic'!AP63</f>
        <v>-0.0008721681297754243</v>
      </c>
      <c r="AQ63" s="38">
        <f>-'A domestic'!AQ63</f>
        <v>-0.0006912373087907337</v>
      </c>
      <c r="AR63" s="38">
        <f>-'A domestic'!AR63</f>
        <v>-0.0005045040194563072</v>
      </c>
      <c r="AS63" s="38">
        <f>-'A domestic'!AS63</f>
        <v>-0.0007246632853329565</v>
      </c>
      <c r="AT63" s="38">
        <f>-'A domestic'!AT63</f>
        <v>-0.00020439505324135461</v>
      </c>
      <c r="AU63" s="38">
        <f>-'A domestic'!AU63</f>
        <v>-0.0010332005176232296</v>
      </c>
      <c r="AV63" s="38">
        <f>-'A domestic'!AV63</f>
        <v>-0.0006386895090342005</v>
      </c>
      <c r="AW63" s="38">
        <f>-'A domestic'!AW63</f>
        <v>-0.00034979714616023317</v>
      </c>
      <c r="AX63" s="38">
        <f>-'A domestic'!AX63</f>
        <v>-0.0007152557980604115</v>
      </c>
      <c r="AY63" s="38">
        <f>-'A domestic'!AY63</f>
        <v>-0.0019282835818144055</v>
      </c>
      <c r="AZ63" s="38">
        <f>-'A domestic'!AZ63</f>
        <v>-0.0009708574487049624</v>
      </c>
      <c r="BA63" s="38">
        <f>-'A domestic'!BA63</f>
        <v>-0.00012023313204303144</v>
      </c>
      <c r="BB63" s="38">
        <f>-'A domestic'!BB63</f>
        <v>-0.0006757462927696741</v>
      </c>
      <c r="BC63" s="38">
        <f>-'A domestic'!BC63</f>
        <v>-0.0007740282568112606</v>
      </c>
      <c r="BD63" s="38">
        <f>-'A domestic'!BD63</f>
        <v>-0.0005505349913747894</v>
      </c>
      <c r="BE63" s="38">
        <f>-'A domestic'!BE63</f>
        <v>-0.00029262421755059024</v>
      </c>
      <c r="BF63" s="38">
        <f>-'A domestic'!BF63</f>
        <v>-0.0003309626700259923</v>
      </c>
      <c r="BG63" s="38">
        <f>-'A domestic'!BG63</f>
        <v>-0.0002913988287242522</v>
      </c>
      <c r="BH63" s="38">
        <f>-'A domestic'!BH63</f>
        <v>-0.000408053892790495</v>
      </c>
      <c r="BI63" s="38">
        <f>-'A domestic'!BI63</f>
        <v>-0.0005793868214663402</v>
      </c>
      <c r="BJ63" s="38">
        <f>-'A domestic'!BJ63</f>
        <v>-0.000844823372104726</v>
      </c>
      <c r="BK63" s="38">
        <f>1-'A domestic'!BK63</f>
        <v>0.9650242149664114</v>
      </c>
      <c r="BL63" s="38">
        <f>-'A domestic'!BL63</f>
        <v>-0.0002217039700392013</v>
      </c>
      <c r="BM63" s="38">
        <f>-'A domestic'!BM63</f>
        <v>0</v>
      </c>
      <c r="BN63" s="38">
        <f>-'A domestic'!BN63</f>
        <v>0</v>
      </c>
    </row>
    <row r="64" spans="1:66" x14ac:dyDescent="0.25">
      <c r="A64" s="36" t="s">
        <v>307</v>
      </c>
      <c r="B64" s="27" t="s">
        <v>376</v>
      </c>
      <c r="C64" s="38">
        <f>-'A domestic'!C64</f>
        <v>-0.00020686639311422953</v>
      </c>
      <c r="D64" s="38">
        <f>-'A domestic'!D64</f>
        <v>-0.00021136875681544142</v>
      </c>
      <c r="E64" s="38">
        <f>-'A domestic'!E64</f>
        <v>-0.0013709879936744513</v>
      </c>
      <c r="F64" s="38">
        <f>-'A domestic'!F64</f>
        <v>-0.0005022246624444294</v>
      </c>
      <c r="G64" s="38">
        <f>-'A domestic'!G64</f>
        <v>-0.00033581738127192666</v>
      </c>
      <c r="H64" s="38">
        <f>-'A domestic'!H64</f>
        <v>-0.0005797009796946556</v>
      </c>
      <c r="I64" s="38">
        <f>-'A domestic'!I64</f>
        <v>-0.0008361861538209125</v>
      </c>
      <c r="J64" s="38">
        <f>-'A domestic'!J64</f>
        <v>-0.0004846453503412019</v>
      </c>
      <c r="K64" s="38">
        <f>-'A domestic'!K64</f>
        <v>-0.0007165187425096068</v>
      </c>
      <c r="L64" s="38">
        <f>-'A domestic'!L64</f>
        <v>-0.00023051788644303195</v>
      </c>
      <c r="M64" s="38">
        <f>-'A domestic'!M64</f>
        <v>-0.0006396391924377912</v>
      </c>
      <c r="N64" s="38">
        <f>-'A domestic'!N64</f>
        <v>-0.00048145315425823673</v>
      </c>
      <c r="O64" s="38">
        <f>-'A domestic'!O64</f>
        <v>-0.0003974372305632034</v>
      </c>
      <c r="P64" s="38">
        <f>-'A domestic'!P64</f>
        <v>-0.0005097925313701117</v>
      </c>
      <c r="Q64" s="38">
        <f>-'A domestic'!Q64</f>
        <v>-0.000265612956031818</v>
      </c>
      <c r="R64" s="38">
        <f>-'A domestic'!R64</f>
        <v>-0.0003356599678131209</v>
      </c>
      <c r="S64" s="38">
        <f>-'A domestic'!S64</f>
        <v>-0.00039804719425239266</v>
      </c>
      <c r="T64" s="38">
        <f>-'A domestic'!T64</f>
        <v>-0.0004443165246558041</v>
      </c>
      <c r="U64" s="38">
        <f>-'A domestic'!U64</f>
        <v>-0.000350155032501018</v>
      </c>
      <c r="V64" s="38">
        <f>-'A domestic'!V64</f>
        <v>-0.00026011410338668553</v>
      </c>
      <c r="W64" s="38">
        <f>-'A domestic'!W64</f>
        <v>-0.00037009839487226837</v>
      </c>
      <c r="X64" s="38">
        <f>-'A domestic'!X64</f>
        <v>-0.0012475703986153505</v>
      </c>
      <c r="Y64" s="38">
        <f>-'A domestic'!Y64</f>
        <v>-0.00023031543076892507</v>
      </c>
      <c r="Z64" s="38">
        <f>-'A domestic'!Z64</f>
        <v>-0.00025421415546923395</v>
      </c>
      <c r="AA64" s="38">
        <f>-'A domestic'!AA64</f>
        <v>-0.0008923442282006435</v>
      </c>
      <c r="AB64" s="38">
        <f>-'A domestic'!AB64</f>
        <v>-0.0014665470402789572</v>
      </c>
      <c r="AC64" s="38">
        <f>-'A domestic'!AC64</f>
        <v>-0.00025006451582046667</v>
      </c>
      <c r="AD64" s="38">
        <f>-'A domestic'!AD64</f>
        <v>-0.00031926020248038346</v>
      </c>
      <c r="AE64" s="38">
        <f>-'A domestic'!AE64</f>
        <v>-0.0002857400292276417</v>
      </c>
      <c r="AF64" s="38">
        <f>-'A domestic'!AF64</f>
        <v>-0.0004398273771219998</v>
      </c>
      <c r="AG64" s="38">
        <f>-'A domestic'!AG64</f>
        <v>-0.0005539040457400155</v>
      </c>
      <c r="AH64" s="38">
        <f>-'A domestic'!AH64</f>
        <v>-0.00019008804552158142</v>
      </c>
      <c r="AI64" s="38">
        <f>-'A domestic'!AI64</f>
        <v>-0.0010641898838691715</v>
      </c>
      <c r="AJ64" s="38">
        <f>-'A domestic'!AJ64</f>
        <v>-0.0005544970742141333</v>
      </c>
      <c r="AK64" s="38">
        <f>-'A domestic'!AK64</f>
        <v>-0.0005482429574661761</v>
      </c>
      <c r="AL64" s="38">
        <f>-'A domestic'!AL64</f>
        <v>-0.002708448034828923</v>
      </c>
      <c r="AM64" s="38">
        <f>-'A domestic'!AM64</f>
        <v>-0.00026661099467591403</v>
      </c>
      <c r="AN64" s="38">
        <f>-'A domestic'!AN64</f>
        <v>-0.0015158328041052645</v>
      </c>
      <c r="AO64" s="38">
        <f>-'A domestic'!AO64</f>
        <v>-0.0006272636667975403</v>
      </c>
      <c r="AP64" s="38">
        <f>-'A domestic'!AP64</f>
        <v>-0.0004203897559163008</v>
      </c>
      <c r="AQ64" s="38">
        <f>-'A domestic'!AQ64</f>
        <v>-0.00019893445433297814</v>
      </c>
      <c r="AR64" s="38">
        <f>-'A domestic'!AR64</f>
        <v>-0.00020838209499282254</v>
      </c>
      <c r="AS64" s="38">
        <f>-'A domestic'!AS64</f>
        <v>-0.00017538393341834854</v>
      </c>
      <c r="AT64" s="38">
        <f>-'A domestic'!AT64</f>
        <v>-0.0001129626489143635</v>
      </c>
      <c r="AU64" s="38">
        <f>-'A domestic'!AU64</f>
        <v>-0.0015060599556136493</v>
      </c>
      <c r="AV64" s="38">
        <f>-'A domestic'!AV64</f>
        <v>-0.0009007216923844748</v>
      </c>
      <c r="AW64" s="38">
        <f>-'A domestic'!AW64</f>
        <v>-0.0006560223544402044</v>
      </c>
      <c r="AX64" s="38">
        <f>-'A domestic'!AX64</f>
        <v>-0.0019511714847494138</v>
      </c>
      <c r="AY64" s="38">
        <f>-'A domestic'!AY64</f>
        <v>-0.0015184157841502217</v>
      </c>
      <c r="AZ64" s="38">
        <f>-'A domestic'!AZ64</f>
        <v>-0.00256407333461442</v>
      </c>
      <c r="BA64" s="38">
        <f>-'A domestic'!BA64</f>
        <v>-0.001347469886967974</v>
      </c>
      <c r="BB64" s="38">
        <f>-'A domestic'!BB64</f>
        <v>-0.00107704544892451</v>
      </c>
      <c r="BC64" s="38">
        <f>-'A domestic'!BC64</f>
        <v>-0.0011581431095029795</v>
      </c>
      <c r="BD64" s="38">
        <f>-'A domestic'!BD64</f>
        <v>-0.0005679371595178793</v>
      </c>
      <c r="BE64" s="38">
        <f>-'A domestic'!BE64</f>
        <v>-0.000546591960469995</v>
      </c>
      <c r="BF64" s="38">
        <f>-'A domestic'!BF64</f>
        <v>-0.0026716206088246083</v>
      </c>
      <c r="BG64" s="38">
        <f>-'A domestic'!BG64</f>
        <v>-0.003308114424573995</v>
      </c>
      <c r="BH64" s="38">
        <f>-'A domestic'!BH64</f>
        <v>-0.0028781983133190528</v>
      </c>
      <c r="BI64" s="38">
        <f>-'A domestic'!BI64</f>
        <v>-0.003530162936449459</v>
      </c>
      <c r="BJ64" s="38">
        <f>-'A domestic'!BJ64</f>
        <v>-0.0024332523399422028</v>
      </c>
      <c r="BK64" s="38">
        <f>-'A domestic'!BK64</f>
        <v>-0.0004405561630995157</v>
      </c>
      <c r="BL64" s="38">
        <f>1-'A domestic'!BL64</f>
        <v>0.9252353748308711</v>
      </c>
      <c r="BM64" s="38">
        <f>-'A domestic'!BM64</f>
        <v>0</v>
      </c>
      <c r="BN64" s="38">
        <f>-'A domestic'!BN64</f>
        <v>0</v>
      </c>
    </row>
    <row r="65" spans="1:66" x14ac:dyDescent="0.25">
      <c r="A65" s="36" t="s">
        <v>308</v>
      </c>
      <c r="B65" s="27" t="s">
        <v>377</v>
      </c>
      <c r="C65" s="38">
        <f>-'A domestic'!C65</f>
        <v>-0.000023217915851639266</v>
      </c>
      <c r="D65" s="38">
        <f>-'A domestic'!D65</f>
        <v>-0.000022417898450122574</v>
      </c>
      <c r="E65" s="38">
        <f>-'A domestic'!E65</f>
        <v>-0.0013709879936744513</v>
      </c>
      <c r="F65" s="38">
        <f>-'A domestic'!F65</f>
        <v>0</v>
      </c>
      <c r="G65" s="38">
        <f>-'A domestic'!G65</f>
        <v>-0.000036201172564808927</v>
      </c>
      <c r="H65" s="38">
        <f>-'A domestic'!H65</f>
        <v>0</v>
      </c>
      <c r="I65" s="38">
        <f>-'A domestic'!I65</f>
        <v>0</v>
      </c>
      <c r="J65" s="38">
        <f>-'A domestic'!J65</f>
        <v>0</v>
      </c>
      <c r="K65" s="38">
        <f>-'A domestic'!K65</f>
        <v>0</v>
      </c>
      <c r="L65" s="38">
        <f>-'A domestic'!L65</f>
        <v>0</v>
      </c>
      <c r="M65" s="38">
        <f>-'A domestic'!M65</f>
        <v>-1.5758541326380665e-7</v>
      </c>
      <c r="N65" s="38">
        <f>-'A domestic'!N65</f>
        <v>0</v>
      </c>
      <c r="O65" s="38">
        <f>-'A domestic'!O65</f>
        <v>0</v>
      </c>
      <c r="P65" s="38">
        <f>-'A domestic'!P65</f>
        <v>0</v>
      </c>
      <c r="Q65" s="38">
        <f>-'A domestic'!Q65</f>
        <v>0</v>
      </c>
      <c r="R65" s="38">
        <f>-'A domestic'!R65</f>
        <v>0</v>
      </c>
      <c r="S65" s="38">
        <f>-'A domestic'!S65</f>
        <v>0</v>
      </c>
      <c r="T65" s="38">
        <f>-'A domestic'!T65</f>
        <v>0</v>
      </c>
      <c r="U65" s="38">
        <f>-'A domestic'!U65</f>
        <v>0</v>
      </c>
      <c r="V65" s="38">
        <f>-'A domestic'!V65</f>
        <v>0</v>
      </c>
      <c r="W65" s="38">
        <f>-'A domestic'!W65</f>
        <v>0</v>
      </c>
      <c r="X65" s="38">
        <f>-'A domestic'!X65</f>
        <v>0</v>
      </c>
      <c r="Y65" s="38">
        <f>-'A domestic'!Y65</f>
        <v>-4.0548491332557234e-7</v>
      </c>
      <c r="Z65" s="38">
        <f>-'A domestic'!Z65</f>
        <v>0</v>
      </c>
      <c r="AA65" s="38">
        <f>-'A domestic'!AA65</f>
        <v>0</v>
      </c>
      <c r="AB65" s="38">
        <f>-'A domestic'!AB65</f>
        <v>0</v>
      </c>
      <c r="AC65" s="38">
        <f>-'A domestic'!AC65</f>
        <v>-0.0000036283062476836055</v>
      </c>
      <c r="AD65" s="38">
        <f>-'A domestic'!AD65</f>
        <v>0</v>
      </c>
      <c r="AE65" s="38">
        <f>-'A domestic'!AE65</f>
        <v>0</v>
      </c>
      <c r="AF65" s="38">
        <f>-'A domestic'!AF65</f>
        <v>0</v>
      </c>
      <c r="AG65" s="38">
        <f>-'A domestic'!AG65</f>
        <v>0</v>
      </c>
      <c r="AH65" s="38">
        <f>-'A domestic'!AH65</f>
        <v>-0.0000017163706141903517</v>
      </c>
      <c r="AI65" s="38">
        <f>-'A domestic'!AI65</f>
        <v>0</v>
      </c>
      <c r="AJ65" s="38">
        <f>-'A domestic'!AJ65</f>
        <v>-0.000028935120781871477</v>
      </c>
      <c r="AK65" s="38">
        <f>-'A domestic'!AK65</f>
        <v>0</v>
      </c>
      <c r="AL65" s="38">
        <f>-'A domestic'!AL65</f>
        <v>-0.0000027038289936314693</v>
      </c>
      <c r="AM65" s="38">
        <f>-'A domestic'!AM65</f>
        <v>0</v>
      </c>
      <c r="AN65" s="38">
        <f>-'A domestic'!AN65</f>
        <v>0</v>
      </c>
      <c r="AO65" s="38">
        <f>-'A domestic'!AO65</f>
        <v>0</v>
      </c>
      <c r="AP65" s="38">
        <f>-'A domestic'!AP65</f>
        <v>0</v>
      </c>
      <c r="AQ65" s="38">
        <f>-'A domestic'!AQ65</f>
        <v>0</v>
      </c>
      <c r="AR65" s="38">
        <f>-'A domestic'!AR65</f>
        <v>0</v>
      </c>
      <c r="AS65" s="38">
        <f>-'A domestic'!AS65</f>
        <v>0</v>
      </c>
      <c r="AT65" s="38">
        <f>-'A domestic'!AT65</f>
        <v>-0.0000033196412359384737</v>
      </c>
      <c r="AU65" s="38">
        <f>-'A domestic'!AU65</f>
        <v>0</v>
      </c>
      <c r="AV65" s="38">
        <f>-'A domestic'!AV65</f>
        <v>-0.000009366256766562998</v>
      </c>
      <c r="AW65" s="38">
        <f>-'A domestic'!AW65</f>
        <v>-0.000005701001217978188</v>
      </c>
      <c r="AX65" s="38">
        <f>-'A domestic'!AX65</f>
        <v>0</v>
      </c>
      <c r="AY65" s="38">
        <f>-'A domestic'!AY65</f>
        <v>0</v>
      </c>
      <c r="AZ65" s="38">
        <f>-'A domestic'!AZ65</f>
        <v>0</v>
      </c>
      <c r="BA65" s="38">
        <f>-'A domestic'!BA65</f>
        <v>-0.000010735101075270664</v>
      </c>
      <c r="BB65" s="38">
        <f>-'A domestic'!BB65</f>
        <v>-0.000003191245774591141</v>
      </c>
      <c r="BC65" s="38">
        <f>-'A domestic'!BC65</f>
        <v>-0.0000072090098832391135</v>
      </c>
      <c r="BD65" s="38">
        <f>-'A domestic'!BD65</f>
        <v>-0.00019553076125575715</v>
      </c>
      <c r="BE65" s="38">
        <f>-'A domestic'!BE65</f>
        <v>-0.00008610332568535282</v>
      </c>
      <c r="BF65" s="38">
        <f>-'A domestic'!BF65</f>
        <v>-0.00005094799955350736</v>
      </c>
      <c r="BG65" s="38">
        <f>-'A domestic'!BG65</f>
        <v>-0.00013334262858711034</v>
      </c>
      <c r="BH65" s="38">
        <f>-'A domestic'!BH65</f>
        <v>-0.00004364212757117593</v>
      </c>
      <c r="BI65" s="38">
        <f>-'A domestic'!BI65</f>
        <v>-0.00003043243910732292</v>
      </c>
      <c r="BJ65" s="38">
        <f>-'A domestic'!BJ65</f>
        <v>-0.0000063261110232484595</v>
      </c>
      <c r="BK65" s="38">
        <f>-'A domestic'!BK65</f>
        <v>0</v>
      </c>
      <c r="BL65" s="38">
        <f>-'A domestic'!BL65</f>
        <v>0</v>
      </c>
      <c r="BM65" s="38">
        <f>1-'A domestic'!BM65</f>
        <v>1</v>
      </c>
      <c r="BN65" s="38">
        <f>-'A domestic'!BN65</f>
        <v>0</v>
      </c>
    </row>
    <row r="66" spans="1:66" x14ac:dyDescent="0.25">
      <c r="A66" s="36" t="s">
        <v>309</v>
      </c>
      <c r="B66" s="27" t="s">
        <v>378</v>
      </c>
      <c r="C66" s="38">
        <f>-'A domestic'!C66</f>
        <v>0</v>
      </c>
      <c r="D66" s="38">
        <f>-'A domestic'!D66</f>
        <v>0</v>
      </c>
      <c r="E66" s="38">
        <f>-'A domestic'!E66</f>
        <v>0</v>
      </c>
      <c r="F66" s="38">
        <f>-'A domestic'!F66</f>
        <v>0</v>
      </c>
      <c r="G66" s="38">
        <f>-'A domestic'!G66</f>
        <v>0</v>
      </c>
      <c r="H66" s="38">
        <f>-'A domestic'!H66</f>
        <v>0</v>
      </c>
      <c r="I66" s="38">
        <f>-'A domestic'!I66</f>
        <v>0</v>
      </c>
      <c r="J66" s="38">
        <f>-'A domestic'!J66</f>
        <v>0</v>
      </c>
      <c r="K66" s="38">
        <f>-'A domestic'!K66</f>
        <v>0</v>
      </c>
      <c r="L66" s="38">
        <f>-'A domestic'!L66</f>
        <v>0</v>
      </c>
      <c r="M66" s="38">
        <f>-'A domestic'!M66</f>
        <v>0</v>
      </c>
      <c r="N66" s="38">
        <f>-'A domestic'!N66</f>
        <v>0</v>
      </c>
      <c r="O66" s="38">
        <f>-'A domestic'!O66</f>
        <v>0</v>
      </c>
      <c r="P66" s="38">
        <f>-'A domestic'!P66</f>
        <v>0</v>
      </c>
      <c r="Q66" s="38">
        <f>-'A domestic'!Q66</f>
        <v>0</v>
      </c>
      <c r="R66" s="38">
        <f>-'A domestic'!R66</f>
        <v>0</v>
      </c>
      <c r="S66" s="38">
        <f>-'A domestic'!S66</f>
        <v>0</v>
      </c>
      <c r="T66" s="38">
        <f>-'A domestic'!T66</f>
        <v>0</v>
      </c>
      <c r="U66" s="38">
        <f>-'A domestic'!U66</f>
        <v>0</v>
      </c>
      <c r="V66" s="38">
        <f>-'A domestic'!V66</f>
        <v>0</v>
      </c>
      <c r="W66" s="38">
        <f>-'A domestic'!W66</f>
        <v>0</v>
      </c>
      <c r="X66" s="38">
        <f>-'A domestic'!X66</f>
        <v>0</v>
      </c>
      <c r="Y66" s="38">
        <f>-'A domestic'!Y66</f>
        <v>0</v>
      </c>
      <c r="Z66" s="38">
        <f>-'A domestic'!Z66</f>
        <v>0</v>
      </c>
      <c r="AA66" s="38">
        <f>-'A domestic'!AA66</f>
        <v>0</v>
      </c>
      <c r="AB66" s="38">
        <f>-'A domestic'!AB66</f>
        <v>0</v>
      </c>
      <c r="AC66" s="38">
        <f>-'A domestic'!AC66</f>
        <v>0</v>
      </c>
      <c r="AD66" s="38">
        <f>-'A domestic'!AD66</f>
        <v>0</v>
      </c>
      <c r="AE66" s="38">
        <f>-'A domestic'!AE66</f>
        <v>0</v>
      </c>
      <c r="AF66" s="38">
        <f>-'A domestic'!AF66</f>
        <v>0</v>
      </c>
      <c r="AG66" s="38">
        <f>-'A domestic'!AG66</f>
        <v>0</v>
      </c>
      <c r="AH66" s="38">
        <f>-'A domestic'!AH66</f>
        <v>0</v>
      </c>
      <c r="AI66" s="38">
        <f>-'A domestic'!AI66</f>
        <v>0</v>
      </c>
      <c r="AJ66" s="38">
        <f>-'A domestic'!AJ66</f>
        <v>0</v>
      </c>
      <c r="AK66" s="38">
        <f>-'A domestic'!AK66</f>
        <v>0</v>
      </c>
      <c r="AL66" s="38">
        <f>-'A domestic'!AL66</f>
        <v>0</v>
      </c>
      <c r="AM66" s="38">
        <f>-'A domestic'!AM66</f>
        <v>0</v>
      </c>
      <c r="AN66" s="38">
        <f>-'A domestic'!AN66</f>
        <v>0</v>
      </c>
      <c r="AO66" s="38">
        <f>-'A domestic'!AO66</f>
        <v>0</v>
      </c>
      <c r="AP66" s="38">
        <f>-'A domestic'!AP66</f>
        <v>0</v>
      </c>
      <c r="AQ66" s="38">
        <f>-'A domestic'!AQ66</f>
        <v>0</v>
      </c>
      <c r="AR66" s="38">
        <f>-'A domestic'!AR66</f>
        <v>0</v>
      </c>
      <c r="AS66" s="38">
        <f>-'A domestic'!AS66</f>
        <v>0</v>
      </c>
      <c r="AT66" s="38">
        <f>-'A domestic'!AT66</f>
        <v>0</v>
      </c>
      <c r="AU66" s="38">
        <f>-'A domestic'!AU66</f>
        <v>0</v>
      </c>
      <c r="AV66" s="38">
        <f>-'A domestic'!AV66</f>
        <v>0</v>
      </c>
      <c r="AW66" s="38">
        <f>-'A domestic'!AW66</f>
        <v>0</v>
      </c>
      <c r="AX66" s="38">
        <f>-'A domestic'!AX66</f>
        <v>0</v>
      </c>
      <c r="AY66" s="38">
        <f>-'A domestic'!AY66</f>
        <v>0</v>
      </c>
      <c r="AZ66" s="38">
        <f>-'A domestic'!AZ66</f>
        <v>0</v>
      </c>
      <c r="BA66" s="38">
        <f>-'A domestic'!BA66</f>
        <v>0</v>
      </c>
      <c r="BB66" s="38">
        <f>-'A domestic'!BB66</f>
        <v>0</v>
      </c>
      <c r="BC66" s="38">
        <f>-'A domestic'!BC66</f>
        <v>0</v>
      </c>
      <c r="BD66" s="38">
        <f>-'A domestic'!BD66</f>
        <v>0</v>
      </c>
      <c r="BE66" s="38">
        <f>-'A domestic'!BE66</f>
        <v>0</v>
      </c>
      <c r="BF66" s="38">
        <f>-'A domestic'!BF66</f>
        <v>0</v>
      </c>
      <c r="BG66" s="38">
        <f>-'A domestic'!BG66</f>
        <v>0</v>
      </c>
      <c r="BH66" s="38">
        <f>-'A domestic'!BH66</f>
        <v>0</v>
      </c>
      <c r="BI66" s="38">
        <f>-'A domestic'!BI66</f>
        <v>0</v>
      </c>
      <c r="BJ66" s="38">
        <f>-'A domestic'!BJ66</f>
        <v>0</v>
      </c>
      <c r="BK66" s="38">
        <f>-'A domestic'!BK66</f>
        <v>0</v>
      </c>
      <c r="BL66" s="38">
        <f>-'A domestic'!BL66</f>
        <v>0</v>
      </c>
      <c r="BM66" s="38">
        <f>-'A domestic'!BM66</f>
        <v>0</v>
      </c>
      <c r="BN66" s="38">
        <f>1-'A domestic'!BN66</f>
        <v>1</v>
      </c>
    </row>
  </sheetData>
  <mergeCells count="1">
    <mergeCell ref="A1:B2"/>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N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66" width="10" customWidth="1"/>
  </cols>
  <sheetData>
    <row r="1" spans="1:66" x14ac:dyDescent="0.25">
      <c r="A1" s="34" t="s">
        <v>462</v>
      </c>
      <c r="B1" s="34"/>
      <c r="C1" s="39" t="s">
        <v>265</v>
      </c>
      <c r="D1" s="39" t="s">
        <v>266</v>
      </c>
      <c r="E1" s="39" t="s">
        <v>267</v>
      </c>
      <c r="F1" s="39" t="s">
        <v>268</v>
      </c>
      <c r="G1" s="39" t="s">
        <v>269</v>
      </c>
      <c r="H1" s="39" t="s">
        <v>147</v>
      </c>
      <c r="I1" s="39" t="s">
        <v>87</v>
      </c>
      <c r="J1" s="39" t="s">
        <v>89</v>
      </c>
      <c r="K1" s="39" t="s">
        <v>91</v>
      </c>
      <c r="L1" s="39" t="s">
        <v>93</v>
      </c>
      <c r="M1" s="39" t="s">
        <v>95</v>
      </c>
      <c r="N1" s="39" t="s">
        <v>97</v>
      </c>
      <c r="O1" s="39" t="s">
        <v>99</v>
      </c>
      <c r="P1" s="39" t="s">
        <v>101</v>
      </c>
      <c r="Q1" s="39" t="s">
        <v>103</v>
      </c>
      <c r="R1" s="39" t="s">
        <v>105</v>
      </c>
      <c r="S1" s="39" t="s">
        <v>107</v>
      </c>
      <c r="T1" s="39" t="s">
        <v>109</v>
      </c>
      <c r="U1" s="39" t="s">
        <v>111</v>
      </c>
      <c r="V1" s="39" t="s">
        <v>113</v>
      </c>
      <c r="W1" s="39" t="s">
        <v>115</v>
      </c>
      <c r="X1" s="39" t="s">
        <v>270</v>
      </c>
      <c r="Y1" s="39" t="s">
        <v>121</v>
      </c>
      <c r="Z1" s="39" t="s">
        <v>271</v>
      </c>
      <c r="AA1" s="39" t="s">
        <v>272</v>
      </c>
      <c r="AB1" s="39" t="s">
        <v>273</v>
      </c>
      <c r="AC1" s="39" t="s">
        <v>274</v>
      </c>
      <c r="AD1" s="39" t="s">
        <v>275</v>
      </c>
      <c r="AE1" s="39" t="s">
        <v>276</v>
      </c>
      <c r="AF1" s="39" t="s">
        <v>277</v>
      </c>
      <c r="AG1" s="39" t="s">
        <v>278</v>
      </c>
      <c r="AH1" s="39" t="s">
        <v>136</v>
      </c>
      <c r="AI1" s="39" t="s">
        <v>139</v>
      </c>
      <c r="AJ1" s="39" t="s">
        <v>279</v>
      </c>
      <c r="AK1" s="39" t="s">
        <v>280</v>
      </c>
      <c r="AL1" s="39" t="s">
        <v>281</v>
      </c>
      <c r="AM1" s="39" t="s">
        <v>282</v>
      </c>
      <c r="AN1" s="39" t="s">
        <v>283</v>
      </c>
      <c r="AO1" s="39" t="s">
        <v>284</v>
      </c>
      <c r="AP1" s="39" t="s">
        <v>285</v>
      </c>
      <c r="AQ1" s="39" t="s">
        <v>286</v>
      </c>
      <c r="AR1" s="39" t="s">
        <v>287</v>
      </c>
      <c r="AS1" s="39" t="s">
        <v>288</v>
      </c>
      <c r="AT1" s="39" t="s">
        <v>289</v>
      </c>
      <c r="AU1" s="39" t="s">
        <v>290</v>
      </c>
      <c r="AV1" s="39" t="s">
        <v>291</v>
      </c>
      <c r="AW1" s="39" t="s">
        <v>292</v>
      </c>
      <c r="AX1" s="39" t="s">
        <v>293</v>
      </c>
      <c r="AY1" s="39" t="s">
        <v>294</v>
      </c>
      <c r="AZ1" s="39" t="s">
        <v>295</v>
      </c>
      <c r="BA1" s="39" t="s">
        <v>296</v>
      </c>
      <c r="BB1" s="39" t="s">
        <v>297</v>
      </c>
      <c r="BC1" s="39" t="s">
        <v>298</v>
      </c>
      <c r="BD1" s="39" t="s">
        <v>299</v>
      </c>
      <c r="BE1" s="39" t="s">
        <v>300</v>
      </c>
      <c r="BF1" s="39" t="s">
        <v>301</v>
      </c>
      <c r="BG1" s="39" t="s">
        <v>302</v>
      </c>
      <c r="BH1" s="39" t="s">
        <v>303</v>
      </c>
      <c r="BI1" s="39" t="s">
        <v>304</v>
      </c>
      <c r="BJ1" s="39" t="s">
        <v>305</v>
      </c>
      <c r="BK1" s="39" t="s">
        <v>306</v>
      </c>
      <c r="BL1" s="39" t="s">
        <v>307</v>
      </c>
      <c r="BM1" s="39" t="s">
        <v>308</v>
      </c>
      <c r="BN1" s="39" t="s">
        <v>309</v>
      </c>
    </row>
    <row r="2" ht="46" customHeight="1" spans="1:66"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row>
    <row r="3" spans="1:66" x14ac:dyDescent="0.25">
      <c r="A3" s="36" t="s">
        <v>265</v>
      </c>
      <c r="B3" s="27" t="s">
        <v>315</v>
      </c>
      <c r="C3" s="38">
        <f t="array" ref="C3:BN66">MINVERSE('I minus A'!C3:BN66)</f>
        <v>1.1638744819083384</v>
      </c>
      <c r="D3" s="38">
        <v>0.017624675271114113</v>
      </c>
      <c r="E3" s="38">
        <v>0.021331938495212997</v>
      </c>
      <c r="F3" s="38">
        <v>0.003598339623676336</v>
      </c>
      <c r="G3" s="38">
        <v>0.26263925701796</v>
      </c>
      <c r="H3" s="38">
        <v>0.022505221010735516</v>
      </c>
      <c r="I3" s="38">
        <v>0.008749745022458023</v>
      </c>
      <c r="J3" s="38">
        <v>0.007113412702825305</v>
      </c>
      <c r="K3" s="38">
        <v>0.0043953969049248314</v>
      </c>
      <c r="L3" s="38">
        <v>0.0024718190382136927</v>
      </c>
      <c r="M3" s="38">
        <v>0.013283647923710581</v>
      </c>
      <c r="N3" s="38">
        <v>0.0063496484534455964</v>
      </c>
      <c r="O3" s="38">
        <v>0.010414452149391325</v>
      </c>
      <c r="P3" s="38">
        <v>0.0046232894568811415</v>
      </c>
      <c r="Q3" s="38">
        <v>0.004315058909442945</v>
      </c>
      <c r="R3" s="38">
        <v>0.003590680989031157</v>
      </c>
      <c r="S3" s="38">
        <v>0.0029683906474622583</v>
      </c>
      <c r="T3" s="38">
        <v>0.00374978593435018</v>
      </c>
      <c r="U3" s="38">
        <v>0.0035071284875571093</v>
      </c>
      <c r="V3" s="38">
        <v>0.0037582921412240024</v>
      </c>
      <c r="W3" s="38">
        <v>0.003468329152427252</v>
      </c>
      <c r="X3" s="38">
        <v>0.005476133757101511</v>
      </c>
      <c r="Y3" s="38">
        <v>0.0035281429013443843</v>
      </c>
      <c r="Z3" s="38">
        <v>0.004740202948620973</v>
      </c>
      <c r="AA3" s="38">
        <v>0.003927684853991169</v>
      </c>
      <c r="AB3" s="38">
        <v>0.004272931103857532</v>
      </c>
      <c r="AC3" s="38">
        <v>0.004279347913969728</v>
      </c>
      <c r="AD3" s="38">
        <v>0.003043181874275443</v>
      </c>
      <c r="AE3" s="38">
        <v>0.009596615896789416</v>
      </c>
      <c r="AF3" s="38">
        <v>0.007243922362384972</v>
      </c>
      <c r="AG3" s="38">
        <v>0.00385985750018606</v>
      </c>
      <c r="AH3" s="38">
        <v>0.0034875834395366435</v>
      </c>
      <c r="AI3" s="38">
        <v>0.005756743333624816</v>
      </c>
      <c r="AJ3" s="38">
        <v>0.0040259713274190855</v>
      </c>
      <c r="AK3" s="38">
        <v>0.002746109422728232</v>
      </c>
      <c r="AL3" s="38">
        <v>0.05722332681991271</v>
      </c>
      <c r="AM3" s="38">
        <v>0.0027301710355776007</v>
      </c>
      <c r="AN3" s="38">
        <v>0.004939451638132923</v>
      </c>
      <c r="AO3" s="38">
        <v>0.003332722623651787</v>
      </c>
      <c r="AP3" s="38">
        <v>0.002596586182710597</v>
      </c>
      <c r="AQ3" s="38">
        <v>0.0015653474440756685</v>
      </c>
      <c r="AR3" s="38">
        <v>0.0020785447456774637</v>
      </c>
      <c r="AS3" s="38">
        <v>0.0026975500584872974</v>
      </c>
      <c r="AT3" s="38">
        <v>0.001095501200746284</v>
      </c>
      <c r="AU3" s="38">
        <v>0.003039270917578257</v>
      </c>
      <c r="AV3" s="38">
        <v>0.0031122362793065293</v>
      </c>
      <c r="AW3" s="38">
        <v>0.003835268705183953</v>
      </c>
      <c r="AX3" s="38">
        <v>0.0041374965619547935</v>
      </c>
      <c r="AY3" s="38">
        <v>0.00467852643023974</v>
      </c>
      <c r="AZ3" s="38">
        <v>0.003078790496067134</v>
      </c>
      <c r="BA3" s="38">
        <v>0.0015802801928617854</v>
      </c>
      <c r="BB3" s="38">
        <v>0.013486838701876868</v>
      </c>
      <c r="BC3" s="38">
        <v>0.010574273376585218</v>
      </c>
      <c r="BD3" s="38">
        <v>0.004031123169042203</v>
      </c>
      <c r="BE3" s="38">
        <v>0.0037700177244807485</v>
      </c>
      <c r="BF3" s="38">
        <v>0.0058906314634617415</v>
      </c>
      <c r="BG3" s="38">
        <v>0.007991102723368063</v>
      </c>
      <c r="BH3" s="38">
        <v>0.0053711958622701655</v>
      </c>
      <c r="BI3" s="38">
        <v>0.010244562466465679</v>
      </c>
      <c r="BJ3" s="38">
        <v>0.005905841535086546</v>
      </c>
      <c r="BK3" s="38">
        <v>0.0037304885655240097</v>
      </c>
      <c r="BL3" s="38">
        <v>0.004019542108609459</v>
      </c>
      <c r="BM3" s="38">
        <v>0</v>
      </c>
      <c r="BN3" s="38">
        <v>0</v>
      </c>
    </row>
    <row r="4" spans="1:66" x14ac:dyDescent="0.25">
      <c r="A4" s="36" t="s">
        <v>266</v>
      </c>
      <c r="B4" s="27" t="s">
        <v>316</v>
      </c>
      <c r="C4" s="38">
        <v>0.0030310784594145003</v>
      </c>
      <c r="D4" s="38">
        <v>1.3345301512651113</v>
      </c>
      <c r="E4" s="38">
        <v>0.005131773129225563</v>
      </c>
      <c r="F4" s="38">
        <v>0.0018028009160937616</v>
      </c>
      <c r="G4" s="38">
        <v>0.0032298228963952118</v>
      </c>
      <c r="H4" s="38">
        <v>0.0013339973060042744</v>
      </c>
      <c r="I4" s="38">
        <v>0.15185921762519458</v>
      </c>
      <c r="J4" s="38">
        <v>0.0567282221314032</v>
      </c>
      <c r="K4" s="38">
        <v>0.00789651952271862</v>
      </c>
      <c r="L4" s="38">
        <v>0.0004954915332925283</v>
      </c>
      <c r="M4" s="38">
        <v>0.002227234028307958</v>
      </c>
      <c r="N4" s="38">
        <v>0.0010485402091917084</v>
      </c>
      <c r="O4" s="38">
        <v>0.0020504013920089777</v>
      </c>
      <c r="P4" s="38">
        <v>0.00221439532525732</v>
      </c>
      <c r="Q4" s="38">
        <v>0.0014304549049742744</v>
      </c>
      <c r="R4" s="38">
        <v>0.0014671469576537945</v>
      </c>
      <c r="S4" s="38">
        <v>0.0007607266137211823</v>
      </c>
      <c r="T4" s="38">
        <v>0.0013168130602345483</v>
      </c>
      <c r="U4" s="38">
        <v>0.0011065420340020306</v>
      </c>
      <c r="V4" s="38">
        <v>0.0011313694106449097</v>
      </c>
      <c r="W4" s="38">
        <v>0.0014008012175730127</v>
      </c>
      <c r="X4" s="38">
        <v>0.013693961384115166</v>
      </c>
      <c r="Y4" s="38">
        <v>0.001048387038104862</v>
      </c>
      <c r="Z4" s="38">
        <v>0.0030674683365185364</v>
      </c>
      <c r="AA4" s="38">
        <v>0.0011432607027366066</v>
      </c>
      <c r="AB4" s="38">
        <v>0.0013516751111283896</v>
      </c>
      <c r="AC4" s="38">
        <v>0.004097057436367708</v>
      </c>
      <c r="AD4" s="38">
        <v>0.0007280919308538792</v>
      </c>
      <c r="AE4" s="38">
        <v>0.0011373797104686431</v>
      </c>
      <c r="AF4" s="38">
        <v>0.0008512229838977568</v>
      </c>
      <c r="AG4" s="38">
        <v>0.0008905685843698255</v>
      </c>
      <c r="AH4" s="38">
        <v>0.0004410029128347227</v>
      </c>
      <c r="AI4" s="38">
        <v>0.0006527717478561441</v>
      </c>
      <c r="AJ4" s="38">
        <v>0.0009232397775736839</v>
      </c>
      <c r="AK4" s="38">
        <v>0.0006621127777176337</v>
      </c>
      <c r="AL4" s="38">
        <v>0.0013682304197040129</v>
      </c>
      <c r="AM4" s="38">
        <v>0.00141606429585337</v>
      </c>
      <c r="AN4" s="38">
        <v>0.0013454591981994202</v>
      </c>
      <c r="AO4" s="38">
        <v>0.0007343075719971707</v>
      </c>
      <c r="AP4" s="38">
        <v>0.00046309671647205055</v>
      </c>
      <c r="AQ4" s="38">
        <v>0.00036835818872504823</v>
      </c>
      <c r="AR4" s="38">
        <v>0.0004680151741055758</v>
      </c>
      <c r="AS4" s="38">
        <v>0.0006010261735615748</v>
      </c>
      <c r="AT4" s="38">
        <v>0.000544445014670769</v>
      </c>
      <c r="AU4" s="38">
        <v>0.0006324346126026368</v>
      </c>
      <c r="AV4" s="38">
        <v>0.0009943143534716548</v>
      </c>
      <c r="AW4" s="38">
        <v>0.0005620935805870855</v>
      </c>
      <c r="AX4" s="38">
        <v>0.0013080357262257017</v>
      </c>
      <c r="AY4" s="38">
        <v>0.0012852596017118689</v>
      </c>
      <c r="AZ4" s="38">
        <v>0.0005896049435880189</v>
      </c>
      <c r="BA4" s="38">
        <v>0.0002777020994431287</v>
      </c>
      <c r="BB4" s="38">
        <v>0.000969234502453718</v>
      </c>
      <c r="BC4" s="38">
        <v>0.0016297491573150566</v>
      </c>
      <c r="BD4" s="38">
        <v>0.0007571412315784393</v>
      </c>
      <c r="BE4" s="38">
        <v>0.0004369920810207988</v>
      </c>
      <c r="BF4" s="38">
        <v>0.0007380886411078414</v>
      </c>
      <c r="BG4" s="38">
        <v>0.0006010450623975091</v>
      </c>
      <c r="BH4" s="38">
        <v>0.0013813214283083743</v>
      </c>
      <c r="BI4" s="38">
        <v>0.0012430008415891794</v>
      </c>
      <c r="BJ4" s="38">
        <v>0.0008756011635266832</v>
      </c>
      <c r="BK4" s="38">
        <v>0.0013742112785562598</v>
      </c>
      <c r="BL4" s="38">
        <v>0.001608313294500602</v>
      </c>
      <c r="BM4" s="38">
        <v>0</v>
      </c>
      <c r="BN4" s="38">
        <v>0</v>
      </c>
    </row>
    <row r="5" spans="1:66" x14ac:dyDescent="0.25">
      <c r="A5" s="36" t="s">
        <v>267</v>
      </c>
      <c r="B5" s="27" t="s">
        <v>317</v>
      </c>
      <c r="C5" s="38">
        <v>0.0004158452323917381</v>
      </c>
      <c r="D5" s="38">
        <v>0.00008739138216696507</v>
      </c>
      <c r="E5" s="38">
        <v>1.0329402146537383</v>
      </c>
      <c r="F5" s="38">
        <v>0.000048369242687726236</v>
      </c>
      <c r="G5" s="38">
        <v>0.002876727702017315</v>
      </c>
      <c r="H5" s="38">
        <v>0.00011207473542672322</v>
      </c>
      <c r="I5" s="38">
        <v>0.00007633460460280652</v>
      </c>
      <c r="J5" s="38">
        <v>0.00007127869365155514</v>
      </c>
      <c r="K5" s="38">
        <v>0.00006066402753209263</v>
      </c>
      <c r="L5" s="38">
        <v>0.00003367614700636266</v>
      </c>
      <c r="M5" s="38">
        <v>0.0001378304910308235</v>
      </c>
      <c r="N5" s="38">
        <v>0.00008345743325506675</v>
      </c>
      <c r="O5" s="38">
        <v>0.00006779824929271206</v>
      </c>
      <c r="P5" s="38">
        <v>0.00005953983202104974</v>
      </c>
      <c r="Q5" s="38">
        <v>0.00005208853683716598</v>
      </c>
      <c r="R5" s="38">
        <v>0.00004953074117581735</v>
      </c>
      <c r="S5" s="38">
        <v>0.00003578318017180313</v>
      </c>
      <c r="T5" s="38">
        <v>0.00004990444874523208</v>
      </c>
      <c r="U5" s="38">
        <v>0.00004699356272553697</v>
      </c>
      <c r="V5" s="38">
        <v>0.000044321819243724506</v>
      </c>
      <c r="W5" s="38">
        <v>0.00004456947329516626</v>
      </c>
      <c r="X5" s="38">
        <v>0.00007154556943494911</v>
      </c>
      <c r="Y5" s="38">
        <v>0.000058489943321649955</v>
      </c>
      <c r="Z5" s="38">
        <v>0.00006702541586663626</v>
      </c>
      <c r="AA5" s="38">
        <v>0.000058425243956215855</v>
      </c>
      <c r="AB5" s="38">
        <v>0.0000592484854696315</v>
      </c>
      <c r="AC5" s="38">
        <v>0.00007347342857683459</v>
      </c>
      <c r="AD5" s="38">
        <v>0.00004549483079144071</v>
      </c>
      <c r="AE5" s="38">
        <v>0.00009076011719448695</v>
      </c>
      <c r="AF5" s="38">
        <v>0.00005921219204151657</v>
      </c>
      <c r="AG5" s="38">
        <v>0.00006861994857859449</v>
      </c>
      <c r="AH5" s="38">
        <v>0.00007877800469950676</v>
      </c>
      <c r="AI5" s="38">
        <v>0.00012515886852030848</v>
      </c>
      <c r="AJ5" s="38">
        <v>0.00007596047890391915</v>
      </c>
      <c r="AK5" s="38">
        <v>0.000044747452420114064</v>
      </c>
      <c r="AL5" s="38">
        <v>0.0024801473206332394</v>
      </c>
      <c r="AM5" s="38">
        <v>0.000041071180109079974</v>
      </c>
      <c r="AN5" s="38">
        <v>0.0001055967207840652</v>
      </c>
      <c r="AO5" s="38">
        <v>0.00005818294897875021</v>
      </c>
      <c r="AP5" s="38">
        <v>0.00004663272165543196</v>
      </c>
      <c r="AQ5" s="38">
        <v>0.00003163419016206064</v>
      </c>
      <c r="AR5" s="38">
        <v>0.00003895297950664819</v>
      </c>
      <c r="AS5" s="38">
        <v>0.00005742487028271182</v>
      </c>
      <c r="AT5" s="38">
        <v>0.000015214044113419491</v>
      </c>
      <c r="AU5" s="38">
        <v>0.00005423387837154789</v>
      </c>
      <c r="AV5" s="38">
        <v>0.000048020966659306</v>
      </c>
      <c r="AW5" s="38">
        <v>0.00004618714635706143</v>
      </c>
      <c r="AX5" s="38">
        <v>0.00007004523248228697</v>
      </c>
      <c r="AY5" s="38">
        <v>0.0000727745849798678</v>
      </c>
      <c r="AZ5" s="38">
        <v>0.00005243418856295998</v>
      </c>
      <c r="BA5" s="38">
        <v>0.00002764663786005877</v>
      </c>
      <c r="BB5" s="38">
        <v>0.00045387972199389216</v>
      </c>
      <c r="BC5" s="38">
        <v>0.00007280175028356777</v>
      </c>
      <c r="BD5" s="38">
        <v>0.000057701583317054946</v>
      </c>
      <c r="BE5" s="38">
        <v>0.00005507029877579293</v>
      </c>
      <c r="BF5" s="38">
        <v>0.00009906623694669245</v>
      </c>
      <c r="BG5" s="38">
        <v>0.00016155904760547428</v>
      </c>
      <c r="BH5" s="38">
        <v>0.00010353791166092697</v>
      </c>
      <c r="BI5" s="38">
        <v>0.00019356552593038072</v>
      </c>
      <c r="BJ5" s="38">
        <v>0.00031227520381443407</v>
      </c>
      <c r="BK5" s="38">
        <v>0.000060016887044082084</v>
      </c>
      <c r="BL5" s="38">
        <v>0.00005706062942048539</v>
      </c>
      <c r="BM5" s="38">
        <v>0</v>
      </c>
      <c r="BN5" s="38">
        <v>0</v>
      </c>
    </row>
    <row r="6" spans="1:66" x14ac:dyDescent="0.25">
      <c r="A6" s="36" t="s">
        <v>268</v>
      </c>
      <c r="B6" s="27" t="s">
        <v>318</v>
      </c>
      <c r="C6" s="38">
        <v>0.005824026705590726</v>
      </c>
      <c r="D6" s="38">
        <v>0.004200617854309052</v>
      </c>
      <c r="E6" s="38">
        <v>0.007829523908692336</v>
      </c>
      <c r="F6" s="38">
        <v>1.0598142445758643</v>
      </c>
      <c r="G6" s="38">
        <v>0.0049609972672219034</v>
      </c>
      <c r="H6" s="38">
        <v>0.0034704059958271236</v>
      </c>
      <c r="I6" s="38">
        <v>0.00483312036240374</v>
      </c>
      <c r="J6" s="38">
        <v>0.007672580448425321</v>
      </c>
      <c r="K6" s="38">
        <v>0.004099680730505037</v>
      </c>
      <c r="L6" s="38">
        <v>0.049268344533993015</v>
      </c>
      <c r="M6" s="38">
        <v>0.014785792413421003</v>
      </c>
      <c r="N6" s="38">
        <v>0.0026402263019788463</v>
      </c>
      <c r="O6" s="38">
        <v>0.006600095293164768</v>
      </c>
      <c r="P6" s="38">
        <v>0.04635006153907464</v>
      </c>
      <c r="Q6" s="38">
        <v>0.030278733765894527</v>
      </c>
      <c r="R6" s="38">
        <v>0.01074632932707425</v>
      </c>
      <c r="S6" s="38">
        <v>0.0025700992782396958</v>
      </c>
      <c r="T6" s="38">
        <v>0.00714853041462562</v>
      </c>
      <c r="U6" s="38">
        <v>0.00556470643060073</v>
      </c>
      <c r="V6" s="38">
        <v>0.005577054665504727</v>
      </c>
      <c r="W6" s="38">
        <v>0.004267936282822207</v>
      </c>
      <c r="X6" s="38">
        <v>0.005895937713766539</v>
      </c>
      <c r="Y6" s="38">
        <v>0.004352201899137789</v>
      </c>
      <c r="Z6" s="38">
        <v>0.02158729905573661</v>
      </c>
      <c r="AA6" s="38">
        <v>0.006221936290124716</v>
      </c>
      <c r="AB6" s="38">
        <v>0.005948254285868625</v>
      </c>
      <c r="AC6" s="38">
        <v>0.01308757892997617</v>
      </c>
      <c r="AD6" s="38">
        <v>0.002518918636802446</v>
      </c>
      <c r="AE6" s="38">
        <v>0.002502142811625324</v>
      </c>
      <c r="AF6" s="38">
        <v>0.0020519775310473085</v>
      </c>
      <c r="AG6" s="38">
        <v>0.005531113194574405</v>
      </c>
      <c r="AH6" s="38">
        <v>0.005313882739583713</v>
      </c>
      <c r="AI6" s="38">
        <v>0.00753840544200093</v>
      </c>
      <c r="AJ6" s="38">
        <v>0.003665083797874929</v>
      </c>
      <c r="AK6" s="38">
        <v>0.002681117336472475</v>
      </c>
      <c r="AL6" s="38">
        <v>0.0028372734899279693</v>
      </c>
      <c r="AM6" s="38">
        <v>0.0013018369036077173</v>
      </c>
      <c r="AN6" s="38">
        <v>0.001842011629111542</v>
      </c>
      <c r="AO6" s="38">
        <v>0.0021658554723525117</v>
      </c>
      <c r="AP6" s="38">
        <v>0.001214871459026254</v>
      </c>
      <c r="AQ6" s="38">
        <v>0.0008360093243512705</v>
      </c>
      <c r="AR6" s="38">
        <v>0.0010888494656410622</v>
      </c>
      <c r="AS6" s="38">
        <v>0.0014169601595875327</v>
      </c>
      <c r="AT6" s="38">
        <v>0.001498172313340429</v>
      </c>
      <c r="AU6" s="38">
        <v>0.001594408745631365</v>
      </c>
      <c r="AV6" s="38">
        <v>0.0024732722473491905</v>
      </c>
      <c r="AW6" s="38">
        <v>0.0017352071358596028</v>
      </c>
      <c r="AX6" s="38">
        <v>0.0018851999741426905</v>
      </c>
      <c r="AY6" s="38">
        <v>0.0022801300757812077</v>
      </c>
      <c r="AZ6" s="38">
        <v>0.0017676707592691496</v>
      </c>
      <c r="BA6" s="38">
        <v>0.0008868471659467127</v>
      </c>
      <c r="BB6" s="38">
        <v>0.0028031082090793366</v>
      </c>
      <c r="BC6" s="38">
        <v>0.0029067756532815537</v>
      </c>
      <c r="BD6" s="38">
        <v>0.0020793289812054056</v>
      </c>
      <c r="BE6" s="38">
        <v>0.0011263323341696872</v>
      </c>
      <c r="BF6" s="38">
        <v>0.001718880949727558</v>
      </c>
      <c r="BG6" s="38">
        <v>0.0015469335948701288</v>
      </c>
      <c r="BH6" s="38">
        <v>0.002110423767300584</v>
      </c>
      <c r="BI6" s="38">
        <v>0.002843081314770516</v>
      </c>
      <c r="BJ6" s="38">
        <v>0.0020865883003092574</v>
      </c>
      <c r="BK6" s="38">
        <v>0.002155826372650959</v>
      </c>
      <c r="BL6" s="38">
        <v>0.0023594988590756065</v>
      </c>
      <c r="BM6" s="38">
        <v>0</v>
      </c>
      <c r="BN6" s="38">
        <v>0</v>
      </c>
    </row>
    <row r="7" spans="1:66" x14ac:dyDescent="0.25">
      <c r="A7" s="36" t="s">
        <v>269</v>
      </c>
      <c r="B7" s="27" t="s">
        <v>319</v>
      </c>
      <c r="C7" s="38">
        <v>0.1403490229564534</v>
      </c>
      <c r="D7" s="38">
        <v>0.008645096768522782</v>
      </c>
      <c r="E7" s="38">
        <v>0.058424382786378154</v>
      </c>
      <c r="F7" s="38">
        <v>0.007338837625241958</v>
      </c>
      <c r="G7" s="38">
        <v>1.2333517676064882</v>
      </c>
      <c r="H7" s="38">
        <v>0.021212274441214353</v>
      </c>
      <c r="I7" s="38">
        <v>0.010613988212084004</v>
      </c>
      <c r="J7" s="38">
        <v>0.013535199778798811</v>
      </c>
      <c r="K7" s="38">
        <v>0.00960749247824125</v>
      </c>
      <c r="L7" s="38">
        <v>0.006342337138369562</v>
      </c>
      <c r="M7" s="38">
        <v>0.03289558234455885</v>
      </c>
      <c r="N7" s="38">
        <v>0.016538231958619948</v>
      </c>
      <c r="O7" s="38">
        <v>0.01450868153169657</v>
      </c>
      <c r="P7" s="38">
        <v>0.01015095277677941</v>
      </c>
      <c r="Q7" s="38">
        <v>0.00965938824255361</v>
      </c>
      <c r="R7" s="38">
        <v>0.007653810384299872</v>
      </c>
      <c r="S7" s="38">
        <v>0.006097359791805375</v>
      </c>
      <c r="T7" s="38">
        <v>0.008144657622891188</v>
      </c>
      <c r="U7" s="38">
        <v>0.00744619989573546</v>
      </c>
      <c r="V7" s="38">
        <v>0.007696747556728089</v>
      </c>
      <c r="W7" s="38">
        <v>0.007101929090201984</v>
      </c>
      <c r="X7" s="38">
        <v>0.010969809301405311</v>
      </c>
      <c r="Y7" s="38">
        <v>0.00782273093983413</v>
      </c>
      <c r="Z7" s="38">
        <v>0.0069811713447392705</v>
      </c>
      <c r="AA7" s="38">
        <v>0.007750823335225261</v>
      </c>
      <c r="AB7" s="38">
        <v>0.010134637778642364</v>
      </c>
      <c r="AC7" s="38">
        <v>0.00844501533187534</v>
      </c>
      <c r="AD7" s="38">
        <v>0.007034406789724241</v>
      </c>
      <c r="AE7" s="38">
        <v>0.016038600037231284</v>
      </c>
      <c r="AF7" s="38">
        <v>0.01221643926937355</v>
      </c>
      <c r="AG7" s="38">
        <v>0.009211628140883764</v>
      </c>
      <c r="AH7" s="38">
        <v>0.008817354515405327</v>
      </c>
      <c r="AI7" s="38">
        <v>0.01445253446175841</v>
      </c>
      <c r="AJ7" s="38">
        <v>0.00911700698411521</v>
      </c>
      <c r="AK7" s="38">
        <v>0.006354284241753106</v>
      </c>
      <c r="AL7" s="38">
        <v>0.17283786902377135</v>
      </c>
      <c r="AM7" s="38">
        <v>0.006777949061153748</v>
      </c>
      <c r="AN7" s="38">
        <v>0.012450763009683449</v>
      </c>
      <c r="AO7" s="38">
        <v>0.008031684249147025</v>
      </c>
      <c r="AP7" s="38">
        <v>0.006618926847432055</v>
      </c>
      <c r="AQ7" s="38">
        <v>0.0038232144902342717</v>
      </c>
      <c r="AR7" s="38">
        <v>0.004775714966960592</v>
      </c>
      <c r="AS7" s="38">
        <v>0.006699862643101058</v>
      </c>
      <c r="AT7" s="38">
        <v>0.0020522541877103367</v>
      </c>
      <c r="AU7" s="38">
        <v>0.007748828504403738</v>
      </c>
      <c r="AV7" s="38">
        <v>0.00676472931934939</v>
      </c>
      <c r="AW7" s="38">
        <v>0.008447999444551976</v>
      </c>
      <c r="AX7" s="38">
        <v>0.010839813188778379</v>
      </c>
      <c r="AY7" s="38">
        <v>0.010724828744786743</v>
      </c>
      <c r="AZ7" s="38">
        <v>0.0074828720911953705</v>
      </c>
      <c r="BA7" s="38">
        <v>0.0038035517472938805</v>
      </c>
      <c r="BB7" s="38">
        <v>0.037466735771488534</v>
      </c>
      <c r="BC7" s="38">
        <v>0.010881754907730214</v>
      </c>
      <c r="BD7" s="38">
        <v>0.009393637666586194</v>
      </c>
      <c r="BE7" s="38">
        <v>0.010857062215767863</v>
      </c>
      <c r="BF7" s="38">
        <v>0.017865967940677237</v>
      </c>
      <c r="BG7" s="38">
        <v>0.02458991593840766</v>
      </c>
      <c r="BH7" s="38">
        <v>0.012028956383717553</v>
      </c>
      <c r="BI7" s="38">
        <v>0.028967228048491018</v>
      </c>
      <c r="BJ7" s="38">
        <v>0.01709668425169944</v>
      </c>
      <c r="BK7" s="38">
        <v>0.009225831170397379</v>
      </c>
      <c r="BL7" s="38">
        <v>0.008104930955296734</v>
      </c>
      <c r="BM7" s="38">
        <v>0</v>
      </c>
      <c r="BN7" s="38">
        <v>0</v>
      </c>
    </row>
    <row r="8" spans="1:66" x14ac:dyDescent="0.25">
      <c r="A8" s="36" t="s">
        <v>147</v>
      </c>
      <c r="B8" s="27" t="s">
        <v>320</v>
      </c>
      <c r="C8" s="38">
        <v>0.00284693547276399</v>
      </c>
      <c r="D8" s="38">
        <v>0.001899850022650985</v>
      </c>
      <c r="E8" s="38">
        <v>0.008886063443450706</v>
      </c>
      <c r="F8" s="38">
        <v>0.001772444049950164</v>
      </c>
      <c r="G8" s="38">
        <v>0.003094220403744759</v>
      </c>
      <c r="H8" s="38">
        <v>1.2207901319639387</v>
      </c>
      <c r="I8" s="38">
        <v>0.009099693200965686</v>
      </c>
      <c r="J8" s="38">
        <v>0.009688043940566488</v>
      </c>
      <c r="K8" s="38">
        <v>0.008264991704924148</v>
      </c>
      <c r="L8" s="38">
        <v>0.0010948504137223063</v>
      </c>
      <c r="M8" s="38">
        <v>0.0033319891208299143</v>
      </c>
      <c r="N8" s="38">
        <v>0.0023282244386717593</v>
      </c>
      <c r="O8" s="38">
        <v>0.008624626825826168</v>
      </c>
      <c r="P8" s="38">
        <v>0.003980183111613902</v>
      </c>
      <c r="Q8" s="38">
        <v>0.0025954254568283934</v>
      </c>
      <c r="R8" s="38">
        <v>0.0031153013522508166</v>
      </c>
      <c r="S8" s="38">
        <v>0.002025754038239706</v>
      </c>
      <c r="T8" s="38">
        <v>0.003128297873729076</v>
      </c>
      <c r="U8" s="38">
        <v>0.0029119675083596045</v>
      </c>
      <c r="V8" s="38">
        <v>0.007138359793655097</v>
      </c>
      <c r="W8" s="38">
        <v>0.004526723619587842</v>
      </c>
      <c r="X8" s="38">
        <v>0.01748421301143082</v>
      </c>
      <c r="Y8" s="38">
        <v>0.0035694711374291517</v>
      </c>
      <c r="Z8" s="38">
        <v>0.0016115054227668268</v>
      </c>
      <c r="AA8" s="38">
        <v>0.0020803299644053057</v>
      </c>
      <c r="AB8" s="38">
        <v>0.0032604209881295504</v>
      </c>
      <c r="AC8" s="38">
        <v>0.003358292132660108</v>
      </c>
      <c r="AD8" s="38">
        <v>0.002795774978585595</v>
      </c>
      <c r="AE8" s="38">
        <v>0.0038151860061002556</v>
      </c>
      <c r="AF8" s="38">
        <v>0.00281370580645127</v>
      </c>
      <c r="AG8" s="38">
        <v>0.0020695242147730133</v>
      </c>
      <c r="AH8" s="38">
        <v>0.0014515186428874932</v>
      </c>
      <c r="AI8" s="38">
        <v>0.001807430026367715</v>
      </c>
      <c r="AJ8" s="38">
        <v>0.0019577072267152554</v>
      </c>
      <c r="AK8" s="38">
        <v>0.0019507313470224713</v>
      </c>
      <c r="AL8" s="38">
        <v>0.003204230019394664</v>
      </c>
      <c r="AM8" s="38">
        <v>0.0017738780237420955</v>
      </c>
      <c r="AN8" s="38">
        <v>0.005374731797804203</v>
      </c>
      <c r="AO8" s="38">
        <v>0.002203931939154697</v>
      </c>
      <c r="AP8" s="38">
        <v>0.0012435285731875712</v>
      </c>
      <c r="AQ8" s="38">
        <v>0.0008098665656483229</v>
      </c>
      <c r="AR8" s="38">
        <v>0.0009455166809127394</v>
      </c>
      <c r="AS8" s="38">
        <v>0.0010827571445084867</v>
      </c>
      <c r="AT8" s="38">
        <v>0.0007071886047204662</v>
      </c>
      <c r="AU8" s="38">
        <v>0.0016852139498650435</v>
      </c>
      <c r="AV8" s="38">
        <v>0.0019942973447103773</v>
      </c>
      <c r="AW8" s="38">
        <v>0.0016024132387613289</v>
      </c>
      <c r="AX8" s="38">
        <v>0.0024168215401498268</v>
      </c>
      <c r="AY8" s="38">
        <v>0.00456618701037538</v>
      </c>
      <c r="AZ8" s="38">
        <v>0.0020156294335203807</v>
      </c>
      <c r="BA8" s="38">
        <v>0.0011172796498754528</v>
      </c>
      <c r="BB8" s="38">
        <v>0.002470890545763884</v>
      </c>
      <c r="BC8" s="38">
        <v>0.0037515055813105696</v>
      </c>
      <c r="BD8" s="38">
        <v>0.0017336949214874148</v>
      </c>
      <c r="BE8" s="38">
        <v>0.0009389282394246378</v>
      </c>
      <c r="BF8" s="38">
        <v>0.0036659926258107555</v>
      </c>
      <c r="BG8" s="38">
        <v>0.0026617352359775436</v>
      </c>
      <c r="BH8" s="38">
        <v>0.005186724727754732</v>
      </c>
      <c r="BI8" s="38">
        <v>0.004993356014870441</v>
      </c>
      <c r="BJ8" s="38">
        <v>0.0019370116118866544</v>
      </c>
      <c r="BK8" s="38">
        <v>0.009102908878748678</v>
      </c>
      <c r="BL8" s="38">
        <v>0.004854363508241494</v>
      </c>
      <c r="BM8" s="38">
        <v>0</v>
      </c>
      <c r="BN8" s="38">
        <v>0</v>
      </c>
    </row>
    <row r="9" spans="1:66" x14ac:dyDescent="0.25">
      <c r="A9" s="36" t="s">
        <v>87</v>
      </c>
      <c r="B9" s="27" t="s">
        <v>321</v>
      </c>
      <c r="C9" s="38">
        <v>0.005913253141898067</v>
      </c>
      <c r="D9" s="38">
        <v>0.013724667131362774</v>
      </c>
      <c r="E9" s="38">
        <v>0.008283135732287799</v>
      </c>
      <c r="F9" s="38">
        <v>0.003948865156540006</v>
      </c>
      <c r="G9" s="38">
        <v>0.007509111151768758</v>
      </c>
      <c r="H9" s="38">
        <v>0.0039997570574982245</v>
      </c>
      <c r="I9" s="38">
        <v>1.2109831752754268</v>
      </c>
      <c r="J9" s="38">
        <v>0.03362925944783231</v>
      </c>
      <c r="K9" s="38">
        <v>0.008999010762682681</v>
      </c>
      <c r="L9" s="38">
        <v>0.001501321716063553</v>
      </c>
      <c r="M9" s="38">
        <v>0.005138534821539352</v>
      </c>
      <c r="N9" s="38">
        <v>0.0027791484400897957</v>
      </c>
      <c r="O9" s="38">
        <v>0.006035667206647202</v>
      </c>
      <c r="P9" s="38">
        <v>0.009731467753181936</v>
      </c>
      <c r="Q9" s="38">
        <v>0.005433760436861868</v>
      </c>
      <c r="R9" s="38">
        <v>0.006773553453362042</v>
      </c>
      <c r="S9" s="38">
        <v>0.002719777080633496</v>
      </c>
      <c r="T9" s="38">
        <v>0.004803332167686666</v>
      </c>
      <c r="U9" s="38">
        <v>0.004682600502037506</v>
      </c>
      <c r="V9" s="38">
        <v>0.004721559198010292</v>
      </c>
      <c r="W9" s="38">
        <v>0.007730933632366322</v>
      </c>
      <c r="X9" s="38">
        <v>0.06418104893285441</v>
      </c>
      <c r="Y9" s="38">
        <v>0.004822288823143465</v>
      </c>
      <c r="Z9" s="38">
        <v>0.005862438750670046</v>
      </c>
      <c r="AA9" s="38">
        <v>0.004030333111474021</v>
      </c>
      <c r="AB9" s="38">
        <v>0.004812376003950689</v>
      </c>
      <c r="AC9" s="38">
        <v>0.025299397916780576</v>
      </c>
      <c r="AD9" s="38">
        <v>0.0026581600388965575</v>
      </c>
      <c r="AE9" s="38">
        <v>0.0035551670209761355</v>
      </c>
      <c r="AF9" s="38">
        <v>0.0027471936086263904</v>
      </c>
      <c r="AG9" s="38">
        <v>0.003281143114409739</v>
      </c>
      <c r="AH9" s="38">
        <v>0.0015731985593394166</v>
      </c>
      <c r="AI9" s="38">
        <v>0.0022718577882477175</v>
      </c>
      <c r="AJ9" s="38">
        <v>0.0037501164821846507</v>
      </c>
      <c r="AK9" s="38">
        <v>0.0022511851423555954</v>
      </c>
      <c r="AL9" s="38">
        <v>0.0037324425305018654</v>
      </c>
      <c r="AM9" s="38">
        <v>0.00242036601309694</v>
      </c>
      <c r="AN9" s="38">
        <v>0.005689121241630246</v>
      </c>
      <c r="AO9" s="38">
        <v>0.002837457120769031</v>
      </c>
      <c r="AP9" s="38">
        <v>0.001495684378736225</v>
      </c>
      <c r="AQ9" s="38">
        <v>0.0009993909646999633</v>
      </c>
      <c r="AR9" s="38">
        <v>0.0013158763334572823</v>
      </c>
      <c r="AS9" s="38">
        <v>0.0015639850258570333</v>
      </c>
      <c r="AT9" s="38">
        <v>0.002944594912135686</v>
      </c>
      <c r="AU9" s="38">
        <v>0.001874714387879941</v>
      </c>
      <c r="AV9" s="38">
        <v>0.002771163269066673</v>
      </c>
      <c r="AW9" s="38">
        <v>0.0016899022591979167</v>
      </c>
      <c r="AX9" s="38">
        <v>0.0035825097252451398</v>
      </c>
      <c r="AY9" s="38">
        <v>0.0038425675527378237</v>
      </c>
      <c r="AZ9" s="38">
        <v>0.002236431774532696</v>
      </c>
      <c r="BA9" s="38">
        <v>0.0009102080864231108</v>
      </c>
      <c r="BB9" s="38">
        <v>0.0025766320616937705</v>
      </c>
      <c r="BC9" s="38">
        <v>0.004930487175395553</v>
      </c>
      <c r="BD9" s="38">
        <v>0.0018989914833456162</v>
      </c>
      <c r="BE9" s="38">
        <v>0.0013966219174916944</v>
      </c>
      <c r="BF9" s="38">
        <v>0.0027588097017556177</v>
      </c>
      <c r="BG9" s="38">
        <v>0.0019049832442670305</v>
      </c>
      <c r="BH9" s="38">
        <v>0.0045553561305904785</v>
      </c>
      <c r="BI9" s="38">
        <v>0.004261741388798521</v>
      </c>
      <c r="BJ9" s="38">
        <v>0.0028251206659429145</v>
      </c>
      <c r="BK9" s="38">
        <v>0.00540936553279405</v>
      </c>
      <c r="BL9" s="38">
        <v>0.009043041811006255</v>
      </c>
      <c r="BM9" s="38">
        <v>0</v>
      </c>
      <c r="BN9" s="38">
        <v>0</v>
      </c>
    </row>
    <row r="10" spans="1:66" x14ac:dyDescent="0.25">
      <c r="A10" s="36" t="s">
        <v>89</v>
      </c>
      <c r="B10" s="27" t="s">
        <v>322</v>
      </c>
      <c r="C10" s="38">
        <v>0.007315804362798614</v>
      </c>
      <c r="D10" s="38">
        <v>0.009341116493950249</v>
      </c>
      <c r="E10" s="38">
        <v>0.006840473381371783</v>
      </c>
      <c r="F10" s="38">
        <v>0.004470022843070733</v>
      </c>
      <c r="G10" s="38">
        <v>0.025102365556628457</v>
      </c>
      <c r="H10" s="38">
        <v>0.011516772995575042</v>
      </c>
      <c r="I10" s="38">
        <v>0.022616775661654744</v>
      </c>
      <c r="J10" s="38">
        <v>1.2507168697676418</v>
      </c>
      <c r="K10" s="38">
        <v>0.1522822794450873</v>
      </c>
      <c r="L10" s="38">
        <v>0.0025874884177397796</v>
      </c>
      <c r="M10" s="38">
        <v>0.01493632349611859</v>
      </c>
      <c r="N10" s="38">
        <v>0.011739105663570037</v>
      </c>
      <c r="O10" s="38">
        <v>0.01598599307691388</v>
      </c>
      <c r="P10" s="38">
        <v>0.011433203563015422</v>
      </c>
      <c r="Q10" s="38">
        <v>0.007159711341496171</v>
      </c>
      <c r="R10" s="38">
        <v>0.007493443914691415</v>
      </c>
      <c r="S10" s="38">
        <v>0.006056114425939783</v>
      </c>
      <c r="T10" s="38">
        <v>0.010634369972495717</v>
      </c>
      <c r="U10" s="38">
        <v>0.007022751720868811</v>
      </c>
      <c r="V10" s="38">
        <v>0.006082790489749788</v>
      </c>
      <c r="W10" s="38">
        <v>0.0052586561988185974</v>
      </c>
      <c r="X10" s="38">
        <v>0.015893546687978256</v>
      </c>
      <c r="Y10" s="38">
        <v>0.0056504095379857015</v>
      </c>
      <c r="Z10" s="38">
        <v>0.004653155406728629</v>
      </c>
      <c r="AA10" s="38">
        <v>0.005318647237736554</v>
      </c>
      <c r="AB10" s="38">
        <v>0.010329968123132064</v>
      </c>
      <c r="AC10" s="38">
        <v>0.005993484085792492</v>
      </c>
      <c r="AD10" s="38">
        <v>0.004993741292908105</v>
      </c>
      <c r="AE10" s="38">
        <v>0.008102212690846721</v>
      </c>
      <c r="AF10" s="38">
        <v>0.0071201232386291224</v>
      </c>
      <c r="AG10" s="38">
        <v>0.004813609940491514</v>
      </c>
      <c r="AH10" s="38">
        <v>0.003002576166126328</v>
      </c>
      <c r="AI10" s="38">
        <v>0.004168331636709283</v>
      </c>
      <c r="AJ10" s="38">
        <v>0.005545068533840114</v>
      </c>
      <c r="AK10" s="38">
        <v>0.005346015800557887</v>
      </c>
      <c r="AL10" s="38">
        <v>0.009868309759652891</v>
      </c>
      <c r="AM10" s="38">
        <v>0.02375614815481654</v>
      </c>
      <c r="AN10" s="38">
        <v>0.010290759367906186</v>
      </c>
      <c r="AO10" s="38">
        <v>0.004779605564341682</v>
      </c>
      <c r="AP10" s="38">
        <v>0.003942852469763517</v>
      </c>
      <c r="AQ10" s="38">
        <v>0.004091960876316011</v>
      </c>
      <c r="AR10" s="38">
        <v>0.005226930911065546</v>
      </c>
      <c r="AS10" s="38">
        <v>0.007287421653408956</v>
      </c>
      <c r="AT10" s="38">
        <v>0.0016351345825841841</v>
      </c>
      <c r="AU10" s="38">
        <v>0.006622002653683667</v>
      </c>
      <c r="AV10" s="38">
        <v>0.008873954909098952</v>
      </c>
      <c r="AW10" s="38">
        <v>0.0043311806122766925</v>
      </c>
      <c r="AX10" s="38">
        <v>0.016190772742856494</v>
      </c>
      <c r="AY10" s="38">
        <v>0.014438718026342315</v>
      </c>
      <c r="AZ10" s="38">
        <v>0.004390864594582718</v>
      </c>
      <c r="BA10" s="38">
        <v>0.0021855729152106475</v>
      </c>
      <c r="BB10" s="38">
        <v>0.00974679089507226</v>
      </c>
      <c r="BC10" s="38">
        <v>0.012543878316766606</v>
      </c>
      <c r="BD10" s="38">
        <v>0.003958359848171736</v>
      </c>
      <c r="BE10" s="38">
        <v>0.0032547401285332005</v>
      </c>
      <c r="BF10" s="38">
        <v>0.003960215626293103</v>
      </c>
      <c r="BG10" s="38">
        <v>0.004619117287383229</v>
      </c>
      <c r="BH10" s="38">
        <v>0.011206699982286359</v>
      </c>
      <c r="BI10" s="38">
        <v>0.007162665943532712</v>
      </c>
      <c r="BJ10" s="38">
        <v>0.006207390814435041</v>
      </c>
      <c r="BK10" s="38">
        <v>0.005860931592131447</v>
      </c>
      <c r="BL10" s="38">
        <v>0.004103564586638945</v>
      </c>
      <c r="BM10" s="38">
        <v>0</v>
      </c>
      <c r="BN10" s="38">
        <v>0</v>
      </c>
    </row>
    <row r="11" spans="1:66" x14ac:dyDescent="0.25">
      <c r="A11" s="36" t="s">
        <v>91</v>
      </c>
      <c r="B11" s="27" t="s">
        <v>323</v>
      </c>
      <c r="C11" s="38">
        <v>0.0018273514496718185</v>
      </c>
      <c r="D11" s="38">
        <v>0.0013303946756043654</v>
      </c>
      <c r="E11" s="38">
        <v>0.0022187093773614656</v>
      </c>
      <c r="F11" s="38">
        <v>0.0015119355963647211</v>
      </c>
      <c r="G11" s="38">
        <v>0.0038264408266682143</v>
      </c>
      <c r="H11" s="38">
        <v>0.0035452682530088555</v>
      </c>
      <c r="I11" s="38">
        <v>0.005291223976416534</v>
      </c>
      <c r="J11" s="38">
        <v>0.016849824203877723</v>
      </c>
      <c r="K11" s="38">
        <v>1.0686041304604021</v>
      </c>
      <c r="L11" s="38">
        <v>0.0010259622014241589</v>
      </c>
      <c r="M11" s="38">
        <v>0.0030773414994918224</v>
      </c>
      <c r="N11" s="38">
        <v>0.0027399964146355617</v>
      </c>
      <c r="O11" s="38">
        <v>0.0035152764228346743</v>
      </c>
      <c r="P11" s="38">
        <v>0.0025306261569440487</v>
      </c>
      <c r="Q11" s="38">
        <v>0.002231272088850471</v>
      </c>
      <c r="R11" s="38">
        <v>0.0024300793433856653</v>
      </c>
      <c r="S11" s="38">
        <v>0.0019255742316886403</v>
      </c>
      <c r="T11" s="38">
        <v>0.0027741087202894682</v>
      </c>
      <c r="U11" s="38">
        <v>0.0025727601453808943</v>
      </c>
      <c r="V11" s="38">
        <v>0.0027809350303525603</v>
      </c>
      <c r="W11" s="38">
        <v>0.0021606735335501183</v>
      </c>
      <c r="X11" s="38">
        <v>0.0036809312773311595</v>
      </c>
      <c r="Y11" s="38">
        <v>0.001998729611569418</v>
      </c>
      <c r="Z11" s="38">
        <v>0.0017138086492916784</v>
      </c>
      <c r="AA11" s="38">
        <v>0.0024473035810483857</v>
      </c>
      <c r="AB11" s="38">
        <v>0.0031698917171843746</v>
      </c>
      <c r="AC11" s="38">
        <v>0.0021123063709252445</v>
      </c>
      <c r="AD11" s="38">
        <v>0.003480855112197986</v>
      </c>
      <c r="AE11" s="38">
        <v>0.003500187854164267</v>
      </c>
      <c r="AF11" s="38">
        <v>0.004834747248019708</v>
      </c>
      <c r="AG11" s="38">
        <v>0.002478196810405114</v>
      </c>
      <c r="AH11" s="38">
        <v>0.001391671553277657</v>
      </c>
      <c r="AI11" s="38">
        <v>0.002280848586811958</v>
      </c>
      <c r="AJ11" s="38">
        <v>0.002491231902986257</v>
      </c>
      <c r="AK11" s="38">
        <v>0.0055729787658267286</v>
      </c>
      <c r="AL11" s="38">
        <v>0.003037662236506397</v>
      </c>
      <c r="AM11" s="38">
        <v>0.03289435334944026</v>
      </c>
      <c r="AN11" s="38">
        <v>0.013074813383393773</v>
      </c>
      <c r="AO11" s="38">
        <v>0.00518877839925486</v>
      </c>
      <c r="AP11" s="38">
        <v>0.003042010666922498</v>
      </c>
      <c r="AQ11" s="38">
        <v>0.0038137074691177906</v>
      </c>
      <c r="AR11" s="38">
        <v>0.005365623504741492</v>
      </c>
      <c r="AS11" s="38">
        <v>0.006954291747926278</v>
      </c>
      <c r="AT11" s="38">
        <v>0.000920001549826623</v>
      </c>
      <c r="AU11" s="38">
        <v>0.003964158425609766</v>
      </c>
      <c r="AV11" s="38">
        <v>0.005225912226738779</v>
      </c>
      <c r="AW11" s="38">
        <v>0.003794879936952507</v>
      </c>
      <c r="AX11" s="38">
        <v>0.015056587354961862</v>
      </c>
      <c r="AY11" s="38">
        <v>0.009508498155965628</v>
      </c>
      <c r="AZ11" s="38">
        <v>0.0027381431106686975</v>
      </c>
      <c r="BA11" s="38">
        <v>0.001973179602078391</v>
      </c>
      <c r="BB11" s="38">
        <v>0.00831659106515197</v>
      </c>
      <c r="BC11" s="38">
        <v>0.007129656803429292</v>
      </c>
      <c r="BD11" s="38">
        <v>0.002612419081619276</v>
      </c>
      <c r="BE11" s="38">
        <v>0.0025627027230709343</v>
      </c>
      <c r="BF11" s="38">
        <v>0.0015977276727037015</v>
      </c>
      <c r="BG11" s="38">
        <v>0.0028063503009801154</v>
      </c>
      <c r="BH11" s="38">
        <v>0.009815965013691667</v>
      </c>
      <c r="BI11" s="38">
        <v>0.006773195142304664</v>
      </c>
      <c r="BJ11" s="38">
        <v>0.006891172408400904</v>
      </c>
      <c r="BK11" s="38">
        <v>0.003018978679528204</v>
      </c>
      <c r="BL11" s="38">
        <v>0.0023899762148306093</v>
      </c>
      <c r="BM11" s="38">
        <v>0</v>
      </c>
      <c r="BN11" s="38">
        <v>0</v>
      </c>
    </row>
    <row r="12" spans="1:66" x14ac:dyDescent="0.25">
      <c r="A12" s="36" t="s">
        <v>93</v>
      </c>
      <c r="B12" s="27" t="s">
        <v>324</v>
      </c>
      <c r="C12" s="38">
        <v>0.03702881483825269</v>
      </c>
      <c r="D12" s="38">
        <v>0.03362758884811817</v>
      </c>
      <c r="E12" s="38">
        <v>0.05517236327592526</v>
      </c>
      <c r="F12" s="38">
        <v>0.028973176868004033</v>
      </c>
      <c r="G12" s="38">
        <v>0.021257662659319932</v>
      </c>
      <c r="H12" s="38">
        <v>0.01575245319194155</v>
      </c>
      <c r="I12" s="38">
        <v>0.02178527478715518</v>
      </c>
      <c r="J12" s="38">
        <v>0.02227779759693379</v>
      </c>
      <c r="K12" s="38">
        <v>0.015885371179822944</v>
      </c>
      <c r="L12" s="38">
        <v>1.085201455040136</v>
      </c>
      <c r="M12" s="38">
        <v>0.08312216276032151</v>
      </c>
      <c r="N12" s="38">
        <v>0.01166855995579855</v>
      </c>
      <c r="O12" s="38">
        <v>0.028632498485269175</v>
      </c>
      <c r="P12" s="38">
        <v>0.03642322416421684</v>
      </c>
      <c r="Q12" s="38">
        <v>0.030299624008053683</v>
      </c>
      <c r="R12" s="38">
        <v>0.015291942743066349</v>
      </c>
      <c r="S12" s="38">
        <v>0.008301614838069822</v>
      </c>
      <c r="T12" s="38">
        <v>0.014442237391522166</v>
      </c>
      <c r="U12" s="38">
        <v>0.012220231218263423</v>
      </c>
      <c r="V12" s="38">
        <v>0.014576934949055724</v>
      </c>
      <c r="W12" s="38">
        <v>0.010858584585628838</v>
      </c>
      <c r="X12" s="38">
        <v>0.01533862701334169</v>
      </c>
      <c r="Y12" s="38">
        <v>0.012573964395234217</v>
      </c>
      <c r="Z12" s="38">
        <v>0.02125855272181367</v>
      </c>
      <c r="AA12" s="38">
        <v>0.012406716702670897</v>
      </c>
      <c r="AB12" s="38">
        <v>0.021324985004015116</v>
      </c>
      <c r="AC12" s="38">
        <v>0.02187410395940744</v>
      </c>
      <c r="AD12" s="38">
        <v>0.014122748975162648</v>
      </c>
      <c r="AE12" s="38">
        <v>0.014780316534612186</v>
      </c>
      <c r="AF12" s="38">
        <v>0.009288993054655746</v>
      </c>
      <c r="AG12" s="38">
        <v>0.07017854770002493</v>
      </c>
      <c r="AH12" s="38">
        <v>0.09313077895885212</v>
      </c>
      <c r="AI12" s="38">
        <v>0.13143480279699227</v>
      </c>
      <c r="AJ12" s="38">
        <v>0.02595921940850954</v>
      </c>
      <c r="AK12" s="38">
        <v>0.0254452650622213</v>
      </c>
      <c r="AL12" s="38">
        <v>0.010901355138951853</v>
      </c>
      <c r="AM12" s="38">
        <v>0.006144154424750789</v>
      </c>
      <c r="AN12" s="38">
        <v>0.010173209896084657</v>
      </c>
      <c r="AO12" s="38">
        <v>0.0076152286248828156</v>
      </c>
      <c r="AP12" s="38">
        <v>0.00513902722342028</v>
      </c>
      <c r="AQ12" s="38">
        <v>0.004094465680403269</v>
      </c>
      <c r="AR12" s="38">
        <v>0.007193307387922004</v>
      </c>
      <c r="AS12" s="38">
        <v>0.01111563700818308</v>
      </c>
      <c r="AT12" s="38">
        <v>0.0031188238704807536</v>
      </c>
      <c r="AU12" s="38">
        <v>0.007044843473153762</v>
      </c>
      <c r="AV12" s="38">
        <v>0.008319123541413016</v>
      </c>
      <c r="AW12" s="38">
        <v>0.00675735528940742</v>
      </c>
      <c r="AX12" s="38">
        <v>0.008795635386181047</v>
      </c>
      <c r="AY12" s="38">
        <v>0.009843978637769576</v>
      </c>
      <c r="AZ12" s="38">
        <v>0.013899493274771937</v>
      </c>
      <c r="BA12" s="38">
        <v>0.0034287578705467555</v>
      </c>
      <c r="BB12" s="38">
        <v>0.026277907584761957</v>
      </c>
      <c r="BC12" s="38">
        <v>0.011404746667144394</v>
      </c>
      <c r="BD12" s="38">
        <v>0.007937025131598465</v>
      </c>
      <c r="BE12" s="38">
        <v>0.00482019756053057</v>
      </c>
      <c r="BF12" s="38">
        <v>0.006703557795506168</v>
      </c>
      <c r="BG12" s="38">
        <v>0.0062557027394962725</v>
      </c>
      <c r="BH12" s="38">
        <v>0.008915332039317948</v>
      </c>
      <c r="BI12" s="38">
        <v>0.011640126927739382</v>
      </c>
      <c r="BJ12" s="38">
        <v>0.009588127563380353</v>
      </c>
      <c r="BK12" s="38">
        <v>0.00980217813997033</v>
      </c>
      <c r="BL12" s="38">
        <v>0.011731025360285155</v>
      </c>
      <c r="BM12" s="38">
        <v>0</v>
      </c>
      <c r="BN12" s="38">
        <v>0</v>
      </c>
    </row>
    <row r="13" spans="1:66" x14ac:dyDescent="0.25">
      <c r="A13" s="36" t="s">
        <v>95</v>
      </c>
      <c r="B13" s="27" t="s">
        <v>325</v>
      </c>
      <c r="C13" s="38">
        <v>0.0536931438739142</v>
      </c>
      <c r="D13" s="38">
        <v>0.012833309865044046</v>
      </c>
      <c r="E13" s="38">
        <v>0.02351277332645294</v>
      </c>
      <c r="F13" s="38">
        <v>0.017947540086131194</v>
      </c>
      <c r="G13" s="38">
        <v>0.03206572921728302</v>
      </c>
      <c r="H13" s="38">
        <v>0.053672881820237425</v>
      </c>
      <c r="I13" s="38">
        <v>0.04755921687302008</v>
      </c>
      <c r="J13" s="38">
        <v>0.05754741809585557</v>
      </c>
      <c r="K13" s="38">
        <v>0.04782549671639649</v>
      </c>
      <c r="L13" s="38">
        <v>0.03547346850532738</v>
      </c>
      <c r="M13" s="38">
        <v>1.2147119213523876</v>
      </c>
      <c r="N13" s="38">
        <v>0.049775009267649314</v>
      </c>
      <c r="O13" s="38">
        <v>0.16115146494790955</v>
      </c>
      <c r="P13" s="38">
        <v>0.045504695757793305</v>
      </c>
      <c r="Q13" s="38">
        <v>0.034418528322175984</v>
      </c>
      <c r="R13" s="38">
        <v>0.027657710445836915</v>
      </c>
      <c r="S13" s="38">
        <v>0.016713879048268477</v>
      </c>
      <c r="T13" s="38">
        <v>0.031345645972100544</v>
      </c>
      <c r="U13" s="38">
        <v>0.020451492472013357</v>
      </c>
      <c r="V13" s="38">
        <v>0.029067302003606365</v>
      </c>
      <c r="W13" s="38">
        <v>0.024045372523987855</v>
      </c>
      <c r="X13" s="38">
        <v>0.03724935179279091</v>
      </c>
      <c r="Y13" s="38">
        <v>0.018529753325893104</v>
      </c>
      <c r="Z13" s="38">
        <v>0.020865469728486248</v>
      </c>
      <c r="AA13" s="38">
        <v>0.0189480417769804</v>
      </c>
      <c r="AB13" s="38">
        <v>0.019508096896124268</v>
      </c>
      <c r="AC13" s="38">
        <v>0.025515234809656895</v>
      </c>
      <c r="AD13" s="38">
        <v>0.01437725801835169</v>
      </c>
      <c r="AE13" s="38">
        <v>0.01258413729945479</v>
      </c>
      <c r="AF13" s="38">
        <v>0.008127217908771358</v>
      </c>
      <c r="AG13" s="38">
        <v>0.01464480061959314</v>
      </c>
      <c r="AH13" s="38">
        <v>0.009253184070406881</v>
      </c>
      <c r="AI13" s="38">
        <v>0.017023564732353304</v>
      </c>
      <c r="AJ13" s="38">
        <v>0.009949618886424753</v>
      </c>
      <c r="AK13" s="38">
        <v>0.008370425379037715</v>
      </c>
      <c r="AL13" s="38">
        <v>0.013631400447087829</v>
      </c>
      <c r="AM13" s="38">
        <v>0.011320486945521634</v>
      </c>
      <c r="AN13" s="38">
        <v>0.010029282906075118</v>
      </c>
      <c r="AO13" s="38">
        <v>0.00797277940897905</v>
      </c>
      <c r="AP13" s="38">
        <v>0.006049767675808325</v>
      </c>
      <c r="AQ13" s="38">
        <v>0.0035153314635659972</v>
      </c>
      <c r="AR13" s="38">
        <v>0.0045830436922946445</v>
      </c>
      <c r="AS13" s="38">
        <v>0.005384923293278601</v>
      </c>
      <c r="AT13" s="38">
        <v>0.004318478952588409</v>
      </c>
      <c r="AU13" s="38">
        <v>0.006469273997037425</v>
      </c>
      <c r="AV13" s="38">
        <v>0.010622993287539267</v>
      </c>
      <c r="AW13" s="38">
        <v>0.015491871160217602</v>
      </c>
      <c r="AX13" s="38">
        <v>0.009345437956621145</v>
      </c>
      <c r="AY13" s="38">
        <v>0.013088723317130882</v>
      </c>
      <c r="AZ13" s="38">
        <v>0.00980632404185043</v>
      </c>
      <c r="BA13" s="38">
        <v>0.002845322473852314</v>
      </c>
      <c r="BB13" s="38">
        <v>0.010431056201351808</v>
      </c>
      <c r="BC13" s="38">
        <v>0.018249886348643905</v>
      </c>
      <c r="BD13" s="38">
        <v>0.006026093614902148</v>
      </c>
      <c r="BE13" s="38">
        <v>0.003963311452262893</v>
      </c>
      <c r="BF13" s="38">
        <v>0.01564162171874132</v>
      </c>
      <c r="BG13" s="38">
        <v>0.007426703929582416</v>
      </c>
      <c r="BH13" s="38">
        <v>0.009842965609762283</v>
      </c>
      <c r="BI13" s="38">
        <v>0.01021162553117266</v>
      </c>
      <c r="BJ13" s="38">
        <v>0.007791341379751513</v>
      </c>
      <c r="BK13" s="38">
        <v>0.009980965575360469</v>
      </c>
      <c r="BL13" s="38">
        <v>0.02102710927356057</v>
      </c>
      <c r="BM13" s="38">
        <v>0</v>
      </c>
      <c r="BN13" s="38">
        <v>0</v>
      </c>
    </row>
    <row r="14" spans="1:66" x14ac:dyDescent="0.25">
      <c r="A14" s="36" t="s">
        <v>97</v>
      </c>
      <c r="B14" s="27" t="s">
        <v>326</v>
      </c>
      <c r="C14" s="38">
        <v>0.005966104566937341</v>
      </c>
      <c r="D14" s="38">
        <v>0.0015524835386388667</v>
      </c>
      <c r="E14" s="38">
        <v>0.0033211845441424056</v>
      </c>
      <c r="F14" s="38">
        <v>0.0019751796666559918</v>
      </c>
      <c r="G14" s="38">
        <v>0.0060116620206566085</v>
      </c>
      <c r="H14" s="38">
        <v>0.004004453279966282</v>
      </c>
      <c r="I14" s="38">
        <v>0.003974485344751147</v>
      </c>
      <c r="J14" s="38">
        <v>0.00425770827295313</v>
      </c>
      <c r="K14" s="38">
        <v>0.004076755351118341</v>
      </c>
      <c r="L14" s="38">
        <v>0.0021305163798216414</v>
      </c>
      <c r="M14" s="38">
        <v>0.01210544238960673</v>
      </c>
      <c r="N14" s="38">
        <v>1.0600874252000998</v>
      </c>
      <c r="O14" s="38">
        <v>0.011316133469155788</v>
      </c>
      <c r="P14" s="38">
        <v>0.004318291746230561</v>
      </c>
      <c r="Q14" s="38">
        <v>0.003111746680759618</v>
      </c>
      <c r="R14" s="38">
        <v>0.0028980386759053663</v>
      </c>
      <c r="S14" s="38">
        <v>0.003228114398864304</v>
      </c>
      <c r="T14" s="38">
        <v>0.0035072677431044878</v>
      </c>
      <c r="U14" s="38">
        <v>0.0032876761266591396</v>
      </c>
      <c r="V14" s="38">
        <v>0.0035099694913573783</v>
      </c>
      <c r="W14" s="38">
        <v>0.002851030261304719</v>
      </c>
      <c r="X14" s="38">
        <v>0.004266517585617446</v>
      </c>
      <c r="Y14" s="38">
        <v>0.002541273024334691</v>
      </c>
      <c r="Z14" s="38">
        <v>0.002108862636635926</v>
      </c>
      <c r="AA14" s="38">
        <v>0.0023058832192146615</v>
      </c>
      <c r="AB14" s="38">
        <v>0.003196192378632034</v>
      </c>
      <c r="AC14" s="38">
        <v>0.003100712421302084</v>
      </c>
      <c r="AD14" s="38">
        <v>0.0022063873169325013</v>
      </c>
      <c r="AE14" s="38">
        <v>0.0047639917962486195</v>
      </c>
      <c r="AF14" s="38">
        <v>0.002401957391715789</v>
      </c>
      <c r="AG14" s="38">
        <v>0.0021584722294921</v>
      </c>
      <c r="AH14" s="38">
        <v>0.001923343236748027</v>
      </c>
      <c r="AI14" s="38">
        <v>0.0036429671134772467</v>
      </c>
      <c r="AJ14" s="38">
        <v>0.0021646069481745947</v>
      </c>
      <c r="AK14" s="38">
        <v>0.0019987422306837993</v>
      </c>
      <c r="AL14" s="38">
        <v>0.002832665086858927</v>
      </c>
      <c r="AM14" s="38">
        <v>0.004807839082172851</v>
      </c>
      <c r="AN14" s="38">
        <v>0.003359629330177669</v>
      </c>
      <c r="AO14" s="38">
        <v>0.0024823934116166664</v>
      </c>
      <c r="AP14" s="38">
        <v>0.0029853586133707206</v>
      </c>
      <c r="AQ14" s="38">
        <v>0.0012317896188953818</v>
      </c>
      <c r="AR14" s="38">
        <v>0.0015515769023599702</v>
      </c>
      <c r="AS14" s="38">
        <v>0.0018173167415456036</v>
      </c>
      <c r="AT14" s="38">
        <v>0.0007206724818027213</v>
      </c>
      <c r="AU14" s="38">
        <v>0.00280413092494236</v>
      </c>
      <c r="AV14" s="38">
        <v>0.0026305689233975514</v>
      </c>
      <c r="AW14" s="38">
        <v>0.007473183021297776</v>
      </c>
      <c r="AX14" s="38">
        <v>0.003261785835404056</v>
      </c>
      <c r="AY14" s="38">
        <v>0.007680534550114585</v>
      </c>
      <c r="AZ14" s="38">
        <v>0.004666040453540438</v>
      </c>
      <c r="BA14" s="38">
        <v>0.0009957404132949783</v>
      </c>
      <c r="BB14" s="38">
        <v>0.002722248738715635</v>
      </c>
      <c r="BC14" s="38">
        <v>0.003091740018420587</v>
      </c>
      <c r="BD14" s="38">
        <v>0.0020598441246577415</v>
      </c>
      <c r="BE14" s="38">
        <v>0.0012797858882150667</v>
      </c>
      <c r="BF14" s="38">
        <v>0.02413596578300016</v>
      </c>
      <c r="BG14" s="38">
        <v>0.005323728671860671</v>
      </c>
      <c r="BH14" s="38">
        <v>0.0022592598554886196</v>
      </c>
      <c r="BI14" s="38">
        <v>0.0026035030606302322</v>
      </c>
      <c r="BJ14" s="38">
        <v>0.001930294311929146</v>
      </c>
      <c r="BK14" s="38">
        <v>0.00184056860416266</v>
      </c>
      <c r="BL14" s="38">
        <v>0.0022892784258366286</v>
      </c>
      <c r="BM14" s="38">
        <v>0</v>
      </c>
      <c r="BN14" s="38">
        <v>0</v>
      </c>
    </row>
    <row r="15" spans="1:66" x14ac:dyDescent="0.25">
      <c r="A15" s="36" t="s">
        <v>99</v>
      </c>
      <c r="B15" s="27" t="s">
        <v>327</v>
      </c>
      <c r="C15" s="38">
        <v>0.011866656979634483</v>
      </c>
      <c r="D15" s="38">
        <v>0.00555556074812791</v>
      </c>
      <c r="E15" s="38">
        <v>0.010776635133613325</v>
      </c>
      <c r="F15" s="38">
        <v>0.007636566488097549</v>
      </c>
      <c r="G15" s="38">
        <v>0.023702524974102666</v>
      </c>
      <c r="H15" s="38">
        <v>0.019748508131800124</v>
      </c>
      <c r="I15" s="38">
        <v>0.017365851911245466</v>
      </c>
      <c r="J15" s="38">
        <v>0.02259813011402238</v>
      </c>
      <c r="K15" s="38">
        <v>0.02177997209557607</v>
      </c>
      <c r="L15" s="38">
        <v>0.00639362448054311</v>
      </c>
      <c r="M15" s="38">
        <v>0.023146173713162004</v>
      </c>
      <c r="N15" s="38">
        <v>0.01665931266551299</v>
      </c>
      <c r="O15" s="38">
        <v>1.1289036459656565</v>
      </c>
      <c r="P15" s="38">
        <v>0.021824488660060877</v>
      </c>
      <c r="Q15" s="38">
        <v>0.01455254947065697</v>
      </c>
      <c r="R15" s="38">
        <v>0.023661839336600668</v>
      </c>
      <c r="S15" s="38">
        <v>0.015013519017447585</v>
      </c>
      <c r="T15" s="38">
        <v>0.03513638447354697</v>
      </c>
      <c r="U15" s="38">
        <v>0.0277672765070543</v>
      </c>
      <c r="V15" s="38">
        <v>0.04882961617955442</v>
      </c>
      <c r="W15" s="38">
        <v>0.0196312806090538</v>
      </c>
      <c r="X15" s="38">
        <v>0.030828194986763438</v>
      </c>
      <c r="Y15" s="38">
        <v>0.018369101372832555</v>
      </c>
      <c r="Z15" s="38">
        <v>0.006124697771717849</v>
      </c>
      <c r="AA15" s="38">
        <v>0.00905450084446857</v>
      </c>
      <c r="AB15" s="38">
        <v>0.012793887959438713</v>
      </c>
      <c r="AC15" s="38">
        <v>0.03412341902287841</v>
      </c>
      <c r="AD15" s="38">
        <v>0.018409990239359488</v>
      </c>
      <c r="AE15" s="38">
        <v>0.008491177353467372</v>
      </c>
      <c r="AF15" s="38">
        <v>0.0074186001690105564</v>
      </c>
      <c r="AG15" s="38">
        <v>0.011881990602186965</v>
      </c>
      <c r="AH15" s="38">
        <v>0.004179491783168189</v>
      </c>
      <c r="AI15" s="38">
        <v>0.007016847866572181</v>
      </c>
      <c r="AJ15" s="38">
        <v>0.008136656399766734</v>
      </c>
      <c r="AK15" s="38">
        <v>0.006677244579387895</v>
      </c>
      <c r="AL15" s="38">
        <v>0.008104424977226863</v>
      </c>
      <c r="AM15" s="38">
        <v>0.005502202438324008</v>
      </c>
      <c r="AN15" s="38">
        <v>0.006476638918439033</v>
      </c>
      <c r="AO15" s="38">
        <v>0.007752805295155817</v>
      </c>
      <c r="AP15" s="38">
        <v>0.0037182564860472494</v>
      </c>
      <c r="AQ15" s="38">
        <v>0.0025332505346987977</v>
      </c>
      <c r="AR15" s="38">
        <v>0.00336627071753126</v>
      </c>
      <c r="AS15" s="38">
        <v>0.0036694128629819927</v>
      </c>
      <c r="AT15" s="38">
        <v>0.004064799081522733</v>
      </c>
      <c r="AU15" s="38">
        <v>0.004558895347954891</v>
      </c>
      <c r="AV15" s="38">
        <v>0.008673774990781102</v>
      </c>
      <c r="AW15" s="38">
        <v>0.005521495080104986</v>
      </c>
      <c r="AX15" s="38">
        <v>0.00782939581549696</v>
      </c>
      <c r="AY15" s="38">
        <v>0.008952451887543128</v>
      </c>
      <c r="AZ15" s="38">
        <v>0.006449420344678303</v>
      </c>
      <c r="BA15" s="38">
        <v>0.0018708459449763757</v>
      </c>
      <c r="BB15" s="38">
        <v>0.006274591478026438</v>
      </c>
      <c r="BC15" s="38">
        <v>0.010790188752223887</v>
      </c>
      <c r="BD15" s="38">
        <v>0.0038199882355570646</v>
      </c>
      <c r="BE15" s="38">
        <v>0.0022857239089198343</v>
      </c>
      <c r="BF15" s="38">
        <v>0.005652998399786398</v>
      </c>
      <c r="BG15" s="38">
        <v>0.004759702669043951</v>
      </c>
      <c r="BH15" s="38">
        <v>0.007181907613422754</v>
      </c>
      <c r="BI15" s="38">
        <v>0.006354315112096665</v>
      </c>
      <c r="BJ15" s="38">
        <v>0.004699348963955912</v>
      </c>
      <c r="BK15" s="38">
        <v>0.011644603776363846</v>
      </c>
      <c r="BL15" s="38">
        <v>0.006001932977326087</v>
      </c>
      <c r="BM15" s="38">
        <v>0</v>
      </c>
      <c r="BN15" s="38">
        <v>0</v>
      </c>
    </row>
    <row r="16" spans="1:66" x14ac:dyDescent="0.25">
      <c r="A16" s="36" t="s">
        <v>101</v>
      </c>
      <c r="B16" s="27" t="s">
        <v>328</v>
      </c>
      <c r="C16" s="38">
        <v>0.008285647634266187</v>
      </c>
      <c r="D16" s="38">
        <v>0.004424669654451999</v>
      </c>
      <c r="E16" s="38">
        <v>0.008650674606009393</v>
      </c>
      <c r="F16" s="38">
        <v>0.01282672499733568</v>
      </c>
      <c r="G16" s="38">
        <v>0.01168488969887554</v>
      </c>
      <c r="H16" s="38">
        <v>0.005953864430903453</v>
      </c>
      <c r="I16" s="38">
        <v>0.016934758776062757</v>
      </c>
      <c r="J16" s="38">
        <v>0.00664611250023922</v>
      </c>
      <c r="K16" s="38">
        <v>0.004932521267369216</v>
      </c>
      <c r="L16" s="38">
        <v>0.0046522198436697365</v>
      </c>
      <c r="M16" s="38">
        <v>0.010117834378637091</v>
      </c>
      <c r="N16" s="38">
        <v>0.006454784558769238</v>
      </c>
      <c r="O16" s="38">
        <v>0.012732321732154633</v>
      </c>
      <c r="P16" s="38">
        <v>1.113031602411685</v>
      </c>
      <c r="Q16" s="38">
        <v>0.016267122356502534</v>
      </c>
      <c r="R16" s="38">
        <v>0.012947317484447003</v>
      </c>
      <c r="S16" s="38">
        <v>0.0068603409120228664</v>
      </c>
      <c r="T16" s="38">
        <v>0.0126883922228298</v>
      </c>
      <c r="U16" s="38">
        <v>0.00851700193943662</v>
      </c>
      <c r="V16" s="38">
        <v>0.011272905999629898</v>
      </c>
      <c r="W16" s="38">
        <v>0.008113583216923459</v>
      </c>
      <c r="X16" s="38">
        <v>0.0119524077202358</v>
      </c>
      <c r="Y16" s="38">
        <v>0.007979914434949406</v>
      </c>
      <c r="Z16" s="38">
        <v>0.008113293616045665</v>
      </c>
      <c r="AA16" s="38">
        <v>0.011689918135137398</v>
      </c>
      <c r="AB16" s="38">
        <v>0.010228891273543404</v>
      </c>
      <c r="AC16" s="38">
        <v>0.06700577432170465</v>
      </c>
      <c r="AD16" s="38">
        <v>0.006145233106025399</v>
      </c>
      <c r="AE16" s="38">
        <v>0.004474818413400415</v>
      </c>
      <c r="AF16" s="38">
        <v>0.0036802955897710333</v>
      </c>
      <c r="AG16" s="38">
        <v>0.005100757349188386</v>
      </c>
      <c r="AH16" s="38">
        <v>0.002833548658562011</v>
      </c>
      <c r="AI16" s="38">
        <v>0.004456899651123454</v>
      </c>
      <c r="AJ16" s="38">
        <v>0.005821061534469184</v>
      </c>
      <c r="AK16" s="38">
        <v>0.0036129162358366556</v>
      </c>
      <c r="AL16" s="38">
        <v>0.006147346795632001</v>
      </c>
      <c r="AM16" s="38">
        <v>0.0022275735012315676</v>
      </c>
      <c r="AN16" s="38">
        <v>0.0032678885048230016</v>
      </c>
      <c r="AO16" s="38">
        <v>0.0050593406224586825</v>
      </c>
      <c r="AP16" s="38">
        <v>0.0022490982544642346</v>
      </c>
      <c r="AQ16" s="38">
        <v>0.0015666199923654962</v>
      </c>
      <c r="AR16" s="38">
        <v>0.00196524309446188</v>
      </c>
      <c r="AS16" s="38">
        <v>0.002301069041048334</v>
      </c>
      <c r="AT16" s="38">
        <v>0.006238030202994128</v>
      </c>
      <c r="AU16" s="38">
        <v>0.0027957046007032974</v>
      </c>
      <c r="AV16" s="38">
        <v>0.005111855826808502</v>
      </c>
      <c r="AW16" s="38">
        <v>0.004035851392402648</v>
      </c>
      <c r="AX16" s="38">
        <v>0.0037203860875924515</v>
      </c>
      <c r="AY16" s="38">
        <v>0.004661601227784687</v>
      </c>
      <c r="AZ16" s="38">
        <v>0.0034537088712587394</v>
      </c>
      <c r="BA16" s="38">
        <v>0.0014285375923099354</v>
      </c>
      <c r="BB16" s="38">
        <v>0.004049565686745243</v>
      </c>
      <c r="BC16" s="38">
        <v>0.006274376367625886</v>
      </c>
      <c r="BD16" s="38">
        <v>0.003881072170991766</v>
      </c>
      <c r="BE16" s="38">
        <v>0.002272406158154308</v>
      </c>
      <c r="BF16" s="38">
        <v>0.0036646533245862853</v>
      </c>
      <c r="BG16" s="38">
        <v>0.0028325214466595615</v>
      </c>
      <c r="BH16" s="38">
        <v>0.005500336290142387</v>
      </c>
      <c r="BI16" s="38">
        <v>0.005219759136456011</v>
      </c>
      <c r="BJ16" s="38">
        <v>0.004324260677370022</v>
      </c>
      <c r="BK16" s="38">
        <v>0.004868575637284973</v>
      </c>
      <c r="BL16" s="38">
        <v>0.004909536994007898</v>
      </c>
      <c r="BM16" s="38">
        <v>0</v>
      </c>
      <c r="BN16" s="38">
        <v>0</v>
      </c>
    </row>
    <row r="17" spans="1:66" x14ac:dyDescent="0.25">
      <c r="A17" s="36" t="s">
        <v>103</v>
      </c>
      <c r="B17" s="27" t="s">
        <v>329</v>
      </c>
      <c r="C17" s="38">
        <v>0.010140158223870875</v>
      </c>
      <c r="D17" s="38">
        <v>0.006319287435277506</v>
      </c>
      <c r="E17" s="38">
        <v>0.008886343232341864</v>
      </c>
      <c r="F17" s="38">
        <v>0.013717429257971024</v>
      </c>
      <c r="G17" s="38">
        <v>0.012657778556025004</v>
      </c>
      <c r="H17" s="38">
        <v>0.010897789154888201</v>
      </c>
      <c r="I17" s="38">
        <v>0.017363038717058982</v>
      </c>
      <c r="J17" s="38">
        <v>0.015220241612871568</v>
      </c>
      <c r="K17" s="38">
        <v>0.012923939760645766</v>
      </c>
      <c r="L17" s="38">
        <v>0.00707113440337682</v>
      </c>
      <c r="M17" s="38">
        <v>0.021881168538175257</v>
      </c>
      <c r="N17" s="38">
        <v>0.009616830589191197</v>
      </c>
      <c r="O17" s="38">
        <v>0.03114927225754293</v>
      </c>
      <c r="P17" s="38">
        <v>0.025169187094988273</v>
      </c>
      <c r="Q17" s="38">
        <v>1.3483370829391137</v>
      </c>
      <c r="R17" s="38">
        <v>0.20147323827073957</v>
      </c>
      <c r="S17" s="38">
        <v>0.025589071576988146</v>
      </c>
      <c r="T17" s="38">
        <v>0.09919002384615572</v>
      </c>
      <c r="U17" s="38">
        <v>0.09335632272947667</v>
      </c>
      <c r="V17" s="38">
        <v>0.08563362575487599</v>
      </c>
      <c r="W17" s="38">
        <v>0.05677385889180255</v>
      </c>
      <c r="X17" s="38">
        <v>0.0581755441439189</v>
      </c>
      <c r="Y17" s="38">
        <v>0.06009989707100563</v>
      </c>
      <c r="Z17" s="38">
        <v>0.010873327809316043</v>
      </c>
      <c r="AA17" s="38">
        <v>0.019502467196529226</v>
      </c>
      <c r="AB17" s="38">
        <v>0.037209155386606754</v>
      </c>
      <c r="AC17" s="38">
        <v>0.038166707619288046</v>
      </c>
      <c r="AD17" s="38">
        <v>0.01600947406702471</v>
      </c>
      <c r="AE17" s="38">
        <v>0.008620685911843446</v>
      </c>
      <c r="AF17" s="38">
        <v>0.005634762306989714</v>
      </c>
      <c r="AG17" s="38">
        <v>0.011578250911121198</v>
      </c>
      <c r="AH17" s="38">
        <v>0.005759202150666568</v>
      </c>
      <c r="AI17" s="38">
        <v>0.010602135788952204</v>
      </c>
      <c r="AJ17" s="38">
        <v>0.009990700200185748</v>
      </c>
      <c r="AK17" s="38">
        <v>0.006607065462419126</v>
      </c>
      <c r="AL17" s="38">
        <v>0.006591171226316335</v>
      </c>
      <c r="AM17" s="38">
        <v>0.00432069046325395</v>
      </c>
      <c r="AN17" s="38">
        <v>0.005719191349378367</v>
      </c>
      <c r="AO17" s="38">
        <v>0.008139316070533314</v>
      </c>
      <c r="AP17" s="38">
        <v>0.00460613916452696</v>
      </c>
      <c r="AQ17" s="38">
        <v>0.0023500456621443925</v>
      </c>
      <c r="AR17" s="38">
        <v>0.0030254889413060364</v>
      </c>
      <c r="AS17" s="38">
        <v>0.0034810070203384726</v>
      </c>
      <c r="AT17" s="38">
        <v>0.004414108001418178</v>
      </c>
      <c r="AU17" s="38">
        <v>0.0047664860684257</v>
      </c>
      <c r="AV17" s="38">
        <v>0.012736538793119161</v>
      </c>
      <c r="AW17" s="38">
        <v>0.006313147586278548</v>
      </c>
      <c r="AX17" s="38">
        <v>0.007904193179095813</v>
      </c>
      <c r="AY17" s="38">
        <v>0.009673338801120628</v>
      </c>
      <c r="AZ17" s="38">
        <v>0.007582923426073444</v>
      </c>
      <c r="BA17" s="38">
        <v>0.002083005743140599</v>
      </c>
      <c r="BB17" s="38">
        <v>0.006389584521089018</v>
      </c>
      <c r="BC17" s="38">
        <v>0.007677858457354994</v>
      </c>
      <c r="BD17" s="38">
        <v>0.0053957640971333525</v>
      </c>
      <c r="BE17" s="38">
        <v>0.002372560027289096</v>
      </c>
      <c r="BF17" s="38">
        <v>0.006212358643392054</v>
      </c>
      <c r="BG17" s="38">
        <v>0.0034900358007171318</v>
      </c>
      <c r="BH17" s="38">
        <v>0.0073381131894940796</v>
      </c>
      <c r="BI17" s="38">
        <v>0.006766353754590508</v>
      </c>
      <c r="BJ17" s="38">
        <v>0.004411301890671218</v>
      </c>
      <c r="BK17" s="38">
        <v>0.016217122439141637</v>
      </c>
      <c r="BL17" s="38">
        <v>0.0055183734083512</v>
      </c>
      <c r="BM17" s="38">
        <v>0</v>
      </c>
      <c r="BN17" s="38">
        <v>0</v>
      </c>
    </row>
    <row r="18" spans="1:66" x14ac:dyDescent="0.25">
      <c r="A18" s="36" t="s">
        <v>105</v>
      </c>
      <c r="B18" s="27" t="s">
        <v>330</v>
      </c>
      <c r="C18" s="38">
        <v>0.01817084911507718</v>
      </c>
      <c r="D18" s="38">
        <v>0.009646525265177201</v>
      </c>
      <c r="E18" s="38">
        <v>0.01706004062564094</v>
      </c>
      <c r="F18" s="38">
        <v>0.017698062216275994</v>
      </c>
      <c r="G18" s="38">
        <v>0.020793162202599743</v>
      </c>
      <c r="H18" s="38">
        <v>0.01504690838462368</v>
      </c>
      <c r="I18" s="38">
        <v>0.025869389357911304</v>
      </c>
      <c r="J18" s="38">
        <v>0.01754792692323509</v>
      </c>
      <c r="K18" s="38">
        <v>0.015614501782783785</v>
      </c>
      <c r="L18" s="38">
        <v>0.008690800095618149</v>
      </c>
      <c r="M18" s="38">
        <v>0.01832293110233242</v>
      </c>
      <c r="N18" s="38">
        <v>0.01062633475498071</v>
      </c>
      <c r="O18" s="38">
        <v>0.03143460769984704</v>
      </c>
      <c r="P18" s="38">
        <v>0.023906059578054417</v>
      </c>
      <c r="Q18" s="38">
        <v>0.0640975101088435</v>
      </c>
      <c r="R18" s="38">
        <v>1.194755600674395</v>
      </c>
      <c r="S18" s="38">
        <v>0.025938566414685178</v>
      </c>
      <c r="T18" s="38">
        <v>0.060535156065366316</v>
      </c>
      <c r="U18" s="38">
        <v>0.12247667075374702</v>
      </c>
      <c r="V18" s="38">
        <v>0.08230568101924009</v>
      </c>
      <c r="W18" s="38">
        <v>0.08510369326263169</v>
      </c>
      <c r="X18" s="38">
        <v>0.0427383919490251</v>
      </c>
      <c r="Y18" s="38">
        <v>0.0784628977767023</v>
      </c>
      <c r="Z18" s="38">
        <v>0.013869291687697214</v>
      </c>
      <c r="AA18" s="38">
        <v>0.023635575780405357</v>
      </c>
      <c r="AB18" s="38">
        <v>0.029254574479947736</v>
      </c>
      <c r="AC18" s="38">
        <v>0.063299826032134</v>
      </c>
      <c r="AD18" s="38">
        <v>0.0220069982957686</v>
      </c>
      <c r="AE18" s="38">
        <v>0.010330405743885204</v>
      </c>
      <c r="AF18" s="38">
        <v>0.007224325669517614</v>
      </c>
      <c r="AG18" s="38">
        <v>0.013728402277372341</v>
      </c>
      <c r="AH18" s="38">
        <v>0.008003770719436644</v>
      </c>
      <c r="AI18" s="38">
        <v>0.014763195295316119</v>
      </c>
      <c r="AJ18" s="38">
        <v>0.014720960177656036</v>
      </c>
      <c r="AK18" s="38">
        <v>0.008846460775455823</v>
      </c>
      <c r="AL18" s="38">
        <v>0.009886172794996385</v>
      </c>
      <c r="AM18" s="38">
        <v>0.005360992300253507</v>
      </c>
      <c r="AN18" s="38">
        <v>0.007544983824333528</v>
      </c>
      <c r="AO18" s="38">
        <v>0.011404136641344072</v>
      </c>
      <c r="AP18" s="38">
        <v>0.005642134820416987</v>
      </c>
      <c r="AQ18" s="38">
        <v>0.0031719046348952992</v>
      </c>
      <c r="AR18" s="38">
        <v>0.004041752143391008</v>
      </c>
      <c r="AS18" s="38">
        <v>0.004502499803428353</v>
      </c>
      <c r="AT18" s="38">
        <v>0.006209358186789196</v>
      </c>
      <c r="AU18" s="38">
        <v>0.006010980887234474</v>
      </c>
      <c r="AV18" s="38">
        <v>0.015643646347494964</v>
      </c>
      <c r="AW18" s="38">
        <v>0.00753356545419394</v>
      </c>
      <c r="AX18" s="38">
        <v>0.009989787693750519</v>
      </c>
      <c r="AY18" s="38">
        <v>0.01051308039770803</v>
      </c>
      <c r="AZ18" s="38">
        <v>0.010030637854336335</v>
      </c>
      <c r="BA18" s="38">
        <v>0.002871405783428517</v>
      </c>
      <c r="BB18" s="38">
        <v>0.008895765298070677</v>
      </c>
      <c r="BC18" s="38">
        <v>0.012514951714853862</v>
      </c>
      <c r="BD18" s="38">
        <v>0.007941852595935727</v>
      </c>
      <c r="BE18" s="38">
        <v>0.0032983250884001465</v>
      </c>
      <c r="BF18" s="38">
        <v>0.005937167706018601</v>
      </c>
      <c r="BG18" s="38">
        <v>0.004960921600800193</v>
      </c>
      <c r="BH18" s="38">
        <v>0.010822373991863199</v>
      </c>
      <c r="BI18" s="38">
        <v>0.009297473900788574</v>
      </c>
      <c r="BJ18" s="38">
        <v>0.006598386011294714</v>
      </c>
      <c r="BK18" s="38">
        <v>0.021483547511724547</v>
      </c>
      <c r="BL18" s="38">
        <v>0.007221352718492555</v>
      </c>
      <c r="BM18" s="38">
        <v>0</v>
      </c>
      <c r="BN18" s="38">
        <v>0</v>
      </c>
    </row>
    <row r="19" spans="1:66" x14ac:dyDescent="0.25">
      <c r="A19" s="36" t="s">
        <v>107</v>
      </c>
      <c r="B19" s="27" t="s">
        <v>331</v>
      </c>
      <c r="C19" s="38">
        <v>0.003134085955431865</v>
      </c>
      <c r="D19" s="38">
        <v>0.002518325091777216</v>
      </c>
      <c r="E19" s="38">
        <v>0.003460371226536821</v>
      </c>
      <c r="F19" s="38">
        <v>0.0031527667545082536</v>
      </c>
      <c r="G19" s="38">
        <v>0.003545993954124232</v>
      </c>
      <c r="H19" s="38">
        <v>0.0030045465386628906</v>
      </c>
      <c r="I19" s="38">
        <v>0.0038827539626922402</v>
      </c>
      <c r="J19" s="38">
        <v>0.0044129952804512484</v>
      </c>
      <c r="K19" s="38">
        <v>0.006712351580955735</v>
      </c>
      <c r="L19" s="38">
        <v>0.0019104741017598901</v>
      </c>
      <c r="M19" s="38">
        <v>0.004312858523835954</v>
      </c>
      <c r="N19" s="38">
        <v>0.004384053358694294</v>
      </c>
      <c r="O19" s="38">
        <v>0.0045913643047887365</v>
      </c>
      <c r="P19" s="38">
        <v>0.004639564083950326</v>
      </c>
      <c r="Q19" s="38">
        <v>0.005190780752722064</v>
      </c>
      <c r="R19" s="38">
        <v>0.006549124838964859</v>
      </c>
      <c r="S19" s="38">
        <v>1.077294288398302</v>
      </c>
      <c r="T19" s="38">
        <v>0.029568467229865194</v>
      </c>
      <c r="U19" s="38">
        <v>0.012571578492580282</v>
      </c>
      <c r="V19" s="38">
        <v>0.01450599427514611</v>
      </c>
      <c r="W19" s="38">
        <v>0.01911179306374992</v>
      </c>
      <c r="X19" s="38">
        <v>0.010684187740574776</v>
      </c>
      <c r="Y19" s="38">
        <v>0.019403747596010996</v>
      </c>
      <c r="Z19" s="38">
        <v>0.005599924779643677</v>
      </c>
      <c r="AA19" s="38">
        <v>0.005217735983554485</v>
      </c>
      <c r="AB19" s="38">
        <v>0.004134219951258145</v>
      </c>
      <c r="AC19" s="38">
        <v>0.006868598683210787</v>
      </c>
      <c r="AD19" s="38">
        <v>0.004521717974029406</v>
      </c>
      <c r="AE19" s="38">
        <v>0.004287896932499205</v>
      </c>
      <c r="AF19" s="38">
        <v>0.003036895690934459</v>
      </c>
      <c r="AG19" s="38">
        <v>0.003731481440570369</v>
      </c>
      <c r="AH19" s="38">
        <v>0.0027536200815184283</v>
      </c>
      <c r="AI19" s="38">
        <v>0.0057579014683283225</v>
      </c>
      <c r="AJ19" s="38">
        <v>0.003756616752367665</v>
      </c>
      <c r="AK19" s="38">
        <v>0.004696228308491263</v>
      </c>
      <c r="AL19" s="38">
        <v>0.002806431707493264</v>
      </c>
      <c r="AM19" s="38">
        <v>0.005907934427713659</v>
      </c>
      <c r="AN19" s="38">
        <v>0.008733671264485609</v>
      </c>
      <c r="AO19" s="38">
        <v>0.022212748724146504</v>
      </c>
      <c r="AP19" s="38">
        <v>0.011165763225987509</v>
      </c>
      <c r="AQ19" s="38">
        <v>0.0022455248599347446</v>
      </c>
      <c r="AR19" s="38">
        <v>0.0028875327903733912</v>
      </c>
      <c r="AS19" s="38">
        <v>0.0035836383393115056</v>
      </c>
      <c r="AT19" s="38">
        <v>0.0012154527411498588</v>
      </c>
      <c r="AU19" s="38">
        <v>0.003512334192415904</v>
      </c>
      <c r="AV19" s="38">
        <v>0.007828146792723149</v>
      </c>
      <c r="AW19" s="38">
        <v>0.00820295774630597</v>
      </c>
      <c r="AX19" s="38">
        <v>0.0064543108655423995</v>
      </c>
      <c r="AY19" s="38">
        <v>0.006782415628956986</v>
      </c>
      <c r="AZ19" s="38">
        <v>0.005001213779072381</v>
      </c>
      <c r="BA19" s="38">
        <v>0.001753943792099599</v>
      </c>
      <c r="BB19" s="38">
        <v>0.004033009655344839</v>
      </c>
      <c r="BC19" s="38">
        <v>0.005308102253033958</v>
      </c>
      <c r="BD19" s="38">
        <v>0.00298487943152492</v>
      </c>
      <c r="BE19" s="38">
        <v>0.0018636167488739516</v>
      </c>
      <c r="BF19" s="38">
        <v>0.004717067505759845</v>
      </c>
      <c r="BG19" s="38">
        <v>0.0028527714094170034</v>
      </c>
      <c r="BH19" s="38">
        <v>0.007732402803491992</v>
      </c>
      <c r="BI19" s="38">
        <v>0.004379811360574903</v>
      </c>
      <c r="BJ19" s="38">
        <v>0.0028391761516309015</v>
      </c>
      <c r="BK19" s="38">
        <v>0.0283484558441152</v>
      </c>
      <c r="BL19" s="38">
        <v>0.0025536244066331343</v>
      </c>
      <c r="BM19" s="38">
        <v>0</v>
      </c>
      <c r="BN19" s="38">
        <v>0</v>
      </c>
    </row>
    <row r="20" spans="1:66" x14ac:dyDescent="0.25">
      <c r="A20" s="36" t="s">
        <v>109</v>
      </c>
      <c r="B20" s="27" t="s">
        <v>332</v>
      </c>
      <c r="C20" s="38">
        <v>0.005359265186791839</v>
      </c>
      <c r="D20" s="38">
        <v>0.0037367408706162997</v>
      </c>
      <c r="E20" s="38">
        <v>0.006387321266343301</v>
      </c>
      <c r="F20" s="38">
        <v>0.006207679026992228</v>
      </c>
      <c r="G20" s="38">
        <v>0.006716511040407098</v>
      </c>
      <c r="H20" s="38">
        <v>0.00508119378546154</v>
      </c>
      <c r="I20" s="38">
        <v>0.006819513517366366</v>
      </c>
      <c r="J20" s="38">
        <v>0.007661196601564657</v>
      </c>
      <c r="K20" s="38">
        <v>0.006607343302467543</v>
      </c>
      <c r="L20" s="38">
        <v>0.003044501179167072</v>
      </c>
      <c r="M20" s="38">
        <v>0.006576309314245914</v>
      </c>
      <c r="N20" s="38">
        <v>0.004774025124561379</v>
      </c>
      <c r="O20" s="38">
        <v>0.008200537293503592</v>
      </c>
      <c r="P20" s="38">
        <v>0.007942379237907107</v>
      </c>
      <c r="Q20" s="38">
        <v>0.012599310758575356</v>
      </c>
      <c r="R20" s="38">
        <v>0.014298065393679041</v>
      </c>
      <c r="S20" s="38">
        <v>0.02884206353385721</v>
      </c>
      <c r="T20" s="38">
        <v>1.1132468481512825</v>
      </c>
      <c r="U20" s="38">
        <v>0.03125037373502998</v>
      </c>
      <c r="V20" s="38">
        <v>0.03129395730056774</v>
      </c>
      <c r="W20" s="38">
        <v>0.026301153155146285</v>
      </c>
      <c r="X20" s="38">
        <v>0.011903923430603047</v>
      </c>
      <c r="Y20" s="38">
        <v>0.02809154011145534</v>
      </c>
      <c r="Z20" s="38">
        <v>0.012871810954644862</v>
      </c>
      <c r="AA20" s="38">
        <v>0.010389692195135504</v>
      </c>
      <c r="AB20" s="38">
        <v>0.008233951210292726</v>
      </c>
      <c r="AC20" s="38">
        <v>0.022483961138366967</v>
      </c>
      <c r="AD20" s="38">
        <v>0.008631483808995487</v>
      </c>
      <c r="AE20" s="38">
        <v>0.005104962715671761</v>
      </c>
      <c r="AF20" s="38">
        <v>0.003841104519914699</v>
      </c>
      <c r="AG20" s="38">
        <v>0.006444964946501337</v>
      </c>
      <c r="AH20" s="38">
        <v>0.0038787275140220573</v>
      </c>
      <c r="AI20" s="38">
        <v>0.007745661135623583</v>
      </c>
      <c r="AJ20" s="38">
        <v>0.006263259389828999</v>
      </c>
      <c r="AK20" s="38">
        <v>0.0049090331994987545</v>
      </c>
      <c r="AL20" s="38">
        <v>0.005357554865626647</v>
      </c>
      <c r="AM20" s="38">
        <v>0.0032119894721125268</v>
      </c>
      <c r="AN20" s="38">
        <v>0.005660575116884906</v>
      </c>
      <c r="AO20" s="38">
        <v>0.010509870095905554</v>
      </c>
      <c r="AP20" s="38">
        <v>0.004759686461485241</v>
      </c>
      <c r="AQ20" s="38">
        <v>0.0017742375951186786</v>
      </c>
      <c r="AR20" s="38">
        <v>0.002257768564839789</v>
      </c>
      <c r="AS20" s="38">
        <v>0.002739143449117484</v>
      </c>
      <c r="AT20" s="38">
        <v>0.0028478605559803583</v>
      </c>
      <c r="AU20" s="38">
        <v>0.0035500316075893525</v>
      </c>
      <c r="AV20" s="38">
        <v>0.007469784380230879</v>
      </c>
      <c r="AW20" s="38">
        <v>0.005195146369794548</v>
      </c>
      <c r="AX20" s="38">
        <v>0.004770032985443843</v>
      </c>
      <c r="AY20" s="38">
        <v>0.00604055480810043</v>
      </c>
      <c r="AZ20" s="38">
        <v>0.005645785363680895</v>
      </c>
      <c r="BA20" s="38">
        <v>0.0015629525024919788</v>
      </c>
      <c r="BB20" s="38">
        <v>0.004872987029149348</v>
      </c>
      <c r="BC20" s="38">
        <v>0.005486459990936091</v>
      </c>
      <c r="BD20" s="38">
        <v>0.003162613314778181</v>
      </c>
      <c r="BE20" s="38">
        <v>0.0017538283959583213</v>
      </c>
      <c r="BF20" s="38">
        <v>0.002949068583334979</v>
      </c>
      <c r="BG20" s="38">
        <v>0.0026897065515563544</v>
      </c>
      <c r="BH20" s="38">
        <v>0.006846780784915794</v>
      </c>
      <c r="BI20" s="38">
        <v>0.005398197751094469</v>
      </c>
      <c r="BJ20" s="38">
        <v>0.0030642467140203937</v>
      </c>
      <c r="BK20" s="38">
        <v>0.016593142026186048</v>
      </c>
      <c r="BL20" s="38">
        <v>0.004977067619455464</v>
      </c>
      <c r="BM20" s="38">
        <v>0</v>
      </c>
      <c r="BN20" s="38">
        <v>0</v>
      </c>
    </row>
    <row r="21" spans="1:66" x14ac:dyDescent="0.25">
      <c r="A21" s="36" t="s">
        <v>111</v>
      </c>
      <c r="B21" s="27" t="s">
        <v>333</v>
      </c>
      <c r="C21" s="38">
        <v>0.013637617332186564</v>
      </c>
      <c r="D21" s="38">
        <v>0.01335366515731263</v>
      </c>
      <c r="E21" s="38">
        <v>0.0143469335239099</v>
      </c>
      <c r="F21" s="38">
        <v>0.016185425109434232</v>
      </c>
      <c r="G21" s="38">
        <v>0.013535083552900447</v>
      </c>
      <c r="H21" s="38">
        <v>0.010930181222993688</v>
      </c>
      <c r="I21" s="38">
        <v>0.014018747697821774</v>
      </c>
      <c r="J21" s="38">
        <v>0.01787935855803839</v>
      </c>
      <c r="K21" s="38">
        <v>0.014241540904751833</v>
      </c>
      <c r="L21" s="38">
        <v>0.006547024464459573</v>
      </c>
      <c r="M21" s="38">
        <v>0.012818319441634116</v>
      </c>
      <c r="N21" s="38">
        <v>0.008776314216197942</v>
      </c>
      <c r="O21" s="38">
        <v>0.016957496833710405</v>
      </c>
      <c r="P21" s="38">
        <v>0.016304946548150148</v>
      </c>
      <c r="Q21" s="38">
        <v>0.02765240498203066</v>
      </c>
      <c r="R21" s="38">
        <v>0.032266407100545104</v>
      </c>
      <c r="S21" s="38">
        <v>0.016974332220797046</v>
      </c>
      <c r="T21" s="38">
        <v>0.03364434927495818</v>
      </c>
      <c r="U21" s="38">
        <v>1.1491574455218572</v>
      </c>
      <c r="V21" s="38">
        <v>0.04644657558630751</v>
      </c>
      <c r="W21" s="38">
        <v>0.04730343363825801</v>
      </c>
      <c r="X21" s="38">
        <v>0.016238836542139014</v>
      </c>
      <c r="Y21" s="38">
        <v>0.06250695750778756</v>
      </c>
      <c r="Z21" s="38">
        <v>0.012120593648456626</v>
      </c>
      <c r="AA21" s="38">
        <v>0.01856364304923738</v>
      </c>
      <c r="AB21" s="38">
        <v>0.017664559732700317</v>
      </c>
      <c r="AC21" s="38">
        <v>0.02260696573612614</v>
      </c>
      <c r="AD21" s="38">
        <v>0.01658687087446904</v>
      </c>
      <c r="AE21" s="38">
        <v>0.007559823947877305</v>
      </c>
      <c r="AF21" s="38">
        <v>0.006072035755199893</v>
      </c>
      <c r="AG21" s="38">
        <v>0.010637392186320016</v>
      </c>
      <c r="AH21" s="38">
        <v>0.008879071913453674</v>
      </c>
      <c r="AI21" s="38">
        <v>0.017061149407544114</v>
      </c>
      <c r="AJ21" s="38">
        <v>0.012766269320896402</v>
      </c>
      <c r="AK21" s="38">
        <v>0.007996452084928619</v>
      </c>
      <c r="AL21" s="38">
        <v>0.007673245922984039</v>
      </c>
      <c r="AM21" s="38">
        <v>0.00545388362493786</v>
      </c>
      <c r="AN21" s="38">
        <v>0.007321446704545237</v>
      </c>
      <c r="AO21" s="38">
        <v>0.010509693550986578</v>
      </c>
      <c r="AP21" s="38">
        <v>0.006008239734653268</v>
      </c>
      <c r="AQ21" s="38">
        <v>0.0031819704317955035</v>
      </c>
      <c r="AR21" s="38">
        <v>0.004325029026065675</v>
      </c>
      <c r="AS21" s="38">
        <v>0.0043484831686908835</v>
      </c>
      <c r="AT21" s="38">
        <v>0.003164229871627196</v>
      </c>
      <c r="AU21" s="38">
        <v>0.0057968930051834275</v>
      </c>
      <c r="AV21" s="38">
        <v>0.010763032696645546</v>
      </c>
      <c r="AW21" s="38">
        <v>0.009193622206402623</v>
      </c>
      <c r="AX21" s="38">
        <v>0.006933232266662938</v>
      </c>
      <c r="AY21" s="38">
        <v>0.008671116837366419</v>
      </c>
      <c r="AZ21" s="38">
        <v>0.012031636970062267</v>
      </c>
      <c r="BA21" s="38">
        <v>0.0026263872234866216</v>
      </c>
      <c r="BB21" s="38">
        <v>0.008246783048817726</v>
      </c>
      <c r="BC21" s="38">
        <v>0.00937190238382213</v>
      </c>
      <c r="BD21" s="38">
        <v>0.004848154798322833</v>
      </c>
      <c r="BE21" s="38">
        <v>0.0024286095963231232</v>
      </c>
      <c r="BF21" s="38">
        <v>0.00494917046193744</v>
      </c>
      <c r="BG21" s="38">
        <v>0.004316515331230675</v>
      </c>
      <c r="BH21" s="38">
        <v>0.007469959785488481</v>
      </c>
      <c r="BI21" s="38">
        <v>0.007299596459120733</v>
      </c>
      <c r="BJ21" s="38">
        <v>0.00590149154214583</v>
      </c>
      <c r="BK21" s="38">
        <v>0.012640225705777702</v>
      </c>
      <c r="BL21" s="38">
        <v>0.0057011980854955345</v>
      </c>
      <c r="BM21" s="38">
        <v>0</v>
      </c>
      <c r="BN21" s="38">
        <v>0</v>
      </c>
    </row>
    <row r="22" spans="1:66" x14ac:dyDescent="0.25">
      <c r="A22" s="36" t="s">
        <v>113</v>
      </c>
      <c r="B22" s="27" t="s">
        <v>334</v>
      </c>
      <c r="C22" s="38">
        <v>0.008935076283574253</v>
      </c>
      <c r="D22" s="38">
        <v>0.00839282725306178</v>
      </c>
      <c r="E22" s="38">
        <v>0.008209048487215969</v>
      </c>
      <c r="F22" s="38">
        <v>0.008178078361548565</v>
      </c>
      <c r="G22" s="38">
        <v>0.009160667094049536</v>
      </c>
      <c r="H22" s="38">
        <v>0.007686003006388477</v>
      </c>
      <c r="I22" s="38">
        <v>0.010160384587705922</v>
      </c>
      <c r="J22" s="38">
        <v>0.010165400434311812</v>
      </c>
      <c r="K22" s="38">
        <v>0.009060403797722601</v>
      </c>
      <c r="L22" s="38">
        <v>0.004600284930527393</v>
      </c>
      <c r="M22" s="38">
        <v>0.010270549880755523</v>
      </c>
      <c r="N22" s="38">
        <v>0.006353355493498508</v>
      </c>
      <c r="O22" s="38">
        <v>0.013403030305119508</v>
      </c>
      <c r="P22" s="38">
        <v>0.01586922094999521</v>
      </c>
      <c r="Q22" s="38">
        <v>0.011703447753208834</v>
      </c>
      <c r="R22" s="38">
        <v>0.017325032151884277</v>
      </c>
      <c r="S22" s="38">
        <v>0.010980315618297723</v>
      </c>
      <c r="T22" s="38">
        <v>0.0237473781564505</v>
      </c>
      <c r="U22" s="38">
        <v>0.04259226247626271</v>
      </c>
      <c r="V22" s="38">
        <v>1.3089323852168733</v>
      </c>
      <c r="W22" s="38">
        <v>0.024867391280784825</v>
      </c>
      <c r="X22" s="38">
        <v>0.010513743065675223</v>
      </c>
      <c r="Y22" s="38">
        <v>0.02837523073985944</v>
      </c>
      <c r="Z22" s="38">
        <v>0.006856595704384892</v>
      </c>
      <c r="AA22" s="38">
        <v>0.009103065013634674</v>
      </c>
      <c r="AB22" s="38">
        <v>0.019780503240827314</v>
      </c>
      <c r="AC22" s="38">
        <v>0.012494905901204023</v>
      </c>
      <c r="AD22" s="38">
        <v>0.08310271577175657</v>
      </c>
      <c r="AE22" s="38">
        <v>0.008340918455117828</v>
      </c>
      <c r="AF22" s="38">
        <v>0.007278677823205159</v>
      </c>
      <c r="AG22" s="38">
        <v>0.029325104258178195</v>
      </c>
      <c r="AH22" s="38">
        <v>0.006697260503114378</v>
      </c>
      <c r="AI22" s="38">
        <v>0.013635039043107604</v>
      </c>
      <c r="AJ22" s="38">
        <v>0.016078266930214153</v>
      </c>
      <c r="AK22" s="38">
        <v>0.022967702468521253</v>
      </c>
      <c r="AL22" s="38">
        <v>0.005725497575921232</v>
      </c>
      <c r="AM22" s="38">
        <v>0.005038923606052067</v>
      </c>
      <c r="AN22" s="38">
        <v>0.007822462204778644</v>
      </c>
      <c r="AO22" s="38">
        <v>0.00808768050668288</v>
      </c>
      <c r="AP22" s="38">
        <v>0.006230254756198426</v>
      </c>
      <c r="AQ22" s="38">
        <v>0.003599280186590573</v>
      </c>
      <c r="AR22" s="38">
        <v>0.005596170757554885</v>
      </c>
      <c r="AS22" s="38">
        <v>0.005163491129588123</v>
      </c>
      <c r="AT22" s="38">
        <v>0.0022453762880610914</v>
      </c>
      <c r="AU22" s="38">
        <v>0.006120281027560049</v>
      </c>
      <c r="AV22" s="38">
        <v>0.007224226116524829</v>
      </c>
      <c r="AW22" s="38">
        <v>0.010342127210037954</v>
      </c>
      <c r="AX22" s="38">
        <v>0.007334333176531732</v>
      </c>
      <c r="AY22" s="38">
        <v>0.008180270057448421</v>
      </c>
      <c r="AZ22" s="38">
        <v>0.02073513153113572</v>
      </c>
      <c r="BA22" s="38">
        <v>0.0024449711817173076</v>
      </c>
      <c r="BB22" s="38">
        <v>0.010141282738525157</v>
      </c>
      <c r="BC22" s="38">
        <v>0.007743426932829549</v>
      </c>
      <c r="BD22" s="38">
        <v>0.004505166770309871</v>
      </c>
      <c r="BE22" s="38">
        <v>0.0024904349332108048</v>
      </c>
      <c r="BF22" s="38">
        <v>0.0038623120905119704</v>
      </c>
      <c r="BG22" s="38">
        <v>0.0035717140586485384</v>
      </c>
      <c r="BH22" s="38">
        <v>0.006096567143156895</v>
      </c>
      <c r="BI22" s="38">
        <v>0.007515618884689976</v>
      </c>
      <c r="BJ22" s="38">
        <v>0.005809233433827016</v>
      </c>
      <c r="BK22" s="38">
        <v>0.0075570744268471475</v>
      </c>
      <c r="BL22" s="38">
        <v>0.004636851861986624</v>
      </c>
      <c r="BM22" s="38">
        <v>0</v>
      </c>
      <c r="BN22" s="38">
        <v>0</v>
      </c>
    </row>
    <row r="23" spans="1:66" x14ac:dyDescent="0.25">
      <c r="A23" s="36" t="s">
        <v>115</v>
      </c>
      <c r="B23" s="27" t="s">
        <v>335</v>
      </c>
      <c r="C23" s="38">
        <v>0.002077942504950408</v>
      </c>
      <c r="D23" s="38">
        <v>0.001558518011602554</v>
      </c>
      <c r="E23" s="38">
        <v>0.011051297620236983</v>
      </c>
      <c r="F23" s="38">
        <v>0.003063800491421484</v>
      </c>
      <c r="G23" s="38">
        <v>0.002156151522000953</v>
      </c>
      <c r="H23" s="38">
        <v>0.0019446693859311993</v>
      </c>
      <c r="I23" s="38">
        <v>0.0023051983602173647</v>
      </c>
      <c r="J23" s="38">
        <v>0.0027862828874227904</v>
      </c>
      <c r="K23" s="38">
        <v>0.002325346477355757</v>
      </c>
      <c r="L23" s="38">
        <v>0.0011250580229733545</v>
      </c>
      <c r="M23" s="38">
        <v>0.0022692086624918344</v>
      </c>
      <c r="N23" s="38">
        <v>0.0013015826702507305</v>
      </c>
      <c r="O23" s="38">
        <v>0.0025682851329281967</v>
      </c>
      <c r="P23" s="38">
        <v>0.002747260031720459</v>
      </c>
      <c r="Q23" s="38">
        <v>0.0033794131871885597</v>
      </c>
      <c r="R23" s="38">
        <v>0.003635560547026038</v>
      </c>
      <c r="S23" s="38">
        <v>0.0023308740393349174</v>
      </c>
      <c r="T23" s="38">
        <v>0.00424507783719005</v>
      </c>
      <c r="U23" s="38">
        <v>0.003636123299168459</v>
      </c>
      <c r="V23" s="38">
        <v>0.003857068970469664</v>
      </c>
      <c r="W23" s="38">
        <v>1.2338068877321857</v>
      </c>
      <c r="X23" s="38">
        <v>0.0029596516379311786</v>
      </c>
      <c r="Y23" s="38">
        <v>0.025858811960909885</v>
      </c>
      <c r="Z23" s="38">
        <v>0.0030105051241120667</v>
      </c>
      <c r="AA23" s="38">
        <v>0.0031103242546642144</v>
      </c>
      <c r="AB23" s="38">
        <v>0.002538367920993831</v>
      </c>
      <c r="AC23" s="38">
        <v>0.002658130425411988</v>
      </c>
      <c r="AD23" s="38">
        <v>0.002537652521839091</v>
      </c>
      <c r="AE23" s="38">
        <v>0.0018769069275066696</v>
      </c>
      <c r="AF23" s="38">
        <v>0.0013936097956368735</v>
      </c>
      <c r="AG23" s="38">
        <v>0.005873906306599004</v>
      </c>
      <c r="AH23" s="38">
        <v>0.0034157460457995992</v>
      </c>
      <c r="AI23" s="38">
        <v>0.02575985813630544</v>
      </c>
      <c r="AJ23" s="38">
        <v>0.005323893938852439</v>
      </c>
      <c r="AK23" s="38">
        <v>0.0022208252543467048</v>
      </c>
      <c r="AL23" s="38">
        <v>0.0015541094348839705</v>
      </c>
      <c r="AM23" s="38">
        <v>0.0009773938934484832</v>
      </c>
      <c r="AN23" s="38">
        <v>0.0017042189103036553</v>
      </c>
      <c r="AO23" s="38">
        <v>0.0020308153625685516</v>
      </c>
      <c r="AP23" s="38">
        <v>0.0012406344416812246</v>
      </c>
      <c r="AQ23" s="38">
        <v>0.0006255931050890293</v>
      </c>
      <c r="AR23" s="38">
        <v>0.0008004257259578876</v>
      </c>
      <c r="AS23" s="38">
        <v>0.001042800400604909</v>
      </c>
      <c r="AT23" s="38">
        <v>0.0005203338324854459</v>
      </c>
      <c r="AU23" s="38">
        <v>0.0010998632364139864</v>
      </c>
      <c r="AV23" s="38">
        <v>0.0017206356339271823</v>
      </c>
      <c r="AW23" s="38">
        <v>0.0018024932959843818</v>
      </c>
      <c r="AX23" s="38">
        <v>0.0015365104813072723</v>
      </c>
      <c r="AY23" s="38">
        <v>0.002638069765194472</v>
      </c>
      <c r="AZ23" s="38">
        <v>0.0045098488245702666</v>
      </c>
      <c r="BA23" s="38">
        <v>0.0005443587468498177</v>
      </c>
      <c r="BB23" s="38">
        <v>0.003982819140487202</v>
      </c>
      <c r="BC23" s="38">
        <v>0.0017411253015063156</v>
      </c>
      <c r="BD23" s="38">
        <v>0.006486180594155978</v>
      </c>
      <c r="BE23" s="38">
        <v>0.0006116331604827846</v>
      </c>
      <c r="BF23" s="38">
        <v>0.0011585372477782058</v>
      </c>
      <c r="BG23" s="38">
        <v>0.000789742260941211</v>
      </c>
      <c r="BH23" s="38">
        <v>0.0015028153034747293</v>
      </c>
      <c r="BI23" s="38">
        <v>0.0022433540698036107</v>
      </c>
      <c r="BJ23" s="38">
        <v>0.0011660729234581504</v>
      </c>
      <c r="BK23" s="38">
        <v>0.001861801413204811</v>
      </c>
      <c r="BL23" s="38">
        <v>0.0012886776799745472</v>
      </c>
      <c r="BM23" s="38">
        <v>0</v>
      </c>
      <c r="BN23" s="38">
        <v>0</v>
      </c>
    </row>
    <row r="24" spans="1:66" x14ac:dyDescent="0.25">
      <c r="A24" s="36" t="s">
        <v>270</v>
      </c>
      <c r="B24" s="27" t="s">
        <v>336</v>
      </c>
      <c r="C24" s="38">
        <v>0.0023163848955903344</v>
      </c>
      <c r="D24" s="38">
        <v>0.0014656597355386164</v>
      </c>
      <c r="E24" s="38">
        <v>0.0029242277640367906</v>
      </c>
      <c r="F24" s="38">
        <v>0.001702417640757868</v>
      </c>
      <c r="G24" s="38">
        <v>0.0032493912329150283</v>
      </c>
      <c r="H24" s="38">
        <v>0.005368485685608606</v>
      </c>
      <c r="I24" s="38">
        <v>0.011929125392908954</v>
      </c>
      <c r="J24" s="38">
        <v>0.004262533223250877</v>
      </c>
      <c r="K24" s="38">
        <v>0.0036290116360081187</v>
      </c>
      <c r="L24" s="38">
        <v>0.0010843403859233651</v>
      </c>
      <c r="M24" s="38">
        <v>0.004028756902597427</v>
      </c>
      <c r="N24" s="38">
        <v>0.004098554229641606</v>
      </c>
      <c r="O24" s="38">
        <v>0.004342295767001406</v>
      </c>
      <c r="P24" s="38">
        <v>0.0034465164863757315</v>
      </c>
      <c r="Q24" s="38">
        <v>0.004294555702349754</v>
      </c>
      <c r="R24" s="38">
        <v>0.004324609917614995</v>
      </c>
      <c r="S24" s="38">
        <v>0.004820103084746565</v>
      </c>
      <c r="T24" s="38">
        <v>0.0038413681905878315</v>
      </c>
      <c r="U24" s="38">
        <v>0.00430673630062345</v>
      </c>
      <c r="V24" s="38">
        <v>0.0049445703311326765</v>
      </c>
      <c r="W24" s="38">
        <v>0.0040907675478393584</v>
      </c>
      <c r="X24" s="38">
        <v>1.0454119455959379</v>
      </c>
      <c r="Y24" s="38">
        <v>0.005348991943208299</v>
      </c>
      <c r="Z24" s="38">
        <v>0.0018277392212829712</v>
      </c>
      <c r="AA24" s="38">
        <v>0.002451470209261666</v>
      </c>
      <c r="AB24" s="38">
        <v>0.002783569859202523</v>
      </c>
      <c r="AC24" s="38">
        <v>0.006204555008945383</v>
      </c>
      <c r="AD24" s="38">
        <v>0.0029386502265897523</v>
      </c>
      <c r="AE24" s="38">
        <v>0.00259003803321393</v>
      </c>
      <c r="AF24" s="38">
        <v>0.0024298631486958243</v>
      </c>
      <c r="AG24" s="38">
        <v>0.0022476124084868567</v>
      </c>
      <c r="AH24" s="38">
        <v>0.0013773155750732916</v>
      </c>
      <c r="AI24" s="38">
        <v>0.002190160592210337</v>
      </c>
      <c r="AJ24" s="38">
        <v>0.0020542801076887203</v>
      </c>
      <c r="AK24" s="38">
        <v>0.0016042952870785547</v>
      </c>
      <c r="AL24" s="38">
        <v>0.003390006914709656</v>
      </c>
      <c r="AM24" s="38">
        <v>0.0020209297910090533</v>
      </c>
      <c r="AN24" s="38">
        <v>0.005661200157061983</v>
      </c>
      <c r="AO24" s="38">
        <v>0.0026197504448498806</v>
      </c>
      <c r="AP24" s="38">
        <v>0.0017932056693326578</v>
      </c>
      <c r="AQ24" s="38">
        <v>0.0009949394310449784</v>
      </c>
      <c r="AR24" s="38">
        <v>0.0011934745391770194</v>
      </c>
      <c r="AS24" s="38">
        <v>0.0013865793968797664</v>
      </c>
      <c r="AT24" s="38">
        <v>0.0012042347871438317</v>
      </c>
      <c r="AU24" s="38">
        <v>0.0018501863679149444</v>
      </c>
      <c r="AV24" s="38">
        <v>0.0024284289161901514</v>
      </c>
      <c r="AW24" s="38">
        <v>0.0025973537721964914</v>
      </c>
      <c r="AX24" s="38">
        <v>0.003621569046799542</v>
      </c>
      <c r="AY24" s="38">
        <v>0.004654972290701748</v>
      </c>
      <c r="AZ24" s="38">
        <v>0.0028415267880855517</v>
      </c>
      <c r="BA24" s="38">
        <v>0.0011172967617853818</v>
      </c>
      <c r="BB24" s="38">
        <v>0.0024092814420052402</v>
      </c>
      <c r="BC24" s="38">
        <v>0.0030285306783713007</v>
      </c>
      <c r="BD24" s="38">
        <v>0.0016618981449628189</v>
      </c>
      <c r="BE24" s="38">
        <v>0.0013535275991308228</v>
      </c>
      <c r="BF24" s="38">
        <v>0.015064298068749774</v>
      </c>
      <c r="BG24" s="38">
        <v>0.0037090736244416414</v>
      </c>
      <c r="BH24" s="38">
        <v>0.005853053306937826</v>
      </c>
      <c r="BI24" s="38">
        <v>0.0064385685245442375</v>
      </c>
      <c r="BJ24" s="38">
        <v>0.002764266468826989</v>
      </c>
      <c r="BK24" s="38">
        <v>0.004030806314653781</v>
      </c>
      <c r="BL24" s="38">
        <v>0.0025939934038476937</v>
      </c>
      <c r="BM24" s="38">
        <v>0</v>
      </c>
      <c r="BN24" s="38">
        <v>0</v>
      </c>
    </row>
    <row r="25" spans="1:66" x14ac:dyDescent="0.25">
      <c r="A25" s="36" t="s">
        <v>121</v>
      </c>
      <c r="B25" s="27" t="s">
        <v>337</v>
      </c>
      <c r="C25" s="38">
        <v>0.02043565621669614</v>
      </c>
      <c r="D25" s="38">
        <v>0.0071747649411483885</v>
      </c>
      <c r="E25" s="38">
        <v>0.01245399615928208</v>
      </c>
      <c r="F25" s="38">
        <v>0.018908975035514832</v>
      </c>
      <c r="G25" s="38">
        <v>0.012273147976492704</v>
      </c>
      <c r="H25" s="38">
        <v>0.007272314177354074</v>
      </c>
      <c r="I25" s="38">
        <v>0.0123000718009689</v>
      </c>
      <c r="J25" s="38">
        <v>0.014868970338699862</v>
      </c>
      <c r="K25" s="38">
        <v>0.010469733500353583</v>
      </c>
      <c r="L25" s="38">
        <v>0.005529356554098459</v>
      </c>
      <c r="M25" s="38">
        <v>0.012118636947992811</v>
      </c>
      <c r="N25" s="38">
        <v>0.00455150850075149</v>
      </c>
      <c r="O25" s="38">
        <v>0.009923696966586156</v>
      </c>
      <c r="P25" s="38">
        <v>0.014015604434356968</v>
      </c>
      <c r="Q25" s="38">
        <v>0.020930372254211904</v>
      </c>
      <c r="R25" s="38">
        <v>0.015861555406490188</v>
      </c>
      <c r="S25" s="38">
        <v>0.008095116194616675</v>
      </c>
      <c r="T25" s="38">
        <v>0.013018744102025342</v>
      </c>
      <c r="U25" s="38">
        <v>0.0182430375792414</v>
      </c>
      <c r="V25" s="38">
        <v>0.014109185651977134</v>
      </c>
      <c r="W25" s="38">
        <v>0.028060359139424066</v>
      </c>
      <c r="X25" s="38">
        <v>0.009441846144107847</v>
      </c>
      <c r="Y25" s="38">
        <v>1.0534318162486545</v>
      </c>
      <c r="Z25" s="38">
        <v>0.015706329957101146</v>
      </c>
      <c r="AA25" s="38">
        <v>0.014060385193233362</v>
      </c>
      <c r="AB25" s="38">
        <v>0.010715681040153474</v>
      </c>
      <c r="AC25" s="38">
        <v>0.00959755839023103</v>
      </c>
      <c r="AD25" s="38">
        <v>0.0060099515029607775</v>
      </c>
      <c r="AE25" s="38">
        <v>0.005437714299496995</v>
      </c>
      <c r="AF25" s="38">
        <v>0.004925023184469048</v>
      </c>
      <c r="AG25" s="38">
        <v>0.01278967059404405</v>
      </c>
      <c r="AH25" s="38">
        <v>0.016349397526013564</v>
      </c>
      <c r="AI25" s="38">
        <v>0.044700380876780424</v>
      </c>
      <c r="AJ25" s="38">
        <v>0.008771678295998253</v>
      </c>
      <c r="AK25" s="38">
        <v>0.005815912965406806</v>
      </c>
      <c r="AL25" s="38">
        <v>0.005944610773239154</v>
      </c>
      <c r="AM25" s="38">
        <v>0.0031635666186950176</v>
      </c>
      <c r="AN25" s="38">
        <v>0.004834978668589145</v>
      </c>
      <c r="AO25" s="38">
        <v>0.011549683702159416</v>
      </c>
      <c r="AP25" s="38">
        <v>0.0038728759745763606</v>
      </c>
      <c r="AQ25" s="38">
        <v>0.001895601359503876</v>
      </c>
      <c r="AR25" s="38">
        <v>0.0024608050310127192</v>
      </c>
      <c r="AS25" s="38">
        <v>0.0029258896824371898</v>
      </c>
      <c r="AT25" s="38">
        <v>0.002251634224984147</v>
      </c>
      <c r="AU25" s="38">
        <v>0.003373445809177152</v>
      </c>
      <c r="AV25" s="38">
        <v>0.004593635674849301</v>
      </c>
      <c r="AW25" s="38">
        <v>0.005409587918962291</v>
      </c>
      <c r="AX25" s="38">
        <v>0.004279389276672268</v>
      </c>
      <c r="AY25" s="38">
        <v>0.005853128923646306</v>
      </c>
      <c r="AZ25" s="38">
        <v>0.008241023785406438</v>
      </c>
      <c r="BA25" s="38">
        <v>0.0025899881611691476</v>
      </c>
      <c r="BB25" s="38">
        <v>0.008972349391788566</v>
      </c>
      <c r="BC25" s="38">
        <v>0.005518214416366126</v>
      </c>
      <c r="BD25" s="38">
        <v>0.005318390524694265</v>
      </c>
      <c r="BE25" s="38">
        <v>0.0018125471658204662</v>
      </c>
      <c r="BF25" s="38">
        <v>0.0046880288398268195</v>
      </c>
      <c r="BG25" s="38">
        <v>0.0031888846943598963</v>
      </c>
      <c r="BH25" s="38">
        <v>0.004490900577024507</v>
      </c>
      <c r="BI25" s="38">
        <v>0.006072970386058943</v>
      </c>
      <c r="BJ25" s="38">
        <v>0.0030875292741625957</v>
      </c>
      <c r="BK25" s="38">
        <v>0.005168488249659515</v>
      </c>
      <c r="BL25" s="38">
        <v>0.004074758176479263</v>
      </c>
      <c r="BM25" s="38">
        <v>0</v>
      </c>
      <c r="BN25" s="38">
        <v>0</v>
      </c>
    </row>
    <row r="26" spans="1:66" x14ac:dyDescent="0.25">
      <c r="A26" s="36" t="s">
        <v>271</v>
      </c>
      <c r="B26" s="27" t="s">
        <v>338</v>
      </c>
      <c r="C26" s="38">
        <v>0.05473476486870776</v>
      </c>
      <c r="D26" s="38">
        <v>0.02094880363103287</v>
      </c>
      <c r="E26" s="38">
        <v>0.04061594538601588</v>
      </c>
      <c r="F26" s="38">
        <v>0.09371684668789214</v>
      </c>
      <c r="G26" s="38">
        <v>0.06147855909532389</v>
      </c>
      <c r="H26" s="38">
        <v>0.045580605908565386</v>
      </c>
      <c r="I26" s="38">
        <v>0.06359122875586146</v>
      </c>
      <c r="J26" s="38">
        <v>0.1179107526408133</v>
      </c>
      <c r="K26" s="38">
        <v>0.06053971282588432</v>
      </c>
      <c r="L26" s="38">
        <v>0.04350721377698043</v>
      </c>
      <c r="M26" s="38">
        <v>0.08815817276617051</v>
      </c>
      <c r="N26" s="38">
        <v>0.025562953574159948</v>
      </c>
      <c r="O26" s="38">
        <v>0.07076933751836935</v>
      </c>
      <c r="P26" s="38">
        <v>0.11036802400734874</v>
      </c>
      <c r="Q26" s="38">
        <v>0.12552745902308995</v>
      </c>
      <c r="R26" s="38">
        <v>0.05921412520416071</v>
      </c>
      <c r="S26" s="38">
        <v>0.02469048787479484</v>
      </c>
      <c r="T26" s="38">
        <v>0.046263069278508116</v>
      </c>
      <c r="U26" s="38">
        <v>0.038000850507310405</v>
      </c>
      <c r="V26" s="38">
        <v>0.0457975898005475</v>
      </c>
      <c r="W26" s="38">
        <v>0.03176394144994048</v>
      </c>
      <c r="X26" s="38">
        <v>0.03992954038222237</v>
      </c>
      <c r="Y26" s="38">
        <v>0.0344453104958134</v>
      </c>
      <c r="Z26" s="38">
        <v>1.399871357085065</v>
      </c>
      <c r="AA26" s="38">
        <v>0.13169817241158546</v>
      </c>
      <c r="AB26" s="38">
        <v>0.05442686528723036</v>
      </c>
      <c r="AC26" s="38">
        <v>0.03733682838096104</v>
      </c>
      <c r="AD26" s="38">
        <v>0.03261388312887387</v>
      </c>
      <c r="AE26" s="38">
        <v>0.026145212821026588</v>
      </c>
      <c r="AF26" s="38">
        <v>0.04377656218498338</v>
      </c>
      <c r="AG26" s="38">
        <v>0.047951930349195246</v>
      </c>
      <c r="AH26" s="38">
        <v>0.01656006281263136</v>
      </c>
      <c r="AI26" s="38">
        <v>0.026758381144007973</v>
      </c>
      <c r="AJ26" s="38">
        <v>0.03617354838210237</v>
      </c>
      <c r="AK26" s="38">
        <v>0.03275340680163216</v>
      </c>
      <c r="AL26" s="38">
        <v>0.058414447740259945</v>
      </c>
      <c r="AM26" s="38">
        <v>0.019336160454834057</v>
      </c>
      <c r="AN26" s="38">
        <v>0.030193563386908446</v>
      </c>
      <c r="AO26" s="38">
        <v>0.04580595061636128</v>
      </c>
      <c r="AP26" s="38">
        <v>0.018653027462313464</v>
      </c>
      <c r="AQ26" s="38">
        <v>0.012873532887197395</v>
      </c>
      <c r="AR26" s="38">
        <v>0.014529039852436148</v>
      </c>
      <c r="AS26" s="38">
        <v>0.015393587616295223</v>
      </c>
      <c r="AT26" s="38">
        <v>0.01790649650377217</v>
      </c>
      <c r="AU26" s="38">
        <v>0.019988221477556332</v>
      </c>
      <c r="AV26" s="38">
        <v>0.023247433594630766</v>
      </c>
      <c r="AW26" s="38">
        <v>0.0231313558442503</v>
      </c>
      <c r="AX26" s="38">
        <v>0.02544842545318526</v>
      </c>
      <c r="AY26" s="38">
        <v>0.029417410260827004</v>
      </c>
      <c r="AZ26" s="38">
        <v>0.01711159076902966</v>
      </c>
      <c r="BA26" s="38">
        <v>0.013315220499116128</v>
      </c>
      <c r="BB26" s="38">
        <v>0.034623549175415984</v>
      </c>
      <c r="BC26" s="38">
        <v>0.02704149303433517</v>
      </c>
      <c r="BD26" s="38">
        <v>0.024686258663022088</v>
      </c>
      <c r="BE26" s="38">
        <v>0.021879071009373943</v>
      </c>
      <c r="BF26" s="38">
        <v>0.025274442703232057</v>
      </c>
      <c r="BG26" s="38">
        <v>0.029208421836723033</v>
      </c>
      <c r="BH26" s="38">
        <v>0.03623958300938897</v>
      </c>
      <c r="BI26" s="38">
        <v>0.06103470021528591</v>
      </c>
      <c r="BJ26" s="38">
        <v>0.03322929628529555</v>
      </c>
      <c r="BK26" s="38">
        <v>0.02764946844223599</v>
      </c>
      <c r="BL26" s="38">
        <v>0.04545832049812792</v>
      </c>
      <c r="BM26" s="38">
        <v>0</v>
      </c>
      <c r="BN26" s="38">
        <v>0</v>
      </c>
    </row>
    <row r="27" spans="1:66" x14ac:dyDescent="0.25">
      <c r="A27" s="36" t="s">
        <v>272</v>
      </c>
      <c r="B27" s="27" t="s">
        <v>339</v>
      </c>
      <c r="C27" s="38">
        <v>0.004528191819971825</v>
      </c>
      <c r="D27" s="38">
        <v>0.0009667490778334073</v>
      </c>
      <c r="E27" s="38">
        <v>0.003439344370209768</v>
      </c>
      <c r="F27" s="38">
        <v>0.0029946774748703378</v>
      </c>
      <c r="G27" s="38">
        <v>0.003475052652087314</v>
      </c>
      <c r="H27" s="38">
        <v>0.0024144482837244463</v>
      </c>
      <c r="I27" s="38">
        <v>0.0019041414435429344</v>
      </c>
      <c r="J27" s="38">
        <v>0.004448902490710101</v>
      </c>
      <c r="K27" s="38">
        <v>0.0023382548735536228</v>
      </c>
      <c r="L27" s="38">
        <v>0.0013053118509996939</v>
      </c>
      <c r="M27" s="38">
        <v>0.0031801480932538554</v>
      </c>
      <c r="N27" s="38">
        <v>0.0013023184033563167</v>
      </c>
      <c r="O27" s="38">
        <v>0.00274093658257446</v>
      </c>
      <c r="P27" s="38">
        <v>0.0027823679839914612</v>
      </c>
      <c r="Q27" s="38">
        <v>0.0057043208533587575</v>
      </c>
      <c r="R27" s="38">
        <v>0.0028517350747260008</v>
      </c>
      <c r="S27" s="38">
        <v>0.0010314757480978853</v>
      </c>
      <c r="T27" s="38">
        <v>0.002093688857231846</v>
      </c>
      <c r="U27" s="38">
        <v>0.0018420567251317293</v>
      </c>
      <c r="V27" s="38">
        <v>0.0018436976148463293</v>
      </c>
      <c r="W27" s="38">
        <v>0.001800879719551301</v>
      </c>
      <c r="X27" s="38">
        <v>0.0017201559320682072</v>
      </c>
      <c r="Y27" s="38">
        <v>0.001654083410144649</v>
      </c>
      <c r="Z27" s="38">
        <v>0.00265891164207041</v>
      </c>
      <c r="AA27" s="38">
        <v>1.0470666314322599</v>
      </c>
      <c r="AB27" s="38">
        <v>0.012807660826096452</v>
      </c>
      <c r="AC27" s="38">
        <v>0.002065260061484928</v>
      </c>
      <c r="AD27" s="38">
        <v>0.0012900094629629392</v>
      </c>
      <c r="AE27" s="38">
        <v>0.001205938056291376</v>
      </c>
      <c r="AF27" s="38">
        <v>0.0014985853240856745</v>
      </c>
      <c r="AG27" s="38">
        <v>0.0012565866101848539</v>
      </c>
      <c r="AH27" s="38">
        <v>0.0006933408216319215</v>
      </c>
      <c r="AI27" s="38">
        <v>0.0010703081144752952</v>
      </c>
      <c r="AJ27" s="38">
        <v>0.001298856190846445</v>
      </c>
      <c r="AK27" s="38">
        <v>0.0011720659500805157</v>
      </c>
      <c r="AL27" s="38">
        <v>0.0034125897883075626</v>
      </c>
      <c r="AM27" s="38">
        <v>0.000822414745423336</v>
      </c>
      <c r="AN27" s="38">
        <v>0.002238969646165728</v>
      </c>
      <c r="AO27" s="38">
        <v>0.0014026865568112798</v>
      </c>
      <c r="AP27" s="38">
        <v>0.0007230531813117499</v>
      </c>
      <c r="AQ27" s="38">
        <v>0.0006973495386012476</v>
      </c>
      <c r="AR27" s="38">
        <v>0.0008531301857123978</v>
      </c>
      <c r="AS27" s="38">
        <v>0.0012050014872344848</v>
      </c>
      <c r="AT27" s="38">
        <v>0.0014447370444410706</v>
      </c>
      <c r="AU27" s="38">
        <v>0.0009755054636170827</v>
      </c>
      <c r="AV27" s="38">
        <v>0.0024729236009684136</v>
      </c>
      <c r="AW27" s="38">
        <v>0.0012558342983765543</v>
      </c>
      <c r="AX27" s="38">
        <v>0.001289670313648746</v>
      </c>
      <c r="AY27" s="38">
        <v>0.0017449176488489955</v>
      </c>
      <c r="AZ27" s="38">
        <v>0.0009213848345677965</v>
      </c>
      <c r="BA27" s="38">
        <v>0.00047583744925634285</v>
      </c>
      <c r="BB27" s="38">
        <v>0.0016305368064780923</v>
      </c>
      <c r="BC27" s="38">
        <v>0.001600948605050841</v>
      </c>
      <c r="BD27" s="38">
        <v>0.0026412358509782354</v>
      </c>
      <c r="BE27" s="38">
        <v>0.0016404712856678656</v>
      </c>
      <c r="BF27" s="38">
        <v>0.0019363239537630085</v>
      </c>
      <c r="BG27" s="38">
        <v>0.0021616951185251267</v>
      </c>
      <c r="BH27" s="38">
        <v>0.0025556636367456242</v>
      </c>
      <c r="BI27" s="38">
        <v>0.0051325585212255425</v>
      </c>
      <c r="BJ27" s="38">
        <v>0.00239318174767638</v>
      </c>
      <c r="BK27" s="38">
        <v>0.0012746929484340988</v>
      </c>
      <c r="BL27" s="38">
        <v>0.0028942732270069407</v>
      </c>
      <c r="BM27" s="38">
        <v>0</v>
      </c>
      <c r="BN27" s="38">
        <v>0</v>
      </c>
    </row>
    <row r="28" spans="1:66" x14ac:dyDescent="0.25">
      <c r="A28" s="36" t="s">
        <v>273</v>
      </c>
      <c r="B28" s="27" t="s">
        <v>340</v>
      </c>
      <c r="C28" s="38">
        <v>0.010686780180156091</v>
      </c>
      <c r="D28" s="38">
        <v>0.00513040731855764</v>
      </c>
      <c r="E28" s="38">
        <v>0.00839208290759159</v>
      </c>
      <c r="F28" s="38">
        <v>0.021822164952564806</v>
      </c>
      <c r="G28" s="38">
        <v>0.014707192882331058</v>
      </c>
      <c r="H28" s="38">
        <v>0.013981456252731731</v>
      </c>
      <c r="I28" s="38">
        <v>0.01508009547624888</v>
      </c>
      <c r="J28" s="38">
        <v>0.049514473427665955</v>
      </c>
      <c r="K28" s="38">
        <v>0.01623681957418763</v>
      </c>
      <c r="L28" s="38">
        <v>0.008422798144449305</v>
      </c>
      <c r="M28" s="38">
        <v>0.01937554560215235</v>
      </c>
      <c r="N28" s="38">
        <v>0.007259437687796999</v>
      </c>
      <c r="O28" s="38">
        <v>0.02843064411958526</v>
      </c>
      <c r="P28" s="38">
        <v>0.020160567734927904</v>
      </c>
      <c r="Q28" s="38">
        <v>0.0701564381035568</v>
      </c>
      <c r="R28" s="38">
        <v>0.028054606285065623</v>
      </c>
      <c r="S28" s="38">
        <v>0.006281892371891684</v>
      </c>
      <c r="T28" s="38">
        <v>0.02540314147604923</v>
      </c>
      <c r="U28" s="38">
        <v>0.013840245410365595</v>
      </c>
      <c r="V28" s="38">
        <v>0.0130670376600017</v>
      </c>
      <c r="W28" s="38">
        <v>0.010598728445499951</v>
      </c>
      <c r="X28" s="38">
        <v>0.012915611282444556</v>
      </c>
      <c r="Y28" s="38">
        <v>0.010339292610876507</v>
      </c>
      <c r="Z28" s="38">
        <v>0.010485882129504236</v>
      </c>
      <c r="AA28" s="38">
        <v>0.058604816708135235</v>
      </c>
      <c r="AB28" s="38">
        <v>1.1886013314053856</v>
      </c>
      <c r="AC28" s="38">
        <v>0.015010877104345935</v>
      </c>
      <c r="AD28" s="38">
        <v>0.007772362637164283</v>
      </c>
      <c r="AE28" s="38">
        <v>0.006624721001058773</v>
      </c>
      <c r="AF28" s="38">
        <v>0.008283296894685365</v>
      </c>
      <c r="AG28" s="38">
        <v>0.006875379982752842</v>
      </c>
      <c r="AH28" s="38">
        <v>0.004172958954679263</v>
      </c>
      <c r="AI28" s="38">
        <v>0.00623049188437273</v>
      </c>
      <c r="AJ28" s="38">
        <v>0.006924370407638879</v>
      </c>
      <c r="AK28" s="38">
        <v>0.006206991149616708</v>
      </c>
      <c r="AL28" s="38">
        <v>0.011378387874951792</v>
      </c>
      <c r="AM28" s="38">
        <v>0.005169537031108971</v>
      </c>
      <c r="AN28" s="38">
        <v>0.006717281619179027</v>
      </c>
      <c r="AO28" s="38">
        <v>0.007236854663636006</v>
      </c>
      <c r="AP28" s="38">
        <v>0.004476488358659855</v>
      </c>
      <c r="AQ28" s="38">
        <v>0.002953707657550458</v>
      </c>
      <c r="AR28" s="38">
        <v>0.0036142235737466172</v>
      </c>
      <c r="AS28" s="38">
        <v>0.0039026938027588685</v>
      </c>
      <c r="AT28" s="38">
        <v>0.006133456531124452</v>
      </c>
      <c r="AU28" s="38">
        <v>0.005721577346272848</v>
      </c>
      <c r="AV28" s="38">
        <v>0.007083073647487746</v>
      </c>
      <c r="AW28" s="38">
        <v>0.005308427526576705</v>
      </c>
      <c r="AX28" s="38">
        <v>0.008801395047983225</v>
      </c>
      <c r="AY28" s="38">
        <v>0.01185678765953799</v>
      </c>
      <c r="AZ28" s="38">
        <v>0.00557743301205855</v>
      </c>
      <c r="BA28" s="38">
        <v>0.0023972406650246535</v>
      </c>
      <c r="BB28" s="38">
        <v>0.007411349999851761</v>
      </c>
      <c r="BC28" s="38">
        <v>0.010898978926680045</v>
      </c>
      <c r="BD28" s="38">
        <v>0.014993407670855628</v>
      </c>
      <c r="BE28" s="38">
        <v>0.0034141432979637467</v>
      </c>
      <c r="BF28" s="38">
        <v>0.006331367340378696</v>
      </c>
      <c r="BG28" s="38">
        <v>0.0067359635903828504</v>
      </c>
      <c r="BH28" s="38">
        <v>0.008811583001798932</v>
      </c>
      <c r="BI28" s="38">
        <v>0.010687479543386079</v>
      </c>
      <c r="BJ28" s="38">
        <v>0.005838454844082734</v>
      </c>
      <c r="BK28" s="38">
        <v>0.0069578434041290445</v>
      </c>
      <c r="BL28" s="38">
        <v>0.011166121031176712</v>
      </c>
      <c r="BM28" s="38">
        <v>0</v>
      </c>
      <c r="BN28" s="38">
        <v>0</v>
      </c>
    </row>
    <row r="29" spans="1:66" x14ac:dyDescent="0.25">
      <c r="A29" s="36" t="s">
        <v>274</v>
      </c>
      <c r="B29" s="27" t="s">
        <v>341</v>
      </c>
      <c r="C29" s="38">
        <v>0.02812712686002559</v>
      </c>
      <c r="D29" s="38">
        <v>0.023682720708173514</v>
      </c>
      <c r="E29" s="38">
        <v>0.03299136830320196</v>
      </c>
      <c r="F29" s="38">
        <v>0.02848855557880433</v>
      </c>
      <c r="G29" s="38">
        <v>0.02594390169596073</v>
      </c>
      <c r="H29" s="38">
        <v>0.021244205078434237</v>
      </c>
      <c r="I29" s="38">
        <v>0.03440092828316333</v>
      </c>
      <c r="J29" s="38">
        <v>0.02935174653793165</v>
      </c>
      <c r="K29" s="38">
        <v>0.02819952977705261</v>
      </c>
      <c r="L29" s="38">
        <v>0.014615372800353474</v>
      </c>
      <c r="M29" s="38">
        <v>0.02720885752724887</v>
      </c>
      <c r="N29" s="38">
        <v>0.020287711921959075</v>
      </c>
      <c r="O29" s="38">
        <v>0.02702346773735874</v>
      </c>
      <c r="P29" s="38">
        <v>0.03578908944259896</v>
      </c>
      <c r="Q29" s="38">
        <v>0.032180941302126564</v>
      </c>
      <c r="R29" s="38">
        <v>0.027813819000709582</v>
      </c>
      <c r="S29" s="38">
        <v>0.015694683751311486</v>
      </c>
      <c r="T29" s="38">
        <v>0.023875584935053488</v>
      </c>
      <c r="U29" s="38">
        <v>0.023050565465494118</v>
      </c>
      <c r="V29" s="38">
        <v>0.02320634297201484</v>
      </c>
      <c r="W29" s="38">
        <v>0.02143673663905522</v>
      </c>
      <c r="X29" s="38">
        <v>0.021949001399137358</v>
      </c>
      <c r="Y29" s="38">
        <v>0.03025841091670617</v>
      </c>
      <c r="Z29" s="38">
        <v>0.05081636328230799</v>
      </c>
      <c r="AA29" s="38">
        <v>0.07512119625244601</v>
      </c>
      <c r="AB29" s="38">
        <v>0.05687208632463901</v>
      </c>
      <c r="AC29" s="38">
        <v>1.2367757561085815</v>
      </c>
      <c r="AD29" s="38">
        <v>0.02170627759995947</v>
      </c>
      <c r="AE29" s="38">
        <v>0.021703441103519322</v>
      </c>
      <c r="AF29" s="38">
        <v>0.02509595103344428</v>
      </c>
      <c r="AG29" s="38">
        <v>0.03189427611585929</v>
      </c>
      <c r="AH29" s="38">
        <v>0.01943822529520784</v>
      </c>
      <c r="AI29" s="38">
        <v>0.025713369588706295</v>
      </c>
      <c r="AJ29" s="38">
        <v>0.050633120786285214</v>
      </c>
      <c r="AK29" s="38">
        <v>0.03046354374449544</v>
      </c>
      <c r="AL29" s="38">
        <v>0.03116790797504285</v>
      </c>
      <c r="AM29" s="38">
        <v>0.01436374423625858</v>
      </c>
      <c r="AN29" s="38">
        <v>0.02376870109049474</v>
      </c>
      <c r="AO29" s="38">
        <v>0.03773661499825589</v>
      </c>
      <c r="AP29" s="38">
        <v>0.014406054337951927</v>
      </c>
      <c r="AQ29" s="38">
        <v>0.012928911411436707</v>
      </c>
      <c r="AR29" s="38">
        <v>0.01754525538600854</v>
      </c>
      <c r="AS29" s="38">
        <v>0.019932740425949787</v>
      </c>
      <c r="AT29" s="38">
        <v>0.06849344316061068</v>
      </c>
      <c r="AU29" s="38">
        <v>0.020274189107605638</v>
      </c>
      <c r="AV29" s="38">
        <v>0.042884537139982346</v>
      </c>
      <c r="AW29" s="38">
        <v>0.019513861086364624</v>
      </c>
      <c r="AX29" s="38">
        <v>0.022673852132161956</v>
      </c>
      <c r="AY29" s="38">
        <v>0.026392983922043586</v>
      </c>
      <c r="AZ29" s="38">
        <v>0.018247320768087143</v>
      </c>
      <c r="BA29" s="38">
        <v>0.012545660909659341</v>
      </c>
      <c r="BB29" s="38">
        <v>0.025792166228681995</v>
      </c>
      <c r="BC29" s="38">
        <v>0.027292168620777817</v>
      </c>
      <c r="BD29" s="38">
        <v>0.038725228276864365</v>
      </c>
      <c r="BE29" s="38">
        <v>0.020628868446036546</v>
      </c>
      <c r="BF29" s="38">
        <v>0.019140426380093896</v>
      </c>
      <c r="BG29" s="38">
        <v>0.021989517679154035</v>
      </c>
      <c r="BH29" s="38">
        <v>0.032377844953044715</v>
      </c>
      <c r="BI29" s="38">
        <v>0.03711069505618261</v>
      </c>
      <c r="BJ29" s="38">
        <v>0.02753845542092304</v>
      </c>
      <c r="BK29" s="38">
        <v>0.022879949658020555</v>
      </c>
      <c r="BL29" s="38">
        <v>0.021334613020694813</v>
      </c>
      <c r="BM29" s="38">
        <v>0</v>
      </c>
      <c r="BN29" s="38">
        <v>0</v>
      </c>
    </row>
    <row r="30" spans="1:66" x14ac:dyDescent="0.25">
      <c r="A30" s="36" t="s">
        <v>275</v>
      </c>
      <c r="B30" s="27" t="s">
        <v>342</v>
      </c>
      <c r="C30" s="38">
        <v>0.011029548057356262</v>
      </c>
      <c r="D30" s="38">
        <v>0.01318553691933526</v>
      </c>
      <c r="E30" s="38">
        <v>0.01561766213983905</v>
      </c>
      <c r="F30" s="38">
        <v>0.009173846131200914</v>
      </c>
      <c r="G30" s="38">
        <v>0.012342456884445735</v>
      </c>
      <c r="H30" s="38">
        <v>0.010487810974225019</v>
      </c>
      <c r="I30" s="38">
        <v>0.012817928714849405</v>
      </c>
      <c r="J30" s="38">
        <v>0.01128360935453044</v>
      </c>
      <c r="K30" s="38">
        <v>0.01107580853214272</v>
      </c>
      <c r="L30" s="38">
        <v>0.005289271141526577</v>
      </c>
      <c r="M30" s="38">
        <v>0.009702389839006535</v>
      </c>
      <c r="N30" s="38">
        <v>0.006440403871179715</v>
      </c>
      <c r="O30" s="38">
        <v>0.010181685273867149</v>
      </c>
      <c r="P30" s="38">
        <v>0.013817180629284602</v>
      </c>
      <c r="Q30" s="38">
        <v>0.009753551496840703</v>
      </c>
      <c r="R30" s="38">
        <v>0.009676760543449485</v>
      </c>
      <c r="S30" s="38">
        <v>0.007301855758771881</v>
      </c>
      <c r="T30" s="38">
        <v>0.010479083781895427</v>
      </c>
      <c r="U30" s="38">
        <v>0.013298674459585151</v>
      </c>
      <c r="V30" s="38">
        <v>0.051935801573545375</v>
      </c>
      <c r="W30" s="38">
        <v>0.01622846680377549</v>
      </c>
      <c r="X30" s="38">
        <v>0.009842315063851538</v>
      </c>
      <c r="Y30" s="38">
        <v>0.013384685335945275</v>
      </c>
      <c r="Z30" s="38">
        <v>0.005693274777721905</v>
      </c>
      <c r="AA30" s="38">
        <v>0.009689886843523808</v>
      </c>
      <c r="AB30" s="38">
        <v>0.01619379676241531</v>
      </c>
      <c r="AC30" s="38">
        <v>0.01054062266205927</v>
      </c>
      <c r="AD30" s="38">
        <v>1.052436956665387</v>
      </c>
      <c r="AE30" s="38">
        <v>0.011142271718664613</v>
      </c>
      <c r="AF30" s="38">
        <v>0.01059456419703413</v>
      </c>
      <c r="AG30" s="38">
        <v>0.03640708792313587</v>
      </c>
      <c r="AH30" s="38">
        <v>0.007561374993475941</v>
      </c>
      <c r="AI30" s="38">
        <v>0.01541567984726008</v>
      </c>
      <c r="AJ30" s="38">
        <v>0.017858244589645383</v>
      </c>
      <c r="AK30" s="38">
        <v>0.04523831919623685</v>
      </c>
      <c r="AL30" s="38">
        <v>0.008617160222628385</v>
      </c>
      <c r="AM30" s="38">
        <v>0.00611616890278595</v>
      </c>
      <c r="AN30" s="38">
        <v>0.011238111766833047</v>
      </c>
      <c r="AO30" s="38">
        <v>0.00983059553352231</v>
      </c>
      <c r="AP30" s="38">
        <v>0.0052627020149742165</v>
      </c>
      <c r="AQ30" s="38">
        <v>0.003354798776816269</v>
      </c>
      <c r="AR30" s="38">
        <v>0.005089605118730069</v>
      </c>
      <c r="AS30" s="38">
        <v>0.006611260276034804</v>
      </c>
      <c r="AT30" s="38">
        <v>0.0018717449122589447</v>
      </c>
      <c r="AU30" s="38">
        <v>0.005691306656933038</v>
      </c>
      <c r="AV30" s="38">
        <v>0.006529018462646052</v>
      </c>
      <c r="AW30" s="38">
        <v>0.007051094415942719</v>
      </c>
      <c r="AX30" s="38">
        <v>0.00900254951766428</v>
      </c>
      <c r="AY30" s="38">
        <v>0.009320561835379515</v>
      </c>
      <c r="AZ30" s="38">
        <v>0.027237869078277722</v>
      </c>
      <c r="BA30" s="38">
        <v>0.003537637305597403</v>
      </c>
      <c r="BB30" s="38">
        <v>0.011879251026763453</v>
      </c>
      <c r="BC30" s="38">
        <v>0.007619266918019358</v>
      </c>
      <c r="BD30" s="38">
        <v>0.0050962446129253405</v>
      </c>
      <c r="BE30" s="38">
        <v>0.002985736887997962</v>
      </c>
      <c r="BF30" s="38">
        <v>0.0051485725877486775</v>
      </c>
      <c r="BG30" s="38">
        <v>0.004936403626400425</v>
      </c>
      <c r="BH30" s="38">
        <v>0.007134164934728235</v>
      </c>
      <c r="BI30" s="38">
        <v>0.009174410137117872</v>
      </c>
      <c r="BJ30" s="38">
        <v>0.00834921022667942</v>
      </c>
      <c r="BK30" s="38">
        <v>0.011705787214367384</v>
      </c>
      <c r="BL30" s="38">
        <v>0.006297202586797757</v>
      </c>
      <c r="BM30" s="38">
        <v>0</v>
      </c>
      <c r="BN30" s="38">
        <v>0</v>
      </c>
    </row>
    <row r="31" spans="1:66" x14ac:dyDescent="0.25">
      <c r="A31" s="36" t="s">
        <v>276</v>
      </c>
      <c r="B31" s="27" t="s">
        <v>343</v>
      </c>
      <c r="C31" s="38">
        <v>0.0829965584953352</v>
      </c>
      <c r="D31" s="38">
        <v>0.062192606682686946</v>
      </c>
      <c r="E31" s="38">
        <v>0.06855261212643127</v>
      </c>
      <c r="F31" s="38">
        <v>0.04030554620533591</v>
      </c>
      <c r="G31" s="38">
        <v>0.1236189100983732</v>
      </c>
      <c r="H31" s="38">
        <v>0.10671464596909949</v>
      </c>
      <c r="I31" s="38">
        <v>0.10520766074378363</v>
      </c>
      <c r="J31" s="38">
        <v>0.09341038441128097</v>
      </c>
      <c r="K31" s="38">
        <v>0.0787814551878516</v>
      </c>
      <c r="L31" s="38">
        <v>0.0386235050511379</v>
      </c>
      <c r="M31" s="38">
        <v>0.09427737731467022</v>
      </c>
      <c r="N31" s="38">
        <v>0.0667662711734947</v>
      </c>
      <c r="O31" s="38">
        <v>0.0878669713922135</v>
      </c>
      <c r="P31" s="38">
        <v>0.08901255454369685</v>
      </c>
      <c r="Q31" s="38">
        <v>0.08731560252658717</v>
      </c>
      <c r="R31" s="38">
        <v>0.08291449717723609</v>
      </c>
      <c r="S31" s="38">
        <v>0.07293564349603196</v>
      </c>
      <c r="T31" s="38">
        <v>0.09100808848392344</v>
      </c>
      <c r="U31" s="38">
        <v>0.08915638462379338</v>
      </c>
      <c r="V31" s="38">
        <v>0.08630613675699643</v>
      </c>
      <c r="W31" s="38">
        <v>0.08004139004191677</v>
      </c>
      <c r="X31" s="38">
        <v>0.10021391461948612</v>
      </c>
      <c r="Y31" s="38">
        <v>0.08520393713654423</v>
      </c>
      <c r="Z31" s="38">
        <v>0.04084647398128239</v>
      </c>
      <c r="AA31" s="38">
        <v>0.04190942686863207</v>
      </c>
      <c r="AB31" s="38">
        <v>0.06078287546335895</v>
      </c>
      <c r="AC31" s="38">
        <v>0.08084934285089823</v>
      </c>
      <c r="AD31" s="38">
        <v>0.05097578719223821</v>
      </c>
      <c r="AE31" s="38">
        <v>1.072970864294081</v>
      </c>
      <c r="AF31" s="38">
        <v>0.04103102260517701</v>
      </c>
      <c r="AG31" s="38">
        <v>0.04212934962112885</v>
      </c>
      <c r="AH31" s="38">
        <v>0.03672174368078146</v>
      </c>
      <c r="AI31" s="38">
        <v>0.054651040655134014</v>
      </c>
      <c r="AJ31" s="38">
        <v>0.03840552169702744</v>
      </c>
      <c r="AK31" s="38">
        <v>0.03465619760748252</v>
      </c>
      <c r="AL31" s="38">
        <v>0.07888973913746214</v>
      </c>
      <c r="AM31" s="38">
        <v>0.052659658339006384</v>
      </c>
      <c r="AN31" s="38">
        <v>0.046433515345242815</v>
      </c>
      <c r="AO31" s="38">
        <v>0.05100015512757388</v>
      </c>
      <c r="AP31" s="38">
        <v>0.03944458117822568</v>
      </c>
      <c r="AQ31" s="38">
        <v>0.01457397833557899</v>
      </c>
      <c r="AR31" s="38">
        <v>0.0204185307803213</v>
      </c>
      <c r="AS31" s="38">
        <v>0.034496525571783745</v>
      </c>
      <c r="AT31" s="38">
        <v>0.011817251765334304</v>
      </c>
      <c r="AU31" s="38">
        <v>0.02858373553971491</v>
      </c>
      <c r="AV31" s="38">
        <v>0.03492286133161221</v>
      </c>
      <c r="AW31" s="38">
        <v>0.028581557105048318</v>
      </c>
      <c r="AX31" s="38">
        <v>0.045815492041573265</v>
      </c>
      <c r="AY31" s="38">
        <v>0.04497170359763991</v>
      </c>
      <c r="AZ31" s="38">
        <v>0.03750687210766304</v>
      </c>
      <c r="BA31" s="38">
        <v>0.012472552782937926</v>
      </c>
      <c r="BB31" s="38">
        <v>0.04937339988591604</v>
      </c>
      <c r="BC31" s="38">
        <v>0.04100299756342124</v>
      </c>
      <c r="BD31" s="38">
        <v>0.02192998820838258</v>
      </c>
      <c r="BE31" s="38">
        <v>0.015410001182920708</v>
      </c>
      <c r="BF31" s="38">
        <v>0.05010916704940036</v>
      </c>
      <c r="BG31" s="38">
        <v>0.030279811138092395</v>
      </c>
      <c r="BH31" s="38">
        <v>0.039602559005113766</v>
      </c>
      <c r="BI31" s="38">
        <v>0.043417184666771996</v>
      </c>
      <c r="BJ31" s="38">
        <v>0.02968978027860133</v>
      </c>
      <c r="BK31" s="38">
        <v>0.060095675092555624</v>
      </c>
      <c r="BL31" s="38">
        <v>0.03297728650470103</v>
      </c>
      <c r="BM31" s="38">
        <v>0</v>
      </c>
      <c r="BN31" s="38">
        <v>0</v>
      </c>
    </row>
    <row r="32" spans="1:66" x14ac:dyDescent="0.25">
      <c r="A32" s="36" t="s">
        <v>277</v>
      </c>
      <c r="B32" s="27" t="s">
        <v>344</v>
      </c>
      <c r="C32" s="38">
        <v>0.0277777988194079</v>
      </c>
      <c r="D32" s="38">
        <v>0.018964201084893856</v>
      </c>
      <c r="E32" s="38">
        <v>0.03351289549228576</v>
      </c>
      <c r="F32" s="38">
        <v>0.014150748750207892</v>
      </c>
      <c r="G32" s="38">
        <v>0.037085943639617786</v>
      </c>
      <c r="H32" s="38">
        <v>0.02904260319655646</v>
      </c>
      <c r="I32" s="38">
        <v>0.028618274878280947</v>
      </c>
      <c r="J32" s="38">
        <v>0.02289490678189302</v>
      </c>
      <c r="K32" s="38">
        <v>0.024853296210369125</v>
      </c>
      <c r="L32" s="38">
        <v>0.008759088354964195</v>
      </c>
      <c r="M32" s="38">
        <v>0.023585276927679387</v>
      </c>
      <c r="N32" s="38">
        <v>0.014693512265088873</v>
      </c>
      <c r="O32" s="38">
        <v>0.023544627159296557</v>
      </c>
      <c r="P32" s="38">
        <v>0.02341693526278759</v>
      </c>
      <c r="Q32" s="38">
        <v>0.018261904513215136</v>
      </c>
      <c r="R32" s="38">
        <v>0.020038755316646208</v>
      </c>
      <c r="S32" s="38">
        <v>0.023252861272564363</v>
      </c>
      <c r="T32" s="38">
        <v>0.024484626858670436</v>
      </c>
      <c r="U32" s="38">
        <v>0.01943526441658292</v>
      </c>
      <c r="V32" s="38">
        <v>0.02373236387699247</v>
      </c>
      <c r="W32" s="38">
        <v>0.028377409400713094</v>
      </c>
      <c r="X32" s="38">
        <v>0.029002580406409864</v>
      </c>
      <c r="Y32" s="38">
        <v>0.02047695297460177</v>
      </c>
      <c r="Z32" s="38">
        <v>0.010917741047830854</v>
      </c>
      <c r="AA32" s="38">
        <v>0.014569714107276413</v>
      </c>
      <c r="AB32" s="38">
        <v>0.014379918257306517</v>
      </c>
      <c r="AC32" s="38">
        <v>0.01957346911422838</v>
      </c>
      <c r="AD32" s="38">
        <v>0.013561147695361273</v>
      </c>
      <c r="AE32" s="38">
        <v>0.01143251212739951</v>
      </c>
      <c r="AF32" s="38">
        <v>1.0103232801353517</v>
      </c>
      <c r="AG32" s="38">
        <v>0.014046395813353575</v>
      </c>
      <c r="AH32" s="38">
        <v>0.011715931195034822</v>
      </c>
      <c r="AI32" s="38">
        <v>0.017113751050229265</v>
      </c>
      <c r="AJ32" s="38">
        <v>0.01137562715251573</v>
      </c>
      <c r="AK32" s="38">
        <v>0.013769714074606157</v>
      </c>
      <c r="AL32" s="38">
        <v>0.028194528348343365</v>
      </c>
      <c r="AM32" s="38">
        <v>0.010116909794023663</v>
      </c>
      <c r="AN32" s="38">
        <v>0.01680696478224101</v>
      </c>
      <c r="AO32" s="38">
        <v>0.014846768396455592</v>
      </c>
      <c r="AP32" s="38">
        <v>0.008185892501356118</v>
      </c>
      <c r="AQ32" s="38">
        <v>0.004790683363984067</v>
      </c>
      <c r="AR32" s="38">
        <v>0.007090759301318712</v>
      </c>
      <c r="AS32" s="38">
        <v>0.00819052908085383</v>
      </c>
      <c r="AT32" s="38">
        <v>0.003414206435112744</v>
      </c>
      <c r="AU32" s="38">
        <v>0.00796644655109149</v>
      </c>
      <c r="AV32" s="38">
        <v>0.01032025867657967</v>
      </c>
      <c r="AW32" s="38">
        <v>0.00928486768419672</v>
      </c>
      <c r="AX32" s="38">
        <v>0.021646723388252718</v>
      </c>
      <c r="AY32" s="38">
        <v>0.016170244785797587</v>
      </c>
      <c r="AZ32" s="38">
        <v>0.009801733335678603</v>
      </c>
      <c r="BA32" s="38">
        <v>0.004969181680211279</v>
      </c>
      <c r="BB32" s="38">
        <v>0.020288193864151358</v>
      </c>
      <c r="BC32" s="38">
        <v>0.01130235735642466</v>
      </c>
      <c r="BD32" s="38">
        <v>0.007809926794706715</v>
      </c>
      <c r="BE32" s="38">
        <v>0.00555565290539656</v>
      </c>
      <c r="BF32" s="38">
        <v>0.02014873772754765</v>
      </c>
      <c r="BG32" s="38">
        <v>0.016184377982180018</v>
      </c>
      <c r="BH32" s="38">
        <v>0.015731334774694558</v>
      </c>
      <c r="BI32" s="38">
        <v>0.014120727113596456</v>
      </c>
      <c r="BJ32" s="38">
        <v>0.011503969507044402</v>
      </c>
      <c r="BK32" s="38">
        <v>0.025604664549946313</v>
      </c>
      <c r="BL32" s="38">
        <v>0.01405857899498642</v>
      </c>
      <c r="BM32" s="38">
        <v>0</v>
      </c>
      <c r="BN32" s="38">
        <v>0</v>
      </c>
    </row>
    <row r="33" spans="1:66" x14ac:dyDescent="0.25">
      <c r="A33" s="36" t="s">
        <v>278</v>
      </c>
      <c r="B33" s="27" t="s">
        <v>345</v>
      </c>
      <c r="C33" s="38">
        <v>0.02668840709031631</v>
      </c>
      <c r="D33" s="38">
        <v>0.06075591895295055</v>
      </c>
      <c r="E33" s="38">
        <v>0.02455162886690642</v>
      </c>
      <c r="F33" s="38">
        <v>0.04394174377266245</v>
      </c>
      <c r="G33" s="38">
        <v>0.05200474180315461</v>
      </c>
      <c r="H33" s="38">
        <v>0.03578047953393388</v>
      </c>
      <c r="I33" s="38">
        <v>0.058141270553011604</v>
      </c>
      <c r="J33" s="38">
        <v>0.06613915908438917</v>
      </c>
      <c r="K33" s="38">
        <v>0.03482172844379506</v>
      </c>
      <c r="L33" s="38">
        <v>0.04016108141814317</v>
      </c>
      <c r="M33" s="38">
        <v>0.046442795414340564</v>
      </c>
      <c r="N33" s="38">
        <v>0.018139215742823563</v>
      </c>
      <c r="O33" s="38">
        <v>0.04381994073199691</v>
      </c>
      <c r="P33" s="38">
        <v>0.06649714335965808</v>
      </c>
      <c r="Q33" s="38">
        <v>0.05346285370752256</v>
      </c>
      <c r="R33" s="38">
        <v>0.03374300056332072</v>
      </c>
      <c r="S33" s="38">
        <v>0.018774303944380483</v>
      </c>
      <c r="T33" s="38">
        <v>0.03322035042665768</v>
      </c>
      <c r="U33" s="38">
        <v>0.030203363331465286</v>
      </c>
      <c r="V33" s="38">
        <v>0.03857855270325639</v>
      </c>
      <c r="W33" s="38">
        <v>0.023834839207283274</v>
      </c>
      <c r="X33" s="38">
        <v>0.037500433761680836</v>
      </c>
      <c r="Y33" s="38">
        <v>0.022912652016881162</v>
      </c>
      <c r="Z33" s="38">
        <v>0.02912832579029661</v>
      </c>
      <c r="AA33" s="38">
        <v>0.016656832900655345</v>
      </c>
      <c r="AB33" s="38">
        <v>0.03214363155829589</v>
      </c>
      <c r="AC33" s="38">
        <v>0.028941608939879068</v>
      </c>
      <c r="AD33" s="38">
        <v>0.030581087578544656</v>
      </c>
      <c r="AE33" s="38">
        <v>0.05849854853289819</v>
      </c>
      <c r="AF33" s="38">
        <v>0.03144834153917947</v>
      </c>
      <c r="AG33" s="38">
        <v>1.127287369892061</v>
      </c>
      <c r="AH33" s="38">
        <v>0.037263118939928064</v>
      </c>
      <c r="AI33" s="38">
        <v>0.03869459829208383</v>
      </c>
      <c r="AJ33" s="38">
        <v>0.11976211771852512</v>
      </c>
      <c r="AK33" s="38">
        <v>0.06554496515704755</v>
      </c>
      <c r="AL33" s="38">
        <v>0.02115331478204908</v>
      </c>
      <c r="AM33" s="38">
        <v>0.017436883169270116</v>
      </c>
      <c r="AN33" s="38">
        <v>0.016504802560304514</v>
      </c>
      <c r="AO33" s="38">
        <v>0.01518316263840494</v>
      </c>
      <c r="AP33" s="38">
        <v>0.011196388073520573</v>
      </c>
      <c r="AQ33" s="38">
        <v>0.005813527798927785</v>
      </c>
      <c r="AR33" s="38">
        <v>0.00784143181335726</v>
      </c>
      <c r="AS33" s="38">
        <v>0.011021181135375214</v>
      </c>
      <c r="AT33" s="38">
        <v>0.004371150816087872</v>
      </c>
      <c r="AU33" s="38">
        <v>0.01055840120262428</v>
      </c>
      <c r="AV33" s="38">
        <v>0.011989190390694819</v>
      </c>
      <c r="AW33" s="38">
        <v>0.01157198170394024</v>
      </c>
      <c r="AX33" s="38">
        <v>0.01873844316121977</v>
      </c>
      <c r="AY33" s="38">
        <v>0.017501648743442122</v>
      </c>
      <c r="AZ33" s="38">
        <v>0.016953263314086187</v>
      </c>
      <c r="BA33" s="38">
        <v>0.0050631196115981806</v>
      </c>
      <c r="BB33" s="38">
        <v>0.0953685678804366</v>
      </c>
      <c r="BC33" s="38">
        <v>0.014043392336249072</v>
      </c>
      <c r="BD33" s="38">
        <v>0.014213789247027772</v>
      </c>
      <c r="BE33" s="38">
        <v>0.017125353710588872</v>
      </c>
      <c r="BF33" s="38">
        <v>0.011722619388687176</v>
      </c>
      <c r="BG33" s="38">
        <v>0.010658029141945692</v>
      </c>
      <c r="BH33" s="38">
        <v>0.01364393716267171</v>
      </c>
      <c r="BI33" s="38">
        <v>0.01721738804199604</v>
      </c>
      <c r="BJ33" s="38">
        <v>0.019885117067275027</v>
      </c>
      <c r="BK33" s="38">
        <v>0.021035150137625667</v>
      </c>
      <c r="BL33" s="38">
        <v>0.011794193101499565</v>
      </c>
      <c r="BM33" s="38">
        <v>0</v>
      </c>
      <c r="BN33" s="38">
        <v>0</v>
      </c>
    </row>
    <row r="34" spans="1:66" x14ac:dyDescent="0.25">
      <c r="A34" s="36" t="s">
        <v>136</v>
      </c>
      <c r="B34" s="27" t="s">
        <v>346</v>
      </c>
      <c r="C34" s="38">
        <v>0.002356721956843113</v>
      </c>
      <c r="D34" s="38">
        <v>0.005948536803957485</v>
      </c>
      <c r="E34" s="38">
        <v>0.005665268182714744</v>
      </c>
      <c r="F34" s="38">
        <v>0.005061548208200876</v>
      </c>
      <c r="G34" s="38">
        <v>0.004733434679717891</v>
      </c>
      <c r="H34" s="38">
        <v>0.003323842371103534</v>
      </c>
      <c r="I34" s="38">
        <v>0.005542776342823288</v>
      </c>
      <c r="J34" s="38">
        <v>0.007553903289637949</v>
      </c>
      <c r="K34" s="38">
        <v>0.0032021381018115086</v>
      </c>
      <c r="L34" s="38">
        <v>0.005932430935779459</v>
      </c>
      <c r="M34" s="38">
        <v>0.005928297176245447</v>
      </c>
      <c r="N34" s="38">
        <v>0.003013401502212465</v>
      </c>
      <c r="O34" s="38">
        <v>0.004135312401005329</v>
      </c>
      <c r="P34" s="38">
        <v>0.005518315789189507</v>
      </c>
      <c r="Q34" s="38">
        <v>0.006610742381868127</v>
      </c>
      <c r="R34" s="38">
        <v>0.003783895152739148</v>
      </c>
      <c r="S34" s="38">
        <v>0.0035713151161019334</v>
      </c>
      <c r="T34" s="38">
        <v>0.004303914299772206</v>
      </c>
      <c r="U34" s="38">
        <v>0.004124213662744175</v>
      </c>
      <c r="V34" s="38">
        <v>0.004288627951491194</v>
      </c>
      <c r="W34" s="38">
        <v>0.0027473358459036306</v>
      </c>
      <c r="X34" s="38">
        <v>0.0035190235512938942</v>
      </c>
      <c r="Y34" s="38">
        <v>0.0026182559955726117</v>
      </c>
      <c r="Z34" s="38">
        <v>0.002283505409311065</v>
      </c>
      <c r="AA34" s="38">
        <v>0.0017067654516578431</v>
      </c>
      <c r="AB34" s="38">
        <v>0.0030296001740038343</v>
      </c>
      <c r="AC34" s="38">
        <v>0.0026653240695411564</v>
      </c>
      <c r="AD34" s="38">
        <v>0.0028767550466581885</v>
      </c>
      <c r="AE34" s="38">
        <v>0.0064234391013994335</v>
      </c>
      <c r="AF34" s="38">
        <v>0.0018409406271207135</v>
      </c>
      <c r="AG34" s="38">
        <v>0.008521732247717174</v>
      </c>
      <c r="AH34" s="38">
        <v>1.1095946057258583</v>
      </c>
      <c r="AI34" s="38">
        <v>0.005630197949579137</v>
      </c>
      <c r="AJ34" s="38">
        <v>0.015188777428566658</v>
      </c>
      <c r="AK34" s="38">
        <v>0.005237247112834837</v>
      </c>
      <c r="AL34" s="38">
        <v>0.002127880545264942</v>
      </c>
      <c r="AM34" s="38">
        <v>0.0017380079774466952</v>
      </c>
      <c r="AN34" s="38">
        <v>0.0016151097024342251</v>
      </c>
      <c r="AO34" s="38">
        <v>0.0018994054720463194</v>
      </c>
      <c r="AP34" s="38">
        <v>0.00114985145635896</v>
      </c>
      <c r="AQ34" s="38">
        <v>0.000554548629003053</v>
      </c>
      <c r="AR34" s="38">
        <v>0.0007204640649395576</v>
      </c>
      <c r="AS34" s="38">
        <v>0.00102625845896929</v>
      </c>
      <c r="AT34" s="38">
        <v>0.00040750769586205796</v>
      </c>
      <c r="AU34" s="38">
        <v>0.0010914163988561519</v>
      </c>
      <c r="AV34" s="38">
        <v>0.0011874125781418476</v>
      </c>
      <c r="AW34" s="38">
        <v>0.0010106293807903301</v>
      </c>
      <c r="AX34" s="38">
        <v>0.0016606072543147719</v>
      </c>
      <c r="AY34" s="38">
        <v>0.001635649291586676</v>
      </c>
      <c r="AZ34" s="38">
        <v>0.002263374274221215</v>
      </c>
      <c r="BA34" s="38">
        <v>0.0005520579085632909</v>
      </c>
      <c r="BB34" s="38">
        <v>0.024599148103357112</v>
      </c>
      <c r="BC34" s="38">
        <v>0.0014805624950589172</v>
      </c>
      <c r="BD34" s="38">
        <v>0.001019799943453075</v>
      </c>
      <c r="BE34" s="38">
        <v>0.0007456672050436947</v>
      </c>
      <c r="BF34" s="38">
        <v>0.0013157697015789092</v>
      </c>
      <c r="BG34" s="38">
        <v>0.0010374490110944838</v>
      </c>
      <c r="BH34" s="38">
        <v>0.0013635253194693316</v>
      </c>
      <c r="BI34" s="38">
        <v>0.001637701336707392</v>
      </c>
      <c r="BJ34" s="38">
        <v>0.001186856812407155</v>
      </c>
      <c r="BK34" s="38">
        <v>0.0017335590182695577</v>
      </c>
      <c r="BL34" s="38">
        <v>0.0011011027513479423</v>
      </c>
      <c r="BM34" s="38">
        <v>0</v>
      </c>
      <c r="BN34" s="38">
        <v>0</v>
      </c>
    </row>
    <row r="35" spans="1:66" x14ac:dyDescent="0.25">
      <c r="A35" s="36" t="s">
        <v>139</v>
      </c>
      <c r="B35" s="27" t="s">
        <v>347</v>
      </c>
      <c r="C35" s="38">
        <v>0.00179393871630619</v>
      </c>
      <c r="D35" s="38">
        <v>0.0017122287541846731</v>
      </c>
      <c r="E35" s="38">
        <v>0.006061577946743247</v>
      </c>
      <c r="F35" s="38">
        <v>0.002075452865612403</v>
      </c>
      <c r="G35" s="38">
        <v>0.002758154903309272</v>
      </c>
      <c r="H35" s="38">
        <v>0.0026160471649711355</v>
      </c>
      <c r="I35" s="38">
        <v>0.002252659405079013</v>
      </c>
      <c r="J35" s="38">
        <v>0.0027353877878753333</v>
      </c>
      <c r="K35" s="38">
        <v>0.0032069212838871292</v>
      </c>
      <c r="L35" s="38">
        <v>0.0012832381133120639</v>
      </c>
      <c r="M35" s="38">
        <v>0.0034500040968059122</v>
      </c>
      <c r="N35" s="38">
        <v>0.002525772649487267</v>
      </c>
      <c r="O35" s="38">
        <v>0.0027172962627773</v>
      </c>
      <c r="P35" s="38">
        <v>0.0028337466039616353</v>
      </c>
      <c r="Q35" s="38">
        <v>0.0023691395787920106</v>
      </c>
      <c r="R35" s="38">
        <v>0.0031302298949498863</v>
      </c>
      <c r="S35" s="38">
        <v>0.008210614887180738</v>
      </c>
      <c r="T35" s="38">
        <v>0.005421352315040039</v>
      </c>
      <c r="U35" s="38">
        <v>0.005740705573772707</v>
      </c>
      <c r="V35" s="38">
        <v>0.004213400353833996</v>
      </c>
      <c r="W35" s="38">
        <v>0.004942044748433573</v>
      </c>
      <c r="X35" s="38">
        <v>0.0034958541357946768</v>
      </c>
      <c r="Y35" s="38">
        <v>0.004546567392225589</v>
      </c>
      <c r="Z35" s="38">
        <v>0.001977872168520216</v>
      </c>
      <c r="AA35" s="38">
        <v>0.00199761373977018</v>
      </c>
      <c r="AB35" s="38">
        <v>0.0021903048292814414</v>
      </c>
      <c r="AC35" s="38">
        <v>0.0021344949498276426</v>
      </c>
      <c r="AD35" s="38">
        <v>0.0020601641028850396</v>
      </c>
      <c r="AE35" s="38">
        <v>0.0028904813462205243</v>
      </c>
      <c r="AF35" s="38">
        <v>0.002352350696834989</v>
      </c>
      <c r="AG35" s="38">
        <v>0.0030623231159584065</v>
      </c>
      <c r="AH35" s="38">
        <v>0.004447290237754272</v>
      </c>
      <c r="AI35" s="38">
        <v>1.080121743092419</v>
      </c>
      <c r="AJ35" s="38">
        <v>0.007096359567682505</v>
      </c>
      <c r="AK35" s="38">
        <v>0.019791173844165</v>
      </c>
      <c r="AL35" s="38">
        <v>0.0020999871887510506</v>
      </c>
      <c r="AM35" s="38">
        <v>0.001985543180435481</v>
      </c>
      <c r="AN35" s="38">
        <v>0.004106526089556962</v>
      </c>
      <c r="AO35" s="38">
        <v>0.0028033854510857554</v>
      </c>
      <c r="AP35" s="38">
        <v>0.002189528920920463</v>
      </c>
      <c r="AQ35" s="38">
        <v>0.0031457477983369317</v>
      </c>
      <c r="AR35" s="38">
        <v>0.004874622750731034</v>
      </c>
      <c r="AS35" s="38">
        <v>0.007060547228620176</v>
      </c>
      <c r="AT35" s="38">
        <v>0.0005471239423580485</v>
      </c>
      <c r="AU35" s="38">
        <v>0.0030214646576092997</v>
      </c>
      <c r="AV35" s="38">
        <v>0.0029871891937665396</v>
      </c>
      <c r="AW35" s="38">
        <v>0.002770879097993597</v>
      </c>
      <c r="AX35" s="38">
        <v>0.0031426722545609153</v>
      </c>
      <c r="AY35" s="38">
        <v>0.002879310567103149</v>
      </c>
      <c r="AZ35" s="38">
        <v>0.002968048375679527</v>
      </c>
      <c r="BA35" s="38">
        <v>0.0011175928247017083</v>
      </c>
      <c r="BB35" s="38">
        <v>0.09660263341826368</v>
      </c>
      <c r="BC35" s="38">
        <v>0.0021864890963528517</v>
      </c>
      <c r="BD35" s="38">
        <v>0.002248648174974392</v>
      </c>
      <c r="BE35" s="38">
        <v>0.001223047972433741</v>
      </c>
      <c r="BF35" s="38">
        <v>0.001439164183351755</v>
      </c>
      <c r="BG35" s="38">
        <v>0.0012910185807825558</v>
      </c>
      <c r="BH35" s="38">
        <v>0.003148096039991424</v>
      </c>
      <c r="BI35" s="38">
        <v>0.0036173720934752347</v>
      </c>
      <c r="BJ35" s="38">
        <v>0.004996530791954284</v>
      </c>
      <c r="BK35" s="38">
        <v>0.0022584477822546706</v>
      </c>
      <c r="BL35" s="38">
        <v>0.0018031883033746974</v>
      </c>
      <c r="BM35" s="38">
        <v>0</v>
      </c>
      <c r="BN35" s="38">
        <v>0</v>
      </c>
    </row>
    <row r="36" spans="1:66" x14ac:dyDescent="0.25">
      <c r="A36" s="36" t="s">
        <v>279</v>
      </c>
      <c r="B36" s="27" t="s">
        <v>348</v>
      </c>
      <c r="C36" s="38">
        <v>0.0214853423034944</v>
      </c>
      <c r="D36" s="38">
        <v>0.027520974982333628</v>
      </c>
      <c r="E36" s="38">
        <v>0.03459623928179738</v>
      </c>
      <c r="F36" s="38">
        <v>0.03522249790726289</v>
      </c>
      <c r="G36" s="38">
        <v>0.049472082966152735</v>
      </c>
      <c r="H36" s="38">
        <v>0.03392689806009536</v>
      </c>
      <c r="I36" s="38">
        <v>0.04010261475391189</v>
      </c>
      <c r="J36" s="38">
        <v>0.05520610744750376</v>
      </c>
      <c r="K36" s="38">
        <v>0.03017823334935038</v>
      </c>
      <c r="L36" s="38">
        <v>0.03038643040280577</v>
      </c>
      <c r="M36" s="38">
        <v>0.04026981801094082</v>
      </c>
      <c r="N36" s="38">
        <v>0.017271354591158538</v>
      </c>
      <c r="O36" s="38">
        <v>0.0351704275159679</v>
      </c>
      <c r="P36" s="38">
        <v>0.04817726054168448</v>
      </c>
      <c r="Q36" s="38">
        <v>0.0379562708887781</v>
      </c>
      <c r="R36" s="38">
        <v>0.028160938990295165</v>
      </c>
      <c r="S36" s="38">
        <v>0.02093620912410489</v>
      </c>
      <c r="T36" s="38">
        <v>0.030191785403663445</v>
      </c>
      <c r="U36" s="38">
        <v>0.032653937302163066</v>
      </c>
      <c r="V36" s="38">
        <v>0.03589385571581083</v>
      </c>
      <c r="W36" s="38">
        <v>0.024243571890548946</v>
      </c>
      <c r="X36" s="38">
        <v>0.030952426747060124</v>
      </c>
      <c r="Y36" s="38">
        <v>0.02274287450158271</v>
      </c>
      <c r="Z36" s="38">
        <v>0.024310909386370514</v>
      </c>
      <c r="AA36" s="38">
        <v>0.016285781420020875</v>
      </c>
      <c r="AB36" s="38">
        <v>0.028673199407624438</v>
      </c>
      <c r="AC36" s="38">
        <v>0.023771212039124977</v>
      </c>
      <c r="AD36" s="38">
        <v>0.03089790595463313</v>
      </c>
      <c r="AE36" s="38">
        <v>0.07791665238405303</v>
      </c>
      <c r="AF36" s="38">
        <v>0.03574712088346079</v>
      </c>
      <c r="AG36" s="38">
        <v>0.14530329873214107</v>
      </c>
      <c r="AH36" s="38">
        <v>0.19221422822353998</v>
      </c>
      <c r="AI36" s="38">
        <v>0.1306348575891727</v>
      </c>
      <c r="AJ36" s="38">
        <v>1.258795934187547</v>
      </c>
      <c r="AK36" s="38">
        <v>0.17346450304753383</v>
      </c>
      <c r="AL36" s="38">
        <v>0.020050231586502005</v>
      </c>
      <c r="AM36" s="38">
        <v>0.020230972779442805</v>
      </c>
      <c r="AN36" s="38">
        <v>0.01472999515056319</v>
      </c>
      <c r="AO36" s="38">
        <v>0.019925208152243683</v>
      </c>
      <c r="AP36" s="38">
        <v>0.012427371301748088</v>
      </c>
      <c r="AQ36" s="38">
        <v>0.0062365919496521465</v>
      </c>
      <c r="AR36" s="38">
        <v>0.008536099494864079</v>
      </c>
      <c r="AS36" s="38">
        <v>0.012569882404482964</v>
      </c>
      <c r="AT36" s="38">
        <v>0.004201837981738125</v>
      </c>
      <c r="AU36" s="38">
        <v>0.012907062971226381</v>
      </c>
      <c r="AV36" s="38">
        <v>0.012296591171383302</v>
      </c>
      <c r="AW36" s="38">
        <v>0.009407393657560647</v>
      </c>
      <c r="AX36" s="38">
        <v>0.017991960029975555</v>
      </c>
      <c r="AY36" s="38">
        <v>0.0209532398606673</v>
      </c>
      <c r="AZ36" s="38">
        <v>0.01914083606746909</v>
      </c>
      <c r="BA36" s="38">
        <v>0.005949517051139907</v>
      </c>
      <c r="BB36" s="38">
        <v>0.047770190833042445</v>
      </c>
      <c r="BC36" s="38">
        <v>0.015735104230526837</v>
      </c>
      <c r="BD36" s="38">
        <v>0.010482147812325161</v>
      </c>
      <c r="BE36" s="38">
        <v>0.00712621180266436</v>
      </c>
      <c r="BF36" s="38">
        <v>0.009877554705318854</v>
      </c>
      <c r="BG36" s="38">
        <v>0.008188965019963615</v>
      </c>
      <c r="BH36" s="38">
        <v>0.012914630190548334</v>
      </c>
      <c r="BI36" s="38">
        <v>0.015236149293747933</v>
      </c>
      <c r="BJ36" s="38">
        <v>0.012294704563099343</v>
      </c>
      <c r="BK36" s="38">
        <v>0.02113470244235634</v>
      </c>
      <c r="BL36" s="38">
        <v>0.01126246771936519</v>
      </c>
      <c r="BM36" s="38">
        <v>0</v>
      </c>
      <c r="BN36" s="38">
        <v>0</v>
      </c>
    </row>
    <row r="37" spans="1:66" x14ac:dyDescent="0.25">
      <c r="A37" s="36" t="s">
        <v>280</v>
      </c>
      <c r="B37" s="27" t="s">
        <v>349</v>
      </c>
      <c r="C37" s="38">
        <v>0.003684459685152173</v>
      </c>
      <c r="D37" s="38">
        <v>0.003272170346225709</v>
      </c>
      <c r="E37" s="38">
        <v>0.0035882744929686436</v>
      </c>
      <c r="F37" s="38">
        <v>0.003671305588999712</v>
      </c>
      <c r="G37" s="38">
        <v>0.005561907493255123</v>
      </c>
      <c r="H37" s="38">
        <v>0.005926037526979384</v>
      </c>
      <c r="I37" s="38">
        <v>0.004837711883024816</v>
      </c>
      <c r="J37" s="38">
        <v>0.00583203873135764</v>
      </c>
      <c r="K37" s="38">
        <v>0.0094933801271812</v>
      </c>
      <c r="L37" s="38">
        <v>0.0029237695595583676</v>
      </c>
      <c r="M37" s="38">
        <v>0.009133860314920488</v>
      </c>
      <c r="N37" s="38">
        <v>0.0059260703856440795</v>
      </c>
      <c r="O37" s="38">
        <v>0.00619006695706989</v>
      </c>
      <c r="P37" s="38">
        <v>0.005288394795430703</v>
      </c>
      <c r="Q37" s="38">
        <v>0.0046592600966226996</v>
      </c>
      <c r="R37" s="38">
        <v>0.005426299072412575</v>
      </c>
      <c r="S37" s="38">
        <v>0.00718809047008735</v>
      </c>
      <c r="T37" s="38">
        <v>0.009233380941300445</v>
      </c>
      <c r="U37" s="38">
        <v>0.008492538470804703</v>
      </c>
      <c r="V37" s="38">
        <v>0.006362453517894496</v>
      </c>
      <c r="W37" s="38">
        <v>0.004318449242800346</v>
      </c>
      <c r="X37" s="38">
        <v>0.007604903041060191</v>
      </c>
      <c r="Y37" s="38">
        <v>0.005657889078372391</v>
      </c>
      <c r="Z37" s="38">
        <v>0.0045402110322030195</v>
      </c>
      <c r="AA37" s="38">
        <v>0.009577927743730362</v>
      </c>
      <c r="AB37" s="38">
        <v>0.006382730151295158</v>
      </c>
      <c r="AC37" s="38">
        <v>0.004371330171795134</v>
      </c>
      <c r="AD37" s="38">
        <v>0.006552978228819137</v>
      </c>
      <c r="AE37" s="38">
        <v>0.010305664496991569</v>
      </c>
      <c r="AF37" s="38">
        <v>0.019768495051887856</v>
      </c>
      <c r="AG37" s="38">
        <v>0.009216321927768294</v>
      </c>
      <c r="AH37" s="38">
        <v>0.004899338201025576</v>
      </c>
      <c r="AI37" s="38">
        <v>0.007012690484671673</v>
      </c>
      <c r="AJ37" s="38">
        <v>0.011062004972163753</v>
      </c>
      <c r="AK37" s="38">
        <v>1.105735017095567</v>
      </c>
      <c r="AL37" s="38">
        <v>0.006712072583333226</v>
      </c>
      <c r="AM37" s="38">
        <v>0.009657580643360711</v>
      </c>
      <c r="AN37" s="38">
        <v>0.006514729870010068</v>
      </c>
      <c r="AO37" s="38">
        <v>0.018586269144073932</v>
      </c>
      <c r="AP37" s="38">
        <v>0.004701516866405405</v>
      </c>
      <c r="AQ37" s="38">
        <v>0.006051252824971848</v>
      </c>
      <c r="AR37" s="38">
        <v>0.0074914279958447245</v>
      </c>
      <c r="AS37" s="38">
        <v>0.009348500116430037</v>
      </c>
      <c r="AT37" s="38">
        <v>0.0014244019247030908</v>
      </c>
      <c r="AU37" s="38">
        <v>0.007283650394840934</v>
      </c>
      <c r="AV37" s="38">
        <v>0.004871237804803017</v>
      </c>
      <c r="AW37" s="38">
        <v>0.0035359298837147266</v>
      </c>
      <c r="AX37" s="38">
        <v>0.008364866438519289</v>
      </c>
      <c r="AY37" s="38">
        <v>0.008306490023857398</v>
      </c>
      <c r="AZ37" s="38">
        <v>0.0046808316413458565</v>
      </c>
      <c r="BA37" s="38">
        <v>0.00774394317614249</v>
      </c>
      <c r="BB37" s="38">
        <v>0.00797839700113087</v>
      </c>
      <c r="BC37" s="38">
        <v>0.006603452301451216</v>
      </c>
      <c r="BD37" s="38">
        <v>0.007389026070520281</v>
      </c>
      <c r="BE37" s="38">
        <v>0.0022268145533501523</v>
      </c>
      <c r="BF37" s="38">
        <v>0.003324269271490982</v>
      </c>
      <c r="BG37" s="38">
        <v>0.004122843178691763</v>
      </c>
      <c r="BH37" s="38">
        <v>0.0073714478758602296</v>
      </c>
      <c r="BI37" s="38">
        <v>0.005949812557947997</v>
      </c>
      <c r="BJ37" s="38">
        <v>0.008005348436910182</v>
      </c>
      <c r="BK37" s="38">
        <v>0.0063415857718946145</v>
      </c>
      <c r="BL37" s="38">
        <v>0.004841107874454886</v>
      </c>
      <c r="BM37" s="38">
        <v>0</v>
      </c>
      <c r="BN37" s="38">
        <v>0</v>
      </c>
    </row>
    <row r="38" spans="1:66" x14ac:dyDescent="0.25">
      <c r="A38" s="36" t="s">
        <v>281</v>
      </c>
      <c r="B38" s="27" t="s">
        <v>350</v>
      </c>
      <c r="C38" s="38">
        <v>0.0057433264668983325</v>
      </c>
      <c r="D38" s="38">
        <v>0.004981593589703402</v>
      </c>
      <c r="E38" s="38">
        <v>0.008264384161832115</v>
      </c>
      <c r="F38" s="38">
        <v>0.007678950703390423</v>
      </c>
      <c r="G38" s="38">
        <v>0.008705603051842512</v>
      </c>
      <c r="H38" s="38">
        <v>0.009316213310014743</v>
      </c>
      <c r="I38" s="38">
        <v>0.011220470888177455</v>
      </c>
      <c r="J38" s="38">
        <v>0.008433956678453867</v>
      </c>
      <c r="K38" s="38">
        <v>0.009616207143822022</v>
      </c>
      <c r="L38" s="38">
        <v>0.00449245755757956</v>
      </c>
      <c r="M38" s="38">
        <v>0.008768780968374797</v>
      </c>
      <c r="N38" s="38">
        <v>0.0066766047493739015</v>
      </c>
      <c r="O38" s="38">
        <v>0.00745339673061684</v>
      </c>
      <c r="P38" s="38">
        <v>0.008506698884647071</v>
      </c>
      <c r="Q38" s="38">
        <v>0.007357361353200737</v>
      </c>
      <c r="R38" s="38">
        <v>0.008422915760179266</v>
      </c>
      <c r="S38" s="38">
        <v>0.0060765858107462625</v>
      </c>
      <c r="T38" s="38">
        <v>0.008267982101348997</v>
      </c>
      <c r="U38" s="38">
        <v>0.008784372515845112</v>
      </c>
      <c r="V38" s="38">
        <v>0.007032112129721012</v>
      </c>
      <c r="W38" s="38">
        <v>0.007925268077886216</v>
      </c>
      <c r="X38" s="38">
        <v>0.008327275928105667</v>
      </c>
      <c r="Y38" s="38">
        <v>0.012614245509060259</v>
      </c>
      <c r="Z38" s="38">
        <v>0.0067143299105017935</v>
      </c>
      <c r="AA38" s="38">
        <v>0.011635655164898688</v>
      </c>
      <c r="AB38" s="38">
        <v>0.008090208354601076</v>
      </c>
      <c r="AC38" s="38">
        <v>0.011735242032930871</v>
      </c>
      <c r="AD38" s="38">
        <v>0.009402738502671237</v>
      </c>
      <c r="AE38" s="38">
        <v>0.012751494885988101</v>
      </c>
      <c r="AF38" s="38">
        <v>0.007996819555335138</v>
      </c>
      <c r="AG38" s="38">
        <v>0.016623240446727687</v>
      </c>
      <c r="AH38" s="38">
        <v>0.008881180773320027</v>
      </c>
      <c r="AI38" s="38">
        <v>0.03715866304505868</v>
      </c>
      <c r="AJ38" s="38">
        <v>0.018822044219123014</v>
      </c>
      <c r="AK38" s="38">
        <v>0.009789328824695083</v>
      </c>
      <c r="AL38" s="38">
        <v>1.0152175285384377</v>
      </c>
      <c r="AM38" s="38">
        <v>0.00803131769411977</v>
      </c>
      <c r="AN38" s="38">
        <v>0.022997491788848187</v>
      </c>
      <c r="AO38" s="38">
        <v>0.011894024391626531</v>
      </c>
      <c r="AP38" s="38">
        <v>0.00980116397477146</v>
      </c>
      <c r="AQ38" s="38">
        <v>0.007742447628978714</v>
      </c>
      <c r="AR38" s="38">
        <v>0.009768162344258665</v>
      </c>
      <c r="AS38" s="38">
        <v>0.016688634548459445</v>
      </c>
      <c r="AT38" s="38">
        <v>0.002533046942556446</v>
      </c>
      <c r="AU38" s="38">
        <v>0.012438818011577127</v>
      </c>
      <c r="AV38" s="38">
        <v>0.009965762066802566</v>
      </c>
      <c r="AW38" s="38">
        <v>0.006596779772848904</v>
      </c>
      <c r="AX38" s="38">
        <v>0.013516119677193628</v>
      </c>
      <c r="AY38" s="38">
        <v>0.012200955211425552</v>
      </c>
      <c r="AZ38" s="38">
        <v>0.008365717353727826</v>
      </c>
      <c r="BA38" s="38">
        <v>0.00704332805007345</v>
      </c>
      <c r="BB38" s="38">
        <v>0.17224186161634894</v>
      </c>
      <c r="BC38" s="38">
        <v>0.014659240602146182</v>
      </c>
      <c r="BD38" s="38">
        <v>0.00853863877264567</v>
      </c>
      <c r="BE38" s="38">
        <v>0.007866299492946068</v>
      </c>
      <c r="BF38" s="38">
        <v>0.008199767449491227</v>
      </c>
      <c r="BG38" s="38">
        <v>0.014950514016233828</v>
      </c>
      <c r="BH38" s="38">
        <v>0.016499632422126716</v>
      </c>
      <c r="BI38" s="38">
        <v>0.02603003000777754</v>
      </c>
      <c r="BJ38" s="38">
        <v>0.027240626088682093</v>
      </c>
      <c r="BK38" s="38">
        <v>0.012430368338358954</v>
      </c>
      <c r="BL38" s="38">
        <v>0.011859228373728591</v>
      </c>
      <c r="BM38" s="38">
        <v>0</v>
      </c>
      <c r="BN38" s="38">
        <v>0</v>
      </c>
    </row>
    <row r="39" spans="1:66" x14ac:dyDescent="0.25">
      <c r="A39" s="36" t="s">
        <v>282</v>
      </c>
      <c r="B39" s="27" t="s">
        <v>351</v>
      </c>
      <c r="C39" s="38">
        <v>0.002421847548107552</v>
      </c>
      <c r="D39" s="38">
        <v>0.0018935115617011301</v>
      </c>
      <c r="E39" s="38">
        <v>0.0021478000074805666</v>
      </c>
      <c r="F39" s="38">
        <v>0.003484744961800611</v>
      </c>
      <c r="G39" s="38">
        <v>0.0037113029803241453</v>
      </c>
      <c r="H39" s="38">
        <v>0.003154510528527168</v>
      </c>
      <c r="I39" s="38">
        <v>0.0028591792463929177</v>
      </c>
      <c r="J39" s="38">
        <v>0.004580096549721329</v>
      </c>
      <c r="K39" s="38">
        <v>0.00843892628646678</v>
      </c>
      <c r="L39" s="38">
        <v>0.00176254744062451</v>
      </c>
      <c r="M39" s="38">
        <v>0.003773327910145686</v>
      </c>
      <c r="N39" s="38">
        <v>0.003521422690999306</v>
      </c>
      <c r="O39" s="38">
        <v>0.003160336381556147</v>
      </c>
      <c r="P39" s="38">
        <v>0.0030388171485182646</v>
      </c>
      <c r="Q39" s="38">
        <v>0.0028704223078289</v>
      </c>
      <c r="R39" s="38">
        <v>0.0030242774587847378</v>
      </c>
      <c r="S39" s="38">
        <v>0.003960658132849339</v>
      </c>
      <c r="T39" s="38">
        <v>0.004218728677995995</v>
      </c>
      <c r="U39" s="38">
        <v>0.0033194036551361145</v>
      </c>
      <c r="V39" s="38">
        <v>0.0035167511017684173</v>
      </c>
      <c r="W39" s="38">
        <v>0.00360858987092052</v>
      </c>
      <c r="X39" s="38">
        <v>0.003314329651778686</v>
      </c>
      <c r="Y39" s="38">
        <v>0.003035872830433956</v>
      </c>
      <c r="Z39" s="38">
        <v>0.002428258856470097</v>
      </c>
      <c r="AA39" s="38">
        <v>0.003136506064916474</v>
      </c>
      <c r="AB39" s="38">
        <v>0.0043250353434394736</v>
      </c>
      <c r="AC39" s="38">
        <v>0.0027396971929238294</v>
      </c>
      <c r="AD39" s="38">
        <v>0.0038243079698812403</v>
      </c>
      <c r="AE39" s="38">
        <v>0.004757957055131973</v>
      </c>
      <c r="AF39" s="38">
        <v>0.004715920132492136</v>
      </c>
      <c r="AG39" s="38">
        <v>0.0029139185829398892</v>
      </c>
      <c r="AH39" s="38">
        <v>0.002662268159179908</v>
      </c>
      <c r="AI39" s="38">
        <v>0.004396609044235916</v>
      </c>
      <c r="AJ39" s="38">
        <v>0.0031593842367462215</v>
      </c>
      <c r="AK39" s="38">
        <v>0.004586213635748866</v>
      </c>
      <c r="AL39" s="38">
        <v>0.0033246186426415044</v>
      </c>
      <c r="AM39" s="38">
        <v>1.0272992041864817</v>
      </c>
      <c r="AN39" s="38">
        <v>0.00945556586139021</v>
      </c>
      <c r="AO39" s="38">
        <v>0.0074896193139781</v>
      </c>
      <c r="AP39" s="38">
        <v>0.011894584134082628</v>
      </c>
      <c r="AQ39" s="38">
        <v>0.007027435203226384</v>
      </c>
      <c r="AR39" s="38">
        <v>0.008278973030297943</v>
      </c>
      <c r="AS39" s="38">
        <v>0.01251919288393081</v>
      </c>
      <c r="AT39" s="38">
        <v>0.001218119499720004</v>
      </c>
      <c r="AU39" s="38">
        <v>0.0071553686157609766</v>
      </c>
      <c r="AV39" s="38">
        <v>0.007187311814486534</v>
      </c>
      <c r="AW39" s="38">
        <v>0.006430061294529655</v>
      </c>
      <c r="AX39" s="38">
        <v>0.028194192535990446</v>
      </c>
      <c r="AY39" s="38">
        <v>0.007966683658181786</v>
      </c>
      <c r="AZ39" s="38">
        <v>0.004669835107953678</v>
      </c>
      <c r="BA39" s="38">
        <v>0.003337461828188307</v>
      </c>
      <c r="BB39" s="38">
        <v>0.007069590582454498</v>
      </c>
      <c r="BC39" s="38">
        <v>0.0061669294956631475</v>
      </c>
      <c r="BD39" s="38">
        <v>0.00486507648740939</v>
      </c>
      <c r="BE39" s="38">
        <v>0.005927785143199076</v>
      </c>
      <c r="BF39" s="38">
        <v>0.0031352226969774493</v>
      </c>
      <c r="BG39" s="38">
        <v>0.003723978674653889</v>
      </c>
      <c r="BH39" s="38">
        <v>0.012836576618727088</v>
      </c>
      <c r="BI39" s="38">
        <v>0.008963182125183355</v>
      </c>
      <c r="BJ39" s="38">
        <v>0.010878949462700849</v>
      </c>
      <c r="BK39" s="38">
        <v>0.0037963839616792874</v>
      </c>
      <c r="BL39" s="38">
        <v>0.0030691769273276572</v>
      </c>
      <c r="BM39" s="38">
        <v>0</v>
      </c>
      <c r="BN39" s="38">
        <v>0</v>
      </c>
    </row>
    <row r="40" spans="1:66" x14ac:dyDescent="0.25">
      <c r="A40" s="36" t="s">
        <v>283</v>
      </c>
      <c r="B40" s="27" t="s">
        <v>352</v>
      </c>
      <c r="C40" s="38">
        <v>0.0022755153069253424</v>
      </c>
      <c r="D40" s="38">
        <v>0.001591278469323706</v>
      </c>
      <c r="E40" s="38">
        <v>0.0026845850792449246</v>
      </c>
      <c r="F40" s="38">
        <v>0.0021669119890839147</v>
      </c>
      <c r="G40" s="38">
        <v>0.005612448401784281</v>
      </c>
      <c r="H40" s="38">
        <v>0.0036687577660621026</v>
      </c>
      <c r="I40" s="38">
        <v>0.002808306718119812</v>
      </c>
      <c r="J40" s="38">
        <v>0.0034795565524771157</v>
      </c>
      <c r="K40" s="38">
        <v>0.00426984816333225</v>
      </c>
      <c r="L40" s="38">
        <v>0.0015984137920610946</v>
      </c>
      <c r="M40" s="38">
        <v>0.004056143352984416</v>
      </c>
      <c r="N40" s="38">
        <v>0.0044925333664244645</v>
      </c>
      <c r="O40" s="38">
        <v>0.003051713919055089</v>
      </c>
      <c r="P40" s="38">
        <v>0.0030855518747506866</v>
      </c>
      <c r="Q40" s="38">
        <v>0.0024592253506966243</v>
      </c>
      <c r="R40" s="38">
        <v>0.002666790653380311</v>
      </c>
      <c r="S40" s="38">
        <v>0.0028556460860876113</v>
      </c>
      <c r="T40" s="38">
        <v>0.003195472229971148</v>
      </c>
      <c r="U40" s="38">
        <v>0.002755876448463833</v>
      </c>
      <c r="V40" s="38">
        <v>0.0032090678818962937</v>
      </c>
      <c r="W40" s="38">
        <v>0.004052358059057558</v>
      </c>
      <c r="X40" s="38">
        <v>0.003425002551776569</v>
      </c>
      <c r="Y40" s="38">
        <v>0.002981672757070691</v>
      </c>
      <c r="Z40" s="38">
        <v>0.0023224107760266783</v>
      </c>
      <c r="AA40" s="38">
        <v>0.0032951886605324973</v>
      </c>
      <c r="AB40" s="38">
        <v>0.003116309635698759</v>
      </c>
      <c r="AC40" s="38">
        <v>0.0028754603693937576</v>
      </c>
      <c r="AD40" s="38">
        <v>0.0046118853160135075</v>
      </c>
      <c r="AE40" s="38">
        <v>0.006077618187889419</v>
      </c>
      <c r="AF40" s="38">
        <v>0.006054733903809989</v>
      </c>
      <c r="AG40" s="38">
        <v>0.00307640322441477</v>
      </c>
      <c r="AH40" s="38">
        <v>0.0025424086421926765</v>
      </c>
      <c r="AI40" s="38">
        <v>0.0045166451875623065</v>
      </c>
      <c r="AJ40" s="38">
        <v>0.0030885300920387273</v>
      </c>
      <c r="AK40" s="38">
        <v>0.004379725343739227</v>
      </c>
      <c r="AL40" s="38">
        <v>0.005330305241997381</v>
      </c>
      <c r="AM40" s="38">
        <v>0.013119978971778003</v>
      </c>
      <c r="AN40" s="38">
        <v>1.1714709939621932</v>
      </c>
      <c r="AO40" s="38">
        <v>0.03457577616714895</v>
      </c>
      <c r="AP40" s="38">
        <v>0.010234164481913522</v>
      </c>
      <c r="AQ40" s="38">
        <v>0.0029308589093305624</v>
      </c>
      <c r="AR40" s="38">
        <v>0.0035239170823733496</v>
      </c>
      <c r="AS40" s="38">
        <v>0.0037506785928437154</v>
      </c>
      <c r="AT40" s="38">
        <v>0.000981622914501357</v>
      </c>
      <c r="AU40" s="38">
        <v>0.0070457830502485</v>
      </c>
      <c r="AV40" s="38">
        <v>0.0052845191794390215</v>
      </c>
      <c r="AW40" s="38">
        <v>0.004576273526136219</v>
      </c>
      <c r="AX40" s="38">
        <v>0.08468980670995098</v>
      </c>
      <c r="AY40" s="38">
        <v>0.007409819739274106</v>
      </c>
      <c r="AZ40" s="38">
        <v>0.007170802619212963</v>
      </c>
      <c r="BA40" s="38">
        <v>0.002555467445719932</v>
      </c>
      <c r="BB40" s="38">
        <v>0.008345391798774538</v>
      </c>
      <c r="BC40" s="38">
        <v>0.005765600632094004</v>
      </c>
      <c r="BD40" s="38">
        <v>0.0027214390345681196</v>
      </c>
      <c r="BE40" s="38">
        <v>0.0018067414051720796</v>
      </c>
      <c r="BF40" s="38">
        <v>0.002061483201736346</v>
      </c>
      <c r="BG40" s="38">
        <v>0.0020695934318714563</v>
      </c>
      <c r="BH40" s="38">
        <v>0.011029748214291675</v>
      </c>
      <c r="BI40" s="38">
        <v>0.01521068601488601</v>
      </c>
      <c r="BJ40" s="38">
        <v>0.0075788371867900085</v>
      </c>
      <c r="BK40" s="38">
        <v>0.003754343769845789</v>
      </c>
      <c r="BL40" s="38">
        <v>0.0034827555625295786</v>
      </c>
      <c r="BM40" s="38">
        <v>0</v>
      </c>
      <c r="BN40" s="38">
        <v>0</v>
      </c>
    </row>
    <row r="41" spans="1:66" x14ac:dyDescent="0.25">
      <c r="A41" s="36" t="s">
        <v>284</v>
      </c>
      <c r="B41" s="27" t="s">
        <v>353</v>
      </c>
      <c r="C41" s="38">
        <v>0.00546511804230713</v>
      </c>
      <c r="D41" s="38">
        <v>0.004616804438272047</v>
      </c>
      <c r="E41" s="38">
        <v>0.007469447380763993</v>
      </c>
      <c r="F41" s="38">
        <v>0.0066639951996086974</v>
      </c>
      <c r="G41" s="38">
        <v>0.008876174568874127</v>
      </c>
      <c r="H41" s="38">
        <v>0.010789023635732928</v>
      </c>
      <c r="I41" s="38">
        <v>0.007560496338427048</v>
      </c>
      <c r="J41" s="38">
        <v>0.009807820640512001</v>
      </c>
      <c r="K41" s="38">
        <v>0.010224433484512286</v>
      </c>
      <c r="L41" s="38">
        <v>0.0039239531161450415</v>
      </c>
      <c r="M41" s="38">
        <v>0.008509134000672592</v>
      </c>
      <c r="N41" s="38">
        <v>0.005763540260609283</v>
      </c>
      <c r="O41" s="38">
        <v>0.008874869006329875</v>
      </c>
      <c r="P41" s="38">
        <v>0.010815561498111826</v>
      </c>
      <c r="Q41" s="38">
        <v>0.009358893003656794</v>
      </c>
      <c r="R41" s="38">
        <v>0.009110663548751063</v>
      </c>
      <c r="S41" s="38">
        <v>0.007115908669542972</v>
      </c>
      <c r="T41" s="38">
        <v>0.008242584883516877</v>
      </c>
      <c r="U41" s="38">
        <v>0.008167620593173818</v>
      </c>
      <c r="V41" s="38">
        <v>0.007824120598297013</v>
      </c>
      <c r="W41" s="38">
        <v>0.00797955734560495</v>
      </c>
      <c r="X41" s="38">
        <v>0.007614842596458354</v>
      </c>
      <c r="Y41" s="38">
        <v>0.007982083529359647</v>
      </c>
      <c r="Z41" s="38">
        <v>0.006059348843242109</v>
      </c>
      <c r="AA41" s="38">
        <v>0.01329162893679879</v>
      </c>
      <c r="AB41" s="38">
        <v>0.0097631560854707</v>
      </c>
      <c r="AC41" s="38">
        <v>0.007735017833444984</v>
      </c>
      <c r="AD41" s="38">
        <v>0.009762421058191728</v>
      </c>
      <c r="AE41" s="38">
        <v>0.010759157444539008</v>
      </c>
      <c r="AF41" s="38">
        <v>0.010229741331820936</v>
      </c>
      <c r="AG41" s="38">
        <v>0.008781574946188817</v>
      </c>
      <c r="AH41" s="38">
        <v>0.005337740352671346</v>
      </c>
      <c r="AI41" s="38">
        <v>0.010262445413797954</v>
      </c>
      <c r="AJ41" s="38">
        <v>0.008980804100469439</v>
      </c>
      <c r="AK41" s="38">
        <v>0.03264240540861064</v>
      </c>
      <c r="AL41" s="38">
        <v>0.012048482155968376</v>
      </c>
      <c r="AM41" s="38">
        <v>0.01428907613254543</v>
      </c>
      <c r="AN41" s="38">
        <v>0.025356220212341664</v>
      </c>
      <c r="AO41" s="38">
        <v>1.1851149636781417</v>
      </c>
      <c r="AP41" s="38">
        <v>0.015291008266890846</v>
      </c>
      <c r="AQ41" s="38">
        <v>0.015466593422728143</v>
      </c>
      <c r="AR41" s="38">
        <v>0.01717448773961695</v>
      </c>
      <c r="AS41" s="38">
        <v>0.024909620627399653</v>
      </c>
      <c r="AT41" s="38">
        <v>0.0033884224761537587</v>
      </c>
      <c r="AU41" s="38">
        <v>0.013142775849564532</v>
      </c>
      <c r="AV41" s="38">
        <v>0.011483788247788848</v>
      </c>
      <c r="AW41" s="38">
        <v>0.008372282086419715</v>
      </c>
      <c r="AX41" s="38">
        <v>0.021223693556753152</v>
      </c>
      <c r="AY41" s="38">
        <v>0.015224511826548926</v>
      </c>
      <c r="AZ41" s="38">
        <v>0.009606957453240448</v>
      </c>
      <c r="BA41" s="38">
        <v>0.012696132466314309</v>
      </c>
      <c r="BB41" s="38">
        <v>0.034895524689459306</v>
      </c>
      <c r="BC41" s="38">
        <v>0.010863212207877981</v>
      </c>
      <c r="BD41" s="38">
        <v>0.009648352981299686</v>
      </c>
      <c r="BE41" s="38">
        <v>0.00459772001660306</v>
      </c>
      <c r="BF41" s="38">
        <v>0.006154605085325508</v>
      </c>
      <c r="BG41" s="38">
        <v>0.007665478516794358</v>
      </c>
      <c r="BH41" s="38">
        <v>0.01699041733423075</v>
      </c>
      <c r="BI41" s="38">
        <v>0.014907995226590953</v>
      </c>
      <c r="BJ41" s="38">
        <v>0.01270761233871411</v>
      </c>
      <c r="BK41" s="38">
        <v>0.010537726532522476</v>
      </c>
      <c r="BL41" s="38">
        <v>0.010613547749841747</v>
      </c>
      <c r="BM41" s="38">
        <v>0</v>
      </c>
      <c r="BN41" s="38">
        <v>0</v>
      </c>
    </row>
    <row r="42" spans="1:66" x14ac:dyDescent="0.25">
      <c r="A42" s="36" t="s">
        <v>285</v>
      </c>
      <c r="B42" s="27" t="s">
        <v>354</v>
      </c>
      <c r="C42" s="38">
        <v>0.01613139766891447</v>
      </c>
      <c r="D42" s="38">
        <v>0.012737393445707493</v>
      </c>
      <c r="E42" s="38">
        <v>0.016017195466836456</v>
      </c>
      <c r="F42" s="38">
        <v>0.019966902942851562</v>
      </c>
      <c r="G42" s="38">
        <v>0.025371077353214814</v>
      </c>
      <c r="H42" s="38">
        <v>0.026654401116543745</v>
      </c>
      <c r="I42" s="38">
        <v>0.021487273781173422</v>
      </c>
      <c r="J42" s="38">
        <v>0.030272807422270582</v>
      </c>
      <c r="K42" s="38">
        <v>0.03594695667206878</v>
      </c>
      <c r="L42" s="38">
        <v>0.01484189783756525</v>
      </c>
      <c r="M42" s="38">
        <v>0.03383921268942481</v>
      </c>
      <c r="N42" s="38">
        <v>0.02582025884509228</v>
      </c>
      <c r="O42" s="38">
        <v>0.026393798870097563</v>
      </c>
      <c r="P42" s="38">
        <v>0.02607108239958999</v>
      </c>
      <c r="Q42" s="38">
        <v>0.0259556318923801</v>
      </c>
      <c r="R42" s="38">
        <v>0.027874148998276185</v>
      </c>
      <c r="S42" s="38">
        <v>0.02855052345945199</v>
      </c>
      <c r="T42" s="38">
        <v>0.033293883456148775</v>
      </c>
      <c r="U42" s="38">
        <v>0.03202930851343787</v>
      </c>
      <c r="V42" s="38">
        <v>0.03316817862262597</v>
      </c>
      <c r="W42" s="38">
        <v>0.037337897449043055</v>
      </c>
      <c r="X42" s="38">
        <v>0.024952930066606094</v>
      </c>
      <c r="Y42" s="38">
        <v>0.029505914631667546</v>
      </c>
      <c r="Z42" s="38">
        <v>0.0253579316488887</v>
      </c>
      <c r="AA42" s="38">
        <v>0.029561929687695124</v>
      </c>
      <c r="AB42" s="38">
        <v>0.03563095029750419</v>
      </c>
      <c r="AC42" s="38">
        <v>0.022278201099779543</v>
      </c>
      <c r="AD42" s="38">
        <v>0.03092007671419425</v>
      </c>
      <c r="AE42" s="38">
        <v>0.03904117060666335</v>
      </c>
      <c r="AF42" s="38">
        <v>0.03231521001027372</v>
      </c>
      <c r="AG42" s="38">
        <v>0.026799119772274196</v>
      </c>
      <c r="AH42" s="38">
        <v>0.026647553025486905</v>
      </c>
      <c r="AI42" s="38">
        <v>0.041896116779985046</v>
      </c>
      <c r="AJ42" s="38">
        <v>0.032370646847772085</v>
      </c>
      <c r="AK42" s="38">
        <v>0.0536849872344887</v>
      </c>
      <c r="AL42" s="38">
        <v>0.02125147263540209</v>
      </c>
      <c r="AM42" s="38">
        <v>0.0698114399423809</v>
      </c>
      <c r="AN42" s="38">
        <v>0.056305482661078946</v>
      </c>
      <c r="AO42" s="38">
        <v>0.07623645456136803</v>
      </c>
      <c r="AP42" s="38">
        <v>1.2361919496655276</v>
      </c>
      <c r="AQ42" s="38">
        <v>0.048664871017207005</v>
      </c>
      <c r="AR42" s="38">
        <v>0.04770721317153855</v>
      </c>
      <c r="AS42" s="38">
        <v>0.05273878198877047</v>
      </c>
      <c r="AT42" s="38">
        <v>0.009160720540380642</v>
      </c>
      <c r="AU42" s="38">
        <v>0.06879585883641352</v>
      </c>
      <c r="AV42" s="38">
        <v>0.046409177866611674</v>
      </c>
      <c r="AW42" s="38">
        <v>0.04844834143885473</v>
      </c>
      <c r="AX42" s="38">
        <v>0.07126984950355543</v>
      </c>
      <c r="AY42" s="38">
        <v>0.04472007487145987</v>
      </c>
      <c r="AZ42" s="38">
        <v>0.03372106683311095</v>
      </c>
      <c r="BA42" s="38">
        <v>0.026558847782724406</v>
      </c>
      <c r="BB42" s="38">
        <v>0.045378991484382694</v>
      </c>
      <c r="BC42" s="38">
        <v>0.03969082200855064</v>
      </c>
      <c r="BD42" s="38">
        <v>0.026224459156122645</v>
      </c>
      <c r="BE42" s="38">
        <v>0.016798684715037603</v>
      </c>
      <c r="BF42" s="38">
        <v>0.019740184871346312</v>
      </c>
      <c r="BG42" s="38">
        <v>0.01896801479934403</v>
      </c>
      <c r="BH42" s="38">
        <v>0.05506628510619736</v>
      </c>
      <c r="BI42" s="38">
        <v>0.02673067866233406</v>
      </c>
      <c r="BJ42" s="38">
        <v>0.02862539310308876</v>
      </c>
      <c r="BK42" s="38">
        <v>0.03353916389788415</v>
      </c>
      <c r="BL42" s="38">
        <v>0.020820710098659056</v>
      </c>
      <c r="BM42" s="38">
        <v>0</v>
      </c>
      <c r="BN42" s="38">
        <v>0</v>
      </c>
    </row>
    <row r="43" spans="1:66" x14ac:dyDescent="0.25">
      <c r="A43" s="36" t="s">
        <v>286</v>
      </c>
      <c r="B43" s="27" t="s">
        <v>355</v>
      </c>
      <c r="C43" s="38">
        <v>0.03044333620379994</v>
      </c>
      <c r="D43" s="38">
        <v>0.02402416309483831</v>
      </c>
      <c r="E43" s="38">
        <v>0.031991880065938776</v>
      </c>
      <c r="F43" s="38">
        <v>0.020159217275724714</v>
      </c>
      <c r="G43" s="38">
        <v>0.02942334695844044</v>
      </c>
      <c r="H43" s="38">
        <v>0.028439283584637414</v>
      </c>
      <c r="I43" s="38">
        <v>0.025528355979445312</v>
      </c>
      <c r="J43" s="38">
        <v>0.02600120151719425</v>
      </c>
      <c r="K43" s="38">
        <v>0.028216503344001415</v>
      </c>
      <c r="L43" s="38">
        <v>0.01414082943981262</v>
      </c>
      <c r="M43" s="38">
        <v>0.02481310796906997</v>
      </c>
      <c r="N43" s="38">
        <v>0.015929183068767293</v>
      </c>
      <c r="O43" s="38">
        <v>0.0248879912835498</v>
      </c>
      <c r="P43" s="38">
        <v>0.02533544403583524</v>
      </c>
      <c r="Q43" s="38">
        <v>0.024315586342051814</v>
      </c>
      <c r="R43" s="38">
        <v>0.02473869461633744</v>
      </c>
      <c r="S43" s="38">
        <v>0.016283571305494845</v>
      </c>
      <c r="T43" s="38">
        <v>0.022739429456343288</v>
      </c>
      <c r="U43" s="38">
        <v>0.023430285870721948</v>
      </c>
      <c r="V43" s="38">
        <v>0.023088564477026428</v>
      </c>
      <c r="W43" s="38">
        <v>0.02049133858580783</v>
      </c>
      <c r="X43" s="38">
        <v>0.022811787888544495</v>
      </c>
      <c r="Y43" s="38">
        <v>0.02112268399116798</v>
      </c>
      <c r="Z43" s="38">
        <v>0.02186202865287357</v>
      </c>
      <c r="AA43" s="38">
        <v>0.02976751383165537</v>
      </c>
      <c r="AB43" s="38">
        <v>0.02390107579722583</v>
      </c>
      <c r="AC43" s="38">
        <v>0.02863233245552134</v>
      </c>
      <c r="AD43" s="38">
        <v>0.030589521413902438</v>
      </c>
      <c r="AE43" s="38">
        <v>0.030567005316513306</v>
      </c>
      <c r="AF43" s="38">
        <v>0.03465417644615839</v>
      </c>
      <c r="AG43" s="38">
        <v>0.027170985747803154</v>
      </c>
      <c r="AH43" s="38">
        <v>0.02560100131351743</v>
      </c>
      <c r="AI43" s="38">
        <v>0.030681944707794666</v>
      </c>
      <c r="AJ43" s="38">
        <v>0.029083084718487896</v>
      </c>
      <c r="AK43" s="38">
        <v>0.025287301111705265</v>
      </c>
      <c r="AL43" s="38">
        <v>0.03022997223203249</v>
      </c>
      <c r="AM43" s="38">
        <v>0.01959203261295393</v>
      </c>
      <c r="AN43" s="38">
        <v>0.02706257492459152</v>
      </c>
      <c r="AO43" s="38">
        <v>0.02870212811932326</v>
      </c>
      <c r="AP43" s="38">
        <v>0.025175798791681626</v>
      </c>
      <c r="AQ43" s="38">
        <v>1.1551870456634357</v>
      </c>
      <c r="AR43" s="38">
        <v>0.13952126892019073</v>
      </c>
      <c r="AS43" s="38">
        <v>0.10274941807609017</v>
      </c>
      <c r="AT43" s="38">
        <v>0.048754404154619645</v>
      </c>
      <c r="AU43" s="38">
        <v>0.03621043399277728</v>
      </c>
      <c r="AV43" s="38">
        <v>0.025245161625473404</v>
      </c>
      <c r="AW43" s="38">
        <v>0.012692280073453379</v>
      </c>
      <c r="AX43" s="38">
        <v>0.030425680833516575</v>
      </c>
      <c r="AY43" s="38">
        <v>0.02781080237024735</v>
      </c>
      <c r="AZ43" s="38">
        <v>0.03551224838352194</v>
      </c>
      <c r="BA43" s="38">
        <v>0.015390791361722108</v>
      </c>
      <c r="BB43" s="38">
        <v>0.03824498967145082</v>
      </c>
      <c r="BC43" s="38">
        <v>0.02438790992191125</v>
      </c>
      <c r="BD43" s="38">
        <v>0.025989468445694032</v>
      </c>
      <c r="BE43" s="38">
        <v>0.008977693000067571</v>
      </c>
      <c r="BF43" s="38">
        <v>0.015097924217149825</v>
      </c>
      <c r="BG43" s="38">
        <v>0.01549477419899356</v>
      </c>
      <c r="BH43" s="38">
        <v>0.024528369639793147</v>
      </c>
      <c r="BI43" s="38">
        <v>0.0261536609366336</v>
      </c>
      <c r="BJ43" s="38">
        <v>0.04076302345061016</v>
      </c>
      <c r="BK43" s="38">
        <v>0.024622928847957387</v>
      </c>
      <c r="BL43" s="38">
        <v>0.02904246052859893</v>
      </c>
      <c r="BM43" s="38">
        <v>0</v>
      </c>
      <c r="BN43" s="38">
        <v>0</v>
      </c>
    </row>
    <row r="44" spans="1:66" x14ac:dyDescent="0.25">
      <c r="A44" s="36" t="s">
        <v>287</v>
      </c>
      <c r="B44" s="27" t="s">
        <v>356</v>
      </c>
      <c r="C44" s="38">
        <v>0.011232312233819656</v>
      </c>
      <c r="D44" s="38">
        <v>0.00492719914998334</v>
      </c>
      <c r="E44" s="38">
        <v>0.008115383494768359</v>
      </c>
      <c r="F44" s="38">
        <v>0.005305975163626494</v>
      </c>
      <c r="G44" s="38">
        <v>0.008017906503576989</v>
      </c>
      <c r="H44" s="38">
        <v>0.005903417762733689</v>
      </c>
      <c r="I44" s="38">
        <v>0.007789096854457914</v>
      </c>
      <c r="J44" s="38">
        <v>0.00812503936316877</v>
      </c>
      <c r="K44" s="38">
        <v>0.008810000242638045</v>
      </c>
      <c r="L44" s="38">
        <v>0.003438640212361499</v>
      </c>
      <c r="M44" s="38">
        <v>0.0082020664321796</v>
      </c>
      <c r="N44" s="38">
        <v>0.004146509322791552</v>
      </c>
      <c r="O44" s="38">
        <v>0.007181021400764306</v>
      </c>
      <c r="P44" s="38">
        <v>0.007378802804989488</v>
      </c>
      <c r="Q44" s="38">
        <v>0.005940769008899628</v>
      </c>
      <c r="R44" s="38">
        <v>0.00585114790973789</v>
      </c>
      <c r="S44" s="38">
        <v>0.0037618354200736072</v>
      </c>
      <c r="T44" s="38">
        <v>0.005507873904227928</v>
      </c>
      <c r="U44" s="38">
        <v>0.005483858593777449</v>
      </c>
      <c r="V44" s="38">
        <v>0.005631089909649925</v>
      </c>
      <c r="W44" s="38">
        <v>0.005671383928152202</v>
      </c>
      <c r="X44" s="38">
        <v>0.006038106860435823</v>
      </c>
      <c r="Y44" s="38">
        <v>0.005516923922573765</v>
      </c>
      <c r="Z44" s="38">
        <v>0.0061886020659871754</v>
      </c>
      <c r="AA44" s="38">
        <v>0.008056376174307475</v>
      </c>
      <c r="AB44" s="38">
        <v>0.009458866629082652</v>
      </c>
      <c r="AC44" s="38">
        <v>0.0067767377769248766</v>
      </c>
      <c r="AD44" s="38">
        <v>0.00788534620313593</v>
      </c>
      <c r="AE44" s="38">
        <v>0.0067187610885797635</v>
      </c>
      <c r="AF44" s="38">
        <v>0.007778177765785675</v>
      </c>
      <c r="AG44" s="38">
        <v>0.015535869990706767</v>
      </c>
      <c r="AH44" s="38">
        <v>0.009498621144941573</v>
      </c>
      <c r="AI44" s="38">
        <v>0.009427049845567194</v>
      </c>
      <c r="AJ44" s="38">
        <v>0.011264094024052323</v>
      </c>
      <c r="AK44" s="38">
        <v>0.006891074032000293</v>
      </c>
      <c r="AL44" s="38">
        <v>0.0063429624841804776</v>
      </c>
      <c r="AM44" s="38">
        <v>0.004704218078930972</v>
      </c>
      <c r="AN44" s="38">
        <v>0.005940346881042599</v>
      </c>
      <c r="AO44" s="38">
        <v>0.007408746554762316</v>
      </c>
      <c r="AP44" s="38">
        <v>0.004418999602345055</v>
      </c>
      <c r="AQ44" s="38">
        <v>0.007568557532246314</v>
      </c>
      <c r="AR44" s="38">
        <v>1.0848511951331057</v>
      </c>
      <c r="AS44" s="38">
        <v>0.02140125668472213</v>
      </c>
      <c r="AT44" s="38">
        <v>0.005184173599142293</v>
      </c>
      <c r="AU44" s="38">
        <v>0.0068972051559344945</v>
      </c>
      <c r="AV44" s="38">
        <v>0.006137020159326407</v>
      </c>
      <c r="AW44" s="38">
        <v>0.0031322790700952607</v>
      </c>
      <c r="AX44" s="38">
        <v>0.0056902644021356065</v>
      </c>
      <c r="AY44" s="38">
        <v>0.006083959354370467</v>
      </c>
      <c r="AZ44" s="38">
        <v>0.015513461883694388</v>
      </c>
      <c r="BA44" s="38">
        <v>0.002791671363047238</v>
      </c>
      <c r="BB44" s="38">
        <v>0.008593243075553605</v>
      </c>
      <c r="BC44" s="38">
        <v>0.006595065302540319</v>
      </c>
      <c r="BD44" s="38">
        <v>0.005388010584013325</v>
      </c>
      <c r="BE44" s="38">
        <v>0.005097234860158665</v>
      </c>
      <c r="BF44" s="38">
        <v>0.003776560444717551</v>
      </c>
      <c r="BG44" s="38">
        <v>0.003909306194031433</v>
      </c>
      <c r="BH44" s="38">
        <v>0.0056994321813965436</v>
      </c>
      <c r="BI44" s="38">
        <v>0.005702577543055834</v>
      </c>
      <c r="BJ44" s="38">
        <v>0.006110953014766029</v>
      </c>
      <c r="BK44" s="38">
        <v>0.007097581634763289</v>
      </c>
      <c r="BL44" s="38">
        <v>0.004866832882288642</v>
      </c>
      <c r="BM44" s="38">
        <v>0</v>
      </c>
      <c r="BN44" s="38">
        <v>0</v>
      </c>
    </row>
    <row r="45" spans="1:66" x14ac:dyDescent="0.25">
      <c r="A45" s="36" t="s">
        <v>288</v>
      </c>
      <c r="B45" s="27" t="s">
        <v>357</v>
      </c>
      <c r="C45" s="38">
        <v>0.009675646324159605</v>
      </c>
      <c r="D45" s="38">
        <v>0.006380424037985385</v>
      </c>
      <c r="E45" s="38">
        <v>0.0112322137784329</v>
      </c>
      <c r="F45" s="38">
        <v>0.006080135314685229</v>
      </c>
      <c r="G45" s="38">
        <v>0.009975461536683767</v>
      </c>
      <c r="H45" s="38">
        <v>0.011360736673402969</v>
      </c>
      <c r="I45" s="38">
        <v>0.009431335060775568</v>
      </c>
      <c r="J45" s="38">
        <v>0.008804373944921447</v>
      </c>
      <c r="K45" s="38">
        <v>0.009857265487437296</v>
      </c>
      <c r="L45" s="38">
        <v>0.005361211929614786</v>
      </c>
      <c r="M45" s="38">
        <v>0.009805693639831812</v>
      </c>
      <c r="N45" s="38">
        <v>0.005484976631828642</v>
      </c>
      <c r="O45" s="38">
        <v>0.008512915839859563</v>
      </c>
      <c r="P45" s="38">
        <v>0.009652260165568766</v>
      </c>
      <c r="Q45" s="38">
        <v>0.007403932915686547</v>
      </c>
      <c r="R45" s="38">
        <v>0.007998394249696573</v>
      </c>
      <c r="S45" s="38">
        <v>0.005414364775641534</v>
      </c>
      <c r="T45" s="38">
        <v>0.007993178924908783</v>
      </c>
      <c r="U45" s="38">
        <v>0.00869032469337973</v>
      </c>
      <c r="V45" s="38">
        <v>0.0072229699442367635</v>
      </c>
      <c r="W45" s="38">
        <v>0.00924059073375209</v>
      </c>
      <c r="X45" s="38">
        <v>0.00955687464822077</v>
      </c>
      <c r="Y45" s="38">
        <v>0.007923893965919344</v>
      </c>
      <c r="Z45" s="38">
        <v>0.007568472658029877</v>
      </c>
      <c r="AA45" s="38">
        <v>0.009405663391274844</v>
      </c>
      <c r="AB45" s="38">
        <v>0.008506790910181488</v>
      </c>
      <c r="AC45" s="38">
        <v>0.009219628881831575</v>
      </c>
      <c r="AD45" s="38">
        <v>0.009722261757533648</v>
      </c>
      <c r="AE45" s="38">
        <v>0.011299060009010311</v>
      </c>
      <c r="AF45" s="38">
        <v>0.01023179853025322</v>
      </c>
      <c r="AG45" s="38">
        <v>0.01335869150026159</v>
      </c>
      <c r="AH45" s="38">
        <v>0.012264025275736239</v>
      </c>
      <c r="AI45" s="38">
        <v>0.012958169006324521</v>
      </c>
      <c r="AJ45" s="38">
        <v>0.009574662489645357</v>
      </c>
      <c r="AK45" s="38">
        <v>0.010020240064850958</v>
      </c>
      <c r="AL45" s="38">
        <v>0.009057280859360351</v>
      </c>
      <c r="AM45" s="38">
        <v>0.008818629073801</v>
      </c>
      <c r="AN45" s="38">
        <v>0.008468095716784271</v>
      </c>
      <c r="AO45" s="38">
        <v>0.018276568483395882</v>
      </c>
      <c r="AP45" s="38">
        <v>0.007688314711998608</v>
      </c>
      <c r="AQ45" s="38">
        <v>0.11700238510960814</v>
      </c>
      <c r="AR45" s="38">
        <v>0.29886608555369204</v>
      </c>
      <c r="AS45" s="38">
        <v>1.167141586152609</v>
      </c>
      <c r="AT45" s="38">
        <v>0.00805804426090386</v>
      </c>
      <c r="AU45" s="38">
        <v>0.012902559682162857</v>
      </c>
      <c r="AV45" s="38">
        <v>0.00980400838750075</v>
      </c>
      <c r="AW45" s="38">
        <v>0.004880924251069096</v>
      </c>
      <c r="AX45" s="38">
        <v>0.009296652227941656</v>
      </c>
      <c r="AY45" s="38">
        <v>0.00918183540545144</v>
      </c>
      <c r="AZ45" s="38">
        <v>0.016878478393863645</v>
      </c>
      <c r="BA45" s="38">
        <v>0.004489579875131026</v>
      </c>
      <c r="BB45" s="38">
        <v>0.013622286398794141</v>
      </c>
      <c r="BC45" s="38">
        <v>0.009742870982184541</v>
      </c>
      <c r="BD45" s="38">
        <v>0.005754422615825225</v>
      </c>
      <c r="BE45" s="38">
        <v>0.0035680594474721437</v>
      </c>
      <c r="BF45" s="38">
        <v>0.004324258710961574</v>
      </c>
      <c r="BG45" s="38">
        <v>0.004611312114522534</v>
      </c>
      <c r="BH45" s="38">
        <v>0.007557102033637673</v>
      </c>
      <c r="BI45" s="38">
        <v>0.008391554205123213</v>
      </c>
      <c r="BJ45" s="38">
        <v>0.010714593491775209</v>
      </c>
      <c r="BK45" s="38">
        <v>0.013896043796298</v>
      </c>
      <c r="BL45" s="38">
        <v>0.0071269922124103015</v>
      </c>
      <c r="BM45" s="38">
        <v>0</v>
      </c>
      <c r="BN45" s="38">
        <v>0</v>
      </c>
    </row>
    <row r="46" spans="1:66" x14ac:dyDescent="0.25">
      <c r="A46" s="36" t="s">
        <v>289</v>
      </c>
      <c r="B46" s="27" t="s">
        <v>358</v>
      </c>
      <c r="C46" s="38">
        <v>0.01803416546176787</v>
      </c>
      <c r="D46" s="38">
        <v>0.014025241507089996</v>
      </c>
      <c r="E46" s="38">
        <v>0.016846721415598724</v>
      </c>
      <c r="F46" s="38">
        <v>0.0178873741222757</v>
      </c>
      <c r="G46" s="38">
        <v>0.0273236744069771</v>
      </c>
      <c r="H46" s="38">
        <v>0.029475489215903605</v>
      </c>
      <c r="I46" s="38">
        <v>0.02653888028657712</v>
      </c>
      <c r="J46" s="38">
        <v>0.026505431142908587</v>
      </c>
      <c r="K46" s="38">
        <v>0.03649929667882988</v>
      </c>
      <c r="L46" s="38">
        <v>0.01063649255438607</v>
      </c>
      <c r="M46" s="38">
        <v>0.022758174188342115</v>
      </c>
      <c r="N46" s="38">
        <v>0.015566171789453463</v>
      </c>
      <c r="O46" s="38">
        <v>0.025641156056074144</v>
      </c>
      <c r="P46" s="38">
        <v>0.0258082845369568</v>
      </c>
      <c r="Q46" s="38">
        <v>0.020584396297970303</v>
      </c>
      <c r="R46" s="38">
        <v>0.027319015731721553</v>
      </c>
      <c r="S46" s="38">
        <v>0.019034422813210987</v>
      </c>
      <c r="T46" s="38">
        <v>0.02390442721572454</v>
      </c>
      <c r="U46" s="38">
        <v>0.02482100364316076</v>
      </c>
      <c r="V46" s="38">
        <v>0.027273928577143065</v>
      </c>
      <c r="W46" s="38">
        <v>0.02286253342573427</v>
      </c>
      <c r="X46" s="38">
        <v>0.0266374445988939</v>
      </c>
      <c r="Y46" s="38">
        <v>0.026741163290007898</v>
      </c>
      <c r="Z46" s="38">
        <v>0.021120167676809753</v>
      </c>
      <c r="AA46" s="38">
        <v>0.032732865249445034</v>
      </c>
      <c r="AB46" s="38">
        <v>0.026673436900908353</v>
      </c>
      <c r="AC46" s="38">
        <v>0.03673500948309683</v>
      </c>
      <c r="AD46" s="38">
        <v>0.053136593721483286</v>
      </c>
      <c r="AE46" s="38">
        <v>0.037358390061111454</v>
      </c>
      <c r="AF46" s="38">
        <v>0.08191742878679245</v>
      </c>
      <c r="AG46" s="38">
        <v>0.02796274118393227</v>
      </c>
      <c r="AH46" s="38">
        <v>0.01654468896732804</v>
      </c>
      <c r="AI46" s="38">
        <v>0.03004371656821297</v>
      </c>
      <c r="AJ46" s="38">
        <v>0.03659602297624637</v>
      </c>
      <c r="AK46" s="38">
        <v>0.032283006093751496</v>
      </c>
      <c r="AL46" s="38">
        <v>0.06581237523517747</v>
      </c>
      <c r="AM46" s="38">
        <v>0.022838341800366646</v>
      </c>
      <c r="AN46" s="38">
        <v>0.0363775013211975</v>
      </c>
      <c r="AO46" s="38">
        <v>0.053029725866694744</v>
      </c>
      <c r="AP46" s="38">
        <v>0.024951794739939862</v>
      </c>
      <c r="AQ46" s="38">
        <v>0.032303321353643874</v>
      </c>
      <c r="AR46" s="38">
        <v>0.0390984044733264</v>
      </c>
      <c r="AS46" s="38">
        <v>0.04181063713425784</v>
      </c>
      <c r="AT46" s="38">
        <v>1.026294659697915</v>
      </c>
      <c r="AU46" s="38">
        <v>0.044612981437889485</v>
      </c>
      <c r="AV46" s="38">
        <v>0.044950491055258</v>
      </c>
      <c r="AW46" s="38">
        <v>0.022607037366273446</v>
      </c>
      <c r="AX46" s="38">
        <v>0.04289021776602951</v>
      </c>
      <c r="AY46" s="38">
        <v>0.03927006713553198</v>
      </c>
      <c r="AZ46" s="38">
        <v>0.029032881164197354</v>
      </c>
      <c r="BA46" s="38">
        <v>0.02678467903054415</v>
      </c>
      <c r="BB46" s="38">
        <v>0.046115472964445216</v>
      </c>
      <c r="BC46" s="38">
        <v>0.04093120877903311</v>
      </c>
      <c r="BD46" s="38">
        <v>0.023906068725702473</v>
      </c>
      <c r="BE46" s="38">
        <v>0.016114943747444235</v>
      </c>
      <c r="BF46" s="38">
        <v>0.021315325261810028</v>
      </c>
      <c r="BG46" s="38">
        <v>0.031049263305961347</v>
      </c>
      <c r="BH46" s="38">
        <v>0.032464811281298224</v>
      </c>
      <c r="BI46" s="38">
        <v>0.04655616140890511</v>
      </c>
      <c r="BJ46" s="38">
        <v>0.0336364571465489</v>
      </c>
      <c r="BK46" s="38">
        <v>0.03813144880939386</v>
      </c>
      <c r="BL46" s="38">
        <v>0.044403101268520616</v>
      </c>
      <c r="BM46" s="38">
        <v>0</v>
      </c>
      <c r="BN46" s="38">
        <v>0</v>
      </c>
    </row>
    <row r="47" spans="1:66" x14ac:dyDescent="0.25">
      <c r="A47" s="36" t="s">
        <v>290</v>
      </c>
      <c r="B47" s="27" t="s">
        <v>359</v>
      </c>
      <c r="C47" s="38">
        <v>0.034977387521411024</v>
      </c>
      <c r="D47" s="38">
        <v>0.024059508162863223</v>
      </c>
      <c r="E47" s="38">
        <v>0.038770305334933065</v>
      </c>
      <c r="F47" s="38">
        <v>0.03729944611265025</v>
      </c>
      <c r="G47" s="38">
        <v>0.05788692953842949</v>
      </c>
      <c r="H47" s="38">
        <v>0.0493097989264346</v>
      </c>
      <c r="I47" s="38">
        <v>0.04414506314361002</v>
      </c>
      <c r="J47" s="38">
        <v>0.05528403572445972</v>
      </c>
      <c r="K47" s="38">
        <v>0.05928908315419957</v>
      </c>
      <c r="L47" s="38">
        <v>0.03252484017310208</v>
      </c>
      <c r="M47" s="38">
        <v>0.05966261272625287</v>
      </c>
      <c r="N47" s="38">
        <v>0.05055708219818504</v>
      </c>
      <c r="O47" s="38">
        <v>0.05165891681017729</v>
      </c>
      <c r="P47" s="38">
        <v>0.053200607838103785</v>
      </c>
      <c r="Q47" s="38">
        <v>0.049465220236792964</v>
      </c>
      <c r="R47" s="38">
        <v>0.05086398051073238</v>
      </c>
      <c r="S47" s="38">
        <v>0.04548869421384029</v>
      </c>
      <c r="T47" s="38">
        <v>0.05801709021646373</v>
      </c>
      <c r="U47" s="38">
        <v>0.060295223551497225</v>
      </c>
      <c r="V47" s="38">
        <v>0.05768831110067222</v>
      </c>
      <c r="W47" s="38">
        <v>0.05737836659527176</v>
      </c>
      <c r="X47" s="38">
        <v>0.04585991374990517</v>
      </c>
      <c r="Y47" s="38">
        <v>0.05384446719439721</v>
      </c>
      <c r="Z47" s="38">
        <v>0.039782949863430894</v>
      </c>
      <c r="AA47" s="38">
        <v>0.049340468571098334</v>
      </c>
      <c r="AB47" s="38">
        <v>0.0550595003100205</v>
      </c>
      <c r="AC47" s="38">
        <v>0.052953109882603225</v>
      </c>
      <c r="AD47" s="38">
        <v>0.05658304908529988</v>
      </c>
      <c r="AE47" s="38">
        <v>0.06947976825700052</v>
      </c>
      <c r="AF47" s="38">
        <v>0.058291017697702896</v>
      </c>
      <c r="AG47" s="38">
        <v>0.04731979125321836</v>
      </c>
      <c r="AH47" s="38">
        <v>0.04262388481141017</v>
      </c>
      <c r="AI47" s="38">
        <v>0.05547290804132143</v>
      </c>
      <c r="AJ47" s="38">
        <v>0.05725469042968243</v>
      </c>
      <c r="AK47" s="38">
        <v>0.06796133886642768</v>
      </c>
      <c r="AL47" s="38">
        <v>0.05027652845958048</v>
      </c>
      <c r="AM47" s="38">
        <v>0.06726585735658151</v>
      </c>
      <c r="AN47" s="38">
        <v>0.07133090831690599</v>
      </c>
      <c r="AO47" s="38">
        <v>0.07202199451328085</v>
      </c>
      <c r="AP47" s="38">
        <v>0.08125122177957723</v>
      </c>
      <c r="AQ47" s="38">
        <v>0.07015274506246177</v>
      </c>
      <c r="AR47" s="38">
        <v>0.07566168287904428</v>
      </c>
      <c r="AS47" s="38">
        <v>0.08751594022508409</v>
      </c>
      <c r="AT47" s="38">
        <v>0.028069329850922985</v>
      </c>
      <c r="AU47" s="38">
        <v>1.2459772832280784</v>
      </c>
      <c r="AV47" s="38">
        <v>0.1304471627095304</v>
      </c>
      <c r="AW47" s="38">
        <v>0.0479444469711457</v>
      </c>
      <c r="AX47" s="38">
        <v>0.09402074279848079</v>
      </c>
      <c r="AY47" s="38">
        <v>0.10138335050870242</v>
      </c>
      <c r="AZ47" s="38">
        <v>0.06940465211489086</v>
      </c>
      <c r="BA47" s="38">
        <v>0.049659362078222254</v>
      </c>
      <c r="BB47" s="38">
        <v>0.08460999537455748</v>
      </c>
      <c r="BC47" s="38">
        <v>0.10596988740743626</v>
      </c>
      <c r="BD47" s="38">
        <v>0.03352979311957422</v>
      </c>
      <c r="BE47" s="38">
        <v>0.01930492513510428</v>
      </c>
      <c r="BF47" s="38">
        <v>0.032874669550691585</v>
      </c>
      <c r="BG47" s="38">
        <v>0.031310976575313246</v>
      </c>
      <c r="BH47" s="38">
        <v>0.05636341829509739</v>
      </c>
      <c r="BI47" s="38">
        <v>0.057073385800077724</v>
      </c>
      <c r="BJ47" s="38">
        <v>0.059982190657108254</v>
      </c>
      <c r="BK47" s="38">
        <v>0.051393099102912086</v>
      </c>
      <c r="BL47" s="38">
        <v>0.044059204090988645</v>
      </c>
      <c r="BM47" s="38">
        <v>0</v>
      </c>
      <c r="BN47" s="38">
        <v>0</v>
      </c>
    </row>
    <row r="48" spans="1:66" x14ac:dyDescent="0.25">
      <c r="A48" s="36" t="s">
        <v>291</v>
      </c>
      <c r="B48" s="27" t="s">
        <v>360</v>
      </c>
      <c r="C48" s="38">
        <v>0.010599218127294743</v>
      </c>
      <c r="D48" s="38">
        <v>0.007404052942170386</v>
      </c>
      <c r="E48" s="38">
        <v>0.008679809831268065</v>
      </c>
      <c r="F48" s="38">
        <v>0.02075281110489145</v>
      </c>
      <c r="G48" s="38">
        <v>0.013262575369610861</v>
      </c>
      <c r="H48" s="38">
        <v>0.013108018294727108</v>
      </c>
      <c r="I48" s="38">
        <v>0.01449669501859458</v>
      </c>
      <c r="J48" s="38">
        <v>0.017318332383245535</v>
      </c>
      <c r="K48" s="38">
        <v>0.013608347112598037</v>
      </c>
      <c r="L48" s="38">
        <v>0.013395776169027818</v>
      </c>
      <c r="M48" s="38">
        <v>0.022124047661443907</v>
      </c>
      <c r="N48" s="38">
        <v>0.016029146271693873</v>
      </c>
      <c r="O48" s="38">
        <v>0.0212222442770549</v>
      </c>
      <c r="P48" s="38">
        <v>0.021093109030520602</v>
      </c>
      <c r="Q48" s="38">
        <v>0.017916030567624155</v>
      </c>
      <c r="R48" s="38">
        <v>0.018999051175574478</v>
      </c>
      <c r="S48" s="38">
        <v>0.017335928191547407</v>
      </c>
      <c r="T48" s="38">
        <v>0.024225435571451893</v>
      </c>
      <c r="U48" s="38">
        <v>0.019948143143524534</v>
      </c>
      <c r="V48" s="38">
        <v>0.020967146551244344</v>
      </c>
      <c r="W48" s="38">
        <v>0.03314469514162074</v>
      </c>
      <c r="X48" s="38">
        <v>0.012221245325103504</v>
      </c>
      <c r="Y48" s="38">
        <v>0.02156251911179686</v>
      </c>
      <c r="Z48" s="38">
        <v>0.017450590969838992</v>
      </c>
      <c r="AA48" s="38">
        <v>0.03291201243057538</v>
      </c>
      <c r="AB48" s="38">
        <v>0.03953297733173073</v>
      </c>
      <c r="AC48" s="38">
        <v>0.03858551807662263</v>
      </c>
      <c r="AD48" s="38">
        <v>0.01210348294935277</v>
      </c>
      <c r="AE48" s="38">
        <v>0.012270917951315198</v>
      </c>
      <c r="AF48" s="38">
        <v>0.010090632925197077</v>
      </c>
      <c r="AG48" s="38">
        <v>0.016792108723058637</v>
      </c>
      <c r="AH48" s="38">
        <v>0.011941593171725624</v>
      </c>
      <c r="AI48" s="38">
        <v>0.019881206451952627</v>
      </c>
      <c r="AJ48" s="38">
        <v>0.018896300681759685</v>
      </c>
      <c r="AK48" s="38">
        <v>0.01296113033794615</v>
      </c>
      <c r="AL48" s="38">
        <v>0.010534132404989752</v>
      </c>
      <c r="AM48" s="38">
        <v>0.011091539614785675</v>
      </c>
      <c r="AN48" s="38">
        <v>0.012763236519506907</v>
      </c>
      <c r="AO48" s="38">
        <v>0.02104337453697162</v>
      </c>
      <c r="AP48" s="38">
        <v>0.01629248487881323</v>
      </c>
      <c r="AQ48" s="38">
        <v>0.007868837536290125</v>
      </c>
      <c r="AR48" s="38">
        <v>0.010379553440812832</v>
      </c>
      <c r="AS48" s="38">
        <v>0.011604153749359882</v>
      </c>
      <c r="AT48" s="38">
        <v>0.008412788954331086</v>
      </c>
      <c r="AU48" s="38">
        <v>0.018805180857346497</v>
      </c>
      <c r="AV48" s="38">
        <v>1.1238065489161617</v>
      </c>
      <c r="AW48" s="38">
        <v>0.02139580537969736</v>
      </c>
      <c r="AX48" s="38">
        <v>0.024495243169220943</v>
      </c>
      <c r="AY48" s="38">
        <v>0.030544347233619793</v>
      </c>
      <c r="AZ48" s="38">
        <v>0.017217064994874305</v>
      </c>
      <c r="BA48" s="38">
        <v>0.010261691435855529</v>
      </c>
      <c r="BB48" s="38">
        <v>0.012524426371180801</v>
      </c>
      <c r="BC48" s="38">
        <v>0.02197940382367424</v>
      </c>
      <c r="BD48" s="38">
        <v>0.012223138469450045</v>
      </c>
      <c r="BE48" s="38">
        <v>0.005291688920589893</v>
      </c>
      <c r="BF48" s="38">
        <v>0.007073734224304547</v>
      </c>
      <c r="BG48" s="38">
        <v>0.005570954709237145</v>
      </c>
      <c r="BH48" s="38">
        <v>0.014734483049666763</v>
      </c>
      <c r="BI48" s="38">
        <v>0.014372252604097578</v>
      </c>
      <c r="BJ48" s="38">
        <v>0.010534379087067204</v>
      </c>
      <c r="BK48" s="38">
        <v>0.012190064144050775</v>
      </c>
      <c r="BL48" s="38">
        <v>0.012832825794451589</v>
      </c>
      <c r="BM48" s="38">
        <v>0</v>
      </c>
      <c r="BN48" s="38">
        <v>0</v>
      </c>
    </row>
    <row r="49" spans="1:66" x14ac:dyDescent="0.25">
      <c r="A49" s="36" t="s">
        <v>292</v>
      </c>
      <c r="B49" s="27" t="s">
        <v>361</v>
      </c>
      <c r="C49" s="38">
        <v>0.0020552627513795796</v>
      </c>
      <c r="D49" s="38">
        <v>0.0010805208580250483</v>
      </c>
      <c r="E49" s="38">
        <v>0.0011850056388177366</v>
      </c>
      <c r="F49" s="38">
        <v>0.0014675397005776262</v>
      </c>
      <c r="G49" s="38">
        <v>0.0020202965636777564</v>
      </c>
      <c r="H49" s="38">
        <v>0.0015987418429720024</v>
      </c>
      <c r="I49" s="38">
        <v>0.0018628294533444304</v>
      </c>
      <c r="J49" s="38">
        <v>0.0021386680851968494</v>
      </c>
      <c r="K49" s="38">
        <v>0.0029400162425013065</v>
      </c>
      <c r="L49" s="38">
        <v>0.000986613159075123</v>
      </c>
      <c r="M49" s="38">
        <v>0.0024593113762142907</v>
      </c>
      <c r="N49" s="38">
        <v>0.005959938041622842</v>
      </c>
      <c r="O49" s="38">
        <v>0.0025994224960415578</v>
      </c>
      <c r="P49" s="38">
        <v>0.002032094654301982</v>
      </c>
      <c r="Q49" s="38">
        <v>0.0016671779675998606</v>
      </c>
      <c r="R49" s="38">
        <v>0.0017902680656032793</v>
      </c>
      <c r="S49" s="38">
        <v>0.00306292103099602</v>
      </c>
      <c r="T49" s="38">
        <v>0.0023344216402484443</v>
      </c>
      <c r="U49" s="38">
        <v>0.0028951018612413926</v>
      </c>
      <c r="V49" s="38">
        <v>0.0034440865085043795</v>
      </c>
      <c r="W49" s="38">
        <v>0.0019331332809981807</v>
      </c>
      <c r="X49" s="38">
        <v>0.001715780720567848</v>
      </c>
      <c r="Y49" s="38">
        <v>0.0018531004373517972</v>
      </c>
      <c r="Z49" s="38">
        <v>0.0016202036420256479</v>
      </c>
      <c r="AA49" s="38">
        <v>0.0018907898621999682</v>
      </c>
      <c r="AB49" s="38">
        <v>0.0027734686038133893</v>
      </c>
      <c r="AC49" s="38">
        <v>0.00266514871847925</v>
      </c>
      <c r="AD49" s="38">
        <v>0.0018159245315291998</v>
      </c>
      <c r="AE49" s="38">
        <v>0.0023933144198349443</v>
      </c>
      <c r="AF49" s="38">
        <v>0.0018162771316053863</v>
      </c>
      <c r="AG49" s="38">
        <v>0.0019168495393795896</v>
      </c>
      <c r="AH49" s="38">
        <v>0.002114635743474456</v>
      </c>
      <c r="AI49" s="38">
        <v>0.004047266655798333</v>
      </c>
      <c r="AJ49" s="38">
        <v>0.002085974571029083</v>
      </c>
      <c r="AK49" s="38">
        <v>0.0020313339346417075</v>
      </c>
      <c r="AL49" s="38">
        <v>0.0015083520163060168</v>
      </c>
      <c r="AM49" s="38">
        <v>0.0019540692209787654</v>
      </c>
      <c r="AN49" s="38">
        <v>0.0038928309126983014</v>
      </c>
      <c r="AO49" s="38">
        <v>0.002334801504876932</v>
      </c>
      <c r="AP49" s="38">
        <v>0.002861047935553054</v>
      </c>
      <c r="AQ49" s="38">
        <v>0.0012368123839613088</v>
      </c>
      <c r="AR49" s="38">
        <v>0.0016393903402500127</v>
      </c>
      <c r="AS49" s="38">
        <v>0.0020127174891384097</v>
      </c>
      <c r="AT49" s="38">
        <v>0.0005780738599730409</v>
      </c>
      <c r="AU49" s="38">
        <v>0.002547473555715028</v>
      </c>
      <c r="AV49" s="38">
        <v>0.0025083216740158375</v>
      </c>
      <c r="AW49" s="38">
        <v>1.0291018262354483</v>
      </c>
      <c r="AX49" s="38">
        <v>0.0029973474463273844</v>
      </c>
      <c r="AY49" s="38">
        <v>0.0027490344397041342</v>
      </c>
      <c r="AZ49" s="38">
        <v>0.01041584727943089</v>
      </c>
      <c r="BA49" s="38">
        <v>0.000884163682448094</v>
      </c>
      <c r="BB49" s="38">
        <v>0.0024079239153814184</v>
      </c>
      <c r="BC49" s="38">
        <v>0.0022832703003810707</v>
      </c>
      <c r="BD49" s="38">
        <v>0.0013619141161162027</v>
      </c>
      <c r="BE49" s="38">
        <v>0.001993231783551072</v>
      </c>
      <c r="BF49" s="38">
        <v>0.0014028555044750131</v>
      </c>
      <c r="BG49" s="38">
        <v>0.0012914165997653358</v>
      </c>
      <c r="BH49" s="38">
        <v>0.001929796698372164</v>
      </c>
      <c r="BI49" s="38">
        <v>0.002229222704784138</v>
      </c>
      <c r="BJ49" s="38">
        <v>0.0018857742257554087</v>
      </c>
      <c r="BK49" s="38">
        <v>0.0014745128357655632</v>
      </c>
      <c r="BL49" s="38">
        <v>0.0015511409573972636</v>
      </c>
      <c r="BM49" s="38">
        <v>0</v>
      </c>
      <c r="BN49" s="38">
        <v>0</v>
      </c>
    </row>
    <row r="50" spans="1:66" x14ac:dyDescent="0.25">
      <c r="A50" s="36" t="s">
        <v>293</v>
      </c>
      <c r="B50" s="27" t="s">
        <v>362</v>
      </c>
      <c r="C50" s="38">
        <v>0.005865223626497025</v>
      </c>
      <c r="D50" s="38">
        <v>0.0036907356473401703</v>
      </c>
      <c r="E50" s="38">
        <v>0.005436628209955347</v>
      </c>
      <c r="F50" s="38">
        <v>0.004563591519818893</v>
      </c>
      <c r="G50" s="38">
        <v>0.019563465814050614</v>
      </c>
      <c r="H50" s="38">
        <v>0.01134135737715363</v>
      </c>
      <c r="I50" s="38">
        <v>0.006322314007937206</v>
      </c>
      <c r="J50" s="38">
        <v>0.009257464342678913</v>
      </c>
      <c r="K50" s="38">
        <v>0.007905096162704536</v>
      </c>
      <c r="L50" s="38">
        <v>0.004543072940142159</v>
      </c>
      <c r="M50" s="38">
        <v>0.01238063667528978</v>
      </c>
      <c r="N50" s="38">
        <v>0.017294901862632068</v>
      </c>
      <c r="O50" s="38">
        <v>0.00845595699910437</v>
      </c>
      <c r="P50" s="38">
        <v>0.0076445977186463555</v>
      </c>
      <c r="Q50" s="38">
        <v>0.005251957145085208</v>
      </c>
      <c r="R50" s="38">
        <v>0.006228290543212675</v>
      </c>
      <c r="S50" s="38">
        <v>0.006680385981349981</v>
      </c>
      <c r="T50" s="38">
        <v>0.00833016260029598</v>
      </c>
      <c r="U50" s="38">
        <v>0.006426767905824864</v>
      </c>
      <c r="V50" s="38">
        <v>0.009653757849546552</v>
      </c>
      <c r="W50" s="38">
        <v>0.005771649014679707</v>
      </c>
      <c r="X50" s="38">
        <v>0.010892181794888477</v>
      </c>
      <c r="Y50" s="38">
        <v>0.005697584898433406</v>
      </c>
      <c r="Z50" s="38">
        <v>0.004386978077896973</v>
      </c>
      <c r="AA50" s="38">
        <v>0.006045215274608443</v>
      </c>
      <c r="AB50" s="38">
        <v>0.0063738659773309005</v>
      </c>
      <c r="AC50" s="38">
        <v>0.005478094708143137</v>
      </c>
      <c r="AD50" s="38">
        <v>0.017113602361491734</v>
      </c>
      <c r="AE50" s="38">
        <v>0.014849274709770077</v>
      </c>
      <c r="AF50" s="38">
        <v>0.01524283623295668</v>
      </c>
      <c r="AG50" s="38">
        <v>0.005321337664413376</v>
      </c>
      <c r="AH50" s="38">
        <v>0.0036573644504021893</v>
      </c>
      <c r="AI50" s="38">
        <v>0.009320133754170195</v>
      </c>
      <c r="AJ50" s="38">
        <v>0.005624692960946949</v>
      </c>
      <c r="AK50" s="38">
        <v>0.008695750812643102</v>
      </c>
      <c r="AL50" s="38">
        <v>0.00874704447206699</v>
      </c>
      <c r="AM50" s="38">
        <v>0.013926916990593239</v>
      </c>
      <c r="AN50" s="38">
        <v>0.018440145299855965</v>
      </c>
      <c r="AO50" s="38">
        <v>0.01351953674500629</v>
      </c>
      <c r="AP50" s="38">
        <v>0.010165964396764942</v>
      </c>
      <c r="AQ50" s="38">
        <v>0.007541923730630279</v>
      </c>
      <c r="AR50" s="38">
        <v>0.010512462279145445</v>
      </c>
      <c r="AS50" s="38">
        <v>0.007847578536479697</v>
      </c>
      <c r="AT50" s="38">
        <v>0.0018562892348150167</v>
      </c>
      <c r="AU50" s="38">
        <v>0.009565932948859306</v>
      </c>
      <c r="AV50" s="38">
        <v>0.005922094580890801</v>
      </c>
      <c r="AW50" s="38">
        <v>0.004175968361131454</v>
      </c>
      <c r="AX50" s="38">
        <v>1.111730378642942</v>
      </c>
      <c r="AY50" s="38">
        <v>0.010124214462210368</v>
      </c>
      <c r="AZ50" s="38">
        <v>0.008126843592604823</v>
      </c>
      <c r="BA50" s="38">
        <v>0.006626248140150561</v>
      </c>
      <c r="BB50" s="38">
        <v>0.03149125026207987</v>
      </c>
      <c r="BC50" s="38">
        <v>0.007644493001141161</v>
      </c>
      <c r="BD50" s="38">
        <v>0.004250565370488282</v>
      </c>
      <c r="BE50" s="38">
        <v>0.002364353014682101</v>
      </c>
      <c r="BF50" s="38">
        <v>0.003845149120442526</v>
      </c>
      <c r="BG50" s="38">
        <v>0.0030306998619628314</v>
      </c>
      <c r="BH50" s="38">
        <v>0.013581267623926726</v>
      </c>
      <c r="BI50" s="38">
        <v>0.011780605409567182</v>
      </c>
      <c r="BJ50" s="38">
        <v>0.007836639576983403</v>
      </c>
      <c r="BK50" s="38">
        <v>0.00677867545796558</v>
      </c>
      <c r="BL50" s="38">
        <v>0.00562788697231251</v>
      </c>
      <c r="BM50" s="38">
        <v>0</v>
      </c>
      <c r="BN50" s="38">
        <v>0</v>
      </c>
    </row>
    <row r="51" spans="1:66" x14ac:dyDescent="0.25">
      <c r="A51" s="36" t="s">
        <v>294</v>
      </c>
      <c r="B51" s="27" t="s">
        <v>363</v>
      </c>
      <c r="C51" s="38">
        <v>0.017477644348560636</v>
      </c>
      <c r="D51" s="38">
        <v>0.004571959605405799</v>
      </c>
      <c r="E51" s="38">
        <v>0.006269062166834122</v>
      </c>
      <c r="F51" s="38">
        <v>0.00545146541895686</v>
      </c>
      <c r="G51" s="38">
        <v>0.009812322686056104</v>
      </c>
      <c r="H51" s="38">
        <v>0.012801631666469722</v>
      </c>
      <c r="I51" s="38">
        <v>0.005588518957252366</v>
      </c>
      <c r="J51" s="38">
        <v>0.006596955023845272</v>
      </c>
      <c r="K51" s="38">
        <v>0.00786210955359341</v>
      </c>
      <c r="L51" s="38">
        <v>0.0030932688761768296</v>
      </c>
      <c r="M51" s="38">
        <v>0.007128386944308044</v>
      </c>
      <c r="N51" s="38">
        <v>0.004975143144320011</v>
      </c>
      <c r="O51" s="38">
        <v>0.006468285668653382</v>
      </c>
      <c r="P51" s="38">
        <v>0.006331363293237403</v>
      </c>
      <c r="Q51" s="38">
        <v>0.005672777490571786</v>
      </c>
      <c r="R51" s="38">
        <v>0.00597953188748992</v>
      </c>
      <c r="S51" s="38">
        <v>0.00634592982238721</v>
      </c>
      <c r="T51" s="38">
        <v>0.007761592704023062</v>
      </c>
      <c r="U51" s="38">
        <v>0.007052306283910719</v>
      </c>
      <c r="V51" s="38">
        <v>0.007676524387796445</v>
      </c>
      <c r="W51" s="38">
        <v>0.006661514124797673</v>
      </c>
      <c r="X51" s="38">
        <v>0.008195380057324142</v>
      </c>
      <c r="Y51" s="38">
        <v>0.006001318281341899</v>
      </c>
      <c r="Z51" s="38">
        <v>0.004661101964680197</v>
      </c>
      <c r="AA51" s="38">
        <v>0.006894585268413419</v>
      </c>
      <c r="AB51" s="38">
        <v>0.008321150427857615</v>
      </c>
      <c r="AC51" s="38">
        <v>0.006345422621506903</v>
      </c>
      <c r="AD51" s="38">
        <v>0.007698480851590498</v>
      </c>
      <c r="AE51" s="38">
        <v>0.010367784371920053</v>
      </c>
      <c r="AF51" s="38">
        <v>0.006238756317868736</v>
      </c>
      <c r="AG51" s="38">
        <v>0.005540112687490512</v>
      </c>
      <c r="AH51" s="38">
        <v>0.003761031755053342</v>
      </c>
      <c r="AI51" s="38">
        <v>0.008359526820251349</v>
      </c>
      <c r="AJ51" s="38">
        <v>0.006419959024376524</v>
      </c>
      <c r="AK51" s="38">
        <v>0.006031610237218009</v>
      </c>
      <c r="AL51" s="38">
        <v>0.006823387073175786</v>
      </c>
      <c r="AM51" s="38">
        <v>0.01049474158749516</v>
      </c>
      <c r="AN51" s="38">
        <v>0.011678894026708015</v>
      </c>
      <c r="AO51" s="38">
        <v>0.010553761830002475</v>
      </c>
      <c r="AP51" s="38">
        <v>0.009477090745793839</v>
      </c>
      <c r="AQ51" s="38">
        <v>0.00782068022291666</v>
      </c>
      <c r="AR51" s="38">
        <v>0.012671554614452706</v>
      </c>
      <c r="AS51" s="38">
        <v>0.012622098538974965</v>
      </c>
      <c r="AT51" s="38">
        <v>0.0028115424634598428</v>
      </c>
      <c r="AU51" s="38">
        <v>0.013721414272224423</v>
      </c>
      <c r="AV51" s="38">
        <v>0.013439532624488834</v>
      </c>
      <c r="AW51" s="38">
        <v>0.006479658483655043</v>
      </c>
      <c r="AX51" s="38">
        <v>0.021771783289987672</v>
      </c>
      <c r="AY51" s="38">
        <v>1.0436017210459243</v>
      </c>
      <c r="AZ51" s="38">
        <v>0.008546946585986821</v>
      </c>
      <c r="BA51" s="38">
        <v>0.005407258033225086</v>
      </c>
      <c r="BB51" s="38">
        <v>0.009812402957287199</v>
      </c>
      <c r="BC51" s="38">
        <v>0.011511955679294106</v>
      </c>
      <c r="BD51" s="38">
        <v>0.005362710976850223</v>
      </c>
      <c r="BE51" s="38">
        <v>0.0037239217340415717</v>
      </c>
      <c r="BF51" s="38">
        <v>0.004173637303807017</v>
      </c>
      <c r="BG51" s="38">
        <v>0.004219925388312487</v>
      </c>
      <c r="BH51" s="38">
        <v>0.01199660554572224</v>
      </c>
      <c r="BI51" s="38">
        <v>0.013276430288515774</v>
      </c>
      <c r="BJ51" s="38">
        <v>0.008541451184942267</v>
      </c>
      <c r="BK51" s="38">
        <v>0.006569820434735593</v>
      </c>
      <c r="BL51" s="38">
        <v>0.006620500560452459</v>
      </c>
      <c r="BM51" s="38">
        <v>0</v>
      </c>
      <c r="BN51" s="38">
        <v>0</v>
      </c>
    </row>
    <row r="52" spans="1:66" x14ac:dyDescent="0.25">
      <c r="A52" s="36" t="s">
        <v>295</v>
      </c>
      <c r="B52" s="27" t="s">
        <v>364</v>
      </c>
      <c r="C52" s="38">
        <v>0.01502519838690515</v>
      </c>
      <c r="D52" s="38">
        <v>0.010425154090596727</v>
      </c>
      <c r="E52" s="38">
        <v>0.014027640512842249</v>
      </c>
      <c r="F52" s="38">
        <v>0.014232842634991586</v>
      </c>
      <c r="G52" s="38">
        <v>0.017346724092797954</v>
      </c>
      <c r="H52" s="38">
        <v>0.013822793077098406</v>
      </c>
      <c r="I52" s="38">
        <v>0.015255833426152358</v>
      </c>
      <c r="J52" s="38">
        <v>0.01775468739714746</v>
      </c>
      <c r="K52" s="38">
        <v>0.02422984798882079</v>
      </c>
      <c r="L52" s="38">
        <v>0.007924057588110262</v>
      </c>
      <c r="M52" s="38">
        <v>0.01951946571139548</v>
      </c>
      <c r="N52" s="38">
        <v>0.02626897595399695</v>
      </c>
      <c r="O52" s="38">
        <v>0.017333275748945904</v>
      </c>
      <c r="P52" s="38">
        <v>0.018791035811501492</v>
      </c>
      <c r="Q52" s="38">
        <v>0.0141894492831776</v>
      </c>
      <c r="R52" s="38">
        <v>0.014925667340330314</v>
      </c>
      <c r="S52" s="38">
        <v>0.01295178362930434</v>
      </c>
      <c r="T52" s="38">
        <v>0.015460698925680551</v>
      </c>
      <c r="U52" s="38">
        <v>0.014834817766870036</v>
      </c>
      <c r="V52" s="38">
        <v>0.015264267562819215</v>
      </c>
      <c r="W52" s="38">
        <v>0.01477119761970951</v>
      </c>
      <c r="X52" s="38">
        <v>0.014299281016447415</v>
      </c>
      <c r="Y52" s="38">
        <v>0.015296763735604284</v>
      </c>
      <c r="Z52" s="38">
        <v>0.01375980433589205</v>
      </c>
      <c r="AA52" s="38">
        <v>0.021892464098807785</v>
      </c>
      <c r="AB52" s="38">
        <v>0.0237008797752796</v>
      </c>
      <c r="AC52" s="38">
        <v>0.02285737148684958</v>
      </c>
      <c r="AD52" s="38">
        <v>0.014762930967694326</v>
      </c>
      <c r="AE52" s="38">
        <v>0.020912135287709705</v>
      </c>
      <c r="AF52" s="38">
        <v>0.016914306737944754</v>
      </c>
      <c r="AG52" s="38">
        <v>0.024711013896992505</v>
      </c>
      <c r="AH52" s="38">
        <v>0.028085852103390697</v>
      </c>
      <c r="AI52" s="38">
        <v>0.05477109807631037</v>
      </c>
      <c r="AJ52" s="38">
        <v>0.023426595682004912</v>
      </c>
      <c r="AK52" s="38">
        <v>0.018856920307812018</v>
      </c>
      <c r="AL52" s="38">
        <v>0.015919719544357246</v>
      </c>
      <c r="AM52" s="38">
        <v>0.016773091083061884</v>
      </c>
      <c r="AN52" s="38">
        <v>0.06014418113528778</v>
      </c>
      <c r="AO52" s="38">
        <v>0.030683005695321126</v>
      </c>
      <c r="AP52" s="38">
        <v>0.02567340138287774</v>
      </c>
      <c r="AQ52" s="38">
        <v>0.010486110000194544</v>
      </c>
      <c r="AR52" s="38">
        <v>0.01752638737656013</v>
      </c>
      <c r="AS52" s="38">
        <v>0.020480164483867185</v>
      </c>
      <c r="AT52" s="38">
        <v>0.003916570282801673</v>
      </c>
      <c r="AU52" s="38">
        <v>0.020878719369560518</v>
      </c>
      <c r="AV52" s="38">
        <v>0.016336842895325613</v>
      </c>
      <c r="AW52" s="38">
        <v>0.014776545494629636</v>
      </c>
      <c r="AX52" s="38">
        <v>0.0257944336955699</v>
      </c>
      <c r="AY52" s="38">
        <v>0.019179604494378725</v>
      </c>
      <c r="AZ52" s="38">
        <v>1.1040470301278562</v>
      </c>
      <c r="BA52" s="38">
        <v>0.0059300974000115305</v>
      </c>
      <c r="BB52" s="38">
        <v>0.025878112512978075</v>
      </c>
      <c r="BC52" s="38">
        <v>0.028752039457058322</v>
      </c>
      <c r="BD52" s="38">
        <v>0.010078617967673733</v>
      </c>
      <c r="BE52" s="38">
        <v>0.007518821339039528</v>
      </c>
      <c r="BF52" s="38">
        <v>0.009391524603079534</v>
      </c>
      <c r="BG52" s="38">
        <v>0.009905298592816013</v>
      </c>
      <c r="BH52" s="38">
        <v>0.01840744447511449</v>
      </c>
      <c r="BI52" s="38">
        <v>0.023465069341259834</v>
      </c>
      <c r="BJ52" s="38">
        <v>0.01362569317063826</v>
      </c>
      <c r="BK52" s="38">
        <v>0.014509961817194657</v>
      </c>
      <c r="BL52" s="38">
        <v>0.020232666889083803</v>
      </c>
      <c r="BM52" s="38">
        <v>0</v>
      </c>
      <c r="BN52" s="38">
        <v>0</v>
      </c>
    </row>
    <row r="53" spans="1:66" x14ac:dyDescent="0.25">
      <c r="A53" s="36" t="s">
        <v>296</v>
      </c>
      <c r="B53" s="27" t="s">
        <v>365</v>
      </c>
      <c r="C53" s="38">
        <v>0.013935762926996803</v>
      </c>
      <c r="D53" s="38">
        <v>0.007416435862759202</v>
      </c>
      <c r="E53" s="38">
        <v>0.007806611100112594</v>
      </c>
      <c r="F53" s="38">
        <v>0.010331036531799384</v>
      </c>
      <c r="G53" s="38">
        <v>0.020506522138121</v>
      </c>
      <c r="H53" s="38">
        <v>0.01190817483351548</v>
      </c>
      <c r="I53" s="38">
        <v>0.014484779361649498</v>
      </c>
      <c r="J53" s="38">
        <v>0.01561291923500185</v>
      </c>
      <c r="K53" s="38">
        <v>0.018059951091601915</v>
      </c>
      <c r="L53" s="38">
        <v>0.004557015183886115</v>
      </c>
      <c r="M53" s="38">
        <v>0.012973805924861038</v>
      </c>
      <c r="N53" s="38">
        <v>0.012978561251566293</v>
      </c>
      <c r="O53" s="38">
        <v>0.01764689483157198</v>
      </c>
      <c r="P53" s="38">
        <v>0.018209157653120332</v>
      </c>
      <c r="Q53" s="38">
        <v>0.013150322939810305</v>
      </c>
      <c r="R53" s="38">
        <v>0.018343601762588393</v>
      </c>
      <c r="S53" s="38">
        <v>0.012513047003412507</v>
      </c>
      <c r="T53" s="38">
        <v>0.017358232146974253</v>
      </c>
      <c r="U53" s="38">
        <v>0.01808385853205582</v>
      </c>
      <c r="V53" s="38">
        <v>0.01578820318849438</v>
      </c>
      <c r="W53" s="38">
        <v>0.02338890304319794</v>
      </c>
      <c r="X53" s="38">
        <v>0.014002791742678423</v>
      </c>
      <c r="Y53" s="38">
        <v>0.024460167684430836</v>
      </c>
      <c r="Z53" s="38">
        <v>0.008178901628094712</v>
      </c>
      <c r="AA53" s="38">
        <v>0.011855679350621326</v>
      </c>
      <c r="AB53" s="38">
        <v>0.01591492502693526</v>
      </c>
      <c r="AC53" s="38">
        <v>0.016660049828840187</v>
      </c>
      <c r="AD53" s="38">
        <v>0.010233372448235103</v>
      </c>
      <c r="AE53" s="38">
        <v>0.014708499974482188</v>
      </c>
      <c r="AF53" s="38">
        <v>0.011918659344870294</v>
      </c>
      <c r="AG53" s="38">
        <v>0.017813824867568114</v>
      </c>
      <c r="AH53" s="38">
        <v>0.017917204455521158</v>
      </c>
      <c r="AI53" s="38">
        <v>0.01691781938979127</v>
      </c>
      <c r="AJ53" s="38">
        <v>0.025753994963051755</v>
      </c>
      <c r="AK53" s="38">
        <v>0.028139860404655378</v>
      </c>
      <c r="AL53" s="38">
        <v>0.01286783604626007</v>
      </c>
      <c r="AM53" s="38">
        <v>0.008335263453503787</v>
      </c>
      <c r="AN53" s="38">
        <v>0.008857540406733694</v>
      </c>
      <c r="AO53" s="38">
        <v>0.013247605169865527</v>
      </c>
      <c r="AP53" s="38">
        <v>0.011248262814723664</v>
      </c>
      <c r="AQ53" s="38">
        <v>0.006956961274656052</v>
      </c>
      <c r="AR53" s="38">
        <v>0.007634264461909519</v>
      </c>
      <c r="AS53" s="38">
        <v>0.011044162052590891</v>
      </c>
      <c r="AT53" s="38">
        <v>0.0031291624309501926</v>
      </c>
      <c r="AU53" s="38">
        <v>0.012811808451718917</v>
      </c>
      <c r="AV53" s="38">
        <v>0.016176418997065713</v>
      </c>
      <c r="AW53" s="38">
        <v>0.009892266126481933</v>
      </c>
      <c r="AX53" s="38">
        <v>0.01239173934689566</v>
      </c>
      <c r="AY53" s="38">
        <v>0.013103013021092038</v>
      </c>
      <c r="AZ53" s="38">
        <v>0.01511394763271133</v>
      </c>
      <c r="BA53" s="38">
        <v>1.041903001810795</v>
      </c>
      <c r="BB53" s="38">
        <v>0.014446987125962703</v>
      </c>
      <c r="BC53" s="38">
        <v>0.0209487720355614</v>
      </c>
      <c r="BD53" s="38">
        <v>0.007008991698248687</v>
      </c>
      <c r="BE53" s="38">
        <v>0.005757280261491373</v>
      </c>
      <c r="BF53" s="38">
        <v>0.00941921619902135</v>
      </c>
      <c r="BG53" s="38">
        <v>0.011085344948706917</v>
      </c>
      <c r="BH53" s="38">
        <v>0.008177248088544854</v>
      </c>
      <c r="BI53" s="38">
        <v>0.00872134961921439</v>
      </c>
      <c r="BJ53" s="38">
        <v>0.008649295782489292</v>
      </c>
      <c r="BK53" s="38">
        <v>0.01232845995609215</v>
      </c>
      <c r="BL53" s="38">
        <v>0.007206390078335788</v>
      </c>
      <c r="BM53" s="38">
        <v>0</v>
      </c>
      <c r="BN53" s="38">
        <v>0</v>
      </c>
    </row>
    <row r="54" spans="1:66" x14ac:dyDescent="0.25">
      <c r="A54" s="36" t="s">
        <v>297</v>
      </c>
      <c r="B54" s="27" t="s">
        <v>366</v>
      </c>
      <c r="C54" s="38">
        <v>0.0006981592799174412</v>
      </c>
      <c r="D54" s="38">
        <v>0.0010375130075019937</v>
      </c>
      <c r="E54" s="38">
        <v>0.0017701280700970071</v>
      </c>
      <c r="F54" s="38">
        <v>0.0011357263557784179</v>
      </c>
      <c r="G54" s="38">
        <v>0.0011099438078681439</v>
      </c>
      <c r="H54" s="38">
        <v>0.001245709356225327</v>
      </c>
      <c r="I54" s="38">
        <v>0.0011963024648090125</v>
      </c>
      <c r="J54" s="38">
        <v>0.001290365856947707</v>
      </c>
      <c r="K54" s="38">
        <v>0.0013219473854887234</v>
      </c>
      <c r="L54" s="38">
        <v>0.0006036798955925179</v>
      </c>
      <c r="M54" s="38">
        <v>0.0012106284181984844</v>
      </c>
      <c r="N54" s="38">
        <v>0.0009445234711216508</v>
      </c>
      <c r="O54" s="38">
        <v>0.001057644055371311</v>
      </c>
      <c r="P54" s="38">
        <v>0.0015322166346518043</v>
      </c>
      <c r="Q54" s="38">
        <v>0.0010265200691336402</v>
      </c>
      <c r="R54" s="38">
        <v>0.001177153492066471</v>
      </c>
      <c r="S54" s="38">
        <v>0.0009747570721960024</v>
      </c>
      <c r="T54" s="38">
        <v>0.0018171070640053044</v>
      </c>
      <c r="U54" s="38">
        <v>0.0011901834370810448</v>
      </c>
      <c r="V54" s="38">
        <v>0.0013661575621701364</v>
      </c>
      <c r="W54" s="38">
        <v>0.0013393386929026769</v>
      </c>
      <c r="X54" s="38">
        <v>0.0011141498443390785</v>
      </c>
      <c r="Y54" s="38">
        <v>0.0012055203876501369</v>
      </c>
      <c r="Z54" s="38">
        <v>0.0009975667378136976</v>
      </c>
      <c r="AA54" s="38">
        <v>0.0013780171573166806</v>
      </c>
      <c r="AB54" s="38">
        <v>0.001177609683415707</v>
      </c>
      <c r="AC54" s="38">
        <v>0.0009853298846087967</v>
      </c>
      <c r="AD54" s="38">
        <v>0.0010138661786730908</v>
      </c>
      <c r="AE54" s="38">
        <v>0.0014887295946587355</v>
      </c>
      <c r="AF54" s="38">
        <v>0.000857395302116769</v>
      </c>
      <c r="AG54" s="38">
        <v>0.004193650166359547</v>
      </c>
      <c r="AH54" s="38">
        <v>0.002400567070460732</v>
      </c>
      <c r="AI54" s="38">
        <v>0.020452735828348695</v>
      </c>
      <c r="AJ54" s="38">
        <v>0.002833352928751735</v>
      </c>
      <c r="AK54" s="38">
        <v>0.0018007269059443355</v>
      </c>
      <c r="AL54" s="38">
        <v>0.0026101522539421695</v>
      </c>
      <c r="AM54" s="38">
        <v>0.0008720889191775221</v>
      </c>
      <c r="AN54" s="38">
        <v>0.002576571373921035</v>
      </c>
      <c r="AO54" s="38">
        <v>0.0025169960000119888</v>
      </c>
      <c r="AP54" s="38">
        <v>0.0011812917404339961</v>
      </c>
      <c r="AQ54" s="38">
        <v>0.0008476634365199274</v>
      </c>
      <c r="AR54" s="38">
        <v>0.0014173038659904926</v>
      </c>
      <c r="AS54" s="38">
        <v>0.001281076646361337</v>
      </c>
      <c r="AT54" s="38">
        <v>0.00027460032398070035</v>
      </c>
      <c r="AU54" s="38">
        <v>0.00130203866852035</v>
      </c>
      <c r="AV54" s="38">
        <v>0.0008994199804618621</v>
      </c>
      <c r="AW54" s="38">
        <v>0.0010332702122358632</v>
      </c>
      <c r="AX54" s="38">
        <v>0.0016666164504676793</v>
      </c>
      <c r="AY54" s="38">
        <v>0.0012052852339397857</v>
      </c>
      <c r="AZ54" s="38">
        <v>0.0016051816737028656</v>
      </c>
      <c r="BA54" s="38">
        <v>0.0005647365759077217</v>
      </c>
      <c r="BB54" s="38">
        <v>1.105489955368658</v>
      </c>
      <c r="BC54" s="38">
        <v>0.0010256289655923218</v>
      </c>
      <c r="BD54" s="38">
        <v>0.0009050137395198586</v>
      </c>
      <c r="BE54" s="38">
        <v>0.0007396436280440376</v>
      </c>
      <c r="BF54" s="38">
        <v>0.0005649810020131678</v>
      </c>
      <c r="BG54" s="38">
        <v>0.0006787458246646538</v>
      </c>
      <c r="BH54" s="38">
        <v>0.003632932470603955</v>
      </c>
      <c r="BI54" s="38">
        <v>0.00907477385750729</v>
      </c>
      <c r="BJ54" s="38">
        <v>0.001342275441506614</v>
      </c>
      <c r="BK54" s="38">
        <v>0.0017184999659943096</v>
      </c>
      <c r="BL54" s="38">
        <v>0.0007670360354997756</v>
      </c>
      <c r="BM54" s="38">
        <v>0</v>
      </c>
      <c r="BN54" s="38">
        <v>0</v>
      </c>
    </row>
    <row r="55" spans="1:66" x14ac:dyDescent="0.25">
      <c r="A55" s="36" t="s">
        <v>298</v>
      </c>
      <c r="B55" s="27" t="s">
        <v>367</v>
      </c>
      <c r="C55" s="38">
        <v>0.01886394593927017</v>
      </c>
      <c r="D55" s="38">
        <v>0.01513250772399724</v>
      </c>
      <c r="E55" s="38">
        <v>0.017056350277698314</v>
      </c>
      <c r="F55" s="38">
        <v>0.02436959053622781</v>
      </c>
      <c r="G55" s="38">
        <v>0.029095361123356644</v>
      </c>
      <c r="H55" s="38">
        <v>0.028401312469609627</v>
      </c>
      <c r="I55" s="38">
        <v>0.024498710854435578</v>
      </c>
      <c r="J55" s="38">
        <v>0.03129238955175439</v>
      </c>
      <c r="K55" s="38">
        <v>0.03255657106508392</v>
      </c>
      <c r="L55" s="38">
        <v>0.015459744941123123</v>
      </c>
      <c r="M55" s="38">
        <v>0.03407971870643863</v>
      </c>
      <c r="N55" s="38">
        <v>0.02430996003317904</v>
      </c>
      <c r="O55" s="38">
        <v>0.026449527264397203</v>
      </c>
      <c r="P55" s="38">
        <v>0.028405769988471472</v>
      </c>
      <c r="Q55" s="38">
        <v>0.02736071672110605</v>
      </c>
      <c r="R55" s="38">
        <v>0.025010797401177214</v>
      </c>
      <c r="S55" s="38">
        <v>0.01871955507791506</v>
      </c>
      <c r="T55" s="38">
        <v>0.026846842290809268</v>
      </c>
      <c r="U55" s="38">
        <v>0.02673063781139496</v>
      </c>
      <c r="V55" s="38">
        <v>0.027880215188503255</v>
      </c>
      <c r="W55" s="38">
        <v>0.02660200772624329</v>
      </c>
      <c r="X55" s="38">
        <v>0.02520198578069015</v>
      </c>
      <c r="Y55" s="38">
        <v>0.025798847696094813</v>
      </c>
      <c r="Z55" s="38">
        <v>0.026612321392146962</v>
      </c>
      <c r="AA55" s="38">
        <v>0.04511394371503277</v>
      </c>
      <c r="AB55" s="38">
        <v>0.04381742758893659</v>
      </c>
      <c r="AC55" s="38">
        <v>0.030894434104469657</v>
      </c>
      <c r="AD55" s="38">
        <v>0.029953321672511468</v>
      </c>
      <c r="AE55" s="38">
        <v>0.036814741037098295</v>
      </c>
      <c r="AF55" s="38">
        <v>0.03410941597961951</v>
      </c>
      <c r="AG55" s="38">
        <v>0.02982297719667243</v>
      </c>
      <c r="AH55" s="38">
        <v>0.029258392404221092</v>
      </c>
      <c r="AI55" s="38">
        <v>0.032829321210838903</v>
      </c>
      <c r="AJ55" s="38">
        <v>0.04215397462467542</v>
      </c>
      <c r="AK55" s="38">
        <v>0.03394036830391097</v>
      </c>
      <c r="AL55" s="38">
        <v>0.03079332064841423</v>
      </c>
      <c r="AM55" s="38">
        <v>0.03255126592483497</v>
      </c>
      <c r="AN55" s="38">
        <v>0.05416934804410105</v>
      </c>
      <c r="AO55" s="38">
        <v>0.03823008003845232</v>
      </c>
      <c r="AP55" s="38">
        <v>0.03110879214211458</v>
      </c>
      <c r="AQ55" s="38">
        <v>0.030212025394801566</v>
      </c>
      <c r="AR55" s="38">
        <v>0.04056515997230521</v>
      </c>
      <c r="AS55" s="38">
        <v>0.042232833280145474</v>
      </c>
      <c r="AT55" s="38">
        <v>0.01530205016092263</v>
      </c>
      <c r="AU55" s="38">
        <v>0.04157325397078019</v>
      </c>
      <c r="AV55" s="38">
        <v>0.03610407083465535</v>
      </c>
      <c r="AW55" s="38">
        <v>0.025212222198838504</v>
      </c>
      <c r="AX55" s="38">
        <v>0.04915021180127417</v>
      </c>
      <c r="AY55" s="38">
        <v>0.04330447670804667</v>
      </c>
      <c r="AZ55" s="38">
        <v>0.05496808003521107</v>
      </c>
      <c r="BA55" s="38">
        <v>0.01684919016911189</v>
      </c>
      <c r="BB55" s="38">
        <v>0.04736951619450171</v>
      </c>
      <c r="BC55" s="38">
        <v>1.0919323144505317</v>
      </c>
      <c r="BD55" s="38">
        <v>0.032423945490090526</v>
      </c>
      <c r="BE55" s="38">
        <v>0.01680621367186006</v>
      </c>
      <c r="BF55" s="38">
        <v>0.025243273583937152</v>
      </c>
      <c r="BG55" s="38">
        <v>0.025787522621656577</v>
      </c>
      <c r="BH55" s="38">
        <v>0.038222675237140895</v>
      </c>
      <c r="BI55" s="38">
        <v>0.04174027093835808</v>
      </c>
      <c r="BJ55" s="38">
        <v>0.03219002907410564</v>
      </c>
      <c r="BK55" s="38">
        <v>0.031327635178776445</v>
      </c>
      <c r="BL55" s="38">
        <v>0.026837125471553012</v>
      </c>
      <c r="BM55" s="38">
        <v>0</v>
      </c>
      <c r="BN55" s="38">
        <v>0</v>
      </c>
    </row>
    <row r="56" spans="1:66" x14ac:dyDescent="0.25">
      <c r="A56" s="36" t="s">
        <v>299</v>
      </c>
      <c r="B56" s="27" t="s">
        <v>368</v>
      </c>
      <c r="C56" s="38">
        <v>0.0077448809830668605</v>
      </c>
      <c r="D56" s="38">
        <v>0.011276157512496422</v>
      </c>
      <c r="E56" s="38">
        <v>0.010282493161031714</v>
      </c>
      <c r="F56" s="38">
        <v>0.01032998557700616</v>
      </c>
      <c r="G56" s="38">
        <v>0.010620465501179108</v>
      </c>
      <c r="H56" s="38">
        <v>0.0087051560707668</v>
      </c>
      <c r="I56" s="38">
        <v>0.01096540764808768</v>
      </c>
      <c r="J56" s="38">
        <v>0.014404854759519385</v>
      </c>
      <c r="K56" s="38">
        <v>0.012010968843687596</v>
      </c>
      <c r="L56" s="38">
        <v>0.006521545930832179</v>
      </c>
      <c r="M56" s="38">
        <v>0.011996424312042358</v>
      </c>
      <c r="N56" s="38">
        <v>0.006526511363302539</v>
      </c>
      <c r="O56" s="38">
        <v>0.010806754521428196</v>
      </c>
      <c r="P56" s="38">
        <v>0.0117627106415506</v>
      </c>
      <c r="Q56" s="38">
        <v>0.015858904912971716</v>
      </c>
      <c r="R56" s="38">
        <v>0.0099606653793957</v>
      </c>
      <c r="S56" s="38">
        <v>0.006149885867981233</v>
      </c>
      <c r="T56" s="38">
        <v>0.010048959157208664</v>
      </c>
      <c r="U56" s="38">
        <v>0.008198362398204819</v>
      </c>
      <c r="V56" s="38">
        <v>0.008988921828266879</v>
      </c>
      <c r="W56" s="38">
        <v>0.007759918941844921</v>
      </c>
      <c r="X56" s="38">
        <v>0.008202108440530799</v>
      </c>
      <c r="Y56" s="38">
        <v>0.007437075053260668</v>
      </c>
      <c r="Z56" s="38">
        <v>0.022291965723721604</v>
      </c>
      <c r="AA56" s="38">
        <v>0.022544207398589568</v>
      </c>
      <c r="AB56" s="38">
        <v>0.03337750585307385</v>
      </c>
      <c r="AC56" s="38">
        <v>0.012031000045004287</v>
      </c>
      <c r="AD56" s="38">
        <v>0.008049739410913607</v>
      </c>
      <c r="AE56" s="38">
        <v>0.007868934928893135</v>
      </c>
      <c r="AF56" s="38">
        <v>0.00788044140910555</v>
      </c>
      <c r="AG56" s="38">
        <v>0.011717207830885189</v>
      </c>
      <c r="AH56" s="38">
        <v>0.008159303409059852</v>
      </c>
      <c r="AI56" s="38">
        <v>0.010045622093896868</v>
      </c>
      <c r="AJ56" s="38">
        <v>0.015390610658533794</v>
      </c>
      <c r="AK56" s="38">
        <v>0.00867136577566974</v>
      </c>
      <c r="AL56" s="38">
        <v>0.008760223405782756</v>
      </c>
      <c r="AM56" s="38">
        <v>0.006320842424979688</v>
      </c>
      <c r="AN56" s="38">
        <v>0.010281273359220482</v>
      </c>
      <c r="AO56" s="38">
        <v>0.010504996625796958</v>
      </c>
      <c r="AP56" s="38">
        <v>0.0074104532946027875</v>
      </c>
      <c r="AQ56" s="38">
        <v>0.005351400141533574</v>
      </c>
      <c r="AR56" s="38">
        <v>0.0066394354203604495</v>
      </c>
      <c r="AS56" s="38">
        <v>0.007554283257640269</v>
      </c>
      <c r="AT56" s="38">
        <v>0.004254484022948924</v>
      </c>
      <c r="AU56" s="38">
        <v>0.01311961778947629</v>
      </c>
      <c r="AV56" s="38">
        <v>0.015667680815345083</v>
      </c>
      <c r="AW56" s="38">
        <v>0.0073809380021518075</v>
      </c>
      <c r="AX56" s="38">
        <v>0.016076443167951496</v>
      </c>
      <c r="AY56" s="38">
        <v>0.01582273158465568</v>
      </c>
      <c r="AZ56" s="38">
        <v>0.007805840281060703</v>
      </c>
      <c r="BA56" s="38">
        <v>0.0052766071627677125</v>
      </c>
      <c r="BB56" s="38">
        <v>0.009832827172209072</v>
      </c>
      <c r="BC56" s="38">
        <v>0.012721006183019537</v>
      </c>
      <c r="BD56" s="38">
        <v>1.0158967381644681</v>
      </c>
      <c r="BE56" s="38">
        <v>0.005630085596900321</v>
      </c>
      <c r="BF56" s="38">
        <v>0.005420435095597396</v>
      </c>
      <c r="BG56" s="38">
        <v>0.006371652422061389</v>
      </c>
      <c r="BH56" s="38">
        <v>0.013828477101325388</v>
      </c>
      <c r="BI56" s="38">
        <v>0.013426959312207177</v>
      </c>
      <c r="BJ56" s="38">
        <v>0.011926451801785516</v>
      </c>
      <c r="BK56" s="38">
        <v>0.006502680185628912</v>
      </c>
      <c r="BL56" s="38">
        <v>0.006048132016447584</v>
      </c>
      <c r="BM56" s="38">
        <v>0</v>
      </c>
      <c r="BN56" s="38">
        <v>0</v>
      </c>
    </row>
    <row r="57" spans="1:66" x14ac:dyDescent="0.25">
      <c r="A57" s="36" t="s">
        <v>300</v>
      </c>
      <c r="B57" s="27" t="s">
        <v>369</v>
      </c>
      <c r="C57" s="38">
        <v>0.0022465506081917</v>
      </c>
      <c r="D57" s="38">
        <v>0.002396154769819797</v>
      </c>
      <c r="E57" s="38">
        <v>0.0029905332899110423</v>
      </c>
      <c r="F57" s="38">
        <v>0.0026587154509001023</v>
      </c>
      <c r="G57" s="38">
        <v>0.0032944227422572045</v>
      </c>
      <c r="H57" s="38">
        <v>0.0034597392256274866</v>
      </c>
      <c r="I57" s="38">
        <v>0.0028360054361732823</v>
      </c>
      <c r="J57" s="38">
        <v>0.003139115753274593</v>
      </c>
      <c r="K57" s="38">
        <v>0.0031691623373000925</v>
      </c>
      <c r="L57" s="38">
        <v>0.0019195143766172072</v>
      </c>
      <c r="M57" s="38">
        <v>0.0036324456534784014</v>
      </c>
      <c r="N57" s="38">
        <v>0.00364096791603181</v>
      </c>
      <c r="O57" s="38">
        <v>0.002978093190841898</v>
      </c>
      <c r="P57" s="38">
        <v>0.003191312958559946</v>
      </c>
      <c r="Q57" s="38">
        <v>0.0027654818160108797</v>
      </c>
      <c r="R57" s="38">
        <v>0.0032859896538802134</v>
      </c>
      <c r="S57" s="38">
        <v>0.0036760854266511284</v>
      </c>
      <c r="T57" s="38">
        <v>0.0042270230367661</v>
      </c>
      <c r="U57" s="38">
        <v>0.003968190057481574</v>
      </c>
      <c r="V57" s="38">
        <v>0.005444637931599685</v>
      </c>
      <c r="W57" s="38">
        <v>0.004896360536193196</v>
      </c>
      <c r="X57" s="38">
        <v>0.0029504304582279196</v>
      </c>
      <c r="Y57" s="38">
        <v>0.004156187098632018</v>
      </c>
      <c r="Z57" s="38">
        <v>0.0025277125241938408</v>
      </c>
      <c r="AA57" s="38">
        <v>0.0036624901979216136</v>
      </c>
      <c r="AB57" s="38">
        <v>0.00386656600529208</v>
      </c>
      <c r="AC57" s="38">
        <v>0.0030549544206425992</v>
      </c>
      <c r="AD57" s="38">
        <v>0.003950132573667398</v>
      </c>
      <c r="AE57" s="38">
        <v>0.0037043984532581595</v>
      </c>
      <c r="AF57" s="38">
        <v>0.00325743224241388</v>
      </c>
      <c r="AG57" s="38">
        <v>0.004249420370042492</v>
      </c>
      <c r="AH57" s="38">
        <v>0.00585325083331567</v>
      </c>
      <c r="AI57" s="38">
        <v>0.006886983726089957</v>
      </c>
      <c r="AJ57" s="38">
        <v>0.004099011107229354</v>
      </c>
      <c r="AK57" s="38">
        <v>0.005529989180574538</v>
      </c>
      <c r="AL57" s="38">
        <v>0.0028031445446496258</v>
      </c>
      <c r="AM57" s="38">
        <v>0.0032067608280623777</v>
      </c>
      <c r="AN57" s="38">
        <v>0.004363013452886337</v>
      </c>
      <c r="AO57" s="38">
        <v>0.005752777147595173</v>
      </c>
      <c r="AP57" s="38">
        <v>0.0058033997978695715</v>
      </c>
      <c r="AQ57" s="38">
        <v>0.004521716066066012</v>
      </c>
      <c r="AR57" s="38">
        <v>0.004479370919086939</v>
      </c>
      <c r="AS57" s="38">
        <v>0.0038650145657904934</v>
      </c>
      <c r="AT57" s="38">
        <v>0.0013202495738252379</v>
      </c>
      <c r="AU57" s="38">
        <v>0.006456682511750422</v>
      </c>
      <c r="AV57" s="38">
        <v>0.004395482782373972</v>
      </c>
      <c r="AW57" s="38">
        <v>0.0169404914668136</v>
      </c>
      <c r="AX57" s="38">
        <v>0.006921428216635299</v>
      </c>
      <c r="AY57" s="38">
        <v>0.006572772905268213</v>
      </c>
      <c r="AZ57" s="38">
        <v>0.003376742016378246</v>
      </c>
      <c r="BA57" s="38">
        <v>0.0057699798943017955</v>
      </c>
      <c r="BB57" s="38">
        <v>0.0048954802022188664</v>
      </c>
      <c r="BC57" s="38">
        <v>0.004957622722105032</v>
      </c>
      <c r="BD57" s="38">
        <v>0.0072183656391207884</v>
      </c>
      <c r="BE57" s="38">
        <v>1.02834759279065</v>
      </c>
      <c r="BF57" s="38">
        <v>0.005345998767392899</v>
      </c>
      <c r="BG57" s="38">
        <v>0.005260504667742615</v>
      </c>
      <c r="BH57" s="38">
        <v>0.00558512945492816</v>
      </c>
      <c r="BI57" s="38">
        <v>0.008720923554824686</v>
      </c>
      <c r="BJ57" s="38">
        <v>0.009577544363580003</v>
      </c>
      <c r="BK57" s="38">
        <v>0.005407544962064541</v>
      </c>
      <c r="BL57" s="38">
        <v>0.0024692097344528137</v>
      </c>
      <c r="BM57" s="38">
        <v>0</v>
      </c>
      <c r="BN57" s="38">
        <v>0</v>
      </c>
    </row>
    <row r="58" spans="1:66" x14ac:dyDescent="0.25">
      <c r="A58" s="36" t="s">
        <v>301</v>
      </c>
      <c r="B58" s="27" t="s">
        <v>370</v>
      </c>
      <c r="C58" s="38">
        <v>0.0014667422111844686</v>
      </c>
      <c r="D58" s="38">
        <v>0.0013021750791752998</v>
      </c>
      <c r="E58" s="38">
        <v>0.0020315828344793607</v>
      </c>
      <c r="F58" s="38">
        <v>0.001904101469451052</v>
      </c>
      <c r="G58" s="38">
        <v>0.0018788820948500574</v>
      </c>
      <c r="H58" s="38">
        <v>0.001626979158679917</v>
      </c>
      <c r="I58" s="38">
        <v>0.001568685932837712</v>
      </c>
      <c r="J58" s="38">
        <v>0.0017337020026674235</v>
      </c>
      <c r="K58" s="38">
        <v>0.0018502826351050486</v>
      </c>
      <c r="L58" s="38">
        <v>0.0009230860792854761</v>
      </c>
      <c r="M58" s="38">
        <v>0.001718243581175255</v>
      </c>
      <c r="N58" s="38">
        <v>0.002637333731538918</v>
      </c>
      <c r="O58" s="38">
        <v>0.0016200490871375677</v>
      </c>
      <c r="P58" s="38">
        <v>0.0016521712909858233</v>
      </c>
      <c r="Q58" s="38">
        <v>0.001619915287720367</v>
      </c>
      <c r="R58" s="38">
        <v>0.0015074777271923514</v>
      </c>
      <c r="S58" s="38">
        <v>0.0012006670831112146</v>
      </c>
      <c r="T58" s="38">
        <v>0.0017429216385853638</v>
      </c>
      <c r="U58" s="38">
        <v>0.0015675781784744607</v>
      </c>
      <c r="V58" s="38">
        <v>0.0018213210817894065</v>
      </c>
      <c r="W58" s="38">
        <v>0.0018121333014509422</v>
      </c>
      <c r="X58" s="38">
        <v>0.001994783835250231</v>
      </c>
      <c r="Y58" s="38">
        <v>0.0017352948765318602</v>
      </c>
      <c r="Z58" s="38">
        <v>0.0012761222320876882</v>
      </c>
      <c r="AA58" s="38">
        <v>0.002477842808815057</v>
      </c>
      <c r="AB58" s="38">
        <v>0.0033129901551243695</v>
      </c>
      <c r="AC58" s="38">
        <v>0.0016009488716716468</v>
      </c>
      <c r="AD58" s="38">
        <v>0.0017467234167650037</v>
      </c>
      <c r="AE58" s="38">
        <v>0.002202403112716515</v>
      </c>
      <c r="AF58" s="38">
        <v>0.0016360049275086818</v>
      </c>
      <c r="AG58" s="38">
        <v>0.0019789209340558655</v>
      </c>
      <c r="AH58" s="38">
        <v>0.0015048618483123714</v>
      </c>
      <c r="AI58" s="38">
        <v>0.0028818358515401844</v>
      </c>
      <c r="AJ58" s="38">
        <v>0.0022988664545371567</v>
      </c>
      <c r="AK58" s="38">
        <v>0.002018120127134989</v>
      </c>
      <c r="AL58" s="38">
        <v>0.0018602750897099643</v>
      </c>
      <c r="AM58" s="38">
        <v>0.0015947699831427473</v>
      </c>
      <c r="AN58" s="38">
        <v>0.002162848985413139</v>
      </c>
      <c r="AO58" s="38">
        <v>0.0023168856816223617</v>
      </c>
      <c r="AP58" s="38">
        <v>0.0020688914171188948</v>
      </c>
      <c r="AQ58" s="38">
        <v>0.0016137993495303072</v>
      </c>
      <c r="AR58" s="38">
        <v>0.002568822235130132</v>
      </c>
      <c r="AS58" s="38">
        <v>0.0024931389091025547</v>
      </c>
      <c r="AT58" s="38">
        <v>0.0005290148808005719</v>
      </c>
      <c r="AU58" s="38">
        <v>0.0020088863262796366</v>
      </c>
      <c r="AV58" s="38">
        <v>0.002061523279433141</v>
      </c>
      <c r="AW58" s="38">
        <v>0.00392939912772719</v>
      </c>
      <c r="AX58" s="38">
        <v>0.013404053516200902</v>
      </c>
      <c r="AY58" s="38">
        <v>0.007123706686408698</v>
      </c>
      <c r="AZ58" s="38">
        <v>0.0021010500639770187</v>
      </c>
      <c r="BA58" s="38">
        <v>0.0024957058875176566</v>
      </c>
      <c r="BB58" s="38">
        <v>0.0032029369215965686</v>
      </c>
      <c r="BC58" s="38">
        <v>0.006060212736575411</v>
      </c>
      <c r="BD58" s="38">
        <v>0.012925509656379348</v>
      </c>
      <c r="BE58" s="38">
        <v>0.002494698596292859</v>
      </c>
      <c r="BF58" s="38">
        <v>1.0503830906339318</v>
      </c>
      <c r="BG58" s="38">
        <v>0.017284766199109198</v>
      </c>
      <c r="BH58" s="38">
        <v>0.002455767274076934</v>
      </c>
      <c r="BI58" s="38">
        <v>0.004674115431896502</v>
      </c>
      <c r="BJ58" s="38">
        <v>0.003298654373843344</v>
      </c>
      <c r="BK58" s="38">
        <v>0.0022083319222643413</v>
      </c>
      <c r="BL58" s="38">
        <v>0.0017686113557761338</v>
      </c>
      <c r="BM58" s="38">
        <v>0</v>
      </c>
      <c r="BN58" s="38">
        <v>0</v>
      </c>
    </row>
    <row r="59" spans="1:66" x14ac:dyDescent="0.25">
      <c r="A59" s="36" t="s">
        <v>302</v>
      </c>
      <c r="B59" s="27" t="s">
        <v>371</v>
      </c>
      <c r="C59" s="38">
        <v>0.0003414311007753961</v>
      </c>
      <c r="D59" s="38">
        <v>0.0002537661531173484</v>
      </c>
      <c r="E59" s="38">
        <v>0.0003159100941406448</v>
      </c>
      <c r="F59" s="38">
        <v>0.00029319818690069506</v>
      </c>
      <c r="G59" s="38">
        <v>0.0005749613139002134</v>
      </c>
      <c r="H59" s="38">
        <v>0.00045231575535323277</v>
      </c>
      <c r="I59" s="38">
        <v>0.0004347956311255919</v>
      </c>
      <c r="J59" s="38">
        <v>0.00042952252697619976</v>
      </c>
      <c r="K59" s="38">
        <v>0.00043865845120741743</v>
      </c>
      <c r="L59" s="38">
        <v>0.0001902041107602149</v>
      </c>
      <c r="M59" s="38">
        <v>0.0004313337458088042</v>
      </c>
      <c r="N59" s="38">
        <v>0.0004178998279033293</v>
      </c>
      <c r="O59" s="38">
        <v>0.0003649118431776769</v>
      </c>
      <c r="P59" s="38">
        <v>0.0003701074915788435</v>
      </c>
      <c r="Q59" s="38">
        <v>0.00032827721914244966</v>
      </c>
      <c r="R59" s="38">
        <v>0.0003386605015345407</v>
      </c>
      <c r="S59" s="38">
        <v>0.0003016494605147646</v>
      </c>
      <c r="T59" s="38">
        <v>0.00037662080601800265</v>
      </c>
      <c r="U59" s="38">
        <v>0.0003497246723616687</v>
      </c>
      <c r="V59" s="38">
        <v>0.0004298617335212603</v>
      </c>
      <c r="W59" s="38">
        <v>0.00043004844992886737</v>
      </c>
      <c r="X59" s="38">
        <v>0.00041542962078415394</v>
      </c>
      <c r="Y59" s="38">
        <v>0.0003852961615071456</v>
      </c>
      <c r="Z59" s="38">
        <v>0.0003015296358094717</v>
      </c>
      <c r="AA59" s="38">
        <v>0.0004915604767857417</v>
      </c>
      <c r="AB59" s="38">
        <v>0.0004962964010793325</v>
      </c>
      <c r="AC59" s="38">
        <v>0.00039607806077596966</v>
      </c>
      <c r="AD59" s="38">
        <v>0.0005154246279792321</v>
      </c>
      <c r="AE59" s="38">
        <v>0.0005362585926563403</v>
      </c>
      <c r="AF59" s="38">
        <v>0.0005082744075382834</v>
      </c>
      <c r="AG59" s="38">
        <v>0.00038560309204448715</v>
      </c>
      <c r="AH59" s="38">
        <v>0.0003494325736276144</v>
      </c>
      <c r="AI59" s="38">
        <v>0.0005164239246877412</v>
      </c>
      <c r="AJ59" s="38">
        <v>0.00046682430648177395</v>
      </c>
      <c r="AK59" s="38">
        <v>0.00042768906895769907</v>
      </c>
      <c r="AL59" s="38">
        <v>0.0004842641890911007</v>
      </c>
      <c r="AM59" s="38">
        <v>0.000495213342276902</v>
      </c>
      <c r="AN59" s="38">
        <v>0.0007833201666284549</v>
      </c>
      <c r="AO59" s="38">
        <v>0.0005567746739398357</v>
      </c>
      <c r="AP59" s="38">
        <v>0.0005051869033930569</v>
      </c>
      <c r="AQ59" s="38">
        <v>0.0003947592693667802</v>
      </c>
      <c r="AR59" s="38">
        <v>0.0005095892011725705</v>
      </c>
      <c r="AS59" s="38">
        <v>0.000534126299124689</v>
      </c>
      <c r="AT59" s="38">
        <v>0.0001628591160317397</v>
      </c>
      <c r="AU59" s="38">
        <v>0.0005743891261380816</v>
      </c>
      <c r="AV59" s="38">
        <v>0.0004224923817851698</v>
      </c>
      <c r="AW59" s="38">
        <v>0.0005719275215367566</v>
      </c>
      <c r="AX59" s="38">
        <v>0.012319160076112907</v>
      </c>
      <c r="AY59" s="38">
        <v>0.002934287493028917</v>
      </c>
      <c r="AZ59" s="38">
        <v>0.000595727029215245</v>
      </c>
      <c r="BA59" s="38">
        <v>0.00038783544117487485</v>
      </c>
      <c r="BB59" s="38">
        <v>0.0012777340825338736</v>
      </c>
      <c r="BC59" s="38">
        <v>0.0037084794515795856</v>
      </c>
      <c r="BD59" s="38">
        <v>0.0010907113908040994</v>
      </c>
      <c r="BE59" s="38">
        <v>0.0007113408174882744</v>
      </c>
      <c r="BF59" s="38">
        <v>0.003133165033559049</v>
      </c>
      <c r="BG59" s="38">
        <v>1.0104871936577933</v>
      </c>
      <c r="BH59" s="38">
        <v>0.003631986803712378</v>
      </c>
      <c r="BI59" s="38">
        <v>0.0009014403126524237</v>
      </c>
      <c r="BJ59" s="38">
        <v>0.0008599027754138219</v>
      </c>
      <c r="BK59" s="38">
        <v>0.0005082818743479856</v>
      </c>
      <c r="BL59" s="38">
        <v>0.000508200964650498</v>
      </c>
      <c r="BM59" s="38">
        <v>0</v>
      </c>
      <c r="BN59" s="38">
        <v>0</v>
      </c>
    </row>
    <row r="60" spans="1:66" x14ac:dyDescent="0.25">
      <c r="A60" s="36" t="s">
        <v>303</v>
      </c>
      <c r="B60" s="27" t="s">
        <v>372</v>
      </c>
      <c r="C60" s="38">
        <v>0.0010696854744610333</v>
      </c>
      <c r="D60" s="38">
        <v>0.0006521043739102829</v>
      </c>
      <c r="E60" s="38">
        <v>0.0019770747140143655</v>
      </c>
      <c r="F60" s="38">
        <v>0.0009587727382382688</v>
      </c>
      <c r="G60" s="38">
        <v>0.002003112882110317</v>
      </c>
      <c r="H60" s="38">
        <v>0.002570193476654513</v>
      </c>
      <c r="I60" s="38">
        <v>0.001233329478339307</v>
      </c>
      <c r="J60" s="38">
        <v>0.0020499090339123685</v>
      </c>
      <c r="K60" s="38">
        <v>0.0041342819783343155</v>
      </c>
      <c r="L60" s="38">
        <v>0.0007405442595060023</v>
      </c>
      <c r="M60" s="38">
        <v>0.0013484774489768685</v>
      </c>
      <c r="N60" s="38">
        <v>0.0015154886533361642</v>
      </c>
      <c r="O60" s="38">
        <v>0.0012465149465016913</v>
      </c>
      <c r="P60" s="38">
        <v>0.0012346165519573722</v>
      </c>
      <c r="Q60" s="38">
        <v>0.0012103163168859991</v>
      </c>
      <c r="R60" s="38">
        <v>0.0011158101154818097</v>
      </c>
      <c r="S60" s="38">
        <v>0.000834706246115255</v>
      </c>
      <c r="T60" s="38">
        <v>0.0012587723765330545</v>
      </c>
      <c r="U60" s="38">
        <v>0.0010270074481362732</v>
      </c>
      <c r="V60" s="38">
        <v>0.0010701829603025892</v>
      </c>
      <c r="W60" s="38">
        <v>0.0013326505722595968</v>
      </c>
      <c r="X60" s="38">
        <v>0.0015215086237524308</v>
      </c>
      <c r="Y60" s="38">
        <v>0.0013607688822222794</v>
      </c>
      <c r="Z60" s="38">
        <v>0.0009143595657604522</v>
      </c>
      <c r="AA60" s="38">
        <v>0.0012763604288511653</v>
      </c>
      <c r="AB60" s="38">
        <v>0.0013836980170388454</v>
      </c>
      <c r="AC60" s="38">
        <v>0.0014635546800546855</v>
      </c>
      <c r="AD60" s="38">
        <v>0.001702148670115945</v>
      </c>
      <c r="AE60" s="38">
        <v>0.001339367388733292</v>
      </c>
      <c r="AF60" s="38">
        <v>0.0013397081903277488</v>
      </c>
      <c r="AG60" s="38">
        <v>0.0013198616872083662</v>
      </c>
      <c r="AH60" s="38">
        <v>0.0010767077707751437</v>
      </c>
      <c r="AI60" s="38">
        <v>0.0031869505265489663</v>
      </c>
      <c r="AJ60" s="38">
        <v>0.0017523134489103892</v>
      </c>
      <c r="AK60" s="38">
        <v>0.0013884628997655913</v>
      </c>
      <c r="AL60" s="38">
        <v>0.00700774017982173</v>
      </c>
      <c r="AM60" s="38">
        <v>0.009996139267281677</v>
      </c>
      <c r="AN60" s="38">
        <v>0.027931750590854867</v>
      </c>
      <c r="AO60" s="38">
        <v>0.0029290206767870384</v>
      </c>
      <c r="AP60" s="38">
        <v>0.0017938648261086293</v>
      </c>
      <c r="AQ60" s="38">
        <v>0.0012811009023053774</v>
      </c>
      <c r="AR60" s="38">
        <v>0.0010608704792915585</v>
      </c>
      <c r="AS60" s="38">
        <v>0.0012814962564187825</v>
      </c>
      <c r="AT60" s="38">
        <v>0.0004267878353045297</v>
      </c>
      <c r="AU60" s="38">
        <v>0.002037135567107193</v>
      </c>
      <c r="AV60" s="38">
        <v>0.0013691158206802123</v>
      </c>
      <c r="AW60" s="38">
        <v>0.0012479605517539143</v>
      </c>
      <c r="AX60" s="38">
        <v>0.006527547644604275</v>
      </c>
      <c r="AY60" s="38">
        <v>0.004415380040675184</v>
      </c>
      <c r="AZ60" s="38">
        <v>0.0014980903811868355</v>
      </c>
      <c r="BA60" s="38">
        <v>0.0012667618900164947</v>
      </c>
      <c r="BB60" s="38">
        <v>0.008020591438494852</v>
      </c>
      <c r="BC60" s="38">
        <v>0.002738352630352751</v>
      </c>
      <c r="BD60" s="38">
        <v>0.0018316302849944116</v>
      </c>
      <c r="BE60" s="38">
        <v>0.001743688811539213</v>
      </c>
      <c r="BF60" s="38">
        <v>0.0007324958971682485</v>
      </c>
      <c r="BG60" s="38">
        <v>0.0011556348231490311</v>
      </c>
      <c r="BH60" s="38">
        <v>1.0944550470685095</v>
      </c>
      <c r="BI60" s="38">
        <v>0.0223310339423422</v>
      </c>
      <c r="BJ60" s="38">
        <v>0.005650756556734085</v>
      </c>
      <c r="BK60" s="38">
        <v>0.002697952792842764</v>
      </c>
      <c r="BL60" s="38">
        <v>0.0017350266693025875</v>
      </c>
      <c r="BM60" s="38">
        <v>0</v>
      </c>
      <c r="BN60" s="38">
        <v>0</v>
      </c>
    </row>
    <row r="61" spans="1:66" x14ac:dyDescent="0.25">
      <c r="A61" s="36" t="s">
        <v>304</v>
      </c>
      <c r="B61" s="27" t="s">
        <v>373</v>
      </c>
      <c r="C61" s="38">
        <v>0.0011254225728416533</v>
      </c>
      <c r="D61" s="38">
        <v>0.0013084172654642375</v>
      </c>
      <c r="E61" s="38">
        <v>0.0023106885004000885</v>
      </c>
      <c r="F61" s="38">
        <v>0.0013216433446034655</v>
      </c>
      <c r="G61" s="38">
        <v>0.0022700639476386578</v>
      </c>
      <c r="H61" s="38">
        <v>0.0020606839269042185</v>
      </c>
      <c r="I61" s="38">
        <v>0.0015716877252297601</v>
      </c>
      <c r="J61" s="38">
        <v>0.0018606352629301944</v>
      </c>
      <c r="K61" s="38">
        <v>0.0025593583917826986</v>
      </c>
      <c r="L61" s="38">
        <v>0.0008351116242428013</v>
      </c>
      <c r="M61" s="38">
        <v>0.0015058931253600111</v>
      </c>
      <c r="N61" s="38">
        <v>0.001445254011623347</v>
      </c>
      <c r="O61" s="38">
        <v>0.001402951128154615</v>
      </c>
      <c r="P61" s="38">
        <v>0.001489426739905301</v>
      </c>
      <c r="Q61" s="38">
        <v>0.001395961513311781</v>
      </c>
      <c r="R61" s="38">
        <v>0.0013278342899219725</v>
      </c>
      <c r="S61" s="38">
        <v>0.001062679543932399</v>
      </c>
      <c r="T61" s="38">
        <v>0.0014447442755394554</v>
      </c>
      <c r="U61" s="38">
        <v>0.0013930852488742763</v>
      </c>
      <c r="V61" s="38">
        <v>0.001453855698625387</v>
      </c>
      <c r="W61" s="38">
        <v>0.001738842623849306</v>
      </c>
      <c r="X61" s="38">
        <v>0.0016475156386459946</v>
      </c>
      <c r="Y61" s="38">
        <v>0.001633860050806265</v>
      </c>
      <c r="Z61" s="38">
        <v>0.0012005002389855325</v>
      </c>
      <c r="AA61" s="38">
        <v>0.0020029712456332326</v>
      </c>
      <c r="AB61" s="38">
        <v>0.0018563691979974154</v>
      </c>
      <c r="AC61" s="38">
        <v>0.001739848402603023</v>
      </c>
      <c r="AD61" s="38">
        <v>0.0017383611287443658</v>
      </c>
      <c r="AE61" s="38">
        <v>0.0034325561995988477</v>
      </c>
      <c r="AF61" s="38">
        <v>0.0017430864219987333</v>
      </c>
      <c r="AG61" s="38">
        <v>0.0017313601612015095</v>
      </c>
      <c r="AH61" s="38">
        <v>0.0015643934400280343</v>
      </c>
      <c r="AI61" s="38">
        <v>0.002123690784129707</v>
      </c>
      <c r="AJ61" s="38">
        <v>0.0021096152347861484</v>
      </c>
      <c r="AK61" s="38">
        <v>0.0017539930520031203</v>
      </c>
      <c r="AL61" s="38">
        <v>0.005777866688654846</v>
      </c>
      <c r="AM61" s="38">
        <v>0.0019187124001238873</v>
      </c>
      <c r="AN61" s="38">
        <v>0.012113805973766602</v>
      </c>
      <c r="AO61" s="38">
        <v>0.0029593992223509785</v>
      </c>
      <c r="AP61" s="38">
        <v>0.0017132121258521017</v>
      </c>
      <c r="AQ61" s="38">
        <v>0.0017538988391538983</v>
      </c>
      <c r="AR61" s="38">
        <v>0.0015071798326991165</v>
      </c>
      <c r="AS61" s="38">
        <v>0.001572306523082638</v>
      </c>
      <c r="AT61" s="38">
        <v>0.0005376115311204323</v>
      </c>
      <c r="AU61" s="38">
        <v>0.0019739563289231606</v>
      </c>
      <c r="AV61" s="38">
        <v>0.0015936079323630196</v>
      </c>
      <c r="AW61" s="38">
        <v>0.001179599720348298</v>
      </c>
      <c r="AX61" s="38">
        <v>0.006775456407466685</v>
      </c>
      <c r="AY61" s="38">
        <v>0.0026388242632003067</v>
      </c>
      <c r="AZ61" s="38">
        <v>0.002339425747382469</v>
      </c>
      <c r="BA61" s="38">
        <v>0.0011231770140694573</v>
      </c>
      <c r="BB61" s="38">
        <v>0.008627090193402513</v>
      </c>
      <c r="BC61" s="38">
        <v>0.002763410532735923</v>
      </c>
      <c r="BD61" s="38">
        <v>0.00529286524919617</v>
      </c>
      <c r="BE61" s="38">
        <v>0.0027026452505617047</v>
      </c>
      <c r="BF61" s="38">
        <v>0.001220928285835896</v>
      </c>
      <c r="BG61" s="38">
        <v>0.001724221083434017</v>
      </c>
      <c r="BH61" s="38">
        <v>0.027101959530376155</v>
      </c>
      <c r="BI61" s="38">
        <v>1.1115584682217163</v>
      </c>
      <c r="BJ61" s="38">
        <v>0.011027927802330997</v>
      </c>
      <c r="BK61" s="38">
        <v>0.002147246853527953</v>
      </c>
      <c r="BL61" s="38">
        <v>0.004632971533674544</v>
      </c>
      <c r="BM61" s="38">
        <v>0</v>
      </c>
      <c r="BN61" s="38">
        <v>0</v>
      </c>
    </row>
    <row r="62" spans="1:66" x14ac:dyDescent="0.25">
      <c r="A62" s="36" t="s">
        <v>305</v>
      </c>
      <c r="B62" s="27" t="s">
        <v>374</v>
      </c>
      <c r="C62" s="38">
        <v>0.003021659877424093</v>
      </c>
      <c r="D62" s="38">
        <v>0.001527588263662711</v>
      </c>
      <c r="E62" s="38">
        <v>0.018966107815332745</v>
      </c>
      <c r="F62" s="38">
        <v>0.002181691827531097</v>
      </c>
      <c r="G62" s="38">
        <v>0.0030813480692316064</v>
      </c>
      <c r="H62" s="38">
        <v>0.0027278768520815674</v>
      </c>
      <c r="I62" s="38">
        <v>0.0022029936411267293</v>
      </c>
      <c r="J62" s="38">
        <v>0.002859698867550295</v>
      </c>
      <c r="K62" s="38">
        <v>0.0036899836382781217</v>
      </c>
      <c r="L62" s="38">
        <v>0.002177634307704616</v>
      </c>
      <c r="M62" s="38">
        <v>0.0026839882914920623</v>
      </c>
      <c r="N62" s="38">
        <v>0.0019494559231306244</v>
      </c>
      <c r="O62" s="38">
        <v>0.0022374797069841744</v>
      </c>
      <c r="P62" s="38">
        <v>0.0025611472655446975</v>
      </c>
      <c r="Q62" s="38">
        <v>0.0025361896684165035</v>
      </c>
      <c r="R62" s="38">
        <v>0.0022312584982716126</v>
      </c>
      <c r="S62" s="38">
        <v>0.0016152854194455702</v>
      </c>
      <c r="T62" s="38">
        <v>0.002183288403534333</v>
      </c>
      <c r="U62" s="38">
        <v>0.002008903880058363</v>
      </c>
      <c r="V62" s="38">
        <v>0.0020380837253932004</v>
      </c>
      <c r="W62" s="38">
        <v>0.0021104669773346113</v>
      </c>
      <c r="X62" s="38">
        <v>0.002282034014069205</v>
      </c>
      <c r="Y62" s="38">
        <v>0.002198618069926448</v>
      </c>
      <c r="Z62" s="38">
        <v>0.0020287024305199416</v>
      </c>
      <c r="AA62" s="38">
        <v>0.003757099242854659</v>
      </c>
      <c r="AB62" s="38">
        <v>0.0037075995550744693</v>
      </c>
      <c r="AC62" s="38">
        <v>0.0027041200990543714</v>
      </c>
      <c r="AD62" s="38">
        <v>0.0034726473119316955</v>
      </c>
      <c r="AE62" s="38">
        <v>0.002936620285476303</v>
      </c>
      <c r="AF62" s="38">
        <v>0.0035209766139177013</v>
      </c>
      <c r="AG62" s="38">
        <v>0.0027802212205741525</v>
      </c>
      <c r="AH62" s="38">
        <v>0.0018172903260869817</v>
      </c>
      <c r="AI62" s="38">
        <v>0.0023156754449224185</v>
      </c>
      <c r="AJ62" s="38">
        <v>0.0034949336967624277</v>
      </c>
      <c r="AK62" s="38">
        <v>0.0025335072823900245</v>
      </c>
      <c r="AL62" s="38">
        <v>0.002945738185591389</v>
      </c>
      <c r="AM62" s="38">
        <v>0.003361500061266261</v>
      </c>
      <c r="AN62" s="38">
        <v>0.0033797625191952442</v>
      </c>
      <c r="AO62" s="38">
        <v>0.005394388929502725</v>
      </c>
      <c r="AP62" s="38">
        <v>0.002720243677922283</v>
      </c>
      <c r="AQ62" s="38">
        <v>0.002579653476144035</v>
      </c>
      <c r="AR62" s="38">
        <v>0.003268712312924415</v>
      </c>
      <c r="AS62" s="38">
        <v>0.004681659308893263</v>
      </c>
      <c r="AT62" s="38">
        <v>0.0008230866208040592</v>
      </c>
      <c r="AU62" s="38">
        <v>0.005703459114476506</v>
      </c>
      <c r="AV62" s="38">
        <v>0.0037925457101199993</v>
      </c>
      <c r="AW62" s="38">
        <v>0.002938977908284616</v>
      </c>
      <c r="AX62" s="38">
        <v>0.0053181620096261414</v>
      </c>
      <c r="AY62" s="38">
        <v>0.004094401241620772</v>
      </c>
      <c r="AZ62" s="38">
        <v>0.0024078951381385494</v>
      </c>
      <c r="BA62" s="38">
        <v>0.0023687682719661417</v>
      </c>
      <c r="BB62" s="38">
        <v>0.004368921553251393</v>
      </c>
      <c r="BC62" s="38">
        <v>0.0041245497585958475</v>
      </c>
      <c r="BD62" s="38">
        <v>0.0015232696948931598</v>
      </c>
      <c r="BE62" s="38">
        <v>0.0019553771013004176</v>
      </c>
      <c r="BF62" s="38">
        <v>0.0027790771610677932</v>
      </c>
      <c r="BG62" s="38">
        <v>0.003143918222285361</v>
      </c>
      <c r="BH62" s="38">
        <v>0.004916941934750156</v>
      </c>
      <c r="BI62" s="38">
        <v>0.005385214730590506</v>
      </c>
      <c r="BJ62" s="38">
        <v>1.013446348827458</v>
      </c>
      <c r="BK62" s="38">
        <v>0.0025538913115644045</v>
      </c>
      <c r="BL62" s="38">
        <v>0.0035768992844507695</v>
      </c>
      <c r="BM62" s="38">
        <v>0</v>
      </c>
      <c r="BN62" s="38">
        <v>0</v>
      </c>
    </row>
    <row r="63" spans="1:66" x14ac:dyDescent="0.25">
      <c r="A63" s="36" t="s">
        <v>306</v>
      </c>
      <c r="B63" s="27" t="s">
        <v>375</v>
      </c>
      <c r="C63" s="38">
        <v>0.0005932100778419841</v>
      </c>
      <c r="D63" s="38">
        <v>0.0009104443028434861</v>
      </c>
      <c r="E63" s="38">
        <v>0.005077154006208921</v>
      </c>
      <c r="F63" s="38">
        <v>0.0007418100613646184</v>
      </c>
      <c r="G63" s="38">
        <v>0.0009644851306684186</v>
      </c>
      <c r="H63" s="38">
        <v>0.0009154069921566776</v>
      </c>
      <c r="I63" s="38">
        <v>0.000997134668341077</v>
      </c>
      <c r="J63" s="38">
        <v>0.0011399538840079278</v>
      </c>
      <c r="K63" s="38">
        <v>0.0011855583559937856</v>
      </c>
      <c r="L63" s="38">
        <v>0.0005730273706644598</v>
      </c>
      <c r="M63" s="38">
        <v>0.0008260639595790453</v>
      </c>
      <c r="N63" s="38">
        <v>0.0006343744575432591</v>
      </c>
      <c r="O63" s="38">
        <v>0.0008251864422290533</v>
      </c>
      <c r="P63" s="38">
        <v>0.0010926802101625629</v>
      </c>
      <c r="Q63" s="38">
        <v>0.0007980943267202614</v>
      </c>
      <c r="R63" s="38">
        <v>0.0008463708430957904</v>
      </c>
      <c r="S63" s="38">
        <v>0.0013247523959581124</v>
      </c>
      <c r="T63" s="38">
        <v>0.0010873399099015867</v>
      </c>
      <c r="U63" s="38">
        <v>0.0009246821170179749</v>
      </c>
      <c r="V63" s="38">
        <v>0.0009614010841126086</v>
      </c>
      <c r="W63" s="38">
        <v>0.0014265169031494375</v>
      </c>
      <c r="X63" s="38">
        <v>0.0014090448682101023</v>
      </c>
      <c r="Y63" s="38">
        <v>0.0017403940250532049</v>
      </c>
      <c r="Z63" s="38">
        <v>0.0007257504393375824</v>
      </c>
      <c r="AA63" s="38">
        <v>0.00161551969326616</v>
      </c>
      <c r="AB63" s="38">
        <v>0.0009239062028382189</v>
      </c>
      <c r="AC63" s="38">
        <v>0.0007445324590656617</v>
      </c>
      <c r="AD63" s="38">
        <v>0.0007153821914556093</v>
      </c>
      <c r="AE63" s="38">
        <v>0.0009353575465772031</v>
      </c>
      <c r="AF63" s="38">
        <v>0.0013324071614992782</v>
      </c>
      <c r="AG63" s="38">
        <v>0.0007992043225455777</v>
      </c>
      <c r="AH63" s="38">
        <v>0.0007763801708077071</v>
      </c>
      <c r="AI63" s="38">
        <v>0.001482304790575046</v>
      </c>
      <c r="AJ63" s="38">
        <v>0.0008759619178773268</v>
      </c>
      <c r="AK63" s="38">
        <v>0.0010514422959965709</v>
      </c>
      <c r="AL63" s="38">
        <v>0.0011945957990113026</v>
      </c>
      <c r="AM63" s="38">
        <v>0.0008282777725883208</v>
      </c>
      <c r="AN63" s="38">
        <v>0.0026075605390490915</v>
      </c>
      <c r="AO63" s="38">
        <v>0.0030803159550598113</v>
      </c>
      <c r="AP63" s="38">
        <v>0.0014894996229389461</v>
      </c>
      <c r="AQ63" s="38">
        <v>0.0012137163410974009</v>
      </c>
      <c r="AR63" s="38">
        <v>0.0012476601083238339</v>
      </c>
      <c r="AS63" s="38">
        <v>0.0013843124825292023</v>
      </c>
      <c r="AT63" s="38">
        <v>0.0004014435377339727</v>
      </c>
      <c r="AU63" s="38">
        <v>0.0017034831818746455</v>
      </c>
      <c r="AV63" s="38">
        <v>0.0012206449080106525</v>
      </c>
      <c r="AW63" s="38">
        <v>0.0007016395511225289</v>
      </c>
      <c r="AX63" s="38">
        <v>0.001543045228617512</v>
      </c>
      <c r="AY63" s="38">
        <v>0.002580435916000795</v>
      </c>
      <c r="AZ63" s="38">
        <v>0.0015261214119071385</v>
      </c>
      <c r="BA63" s="38">
        <v>0.00036322730516028293</v>
      </c>
      <c r="BB63" s="38">
        <v>0.0015814308874475085</v>
      </c>
      <c r="BC63" s="38">
        <v>0.001331973607516269</v>
      </c>
      <c r="BD63" s="38">
        <v>0.0008706516651242333</v>
      </c>
      <c r="BE63" s="38">
        <v>0.00048628821582629746</v>
      </c>
      <c r="BF63" s="38">
        <v>0.0006432744095597999</v>
      </c>
      <c r="BG63" s="38">
        <v>0.00057131939672359</v>
      </c>
      <c r="BH63" s="38">
        <v>0.000942649712745825</v>
      </c>
      <c r="BI63" s="38">
        <v>0.0011586419991598275</v>
      </c>
      <c r="BJ63" s="38">
        <v>0.0012893602585090946</v>
      </c>
      <c r="BK63" s="38">
        <v>1.0366657494038696</v>
      </c>
      <c r="BL63" s="38">
        <v>0.0005837053673077806</v>
      </c>
      <c r="BM63" s="38">
        <v>0</v>
      </c>
      <c r="BN63" s="38">
        <v>0</v>
      </c>
    </row>
    <row r="64" spans="1:66" x14ac:dyDescent="0.25">
      <c r="A64" s="36" t="s">
        <v>307</v>
      </c>
      <c r="B64" s="27" t="s">
        <v>376</v>
      </c>
      <c r="C64" s="38">
        <v>0.0008063259229231259</v>
      </c>
      <c r="D64" s="38">
        <v>0.0006713287761805081</v>
      </c>
      <c r="E64" s="38">
        <v>0.0020834214961232725</v>
      </c>
      <c r="F64" s="38">
        <v>0.0010609581888381648</v>
      </c>
      <c r="G64" s="38">
        <v>0.0011845248570625411</v>
      </c>
      <c r="H64" s="38">
        <v>0.001353489219110072</v>
      </c>
      <c r="I64" s="38">
        <v>0.0017337386897514878</v>
      </c>
      <c r="J64" s="38">
        <v>0.0014279041332967677</v>
      </c>
      <c r="K64" s="38">
        <v>0.001554768671332421</v>
      </c>
      <c r="L64" s="38">
        <v>0.0006266796606020709</v>
      </c>
      <c r="M64" s="38">
        <v>0.0015045090307755314</v>
      </c>
      <c r="N64" s="38">
        <v>0.0010793106525993125</v>
      </c>
      <c r="O64" s="38">
        <v>0.0011975645435181599</v>
      </c>
      <c r="P64" s="38">
        <v>0.001296036062673375</v>
      </c>
      <c r="Q64" s="38">
        <v>0.0010885407130834391</v>
      </c>
      <c r="R64" s="38">
        <v>0.0010637771477979327</v>
      </c>
      <c r="S64" s="38">
        <v>0.0009151518728901344</v>
      </c>
      <c r="T64" s="38">
        <v>0.0012004084790266621</v>
      </c>
      <c r="U64" s="38">
        <v>0.0010729266439436606</v>
      </c>
      <c r="V64" s="38">
        <v>0.0010379868109375316</v>
      </c>
      <c r="W64" s="38">
        <v>0.0011223501379244247</v>
      </c>
      <c r="X64" s="38">
        <v>0.002053111664798355</v>
      </c>
      <c r="Y64" s="38">
        <v>0.000884768121283339</v>
      </c>
      <c r="Z64" s="38">
        <v>0.0008269468321875498</v>
      </c>
      <c r="AA64" s="38">
        <v>0.001692043738541134</v>
      </c>
      <c r="AB64" s="38">
        <v>0.0025249624866745665</v>
      </c>
      <c r="AC64" s="38">
        <v>0.0010131973365306317</v>
      </c>
      <c r="AD64" s="38">
        <v>0.0009098671772640312</v>
      </c>
      <c r="AE64" s="38">
        <v>0.0009538589305796807</v>
      </c>
      <c r="AF64" s="38">
        <v>0.001003163955257085</v>
      </c>
      <c r="AG64" s="38">
        <v>0.0013003759625519243</v>
      </c>
      <c r="AH64" s="38">
        <v>0.0008031623223619153</v>
      </c>
      <c r="AI64" s="38">
        <v>0.002114606323129153</v>
      </c>
      <c r="AJ64" s="38">
        <v>0.001403814323567432</v>
      </c>
      <c r="AK64" s="38">
        <v>0.0013611161772732676</v>
      </c>
      <c r="AL64" s="38">
        <v>0.0035635255175054314</v>
      </c>
      <c r="AM64" s="38">
        <v>0.0008683886950324277</v>
      </c>
      <c r="AN64" s="38">
        <v>0.0027997807832959233</v>
      </c>
      <c r="AO64" s="38">
        <v>0.0015067765668609642</v>
      </c>
      <c r="AP64" s="38">
        <v>0.0010755348316552101</v>
      </c>
      <c r="AQ64" s="38">
        <v>0.0006554749263282842</v>
      </c>
      <c r="AR64" s="38">
        <v>0.0008065959761123996</v>
      </c>
      <c r="AS64" s="38">
        <v>0.00081033452230909</v>
      </c>
      <c r="AT64" s="38">
        <v>0.0003359842805492158</v>
      </c>
      <c r="AU64" s="38">
        <v>0.0024749874469095277</v>
      </c>
      <c r="AV64" s="38">
        <v>0.0017139778812773885</v>
      </c>
      <c r="AW64" s="38">
        <v>0.0011551302689701783</v>
      </c>
      <c r="AX64" s="38">
        <v>0.003273737741447867</v>
      </c>
      <c r="AY64" s="38">
        <v>0.0024023247265698494</v>
      </c>
      <c r="AZ64" s="38">
        <v>0.003565145901682927</v>
      </c>
      <c r="BA64" s="38">
        <v>0.0018041953444275108</v>
      </c>
      <c r="BB64" s="38">
        <v>0.002690624433408654</v>
      </c>
      <c r="BC64" s="38">
        <v>0.002028681882421112</v>
      </c>
      <c r="BD64" s="38">
        <v>0.0010423518563857088</v>
      </c>
      <c r="BE64" s="38">
        <v>0.0008562233419321387</v>
      </c>
      <c r="BF64" s="38">
        <v>0.0034091301620691695</v>
      </c>
      <c r="BG64" s="38">
        <v>0.004014730272721062</v>
      </c>
      <c r="BH64" s="38">
        <v>0.004095217589168178</v>
      </c>
      <c r="BI64" s="38">
        <v>0.004964150907156563</v>
      </c>
      <c r="BJ64" s="38">
        <v>0.003241960476926817</v>
      </c>
      <c r="BK64" s="38">
        <v>0.001013026121831514</v>
      </c>
      <c r="BL64" s="38">
        <v>1.0812697510153944</v>
      </c>
      <c r="BM64" s="38">
        <v>0</v>
      </c>
      <c r="BN64" s="38">
        <v>0</v>
      </c>
    </row>
    <row r="65" spans="1:66" x14ac:dyDescent="0.25">
      <c r="A65" s="36" t="s">
        <v>308</v>
      </c>
      <c r="B65" s="27" t="s">
        <v>377</v>
      </c>
      <c r="C65" s="38">
        <v>0.00003588844472655553</v>
      </c>
      <c r="D65" s="38">
        <v>0.00003457356607302362</v>
      </c>
      <c r="E65" s="38">
        <v>0.001423082208334311</v>
      </c>
      <c r="F65" s="38">
        <v>0.000004651484696276627</v>
      </c>
      <c r="G65" s="38">
        <v>0.000059698937766970315</v>
      </c>
      <c r="H65" s="38">
        <v>0.00000547670677772566</v>
      </c>
      <c r="I65" s="38">
        <v>0.000008646110977775956</v>
      </c>
      <c r="J65" s="38">
        <v>0.00000783571801360262</v>
      </c>
      <c r="K65" s="38">
        <v>0.000005482841962754049</v>
      </c>
      <c r="L65" s="38">
        <v>0.000003219732090180415</v>
      </c>
      <c r="M65" s="38">
        <v>0.000006843082580023233</v>
      </c>
      <c r="N65" s="38">
        <v>0.0000039458809415446235</v>
      </c>
      <c r="O65" s="38">
        <v>0.000005372455495847597</v>
      </c>
      <c r="P65" s="38">
        <v>0.0000056989424152118014</v>
      </c>
      <c r="Q65" s="38">
        <v>0.000005977536709450666</v>
      </c>
      <c r="R65" s="38">
        <v>0.0000045326158944263454</v>
      </c>
      <c r="S65" s="38">
        <v>0.0000032617835631630463</v>
      </c>
      <c r="T65" s="38">
        <v>0.000004765857037648082</v>
      </c>
      <c r="U65" s="38">
        <v>0.000004357655511393684</v>
      </c>
      <c r="V65" s="38">
        <v>0.000004773248348192892</v>
      </c>
      <c r="W65" s="38">
        <v>0.000004308194342906913</v>
      </c>
      <c r="X65" s="38">
        <v>0.000004636887512676835</v>
      </c>
      <c r="Y65" s="38">
        <v>0.000004533877692091078</v>
      </c>
      <c r="Z65" s="38">
        <v>0.000006739521236795627</v>
      </c>
      <c r="AA65" s="38">
        <v>0.000007204634021604423</v>
      </c>
      <c r="AB65" s="38">
        <v>0.000009847808039754315</v>
      </c>
      <c r="AC65" s="38">
        <v>0.000009604128530218237</v>
      </c>
      <c r="AD65" s="38">
        <v>0.000004261965097925773</v>
      </c>
      <c r="AE65" s="38">
        <v>0.000006239748160981611</v>
      </c>
      <c r="AF65" s="38">
        <v>0.000004723802896981017</v>
      </c>
      <c r="AG65" s="38">
        <v>0.000008542014771296003</v>
      </c>
      <c r="AH65" s="38">
        <v>0.000011005400637729512</v>
      </c>
      <c r="AI65" s="38">
        <v>0.000008631097358879499</v>
      </c>
      <c r="AJ65" s="38">
        <v>0.000041841768524399076</v>
      </c>
      <c r="AK65" s="38">
        <v>0.00000879303709546054</v>
      </c>
      <c r="AL65" s="38">
        <v>0.000017770993325047837</v>
      </c>
      <c r="AM65" s="38">
        <v>0.000003755069868776249</v>
      </c>
      <c r="AN65" s="38">
        <v>0.000006287264783138751</v>
      </c>
      <c r="AO65" s="38">
        <v>0.0000050251598594163615</v>
      </c>
      <c r="AP65" s="38">
        <v>0.000003686662198225723</v>
      </c>
      <c r="AQ65" s="38">
        <v>0.0000026562885420505827</v>
      </c>
      <c r="AR65" s="38">
        <v>0.0000032359041987836253</v>
      </c>
      <c r="AS65" s="38">
        <v>0.0000037099140143223507</v>
      </c>
      <c r="AT65" s="38">
        <v>0.000005180255842571139</v>
      </c>
      <c r="AU65" s="38">
        <v>0.0000051899130308448375</v>
      </c>
      <c r="AV65" s="38">
        <v>0.000015810966452033036</v>
      </c>
      <c r="AW65" s="38">
        <v>0.000010558857881107701</v>
      </c>
      <c r="AX65" s="38">
        <v>0.000008730558568438743</v>
      </c>
      <c r="AY65" s="38">
        <v>0.000006969430447336891</v>
      </c>
      <c r="AZ65" s="38">
        <v>0.000004114890950151967</v>
      </c>
      <c r="BA65" s="38">
        <v>0.000013767814110106415</v>
      </c>
      <c r="BB65" s="38">
        <v>0.000011929004787129805</v>
      </c>
      <c r="BC65" s="38">
        <v>0.000013779239802036274</v>
      </c>
      <c r="BD65" s="38">
        <v>0.00020183017565127774</v>
      </c>
      <c r="BE65" s="38">
        <v>0.00009120823662710383</v>
      </c>
      <c r="BF65" s="38">
        <v>0.000057289438280525885</v>
      </c>
      <c r="BG65" s="38">
        <v>0.0001395850151102758</v>
      </c>
      <c r="BH65" s="38">
        <v>0.0000543207152488083</v>
      </c>
      <c r="BI65" s="38">
        <v>0.00004152857986662859</v>
      </c>
      <c r="BJ65" s="38">
        <v>0.000012720665944083544</v>
      </c>
      <c r="BK65" s="38">
        <v>0.000003997944444291665</v>
      </c>
      <c r="BL65" s="38">
        <v>0.000003285363279312617</v>
      </c>
      <c r="BM65" s="38">
        <v>1</v>
      </c>
      <c r="BN65" s="38">
        <v>0</v>
      </c>
    </row>
    <row r="66" spans="1:66" x14ac:dyDescent="0.25">
      <c r="A66" s="36" t="s">
        <v>309</v>
      </c>
      <c r="B66" s="27" t="s">
        <v>378</v>
      </c>
      <c r="C66" s="38">
        <v>0</v>
      </c>
      <c r="D66" s="38">
        <v>0</v>
      </c>
      <c r="E66" s="38">
        <v>0</v>
      </c>
      <c r="F66" s="38">
        <v>0</v>
      </c>
      <c r="G66" s="38">
        <v>0</v>
      </c>
      <c r="H66" s="38">
        <v>0</v>
      </c>
      <c r="I66" s="38">
        <v>0</v>
      </c>
      <c r="J66" s="38">
        <v>0</v>
      </c>
      <c r="K66" s="38">
        <v>0</v>
      </c>
      <c r="L66" s="38">
        <v>0</v>
      </c>
      <c r="M66" s="38">
        <v>0</v>
      </c>
      <c r="N66" s="38">
        <v>0</v>
      </c>
      <c r="O66" s="38">
        <v>0</v>
      </c>
      <c r="P66" s="38">
        <v>0</v>
      </c>
      <c r="Q66" s="38">
        <v>0</v>
      </c>
      <c r="R66" s="38">
        <v>0</v>
      </c>
      <c r="S66" s="38">
        <v>0</v>
      </c>
      <c r="T66" s="38">
        <v>0</v>
      </c>
      <c r="U66" s="38">
        <v>0</v>
      </c>
      <c r="V66" s="38">
        <v>0</v>
      </c>
      <c r="W66" s="38">
        <v>0</v>
      </c>
      <c r="X66" s="38">
        <v>0</v>
      </c>
      <c r="Y66" s="38">
        <v>0</v>
      </c>
      <c r="Z66" s="38">
        <v>0</v>
      </c>
      <c r="AA66" s="38">
        <v>0</v>
      </c>
      <c r="AB66" s="38">
        <v>0</v>
      </c>
      <c r="AC66" s="38">
        <v>0</v>
      </c>
      <c r="AD66" s="38">
        <v>0</v>
      </c>
      <c r="AE66" s="38">
        <v>0</v>
      </c>
      <c r="AF66" s="38">
        <v>0</v>
      </c>
      <c r="AG66" s="38">
        <v>0</v>
      </c>
      <c r="AH66" s="38">
        <v>0</v>
      </c>
      <c r="AI66" s="38">
        <v>0</v>
      </c>
      <c r="AJ66" s="38">
        <v>0</v>
      </c>
      <c r="AK66" s="38">
        <v>0</v>
      </c>
      <c r="AL66" s="38">
        <v>0</v>
      </c>
      <c r="AM66" s="38">
        <v>0</v>
      </c>
      <c r="AN66" s="38">
        <v>0</v>
      </c>
      <c r="AO66" s="38">
        <v>0</v>
      </c>
      <c r="AP66" s="38">
        <v>0</v>
      </c>
      <c r="AQ66" s="38">
        <v>0</v>
      </c>
      <c r="AR66" s="38">
        <v>0</v>
      </c>
      <c r="AS66" s="38">
        <v>0</v>
      </c>
      <c r="AT66" s="38">
        <v>0</v>
      </c>
      <c r="AU66" s="38">
        <v>0</v>
      </c>
      <c r="AV66" s="38">
        <v>0</v>
      </c>
      <c r="AW66" s="38">
        <v>0</v>
      </c>
      <c r="AX66" s="38">
        <v>0</v>
      </c>
      <c r="AY66" s="38">
        <v>0</v>
      </c>
      <c r="AZ66" s="38">
        <v>0</v>
      </c>
      <c r="BA66" s="38">
        <v>0</v>
      </c>
      <c r="BB66" s="38">
        <v>0</v>
      </c>
      <c r="BC66" s="38">
        <v>0</v>
      </c>
      <c r="BD66" s="38">
        <v>0</v>
      </c>
      <c r="BE66" s="38">
        <v>0</v>
      </c>
      <c r="BF66" s="38">
        <v>0</v>
      </c>
      <c r="BG66" s="38">
        <v>0</v>
      </c>
      <c r="BH66" s="38">
        <v>0</v>
      </c>
      <c r="BI66" s="38">
        <v>0</v>
      </c>
      <c r="BJ66" s="38">
        <v>0</v>
      </c>
      <c r="BK66" s="38">
        <v>0</v>
      </c>
      <c r="BL66" s="38">
        <v>0</v>
      </c>
      <c r="BM66" s="38">
        <v>0</v>
      </c>
      <c r="BN66" s="38">
        <v>1</v>
      </c>
    </row>
  </sheetData>
  <mergeCells count="1">
    <mergeCell ref="A1:B2"/>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N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34" customWidth="1"/>
    <col min="3" max="66" width="10" customWidth="1"/>
  </cols>
  <sheetData>
    <row r="1" spans="1:66" x14ac:dyDescent="0.25">
      <c r="A1" s="34" t="s">
        <v>463</v>
      </c>
      <c r="B1" s="34"/>
      <c r="C1" s="39" t="s">
        <v>265</v>
      </c>
      <c r="D1" s="39" t="s">
        <v>266</v>
      </c>
      <c r="E1" s="39" t="s">
        <v>267</v>
      </c>
      <c r="F1" s="39" t="s">
        <v>268</v>
      </c>
      <c r="G1" s="39" t="s">
        <v>269</v>
      </c>
      <c r="H1" s="39" t="s">
        <v>147</v>
      </c>
      <c r="I1" s="39" t="s">
        <v>87</v>
      </c>
      <c r="J1" s="39" t="s">
        <v>89</v>
      </c>
      <c r="K1" s="39" t="s">
        <v>91</v>
      </c>
      <c r="L1" s="39" t="s">
        <v>93</v>
      </c>
      <c r="M1" s="39" t="s">
        <v>95</v>
      </c>
      <c r="N1" s="39" t="s">
        <v>97</v>
      </c>
      <c r="O1" s="39" t="s">
        <v>99</v>
      </c>
      <c r="P1" s="39" t="s">
        <v>101</v>
      </c>
      <c r="Q1" s="39" t="s">
        <v>103</v>
      </c>
      <c r="R1" s="39" t="s">
        <v>105</v>
      </c>
      <c r="S1" s="39" t="s">
        <v>107</v>
      </c>
      <c r="T1" s="39" t="s">
        <v>109</v>
      </c>
      <c r="U1" s="39" t="s">
        <v>111</v>
      </c>
      <c r="V1" s="39" t="s">
        <v>113</v>
      </c>
      <c r="W1" s="39" t="s">
        <v>115</v>
      </c>
      <c r="X1" s="39" t="s">
        <v>270</v>
      </c>
      <c r="Y1" s="39" t="s">
        <v>121</v>
      </c>
      <c r="Z1" s="39" t="s">
        <v>271</v>
      </c>
      <c r="AA1" s="39" t="s">
        <v>272</v>
      </c>
      <c r="AB1" s="39" t="s">
        <v>273</v>
      </c>
      <c r="AC1" s="39" t="s">
        <v>274</v>
      </c>
      <c r="AD1" s="39" t="s">
        <v>275</v>
      </c>
      <c r="AE1" s="39" t="s">
        <v>276</v>
      </c>
      <c r="AF1" s="39" t="s">
        <v>277</v>
      </c>
      <c r="AG1" s="39" t="s">
        <v>278</v>
      </c>
      <c r="AH1" s="39" t="s">
        <v>136</v>
      </c>
      <c r="AI1" s="39" t="s">
        <v>139</v>
      </c>
      <c r="AJ1" s="39" t="s">
        <v>279</v>
      </c>
      <c r="AK1" s="39" t="s">
        <v>280</v>
      </c>
      <c r="AL1" s="39" t="s">
        <v>281</v>
      </c>
      <c r="AM1" s="39" t="s">
        <v>282</v>
      </c>
      <c r="AN1" s="39" t="s">
        <v>283</v>
      </c>
      <c r="AO1" s="39" t="s">
        <v>284</v>
      </c>
      <c r="AP1" s="39" t="s">
        <v>285</v>
      </c>
      <c r="AQ1" s="39" t="s">
        <v>286</v>
      </c>
      <c r="AR1" s="39" t="s">
        <v>287</v>
      </c>
      <c r="AS1" s="39" t="s">
        <v>288</v>
      </c>
      <c r="AT1" s="39" t="s">
        <v>289</v>
      </c>
      <c r="AU1" s="39" t="s">
        <v>290</v>
      </c>
      <c r="AV1" s="39" t="s">
        <v>291</v>
      </c>
      <c r="AW1" s="39" t="s">
        <v>292</v>
      </c>
      <c r="AX1" s="39" t="s">
        <v>293</v>
      </c>
      <c r="AY1" s="39" t="s">
        <v>294</v>
      </c>
      <c r="AZ1" s="39" t="s">
        <v>295</v>
      </c>
      <c r="BA1" s="39" t="s">
        <v>296</v>
      </c>
      <c r="BB1" s="39" t="s">
        <v>297</v>
      </c>
      <c r="BC1" s="39" t="s">
        <v>298</v>
      </c>
      <c r="BD1" s="39" t="s">
        <v>299</v>
      </c>
      <c r="BE1" s="39" t="s">
        <v>300</v>
      </c>
      <c r="BF1" s="39" t="s">
        <v>301</v>
      </c>
      <c r="BG1" s="39" t="s">
        <v>302</v>
      </c>
      <c r="BH1" s="39" t="s">
        <v>303</v>
      </c>
      <c r="BI1" s="39" t="s">
        <v>304</v>
      </c>
      <c r="BJ1" s="39" t="s">
        <v>305</v>
      </c>
      <c r="BK1" s="39" t="s">
        <v>306</v>
      </c>
      <c r="BL1" s="39" t="s">
        <v>307</v>
      </c>
      <c r="BM1" s="39" t="s">
        <v>308</v>
      </c>
      <c r="BN1" s="39" t="s">
        <v>309</v>
      </c>
    </row>
    <row r="2" ht="46" customHeight="1" spans="1:66" x14ac:dyDescent="0.25">
      <c r="A2" s="34"/>
      <c r="B2" s="34"/>
      <c r="C2" s="25" t="s">
        <v>315</v>
      </c>
      <c r="D2" s="25" t="s">
        <v>316</v>
      </c>
      <c r="E2" s="25" t="s">
        <v>317</v>
      </c>
      <c r="F2" s="25" t="s">
        <v>318</v>
      </c>
      <c r="G2" s="25" t="s">
        <v>319</v>
      </c>
      <c r="H2" s="25" t="s">
        <v>320</v>
      </c>
      <c r="I2" s="25" t="s">
        <v>321</v>
      </c>
      <c r="J2" s="25" t="s">
        <v>322</v>
      </c>
      <c r="K2" s="25" t="s">
        <v>323</v>
      </c>
      <c r="L2" s="25" t="s">
        <v>324</v>
      </c>
      <c r="M2" s="25" t="s">
        <v>325</v>
      </c>
      <c r="N2" s="25" t="s">
        <v>326</v>
      </c>
      <c r="O2" s="25" t="s">
        <v>327</v>
      </c>
      <c r="P2" s="25" t="s">
        <v>328</v>
      </c>
      <c r="Q2" s="25" t="s">
        <v>329</v>
      </c>
      <c r="R2" s="25" t="s">
        <v>330</v>
      </c>
      <c r="S2" s="25" t="s">
        <v>331</v>
      </c>
      <c r="T2" s="25" t="s">
        <v>332</v>
      </c>
      <c r="U2" s="25" t="s">
        <v>333</v>
      </c>
      <c r="V2" s="25" t="s">
        <v>334</v>
      </c>
      <c r="W2" s="25" t="s">
        <v>335</v>
      </c>
      <c r="X2" s="25" t="s">
        <v>336</v>
      </c>
      <c r="Y2" s="25" t="s">
        <v>337</v>
      </c>
      <c r="Z2" s="25" t="s">
        <v>338</v>
      </c>
      <c r="AA2" s="25" t="s">
        <v>339</v>
      </c>
      <c r="AB2" s="25" t="s">
        <v>340</v>
      </c>
      <c r="AC2" s="25" t="s">
        <v>341</v>
      </c>
      <c r="AD2" s="25" t="s">
        <v>342</v>
      </c>
      <c r="AE2" s="25" t="s">
        <v>343</v>
      </c>
      <c r="AF2" s="25" t="s">
        <v>344</v>
      </c>
      <c r="AG2" s="25" t="s">
        <v>345</v>
      </c>
      <c r="AH2" s="25" t="s">
        <v>346</v>
      </c>
      <c r="AI2" s="25" t="s">
        <v>347</v>
      </c>
      <c r="AJ2" s="25" t="s">
        <v>348</v>
      </c>
      <c r="AK2" s="25" t="s">
        <v>349</v>
      </c>
      <c r="AL2" s="25" t="s">
        <v>350</v>
      </c>
      <c r="AM2" s="25" t="s">
        <v>351</v>
      </c>
      <c r="AN2" s="25" t="s">
        <v>352</v>
      </c>
      <c r="AO2" s="25" t="s">
        <v>353</v>
      </c>
      <c r="AP2" s="25" t="s">
        <v>354</v>
      </c>
      <c r="AQ2" s="25" t="s">
        <v>355</v>
      </c>
      <c r="AR2" s="25" t="s">
        <v>356</v>
      </c>
      <c r="AS2" s="25" t="s">
        <v>357</v>
      </c>
      <c r="AT2" s="25" t="s">
        <v>358</v>
      </c>
      <c r="AU2" s="25" t="s">
        <v>359</v>
      </c>
      <c r="AV2" s="25" t="s">
        <v>360</v>
      </c>
      <c r="AW2" s="25" t="s">
        <v>361</v>
      </c>
      <c r="AX2" s="25" t="s">
        <v>362</v>
      </c>
      <c r="AY2" s="25" t="s">
        <v>363</v>
      </c>
      <c r="AZ2" s="25" t="s">
        <v>364</v>
      </c>
      <c r="BA2" s="25" t="s">
        <v>365</v>
      </c>
      <c r="BB2" s="25" t="s">
        <v>366</v>
      </c>
      <c r="BC2" s="25" t="s">
        <v>367</v>
      </c>
      <c r="BD2" s="25" t="s">
        <v>368</v>
      </c>
      <c r="BE2" s="25" t="s">
        <v>369</v>
      </c>
      <c r="BF2" s="25" t="s">
        <v>370</v>
      </c>
      <c r="BG2" s="25" t="s">
        <v>371</v>
      </c>
      <c r="BH2" s="25" t="s">
        <v>372</v>
      </c>
      <c r="BI2" s="25" t="s">
        <v>373</v>
      </c>
      <c r="BJ2" s="25" t="s">
        <v>374</v>
      </c>
      <c r="BK2" s="25" t="s">
        <v>375</v>
      </c>
      <c r="BL2" s="25" t="s">
        <v>376</v>
      </c>
      <c r="BM2" s="25" t="s">
        <v>377</v>
      </c>
      <c r="BN2" s="25" t="s">
        <v>378</v>
      </c>
    </row>
    <row r="3" spans="1:66" x14ac:dyDescent="0.25">
      <c r="A3" s="36" t="s">
        <v>265</v>
      </c>
      <c r="B3" s="27" t="s">
        <v>315</v>
      </c>
      <c r="C3" s="38">
        <f t="array" ref="C3:BN66">MMULT('A import'!C3:BN66,'Leontief inverse'!C3:BN66)</f>
        <v>0.009507299954786592</v>
      </c>
      <c r="D3" s="38">
        <v>0.0010642841450433232</v>
      </c>
      <c r="E3" s="38">
        <v>0.0015246387150132756</v>
      </c>
      <c r="F3" s="38">
        <v>0.00021009001158594438</v>
      </c>
      <c r="G3" s="38">
        <v>0.023457160209365037</v>
      </c>
      <c r="H3" s="38">
        <v>0.002250372092939139</v>
      </c>
      <c r="I3" s="38">
        <v>0.000711582608034095</v>
      </c>
      <c r="J3" s="38">
        <v>0.0006399714714024857</v>
      </c>
      <c r="K3" s="38">
        <v>0.0003305293981219362</v>
      </c>
      <c r="L3" s="38">
        <v>0.00020471385124829378</v>
      </c>
      <c r="M3" s="38">
        <v>0.0013886780726590094</v>
      </c>
      <c r="N3" s="38">
        <v>0.000597513292719165</v>
      </c>
      <c r="O3" s="38">
        <v>0.0014976549057788137</v>
      </c>
      <c r="P3" s="38">
        <v>0.00032146965207521246</v>
      </c>
      <c r="Q3" s="38">
        <v>0.00028765834247908035</v>
      </c>
      <c r="R3" s="38">
        <v>0.00024318567281533452</v>
      </c>
      <c r="S3" s="38">
        <v>0.00018575724305385324</v>
      </c>
      <c r="T3" s="38">
        <v>0.0002676279730888061</v>
      </c>
      <c r="U3" s="38">
        <v>0.00023711984110884725</v>
      </c>
      <c r="V3" s="38">
        <v>0.0002737375765777695</v>
      </c>
      <c r="W3" s="38">
        <v>0.00022460912549697562</v>
      </c>
      <c r="X3" s="38">
        <v>0.0004461860248445681</v>
      </c>
      <c r="Y3" s="38">
        <v>0.00023452239653622077</v>
      </c>
      <c r="Z3" s="38">
        <v>0.00028706017552396245</v>
      </c>
      <c r="AA3" s="38">
        <v>0.00023403327922132662</v>
      </c>
      <c r="AB3" s="38">
        <v>0.00030484630507543687</v>
      </c>
      <c r="AC3" s="38">
        <v>0.0002827498337530741</v>
      </c>
      <c r="AD3" s="38">
        <v>0.0002065863496092457</v>
      </c>
      <c r="AE3" s="38">
        <v>0.0005086791838820703</v>
      </c>
      <c r="AF3" s="38">
        <v>0.00033509451070469227</v>
      </c>
      <c r="AG3" s="38">
        <v>0.0002583391374886984</v>
      </c>
      <c r="AH3" s="38">
        <v>0.0002780565837774738</v>
      </c>
      <c r="AI3" s="38">
        <v>0.00038102782428104856</v>
      </c>
      <c r="AJ3" s="38">
        <v>0.000253741857763648</v>
      </c>
      <c r="AK3" s="38">
        <v>0.00017769714820350084</v>
      </c>
      <c r="AL3" s="38">
        <v>0.004220758288974587</v>
      </c>
      <c r="AM3" s="38">
        <v>0.00019195661912306127</v>
      </c>
      <c r="AN3" s="38">
        <v>0.0003466291108711952</v>
      </c>
      <c r="AO3" s="38">
        <v>0.00021839039737806635</v>
      </c>
      <c r="AP3" s="38">
        <v>0.0001797919994402248</v>
      </c>
      <c r="AQ3" s="38">
        <v>0.00010541784597958448</v>
      </c>
      <c r="AR3" s="38">
        <v>0.0001341886773348385</v>
      </c>
      <c r="AS3" s="38">
        <v>0.00018217081425905143</v>
      </c>
      <c r="AT3" s="38">
        <v>0.00006470168866305401</v>
      </c>
      <c r="AU3" s="38">
        <v>0.00020934440569769783</v>
      </c>
      <c r="AV3" s="38">
        <v>0.00019276683631862517</v>
      </c>
      <c r="AW3" s="38">
        <v>0.00023945555016610486</v>
      </c>
      <c r="AX3" s="38">
        <v>0.000303773755307699</v>
      </c>
      <c r="AY3" s="38">
        <v>0.00030449625466010807</v>
      </c>
      <c r="AZ3" s="38">
        <v>0.00020620580050989315</v>
      </c>
      <c r="BA3" s="38">
        <v>0.0001005761444202033</v>
      </c>
      <c r="BB3" s="38">
        <v>0.0009570478115449661</v>
      </c>
      <c r="BC3" s="38">
        <v>0.0005754132944390833</v>
      </c>
      <c r="BD3" s="38">
        <v>0.00029699723345260747</v>
      </c>
      <c r="BE3" s="38">
        <v>0.00027660947272407124</v>
      </c>
      <c r="BF3" s="38">
        <v>0.00048528542667267735</v>
      </c>
      <c r="BG3" s="38">
        <v>0.0006709304075737921</v>
      </c>
      <c r="BH3" s="38">
        <v>0.0003637715325573544</v>
      </c>
      <c r="BI3" s="38">
        <v>0.000684026318076492</v>
      </c>
      <c r="BJ3" s="38">
        <v>0.0004268110784181339</v>
      </c>
      <c r="BK3" s="38">
        <v>0.00025215609809678093</v>
      </c>
      <c r="BL3" s="38">
        <v>0.00027916564307367125</v>
      </c>
      <c r="BM3" s="38">
        <v>0</v>
      </c>
      <c r="BN3" s="38">
        <v>0</v>
      </c>
    </row>
    <row r="4" spans="1:66" x14ac:dyDescent="0.25">
      <c r="A4" s="36" t="s">
        <v>266</v>
      </c>
      <c r="B4" s="27" t="s">
        <v>316</v>
      </c>
      <c r="C4" s="38">
        <v>0.00007999931667407897</v>
      </c>
      <c r="D4" s="38">
        <v>0.0017439988228658526</v>
      </c>
      <c r="E4" s="38">
        <v>0.000044751485886533576</v>
      </c>
      <c r="F4" s="38">
        <v>0.000022910146339329393</v>
      </c>
      <c r="G4" s="38">
        <v>0.00013718034283606077</v>
      </c>
      <c r="H4" s="38">
        <v>0.00004255622906522867</v>
      </c>
      <c r="I4" s="38">
        <v>0.0036921451342409317</v>
      </c>
      <c r="J4" s="38">
        <v>0.0013662797734328043</v>
      </c>
      <c r="K4" s="38">
        <v>0.00018854563162345507</v>
      </c>
      <c r="L4" s="38">
        <v>0.000013785293968044818</v>
      </c>
      <c r="M4" s="38">
        <v>0.00011058572737198842</v>
      </c>
      <c r="N4" s="38">
        <v>0.00003362394460007118</v>
      </c>
      <c r="O4" s="38">
        <v>0.00006353908877984582</v>
      </c>
      <c r="P4" s="38">
        <v>0.00005055422086438892</v>
      </c>
      <c r="Q4" s="38">
        <v>0.000031864732884403744</v>
      </c>
      <c r="R4" s="38">
        <v>0.00003589772998821678</v>
      </c>
      <c r="S4" s="38">
        <v>0.00001848740938273532</v>
      </c>
      <c r="T4" s="38">
        <v>0.000030891386051816945</v>
      </c>
      <c r="U4" s="38">
        <v>0.00002659497420306856</v>
      </c>
      <c r="V4" s="38">
        <v>0.00002678495310340677</v>
      </c>
      <c r="W4" s="38">
        <v>0.000033333187129933945</v>
      </c>
      <c r="X4" s="38">
        <v>0.0003047654159019518</v>
      </c>
      <c r="Y4" s="38">
        <v>0.000024803670218685725</v>
      </c>
      <c r="Z4" s="38">
        <v>0.000044611762738882156</v>
      </c>
      <c r="AA4" s="38">
        <v>0.000025012733582941202</v>
      </c>
      <c r="AB4" s="38">
        <v>0.00003064910541691398</v>
      </c>
      <c r="AC4" s="38">
        <v>0.00010092177791567135</v>
      </c>
      <c r="AD4" s="38">
        <v>0.00001666341351257506</v>
      </c>
      <c r="AE4" s="38">
        <v>0.000025758128916104408</v>
      </c>
      <c r="AF4" s="38">
        <v>0.000020913911578098106</v>
      </c>
      <c r="AG4" s="38">
        <v>0.00002011303554869398</v>
      </c>
      <c r="AH4" s="38">
        <v>0.0000111841913194778</v>
      </c>
      <c r="AI4" s="38">
        <v>0.00003683291738966665</v>
      </c>
      <c r="AJ4" s="38">
        <v>0.00002143750428244241</v>
      </c>
      <c r="AK4" s="38">
        <v>0.00001556972430120479</v>
      </c>
      <c r="AL4" s="38">
        <v>0.00004226217879089079</v>
      </c>
      <c r="AM4" s="38">
        <v>0.00003512483504189862</v>
      </c>
      <c r="AN4" s="38">
        <v>0.000032356101506126204</v>
      </c>
      <c r="AO4" s="38">
        <v>0.000016952788921083202</v>
      </c>
      <c r="AP4" s="38">
        <v>0.000012092737802132857</v>
      </c>
      <c r="AQ4" s="38">
        <v>0.000008705717675454757</v>
      </c>
      <c r="AR4" s="38">
        <v>0.000011217790897280833</v>
      </c>
      <c r="AS4" s="38">
        <v>0.000014481513894708799</v>
      </c>
      <c r="AT4" s="38">
        <v>0.000012520369783299888</v>
      </c>
      <c r="AU4" s="38">
        <v>0.000015436164809659856</v>
      </c>
      <c r="AV4" s="38">
        <v>0.0000227353762899461</v>
      </c>
      <c r="AW4" s="38">
        <v>0.000013561122639192637</v>
      </c>
      <c r="AX4" s="38">
        <v>0.00003095727944333832</v>
      </c>
      <c r="AY4" s="38">
        <v>0.00003027862686396076</v>
      </c>
      <c r="AZ4" s="38">
        <v>0.000014732088761697783</v>
      </c>
      <c r="BA4" s="38">
        <v>0.000006321189157826074</v>
      </c>
      <c r="BB4" s="38">
        <v>0.00002698682988213709</v>
      </c>
      <c r="BC4" s="38">
        <v>0.00003834858161274714</v>
      </c>
      <c r="BD4" s="38">
        <v>0.000022894231807374014</v>
      </c>
      <c r="BE4" s="38">
        <v>0.00001005071467092227</v>
      </c>
      <c r="BF4" s="38">
        <v>0.000018398116443786924</v>
      </c>
      <c r="BG4" s="38">
        <v>0.000016271436957030658</v>
      </c>
      <c r="BH4" s="38">
        <v>0.000059387179473555205</v>
      </c>
      <c r="BI4" s="38">
        <v>0.00002794899563954793</v>
      </c>
      <c r="BJ4" s="38">
        <v>0.000024040656010406472</v>
      </c>
      <c r="BK4" s="38">
        <v>0.000026116936773374866</v>
      </c>
      <c r="BL4" s="38">
        <v>0.00004122880516891638</v>
      </c>
      <c r="BM4" s="38">
        <v>0</v>
      </c>
      <c r="BN4" s="38">
        <v>0</v>
      </c>
    </row>
    <row r="5" spans="1:66" x14ac:dyDescent="0.25">
      <c r="A5" s="36" t="s">
        <v>267</v>
      </c>
      <c r="B5" s="27" t="s">
        <v>317</v>
      </c>
      <c r="C5" s="38">
        <v>0.00038308623015056027</v>
      </c>
      <c r="D5" s="38">
        <v>0.00004526319436531582</v>
      </c>
      <c r="E5" s="38">
        <v>0.004786147535352259</v>
      </c>
      <c r="F5" s="38">
        <v>0.00003096330767028238</v>
      </c>
      <c r="G5" s="38">
        <v>0.0030990910408017066</v>
      </c>
      <c r="H5" s="38">
        <v>0.00007416172928156573</v>
      </c>
      <c r="I5" s="38">
        <v>0.00004681102534176227</v>
      </c>
      <c r="J5" s="38">
        <v>0.0000498520935996444</v>
      </c>
      <c r="K5" s="38">
        <v>0.00003997520924173718</v>
      </c>
      <c r="L5" s="38">
        <v>0.000030459882604930575</v>
      </c>
      <c r="M5" s="38">
        <v>0.00013460840705511125</v>
      </c>
      <c r="N5" s="38">
        <v>0.0001920486828106696</v>
      </c>
      <c r="O5" s="38">
        <v>0.00005446241045783436</v>
      </c>
      <c r="P5" s="38">
        <v>0.000040624889579367054</v>
      </c>
      <c r="Q5" s="38">
        <v>0.00003884727692960755</v>
      </c>
      <c r="R5" s="38">
        <v>0.00003268244410085172</v>
      </c>
      <c r="S5" s="38">
        <v>0.0000262058588661461</v>
      </c>
      <c r="T5" s="38">
        <v>0.00003419950089028571</v>
      </c>
      <c r="U5" s="38">
        <v>0.00003266913319404409</v>
      </c>
      <c r="V5" s="38">
        <v>0.00003202067716881593</v>
      </c>
      <c r="W5" s="38">
        <v>0.000030450914437213168</v>
      </c>
      <c r="X5" s="38">
        <v>0.00004594499690208574</v>
      </c>
      <c r="Y5" s="38">
        <v>0.000036481461162196916</v>
      </c>
      <c r="Z5" s="38">
        <v>0.00003141183196097622</v>
      </c>
      <c r="AA5" s="38">
        <v>0.000037391242547490334</v>
      </c>
      <c r="AB5" s="38">
        <v>0.0000403491413758883</v>
      </c>
      <c r="AC5" s="38">
        <v>0.00004264461224242874</v>
      </c>
      <c r="AD5" s="38">
        <v>0.00003177264766188368</v>
      </c>
      <c r="AE5" s="38">
        <v>0.00006433351222425361</v>
      </c>
      <c r="AF5" s="38">
        <v>0.00005747459935144819</v>
      </c>
      <c r="AG5" s="38">
        <v>0.000046986664678258736</v>
      </c>
      <c r="AH5" s="38">
        <v>0.00005748805045573356</v>
      </c>
      <c r="AI5" s="38">
        <v>0.00008127478203402825</v>
      </c>
      <c r="AJ5" s="38">
        <v>0.00005785072432625897</v>
      </c>
      <c r="AK5" s="38">
        <v>0.00003124273073764698</v>
      </c>
      <c r="AL5" s="38">
        <v>0.0014347151169704449</v>
      </c>
      <c r="AM5" s="38">
        <v>0.000030181045632110715</v>
      </c>
      <c r="AN5" s="38">
        <v>0.00006510123767860018</v>
      </c>
      <c r="AO5" s="38">
        <v>0.00004028655815011194</v>
      </c>
      <c r="AP5" s="38">
        <v>0.00003602031781777798</v>
      </c>
      <c r="AQ5" s="38">
        <v>0.000020928416920447375</v>
      </c>
      <c r="AR5" s="38">
        <v>0.000026841356847865262</v>
      </c>
      <c r="AS5" s="38">
        <v>0.00003792217516089645</v>
      </c>
      <c r="AT5" s="38">
        <v>0.000010097045456244636</v>
      </c>
      <c r="AU5" s="38">
        <v>0.000043171666673909326</v>
      </c>
      <c r="AV5" s="38">
        <v>0.00003533192849858906</v>
      </c>
      <c r="AW5" s="38">
        <v>0.00003855481663606225</v>
      </c>
      <c r="AX5" s="38">
        <v>0.000050665659067206236</v>
      </c>
      <c r="AY5" s="38">
        <v>0.000049307832323409665</v>
      </c>
      <c r="AZ5" s="38">
        <v>0.00005197703486329884</v>
      </c>
      <c r="BA5" s="38">
        <v>0.000018897701919685006</v>
      </c>
      <c r="BB5" s="38">
        <v>0.00027169599092315974</v>
      </c>
      <c r="BC5" s="38">
        <v>0.00006658474124226842</v>
      </c>
      <c r="BD5" s="38">
        <v>0.00003796466697646287</v>
      </c>
      <c r="BE5" s="38">
        <v>0.00004438842864561886</v>
      </c>
      <c r="BF5" s="38">
        <v>0.00008047405129314344</v>
      </c>
      <c r="BG5" s="38">
        <v>0.00013991536769202793</v>
      </c>
      <c r="BH5" s="38">
        <v>0.00011712366569387039</v>
      </c>
      <c r="BI5" s="38">
        <v>0.00018469622596992106</v>
      </c>
      <c r="BJ5" s="38">
        <v>0.00010981383046075136</v>
      </c>
      <c r="BK5" s="38">
        <v>0.00003942450530782693</v>
      </c>
      <c r="BL5" s="38">
        <v>0.00003832545088756654</v>
      </c>
      <c r="BM5" s="38">
        <v>0</v>
      </c>
      <c r="BN5" s="38">
        <v>0</v>
      </c>
    </row>
    <row r="6" spans="1:66" x14ac:dyDescent="0.25">
      <c r="A6" s="36" t="s">
        <v>268</v>
      </c>
      <c r="B6" s="27" t="s">
        <v>318</v>
      </c>
      <c r="C6" s="38">
        <v>0.027135784817390773</v>
      </c>
      <c r="D6" s="38">
        <v>0.019206092354156958</v>
      </c>
      <c r="E6" s="38">
        <v>0.032243780138404024</v>
      </c>
      <c r="F6" s="38">
        <v>0.03744339483087758</v>
      </c>
      <c r="G6" s="38">
        <v>0.01988245551160408</v>
      </c>
      <c r="H6" s="38">
        <v>0.015297177194847883</v>
      </c>
      <c r="I6" s="38">
        <v>0.018704418235895418</v>
      </c>
      <c r="J6" s="38">
        <v>0.031069004900067962</v>
      </c>
      <c r="K6" s="38">
        <v>0.016757707750169604</v>
      </c>
      <c r="L6" s="38">
        <v>0.5317108642974835</v>
      </c>
      <c r="M6" s="38">
        <v>0.07494198967926893</v>
      </c>
      <c r="N6" s="38">
        <v>0.010940520942329456</v>
      </c>
      <c r="O6" s="38">
        <v>0.026810252094186252</v>
      </c>
      <c r="P6" s="38">
        <v>0.05349851930204382</v>
      </c>
      <c r="Q6" s="38">
        <v>0.12228694200872953</v>
      </c>
      <c r="R6" s="38">
        <v>0.029567603032930507</v>
      </c>
      <c r="S6" s="38">
        <v>0.008844028643258907</v>
      </c>
      <c r="T6" s="38">
        <v>0.02006835223275688</v>
      </c>
      <c r="U6" s="38">
        <v>0.0179869614608322</v>
      </c>
      <c r="V6" s="38">
        <v>0.018506669866472165</v>
      </c>
      <c r="W6" s="38">
        <v>0.014078967959257576</v>
      </c>
      <c r="X6" s="38">
        <v>0.01824125529468623</v>
      </c>
      <c r="Y6" s="38">
        <v>0.014393426850299278</v>
      </c>
      <c r="Z6" s="38">
        <v>0.10623524930717133</v>
      </c>
      <c r="AA6" s="38">
        <v>0.018480041758662587</v>
      </c>
      <c r="AB6" s="38">
        <v>0.01869877735863272</v>
      </c>
      <c r="AC6" s="38">
        <v>0.020905549398190167</v>
      </c>
      <c r="AD6" s="38">
        <v>0.011296760699661467</v>
      </c>
      <c r="AE6" s="38">
        <v>0.011256779062804704</v>
      </c>
      <c r="AF6" s="38">
        <v>0.008824038829395078</v>
      </c>
      <c r="AG6" s="38">
        <v>0.039951978303816714</v>
      </c>
      <c r="AH6" s="38">
        <v>0.048301061246982135</v>
      </c>
      <c r="AI6" s="38">
        <v>0.06830711289498549</v>
      </c>
      <c r="AJ6" s="38">
        <v>0.017293910665860324</v>
      </c>
      <c r="AK6" s="38">
        <v>0.016099486308106425</v>
      </c>
      <c r="AL6" s="38">
        <v>0.011697496622216808</v>
      </c>
      <c r="AM6" s="38">
        <v>0.005520348579171444</v>
      </c>
      <c r="AN6" s="38">
        <v>0.008283221101195472</v>
      </c>
      <c r="AO6" s="38">
        <v>0.008283919922595426</v>
      </c>
      <c r="AP6" s="38">
        <v>0.0047123940419800305</v>
      </c>
      <c r="AQ6" s="38">
        <v>0.0034355025055179205</v>
      </c>
      <c r="AR6" s="38">
        <v>0.005199967831304445</v>
      </c>
      <c r="AS6" s="38">
        <v>0.007311928965036314</v>
      </c>
      <c r="AT6" s="38">
        <v>0.003592857461358591</v>
      </c>
      <c r="AU6" s="38">
        <v>0.007275697766966544</v>
      </c>
      <c r="AV6" s="38">
        <v>0.00821850978244497</v>
      </c>
      <c r="AW6" s="38">
        <v>0.00625288806556481</v>
      </c>
      <c r="AX6" s="38">
        <v>0.007492088946204319</v>
      </c>
      <c r="AY6" s="38">
        <v>0.008514705894057213</v>
      </c>
      <c r="AZ6" s="38">
        <v>0.009269386763020896</v>
      </c>
      <c r="BA6" s="38">
        <v>0.003081897654314749</v>
      </c>
      <c r="BB6" s="38">
        <v>0.016756969221730002</v>
      </c>
      <c r="BC6" s="38">
        <v>0.009427477697616185</v>
      </c>
      <c r="BD6" s="38">
        <v>0.0068660949491494766</v>
      </c>
      <c r="BE6" s="38">
        <v>0.0045470509970489525</v>
      </c>
      <c r="BF6" s="38">
        <v>0.006600387004016003</v>
      </c>
      <c r="BG6" s="38">
        <v>0.006293629131566596</v>
      </c>
      <c r="BH6" s="38">
        <v>0.008329089602445171</v>
      </c>
      <c r="BI6" s="38">
        <v>0.011494027102547634</v>
      </c>
      <c r="BJ6" s="38">
        <v>0.008337585281895368</v>
      </c>
      <c r="BK6" s="38">
        <v>0.008701084301608493</v>
      </c>
      <c r="BL6" s="38">
        <v>0.010467434975455592</v>
      </c>
      <c r="BM6" s="38">
        <v>0</v>
      </c>
      <c r="BN6" s="38">
        <v>0</v>
      </c>
    </row>
    <row r="7" spans="1:66" x14ac:dyDescent="0.25">
      <c r="A7" s="36" t="s">
        <v>269</v>
      </c>
      <c r="B7" s="27" t="s">
        <v>319</v>
      </c>
      <c r="C7" s="38">
        <v>0.00605141783165996</v>
      </c>
      <c r="D7" s="38">
        <v>0.0005683041948211412</v>
      </c>
      <c r="E7" s="38">
        <v>0.004741680409307988</v>
      </c>
      <c r="F7" s="38">
        <v>0.00048552141233401387</v>
      </c>
      <c r="G7" s="38">
        <v>0.019511745192729447</v>
      </c>
      <c r="H7" s="38">
        <v>0.00219845248921603</v>
      </c>
      <c r="I7" s="38">
        <v>0.0007873749760132046</v>
      </c>
      <c r="J7" s="38">
        <v>0.0011780785973406257</v>
      </c>
      <c r="K7" s="38">
        <v>0.0007755264623424466</v>
      </c>
      <c r="L7" s="38">
        <v>0.0006279831191724526</v>
      </c>
      <c r="M7" s="38">
        <v>0.003678542427193456</v>
      </c>
      <c r="N7" s="38">
        <v>0.002208492974900049</v>
      </c>
      <c r="O7" s="38">
        <v>0.0014033304615726234</v>
      </c>
      <c r="P7" s="38">
        <v>0.0007072386245334989</v>
      </c>
      <c r="Q7" s="38">
        <v>0.0006857846949790181</v>
      </c>
      <c r="R7" s="38">
        <v>0.0005701538899242302</v>
      </c>
      <c r="S7" s="38">
        <v>0.0005820781144030308</v>
      </c>
      <c r="T7" s="38">
        <v>0.0006397116601387445</v>
      </c>
      <c r="U7" s="38">
        <v>0.0006034196189476099</v>
      </c>
      <c r="V7" s="38">
        <v>0.0005792055584207366</v>
      </c>
      <c r="W7" s="38">
        <v>0.0006096365364600394</v>
      </c>
      <c r="X7" s="38">
        <v>0.001013297064970877</v>
      </c>
      <c r="Y7" s="38">
        <v>0.0006160214197055305</v>
      </c>
      <c r="Z7" s="38">
        <v>0.0005170297707826147</v>
      </c>
      <c r="AA7" s="38">
        <v>0.0005101612231741047</v>
      </c>
      <c r="AB7" s="38">
        <v>0.0008647729657666207</v>
      </c>
      <c r="AC7" s="38">
        <v>0.0005436099143992913</v>
      </c>
      <c r="AD7" s="38">
        <v>0.00044654228030885905</v>
      </c>
      <c r="AE7" s="38">
        <v>0.001011898971258293</v>
      </c>
      <c r="AF7" s="38">
        <v>0.0007724799513084169</v>
      </c>
      <c r="AG7" s="38">
        <v>0.0005588305759704202</v>
      </c>
      <c r="AH7" s="38">
        <v>0.0009297699417292957</v>
      </c>
      <c r="AI7" s="38">
        <v>0.0012473773984960927</v>
      </c>
      <c r="AJ7" s="38">
        <v>0.0005559842903846914</v>
      </c>
      <c r="AK7" s="38">
        <v>0.0004405236850238715</v>
      </c>
      <c r="AL7" s="38">
        <v>0.009184699058514469</v>
      </c>
      <c r="AM7" s="38">
        <v>0.0007698691071734444</v>
      </c>
      <c r="AN7" s="38">
        <v>0.0007652633773693104</v>
      </c>
      <c r="AO7" s="38">
        <v>0.0005137046834918234</v>
      </c>
      <c r="AP7" s="38">
        <v>0.0005850016694017477</v>
      </c>
      <c r="AQ7" s="38">
        <v>0.00021604851799412124</v>
      </c>
      <c r="AR7" s="38">
        <v>0.00030295234025556786</v>
      </c>
      <c r="AS7" s="38">
        <v>0.00041681412128043735</v>
      </c>
      <c r="AT7" s="38">
        <v>0.00011789233028053005</v>
      </c>
      <c r="AU7" s="38">
        <v>0.00044028427521872453</v>
      </c>
      <c r="AV7" s="38">
        <v>0.00042161129022267154</v>
      </c>
      <c r="AW7" s="38">
        <v>0.0006076463142366693</v>
      </c>
      <c r="AX7" s="38">
        <v>0.0006540708175569203</v>
      </c>
      <c r="AY7" s="38">
        <v>0.0006228699295544704</v>
      </c>
      <c r="AZ7" s="38">
        <v>0.0004902586737644119</v>
      </c>
      <c r="BA7" s="38">
        <v>0.00024599858026511253</v>
      </c>
      <c r="BB7" s="38">
        <v>0.0021169993873687114</v>
      </c>
      <c r="BC7" s="38">
        <v>0.000624571842266527</v>
      </c>
      <c r="BD7" s="38">
        <v>0.0004969686831719614</v>
      </c>
      <c r="BE7" s="38">
        <v>0.0005547052617536219</v>
      </c>
      <c r="BF7" s="38">
        <v>0.001147903407527612</v>
      </c>
      <c r="BG7" s="38">
        <v>0.0014304217132737008</v>
      </c>
      <c r="BH7" s="38">
        <v>0.0006695647356876728</v>
      </c>
      <c r="BI7" s="38">
        <v>0.0015387564499041468</v>
      </c>
      <c r="BJ7" s="38">
        <v>0.0009284508245561357</v>
      </c>
      <c r="BK7" s="38">
        <v>0.0006374249074851675</v>
      </c>
      <c r="BL7" s="38">
        <v>0.0005584359570076609</v>
      </c>
      <c r="BM7" s="38">
        <v>0</v>
      </c>
      <c r="BN7" s="38">
        <v>0</v>
      </c>
    </row>
    <row r="8" spans="1:66" x14ac:dyDescent="0.25">
      <c r="A8" s="36" t="s">
        <v>147</v>
      </c>
      <c r="B8" s="27" t="s">
        <v>320</v>
      </c>
      <c r="C8" s="38">
        <v>0.0010818260628653496</v>
      </c>
      <c r="D8" s="38">
        <v>0.0008732540848303166</v>
      </c>
      <c r="E8" s="38">
        <v>0.002354413166108324</v>
      </c>
      <c r="F8" s="38">
        <v>0.0007666817787318688</v>
      </c>
      <c r="G8" s="38">
        <v>0.0013156691564348726</v>
      </c>
      <c r="H8" s="38">
        <v>0.07432293513252286</v>
      </c>
      <c r="I8" s="38">
        <v>0.001700077838369214</v>
      </c>
      <c r="J8" s="38">
        <v>0.004309986006735464</v>
      </c>
      <c r="K8" s="38">
        <v>0.0047885323063829805</v>
      </c>
      <c r="L8" s="38">
        <v>0.000478636999594658</v>
      </c>
      <c r="M8" s="38">
        <v>0.0018549775997919213</v>
      </c>
      <c r="N8" s="38">
        <v>0.0012446703340224595</v>
      </c>
      <c r="O8" s="38">
        <v>0.00552620010685535</v>
      </c>
      <c r="P8" s="38">
        <v>0.0018295284462128698</v>
      </c>
      <c r="Q8" s="38">
        <v>0.0010955664336169983</v>
      </c>
      <c r="R8" s="38">
        <v>0.0014854988324127243</v>
      </c>
      <c r="S8" s="38">
        <v>0.0009423085239144159</v>
      </c>
      <c r="T8" s="38">
        <v>0.0013822815371109878</v>
      </c>
      <c r="U8" s="38">
        <v>0.0013989504782250773</v>
      </c>
      <c r="V8" s="38">
        <v>0.0036946704325503035</v>
      </c>
      <c r="W8" s="38">
        <v>0.002133178449466632</v>
      </c>
      <c r="X8" s="38">
        <v>0.008323098194602698</v>
      </c>
      <c r="Y8" s="38">
        <v>0.0016893659415642185</v>
      </c>
      <c r="Z8" s="38">
        <v>0.0006974809515836048</v>
      </c>
      <c r="AA8" s="38">
        <v>0.0007991416896798082</v>
      </c>
      <c r="AB8" s="38">
        <v>0.0013241291951910281</v>
      </c>
      <c r="AC8" s="38">
        <v>0.0013986855030469817</v>
      </c>
      <c r="AD8" s="38">
        <v>0.00128423988992521</v>
      </c>
      <c r="AE8" s="38">
        <v>0.0014565542103410906</v>
      </c>
      <c r="AF8" s="38">
        <v>0.001218843639669645</v>
      </c>
      <c r="AG8" s="38">
        <v>0.000942816656005901</v>
      </c>
      <c r="AH8" s="38">
        <v>0.000829937067276722</v>
      </c>
      <c r="AI8" s="38">
        <v>0.0009512043139701504</v>
      </c>
      <c r="AJ8" s="38">
        <v>0.0009228731394926004</v>
      </c>
      <c r="AK8" s="38">
        <v>0.0010843367482213095</v>
      </c>
      <c r="AL8" s="38">
        <v>0.0013973015239531247</v>
      </c>
      <c r="AM8" s="38">
        <v>0.0007745642824137639</v>
      </c>
      <c r="AN8" s="38">
        <v>0.002851600327508412</v>
      </c>
      <c r="AO8" s="38">
        <v>0.0010170849661877415</v>
      </c>
      <c r="AP8" s="38">
        <v>0.0005598316765613125</v>
      </c>
      <c r="AQ8" s="38">
        <v>0.000307534098543569</v>
      </c>
      <c r="AR8" s="38">
        <v>0.00039510210586298975</v>
      </c>
      <c r="AS8" s="38">
        <v>0.0004712190898033005</v>
      </c>
      <c r="AT8" s="38">
        <v>0.00025698045572203375</v>
      </c>
      <c r="AU8" s="38">
        <v>0.0007251984923069065</v>
      </c>
      <c r="AV8" s="38">
        <v>0.000776324003110285</v>
      </c>
      <c r="AW8" s="38">
        <v>0.000744414474226628</v>
      </c>
      <c r="AX8" s="38">
        <v>0.0010004692855715984</v>
      </c>
      <c r="AY8" s="38">
        <v>0.0017567261291261715</v>
      </c>
      <c r="AZ8" s="38">
        <v>0.0009596615171018195</v>
      </c>
      <c r="BA8" s="38">
        <v>0.0005284990294350984</v>
      </c>
      <c r="BB8" s="38">
        <v>0.0011187979514407328</v>
      </c>
      <c r="BC8" s="38">
        <v>0.0013778456912284338</v>
      </c>
      <c r="BD8" s="38">
        <v>0.0008346819180115136</v>
      </c>
      <c r="BE8" s="38">
        <v>0.0005217182311018275</v>
      </c>
      <c r="BF8" s="38">
        <v>0.001975901509591524</v>
      </c>
      <c r="BG8" s="38">
        <v>0.0014129662128412525</v>
      </c>
      <c r="BH8" s="38">
        <v>0.0020106671373293743</v>
      </c>
      <c r="BI8" s="38">
        <v>0.0019402655357320263</v>
      </c>
      <c r="BJ8" s="38">
        <v>0.0009395414102719295</v>
      </c>
      <c r="BK8" s="38">
        <v>0.0037848963718543713</v>
      </c>
      <c r="BL8" s="38">
        <v>0.0014784203961026457</v>
      </c>
      <c r="BM8" s="38">
        <v>0</v>
      </c>
      <c r="BN8" s="38">
        <v>0</v>
      </c>
    </row>
    <row r="9" spans="1:66" x14ac:dyDescent="0.25">
      <c r="A9" s="36" t="s">
        <v>87</v>
      </c>
      <c r="B9" s="27" t="s">
        <v>321</v>
      </c>
      <c r="C9" s="38">
        <v>0.0007893964705244194</v>
      </c>
      <c r="D9" s="38">
        <v>0.0008767501066036076</v>
      </c>
      <c r="E9" s="38">
        <v>0.0007743240028656727</v>
      </c>
      <c r="F9" s="38">
        <v>0.0003944668324859069</v>
      </c>
      <c r="G9" s="38">
        <v>0.0009312571923747154</v>
      </c>
      <c r="H9" s="38">
        <v>0.0004824374297990992</v>
      </c>
      <c r="I9" s="38">
        <v>0.027617082667457913</v>
      </c>
      <c r="J9" s="38">
        <v>0.002622929920648654</v>
      </c>
      <c r="K9" s="38">
        <v>0.0008214056641112571</v>
      </c>
      <c r="L9" s="38">
        <v>0.00016101356608501282</v>
      </c>
      <c r="M9" s="38">
        <v>0.000605274819452431</v>
      </c>
      <c r="N9" s="38">
        <v>0.00035760879144362817</v>
      </c>
      <c r="O9" s="38">
        <v>0.0007052623906044218</v>
      </c>
      <c r="P9" s="38">
        <v>0.0010674090875516945</v>
      </c>
      <c r="Q9" s="38">
        <v>0.000639433030732714</v>
      </c>
      <c r="R9" s="38">
        <v>0.000910183607790445</v>
      </c>
      <c r="S9" s="38">
        <v>0.00034994453003083154</v>
      </c>
      <c r="T9" s="38">
        <v>0.0006043864692538751</v>
      </c>
      <c r="U9" s="38">
        <v>0.0005482803245256144</v>
      </c>
      <c r="V9" s="38">
        <v>0.0006204657782597974</v>
      </c>
      <c r="W9" s="38">
        <v>0.0009157548512895659</v>
      </c>
      <c r="X9" s="38">
        <v>0.008565091247185106</v>
      </c>
      <c r="Y9" s="38">
        <v>0.0006257146047691838</v>
      </c>
      <c r="Z9" s="38">
        <v>0.0006837061970720196</v>
      </c>
      <c r="AA9" s="38">
        <v>0.00040769490115506117</v>
      </c>
      <c r="AB9" s="38">
        <v>0.0005048391145763357</v>
      </c>
      <c r="AC9" s="38">
        <v>0.0030910835958574937</v>
      </c>
      <c r="AD9" s="38">
        <v>0.000294135865126366</v>
      </c>
      <c r="AE9" s="38">
        <v>0.0003716439563101929</v>
      </c>
      <c r="AF9" s="38">
        <v>0.00029899725014849004</v>
      </c>
      <c r="AG9" s="38">
        <v>0.00034551934349936087</v>
      </c>
      <c r="AH9" s="38">
        <v>0.00023833781222640487</v>
      </c>
      <c r="AI9" s="38">
        <v>0.0003222177737098972</v>
      </c>
      <c r="AJ9" s="38">
        <v>0.00041499936435589023</v>
      </c>
      <c r="AK9" s="38">
        <v>0.0002483831068117018</v>
      </c>
      <c r="AL9" s="38">
        <v>0.0004605457246261089</v>
      </c>
      <c r="AM9" s="38">
        <v>0.0002914843114097528</v>
      </c>
      <c r="AN9" s="38">
        <v>0.0007348594142475499</v>
      </c>
      <c r="AO9" s="38">
        <v>0.00033984715876896266</v>
      </c>
      <c r="AP9" s="38">
        <v>0.00020713456508456704</v>
      </c>
      <c r="AQ9" s="38">
        <v>0.00010644678635909336</v>
      </c>
      <c r="AR9" s="38">
        <v>0.00014047450032708835</v>
      </c>
      <c r="AS9" s="38">
        <v>0.0001697761820759042</v>
      </c>
      <c r="AT9" s="38">
        <v>0.0003054365133316787</v>
      </c>
      <c r="AU9" s="38">
        <v>0.0001966333649607027</v>
      </c>
      <c r="AV9" s="38">
        <v>0.0003184565722795847</v>
      </c>
      <c r="AW9" s="38">
        <v>0.00018619077137461444</v>
      </c>
      <c r="AX9" s="38">
        <v>0.0003871312680922128</v>
      </c>
      <c r="AY9" s="38">
        <v>0.00039655276522588564</v>
      </c>
      <c r="AZ9" s="38">
        <v>0.0002913899910769277</v>
      </c>
      <c r="BA9" s="38">
        <v>0.0000946362700232053</v>
      </c>
      <c r="BB9" s="38">
        <v>0.00029033506355512586</v>
      </c>
      <c r="BC9" s="38">
        <v>0.0005652065861229581</v>
      </c>
      <c r="BD9" s="38">
        <v>0.0002149009719288486</v>
      </c>
      <c r="BE9" s="38">
        <v>0.00016294469050637294</v>
      </c>
      <c r="BF9" s="38">
        <v>0.0003475961103106385</v>
      </c>
      <c r="BG9" s="38">
        <v>0.00021877427228282942</v>
      </c>
      <c r="BH9" s="38">
        <v>0.0004585251688623876</v>
      </c>
      <c r="BI9" s="38">
        <v>0.0004367673121151755</v>
      </c>
      <c r="BJ9" s="38">
        <v>0.00029467612580850956</v>
      </c>
      <c r="BK9" s="38">
        <v>0.0005622725009517409</v>
      </c>
      <c r="BL9" s="38">
        <v>0.0005920889010102726</v>
      </c>
      <c r="BM9" s="38">
        <v>0</v>
      </c>
      <c r="BN9" s="38">
        <v>0</v>
      </c>
    </row>
    <row r="10" spans="1:66" x14ac:dyDescent="0.25">
      <c r="A10" s="36" t="s">
        <v>89</v>
      </c>
      <c r="B10" s="27" t="s">
        <v>322</v>
      </c>
      <c r="C10" s="38">
        <v>0.0006461901094735065</v>
      </c>
      <c r="D10" s="38">
        <v>0.000691192521627089</v>
      </c>
      <c r="E10" s="38">
        <v>0.0004999229828924691</v>
      </c>
      <c r="F10" s="38">
        <v>0.0003474260947749193</v>
      </c>
      <c r="G10" s="38">
        <v>0.0022786558665961083</v>
      </c>
      <c r="H10" s="38">
        <v>0.0009764512638756882</v>
      </c>
      <c r="I10" s="38">
        <v>0.0021743377029208445</v>
      </c>
      <c r="J10" s="38">
        <v>0.034837372998687735</v>
      </c>
      <c r="K10" s="38">
        <v>0.02073548206710505</v>
      </c>
      <c r="L10" s="38">
        <v>0.00022894088520966348</v>
      </c>
      <c r="M10" s="38">
        <v>0.0014799806191727603</v>
      </c>
      <c r="N10" s="38">
        <v>0.0014604859050564689</v>
      </c>
      <c r="O10" s="38">
        <v>0.0018979738088320314</v>
      </c>
      <c r="P10" s="38">
        <v>0.0010521255804116089</v>
      </c>
      <c r="Q10" s="38">
        <v>0.0005672745756718297</v>
      </c>
      <c r="R10" s="38">
        <v>0.0006360693306709206</v>
      </c>
      <c r="S10" s="38">
        <v>0.000549624806880851</v>
      </c>
      <c r="T10" s="38">
        <v>0.0008705596966805147</v>
      </c>
      <c r="U10" s="38">
        <v>0.000567777301499449</v>
      </c>
      <c r="V10" s="38">
        <v>0.0006048383735643701</v>
      </c>
      <c r="W10" s="38">
        <v>0.0004509749715326894</v>
      </c>
      <c r="X10" s="38">
        <v>0.001737569212472845</v>
      </c>
      <c r="Y10" s="38">
        <v>0.0004911115306182344</v>
      </c>
      <c r="Z10" s="38">
        <v>0.0003952152809457524</v>
      </c>
      <c r="AA10" s="38">
        <v>0.0003898161299406327</v>
      </c>
      <c r="AB10" s="38">
        <v>0.0007725390278056622</v>
      </c>
      <c r="AC10" s="38">
        <v>0.0005634771555780672</v>
      </c>
      <c r="AD10" s="38">
        <v>0.00045345450169739587</v>
      </c>
      <c r="AE10" s="38">
        <v>0.0006900528117343423</v>
      </c>
      <c r="AF10" s="38">
        <v>0.0006165072684923326</v>
      </c>
      <c r="AG10" s="38">
        <v>0.0003986580440735157</v>
      </c>
      <c r="AH10" s="38">
        <v>0.00026450791233893837</v>
      </c>
      <c r="AI10" s="38">
        <v>0.00041379414833147546</v>
      </c>
      <c r="AJ10" s="38">
        <v>0.00043093598068217974</v>
      </c>
      <c r="AK10" s="38">
        <v>0.0004748016622421173</v>
      </c>
      <c r="AL10" s="38">
        <v>0.0008033466284358878</v>
      </c>
      <c r="AM10" s="38">
        <v>0.00323205146339824</v>
      </c>
      <c r="AN10" s="38">
        <v>0.0010166592944877233</v>
      </c>
      <c r="AO10" s="38">
        <v>0.0004667471337946244</v>
      </c>
      <c r="AP10" s="38">
        <v>0.0007082591142904822</v>
      </c>
      <c r="AQ10" s="38">
        <v>0.000367016109037909</v>
      </c>
      <c r="AR10" s="38">
        <v>0.0005031373222257379</v>
      </c>
      <c r="AS10" s="38">
        <v>0.0006467988414382916</v>
      </c>
      <c r="AT10" s="38">
        <v>0.00013908500872900735</v>
      </c>
      <c r="AU10" s="38">
        <v>0.0006119447861212778</v>
      </c>
      <c r="AV10" s="38">
        <v>0.0006504657814091446</v>
      </c>
      <c r="AW10" s="38">
        <v>0.00039850918489619104</v>
      </c>
      <c r="AX10" s="38">
        <v>0.0014165038647219522</v>
      </c>
      <c r="AY10" s="38">
        <v>0.0010261709213241635</v>
      </c>
      <c r="AZ10" s="38">
        <v>0.00044328520985749387</v>
      </c>
      <c r="BA10" s="38">
        <v>0.0002145235009218697</v>
      </c>
      <c r="BB10" s="38">
        <v>0.0007987330647767017</v>
      </c>
      <c r="BC10" s="38">
        <v>0.0009017405704261807</v>
      </c>
      <c r="BD10" s="38">
        <v>0.00036512472396881354</v>
      </c>
      <c r="BE10" s="38">
        <v>0.0002856190023917679</v>
      </c>
      <c r="BF10" s="38">
        <v>0.0004919771907382534</v>
      </c>
      <c r="BG10" s="38">
        <v>0.0004491637647753828</v>
      </c>
      <c r="BH10" s="38">
        <v>0.0007609114538482341</v>
      </c>
      <c r="BI10" s="38">
        <v>0.0006191480013639746</v>
      </c>
      <c r="BJ10" s="38">
        <v>0.000594172993702095</v>
      </c>
      <c r="BK10" s="38">
        <v>0.0004381965695916736</v>
      </c>
      <c r="BL10" s="38">
        <v>0.0004751448760165509</v>
      </c>
      <c r="BM10" s="38">
        <v>0</v>
      </c>
      <c r="BN10" s="38">
        <v>0</v>
      </c>
    </row>
    <row r="11" spans="1:66" x14ac:dyDescent="0.25">
      <c r="A11" s="36" t="s">
        <v>91</v>
      </c>
      <c r="B11" s="27" t="s">
        <v>323</v>
      </c>
      <c r="C11" s="38">
        <v>0.00018925202004779637</v>
      </c>
      <c r="D11" s="38">
        <v>0.00013918456918473273</v>
      </c>
      <c r="E11" s="38">
        <v>0.0002232767569992781</v>
      </c>
      <c r="F11" s="38">
        <v>0.00014060920705966432</v>
      </c>
      <c r="G11" s="38">
        <v>0.0003827672175327666</v>
      </c>
      <c r="H11" s="38">
        <v>0.00035977154507986004</v>
      </c>
      <c r="I11" s="38">
        <v>0.00031185648665468183</v>
      </c>
      <c r="J11" s="38">
        <v>0.0027177162589106718</v>
      </c>
      <c r="K11" s="38">
        <v>0.010125091495520103</v>
      </c>
      <c r="L11" s="38">
        <v>0.00010785120379344419</v>
      </c>
      <c r="M11" s="38">
        <v>0.0005420006322165059</v>
      </c>
      <c r="N11" s="38">
        <v>0.0004096880095773081</v>
      </c>
      <c r="O11" s="38">
        <v>0.0010505014717781672</v>
      </c>
      <c r="P11" s="38">
        <v>0.00026973088332539664</v>
      </c>
      <c r="Q11" s="38">
        <v>0.00026050850796886034</v>
      </c>
      <c r="R11" s="38">
        <v>0.00035478702962111103</v>
      </c>
      <c r="S11" s="38">
        <v>0.0002459748635656339</v>
      </c>
      <c r="T11" s="38">
        <v>0.0002926128578865852</v>
      </c>
      <c r="U11" s="38">
        <v>0.00044428647741400265</v>
      </c>
      <c r="V11" s="38">
        <v>0.00031770498820427533</v>
      </c>
      <c r="W11" s="38">
        <v>0.0002348323972779078</v>
      </c>
      <c r="X11" s="38">
        <v>0.00037703706459316755</v>
      </c>
      <c r="Y11" s="38">
        <v>0.000236093372457164</v>
      </c>
      <c r="Z11" s="38">
        <v>0.00017390825516794674</v>
      </c>
      <c r="AA11" s="38">
        <v>0.00019519132503892548</v>
      </c>
      <c r="AB11" s="38">
        <v>0.0002731736739800566</v>
      </c>
      <c r="AC11" s="38">
        <v>0.00023688008527050384</v>
      </c>
      <c r="AD11" s="38">
        <v>0.00032598949310580987</v>
      </c>
      <c r="AE11" s="38">
        <v>0.00043141953807670445</v>
      </c>
      <c r="AF11" s="38">
        <v>0.0004156794536060236</v>
      </c>
      <c r="AG11" s="38">
        <v>0.0003695222002143988</v>
      </c>
      <c r="AH11" s="38">
        <v>0.00013236996438055845</v>
      </c>
      <c r="AI11" s="38">
        <v>0.00023665352974466464</v>
      </c>
      <c r="AJ11" s="38">
        <v>0.0002159192344612721</v>
      </c>
      <c r="AK11" s="38">
        <v>0.0007845373488745367</v>
      </c>
      <c r="AL11" s="38">
        <v>0.0002536255781406811</v>
      </c>
      <c r="AM11" s="38">
        <v>0.0026230160200002854</v>
      </c>
      <c r="AN11" s="38">
        <v>0.0012053985107717165</v>
      </c>
      <c r="AO11" s="38">
        <v>0.00043994375670989335</v>
      </c>
      <c r="AP11" s="38">
        <v>0.0004755940418349548</v>
      </c>
      <c r="AQ11" s="38">
        <v>0.0003608514526481073</v>
      </c>
      <c r="AR11" s="38">
        <v>0.0005580661363026559</v>
      </c>
      <c r="AS11" s="38">
        <v>0.0006557632330631419</v>
      </c>
      <c r="AT11" s="38">
        <v>0.00007952903298500762</v>
      </c>
      <c r="AU11" s="38">
        <v>0.0005389861293400149</v>
      </c>
      <c r="AV11" s="38">
        <v>0.00035950662324460203</v>
      </c>
      <c r="AW11" s="38">
        <v>0.00030734498586988646</v>
      </c>
      <c r="AX11" s="38">
        <v>0.0019829840858911103</v>
      </c>
      <c r="AY11" s="38">
        <v>0.000626580199813166</v>
      </c>
      <c r="AZ11" s="38">
        <v>0.0002756701382439967</v>
      </c>
      <c r="BA11" s="38">
        <v>0.0001975476878397966</v>
      </c>
      <c r="BB11" s="38">
        <v>0.0005575171973256321</v>
      </c>
      <c r="BC11" s="38">
        <v>0.00046327502684871344</v>
      </c>
      <c r="BD11" s="38">
        <v>0.00029988233587754937</v>
      </c>
      <c r="BE11" s="38">
        <v>0.00022113720792510765</v>
      </c>
      <c r="BF11" s="38">
        <v>0.00016929745850935687</v>
      </c>
      <c r="BG11" s="38">
        <v>0.00018530412796989294</v>
      </c>
      <c r="BH11" s="38">
        <v>0.0004715773086548099</v>
      </c>
      <c r="BI11" s="38">
        <v>0.00048604595051833846</v>
      </c>
      <c r="BJ11" s="38">
        <v>0.00045715395645053674</v>
      </c>
      <c r="BK11" s="38">
        <v>0.00024056326630494764</v>
      </c>
      <c r="BL11" s="38">
        <v>0.00016917146394130505</v>
      </c>
      <c r="BM11" s="38">
        <v>0</v>
      </c>
      <c r="BN11" s="38">
        <v>0</v>
      </c>
    </row>
    <row r="12" spans="1:66" x14ac:dyDescent="0.25">
      <c r="A12" s="36" t="s">
        <v>93</v>
      </c>
      <c r="B12" s="27" t="s">
        <v>324</v>
      </c>
      <c r="C12" s="38">
        <v>0.004742814715170747</v>
      </c>
      <c r="D12" s="38">
        <v>0.003080056216369926</v>
      </c>
      <c r="E12" s="38">
        <v>0.005038162559485734</v>
      </c>
      <c r="F12" s="38">
        <v>0.0027613607819692403</v>
      </c>
      <c r="G12" s="38">
        <v>0.002859328647655616</v>
      </c>
      <c r="H12" s="38">
        <v>0.0020662135164499465</v>
      </c>
      <c r="I12" s="38">
        <v>0.0027173212448366054</v>
      </c>
      <c r="J12" s="38">
        <v>0.0030538427960793953</v>
      </c>
      <c r="K12" s="38">
        <v>0.001986118418384091</v>
      </c>
      <c r="L12" s="38">
        <v>0.016122457938829847</v>
      </c>
      <c r="M12" s="38">
        <v>0.016218992334485035</v>
      </c>
      <c r="N12" s="38">
        <v>0.0019284169325757188</v>
      </c>
      <c r="O12" s="38">
        <v>0.004553407379093662</v>
      </c>
      <c r="P12" s="38">
        <v>0.005668085567839502</v>
      </c>
      <c r="Q12" s="38">
        <v>0.005299071812599129</v>
      </c>
      <c r="R12" s="38">
        <v>0.0023788539791937302</v>
      </c>
      <c r="S12" s="38">
        <v>0.0012685658193908424</v>
      </c>
      <c r="T12" s="38">
        <v>0.002472124279386549</v>
      </c>
      <c r="U12" s="38">
        <v>0.0018828618598786817</v>
      </c>
      <c r="V12" s="38">
        <v>0.0019756867264238615</v>
      </c>
      <c r="W12" s="38">
        <v>0.0015626026656625064</v>
      </c>
      <c r="X12" s="38">
        <v>0.0023212527887055603</v>
      </c>
      <c r="Y12" s="38">
        <v>0.0017569901324229356</v>
      </c>
      <c r="Z12" s="38">
        <v>0.0039578770085783015</v>
      </c>
      <c r="AA12" s="38">
        <v>0.0016035009216769822</v>
      </c>
      <c r="AB12" s="38">
        <v>0.0028184443432415713</v>
      </c>
      <c r="AC12" s="38">
        <v>0.002633601417921376</v>
      </c>
      <c r="AD12" s="38">
        <v>0.001708760522678981</v>
      </c>
      <c r="AE12" s="38">
        <v>0.0018704260560071172</v>
      </c>
      <c r="AF12" s="38">
        <v>0.0012436866708252093</v>
      </c>
      <c r="AG12" s="38">
        <v>0.009337229048237748</v>
      </c>
      <c r="AH12" s="38">
        <v>0.03596419506371147</v>
      </c>
      <c r="AI12" s="38">
        <v>0.0329322088882502</v>
      </c>
      <c r="AJ12" s="38">
        <v>0.0036188765080588745</v>
      </c>
      <c r="AK12" s="38">
        <v>0.002800382307416442</v>
      </c>
      <c r="AL12" s="38">
        <v>0.001373958046335282</v>
      </c>
      <c r="AM12" s="38">
        <v>0.0009403601671150797</v>
      </c>
      <c r="AN12" s="38">
        <v>0.0012574816575430822</v>
      </c>
      <c r="AO12" s="38">
        <v>0.0010054913441732295</v>
      </c>
      <c r="AP12" s="38">
        <v>0.0007025709815108809</v>
      </c>
      <c r="AQ12" s="38">
        <v>0.0004358806641806457</v>
      </c>
      <c r="AR12" s="38">
        <v>0.0007067605371927119</v>
      </c>
      <c r="AS12" s="38">
        <v>0.0008350719160639843</v>
      </c>
      <c r="AT12" s="38">
        <v>0.000363637926806317</v>
      </c>
      <c r="AU12" s="38">
        <v>0.0007495337608421892</v>
      </c>
      <c r="AV12" s="38">
        <v>0.001023973853763048</v>
      </c>
      <c r="AW12" s="38">
        <v>0.0008846019038275534</v>
      </c>
      <c r="AX12" s="38">
        <v>0.0010363488253601017</v>
      </c>
      <c r="AY12" s="38">
        <v>0.0011409725997386846</v>
      </c>
      <c r="AZ12" s="38">
        <v>0.001955896367946909</v>
      </c>
      <c r="BA12" s="38">
        <v>0.0003658684520825909</v>
      </c>
      <c r="BB12" s="38">
        <v>0.005112717797767986</v>
      </c>
      <c r="BC12" s="38">
        <v>0.0013021085096844931</v>
      </c>
      <c r="BD12" s="38">
        <v>0.0009500043288138686</v>
      </c>
      <c r="BE12" s="38">
        <v>0.0005691003948310212</v>
      </c>
      <c r="BF12" s="38">
        <v>0.0008895077546271897</v>
      </c>
      <c r="BG12" s="38">
        <v>0.0007139214510592544</v>
      </c>
      <c r="BH12" s="38">
        <v>0.0009888142600544447</v>
      </c>
      <c r="BI12" s="38">
        <v>0.001278877941917176</v>
      </c>
      <c r="BJ12" s="38">
        <v>0.0010665336233145629</v>
      </c>
      <c r="BK12" s="38">
        <v>0.0010822029185819804</v>
      </c>
      <c r="BL12" s="38">
        <v>0.0011662740686089114</v>
      </c>
      <c r="BM12" s="38">
        <v>0</v>
      </c>
      <c r="BN12" s="38">
        <v>0</v>
      </c>
    </row>
    <row r="13" spans="1:66" x14ac:dyDescent="0.25">
      <c r="A13" s="36" t="s">
        <v>95</v>
      </c>
      <c r="B13" s="27" t="s">
        <v>325</v>
      </c>
      <c r="C13" s="38">
        <v>0.013741033440430626</v>
      </c>
      <c r="D13" s="38">
        <v>0.00308536384448038</v>
      </c>
      <c r="E13" s="38">
        <v>0.005888487448216699</v>
      </c>
      <c r="F13" s="38">
        <v>0.003720167652921094</v>
      </c>
      <c r="G13" s="38">
        <v>0.008746425700978635</v>
      </c>
      <c r="H13" s="38">
        <v>0.014222780669611666</v>
      </c>
      <c r="I13" s="38">
        <v>0.009731277359987337</v>
      </c>
      <c r="J13" s="38">
        <v>0.015794710892259943</v>
      </c>
      <c r="K13" s="38">
        <v>0.011769641335451613</v>
      </c>
      <c r="L13" s="38">
        <v>0.008950826166487985</v>
      </c>
      <c r="M13" s="38">
        <v>0.07548642142082079</v>
      </c>
      <c r="N13" s="38">
        <v>0.025776086180751223</v>
      </c>
      <c r="O13" s="38">
        <v>0.054098784315600695</v>
      </c>
      <c r="P13" s="38">
        <v>0.010926099454328386</v>
      </c>
      <c r="Q13" s="38">
        <v>0.00781530266062432</v>
      </c>
      <c r="R13" s="38">
        <v>0.007528007695137371</v>
      </c>
      <c r="S13" s="38">
        <v>0.005558511144006958</v>
      </c>
      <c r="T13" s="38">
        <v>0.010645136274910738</v>
      </c>
      <c r="U13" s="38">
        <v>0.005544474968379409</v>
      </c>
      <c r="V13" s="38">
        <v>0.0077345025206061535</v>
      </c>
      <c r="W13" s="38">
        <v>0.006169540523176262</v>
      </c>
      <c r="X13" s="38">
        <v>0.009418459811915861</v>
      </c>
      <c r="Y13" s="38">
        <v>0.005575719704414735</v>
      </c>
      <c r="Z13" s="38">
        <v>0.0046817997784938835</v>
      </c>
      <c r="AA13" s="38">
        <v>0.0035294111360225024</v>
      </c>
      <c r="AB13" s="38">
        <v>0.004305318833584091</v>
      </c>
      <c r="AC13" s="38">
        <v>0.006496024437299242</v>
      </c>
      <c r="AD13" s="38">
        <v>0.0036093964222676735</v>
      </c>
      <c r="AE13" s="38">
        <v>0.003253988629370182</v>
      </c>
      <c r="AF13" s="38">
        <v>0.001952328020285133</v>
      </c>
      <c r="AG13" s="38">
        <v>0.0031893701824338393</v>
      </c>
      <c r="AH13" s="38">
        <v>0.002339360766955386</v>
      </c>
      <c r="AI13" s="38">
        <v>0.0038089434668446913</v>
      </c>
      <c r="AJ13" s="38">
        <v>0.002283447725146627</v>
      </c>
      <c r="AK13" s="38">
        <v>0.0017855319126211468</v>
      </c>
      <c r="AL13" s="38">
        <v>0.0032890427270271987</v>
      </c>
      <c r="AM13" s="38">
        <v>0.0068255650192704746</v>
      </c>
      <c r="AN13" s="38">
        <v>0.002350809110287043</v>
      </c>
      <c r="AO13" s="38">
        <v>0.001846380471373725</v>
      </c>
      <c r="AP13" s="38">
        <v>0.001420781344059061</v>
      </c>
      <c r="AQ13" s="38">
        <v>0.0007358034292616717</v>
      </c>
      <c r="AR13" s="38">
        <v>0.0009751514237431719</v>
      </c>
      <c r="AS13" s="38">
        <v>0.001192971765996866</v>
      </c>
      <c r="AT13" s="38">
        <v>0.000983615960935823</v>
      </c>
      <c r="AU13" s="38">
        <v>0.0013656001915923889</v>
      </c>
      <c r="AV13" s="38">
        <v>0.002529384510488549</v>
      </c>
      <c r="AW13" s="38">
        <v>0.003537454149964352</v>
      </c>
      <c r="AX13" s="38">
        <v>0.002244910376587712</v>
      </c>
      <c r="AY13" s="38">
        <v>0.002989478602636114</v>
      </c>
      <c r="AZ13" s="38">
        <v>0.002101592696091645</v>
      </c>
      <c r="BA13" s="38">
        <v>0.0006124915776103176</v>
      </c>
      <c r="BB13" s="38">
        <v>0.0023369316410779303</v>
      </c>
      <c r="BC13" s="38">
        <v>0.0035462489250300314</v>
      </c>
      <c r="BD13" s="38">
        <v>0.0013579265998103765</v>
      </c>
      <c r="BE13" s="38">
        <v>0.0009252795357735312</v>
      </c>
      <c r="BF13" s="38">
        <v>0.004831968263948093</v>
      </c>
      <c r="BG13" s="38">
        <v>0.001785610553629599</v>
      </c>
      <c r="BH13" s="38">
        <v>0.0022716590785850995</v>
      </c>
      <c r="BI13" s="38">
        <v>0.0022976682929817674</v>
      </c>
      <c r="BJ13" s="38">
        <v>0.0018741401079627401</v>
      </c>
      <c r="BK13" s="38">
        <v>0.0023149053337238254</v>
      </c>
      <c r="BL13" s="38">
        <v>0.0050732231340237955</v>
      </c>
      <c r="BM13" s="38">
        <v>0</v>
      </c>
      <c r="BN13" s="38">
        <v>0</v>
      </c>
    </row>
    <row r="14" spans="1:66" x14ac:dyDescent="0.25">
      <c r="A14" s="36" t="s">
        <v>97</v>
      </c>
      <c r="B14" s="27" t="s">
        <v>326</v>
      </c>
      <c r="C14" s="38">
        <v>0.0016039493041603576</v>
      </c>
      <c r="D14" s="38">
        <v>0.00030506015495102674</v>
      </c>
      <c r="E14" s="38">
        <v>0.0009323370945389216</v>
      </c>
      <c r="F14" s="38">
        <v>0.0003114656634151561</v>
      </c>
      <c r="G14" s="38">
        <v>0.0016649301056324967</v>
      </c>
      <c r="H14" s="38">
        <v>0.0007788852105053319</v>
      </c>
      <c r="I14" s="38">
        <v>0.0006478473093868357</v>
      </c>
      <c r="J14" s="38">
        <v>0.0007290181452990006</v>
      </c>
      <c r="K14" s="38">
        <v>0.0006124544094719404</v>
      </c>
      <c r="L14" s="38">
        <v>0.0003408298256065455</v>
      </c>
      <c r="M14" s="38">
        <v>0.002804979913586406</v>
      </c>
      <c r="N14" s="38">
        <v>0.04627451014065945</v>
      </c>
      <c r="O14" s="38">
        <v>0.001599320743335112</v>
      </c>
      <c r="P14" s="38">
        <v>0.0007017284150973559</v>
      </c>
      <c r="Q14" s="38">
        <v>0.0005367198496317388</v>
      </c>
      <c r="R14" s="38">
        <v>0.0005003387842380452</v>
      </c>
      <c r="S14" s="38">
        <v>0.0005558509800019004</v>
      </c>
      <c r="T14" s="38">
        <v>0.0006261423934847254</v>
      </c>
      <c r="U14" s="38">
        <v>0.0005462621542519334</v>
      </c>
      <c r="V14" s="38">
        <v>0.000584729290078911</v>
      </c>
      <c r="W14" s="38">
        <v>0.0005129666788692008</v>
      </c>
      <c r="X14" s="38">
        <v>0.0009573278612366922</v>
      </c>
      <c r="Y14" s="38">
        <v>0.00048393190578431214</v>
      </c>
      <c r="Z14" s="38">
        <v>0.0003378263882956252</v>
      </c>
      <c r="AA14" s="38">
        <v>0.00035335531548440246</v>
      </c>
      <c r="AB14" s="38">
        <v>0.0005134013598209416</v>
      </c>
      <c r="AC14" s="38">
        <v>0.0005063509520521132</v>
      </c>
      <c r="AD14" s="38">
        <v>0.0003512567505385338</v>
      </c>
      <c r="AE14" s="38">
        <v>0.0023105675654929805</v>
      </c>
      <c r="AF14" s="38">
        <v>0.0004335081360942952</v>
      </c>
      <c r="AG14" s="38">
        <v>0.00032098687031727413</v>
      </c>
      <c r="AH14" s="38">
        <v>0.000313499988685232</v>
      </c>
      <c r="AI14" s="38">
        <v>0.0005200780298583293</v>
      </c>
      <c r="AJ14" s="38">
        <v>0.00032470533600271556</v>
      </c>
      <c r="AK14" s="38">
        <v>0.00028213518269289264</v>
      </c>
      <c r="AL14" s="38">
        <v>0.0005742524313571826</v>
      </c>
      <c r="AM14" s="38">
        <v>0.0006176157015063385</v>
      </c>
      <c r="AN14" s="38">
        <v>0.00041962503809476163</v>
      </c>
      <c r="AO14" s="38">
        <v>0.0003941100429494382</v>
      </c>
      <c r="AP14" s="38">
        <v>0.0004245946840043845</v>
      </c>
      <c r="AQ14" s="38">
        <v>0.00017183559013762053</v>
      </c>
      <c r="AR14" s="38">
        <v>0.00023569778735462038</v>
      </c>
      <c r="AS14" s="38">
        <v>0.00028284650471868753</v>
      </c>
      <c r="AT14" s="38">
        <v>0.00010227806808700001</v>
      </c>
      <c r="AU14" s="38">
        <v>0.00042031648146528643</v>
      </c>
      <c r="AV14" s="38">
        <v>0.0004158726074770815</v>
      </c>
      <c r="AW14" s="38">
        <v>0.001952111266745611</v>
      </c>
      <c r="AX14" s="38">
        <v>0.0006477770453770047</v>
      </c>
      <c r="AY14" s="38">
        <v>0.002987534452345637</v>
      </c>
      <c r="AZ14" s="38">
        <v>0.0004449809533853804</v>
      </c>
      <c r="BA14" s="38">
        <v>0.00015230019467233995</v>
      </c>
      <c r="BB14" s="38">
        <v>0.0004483191207579829</v>
      </c>
      <c r="BC14" s="38">
        <v>0.0006733045052435797</v>
      </c>
      <c r="BD14" s="38">
        <v>0.0008984576295076156</v>
      </c>
      <c r="BE14" s="38">
        <v>0.0003650616643793106</v>
      </c>
      <c r="BF14" s="38">
        <v>0.01388498957226479</v>
      </c>
      <c r="BG14" s="38">
        <v>0.0026750256160136972</v>
      </c>
      <c r="BH14" s="38">
        <v>0.0004219228686951714</v>
      </c>
      <c r="BI14" s="38">
        <v>0.0005356002506950473</v>
      </c>
      <c r="BJ14" s="38">
        <v>0.000371972185761406</v>
      </c>
      <c r="BK14" s="38">
        <v>0.00035321967276982005</v>
      </c>
      <c r="BL14" s="38">
        <v>0.000335772500056229</v>
      </c>
      <c r="BM14" s="38">
        <v>0</v>
      </c>
      <c r="BN14" s="38">
        <v>0</v>
      </c>
    </row>
    <row r="15" spans="1:66" x14ac:dyDescent="0.25">
      <c r="A15" s="36" t="s">
        <v>99</v>
      </c>
      <c r="B15" s="27" t="s">
        <v>327</v>
      </c>
      <c r="C15" s="38">
        <v>0.0020308095342694253</v>
      </c>
      <c r="D15" s="38">
        <v>0.0008621572847891237</v>
      </c>
      <c r="E15" s="38">
        <v>0.0016867893679255396</v>
      </c>
      <c r="F15" s="38">
        <v>0.0012273285239451765</v>
      </c>
      <c r="G15" s="38">
        <v>0.004588372810516723</v>
      </c>
      <c r="H15" s="38">
        <v>0.0030136803607109268</v>
      </c>
      <c r="I15" s="38">
        <v>0.0026894943843171672</v>
      </c>
      <c r="J15" s="38">
        <v>0.004685657193217628</v>
      </c>
      <c r="K15" s="38">
        <v>0.0037661320160971064</v>
      </c>
      <c r="L15" s="38">
        <v>0.001082547789151882</v>
      </c>
      <c r="M15" s="38">
        <v>0.004782349451392875</v>
      </c>
      <c r="N15" s="38">
        <v>0.005743743335388399</v>
      </c>
      <c r="O15" s="38">
        <v>0.02290311695131198</v>
      </c>
      <c r="P15" s="38">
        <v>0.0033214232742879643</v>
      </c>
      <c r="Q15" s="38">
        <v>0.0021129615648346157</v>
      </c>
      <c r="R15" s="38">
        <v>0.0030931373958929136</v>
      </c>
      <c r="S15" s="38">
        <v>0.0026180232422438623</v>
      </c>
      <c r="T15" s="38">
        <v>0.005169711176378884</v>
      </c>
      <c r="U15" s="38">
        <v>0.0036189761030060684</v>
      </c>
      <c r="V15" s="38">
        <v>0.007345505180544621</v>
      </c>
      <c r="W15" s="38">
        <v>0.003218932468281512</v>
      </c>
      <c r="X15" s="38">
        <v>0.005269598938409582</v>
      </c>
      <c r="Y15" s="38">
        <v>0.002738221832518595</v>
      </c>
      <c r="Z15" s="38">
        <v>0.0009617025224048761</v>
      </c>
      <c r="AA15" s="38">
        <v>0.001172449570294366</v>
      </c>
      <c r="AB15" s="38">
        <v>0.0020256426967303386</v>
      </c>
      <c r="AC15" s="38">
        <v>0.005064376530859583</v>
      </c>
      <c r="AD15" s="38">
        <v>0.0033988947262253385</v>
      </c>
      <c r="AE15" s="38">
        <v>0.001353064656470224</v>
      </c>
      <c r="AF15" s="38">
        <v>0.0011844508529464692</v>
      </c>
      <c r="AG15" s="38">
        <v>0.0022602598265193783</v>
      </c>
      <c r="AH15" s="38">
        <v>0.0007198547394217582</v>
      </c>
      <c r="AI15" s="38">
        <v>0.0012112713341557591</v>
      </c>
      <c r="AJ15" s="38">
        <v>0.0013354917809735016</v>
      </c>
      <c r="AK15" s="38">
        <v>0.0010823072984510692</v>
      </c>
      <c r="AL15" s="38">
        <v>0.0013045741818261771</v>
      </c>
      <c r="AM15" s="38">
        <v>0.0009191742455646371</v>
      </c>
      <c r="AN15" s="38">
        <v>0.0009414329964272329</v>
      </c>
      <c r="AO15" s="38">
        <v>0.001312593138802712</v>
      </c>
      <c r="AP15" s="38">
        <v>0.0007026048544628724</v>
      </c>
      <c r="AQ15" s="38">
        <v>0.000343735722052517</v>
      </c>
      <c r="AR15" s="38">
        <v>0.0004929234238176847</v>
      </c>
      <c r="AS15" s="38">
        <v>0.0005408193697180799</v>
      </c>
      <c r="AT15" s="38">
        <v>0.0005784253535675507</v>
      </c>
      <c r="AU15" s="38">
        <v>0.0006144392288210258</v>
      </c>
      <c r="AV15" s="38">
        <v>0.0011595821344299216</v>
      </c>
      <c r="AW15" s="38">
        <v>0.000917964287446073</v>
      </c>
      <c r="AX15" s="38">
        <v>0.0010961789152462177</v>
      </c>
      <c r="AY15" s="38">
        <v>0.0012114437002976462</v>
      </c>
      <c r="AZ15" s="38">
        <v>0.0010708962647503154</v>
      </c>
      <c r="BA15" s="38">
        <v>0.0002728131657242998</v>
      </c>
      <c r="BB15" s="38">
        <v>0.000996239411268745</v>
      </c>
      <c r="BC15" s="38">
        <v>0.0013914480662404853</v>
      </c>
      <c r="BD15" s="38">
        <v>0.0006296451565035214</v>
      </c>
      <c r="BE15" s="38">
        <v>0.000369123056884231</v>
      </c>
      <c r="BF15" s="38">
        <v>0.0012892288731249015</v>
      </c>
      <c r="BG15" s="38">
        <v>0.0007387534637346187</v>
      </c>
      <c r="BH15" s="38">
        <v>0.0009085637881723265</v>
      </c>
      <c r="BI15" s="38">
        <v>0.0009234075024518065</v>
      </c>
      <c r="BJ15" s="38">
        <v>0.0006679619086632576</v>
      </c>
      <c r="BK15" s="38">
        <v>0.0014984660118893204</v>
      </c>
      <c r="BL15" s="38">
        <v>0.0008259608928079873</v>
      </c>
      <c r="BM15" s="38">
        <v>0</v>
      </c>
      <c r="BN15" s="38">
        <v>0</v>
      </c>
    </row>
    <row r="16" spans="1:66" x14ac:dyDescent="0.25">
      <c r="A16" s="36" t="s">
        <v>101</v>
      </c>
      <c r="B16" s="27" t="s">
        <v>328</v>
      </c>
      <c r="C16" s="38">
        <v>0.0010029048205426345</v>
      </c>
      <c r="D16" s="38">
        <v>0.0004086272749964097</v>
      </c>
      <c r="E16" s="38">
        <v>0.0009299119094206487</v>
      </c>
      <c r="F16" s="38">
        <v>0.000973404846941048</v>
      </c>
      <c r="G16" s="38">
        <v>0.001834167839768213</v>
      </c>
      <c r="H16" s="38">
        <v>0.0010612974727745533</v>
      </c>
      <c r="I16" s="38">
        <v>0.0021962362812250995</v>
      </c>
      <c r="J16" s="38">
        <v>0.0007801536440074565</v>
      </c>
      <c r="K16" s="38">
        <v>0.000583061435170228</v>
      </c>
      <c r="L16" s="38">
        <v>0.0007931903096362769</v>
      </c>
      <c r="M16" s="38">
        <v>0.002414411826492829</v>
      </c>
      <c r="N16" s="38">
        <v>0.001423304929871213</v>
      </c>
      <c r="O16" s="38">
        <v>0.0024264038796408226</v>
      </c>
      <c r="P16" s="38">
        <v>0.015709037456501703</v>
      </c>
      <c r="Q16" s="38">
        <v>0.002466796873662948</v>
      </c>
      <c r="R16" s="38">
        <v>0.00200012104001681</v>
      </c>
      <c r="S16" s="38">
        <v>0.0012230679784074009</v>
      </c>
      <c r="T16" s="38">
        <v>0.002782286956586604</v>
      </c>
      <c r="U16" s="38">
        <v>0.0015567430464670544</v>
      </c>
      <c r="V16" s="38">
        <v>0.00285305457614582</v>
      </c>
      <c r="W16" s="38">
        <v>0.00219430994232183</v>
      </c>
      <c r="X16" s="38">
        <v>0.00226279545070587</v>
      </c>
      <c r="Y16" s="38">
        <v>0.0013242734623552263</v>
      </c>
      <c r="Z16" s="38">
        <v>0.0007518985535919377</v>
      </c>
      <c r="AA16" s="38">
        <v>0.0008451065483908872</v>
      </c>
      <c r="AB16" s="38">
        <v>0.0010787478262604185</v>
      </c>
      <c r="AC16" s="38">
        <v>0.0063356651456026635</v>
      </c>
      <c r="AD16" s="38">
        <v>0.0010370452764275919</v>
      </c>
      <c r="AE16" s="38">
        <v>0.0004509993030204759</v>
      </c>
      <c r="AF16" s="38">
        <v>0.0003823453218337592</v>
      </c>
      <c r="AG16" s="38">
        <v>0.0005849781832377566</v>
      </c>
      <c r="AH16" s="38">
        <v>0.00037610311559036153</v>
      </c>
      <c r="AI16" s="38">
        <v>0.0006200303027018723</v>
      </c>
      <c r="AJ16" s="38">
        <v>0.0006014093015556668</v>
      </c>
      <c r="AK16" s="38">
        <v>0.0003965588087092113</v>
      </c>
      <c r="AL16" s="38">
        <v>0.0008568239796341607</v>
      </c>
      <c r="AM16" s="38">
        <v>0.0003043419718433181</v>
      </c>
      <c r="AN16" s="38">
        <v>0.00035700645119841803</v>
      </c>
      <c r="AO16" s="38">
        <v>0.0004936208527132584</v>
      </c>
      <c r="AP16" s="38">
        <v>0.0002735320504276442</v>
      </c>
      <c r="AQ16" s="38">
        <v>0.00015740049577391644</v>
      </c>
      <c r="AR16" s="38">
        <v>0.00020091419824185846</v>
      </c>
      <c r="AS16" s="38">
        <v>0.00023771643758346744</v>
      </c>
      <c r="AT16" s="38">
        <v>0.0005558963482493008</v>
      </c>
      <c r="AU16" s="38">
        <v>0.0002859128126505934</v>
      </c>
      <c r="AV16" s="38">
        <v>0.0005357469911324334</v>
      </c>
      <c r="AW16" s="38">
        <v>0.0005605809301483638</v>
      </c>
      <c r="AX16" s="38">
        <v>0.00036691060841020066</v>
      </c>
      <c r="AY16" s="38">
        <v>0.0004590524380763098</v>
      </c>
      <c r="AZ16" s="38">
        <v>0.00041000886815488783</v>
      </c>
      <c r="BA16" s="38">
        <v>0.00014300036529169374</v>
      </c>
      <c r="BB16" s="38">
        <v>0.0004652253127332275</v>
      </c>
      <c r="BC16" s="38">
        <v>0.0005804916069060086</v>
      </c>
      <c r="BD16" s="38">
        <v>0.000366616518244011</v>
      </c>
      <c r="BE16" s="38">
        <v>0.00023412048395814427</v>
      </c>
      <c r="BF16" s="38">
        <v>0.0004879415907051572</v>
      </c>
      <c r="BG16" s="38">
        <v>0.0002995940331019709</v>
      </c>
      <c r="BH16" s="38">
        <v>0.0005192600439168317</v>
      </c>
      <c r="BI16" s="38">
        <v>0.0004892871911206769</v>
      </c>
      <c r="BJ16" s="38">
        <v>0.00041937910103061616</v>
      </c>
      <c r="BK16" s="38">
        <v>0.0005876143622458555</v>
      </c>
      <c r="BL16" s="38">
        <v>0.0006979980787895137</v>
      </c>
      <c r="BM16" s="38">
        <v>0</v>
      </c>
      <c r="BN16" s="38">
        <v>0</v>
      </c>
    </row>
    <row r="17" spans="1:66" x14ac:dyDescent="0.25">
      <c r="A17" s="36" t="s">
        <v>103</v>
      </c>
      <c r="B17" s="27" t="s">
        <v>329</v>
      </c>
      <c r="C17" s="38">
        <v>0.001639344950411584</v>
      </c>
      <c r="D17" s="38">
        <v>0.0009723246048057937</v>
      </c>
      <c r="E17" s="38">
        <v>0.0014313992959837576</v>
      </c>
      <c r="F17" s="38">
        <v>0.0020753480338644905</v>
      </c>
      <c r="G17" s="38">
        <v>0.002104242302766397</v>
      </c>
      <c r="H17" s="38">
        <v>0.0017048542018874898</v>
      </c>
      <c r="I17" s="38">
        <v>0.0027061995572364357</v>
      </c>
      <c r="J17" s="38">
        <v>0.00245706256655742</v>
      </c>
      <c r="K17" s="38">
        <v>0.0018978716004008482</v>
      </c>
      <c r="L17" s="38">
        <v>0.0011746940922925824</v>
      </c>
      <c r="M17" s="38">
        <v>0.004721383265339546</v>
      </c>
      <c r="N17" s="38">
        <v>0.0018698346913687386</v>
      </c>
      <c r="O17" s="38">
        <v>0.005198021506708381</v>
      </c>
      <c r="P17" s="38">
        <v>0.004376720432724456</v>
      </c>
      <c r="Q17" s="38">
        <v>0.07282169666814524</v>
      </c>
      <c r="R17" s="38">
        <v>0.034654960025932824</v>
      </c>
      <c r="S17" s="38">
        <v>0.004465142752283357</v>
      </c>
      <c r="T17" s="38">
        <v>0.019070710701838238</v>
      </c>
      <c r="U17" s="38">
        <v>0.016087639946313657</v>
      </c>
      <c r="V17" s="38">
        <v>0.011973744205499988</v>
      </c>
      <c r="W17" s="38">
        <v>0.009522578238543926</v>
      </c>
      <c r="X17" s="38">
        <v>0.01101906088945611</v>
      </c>
      <c r="Y17" s="38">
        <v>0.008505214374134202</v>
      </c>
      <c r="Z17" s="38">
        <v>0.0016758038944744513</v>
      </c>
      <c r="AA17" s="38">
        <v>0.0024565686327886384</v>
      </c>
      <c r="AB17" s="38">
        <v>0.005398535585870361</v>
      </c>
      <c r="AC17" s="38">
        <v>0.006305332791050421</v>
      </c>
      <c r="AD17" s="38">
        <v>0.0021649995245966785</v>
      </c>
      <c r="AE17" s="38">
        <v>0.001229556221336619</v>
      </c>
      <c r="AF17" s="38">
        <v>0.0008161952952090325</v>
      </c>
      <c r="AG17" s="38">
        <v>0.001665012318093164</v>
      </c>
      <c r="AH17" s="38">
        <v>0.0009670662982612433</v>
      </c>
      <c r="AI17" s="38">
        <v>0.0017227254290285803</v>
      </c>
      <c r="AJ17" s="38">
        <v>0.0015225836688127323</v>
      </c>
      <c r="AK17" s="38">
        <v>0.000978809684735439</v>
      </c>
      <c r="AL17" s="38">
        <v>0.0010093354543051424</v>
      </c>
      <c r="AM17" s="38">
        <v>0.0007058727431833523</v>
      </c>
      <c r="AN17" s="38">
        <v>0.0008918043169207014</v>
      </c>
      <c r="AO17" s="38">
        <v>0.0013424505446353794</v>
      </c>
      <c r="AP17" s="38">
        <v>0.0006841061952234375</v>
      </c>
      <c r="AQ17" s="38">
        <v>0.00034065646041359825</v>
      </c>
      <c r="AR17" s="38">
        <v>0.0004423039712159977</v>
      </c>
      <c r="AS17" s="38">
        <v>0.000505048741247164</v>
      </c>
      <c r="AT17" s="38">
        <v>0.0006341716225402346</v>
      </c>
      <c r="AU17" s="38">
        <v>0.0006505790458053901</v>
      </c>
      <c r="AV17" s="38">
        <v>0.0016899290130915389</v>
      </c>
      <c r="AW17" s="38">
        <v>0.0009716616970398319</v>
      </c>
      <c r="AX17" s="38">
        <v>0.0011089015221161249</v>
      </c>
      <c r="AY17" s="38">
        <v>0.0012041070341535962</v>
      </c>
      <c r="AZ17" s="38">
        <v>0.0011609073259887099</v>
      </c>
      <c r="BA17" s="38">
        <v>0.00030234812198533755</v>
      </c>
      <c r="BB17" s="38">
        <v>0.00096393477386845</v>
      </c>
      <c r="BC17" s="38">
        <v>0.0011915822300541093</v>
      </c>
      <c r="BD17" s="38">
        <v>0.0007814653819559503</v>
      </c>
      <c r="BE17" s="38">
        <v>0.0003652265157070124</v>
      </c>
      <c r="BF17" s="38">
        <v>0.0008849578472831724</v>
      </c>
      <c r="BG17" s="38">
        <v>0.0005409532306119997</v>
      </c>
      <c r="BH17" s="38">
        <v>0.0010732844585204819</v>
      </c>
      <c r="BI17" s="38">
        <v>0.0010012634553555216</v>
      </c>
      <c r="BJ17" s="38">
        <v>0.0006809598226019324</v>
      </c>
      <c r="BK17" s="38">
        <v>0.0023655090608837655</v>
      </c>
      <c r="BL17" s="38">
        <v>0.0008119862155883709</v>
      </c>
      <c r="BM17" s="38">
        <v>0</v>
      </c>
      <c r="BN17" s="38">
        <v>0</v>
      </c>
    </row>
    <row r="18" spans="1:66" x14ac:dyDescent="0.25">
      <c r="A18" s="36" t="s">
        <v>105</v>
      </c>
      <c r="B18" s="27" t="s">
        <v>330</v>
      </c>
      <c r="C18" s="38">
        <v>0.002028520930808231</v>
      </c>
      <c r="D18" s="38">
        <v>0.0010801063939406765</v>
      </c>
      <c r="E18" s="38">
        <v>0.0015664852395101186</v>
      </c>
      <c r="F18" s="38">
        <v>0.002004639910327988</v>
      </c>
      <c r="G18" s="38">
        <v>0.0027210460461255907</v>
      </c>
      <c r="H18" s="38">
        <v>0.0021778846145354153</v>
      </c>
      <c r="I18" s="38">
        <v>0.0036718009532484574</v>
      </c>
      <c r="J18" s="38">
        <v>0.001971764039862721</v>
      </c>
      <c r="K18" s="38">
        <v>0.0013763063375426454</v>
      </c>
      <c r="L18" s="38">
        <v>0.0009047384225249119</v>
      </c>
      <c r="M18" s="38">
        <v>0.002428522664485505</v>
      </c>
      <c r="N18" s="38">
        <v>0.0016591687736026007</v>
      </c>
      <c r="O18" s="38">
        <v>0.004685426746608592</v>
      </c>
      <c r="P18" s="38">
        <v>0.002795314366518039</v>
      </c>
      <c r="Q18" s="38">
        <v>0.005582740008549335</v>
      </c>
      <c r="R18" s="38">
        <v>0.016398863996000098</v>
      </c>
      <c r="S18" s="38">
        <v>0.002857426131866406</v>
      </c>
      <c r="T18" s="38">
        <v>0.007040757468139949</v>
      </c>
      <c r="U18" s="38">
        <v>0.008652669107016467</v>
      </c>
      <c r="V18" s="38">
        <v>0.008359826483116825</v>
      </c>
      <c r="W18" s="38">
        <v>0.008157423606836281</v>
      </c>
      <c r="X18" s="38">
        <v>0.006054353355978236</v>
      </c>
      <c r="Y18" s="38">
        <v>0.007047526292768226</v>
      </c>
      <c r="Z18" s="38">
        <v>0.0013592373177967717</v>
      </c>
      <c r="AA18" s="38">
        <v>0.0015863333520747577</v>
      </c>
      <c r="AB18" s="38">
        <v>0.0023860821755187795</v>
      </c>
      <c r="AC18" s="38">
        <v>0.006402801047717047</v>
      </c>
      <c r="AD18" s="38">
        <v>0.002189392300509341</v>
      </c>
      <c r="AE18" s="38">
        <v>0.0010303053910681443</v>
      </c>
      <c r="AF18" s="38">
        <v>0.0007238943472028822</v>
      </c>
      <c r="AG18" s="38">
        <v>0.001330637729660671</v>
      </c>
      <c r="AH18" s="38">
        <v>0.001061625823665489</v>
      </c>
      <c r="AI18" s="38">
        <v>0.0017185337925973154</v>
      </c>
      <c r="AJ18" s="38">
        <v>0.0013797635859332993</v>
      </c>
      <c r="AK18" s="38">
        <v>0.0009066242593170077</v>
      </c>
      <c r="AL18" s="38">
        <v>0.0011736427205218869</v>
      </c>
      <c r="AM18" s="38">
        <v>0.0006749917569166114</v>
      </c>
      <c r="AN18" s="38">
        <v>0.000772596088466413</v>
      </c>
      <c r="AO18" s="38">
        <v>0.001098172448206115</v>
      </c>
      <c r="AP18" s="38">
        <v>0.0006567728896735224</v>
      </c>
      <c r="AQ18" s="38">
        <v>0.00030799402835726474</v>
      </c>
      <c r="AR18" s="38">
        <v>0.000396077336737607</v>
      </c>
      <c r="AS18" s="38">
        <v>0.00045394981028911715</v>
      </c>
      <c r="AT18" s="38">
        <v>0.000582935415703449</v>
      </c>
      <c r="AU18" s="38">
        <v>0.0005526091584622571</v>
      </c>
      <c r="AV18" s="38">
        <v>0.002030453681481487</v>
      </c>
      <c r="AW18" s="38">
        <v>0.0006969098789828197</v>
      </c>
      <c r="AX18" s="38">
        <v>0.0010476982754818135</v>
      </c>
      <c r="AY18" s="38">
        <v>0.0008777920434777245</v>
      </c>
      <c r="AZ18" s="38">
        <v>0.0011262191257797839</v>
      </c>
      <c r="BA18" s="38">
        <v>0.0002681074708096484</v>
      </c>
      <c r="BB18" s="38">
        <v>0.0009438444100980178</v>
      </c>
      <c r="BC18" s="38">
        <v>0.0011203076852540229</v>
      </c>
      <c r="BD18" s="38">
        <v>0.0009372774957149111</v>
      </c>
      <c r="BE18" s="38">
        <v>0.00035196884346333897</v>
      </c>
      <c r="BF18" s="38">
        <v>0.0006781449185420476</v>
      </c>
      <c r="BG18" s="38">
        <v>0.0005043888526351273</v>
      </c>
      <c r="BH18" s="38">
        <v>0.0008563923425153093</v>
      </c>
      <c r="BI18" s="38">
        <v>0.0009186217223190746</v>
      </c>
      <c r="BJ18" s="38">
        <v>0.0006302997895203825</v>
      </c>
      <c r="BK18" s="38">
        <v>0.001956249947316393</v>
      </c>
      <c r="BL18" s="38">
        <v>0.000748168542841715</v>
      </c>
      <c r="BM18" s="38">
        <v>0</v>
      </c>
      <c r="BN18" s="38">
        <v>0</v>
      </c>
    </row>
    <row r="19" spans="1:66" x14ac:dyDescent="0.25">
      <c r="A19" s="36" t="s">
        <v>107</v>
      </c>
      <c r="B19" s="27" t="s">
        <v>331</v>
      </c>
      <c r="C19" s="38">
        <v>0.0013373364309901181</v>
      </c>
      <c r="D19" s="38">
        <v>0.0010259415832951616</v>
      </c>
      <c r="E19" s="38">
        <v>0.001563931088446581</v>
      </c>
      <c r="F19" s="38">
        <v>0.0015622653435370067</v>
      </c>
      <c r="G19" s="38">
        <v>0.0016427985615549685</v>
      </c>
      <c r="H19" s="38">
        <v>0.0013963726516489391</v>
      </c>
      <c r="I19" s="38">
        <v>0.0015738371163502203</v>
      </c>
      <c r="J19" s="38">
        <v>0.0018215914548726925</v>
      </c>
      <c r="K19" s="38">
        <v>0.002917540198179783</v>
      </c>
      <c r="L19" s="38">
        <v>0.0009257007333465186</v>
      </c>
      <c r="M19" s="38">
        <v>0.001992732669826853</v>
      </c>
      <c r="N19" s="38">
        <v>0.0021553598491220742</v>
      </c>
      <c r="O19" s="38">
        <v>0.002253660942105754</v>
      </c>
      <c r="P19" s="38">
        <v>0.0023837274072972775</v>
      </c>
      <c r="Q19" s="38">
        <v>0.0023395837587225628</v>
      </c>
      <c r="R19" s="38">
        <v>0.003430522646935751</v>
      </c>
      <c r="S19" s="38">
        <v>0.0720435602678216</v>
      </c>
      <c r="T19" s="38">
        <v>0.02003367486690836</v>
      </c>
      <c r="U19" s="38">
        <v>0.008298088080025702</v>
      </c>
      <c r="V19" s="38">
        <v>0.008027567012568545</v>
      </c>
      <c r="W19" s="38">
        <v>0.012318283070400044</v>
      </c>
      <c r="X19" s="38">
        <v>0.0048863963523878085</v>
      </c>
      <c r="Y19" s="38">
        <v>0.011501774009686952</v>
      </c>
      <c r="Z19" s="38">
        <v>0.0022238133042826883</v>
      </c>
      <c r="AA19" s="38">
        <v>0.0026563033611352867</v>
      </c>
      <c r="AB19" s="38">
        <v>0.0021258414272750047</v>
      </c>
      <c r="AC19" s="38">
        <v>0.00342068006353224</v>
      </c>
      <c r="AD19" s="38">
        <v>0.0022756962090339345</v>
      </c>
      <c r="AE19" s="38">
        <v>0.0023083334328903226</v>
      </c>
      <c r="AF19" s="38">
        <v>0.0014358557710351227</v>
      </c>
      <c r="AG19" s="38">
        <v>0.001721898904587268</v>
      </c>
      <c r="AH19" s="38">
        <v>0.0014546953868502422</v>
      </c>
      <c r="AI19" s="38">
        <v>0.0029120671762093396</v>
      </c>
      <c r="AJ19" s="38">
        <v>0.0018610191888450214</v>
      </c>
      <c r="AK19" s="38">
        <v>0.0024020077218307716</v>
      </c>
      <c r="AL19" s="38">
        <v>0.0013660956328840805</v>
      </c>
      <c r="AM19" s="38">
        <v>0.004174152578872934</v>
      </c>
      <c r="AN19" s="38">
        <v>0.004843833474321388</v>
      </c>
      <c r="AO19" s="38">
        <v>0.012679049311111894</v>
      </c>
      <c r="AP19" s="38">
        <v>0.0075942716408880385</v>
      </c>
      <c r="AQ19" s="38">
        <v>0.0011337925297295274</v>
      </c>
      <c r="AR19" s="38">
        <v>0.001473895754652951</v>
      </c>
      <c r="AS19" s="38">
        <v>0.0017124134164629625</v>
      </c>
      <c r="AT19" s="38">
        <v>0.000566432405699899</v>
      </c>
      <c r="AU19" s="38">
        <v>0.0017960606888368371</v>
      </c>
      <c r="AV19" s="38">
        <v>0.004511297386506465</v>
      </c>
      <c r="AW19" s="38">
        <v>0.0039054965750275417</v>
      </c>
      <c r="AX19" s="38">
        <v>0.003789679915249503</v>
      </c>
      <c r="AY19" s="38">
        <v>0.0028080045170683337</v>
      </c>
      <c r="AZ19" s="38">
        <v>0.002487770035214701</v>
      </c>
      <c r="BA19" s="38">
        <v>0.000951767254827756</v>
      </c>
      <c r="BB19" s="38">
        <v>0.0020709948125898687</v>
      </c>
      <c r="BC19" s="38">
        <v>0.0029435957019373544</v>
      </c>
      <c r="BD19" s="38">
        <v>0.0017359845330272702</v>
      </c>
      <c r="BE19" s="38">
        <v>0.0009280456022254159</v>
      </c>
      <c r="BF19" s="38">
        <v>0.0021274316589731217</v>
      </c>
      <c r="BG19" s="38">
        <v>0.0012801080545679826</v>
      </c>
      <c r="BH19" s="38">
        <v>0.003947778331812914</v>
      </c>
      <c r="BI19" s="38">
        <v>0.0023989075767797763</v>
      </c>
      <c r="BJ19" s="38">
        <v>0.0018175746724593085</v>
      </c>
      <c r="BK19" s="38">
        <v>0.016786246910070537</v>
      </c>
      <c r="BL19" s="38">
        <v>0.0012175753794427945</v>
      </c>
      <c r="BM19" s="38">
        <v>0</v>
      </c>
      <c r="BN19" s="38">
        <v>0</v>
      </c>
    </row>
    <row r="20" spans="1:66" x14ac:dyDescent="0.25">
      <c r="A20" s="36" t="s">
        <v>109</v>
      </c>
      <c r="B20" s="27" t="s">
        <v>332</v>
      </c>
      <c r="C20" s="38">
        <v>0.0015254924256256027</v>
      </c>
      <c r="D20" s="38">
        <v>0.0010452473666635828</v>
      </c>
      <c r="E20" s="38">
        <v>0.0014580194292889515</v>
      </c>
      <c r="F20" s="38">
        <v>0.0018557674585701336</v>
      </c>
      <c r="G20" s="38">
        <v>0.0019369520134617845</v>
      </c>
      <c r="H20" s="38">
        <v>0.0012713022120238663</v>
      </c>
      <c r="I20" s="38">
        <v>0.0018632839739030692</v>
      </c>
      <c r="J20" s="38">
        <v>0.002113043807299334</v>
      </c>
      <c r="K20" s="38">
        <v>0.001751252316512627</v>
      </c>
      <c r="L20" s="38">
        <v>0.0009429501728266756</v>
      </c>
      <c r="M20" s="38">
        <v>0.0019780037014158545</v>
      </c>
      <c r="N20" s="38">
        <v>0.0015980393496736263</v>
      </c>
      <c r="O20" s="38">
        <v>0.0026948772993892066</v>
      </c>
      <c r="P20" s="38">
        <v>0.0023658555416522405</v>
      </c>
      <c r="Q20" s="38">
        <v>0.004223217155061094</v>
      </c>
      <c r="R20" s="38">
        <v>0.0048483963728197955</v>
      </c>
      <c r="S20" s="38">
        <v>0.012475013065663235</v>
      </c>
      <c r="T20" s="38">
        <v>0.051114908589206844</v>
      </c>
      <c r="U20" s="38">
        <v>0.011825964616089205</v>
      </c>
      <c r="V20" s="38">
        <v>0.013559347600674851</v>
      </c>
      <c r="W20" s="38">
        <v>0.010926583447398731</v>
      </c>
      <c r="X20" s="38">
        <v>0.003969111637680766</v>
      </c>
      <c r="Y20" s="38">
        <v>0.010681984597267977</v>
      </c>
      <c r="Z20" s="38">
        <v>0.004234641511621599</v>
      </c>
      <c r="AA20" s="38">
        <v>0.00267133864474692</v>
      </c>
      <c r="AB20" s="38">
        <v>0.0027024506128921827</v>
      </c>
      <c r="AC20" s="38">
        <v>0.008394407019268904</v>
      </c>
      <c r="AD20" s="38">
        <v>0.0031044614268123574</v>
      </c>
      <c r="AE20" s="38">
        <v>0.0014546333124072657</v>
      </c>
      <c r="AF20" s="38">
        <v>0.0011340326694100678</v>
      </c>
      <c r="AG20" s="38">
        <v>0.001997070307951938</v>
      </c>
      <c r="AH20" s="38">
        <v>0.0010896397590006658</v>
      </c>
      <c r="AI20" s="38">
        <v>0.002132794391440252</v>
      </c>
      <c r="AJ20" s="38">
        <v>0.0018685573066808958</v>
      </c>
      <c r="AK20" s="38">
        <v>0.0016061046928356531</v>
      </c>
      <c r="AL20" s="38">
        <v>0.0014991181319779397</v>
      </c>
      <c r="AM20" s="38">
        <v>0.0009546920148127759</v>
      </c>
      <c r="AN20" s="38">
        <v>0.001724780548972081</v>
      </c>
      <c r="AO20" s="38">
        <v>0.004149746815826373</v>
      </c>
      <c r="AP20" s="38">
        <v>0.001558270514597715</v>
      </c>
      <c r="AQ20" s="38">
        <v>0.0004742091107987631</v>
      </c>
      <c r="AR20" s="38">
        <v>0.0006249192171879326</v>
      </c>
      <c r="AS20" s="38">
        <v>0.0007322112400438439</v>
      </c>
      <c r="AT20" s="38">
        <v>0.0009253729493486488</v>
      </c>
      <c r="AU20" s="38">
        <v>0.0009834137645039597</v>
      </c>
      <c r="AV20" s="38">
        <v>0.0023258505823822782</v>
      </c>
      <c r="AW20" s="38">
        <v>0.0014252394464664348</v>
      </c>
      <c r="AX20" s="38">
        <v>0.0012996534468968507</v>
      </c>
      <c r="AY20" s="38">
        <v>0.0016173118474966536</v>
      </c>
      <c r="AZ20" s="38">
        <v>0.0017574696283244515</v>
      </c>
      <c r="BA20" s="38">
        <v>0.0004371992691684446</v>
      </c>
      <c r="BB20" s="38">
        <v>0.001333428980517077</v>
      </c>
      <c r="BC20" s="38">
        <v>0.0014530503267977998</v>
      </c>
      <c r="BD20" s="38">
        <v>0.0009973307418059709</v>
      </c>
      <c r="BE20" s="38">
        <v>0.0005522558902205749</v>
      </c>
      <c r="BF20" s="38">
        <v>0.0008937750073794122</v>
      </c>
      <c r="BG20" s="38">
        <v>0.0007405544201457022</v>
      </c>
      <c r="BH20" s="38">
        <v>0.0016387510448143347</v>
      </c>
      <c r="BI20" s="38">
        <v>0.00150731829468219</v>
      </c>
      <c r="BJ20" s="38">
        <v>0.0009026414655180272</v>
      </c>
      <c r="BK20" s="38">
        <v>0.00672187446344298</v>
      </c>
      <c r="BL20" s="38">
        <v>0.0019390156491226047</v>
      </c>
      <c r="BM20" s="38">
        <v>0</v>
      </c>
      <c r="BN20" s="38">
        <v>0</v>
      </c>
    </row>
    <row r="21" spans="1:66" x14ac:dyDescent="0.25">
      <c r="A21" s="36" t="s">
        <v>111</v>
      </c>
      <c r="B21" s="27" t="s">
        <v>333</v>
      </c>
      <c r="C21" s="38">
        <v>0.002656162999247893</v>
      </c>
      <c r="D21" s="38">
        <v>0.0018281706910617387</v>
      </c>
      <c r="E21" s="38">
        <v>0.002298188186187638</v>
      </c>
      <c r="F21" s="38">
        <v>0.00352712361692179</v>
      </c>
      <c r="G21" s="38">
        <v>0.002381874985836426</v>
      </c>
      <c r="H21" s="38">
        <v>0.001909130189070247</v>
      </c>
      <c r="I21" s="38">
        <v>0.002379520345540513</v>
      </c>
      <c r="J21" s="38">
        <v>0.0032700410120734273</v>
      </c>
      <c r="K21" s="38">
        <v>0.0027888507063706515</v>
      </c>
      <c r="L21" s="38">
        <v>0.0015170019403898045</v>
      </c>
      <c r="M21" s="38">
        <v>0.0030476347310116852</v>
      </c>
      <c r="N21" s="38">
        <v>0.0019163638049986503</v>
      </c>
      <c r="O21" s="38">
        <v>0.004528481189071559</v>
      </c>
      <c r="P21" s="38">
        <v>0.0031318046948327974</v>
      </c>
      <c r="Q21" s="38">
        <v>0.004809503825291733</v>
      </c>
      <c r="R21" s="38">
        <v>0.005950224285848835</v>
      </c>
      <c r="S21" s="38">
        <v>0.005086972734119916</v>
      </c>
      <c r="T21" s="38">
        <v>0.007748276422841734</v>
      </c>
      <c r="U21" s="38">
        <v>0.03035646012817893</v>
      </c>
      <c r="V21" s="38">
        <v>0.013358638512874589</v>
      </c>
      <c r="W21" s="38">
        <v>0.013283333715570264</v>
      </c>
      <c r="X21" s="38">
        <v>0.002897530981414425</v>
      </c>
      <c r="Y21" s="38">
        <v>0.014319988621189777</v>
      </c>
      <c r="Z21" s="38">
        <v>0.0021940537850700216</v>
      </c>
      <c r="AA21" s="38">
        <v>0.002866463841296683</v>
      </c>
      <c r="AB21" s="38">
        <v>0.0035172883928346063</v>
      </c>
      <c r="AC21" s="38">
        <v>0.004436540790782931</v>
      </c>
      <c r="AD21" s="38">
        <v>0.00341722816037175</v>
      </c>
      <c r="AE21" s="38">
        <v>0.0012227386779983076</v>
      </c>
      <c r="AF21" s="38">
        <v>0.0009509253003677458</v>
      </c>
      <c r="AG21" s="38">
        <v>0.0018442891633434076</v>
      </c>
      <c r="AH21" s="38">
        <v>0.0017788431454787896</v>
      </c>
      <c r="AI21" s="38">
        <v>0.0030793818170340975</v>
      </c>
      <c r="AJ21" s="38">
        <v>0.002344892260998752</v>
      </c>
      <c r="AK21" s="38">
        <v>0.0013286333061701908</v>
      </c>
      <c r="AL21" s="38">
        <v>0.0011586259544090886</v>
      </c>
      <c r="AM21" s="38">
        <v>0.0010680410399055026</v>
      </c>
      <c r="AN21" s="38">
        <v>0.0011862410197131786</v>
      </c>
      <c r="AO21" s="38">
        <v>0.0018708355938373993</v>
      </c>
      <c r="AP21" s="38">
        <v>0.0010630794177260224</v>
      </c>
      <c r="AQ21" s="38">
        <v>0.0004158672175263556</v>
      </c>
      <c r="AR21" s="38">
        <v>0.0005611885404440668</v>
      </c>
      <c r="AS21" s="38">
        <v>0.0006037334843681147</v>
      </c>
      <c r="AT21" s="38">
        <v>0.0004955116990620565</v>
      </c>
      <c r="AU21" s="38">
        <v>0.0008222867538336598</v>
      </c>
      <c r="AV21" s="38">
        <v>0.0020853721586648467</v>
      </c>
      <c r="AW21" s="38">
        <v>0.001306336030236187</v>
      </c>
      <c r="AX21" s="38">
        <v>0.0010302646825051647</v>
      </c>
      <c r="AY21" s="38">
        <v>0.0012937939085615484</v>
      </c>
      <c r="AZ21" s="38">
        <v>0.002261674687080914</v>
      </c>
      <c r="BA21" s="38">
        <v>0.00037208590716820473</v>
      </c>
      <c r="BB21" s="38">
        <v>0.001345825327056465</v>
      </c>
      <c r="BC21" s="38">
        <v>0.0015703538524874695</v>
      </c>
      <c r="BD21" s="38">
        <v>0.0008035272931989615</v>
      </c>
      <c r="BE21" s="38">
        <v>0.0003998781551336827</v>
      </c>
      <c r="BF21" s="38">
        <v>0.0007958925017529492</v>
      </c>
      <c r="BG21" s="38">
        <v>0.000659079271115894</v>
      </c>
      <c r="BH21" s="38">
        <v>0.0013112612659647827</v>
      </c>
      <c r="BI21" s="38">
        <v>0.0011811580547567936</v>
      </c>
      <c r="BJ21" s="38">
        <v>0.000964620037368261</v>
      </c>
      <c r="BK21" s="38">
        <v>0.0025120469507155917</v>
      </c>
      <c r="BL21" s="38">
        <v>0.0009031715446647123</v>
      </c>
      <c r="BM21" s="38">
        <v>0</v>
      </c>
      <c r="BN21" s="38">
        <v>0</v>
      </c>
    </row>
    <row r="22" spans="1:66" x14ac:dyDescent="0.25">
      <c r="A22" s="36" t="s">
        <v>113</v>
      </c>
      <c r="B22" s="27" t="s">
        <v>334</v>
      </c>
      <c r="C22" s="38">
        <v>0.0008451756800891888</v>
      </c>
      <c r="D22" s="38">
        <v>0.0008548628397841341</v>
      </c>
      <c r="E22" s="38">
        <v>0.0007814645025780755</v>
      </c>
      <c r="F22" s="38">
        <v>0.0007128744171324128</v>
      </c>
      <c r="G22" s="38">
        <v>0.0007923863910323678</v>
      </c>
      <c r="H22" s="38">
        <v>0.0006865751074028514</v>
      </c>
      <c r="I22" s="38">
        <v>0.0009022256242281344</v>
      </c>
      <c r="J22" s="38">
        <v>0.0008114903322984815</v>
      </c>
      <c r="K22" s="38">
        <v>0.0006579779576748907</v>
      </c>
      <c r="L22" s="38">
        <v>0.00040580054733320735</v>
      </c>
      <c r="M22" s="38">
        <v>0.0010550506275252731</v>
      </c>
      <c r="N22" s="38">
        <v>0.00050976573956294</v>
      </c>
      <c r="O22" s="38">
        <v>0.001157483381520724</v>
      </c>
      <c r="P22" s="38">
        <v>0.00162877028977287</v>
      </c>
      <c r="Q22" s="38">
        <v>0.0009879113359143694</v>
      </c>
      <c r="R22" s="38">
        <v>0.0014122600924446475</v>
      </c>
      <c r="S22" s="38">
        <v>0.0010681309457017522</v>
      </c>
      <c r="T22" s="38">
        <v>0.002458500347413734</v>
      </c>
      <c r="U22" s="38">
        <v>0.003571430339426526</v>
      </c>
      <c r="V22" s="38">
        <v>0.04441330153305756</v>
      </c>
      <c r="W22" s="38">
        <v>0.002934194020591969</v>
      </c>
      <c r="X22" s="38">
        <v>0.0009601594497799582</v>
      </c>
      <c r="Y22" s="38">
        <v>0.004119561364618087</v>
      </c>
      <c r="Z22" s="38">
        <v>0.0005764609834578806</v>
      </c>
      <c r="AA22" s="38">
        <v>0.0006861758813090308</v>
      </c>
      <c r="AB22" s="38">
        <v>0.0013472309545633418</v>
      </c>
      <c r="AC22" s="38">
        <v>0.0009726316709515394</v>
      </c>
      <c r="AD22" s="38">
        <v>0.011585932220957142</v>
      </c>
      <c r="AE22" s="38">
        <v>0.000694742899701169</v>
      </c>
      <c r="AF22" s="38">
        <v>0.0005374954523504351</v>
      </c>
      <c r="AG22" s="38">
        <v>0.003379022389350206</v>
      </c>
      <c r="AH22" s="38">
        <v>0.0006485079600686885</v>
      </c>
      <c r="AI22" s="38">
        <v>0.0014442599742778743</v>
      </c>
      <c r="AJ22" s="38">
        <v>0.001401382270040363</v>
      </c>
      <c r="AK22" s="38">
        <v>0.0015036585865277308</v>
      </c>
      <c r="AL22" s="38">
        <v>0.000445505134180427</v>
      </c>
      <c r="AM22" s="38">
        <v>0.000387313869866139</v>
      </c>
      <c r="AN22" s="38">
        <v>0.0005704494334953937</v>
      </c>
      <c r="AO22" s="38">
        <v>0.0006264920876005536</v>
      </c>
      <c r="AP22" s="38">
        <v>0.00043761676627655533</v>
      </c>
      <c r="AQ22" s="38">
        <v>0.000232217077259802</v>
      </c>
      <c r="AR22" s="38">
        <v>0.0003279886043562974</v>
      </c>
      <c r="AS22" s="38">
        <v>0.0003522035172763696</v>
      </c>
      <c r="AT22" s="38">
        <v>0.00016063555671485123</v>
      </c>
      <c r="AU22" s="38">
        <v>0.00040399453757495625</v>
      </c>
      <c r="AV22" s="38">
        <v>0.0005036925503206314</v>
      </c>
      <c r="AW22" s="38">
        <v>0.0007221722326877854</v>
      </c>
      <c r="AX22" s="38">
        <v>0.0005296751050135913</v>
      </c>
      <c r="AY22" s="38">
        <v>0.0007074930419346591</v>
      </c>
      <c r="AZ22" s="38">
        <v>0.0014664977622771492</v>
      </c>
      <c r="BA22" s="38">
        <v>0.00018979090287239107</v>
      </c>
      <c r="BB22" s="38">
        <v>0.0008463736799779414</v>
      </c>
      <c r="BC22" s="38">
        <v>0.0005480891368745957</v>
      </c>
      <c r="BD22" s="38">
        <v>0.00037222531060056443</v>
      </c>
      <c r="BE22" s="38">
        <v>0.0001964287546777876</v>
      </c>
      <c r="BF22" s="38">
        <v>0.0003094421255178811</v>
      </c>
      <c r="BG22" s="38">
        <v>0.0002781992988039028</v>
      </c>
      <c r="BH22" s="38">
        <v>0.0004552366116440331</v>
      </c>
      <c r="BI22" s="38">
        <v>0.0006002047692142641</v>
      </c>
      <c r="BJ22" s="38">
        <v>0.000512474511831623</v>
      </c>
      <c r="BK22" s="38">
        <v>0.0006262370464412236</v>
      </c>
      <c r="BL22" s="38">
        <v>0.00035474803924958074</v>
      </c>
      <c r="BM22" s="38">
        <v>0</v>
      </c>
      <c r="BN22" s="38">
        <v>0</v>
      </c>
    </row>
    <row r="23" spans="1:66" x14ac:dyDescent="0.25">
      <c r="A23" s="36" t="s">
        <v>115</v>
      </c>
      <c r="B23" s="27" t="s">
        <v>335</v>
      </c>
      <c r="C23" s="38">
        <v>0.0006137286511061508</v>
      </c>
      <c r="D23" s="38">
        <v>0.0007136433253827902</v>
      </c>
      <c r="E23" s="38">
        <v>0.0014794189144654072</v>
      </c>
      <c r="F23" s="38">
        <v>0.0010400024548337414</v>
      </c>
      <c r="G23" s="38">
        <v>0.0006088880590164472</v>
      </c>
      <c r="H23" s="38">
        <v>0.0004860570104269659</v>
      </c>
      <c r="I23" s="38">
        <v>0.0006528056621429348</v>
      </c>
      <c r="J23" s="38">
        <v>0.0007197908414921092</v>
      </c>
      <c r="K23" s="38">
        <v>0.0005447921460456597</v>
      </c>
      <c r="L23" s="38">
        <v>0.0003373422759290285</v>
      </c>
      <c r="M23" s="38">
        <v>0.0006165687537062478</v>
      </c>
      <c r="N23" s="38">
        <v>0.0004075260540545217</v>
      </c>
      <c r="O23" s="38">
        <v>0.0008068088606826852</v>
      </c>
      <c r="P23" s="38">
        <v>0.000725177742675755</v>
      </c>
      <c r="Q23" s="38">
        <v>0.0008591448591906298</v>
      </c>
      <c r="R23" s="38">
        <v>0.0009037492677050708</v>
      </c>
      <c r="S23" s="38">
        <v>0.0008634699275773097</v>
      </c>
      <c r="T23" s="38">
        <v>0.001187768343997515</v>
      </c>
      <c r="U23" s="38">
        <v>0.0009571205903571087</v>
      </c>
      <c r="V23" s="38">
        <v>0.0013205579417971346</v>
      </c>
      <c r="W23" s="38">
        <v>0.11368411570968402</v>
      </c>
      <c r="X23" s="38">
        <v>0.0011081463158533421</v>
      </c>
      <c r="Y23" s="38">
        <v>0.011312887213833204</v>
      </c>
      <c r="Z23" s="38">
        <v>0.0006602356552656934</v>
      </c>
      <c r="AA23" s="38">
        <v>0.0005956666023482339</v>
      </c>
      <c r="AB23" s="38">
        <v>0.0006452390798387972</v>
      </c>
      <c r="AC23" s="38">
        <v>0.0006464167304730751</v>
      </c>
      <c r="AD23" s="38">
        <v>0.0011245229979436706</v>
      </c>
      <c r="AE23" s="38">
        <v>0.0005320506475582553</v>
      </c>
      <c r="AF23" s="38">
        <v>0.0003822799426540526</v>
      </c>
      <c r="AG23" s="38">
        <v>0.002777699475805326</v>
      </c>
      <c r="AH23" s="38">
        <v>0.001619082451168647</v>
      </c>
      <c r="AI23" s="38">
        <v>0.01665944282146229</v>
      </c>
      <c r="AJ23" s="38">
        <v>0.001527231721591715</v>
      </c>
      <c r="AK23" s="38">
        <v>0.0008163571325401739</v>
      </c>
      <c r="AL23" s="38">
        <v>0.00036799459357657365</v>
      </c>
      <c r="AM23" s="38">
        <v>0.0003101574656220564</v>
      </c>
      <c r="AN23" s="38">
        <v>0.00041346806040015195</v>
      </c>
      <c r="AO23" s="38">
        <v>0.0005076899893796784</v>
      </c>
      <c r="AP23" s="38">
        <v>0.0003822670870042292</v>
      </c>
      <c r="AQ23" s="38">
        <v>0.00018174081340313912</v>
      </c>
      <c r="AR23" s="38">
        <v>0.00024362073729412379</v>
      </c>
      <c r="AS23" s="38">
        <v>0.0003199148811505474</v>
      </c>
      <c r="AT23" s="38">
        <v>0.00011785347803186845</v>
      </c>
      <c r="AU23" s="38">
        <v>0.00029628007761633643</v>
      </c>
      <c r="AV23" s="38">
        <v>0.00038794444953154327</v>
      </c>
      <c r="AW23" s="38">
        <v>0.0005103345524799249</v>
      </c>
      <c r="AX23" s="38">
        <v>0.0003796236276669357</v>
      </c>
      <c r="AY23" s="38">
        <v>0.0008513459931158922</v>
      </c>
      <c r="AZ23" s="38">
        <v>0.0012187288340491885</v>
      </c>
      <c r="BA23" s="38">
        <v>0.0001401204144684099</v>
      </c>
      <c r="BB23" s="38">
        <v>0.001987761410629996</v>
      </c>
      <c r="BC23" s="38">
        <v>0.0004850176172410536</v>
      </c>
      <c r="BD23" s="38">
        <v>0.0018098751852215706</v>
      </c>
      <c r="BE23" s="38">
        <v>0.00016113676832306162</v>
      </c>
      <c r="BF23" s="38">
        <v>0.0003075335507442029</v>
      </c>
      <c r="BG23" s="38">
        <v>0.00020099614281135093</v>
      </c>
      <c r="BH23" s="38">
        <v>0.0003753962143957849</v>
      </c>
      <c r="BI23" s="38">
        <v>0.0005258006527874132</v>
      </c>
      <c r="BJ23" s="38">
        <v>0.00039024613793384725</v>
      </c>
      <c r="BK23" s="38">
        <v>0.0006039440559867982</v>
      </c>
      <c r="BL23" s="38">
        <v>0.0003564671440338826</v>
      </c>
      <c r="BM23" s="38">
        <v>0</v>
      </c>
      <c r="BN23" s="38">
        <v>0</v>
      </c>
    </row>
    <row r="24" spans="1:66" x14ac:dyDescent="0.25">
      <c r="A24" s="36" t="s">
        <v>270</v>
      </c>
      <c r="B24" s="27" t="s">
        <v>336</v>
      </c>
      <c r="C24" s="38">
        <v>0.00043810101728985795</v>
      </c>
      <c r="D24" s="38">
        <v>0.0002501784478973433</v>
      </c>
      <c r="E24" s="38">
        <v>0.000554724967920207</v>
      </c>
      <c r="F24" s="38">
        <v>0.00036935550641711726</v>
      </c>
      <c r="G24" s="38">
        <v>0.000709298735264173</v>
      </c>
      <c r="H24" s="38">
        <v>0.0014776759018804485</v>
      </c>
      <c r="I24" s="38">
        <v>0.0012196546032392916</v>
      </c>
      <c r="J24" s="38">
        <v>0.0008522040725350346</v>
      </c>
      <c r="K24" s="38">
        <v>0.0008631660071360913</v>
      </c>
      <c r="L24" s="38">
        <v>0.00022545449635777873</v>
      </c>
      <c r="M24" s="38">
        <v>0.0011634930798819303</v>
      </c>
      <c r="N24" s="38">
        <v>0.00206187295703667</v>
      </c>
      <c r="O24" s="38">
        <v>0.0010373075249018116</v>
      </c>
      <c r="P24" s="38">
        <v>0.0007330220137022543</v>
      </c>
      <c r="Q24" s="38">
        <v>0.0007676650179505933</v>
      </c>
      <c r="R24" s="38">
        <v>0.0007897386630489726</v>
      </c>
      <c r="S24" s="38">
        <v>0.0016553519896544357</v>
      </c>
      <c r="T24" s="38">
        <v>0.0010863782395876959</v>
      </c>
      <c r="U24" s="38">
        <v>0.0009457722707356556</v>
      </c>
      <c r="V24" s="38">
        <v>0.0012595967784391332</v>
      </c>
      <c r="W24" s="38">
        <v>0.001074242307885693</v>
      </c>
      <c r="X24" s="38">
        <v>0.01097103960774041</v>
      </c>
      <c r="Y24" s="38">
        <v>0.001589606225346894</v>
      </c>
      <c r="Z24" s="38">
        <v>0.0004026958435602575</v>
      </c>
      <c r="AA24" s="38">
        <v>0.00042474421739441395</v>
      </c>
      <c r="AB24" s="38">
        <v>0.0005793774501323406</v>
      </c>
      <c r="AC24" s="38">
        <v>0.0009611419993724805</v>
      </c>
      <c r="AD24" s="38">
        <v>0.00048624501711684755</v>
      </c>
      <c r="AE24" s="38">
        <v>0.00048814511183489865</v>
      </c>
      <c r="AF24" s="38">
        <v>0.0005545283910241714</v>
      </c>
      <c r="AG24" s="38">
        <v>0.0004217504079225215</v>
      </c>
      <c r="AH24" s="38">
        <v>0.00039774830409826324</v>
      </c>
      <c r="AI24" s="38">
        <v>0.0005563170337710507</v>
      </c>
      <c r="AJ24" s="38">
        <v>0.0003910115713519559</v>
      </c>
      <c r="AK24" s="38">
        <v>0.00030642796944835803</v>
      </c>
      <c r="AL24" s="38">
        <v>0.0006925508510749064</v>
      </c>
      <c r="AM24" s="38">
        <v>0.000650306130749846</v>
      </c>
      <c r="AN24" s="38">
        <v>0.001554501823796699</v>
      </c>
      <c r="AO24" s="38">
        <v>0.0006672165700418859</v>
      </c>
      <c r="AP24" s="38">
        <v>0.0005448883318959919</v>
      </c>
      <c r="AQ24" s="38">
        <v>0.00019860260323445293</v>
      </c>
      <c r="AR24" s="38">
        <v>0.00023572257321053693</v>
      </c>
      <c r="AS24" s="38">
        <v>0.00028934712872337047</v>
      </c>
      <c r="AT24" s="38">
        <v>0.00017060558608414324</v>
      </c>
      <c r="AU24" s="38">
        <v>0.0003613014152519741</v>
      </c>
      <c r="AV24" s="38">
        <v>0.0004637141579249401</v>
      </c>
      <c r="AW24" s="38">
        <v>0.0007017644168352445</v>
      </c>
      <c r="AX24" s="38">
        <v>0.000919165407297323</v>
      </c>
      <c r="AY24" s="38">
        <v>0.0008577824191430474</v>
      </c>
      <c r="AZ24" s="38">
        <v>0.0006415985624408987</v>
      </c>
      <c r="BA24" s="38">
        <v>0.00023740300103029877</v>
      </c>
      <c r="BB24" s="38">
        <v>0.00046453663810054217</v>
      </c>
      <c r="BC24" s="38">
        <v>0.000637572685857737</v>
      </c>
      <c r="BD24" s="38">
        <v>0.00043280035306292357</v>
      </c>
      <c r="BE24" s="38">
        <v>0.000359963078437363</v>
      </c>
      <c r="BF24" s="38">
        <v>0.006545929100639599</v>
      </c>
      <c r="BG24" s="38">
        <v>0.0011250528411066516</v>
      </c>
      <c r="BH24" s="38">
        <v>0.0013696558203955104</v>
      </c>
      <c r="BI24" s="38">
        <v>0.002036960206556397</v>
      </c>
      <c r="BJ24" s="38">
        <v>0.00067504348311732</v>
      </c>
      <c r="BK24" s="38">
        <v>0.000803035738755192</v>
      </c>
      <c r="BL24" s="38">
        <v>0.0004601061563265952</v>
      </c>
      <c r="BM24" s="38">
        <v>0</v>
      </c>
      <c r="BN24" s="38">
        <v>0</v>
      </c>
    </row>
    <row r="25" spans="1:66" x14ac:dyDescent="0.25">
      <c r="A25" s="36" t="s">
        <v>121</v>
      </c>
      <c r="B25" s="27" t="s">
        <v>337</v>
      </c>
      <c r="C25" s="38">
        <v>0.0013171552614606279</v>
      </c>
      <c r="D25" s="38">
        <v>0.0003620639785152612</v>
      </c>
      <c r="E25" s="38">
        <v>0.001323303716091209</v>
      </c>
      <c r="F25" s="38">
        <v>0.0017319734756998473</v>
      </c>
      <c r="G25" s="38">
        <v>0.001002865635767715</v>
      </c>
      <c r="H25" s="38">
        <v>0.0005984946302425102</v>
      </c>
      <c r="I25" s="38">
        <v>0.0007433964211423537</v>
      </c>
      <c r="J25" s="38">
        <v>0.0010618286913357388</v>
      </c>
      <c r="K25" s="38">
        <v>0.0006212466504300074</v>
      </c>
      <c r="L25" s="38">
        <v>0.0005212669349159734</v>
      </c>
      <c r="M25" s="38">
        <v>0.0009503947267757251</v>
      </c>
      <c r="N25" s="38">
        <v>0.0006446865075548375</v>
      </c>
      <c r="O25" s="38">
        <v>0.0007695569110863226</v>
      </c>
      <c r="P25" s="38">
        <v>0.0011150029750840555</v>
      </c>
      <c r="Q25" s="38">
        <v>0.0011553915315867431</v>
      </c>
      <c r="R25" s="38">
        <v>0.0009362782246525807</v>
      </c>
      <c r="S25" s="38">
        <v>0.0006648121521470242</v>
      </c>
      <c r="T25" s="38">
        <v>0.0010906447972645792</v>
      </c>
      <c r="U25" s="38">
        <v>0.0010152921443880019</v>
      </c>
      <c r="V25" s="38">
        <v>0.0006607138154735895</v>
      </c>
      <c r="W25" s="38">
        <v>0.002632923781748411</v>
      </c>
      <c r="X25" s="38">
        <v>0.0010086688145743887</v>
      </c>
      <c r="Y25" s="38">
        <v>0.002862326831744582</v>
      </c>
      <c r="Z25" s="38">
        <v>0.0013097633080255248</v>
      </c>
      <c r="AA25" s="38">
        <v>0.0006361545380629397</v>
      </c>
      <c r="AB25" s="38">
        <v>0.0008339732235868768</v>
      </c>
      <c r="AC25" s="38">
        <v>0.0006599801323539212</v>
      </c>
      <c r="AD25" s="38">
        <v>0.00038574135691576484</v>
      </c>
      <c r="AE25" s="38">
        <v>0.00047035333312472953</v>
      </c>
      <c r="AF25" s="38">
        <v>0.0003678702268611624</v>
      </c>
      <c r="AG25" s="38">
        <v>0.0010634073819567572</v>
      </c>
      <c r="AH25" s="38">
        <v>0.008533639452893437</v>
      </c>
      <c r="AI25" s="38">
        <v>0.014750927412055252</v>
      </c>
      <c r="AJ25" s="38">
        <v>0.000914894992014978</v>
      </c>
      <c r="AK25" s="38">
        <v>0.0006625098060721192</v>
      </c>
      <c r="AL25" s="38">
        <v>0.0005287472509604954</v>
      </c>
      <c r="AM25" s="38">
        <v>0.00031341141850673663</v>
      </c>
      <c r="AN25" s="38">
        <v>0.00034301152738697616</v>
      </c>
      <c r="AO25" s="38">
        <v>0.000799968239781182</v>
      </c>
      <c r="AP25" s="38">
        <v>0.0005563563362160751</v>
      </c>
      <c r="AQ25" s="38">
        <v>0.000159149959934184</v>
      </c>
      <c r="AR25" s="38">
        <v>0.00020888342345711105</v>
      </c>
      <c r="AS25" s="38">
        <v>0.0002998895963287061</v>
      </c>
      <c r="AT25" s="38">
        <v>0.00010917550248301453</v>
      </c>
      <c r="AU25" s="38">
        <v>0.00031377765293231927</v>
      </c>
      <c r="AV25" s="38">
        <v>0.00036167132566876077</v>
      </c>
      <c r="AW25" s="38">
        <v>0.00030151593565277366</v>
      </c>
      <c r="AX25" s="38">
        <v>0.0003102817578812524</v>
      </c>
      <c r="AY25" s="38">
        <v>0.0003758107112245856</v>
      </c>
      <c r="AZ25" s="38">
        <v>0.0008582220887614166</v>
      </c>
      <c r="BA25" s="38">
        <v>0.00023778784274542484</v>
      </c>
      <c r="BB25" s="38">
        <v>0.0018153942727836133</v>
      </c>
      <c r="BC25" s="38">
        <v>0.0003589278659483153</v>
      </c>
      <c r="BD25" s="38">
        <v>0.0005738687882631965</v>
      </c>
      <c r="BE25" s="38">
        <v>0.00013912070599755386</v>
      </c>
      <c r="BF25" s="38">
        <v>0.00031236330857665844</v>
      </c>
      <c r="BG25" s="38">
        <v>0.00028889214980597216</v>
      </c>
      <c r="BH25" s="38">
        <v>0.0004415671012602378</v>
      </c>
      <c r="BI25" s="38">
        <v>0.00046596963409625163</v>
      </c>
      <c r="BJ25" s="38">
        <v>0.00028086823760583223</v>
      </c>
      <c r="BK25" s="38">
        <v>0.0003178700940822937</v>
      </c>
      <c r="BL25" s="38">
        <v>0.0003952724470161846</v>
      </c>
      <c r="BM25" s="38">
        <v>0</v>
      </c>
      <c r="BN25" s="38">
        <v>0</v>
      </c>
    </row>
    <row r="26" spans="1:66" x14ac:dyDescent="0.25">
      <c r="A26" s="36" t="s">
        <v>271</v>
      </c>
      <c r="B26" s="27" t="s">
        <v>338</v>
      </c>
      <c r="C26" s="38">
        <v>0.0003276883095106484</v>
      </c>
      <c r="D26" s="38">
        <v>0.00012411316728076793</v>
      </c>
      <c r="E26" s="38">
        <v>0.00021024793580679273</v>
      </c>
      <c r="F26" s="38">
        <v>0.0003812012453553991</v>
      </c>
      <c r="G26" s="38">
        <v>0.0003936723146531427</v>
      </c>
      <c r="H26" s="38">
        <v>0.0003133238709279996</v>
      </c>
      <c r="I26" s="38">
        <v>0.0003554235214323462</v>
      </c>
      <c r="J26" s="38">
        <v>0.0005318323961830965</v>
      </c>
      <c r="K26" s="38">
        <v>0.00029898943749586256</v>
      </c>
      <c r="L26" s="38">
        <v>0.00042115123941192836</v>
      </c>
      <c r="M26" s="38">
        <v>0.00058127196696444</v>
      </c>
      <c r="N26" s="38">
        <v>0.00022366441136753698</v>
      </c>
      <c r="O26" s="38">
        <v>0.0005019031307778615</v>
      </c>
      <c r="P26" s="38">
        <v>0.0005788269343376316</v>
      </c>
      <c r="Q26" s="38">
        <v>0.0009159572885905372</v>
      </c>
      <c r="R26" s="38">
        <v>0.00044990772433688646</v>
      </c>
      <c r="S26" s="38">
        <v>0.0002286351733985144</v>
      </c>
      <c r="T26" s="38">
        <v>0.0005740342059557895</v>
      </c>
      <c r="U26" s="38">
        <v>0.0003395382228630143</v>
      </c>
      <c r="V26" s="38">
        <v>0.0003578080751327817</v>
      </c>
      <c r="W26" s="38">
        <v>0.00027442347650443073</v>
      </c>
      <c r="X26" s="38">
        <v>0.00030389784691517744</v>
      </c>
      <c r="Y26" s="38">
        <v>0.0002586029311706689</v>
      </c>
      <c r="Z26" s="38">
        <v>0.0019871442722406143</v>
      </c>
      <c r="AA26" s="38">
        <v>0.0006335518547507895</v>
      </c>
      <c r="AB26" s="38">
        <v>0.0003293221726843994</v>
      </c>
      <c r="AC26" s="38">
        <v>0.0002635497216771464</v>
      </c>
      <c r="AD26" s="38">
        <v>0.00019236803540865016</v>
      </c>
      <c r="AE26" s="38">
        <v>0.00015669440358294536</v>
      </c>
      <c r="AF26" s="38">
        <v>0.00022679191527986685</v>
      </c>
      <c r="AG26" s="38">
        <v>0.0002883976719375274</v>
      </c>
      <c r="AH26" s="38">
        <v>0.00020595168487478905</v>
      </c>
      <c r="AI26" s="38">
        <v>0.000294540336448886</v>
      </c>
      <c r="AJ26" s="38">
        <v>0.0002178707623043604</v>
      </c>
      <c r="AK26" s="38">
        <v>0.00017447245437606678</v>
      </c>
      <c r="AL26" s="38">
        <v>0.0002920429409093741</v>
      </c>
      <c r="AM26" s="38">
        <v>0.000132056644225905</v>
      </c>
      <c r="AN26" s="38">
        <v>0.00017133044171907454</v>
      </c>
      <c r="AO26" s="38">
        <v>0.0002487328175700527</v>
      </c>
      <c r="AP26" s="38">
        <v>0.0001651440956723219</v>
      </c>
      <c r="AQ26" s="38">
        <v>0.0000710135845516411</v>
      </c>
      <c r="AR26" s="38">
        <v>0.00008826675012717584</v>
      </c>
      <c r="AS26" s="38">
        <v>0.00010304476319824954</v>
      </c>
      <c r="AT26" s="38">
        <v>0.00008084838071179917</v>
      </c>
      <c r="AU26" s="38">
        <v>0.00013390989311200642</v>
      </c>
      <c r="AV26" s="38">
        <v>0.00013761459568942174</v>
      </c>
      <c r="AW26" s="38">
        <v>0.00016028802865802126</v>
      </c>
      <c r="AX26" s="38">
        <v>0.0001552330009192585</v>
      </c>
      <c r="AY26" s="38">
        <v>0.00018588333203839748</v>
      </c>
      <c r="AZ26" s="38">
        <v>0.000127553401772687</v>
      </c>
      <c r="BA26" s="38">
        <v>0.00006229761168786108</v>
      </c>
      <c r="BB26" s="38">
        <v>0.00021465469927702604</v>
      </c>
      <c r="BC26" s="38">
        <v>0.00015847063838350862</v>
      </c>
      <c r="BD26" s="38">
        <v>0.0001227502031520139</v>
      </c>
      <c r="BE26" s="38">
        <v>0.00009432225492028492</v>
      </c>
      <c r="BF26" s="38">
        <v>0.000143070325356255</v>
      </c>
      <c r="BG26" s="38">
        <v>0.00013077647759762118</v>
      </c>
      <c r="BH26" s="38">
        <v>0.00017205620203903976</v>
      </c>
      <c r="BI26" s="38">
        <v>0.00026557092112697577</v>
      </c>
      <c r="BJ26" s="38">
        <v>0.00014508349084078374</v>
      </c>
      <c r="BK26" s="38">
        <v>0.0001784173707959291</v>
      </c>
      <c r="BL26" s="38">
        <v>0.00021940263591154548</v>
      </c>
      <c r="BM26" s="38">
        <v>0</v>
      </c>
      <c r="BN26" s="38">
        <v>0</v>
      </c>
    </row>
    <row r="27" spans="1:66" x14ac:dyDescent="0.25">
      <c r="A27" s="36" t="s">
        <v>272</v>
      </c>
      <c r="B27" s="27" t="s">
        <v>339</v>
      </c>
      <c r="C27" s="38">
        <v>0.000018859987862291494</v>
      </c>
      <c r="D27" s="38">
        <v>0.000014011051633057117</v>
      </c>
      <c r="E27" s="38">
        <v>0.00003322450444875311</v>
      </c>
      <c r="F27" s="38">
        <v>0.00002071363608861498</v>
      </c>
      <c r="G27" s="38">
        <v>0.000015111317089054344</v>
      </c>
      <c r="H27" s="38">
        <v>0.00001381146237477353</v>
      </c>
      <c r="I27" s="38">
        <v>0.000016884570934173944</v>
      </c>
      <c r="J27" s="38">
        <v>0.000025321666752724728</v>
      </c>
      <c r="K27" s="38">
        <v>0.00001952482090367956</v>
      </c>
      <c r="L27" s="38">
        <v>0.00013855919511412054</v>
      </c>
      <c r="M27" s="38">
        <v>0.00003726592459717087</v>
      </c>
      <c r="N27" s="38">
        <v>0.00001528933416030108</v>
      </c>
      <c r="O27" s="38">
        <v>0.00003694999206159764</v>
      </c>
      <c r="P27" s="38">
        <v>0.000022872479183267343</v>
      </c>
      <c r="Q27" s="38">
        <v>0.00007350756001115432</v>
      </c>
      <c r="R27" s="38">
        <v>0.00003634499504173789</v>
      </c>
      <c r="S27" s="38">
        <v>0.000010699698478195381</v>
      </c>
      <c r="T27" s="38">
        <v>0.000018277989319665406</v>
      </c>
      <c r="U27" s="38">
        <v>0.00001609778683615454</v>
      </c>
      <c r="V27" s="38">
        <v>0.000015701485726720304</v>
      </c>
      <c r="W27" s="38">
        <v>0.000015263119801371527</v>
      </c>
      <c r="X27" s="38">
        <v>0.000017750573650823117</v>
      </c>
      <c r="Y27" s="38">
        <v>0.000014602518295909261</v>
      </c>
      <c r="Z27" s="38">
        <v>0.00003137933452997097</v>
      </c>
      <c r="AA27" s="38">
        <v>0.00002959051839102199</v>
      </c>
      <c r="AB27" s="38">
        <v>0.00007395617234560707</v>
      </c>
      <c r="AC27" s="38">
        <v>0.000014268728386668437</v>
      </c>
      <c r="AD27" s="38">
        <v>0.000011535963257796986</v>
      </c>
      <c r="AE27" s="38">
        <v>0.00000930555484040596</v>
      </c>
      <c r="AF27" s="38">
        <v>0.000008284980357987402</v>
      </c>
      <c r="AG27" s="38">
        <v>0.000017101857799723733</v>
      </c>
      <c r="AH27" s="38">
        <v>0.000023669888263146884</v>
      </c>
      <c r="AI27" s="38">
        <v>0.00003254648913093094</v>
      </c>
      <c r="AJ27" s="38">
        <v>0.000013327589028660076</v>
      </c>
      <c r="AK27" s="38">
        <v>0.000014881010247758088</v>
      </c>
      <c r="AL27" s="38">
        <v>0.000010649513491542405</v>
      </c>
      <c r="AM27" s="38">
        <v>0.000011779525321997188</v>
      </c>
      <c r="AN27" s="38">
        <v>0.000013571135423382157</v>
      </c>
      <c r="AO27" s="38">
        <v>0.0000142988461239288</v>
      </c>
      <c r="AP27" s="38">
        <v>0.00001605715836801195</v>
      </c>
      <c r="AQ27" s="38">
        <v>0.000006174566860423915</v>
      </c>
      <c r="AR27" s="38">
        <v>0.00001055352950026041</v>
      </c>
      <c r="AS27" s="38">
        <v>0.000012544706233858506</v>
      </c>
      <c r="AT27" s="38">
        <v>0.0000036710315767499213</v>
      </c>
      <c r="AU27" s="38">
        <v>0.000012466179074205416</v>
      </c>
      <c r="AV27" s="38">
        <v>0.000011666268260300917</v>
      </c>
      <c r="AW27" s="38">
        <v>0.000010884330081900602</v>
      </c>
      <c r="AX27" s="38">
        <v>0.000015077459355785089</v>
      </c>
      <c r="AY27" s="38">
        <v>0.000013906645268185566</v>
      </c>
      <c r="AZ27" s="38">
        <v>0.00001257493968282987</v>
      </c>
      <c r="BA27" s="38">
        <v>0.000006545973460606087</v>
      </c>
      <c r="BB27" s="38">
        <v>0.000021256709555260384</v>
      </c>
      <c r="BC27" s="38">
        <v>0.000013804434825637441</v>
      </c>
      <c r="BD27" s="38">
        <v>0.000009139876605192718</v>
      </c>
      <c r="BE27" s="38">
        <v>0.000004541044997725202</v>
      </c>
      <c r="BF27" s="38">
        <v>0.000008301869812503776</v>
      </c>
      <c r="BG27" s="38">
        <v>0.000007674115300390984</v>
      </c>
      <c r="BH27" s="38">
        <v>0.000014009873355266019</v>
      </c>
      <c r="BI27" s="38">
        <v>0.000014302997099767869</v>
      </c>
      <c r="BJ27" s="38">
        <v>0.000009980382999705917</v>
      </c>
      <c r="BK27" s="38">
        <v>0.00001920103519759658</v>
      </c>
      <c r="BL27" s="38">
        <v>0.000011503992934123423</v>
      </c>
      <c r="BM27" s="38">
        <v>0</v>
      </c>
      <c r="BN27" s="38">
        <v>0</v>
      </c>
    </row>
    <row r="28" spans="1:66" x14ac:dyDescent="0.25">
      <c r="A28" s="36" t="s">
        <v>273</v>
      </c>
      <c r="B28" s="27" t="s">
        <v>340</v>
      </c>
      <c r="C28" s="38">
        <v>0.00015062787411814497</v>
      </c>
      <c r="D28" s="38">
        <v>0.00008695194166024385</v>
      </c>
      <c r="E28" s="38">
        <v>0.00015025339627229586</v>
      </c>
      <c r="F28" s="38">
        <v>0.00020968650681398314</v>
      </c>
      <c r="G28" s="38">
        <v>0.00022552362114732684</v>
      </c>
      <c r="H28" s="38">
        <v>0.00021365398660898815</v>
      </c>
      <c r="I28" s="38">
        <v>0.00023872973017850495</v>
      </c>
      <c r="J28" s="38">
        <v>0.0008882150238500336</v>
      </c>
      <c r="K28" s="38">
        <v>0.0002929614498903953</v>
      </c>
      <c r="L28" s="38">
        <v>0.0001719395710453315</v>
      </c>
      <c r="M28" s="38">
        <v>0.0003456718274675695</v>
      </c>
      <c r="N28" s="38">
        <v>0.00018941072796837543</v>
      </c>
      <c r="O28" s="38">
        <v>0.001067026395074256</v>
      </c>
      <c r="P28" s="38">
        <v>0.00035705099562687254</v>
      </c>
      <c r="Q28" s="38">
        <v>0.004069453075914156</v>
      </c>
      <c r="R28" s="38">
        <v>0.0013972853824621614</v>
      </c>
      <c r="S28" s="38">
        <v>0.00018800250875691533</v>
      </c>
      <c r="T28" s="38">
        <v>0.0008762188511736503</v>
      </c>
      <c r="U28" s="38">
        <v>0.0004772944336879205</v>
      </c>
      <c r="V28" s="38">
        <v>0.00043660443036464957</v>
      </c>
      <c r="W28" s="38">
        <v>0.0003324841218909837</v>
      </c>
      <c r="X28" s="38">
        <v>0.00037639068928434357</v>
      </c>
      <c r="Y28" s="38">
        <v>0.0003328389035685417</v>
      </c>
      <c r="Z28" s="38">
        <v>0.0002862870443585473</v>
      </c>
      <c r="AA28" s="38">
        <v>0.0005361751577907552</v>
      </c>
      <c r="AB28" s="38">
        <v>0.005402428476816387</v>
      </c>
      <c r="AC28" s="38">
        <v>0.00031980613860615564</v>
      </c>
      <c r="AD28" s="38">
        <v>0.00015780910777654747</v>
      </c>
      <c r="AE28" s="38">
        <v>0.0001339765238961294</v>
      </c>
      <c r="AF28" s="38">
        <v>0.00012300989385103452</v>
      </c>
      <c r="AG28" s="38">
        <v>0.00013237929662045805</v>
      </c>
      <c r="AH28" s="38">
        <v>0.00008777116724780531</v>
      </c>
      <c r="AI28" s="38">
        <v>0.00017181438807912177</v>
      </c>
      <c r="AJ28" s="38">
        <v>0.00012684372895909162</v>
      </c>
      <c r="AK28" s="38">
        <v>0.00009997460373652113</v>
      </c>
      <c r="AL28" s="38">
        <v>0.00014685484200747953</v>
      </c>
      <c r="AM28" s="38">
        <v>0.00012101814917262851</v>
      </c>
      <c r="AN28" s="38">
        <v>0.00012193049349440291</v>
      </c>
      <c r="AO28" s="38">
        <v>0.00014302013393206498</v>
      </c>
      <c r="AP28" s="38">
        <v>0.00011691655008509381</v>
      </c>
      <c r="AQ28" s="38">
        <v>0.00004525399857773667</v>
      </c>
      <c r="AR28" s="38">
        <v>0.00005819188315833847</v>
      </c>
      <c r="AS28" s="38">
        <v>0.00007231071881305325</v>
      </c>
      <c r="AT28" s="38">
        <v>0.00006965836496930443</v>
      </c>
      <c r="AU28" s="38">
        <v>0.0000999519801488834</v>
      </c>
      <c r="AV28" s="38">
        <v>0.00013402465570341315</v>
      </c>
      <c r="AW28" s="38">
        <v>0.00008883720552866706</v>
      </c>
      <c r="AX28" s="38">
        <v>0.00014883898922034926</v>
      </c>
      <c r="AY28" s="38">
        <v>0.0001668399551174372</v>
      </c>
      <c r="AZ28" s="38">
        <v>0.00010139851764155956</v>
      </c>
      <c r="BA28" s="38">
        <v>0.000037667088251053055</v>
      </c>
      <c r="BB28" s="38">
        <v>0.0001290986067810998</v>
      </c>
      <c r="BC28" s="38">
        <v>0.00016500201434482354</v>
      </c>
      <c r="BD28" s="38">
        <v>0.00013091925125594556</v>
      </c>
      <c r="BE28" s="38">
        <v>0.000044056845202463566</v>
      </c>
      <c r="BF28" s="38">
        <v>0.0001101887041182386</v>
      </c>
      <c r="BG28" s="38">
        <v>0.00010315733973437338</v>
      </c>
      <c r="BH28" s="38">
        <v>0.00015974087478143513</v>
      </c>
      <c r="BI28" s="38">
        <v>0.00016531639051093792</v>
      </c>
      <c r="BJ28" s="38">
        <v>0.00011656368168864709</v>
      </c>
      <c r="BK28" s="38">
        <v>0.00013558065190973193</v>
      </c>
      <c r="BL28" s="38">
        <v>0.0001225837549596139</v>
      </c>
      <c r="BM28" s="38">
        <v>0</v>
      </c>
      <c r="BN28" s="38">
        <v>0</v>
      </c>
    </row>
    <row r="29" spans="1:66" x14ac:dyDescent="0.25">
      <c r="A29" s="36" t="s">
        <v>274</v>
      </c>
      <c r="B29" s="27" t="s">
        <v>341</v>
      </c>
      <c r="C29" s="38">
        <v>0.00011392513873213314</v>
      </c>
      <c r="D29" s="38">
        <v>0.00010182622628364857</v>
      </c>
      <c r="E29" s="38">
        <v>0.000142681940031862</v>
      </c>
      <c r="F29" s="38">
        <v>0.00012471152499362106</v>
      </c>
      <c r="G29" s="38">
        <v>0.00014160633714039436</v>
      </c>
      <c r="H29" s="38">
        <v>0.00012048996624057643</v>
      </c>
      <c r="I29" s="38">
        <v>0.00014803069457892116</v>
      </c>
      <c r="J29" s="38">
        <v>0.0001471341614314334</v>
      </c>
      <c r="K29" s="38">
        <v>0.00011788320507217452</v>
      </c>
      <c r="L29" s="38">
        <v>0.00025080594114165755</v>
      </c>
      <c r="M29" s="38">
        <v>0.00016083679078929055</v>
      </c>
      <c r="N29" s="38">
        <v>0.00021454577652048573</v>
      </c>
      <c r="O29" s="38">
        <v>0.00016652561307273434</v>
      </c>
      <c r="P29" s="38">
        <v>0.00019061048088988525</v>
      </c>
      <c r="Q29" s="38">
        <v>0.00023687457967327667</v>
      </c>
      <c r="R29" s="38">
        <v>0.0001898382759861766</v>
      </c>
      <c r="S29" s="38">
        <v>0.00014797955171666775</v>
      </c>
      <c r="T29" s="38">
        <v>0.00016156840891214103</v>
      </c>
      <c r="U29" s="38">
        <v>0.0001941083338669332</v>
      </c>
      <c r="V29" s="38">
        <v>0.00014955732858679547</v>
      </c>
      <c r="W29" s="38">
        <v>0.00015776938090904466</v>
      </c>
      <c r="X29" s="38">
        <v>0.00015053151338362877</v>
      </c>
      <c r="Y29" s="38">
        <v>0.00018585553679547245</v>
      </c>
      <c r="Z29" s="38">
        <v>0.0001876426958789706</v>
      </c>
      <c r="AA29" s="38">
        <v>0.0001423651068328761</v>
      </c>
      <c r="AB29" s="38">
        <v>0.00017359370329889757</v>
      </c>
      <c r="AC29" s="38">
        <v>0.000518657204198057</v>
      </c>
      <c r="AD29" s="38">
        <v>0.00008891906839752454</v>
      </c>
      <c r="AE29" s="38">
        <v>0.00009479743013566214</v>
      </c>
      <c r="AF29" s="38">
        <v>0.00007473923421095024</v>
      </c>
      <c r="AG29" s="38">
        <v>0.00011753966685510582</v>
      </c>
      <c r="AH29" s="38">
        <v>0.00026171967580171005</v>
      </c>
      <c r="AI29" s="38">
        <v>0.00033389292856417436</v>
      </c>
      <c r="AJ29" s="38">
        <v>0.00015466954678123486</v>
      </c>
      <c r="AK29" s="38">
        <v>0.00009967435925550538</v>
      </c>
      <c r="AL29" s="38">
        <v>0.00008859677738486184</v>
      </c>
      <c r="AM29" s="38">
        <v>0.00012403430020670452</v>
      </c>
      <c r="AN29" s="38">
        <v>0.00011782043691777482</v>
      </c>
      <c r="AO29" s="38">
        <v>0.00011686595352835596</v>
      </c>
      <c r="AP29" s="38">
        <v>0.00013286054056001046</v>
      </c>
      <c r="AQ29" s="38">
        <v>0.000043958163031613195</v>
      </c>
      <c r="AR29" s="38">
        <v>0.00006934936729341036</v>
      </c>
      <c r="AS29" s="38">
        <v>0.00007695841668787083</v>
      </c>
      <c r="AT29" s="38">
        <v>0.00007097424541282091</v>
      </c>
      <c r="AU29" s="38">
        <v>0.00008581316912183814</v>
      </c>
      <c r="AV29" s="38">
        <v>0.00014781019366558965</v>
      </c>
      <c r="AW29" s="38">
        <v>0.00010622483106722131</v>
      </c>
      <c r="AX29" s="38">
        <v>0.0001091865616568407</v>
      </c>
      <c r="AY29" s="38">
        <v>0.00009400215116734606</v>
      </c>
      <c r="AZ29" s="38">
        <v>0.00009920348179900287</v>
      </c>
      <c r="BA29" s="38">
        <v>0.00004143935490034472</v>
      </c>
      <c r="BB29" s="38">
        <v>0.000151434759223954</v>
      </c>
      <c r="BC29" s="38">
        <v>0.00009544574073567475</v>
      </c>
      <c r="BD29" s="38">
        <v>0.00010442353559608942</v>
      </c>
      <c r="BE29" s="38">
        <v>0.000041542952108845205</v>
      </c>
      <c r="BF29" s="38">
        <v>0.00005980160684366378</v>
      </c>
      <c r="BG29" s="38">
        <v>0.00005526336850341377</v>
      </c>
      <c r="BH29" s="38">
        <v>0.00009688839257047083</v>
      </c>
      <c r="BI29" s="38">
        <v>0.00010233923943010713</v>
      </c>
      <c r="BJ29" s="38">
        <v>0.00007445963209902275</v>
      </c>
      <c r="BK29" s="38">
        <v>0.00011329825961837974</v>
      </c>
      <c r="BL29" s="38">
        <v>0.00006739811167475598</v>
      </c>
      <c r="BM29" s="38">
        <v>0</v>
      </c>
      <c r="BN29" s="38">
        <v>0</v>
      </c>
    </row>
    <row r="30" spans="1:66" x14ac:dyDescent="0.25">
      <c r="A30" s="36" t="s">
        <v>275</v>
      </c>
      <c r="B30" s="27" t="s">
        <v>342</v>
      </c>
      <c r="C30" s="38">
        <v>0.0007597906610987408</v>
      </c>
      <c r="D30" s="38">
        <v>0.0010388900293790708</v>
      </c>
      <c r="E30" s="38">
        <v>0.0032954533190394015</v>
      </c>
      <c r="F30" s="38">
        <v>0.001026322535594172</v>
      </c>
      <c r="G30" s="38">
        <v>0.0006790821758476438</v>
      </c>
      <c r="H30" s="38">
        <v>0.0008610552405922239</v>
      </c>
      <c r="I30" s="38">
        <v>0.001221546747664047</v>
      </c>
      <c r="J30" s="38">
        <v>0.0011012605994120217</v>
      </c>
      <c r="K30" s="38">
        <v>0.0015625382690011447</v>
      </c>
      <c r="L30" s="38">
        <v>0.00048255062570224657</v>
      </c>
      <c r="M30" s="38">
        <v>0.000822985420272479</v>
      </c>
      <c r="N30" s="38">
        <v>0.0008130117889223711</v>
      </c>
      <c r="O30" s="38">
        <v>0.0009135216535466618</v>
      </c>
      <c r="P30" s="38">
        <v>0.0010498036741650337</v>
      </c>
      <c r="Q30" s="38">
        <v>0.0008516521585024204</v>
      </c>
      <c r="R30" s="38">
        <v>0.000747523720882469</v>
      </c>
      <c r="S30" s="38">
        <v>0.0006694250030767963</v>
      </c>
      <c r="T30" s="38">
        <v>0.0007998948268192747</v>
      </c>
      <c r="U30" s="38">
        <v>0.0006756164888434362</v>
      </c>
      <c r="V30" s="38">
        <v>0.0011149231997348672</v>
      </c>
      <c r="W30" s="38">
        <v>0.00090225769417756</v>
      </c>
      <c r="X30" s="38">
        <v>0.0009263670276676405</v>
      </c>
      <c r="Y30" s="38">
        <v>0.0008829499700501091</v>
      </c>
      <c r="Z30" s="38">
        <v>0.0004359101180694284</v>
      </c>
      <c r="AA30" s="38">
        <v>0.001470787777063169</v>
      </c>
      <c r="AB30" s="38">
        <v>0.0011581700701290376</v>
      </c>
      <c r="AC30" s="38">
        <v>0.0005978653937015591</v>
      </c>
      <c r="AD30" s="38">
        <v>0.0022396183168860023</v>
      </c>
      <c r="AE30" s="38">
        <v>0.0005083017106043202</v>
      </c>
      <c r="AF30" s="38">
        <v>0.0005018990991665372</v>
      </c>
      <c r="AG30" s="38">
        <v>0.0013771980143277808</v>
      </c>
      <c r="AH30" s="38">
        <v>0.0009142847191843103</v>
      </c>
      <c r="AI30" s="38">
        <v>0.0019737376149639484</v>
      </c>
      <c r="AJ30" s="38">
        <v>0.001231384174974068</v>
      </c>
      <c r="AK30" s="38">
        <v>0.002921737741134487</v>
      </c>
      <c r="AL30" s="38">
        <v>0.0004625300251005091</v>
      </c>
      <c r="AM30" s="38">
        <v>0.000738006443682282</v>
      </c>
      <c r="AN30" s="38">
        <v>0.0010632443890198776</v>
      </c>
      <c r="AO30" s="38">
        <v>0.0009498278586442951</v>
      </c>
      <c r="AP30" s="38">
        <v>0.0005210404841235924</v>
      </c>
      <c r="AQ30" s="38">
        <v>0.00039172835323114864</v>
      </c>
      <c r="AR30" s="38">
        <v>0.000724838304301439</v>
      </c>
      <c r="AS30" s="38">
        <v>0.0007596415230845419</v>
      </c>
      <c r="AT30" s="38">
        <v>0.00014416806772211233</v>
      </c>
      <c r="AU30" s="38">
        <v>0.0004435010468794627</v>
      </c>
      <c r="AV30" s="38">
        <v>0.0005597805300100485</v>
      </c>
      <c r="AW30" s="38">
        <v>0.0005774581079293869</v>
      </c>
      <c r="AX30" s="38">
        <v>0.0009278776800373708</v>
      </c>
      <c r="AY30" s="38">
        <v>0.0008808544485695461</v>
      </c>
      <c r="AZ30" s="38">
        <v>0.0012266150661995137</v>
      </c>
      <c r="BA30" s="38">
        <v>0.0005685484222531318</v>
      </c>
      <c r="BB30" s="38">
        <v>0.0015842277226852965</v>
      </c>
      <c r="BC30" s="38">
        <v>0.0005922025411396512</v>
      </c>
      <c r="BD30" s="38">
        <v>0.00033153978829562035</v>
      </c>
      <c r="BE30" s="38">
        <v>0.00022779942521623765</v>
      </c>
      <c r="BF30" s="38">
        <v>0.0003551631734545762</v>
      </c>
      <c r="BG30" s="38">
        <v>0.000396751716252916</v>
      </c>
      <c r="BH30" s="38">
        <v>0.0006500801640902164</v>
      </c>
      <c r="BI30" s="38">
        <v>0.0007906566245124272</v>
      </c>
      <c r="BJ30" s="38">
        <v>0.0006811946180671503</v>
      </c>
      <c r="BK30" s="38">
        <v>0.0018716669917234598</v>
      </c>
      <c r="BL30" s="38">
        <v>0.0007907651390934552</v>
      </c>
      <c r="BM30" s="38">
        <v>0</v>
      </c>
      <c r="BN30" s="38">
        <v>0</v>
      </c>
    </row>
    <row r="31" spans="1:66" x14ac:dyDescent="0.25">
      <c r="A31" s="36" t="s">
        <v>276</v>
      </c>
      <c r="B31" s="27" t="s">
        <v>343</v>
      </c>
      <c r="C31" s="38">
        <v>0.016908442235747</v>
      </c>
      <c r="D31" s="38">
        <v>0.00873570605872681</v>
      </c>
      <c r="E31" s="38">
        <v>0.0179071567246323</v>
      </c>
      <c r="F31" s="38">
        <v>0.00851377599378468</v>
      </c>
      <c r="G31" s="38">
        <v>0.031668672721374226</v>
      </c>
      <c r="H31" s="38">
        <v>0.030966814416462176</v>
      </c>
      <c r="I31" s="38">
        <v>0.02204165003545243</v>
      </c>
      <c r="J31" s="38">
        <v>0.022243067912657337</v>
      </c>
      <c r="K31" s="38">
        <v>0.016426475185759386</v>
      </c>
      <c r="L31" s="38">
        <v>0.010302060185121639</v>
      </c>
      <c r="M31" s="38">
        <v>0.026214584386907682</v>
      </c>
      <c r="N31" s="38">
        <v>0.03375130095046511</v>
      </c>
      <c r="O31" s="38">
        <v>0.02550633731257656</v>
      </c>
      <c r="P31" s="38">
        <v>0.019524414509800646</v>
      </c>
      <c r="Q31" s="38">
        <v>0.018649551224915396</v>
      </c>
      <c r="R31" s="38">
        <v>0.0189111771090039</v>
      </c>
      <c r="S31" s="38">
        <v>0.037729886735808064</v>
      </c>
      <c r="T31" s="38">
        <v>0.024638989182493843</v>
      </c>
      <c r="U31" s="38">
        <v>0.02305006338899027</v>
      </c>
      <c r="V31" s="38">
        <v>0.02206815162011133</v>
      </c>
      <c r="W31" s="38">
        <v>0.018553955723903344</v>
      </c>
      <c r="X31" s="38">
        <v>0.033773520589046216</v>
      </c>
      <c r="Y31" s="38">
        <v>0.018986410550629433</v>
      </c>
      <c r="Z31" s="38">
        <v>0.01188353631457231</v>
      </c>
      <c r="AA31" s="38">
        <v>0.009389865796030038</v>
      </c>
      <c r="AB31" s="38">
        <v>0.014793598630977007</v>
      </c>
      <c r="AC31" s="38">
        <v>0.013823457754773201</v>
      </c>
      <c r="AD31" s="38">
        <v>0.012692281308970283</v>
      </c>
      <c r="AE31" s="38">
        <v>0.032308148196857296</v>
      </c>
      <c r="AF31" s="38">
        <v>0.014407060340733996</v>
      </c>
      <c r="AG31" s="38">
        <v>0.009230280649496516</v>
      </c>
      <c r="AH31" s="38">
        <v>0.01364082047909158</v>
      </c>
      <c r="AI31" s="38">
        <v>0.024889955632543162</v>
      </c>
      <c r="AJ31" s="38">
        <v>0.011134238290597426</v>
      </c>
      <c r="AK31" s="38">
        <v>0.00868424446519949</v>
      </c>
      <c r="AL31" s="38">
        <v>0.014241370012218282</v>
      </c>
      <c r="AM31" s="38">
        <v>0.06778900353483076</v>
      </c>
      <c r="AN31" s="38">
        <v>0.013959873983046997</v>
      </c>
      <c r="AO31" s="38">
        <v>0.014478916219439277</v>
      </c>
      <c r="AP31" s="38">
        <v>0.048670711356370744</v>
      </c>
      <c r="AQ31" s="38">
        <v>0.004867499309451815</v>
      </c>
      <c r="AR31" s="38">
        <v>0.00640465964222818</v>
      </c>
      <c r="AS31" s="38">
        <v>0.010369540736851087</v>
      </c>
      <c r="AT31" s="38">
        <v>0.00242030977283815</v>
      </c>
      <c r="AU31" s="38">
        <v>0.009723584297956549</v>
      </c>
      <c r="AV31" s="38">
        <v>0.009007600344432926</v>
      </c>
      <c r="AW31" s="38">
        <v>0.008665171250392307</v>
      </c>
      <c r="AX31" s="38">
        <v>0.016380293872660694</v>
      </c>
      <c r="AY31" s="38">
        <v>0.00990221380703892</v>
      </c>
      <c r="AZ31" s="38">
        <v>0.010210031589812636</v>
      </c>
      <c r="BA31" s="38">
        <v>0.0035951632364573066</v>
      </c>
      <c r="BB31" s="38">
        <v>0.01718123312635906</v>
      </c>
      <c r="BC31" s="38">
        <v>0.009674624477813658</v>
      </c>
      <c r="BD31" s="38">
        <v>0.004714198589147908</v>
      </c>
      <c r="BE31" s="38">
        <v>0.0035003782431178767</v>
      </c>
      <c r="BF31" s="38">
        <v>0.00825021241607029</v>
      </c>
      <c r="BG31" s="38">
        <v>0.005385016974044612</v>
      </c>
      <c r="BH31" s="38">
        <v>0.010743436623016798</v>
      </c>
      <c r="BI31" s="38">
        <v>0.009995985090817163</v>
      </c>
      <c r="BJ31" s="38">
        <v>0.007013597644404183</v>
      </c>
      <c r="BK31" s="38">
        <v>0.013543554604337937</v>
      </c>
      <c r="BL31" s="38">
        <v>0.0063960708075880765</v>
      </c>
      <c r="BM31" s="38">
        <v>0</v>
      </c>
      <c r="BN31" s="38">
        <v>0</v>
      </c>
    </row>
    <row r="32" spans="1:66" x14ac:dyDescent="0.25">
      <c r="A32" s="36" t="s">
        <v>277</v>
      </c>
      <c r="B32" s="27" t="s">
        <v>344</v>
      </c>
      <c r="C32" s="38">
        <v>0.004387644711475332</v>
      </c>
      <c r="D32" s="38">
        <v>0.01031182967876099</v>
      </c>
      <c r="E32" s="38">
        <v>0.03259299897902056</v>
      </c>
      <c r="F32" s="38">
        <v>0.00939082877811975</v>
      </c>
      <c r="G32" s="38">
        <v>0.0042055557662829535</v>
      </c>
      <c r="H32" s="38">
        <v>0.007232476735489291</v>
      </c>
      <c r="I32" s="38">
        <v>0.00946977124488302</v>
      </c>
      <c r="J32" s="38">
        <v>0.009220918392604796</v>
      </c>
      <c r="K32" s="38">
        <v>0.01617172075305372</v>
      </c>
      <c r="L32" s="38">
        <v>0.004059365046042504</v>
      </c>
      <c r="M32" s="38">
        <v>0.005105051015964668</v>
      </c>
      <c r="N32" s="38">
        <v>0.005307996391954672</v>
      </c>
      <c r="O32" s="38">
        <v>0.006651959707187503</v>
      </c>
      <c r="P32" s="38">
        <v>0.007089466534034344</v>
      </c>
      <c r="Q32" s="38">
        <v>0.006479263236390204</v>
      </c>
      <c r="R32" s="38">
        <v>0.005060709786802888</v>
      </c>
      <c r="S32" s="38">
        <v>0.004867017144692517</v>
      </c>
      <c r="T32" s="38">
        <v>0.005806181143302691</v>
      </c>
      <c r="U32" s="38">
        <v>0.004084931784215814</v>
      </c>
      <c r="V32" s="38">
        <v>0.0040413799902188794</v>
      </c>
      <c r="W32" s="38">
        <v>0.007097640892796252</v>
      </c>
      <c r="X32" s="38">
        <v>0.006479803812036155</v>
      </c>
      <c r="Y32" s="38">
        <v>0.006839944226437791</v>
      </c>
      <c r="Z32" s="38">
        <v>0.003118725200382208</v>
      </c>
      <c r="AA32" s="38">
        <v>0.010225365923862986</v>
      </c>
      <c r="AB32" s="38">
        <v>0.007196958689962363</v>
      </c>
      <c r="AC32" s="38">
        <v>0.003058676703974908</v>
      </c>
      <c r="AD32" s="38">
        <v>0.004416610345016121</v>
      </c>
      <c r="AE32" s="38">
        <v>0.0022874512429893732</v>
      </c>
      <c r="AF32" s="38">
        <v>0.0035011625289434493</v>
      </c>
      <c r="AG32" s="38">
        <v>0.0037864393815831075</v>
      </c>
      <c r="AH32" s="38">
        <v>0.008501527540305647</v>
      </c>
      <c r="AI32" s="38">
        <v>0.010641549830721585</v>
      </c>
      <c r="AJ32" s="38">
        <v>0.004040749541710899</v>
      </c>
      <c r="AK32" s="38">
        <v>0.00873626224849059</v>
      </c>
      <c r="AL32" s="38">
        <v>0.0032664578174419383</v>
      </c>
      <c r="AM32" s="38">
        <v>0.006175183277228032</v>
      </c>
      <c r="AN32" s="38">
        <v>0.011034692817027143</v>
      </c>
      <c r="AO32" s="38">
        <v>0.00596221726979073</v>
      </c>
      <c r="AP32" s="38">
        <v>0.002691802817676761</v>
      </c>
      <c r="AQ32" s="38">
        <v>0.0022215825992593693</v>
      </c>
      <c r="AR32" s="38">
        <v>0.004830592654290378</v>
      </c>
      <c r="AS32" s="38">
        <v>0.005259663578200856</v>
      </c>
      <c r="AT32" s="38">
        <v>0.0009682920750948903</v>
      </c>
      <c r="AU32" s="38">
        <v>0.002530217589872163</v>
      </c>
      <c r="AV32" s="38">
        <v>0.00406539887686116</v>
      </c>
      <c r="AW32" s="38">
        <v>0.005836511091376698</v>
      </c>
      <c r="AX32" s="38">
        <v>0.008885955404919932</v>
      </c>
      <c r="AY32" s="38">
        <v>0.007473319338993956</v>
      </c>
      <c r="AZ32" s="38">
        <v>0.004820804993448109</v>
      </c>
      <c r="BA32" s="38">
        <v>0.0038692258489823085</v>
      </c>
      <c r="BB32" s="38">
        <v>0.013346260501595672</v>
      </c>
      <c r="BC32" s="38">
        <v>0.0033173373077093767</v>
      </c>
      <c r="BD32" s="38">
        <v>0.0017946644133601647</v>
      </c>
      <c r="BE32" s="38">
        <v>0.001750354145209258</v>
      </c>
      <c r="BF32" s="38">
        <v>0.00225358968545638</v>
      </c>
      <c r="BG32" s="38">
        <v>0.002847007353055446</v>
      </c>
      <c r="BH32" s="38">
        <v>0.006545518736146171</v>
      </c>
      <c r="BI32" s="38">
        <v>0.007426273187884607</v>
      </c>
      <c r="BJ32" s="38">
        <v>0.006158930179794601</v>
      </c>
      <c r="BK32" s="38">
        <v>0.021810088188409415</v>
      </c>
      <c r="BL32" s="38">
        <v>0.006250461142207986</v>
      </c>
      <c r="BM32" s="38">
        <v>0</v>
      </c>
      <c r="BN32" s="38">
        <v>0</v>
      </c>
    </row>
    <row r="33" spans="1:66" x14ac:dyDescent="0.25">
      <c r="A33" s="36" t="s">
        <v>278</v>
      </c>
      <c r="B33" s="27" t="s">
        <v>345</v>
      </c>
      <c r="C33" s="38">
        <v>0.0044377465938591175</v>
      </c>
      <c r="D33" s="38">
        <v>0.002973607956942425</v>
      </c>
      <c r="E33" s="38">
        <v>0.0040164050742156985</v>
      </c>
      <c r="F33" s="38">
        <v>0.004158482134528751</v>
      </c>
      <c r="G33" s="38">
        <v>0.0076246933479316445</v>
      </c>
      <c r="H33" s="38">
        <v>0.007934306134846724</v>
      </c>
      <c r="I33" s="38">
        <v>0.006852083844421575</v>
      </c>
      <c r="J33" s="38">
        <v>0.009330134375860003</v>
      </c>
      <c r="K33" s="38">
        <v>0.005178760486831579</v>
      </c>
      <c r="L33" s="38">
        <v>0.02626258143227657</v>
      </c>
      <c r="M33" s="38">
        <v>0.012109839570588025</v>
      </c>
      <c r="N33" s="38">
        <v>0.004062325452279604</v>
      </c>
      <c r="O33" s="38">
        <v>0.010135693895427242</v>
      </c>
      <c r="P33" s="38">
        <v>0.009058528042226503</v>
      </c>
      <c r="Q33" s="38">
        <v>0.016377620310654414</v>
      </c>
      <c r="R33" s="38">
        <v>0.0071861332257692565</v>
      </c>
      <c r="S33" s="38">
        <v>0.005346541441276511</v>
      </c>
      <c r="T33" s="38">
        <v>0.008438197319830002</v>
      </c>
      <c r="U33" s="38">
        <v>0.006052474056945052</v>
      </c>
      <c r="V33" s="38">
        <v>0.008734277775252522</v>
      </c>
      <c r="W33" s="38">
        <v>0.006539225930788418</v>
      </c>
      <c r="X33" s="38">
        <v>0.0068477439962907165</v>
      </c>
      <c r="Y33" s="38">
        <v>0.004641556123770603</v>
      </c>
      <c r="Z33" s="38">
        <v>0.007085446712322799</v>
      </c>
      <c r="AA33" s="38">
        <v>0.0025010872430775823</v>
      </c>
      <c r="AB33" s="38">
        <v>0.004008161452353832</v>
      </c>
      <c r="AC33" s="38">
        <v>0.004978775427402285</v>
      </c>
      <c r="AD33" s="38">
        <v>0.0036522096983999425</v>
      </c>
      <c r="AE33" s="38">
        <v>0.0038408772929245947</v>
      </c>
      <c r="AF33" s="38">
        <v>0.0024177366553647986</v>
      </c>
      <c r="AG33" s="38">
        <v>0.009763498403437224</v>
      </c>
      <c r="AH33" s="38">
        <v>0.005520347857523488</v>
      </c>
      <c r="AI33" s="38">
        <v>0.006591523909085395</v>
      </c>
      <c r="AJ33" s="38">
        <v>0.00903775006110907</v>
      </c>
      <c r="AK33" s="38">
        <v>0.003976968014697652</v>
      </c>
      <c r="AL33" s="38">
        <v>0.002754390313903925</v>
      </c>
      <c r="AM33" s="38">
        <v>0.0037616122870821555</v>
      </c>
      <c r="AN33" s="38">
        <v>0.002731959559305077</v>
      </c>
      <c r="AO33" s="38">
        <v>0.0022777131201870394</v>
      </c>
      <c r="AP33" s="38">
        <v>0.0014610549756546194</v>
      </c>
      <c r="AQ33" s="38">
        <v>0.000670685421789394</v>
      </c>
      <c r="AR33" s="38">
        <v>0.0009039866291986608</v>
      </c>
      <c r="AS33" s="38">
        <v>0.0011874526112150548</v>
      </c>
      <c r="AT33" s="38">
        <v>0.0006453455785515561</v>
      </c>
      <c r="AU33" s="38">
        <v>0.0012889857658940247</v>
      </c>
      <c r="AV33" s="38">
        <v>0.0018873382138089548</v>
      </c>
      <c r="AW33" s="38">
        <v>0.0017093911898329657</v>
      </c>
      <c r="AX33" s="38">
        <v>0.002635522622300336</v>
      </c>
      <c r="AY33" s="38">
        <v>0.0020789877576143506</v>
      </c>
      <c r="AZ33" s="38">
        <v>0.00175641564493504</v>
      </c>
      <c r="BA33" s="38">
        <v>0.0006262057312927338</v>
      </c>
      <c r="BB33" s="38">
        <v>0.003752825769553787</v>
      </c>
      <c r="BC33" s="38">
        <v>0.0018330033428301255</v>
      </c>
      <c r="BD33" s="38">
        <v>0.001456445454738096</v>
      </c>
      <c r="BE33" s="38">
        <v>0.0009195355110734556</v>
      </c>
      <c r="BF33" s="38">
        <v>0.0020181706104772973</v>
      </c>
      <c r="BG33" s="38">
        <v>0.0012186785924392341</v>
      </c>
      <c r="BH33" s="38">
        <v>0.0017622101539355413</v>
      </c>
      <c r="BI33" s="38">
        <v>0.002102702549727347</v>
      </c>
      <c r="BJ33" s="38">
        <v>0.0018927097753272525</v>
      </c>
      <c r="BK33" s="38">
        <v>0.00290365183814937</v>
      </c>
      <c r="BL33" s="38">
        <v>0.001680827638457406</v>
      </c>
      <c r="BM33" s="38">
        <v>0</v>
      </c>
      <c r="BN33" s="38">
        <v>0</v>
      </c>
    </row>
    <row r="34" spans="1:66" x14ac:dyDescent="0.25">
      <c r="A34" s="36" t="s">
        <v>136</v>
      </c>
      <c r="B34" s="27" t="s">
        <v>346</v>
      </c>
      <c r="C34" s="38">
        <v>0.0007851788410676262</v>
      </c>
      <c r="D34" s="38">
        <v>0.0012001368120691763</v>
      </c>
      <c r="E34" s="38">
        <v>0.0018237526583991224</v>
      </c>
      <c r="F34" s="38">
        <v>0.001277570145457084</v>
      </c>
      <c r="G34" s="38">
        <v>0.001390579143350167</v>
      </c>
      <c r="H34" s="38">
        <v>0.0010108591870944849</v>
      </c>
      <c r="I34" s="38">
        <v>0.0013087256979336236</v>
      </c>
      <c r="J34" s="38">
        <v>0.0016109900600690364</v>
      </c>
      <c r="K34" s="38">
        <v>0.0008576367540354044</v>
      </c>
      <c r="L34" s="38">
        <v>0.00799558933274818</v>
      </c>
      <c r="M34" s="38">
        <v>0.002369607782297694</v>
      </c>
      <c r="N34" s="38">
        <v>0.0011740526657246252</v>
      </c>
      <c r="O34" s="38">
        <v>0.0012615559678732903</v>
      </c>
      <c r="P34" s="38">
        <v>0.0017440732378140563</v>
      </c>
      <c r="Q34" s="38">
        <v>0.0026557848537854577</v>
      </c>
      <c r="R34" s="38">
        <v>0.0012160520752548872</v>
      </c>
      <c r="S34" s="38">
        <v>0.001399897492271395</v>
      </c>
      <c r="T34" s="38">
        <v>0.0013653851064321476</v>
      </c>
      <c r="U34" s="38">
        <v>0.0011750040908232156</v>
      </c>
      <c r="V34" s="38">
        <v>0.0012328767997662512</v>
      </c>
      <c r="W34" s="38">
        <v>0.0013871673525886836</v>
      </c>
      <c r="X34" s="38">
        <v>0.0009979710103506512</v>
      </c>
      <c r="Y34" s="38">
        <v>0.0008249596869545145</v>
      </c>
      <c r="Z34" s="38">
        <v>0.0010428191433342498</v>
      </c>
      <c r="AA34" s="38">
        <v>0.00047389282713711673</v>
      </c>
      <c r="AB34" s="38">
        <v>0.0009043646864074556</v>
      </c>
      <c r="AC34" s="38">
        <v>0.0008019928043029698</v>
      </c>
      <c r="AD34" s="38">
        <v>0.0007281650689545867</v>
      </c>
      <c r="AE34" s="38">
        <v>0.0010637257132470011</v>
      </c>
      <c r="AF34" s="38">
        <v>0.00040149619775580754</v>
      </c>
      <c r="AG34" s="38">
        <v>0.002001185615284706</v>
      </c>
      <c r="AH34" s="38">
        <v>0.048197101163381176</v>
      </c>
      <c r="AI34" s="38">
        <v>0.002079906432837103</v>
      </c>
      <c r="AJ34" s="38">
        <v>0.0033588848910894925</v>
      </c>
      <c r="AK34" s="38">
        <v>0.00106027020024683</v>
      </c>
      <c r="AL34" s="38">
        <v>0.0005370632112093405</v>
      </c>
      <c r="AM34" s="38">
        <v>0.0009645720289870365</v>
      </c>
      <c r="AN34" s="38">
        <v>0.00046138435722466224</v>
      </c>
      <c r="AO34" s="38">
        <v>0.00047475556139271865</v>
      </c>
      <c r="AP34" s="38">
        <v>0.00025797398780261677</v>
      </c>
      <c r="AQ34" s="38">
        <v>0.00013917278207523854</v>
      </c>
      <c r="AR34" s="38">
        <v>0.00019190512974513076</v>
      </c>
      <c r="AS34" s="38">
        <v>0.00028348661563223253</v>
      </c>
      <c r="AT34" s="38">
        <v>0.00011216375639015479</v>
      </c>
      <c r="AU34" s="38">
        <v>0.0002510939606929411</v>
      </c>
      <c r="AV34" s="38">
        <v>0.000318832716603682</v>
      </c>
      <c r="AW34" s="38">
        <v>0.0002727203888243695</v>
      </c>
      <c r="AX34" s="38">
        <v>0.0004149710403798301</v>
      </c>
      <c r="AY34" s="38">
        <v>0.000389405798568567</v>
      </c>
      <c r="AZ34" s="38">
        <v>0.0005096661439538895</v>
      </c>
      <c r="BA34" s="38">
        <v>0.0001248685585289489</v>
      </c>
      <c r="BB34" s="38">
        <v>0.002541086215539761</v>
      </c>
      <c r="BC34" s="38">
        <v>0.00037296688460093994</v>
      </c>
      <c r="BD34" s="38">
        <v>0.0002879717064443768</v>
      </c>
      <c r="BE34" s="38">
        <v>0.00018187513699564548</v>
      </c>
      <c r="BF34" s="38">
        <v>0.0003502236385103055</v>
      </c>
      <c r="BG34" s="38">
        <v>0.0002537261950721047</v>
      </c>
      <c r="BH34" s="38">
        <v>0.0003513156906636114</v>
      </c>
      <c r="BI34" s="38">
        <v>0.0004093100551927183</v>
      </c>
      <c r="BJ34" s="38">
        <v>0.00029922846081968744</v>
      </c>
      <c r="BK34" s="38">
        <v>0.00045718883059294216</v>
      </c>
      <c r="BL34" s="38">
        <v>0.00030479135846236846</v>
      </c>
      <c r="BM34" s="38">
        <v>0</v>
      </c>
      <c r="BN34" s="38">
        <v>0</v>
      </c>
    </row>
    <row r="35" spans="1:66" x14ac:dyDescent="0.25">
      <c r="A35" s="36" t="s">
        <v>139</v>
      </c>
      <c r="B35" s="27" t="s">
        <v>347</v>
      </c>
      <c r="C35" s="38">
        <v>0.0002282399618781979</v>
      </c>
      <c r="D35" s="38">
        <v>0.000173777734437227</v>
      </c>
      <c r="E35" s="38">
        <v>0.0003054426735956842</v>
      </c>
      <c r="F35" s="38">
        <v>0.00020269698963258374</v>
      </c>
      <c r="G35" s="38">
        <v>0.0003185121293399561</v>
      </c>
      <c r="H35" s="38">
        <v>0.00035855253363804173</v>
      </c>
      <c r="I35" s="38">
        <v>0.0002559468584791257</v>
      </c>
      <c r="J35" s="38">
        <v>0.0003008963297336738</v>
      </c>
      <c r="K35" s="38">
        <v>0.00032211309668669485</v>
      </c>
      <c r="L35" s="38">
        <v>0.0008139829818463438</v>
      </c>
      <c r="M35" s="38">
        <v>0.0005217996895151113</v>
      </c>
      <c r="N35" s="38">
        <v>0.0003707103016933289</v>
      </c>
      <c r="O35" s="38">
        <v>0.00038988981705786915</v>
      </c>
      <c r="P35" s="38">
        <v>0.0003482952407000981</v>
      </c>
      <c r="Q35" s="38">
        <v>0.0004251778913276955</v>
      </c>
      <c r="R35" s="38">
        <v>0.00039818442908101887</v>
      </c>
      <c r="S35" s="38">
        <v>0.0006719350998411437</v>
      </c>
      <c r="T35" s="38">
        <v>0.0007135935804121644</v>
      </c>
      <c r="U35" s="38">
        <v>0.0005647530051608884</v>
      </c>
      <c r="V35" s="38">
        <v>0.0004503916499044142</v>
      </c>
      <c r="W35" s="38">
        <v>0.0011889954584582325</v>
      </c>
      <c r="X35" s="38">
        <v>0.0003590828923712415</v>
      </c>
      <c r="Y35" s="38">
        <v>0.0005061785893155659</v>
      </c>
      <c r="Z35" s="38">
        <v>0.0004920604596118219</v>
      </c>
      <c r="AA35" s="38">
        <v>0.00019924476281305906</v>
      </c>
      <c r="AB35" s="38">
        <v>0.0002463423989820139</v>
      </c>
      <c r="AC35" s="38">
        <v>0.0002497266332153779</v>
      </c>
      <c r="AD35" s="38">
        <v>0.00021446302264776387</v>
      </c>
      <c r="AE35" s="38">
        <v>0.00022669180913419172</v>
      </c>
      <c r="AF35" s="38">
        <v>0.00018270015013621918</v>
      </c>
      <c r="AG35" s="38">
        <v>0.00030504559445662384</v>
      </c>
      <c r="AH35" s="38">
        <v>0.0005977277090085717</v>
      </c>
      <c r="AI35" s="38">
        <v>0.00734428545880914</v>
      </c>
      <c r="AJ35" s="38">
        <v>0.0006313677122886587</v>
      </c>
      <c r="AK35" s="38">
        <v>0.001129833237344432</v>
      </c>
      <c r="AL35" s="38">
        <v>0.00022175809550118957</v>
      </c>
      <c r="AM35" s="38">
        <v>0.0002544895437518995</v>
      </c>
      <c r="AN35" s="38">
        <v>0.0006827860320345773</v>
      </c>
      <c r="AO35" s="38">
        <v>0.00032227011304196597</v>
      </c>
      <c r="AP35" s="38">
        <v>0.00023838034224725536</v>
      </c>
      <c r="AQ35" s="38">
        <v>0.0001781842209409568</v>
      </c>
      <c r="AR35" s="38">
        <v>0.0002714876513508475</v>
      </c>
      <c r="AS35" s="38">
        <v>0.0004165286272257204</v>
      </c>
      <c r="AT35" s="38">
        <v>0.000052225875329671744</v>
      </c>
      <c r="AU35" s="38">
        <v>0.0002982115978270643</v>
      </c>
      <c r="AV35" s="38">
        <v>0.0002925583808290688</v>
      </c>
      <c r="AW35" s="38">
        <v>0.00030493006621202753</v>
      </c>
      <c r="AX35" s="38">
        <v>0.000393179414905463</v>
      </c>
      <c r="AY35" s="38">
        <v>0.00028314845246298634</v>
      </c>
      <c r="AZ35" s="38">
        <v>0.00024308452603954235</v>
      </c>
      <c r="BA35" s="38">
        <v>0.00009908636901183647</v>
      </c>
      <c r="BB35" s="38">
        <v>0.009937889392455318</v>
      </c>
      <c r="BC35" s="38">
        <v>0.00023072966180952344</v>
      </c>
      <c r="BD35" s="38">
        <v>0.00022255556448219776</v>
      </c>
      <c r="BE35" s="38">
        <v>0.00009798399661348475</v>
      </c>
      <c r="BF35" s="38">
        <v>0.0001890716894470997</v>
      </c>
      <c r="BG35" s="38">
        <v>0.00015085999965902942</v>
      </c>
      <c r="BH35" s="38">
        <v>0.00038729394710025795</v>
      </c>
      <c r="BI35" s="38">
        <v>0.0003441053634897633</v>
      </c>
      <c r="BJ35" s="38">
        <v>0.00043105599846574277</v>
      </c>
      <c r="BK35" s="38">
        <v>0.00024609287922147395</v>
      </c>
      <c r="BL35" s="38">
        <v>0.00020327842641148245</v>
      </c>
      <c r="BM35" s="38">
        <v>0</v>
      </c>
      <c r="BN35" s="38">
        <v>0</v>
      </c>
    </row>
    <row r="36" spans="1:66" x14ac:dyDescent="0.25">
      <c r="A36" s="36" t="s">
        <v>279</v>
      </c>
      <c r="B36" s="27" t="s">
        <v>348</v>
      </c>
      <c r="C36" s="38">
        <v>0.000874373945939452</v>
      </c>
      <c r="D36" s="38">
        <v>0.0011411562348831025</v>
      </c>
      <c r="E36" s="38">
        <v>0.0018913126352888723</v>
      </c>
      <c r="F36" s="38">
        <v>0.0013628584822988259</v>
      </c>
      <c r="G36" s="38">
        <v>0.0017363572705034107</v>
      </c>
      <c r="H36" s="38">
        <v>0.0013565210133567522</v>
      </c>
      <c r="I36" s="38">
        <v>0.0016534667073802695</v>
      </c>
      <c r="J36" s="38">
        <v>0.0020879680289375207</v>
      </c>
      <c r="K36" s="38">
        <v>0.0011888103504201187</v>
      </c>
      <c r="L36" s="38">
        <v>0.0014706558653640063</v>
      </c>
      <c r="M36" s="38">
        <v>0.0018512819542047352</v>
      </c>
      <c r="N36" s="38">
        <v>0.0010358012120181086</v>
      </c>
      <c r="O36" s="38">
        <v>0.0014458880715901424</v>
      </c>
      <c r="P36" s="38">
        <v>0.001833068467613863</v>
      </c>
      <c r="Q36" s="38">
        <v>0.0018096161536376065</v>
      </c>
      <c r="R36" s="38">
        <v>0.0012400952238047422</v>
      </c>
      <c r="S36" s="38">
        <v>0.0010192082452963156</v>
      </c>
      <c r="T36" s="38">
        <v>0.001287327819924678</v>
      </c>
      <c r="U36" s="38">
        <v>0.0012629126627505076</v>
      </c>
      <c r="V36" s="38">
        <v>0.0013969982674637666</v>
      </c>
      <c r="W36" s="38">
        <v>0.0014999490935392547</v>
      </c>
      <c r="X36" s="38">
        <v>0.0011986651367948344</v>
      </c>
      <c r="Y36" s="38">
        <v>0.001051360355846872</v>
      </c>
      <c r="Z36" s="38">
        <v>0.0008882982873995297</v>
      </c>
      <c r="AA36" s="38">
        <v>0.0006633745430664601</v>
      </c>
      <c r="AB36" s="38">
        <v>0.0011117670778291765</v>
      </c>
      <c r="AC36" s="38">
        <v>0.0009935111157851127</v>
      </c>
      <c r="AD36" s="38">
        <v>0.0014005970103085975</v>
      </c>
      <c r="AE36" s="38">
        <v>0.0027463885131816055</v>
      </c>
      <c r="AF36" s="38">
        <v>0.0012558338843216784</v>
      </c>
      <c r="AG36" s="38">
        <v>0.0047942118160410226</v>
      </c>
      <c r="AH36" s="38">
        <v>0.06911073798746416</v>
      </c>
      <c r="AI36" s="38">
        <v>0.016618600457539368</v>
      </c>
      <c r="AJ36" s="38">
        <v>0.013949983968110563</v>
      </c>
      <c r="AK36" s="38">
        <v>0.005144989056445834</v>
      </c>
      <c r="AL36" s="38">
        <v>0.0007657242633574367</v>
      </c>
      <c r="AM36" s="38">
        <v>0.0008607274074898266</v>
      </c>
      <c r="AN36" s="38">
        <v>0.0006976382751270713</v>
      </c>
      <c r="AO36" s="38">
        <v>0.001207972744864266</v>
      </c>
      <c r="AP36" s="38">
        <v>0.000857747333836756</v>
      </c>
      <c r="AQ36" s="38">
        <v>0.0003064636271119787</v>
      </c>
      <c r="AR36" s="38">
        <v>0.0004248343464999282</v>
      </c>
      <c r="AS36" s="38">
        <v>0.0005788047879571056</v>
      </c>
      <c r="AT36" s="38">
        <v>0.00016419259694095046</v>
      </c>
      <c r="AU36" s="38">
        <v>0.000590437359424858</v>
      </c>
      <c r="AV36" s="38">
        <v>0.000543787107153068</v>
      </c>
      <c r="AW36" s="38">
        <v>0.0004346618365080097</v>
      </c>
      <c r="AX36" s="38">
        <v>0.0007587500297198388</v>
      </c>
      <c r="AY36" s="38">
        <v>0.000744338301187645</v>
      </c>
      <c r="AZ36" s="38">
        <v>0.0008879630801779982</v>
      </c>
      <c r="BA36" s="38">
        <v>0.000262538034851309</v>
      </c>
      <c r="BB36" s="38">
        <v>0.004185881317889685</v>
      </c>
      <c r="BC36" s="38">
        <v>0.0006557594335189831</v>
      </c>
      <c r="BD36" s="38">
        <v>0.00045969000194266577</v>
      </c>
      <c r="BE36" s="38">
        <v>0.0002702665772667165</v>
      </c>
      <c r="BF36" s="38">
        <v>0.00043288870998969196</v>
      </c>
      <c r="BG36" s="38">
        <v>0.00034435892432738797</v>
      </c>
      <c r="BH36" s="38">
        <v>0.0005800994351476419</v>
      </c>
      <c r="BI36" s="38">
        <v>0.0006446447770553167</v>
      </c>
      <c r="BJ36" s="38">
        <v>0.0005200286251531999</v>
      </c>
      <c r="BK36" s="38">
        <v>0.0009032257789169421</v>
      </c>
      <c r="BL36" s="38">
        <v>0.000487133488701035</v>
      </c>
      <c r="BM36" s="38">
        <v>0</v>
      </c>
      <c r="BN36" s="38">
        <v>0</v>
      </c>
    </row>
    <row r="37" spans="1:66" x14ac:dyDescent="0.25">
      <c r="A37" s="36" t="s">
        <v>280</v>
      </c>
      <c r="B37" s="27" t="s">
        <v>349</v>
      </c>
      <c r="C37" s="38">
        <v>0.0005532658036123604</v>
      </c>
      <c r="D37" s="38">
        <v>0.0004098159770308882</v>
      </c>
      <c r="E37" s="38">
        <v>0.0005189410468204715</v>
      </c>
      <c r="F37" s="38">
        <v>0.0004725333892236304</v>
      </c>
      <c r="G37" s="38">
        <v>0.000832698194016069</v>
      </c>
      <c r="H37" s="38">
        <v>0.0010053255539174061</v>
      </c>
      <c r="I37" s="38">
        <v>0.0006541538868787955</v>
      </c>
      <c r="J37" s="38">
        <v>0.000808966395044306</v>
      </c>
      <c r="K37" s="38">
        <v>0.0010815668158769551</v>
      </c>
      <c r="L37" s="38">
        <v>0.00045333883724839406</v>
      </c>
      <c r="M37" s="38">
        <v>0.0013339576197804132</v>
      </c>
      <c r="N37" s="38">
        <v>0.0010779351027299532</v>
      </c>
      <c r="O37" s="38">
        <v>0.0008829423528384956</v>
      </c>
      <c r="P37" s="38">
        <v>0.0007633580849103399</v>
      </c>
      <c r="Q37" s="38">
        <v>0.0006761185825407957</v>
      </c>
      <c r="R37" s="38">
        <v>0.0007674160038661858</v>
      </c>
      <c r="S37" s="38">
        <v>0.0009442653555461611</v>
      </c>
      <c r="T37" s="38">
        <v>0.0012361329081649695</v>
      </c>
      <c r="U37" s="38">
        <v>0.0010206750544848025</v>
      </c>
      <c r="V37" s="38">
        <v>0.00086032926947034</v>
      </c>
      <c r="W37" s="38">
        <v>0.0006576230940173819</v>
      </c>
      <c r="X37" s="38">
        <v>0.0011133970989945846</v>
      </c>
      <c r="Y37" s="38">
        <v>0.0007399680061558918</v>
      </c>
      <c r="Z37" s="38">
        <v>0.0007014860027250405</v>
      </c>
      <c r="AA37" s="38">
        <v>0.0009400283899577367</v>
      </c>
      <c r="AB37" s="38">
        <v>0.0009892222398755078</v>
      </c>
      <c r="AC37" s="38">
        <v>0.0006198150128288048</v>
      </c>
      <c r="AD37" s="38">
        <v>0.000985309562456871</v>
      </c>
      <c r="AE37" s="38">
        <v>0.001246894949782073</v>
      </c>
      <c r="AF37" s="38">
        <v>0.001691149840687107</v>
      </c>
      <c r="AG37" s="38">
        <v>0.0010290907614381084</v>
      </c>
      <c r="AH37" s="38">
        <v>0.0014692124681448342</v>
      </c>
      <c r="AI37" s="38">
        <v>0.0014074420465512618</v>
      </c>
      <c r="AJ37" s="38">
        <v>0.001464142823497091</v>
      </c>
      <c r="AK37" s="38">
        <v>0.017015987705228</v>
      </c>
      <c r="AL37" s="38">
        <v>0.000988212090002411</v>
      </c>
      <c r="AM37" s="38">
        <v>0.0017372432172339317</v>
      </c>
      <c r="AN37" s="38">
        <v>0.0013772619934737224</v>
      </c>
      <c r="AO37" s="38">
        <v>0.0026510590672681176</v>
      </c>
      <c r="AP37" s="38">
        <v>0.001327850354177577</v>
      </c>
      <c r="AQ37" s="38">
        <v>0.0011249081550912343</v>
      </c>
      <c r="AR37" s="38">
        <v>0.0013736946029395483</v>
      </c>
      <c r="AS37" s="38">
        <v>0.0018929722596455725</v>
      </c>
      <c r="AT37" s="38">
        <v>0.0002312818917449033</v>
      </c>
      <c r="AU37" s="38">
        <v>0.003628426983490678</v>
      </c>
      <c r="AV37" s="38">
        <v>0.0009047420084813123</v>
      </c>
      <c r="AW37" s="38">
        <v>0.0007843714714530717</v>
      </c>
      <c r="AX37" s="38">
        <v>0.0013725887893231727</v>
      </c>
      <c r="AY37" s="38">
        <v>0.0011673748906649978</v>
      </c>
      <c r="AZ37" s="38">
        <v>0.0009099088876954164</v>
      </c>
      <c r="BA37" s="38">
        <v>0.0008068841591201088</v>
      </c>
      <c r="BB37" s="38">
        <v>0.0013122634769200713</v>
      </c>
      <c r="BC37" s="38">
        <v>0.001088926770076505</v>
      </c>
      <c r="BD37" s="38">
        <v>0.0010638573248787373</v>
      </c>
      <c r="BE37" s="38">
        <v>0.0003589409834348575</v>
      </c>
      <c r="BF37" s="38">
        <v>0.0005240508518896376</v>
      </c>
      <c r="BG37" s="38">
        <v>0.0006893230711456132</v>
      </c>
      <c r="BH37" s="38">
        <v>0.0010553953968282757</v>
      </c>
      <c r="BI37" s="38">
        <v>0.0009095028896623448</v>
      </c>
      <c r="BJ37" s="38">
        <v>0.0010601309612150078</v>
      </c>
      <c r="BK37" s="38">
        <v>0.0007469477262366958</v>
      </c>
      <c r="BL37" s="38">
        <v>0.000775093098101756</v>
      </c>
      <c r="BM37" s="38">
        <v>0</v>
      </c>
      <c r="BN37" s="38">
        <v>0</v>
      </c>
    </row>
    <row r="38" spans="1:66" x14ac:dyDescent="0.25">
      <c r="A38" s="36" t="s">
        <v>281</v>
      </c>
      <c r="B38" s="27" t="s">
        <v>350</v>
      </c>
      <c r="C38" s="38">
        <v>0.00008960631490063162</v>
      </c>
      <c r="D38" s="38">
        <v>0.00011318185049322015</v>
      </c>
      <c r="E38" s="38">
        <v>0.0005465827857379773</v>
      </c>
      <c r="F38" s="38">
        <v>0.00013587288894832588</v>
      </c>
      <c r="G38" s="38">
        <v>0.00012372781701363485</v>
      </c>
      <c r="H38" s="38">
        <v>0.0001702656205360891</v>
      </c>
      <c r="I38" s="38">
        <v>0.00014894443121951572</v>
      </c>
      <c r="J38" s="38">
        <v>0.00015774029648654237</v>
      </c>
      <c r="K38" s="38">
        <v>0.00022540165303171913</v>
      </c>
      <c r="L38" s="38">
        <v>0.00007031905337682671</v>
      </c>
      <c r="M38" s="38">
        <v>0.00014766853794378305</v>
      </c>
      <c r="N38" s="38">
        <v>0.0001231163495465446</v>
      </c>
      <c r="O38" s="38">
        <v>0.0001608824686725246</v>
      </c>
      <c r="P38" s="38">
        <v>0.00016212449835189408</v>
      </c>
      <c r="Q38" s="38">
        <v>0.00014541182408910427</v>
      </c>
      <c r="R38" s="38">
        <v>0.0001387741836252855</v>
      </c>
      <c r="S38" s="38">
        <v>0.00014764212750501855</v>
      </c>
      <c r="T38" s="38">
        <v>0.00016544086728259417</v>
      </c>
      <c r="U38" s="38">
        <v>0.00016188990727727435</v>
      </c>
      <c r="V38" s="38">
        <v>0.00014028414514538336</v>
      </c>
      <c r="W38" s="38">
        <v>0.00018620999837491885</v>
      </c>
      <c r="X38" s="38">
        <v>0.00015691608573861225</v>
      </c>
      <c r="Y38" s="38">
        <v>0.00016964165782011275</v>
      </c>
      <c r="Z38" s="38">
        <v>0.00009117768954067679</v>
      </c>
      <c r="AA38" s="38">
        <v>0.00015363400827999273</v>
      </c>
      <c r="AB38" s="38">
        <v>0.00014421968065247848</v>
      </c>
      <c r="AC38" s="38">
        <v>0.000112933264883118</v>
      </c>
      <c r="AD38" s="38">
        <v>0.00011899768668183093</v>
      </c>
      <c r="AE38" s="38">
        <v>0.00010151328620592184</v>
      </c>
      <c r="AF38" s="38">
        <v>0.00008307251028235728</v>
      </c>
      <c r="AG38" s="38">
        <v>0.00020143274307478213</v>
      </c>
      <c r="AH38" s="38">
        <v>0.00018662707117826746</v>
      </c>
      <c r="AI38" s="38">
        <v>0.00044972121829817157</v>
      </c>
      <c r="AJ38" s="38">
        <v>0.00019515157445591756</v>
      </c>
      <c r="AK38" s="38">
        <v>0.00014677470853761894</v>
      </c>
      <c r="AL38" s="38">
        <v>0.00012651171977146787</v>
      </c>
      <c r="AM38" s="38">
        <v>0.00013304802474672954</v>
      </c>
      <c r="AN38" s="38">
        <v>0.00026704228103215593</v>
      </c>
      <c r="AO38" s="38">
        <v>0.0002204455862998299</v>
      </c>
      <c r="AP38" s="38">
        <v>0.00013030804598532803</v>
      </c>
      <c r="AQ38" s="38">
        <v>0.00007316335822839502</v>
      </c>
      <c r="AR38" s="38">
        <v>0.00013658671053823625</v>
      </c>
      <c r="AS38" s="38">
        <v>0.00016455226272387688</v>
      </c>
      <c r="AT38" s="38">
        <v>0.000027781606745267253</v>
      </c>
      <c r="AU38" s="38">
        <v>0.00013148027876441504</v>
      </c>
      <c r="AV38" s="38">
        <v>0.00011991136528811418</v>
      </c>
      <c r="AW38" s="38">
        <v>0.00012799800773924681</v>
      </c>
      <c r="AX38" s="38">
        <v>0.00020258172837546437</v>
      </c>
      <c r="AY38" s="38">
        <v>0.0001804336964393064</v>
      </c>
      <c r="AZ38" s="38">
        <v>0.00011998591503837218</v>
      </c>
      <c r="BA38" s="38">
        <v>0.00010182341117751604</v>
      </c>
      <c r="BB38" s="38">
        <v>0.006921976511506907</v>
      </c>
      <c r="BC38" s="38">
        <v>0.00012997309373259918</v>
      </c>
      <c r="BD38" s="38">
        <v>0.00007094293305471132</v>
      </c>
      <c r="BE38" s="38">
        <v>0.00007524563291332974</v>
      </c>
      <c r="BF38" s="38">
        <v>0.00007852241667438955</v>
      </c>
      <c r="BG38" s="38">
        <v>0.00010340275704022739</v>
      </c>
      <c r="BH38" s="38">
        <v>0.00020377488372698955</v>
      </c>
      <c r="BI38" s="38">
        <v>0.000217599994542167</v>
      </c>
      <c r="BJ38" s="38">
        <v>0.0001909626912366171</v>
      </c>
      <c r="BK38" s="38">
        <v>0.00038891492735561734</v>
      </c>
      <c r="BL38" s="38">
        <v>0.00015244173535881988</v>
      </c>
      <c r="BM38" s="38">
        <v>0</v>
      </c>
      <c r="BN38" s="38">
        <v>0</v>
      </c>
    </row>
    <row r="39" spans="1:66" x14ac:dyDescent="0.25">
      <c r="A39" s="36" t="s">
        <v>282</v>
      </c>
      <c r="B39" s="27" t="s">
        <v>351</v>
      </c>
      <c r="C39" s="38">
        <v>0.0006268459614214527</v>
      </c>
      <c r="D39" s="38">
        <v>0.0003794574481844998</v>
      </c>
      <c r="E39" s="38">
        <v>0.0005391305268457099</v>
      </c>
      <c r="F39" s="38">
        <v>0.0006706188112052656</v>
      </c>
      <c r="G39" s="38">
        <v>0.0012444491436129587</v>
      </c>
      <c r="H39" s="38">
        <v>0.0008420770565034693</v>
      </c>
      <c r="I39" s="38">
        <v>0.0007579918642666767</v>
      </c>
      <c r="J39" s="38">
        <v>0.0015083921785789705</v>
      </c>
      <c r="K39" s="38">
        <v>0.003278510776397506</v>
      </c>
      <c r="L39" s="38">
        <v>0.000543661327670891</v>
      </c>
      <c r="M39" s="38">
        <v>0.00162422744927461</v>
      </c>
      <c r="N39" s="38">
        <v>0.005394547896016742</v>
      </c>
      <c r="O39" s="38">
        <v>0.0011107753161707827</v>
      </c>
      <c r="P39" s="38">
        <v>0.0008988857550800671</v>
      </c>
      <c r="Q39" s="38">
        <v>0.0008272788360262647</v>
      </c>
      <c r="R39" s="38">
        <v>0.0009602429439813543</v>
      </c>
      <c r="S39" s="38">
        <v>0.0011420298588222214</v>
      </c>
      <c r="T39" s="38">
        <v>0.0009578057866975674</v>
      </c>
      <c r="U39" s="38">
        <v>0.0009315421078917169</v>
      </c>
      <c r="V39" s="38">
        <v>0.0008591365637936338</v>
      </c>
      <c r="W39" s="38">
        <v>0.0008472834625921322</v>
      </c>
      <c r="X39" s="38">
        <v>0.0014849939490909209</v>
      </c>
      <c r="Y39" s="38">
        <v>0.0008017240123709401</v>
      </c>
      <c r="Z39" s="38">
        <v>0.0012428008115312294</v>
      </c>
      <c r="AA39" s="38">
        <v>0.0010404095666732276</v>
      </c>
      <c r="AB39" s="38">
        <v>0.0012490701860255035</v>
      </c>
      <c r="AC39" s="38">
        <v>0.000666747691661531</v>
      </c>
      <c r="AD39" s="38">
        <v>0.0008724710301056184</v>
      </c>
      <c r="AE39" s="38">
        <v>0.0010137641375603942</v>
      </c>
      <c r="AF39" s="38">
        <v>0.0009350261485484527</v>
      </c>
      <c r="AG39" s="38">
        <v>0.00069925812775669</v>
      </c>
      <c r="AH39" s="38">
        <v>0.0006369935957272002</v>
      </c>
      <c r="AI39" s="38">
        <v>0.0019408499624691264</v>
      </c>
      <c r="AJ39" s="38">
        <v>0.0007741478206361307</v>
      </c>
      <c r="AK39" s="38">
        <v>0.0009537695443060972</v>
      </c>
      <c r="AL39" s="38">
        <v>0.0007745762109411193</v>
      </c>
      <c r="AM39" s="38">
        <v>0.037285288397404186</v>
      </c>
      <c r="AN39" s="38">
        <v>0.0025324305429038248</v>
      </c>
      <c r="AO39" s="38">
        <v>0.001579869997852329</v>
      </c>
      <c r="AP39" s="38">
        <v>0.002895388842508512</v>
      </c>
      <c r="AQ39" s="38">
        <v>0.0012803460003616056</v>
      </c>
      <c r="AR39" s="38">
        <v>0.0015883312173266399</v>
      </c>
      <c r="AS39" s="38">
        <v>0.0023565620017457524</v>
      </c>
      <c r="AT39" s="38">
        <v>0.00023947955735252545</v>
      </c>
      <c r="AU39" s="38">
        <v>0.0021575629861828784</v>
      </c>
      <c r="AV39" s="38">
        <v>0.001350136941650165</v>
      </c>
      <c r="AW39" s="38">
        <v>0.0016078800113963393</v>
      </c>
      <c r="AX39" s="38">
        <v>0.004115593080528468</v>
      </c>
      <c r="AY39" s="38">
        <v>0.001482604929575147</v>
      </c>
      <c r="AZ39" s="38">
        <v>0.0009266655131426685</v>
      </c>
      <c r="BA39" s="38">
        <v>0.0006150459318626219</v>
      </c>
      <c r="BB39" s="38">
        <v>0.0025552804870420057</v>
      </c>
      <c r="BC39" s="38">
        <v>0.0012176125783786378</v>
      </c>
      <c r="BD39" s="38">
        <v>0.000962772954268311</v>
      </c>
      <c r="BE39" s="38">
        <v>0.0015661314909604358</v>
      </c>
      <c r="BF39" s="38">
        <v>0.0008671683395042552</v>
      </c>
      <c r="BG39" s="38">
        <v>0.0009536600770471363</v>
      </c>
      <c r="BH39" s="38">
        <v>0.003453334161936788</v>
      </c>
      <c r="BI39" s="38">
        <v>0.001440880505878199</v>
      </c>
      <c r="BJ39" s="38">
        <v>0.002596823097642178</v>
      </c>
      <c r="BK39" s="38">
        <v>0.0006292496253620144</v>
      </c>
      <c r="BL39" s="38">
        <v>0.0006976679922275527</v>
      </c>
      <c r="BM39" s="38">
        <v>0</v>
      </c>
      <c r="BN39" s="38">
        <v>0</v>
      </c>
    </row>
    <row r="40" spans="1:66" x14ac:dyDescent="0.25">
      <c r="A40" s="36" t="s">
        <v>283</v>
      </c>
      <c r="B40" s="27" t="s">
        <v>352</v>
      </c>
      <c r="C40" s="38">
        <v>0.0003652056657787686</v>
      </c>
      <c r="D40" s="38">
        <v>0.0002445223253446558</v>
      </c>
      <c r="E40" s="38">
        <v>0.00043815585520196076</v>
      </c>
      <c r="F40" s="38">
        <v>0.0003284809119815391</v>
      </c>
      <c r="G40" s="38">
        <v>0.0008271655825174665</v>
      </c>
      <c r="H40" s="38">
        <v>0.000551251987942802</v>
      </c>
      <c r="I40" s="38">
        <v>0.00047153881534734685</v>
      </c>
      <c r="J40" s="38">
        <v>0.0005577493921174825</v>
      </c>
      <c r="K40" s="38">
        <v>0.0007362612030873102</v>
      </c>
      <c r="L40" s="38">
        <v>0.0002642651629210314</v>
      </c>
      <c r="M40" s="38">
        <v>0.0009506909431148627</v>
      </c>
      <c r="N40" s="38">
        <v>0.001788963055885401</v>
      </c>
      <c r="O40" s="38">
        <v>0.0005413590842409416</v>
      </c>
      <c r="P40" s="38">
        <v>0.0004969332578706838</v>
      </c>
      <c r="Q40" s="38">
        <v>0.0004073655427143601</v>
      </c>
      <c r="R40" s="38">
        <v>0.0004334224284185531</v>
      </c>
      <c r="S40" s="38">
        <v>0.0006023979593916328</v>
      </c>
      <c r="T40" s="38">
        <v>0.0005193327278114599</v>
      </c>
      <c r="U40" s="38">
        <v>0.0004470934403574814</v>
      </c>
      <c r="V40" s="38">
        <v>0.0005371029204849073</v>
      </c>
      <c r="W40" s="38">
        <v>0.0005138476674624903</v>
      </c>
      <c r="X40" s="38">
        <v>0.0009877577051094653</v>
      </c>
      <c r="Y40" s="38">
        <v>0.0004387020877534665</v>
      </c>
      <c r="Z40" s="38">
        <v>0.000376602620797499</v>
      </c>
      <c r="AA40" s="38">
        <v>0.0004807179845184504</v>
      </c>
      <c r="AB40" s="38">
        <v>0.0005315538532845139</v>
      </c>
      <c r="AC40" s="38">
        <v>0.0004332030443822365</v>
      </c>
      <c r="AD40" s="38">
        <v>0.0008383680322630364</v>
      </c>
      <c r="AE40" s="38">
        <v>0.0008143336540015167</v>
      </c>
      <c r="AF40" s="38">
        <v>0.000975631238703534</v>
      </c>
      <c r="AG40" s="38">
        <v>0.0004457246659016734</v>
      </c>
      <c r="AH40" s="38">
        <v>0.00040512549196800203</v>
      </c>
      <c r="AI40" s="38">
        <v>0.0007126332648711788</v>
      </c>
      <c r="AJ40" s="38">
        <v>0.0004999381858186853</v>
      </c>
      <c r="AK40" s="38">
        <v>0.0006698214786304747</v>
      </c>
      <c r="AL40" s="38">
        <v>0.0007474852240232823</v>
      </c>
      <c r="AM40" s="38">
        <v>0.0018860134720149854</v>
      </c>
      <c r="AN40" s="38">
        <v>0.03629975943096245</v>
      </c>
      <c r="AO40" s="38">
        <v>0.00426189099381753</v>
      </c>
      <c r="AP40" s="38">
        <v>0.004500274270699663</v>
      </c>
      <c r="AQ40" s="38">
        <v>0.0005083298812221172</v>
      </c>
      <c r="AR40" s="38">
        <v>0.0007402815916495809</v>
      </c>
      <c r="AS40" s="38">
        <v>0.0007150648223057589</v>
      </c>
      <c r="AT40" s="38">
        <v>0.00014753172275147283</v>
      </c>
      <c r="AU40" s="38">
        <v>0.0011845387698055706</v>
      </c>
      <c r="AV40" s="38">
        <v>0.0008188553931588208</v>
      </c>
      <c r="AW40" s="38">
        <v>0.0007671576169080933</v>
      </c>
      <c r="AX40" s="38">
        <v>0.015471985873271832</v>
      </c>
      <c r="AY40" s="38">
        <v>0.0009929926202932485</v>
      </c>
      <c r="AZ40" s="38">
        <v>0.002784214159664433</v>
      </c>
      <c r="BA40" s="38">
        <v>0.0003876396338111021</v>
      </c>
      <c r="BB40" s="38">
        <v>0.001688786951888637</v>
      </c>
      <c r="BC40" s="38">
        <v>0.0008303300571215875</v>
      </c>
      <c r="BD40" s="38">
        <v>0.0014680000510341052</v>
      </c>
      <c r="BE40" s="38">
        <v>0.0002981917612709302</v>
      </c>
      <c r="BF40" s="38">
        <v>0.0003654983783010635</v>
      </c>
      <c r="BG40" s="38">
        <v>0.0006631041956136777</v>
      </c>
      <c r="BH40" s="38">
        <v>0.0025303763613323356</v>
      </c>
      <c r="BI40" s="38">
        <v>0.0017735239862887561</v>
      </c>
      <c r="BJ40" s="38">
        <v>0.0029155932870688047</v>
      </c>
      <c r="BK40" s="38">
        <v>0.000506621925228654</v>
      </c>
      <c r="BL40" s="38">
        <v>0.0005792453087222588</v>
      </c>
      <c r="BM40" s="38">
        <v>0</v>
      </c>
      <c r="BN40" s="38">
        <v>0</v>
      </c>
    </row>
    <row r="41" spans="1:66" x14ac:dyDescent="0.25">
      <c r="A41" s="36" t="s">
        <v>284</v>
      </c>
      <c r="B41" s="27" t="s">
        <v>353</v>
      </c>
      <c r="C41" s="38">
        <v>0.0003060348365995621</v>
      </c>
      <c r="D41" s="38">
        <v>0.00022094294053970324</v>
      </c>
      <c r="E41" s="38">
        <v>0.00030473657695436704</v>
      </c>
      <c r="F41" s="38">
        <v>0.0002908539865178644</v>
      </c>
      <c r="G41" s="38">
        <v>0.00045258473248636086</v>
      </c>
      <c r="H41" s="38">
        <v>0.00040266367305321016</v>
      </c>
      <c r="I41" s="38">
        <v>0.0003503413275012048</v>
      </c>
      <c r="J41" s="38">
        <v>0.00045165196316487036</v>
      </c>
      <c r="K41" s="38">
        <v>0.00045058734216296654</v>
      </c>
      <c r="L41" s="38">
        <v>0.00020456259945515794</v>
      </c>
      <c r="M41" s="38">
        <v>0.00047046961888579455</v>
      </c>
      <c r="N41" s="38">
        <v>0.00046462111557406634</v>
      </c>
      <c r="O41" s="38">
        <v>0.00042675247957288116</v>
      </c>
      <c r="P41" s="38">
        <v>0.00042820884844497803</v>
      </c>
      <c r="Q41" s="38">
        <v>0.00038743252098555895</v>
      </c>
      <c r="R41" s="38">
        <v>0.00041494470615187644</v>
      </c>
      <c r="S41" s="38">
        <v>0.0004954451170737498</v>
      </c>
      <c r="T41" s="38">
        <v>0.0004386977325821869</v>
      </c>
      <c r="U41" s="38">
        <v>0.0004273880884162019</v>
      </c>
      <c r="V41" s="38">
        <v>0.0004119827420264433</v>
      </c>
      <c r="W41" s="38">
        <v>0.0004002935770393884</v>
      </c>
      <c r="X41" s="38">
        <v>0.00043202355501422844</v>
      </c>
      <c r="Y41" s="38">
        <v>0.0004095056441132641</v>
      </c>
      <c r="Z41" s="38">
        <v>0.00033181950975596364</v>
      </c>
      <c r="AA41" s="38">
        <v>0.0004163531795951096</v>
      </c>
      <c r="AB41" s="38">
        <v>0.00045799516732488414</v>
      </c>
      <c r="AC41" s="38">
        <v>0.0003771900435934509</v>
      </c>
      <c r="AD41" s="38">
        <v>0.0004837571630670208</v>
      </c>
      <c r="AE41" s="38">
        <v>0.0005393692705080956</v>
      </c>
      <c r="AF41" s="38">
        <v>0.0005561963558211873</v>
      </c>
      <c r="AG41" s="38">
        <v>0.00043208593192417603</v>
      </c>
      <c r="AH41" s="38">
        <v>0.0004031948398531882</v>
      </c>
      <c r="AI41" s="38">
        <v>0.0006415856359775397</v>
      </c>
      <c r="AJ41" s="38">
        <v>0.00048279991697224354</v>
      </c>
      <c r="AK41" s="38">
        <v>0.0016367511819564576</v>
      </c>
      <c r="AL41" s="38">
        <v>0.0005025694656349439</v>
      </c>
      <c r="AM41" s="38">
        <v>0.0014601424730541924</v>
      </c>
      <c r="AN41" s="38">
        <v>0.0012313010751177076</v>
      </c>
      <c r="AO41" s="38">
        <v>0.012987007318011695</v>
      </c>
      <c r="AP41" s="38">
        <v>0.001261606520539764</v>
      </c>
      <c r="AQ41" s="38">
        <v>0.0006927355424348758</v>
      </c>
      <c r="AR41" s="38">
        <v>0.0009716865763614236</v>
      </c>
      <c r="AS41" s="38">
        <v>0.001559091318495636</v>
      </c>
      <c r="AT41" s="38">
        <v>0.00015659890251060876</v>
      </c>
      <c r="AU41" s="38">
        <v>0.0011851812080997807</v>
      </c>
      <c r="AV41" s="38">
        <v>0.0006030745119214026</v>
      </c>
      <c r="AW41" s="38">
        <v>0.0004985496999308462</v>
      </c>
      <c r="AX41" s="38">
        <v>0.0011806230216059143</v>
      </c>
      <c r="AY41" s="38">
        <v>0.0007171589739886715</v>
      </c>
      <c r="AZ41" s="38">
        <v>0.0005606481302389778</v>
      </c>
      <c r="BA41" s="38">
        <v>0.0005904729725341143</v>
      </c>
      <c r="BB41" s="38">
        <v>0.0019492729364141992</v>
      </c>
      <c r="BC41" s="38">
        <v>0.0005959620257958752</v>
      </c>
      <c r="BD41" s="38">
        <v>0.00045978477204321265</v>
      </c>
      <c r="BE41" s="38">
        <v>0.00022058521517163813</v>
      </c>
      <c r="BF41" s="38">
        <v>0.0003196952970983686</v>
      </c>
      <c r="BG41" s="38">
        <v>0.0003460533597434378</v>
      </c>
      <c r="BH41" s="38">
        <v>0.001049836477241377</v>
      </c>
      <c r="BI41" s="38">
        <v>0.0006231346680334746</v>
      </c>
      <c r="BJ41" s="38">
        <v>0.0005461184553088715</v>
      </c>
      <c r="BK41" s="38">
        <v>0.00046231597612566086</v>
      </c>
      <c r="BL41" s="38">
        <v>0.0004766341216252673</v>
      </c>
      <c r="BM41" s="38">
        <v>0</v>
      </c>
      <c r="BN41" s="38">
        <v>0</v>
      </c>
    </row>
    <row r="42" spans="1:66" x14ac:dyDescent="0.25">
      <c r="A42" s="36" t="s">
        <v>285</v>
      </c>
      <c r="B42" s="27" t="s">
        <v>354</v>
      </c>
      <c r="C42" s="38">
        <v>0.0011784153159020087</v>
      </c>
      <c r="D42" s="38">
        <v>0.0008964857778019779</v>
      </c>
      <c r="E42" s="38">
        <v>0.001229547795416628</v>
      </c>
      <c r="F42" s="38">
        <v>0.0013304221004164934</v>
      </c>
      <c r="G42" s="38">
        <v>0.002021679913282296</v>
      </c>
      <c r="H42" s="38">
        <v>0.0021090834597057607</v>
      </c>
      <c r="I42" s="38">
        <v>0.0015759623489263962</v>
      </c>
      <c r="J42" s="38">
        <v>0.002458329273634703</v>
      </c>
      <c r="K42" s="38">
        <v>0.0026041623822420294</v>
      </c>
      <c r="L42" s="38">
        <v>0.001127629102853922</v>
      </c>
      <c r="M42" s="38">
        <v>0.0028259122924766344</v>
      </c>
      <c r="N42" s="38">
        <v>0.0032033266719504756</v>
      </c>
      <c r="O42" s="38">
        <v>0.002079251581643716</v>
      </c>
      <c r="P42" s="38">
        <v>0.0019320304947689957</v>
      </c>
      <c r="Q42" s="38">
        <v>0.002091873458411227</v>
      </c>
      <c r="R42" s="38">
        <v>0.0021318940200248824</v>
      </c>
      <c r="S42" s="38">
        <v>0.002749774592256195</v>
      </c>
      <c r="T42" s="38">
        <v>0.002583596334993126</v>
      </c>
      <c r="U42" s="38">
        <v>0.00229879242918461</v>
      </c>
      <c r="V42" s="38">
        <v>0.0023820555422495713</v>
      </c>
      <c r="W42" s="38">
        <v>0.0026355914886610414</v>
      </c>
      <c r="X42" s="38">
        <v>0.001996942677619243</v>
      </c>
      <c r="Y42" s="38">
        <v>0.0021021185501185037</v>
      </c>
      <c r="Z42" s="38">
        <v>0.001898209145907375</v>
      </c>
      <c r="AA42" s="38">
        <v>0.0017355266432345579</v>
      </c>
      <c r="AB42" s="38">
        <v>0.0029151000957925717</v>
      </c>
      <c r="AC42" s="38">
        <v>0.0016197391447833648</v>
      </c>
      <c r="AD42" s="38">
        <v>0.0021497157022002606</v>
      </c>
      <c r="AE42" s="38">
        <v>0.0025088590173507007</v>
      </c>
      <c r="AF42" s="38">
        <v>0.002144283367355347</v>
      </c>
      <c r="AG42" s="38">
        <v>0.0019352218158184967</v>
      </c>
      <c r="AH42" s="38">
        <v>0.0026260656045962185</v>
      </c>
      <c r="AI42" s="38">
        <v>0.003332310411472038</v>
      </c>
      <c r="AJ42" s="38">
        <v>0.0023188320511426195</v>
      </c>
      <c r="AK42" s="38">
        <v>0.004046166122474573</v>
      </c>
      <c r="AL42" s="38">
        <v>0.0015591417097600485</v>
      </c>
      <c r="AM42" s="38">
        <v>0.009040341619720537</v>
      </c>
      <c r="AN42" s="38">
        <v>0.004323404856125757</v>
      </c>
      <c r="AO42" s="38">
        <v>0.005510426463195752</v>
      </c>
      <c r="AP42" s="38">
        <v>0.022511708104459762</v>
      </c>
      <c r="AQ42" s="38">
        <v>0.0030003306842579223</v>
      </c>
      <c r="AR42" s="38">
        <v>0.003863887846056953</v>
      </c>
      <c r="AS42" s="38">
        <v>0.00510804299306168</v>
      </c>
      <c r="AT42" s="38">
        <v>0.0006171765671705476</v>
      </c>
      <c r="AU42" s="38">
        <v>0.006626231327427815</v>
      </c>
      <c r="AV42" s="38">
        <v>0.0031922098516513338</v>
      </c>
      <c r="AW42" s="38">
        <v>0.0030770006173721416</v>
      </c>
      <c r="AX42" s="38">
        <v>0.005495269300571686</v>
      </c>
      <c r="AY42" s="38">
        <v>0.0031046613903083415</v>
      </c>
      <c r="AZ42" s="38">
        <v>0.002558804337603387</v>
      </c>
      <c r="BA42" s="38">
        <v>0.0017862712743001866</v>
      </c>
      <c r="BB42" s="38">
        <v>0.004580717178447508</v>
      </c>
      <c r="BC42" s="38">
        <v>0.0029704905483505556</v>
      </c>
      <c r="BD42" s="38">
        <v>0.001740560614289343</v>
      </c>
      <c r="BE42" s="38">
        <v>0.0012337153352653268</v>
      </c>
      <c r="BF42" s="38">
        <v>0.0015377974537539062</v>
      </c>
      <c r="BG42" s="38">
        <v>0.0015366060722694433</v>
      </c>
      <c r="BH42" s="38">
        <v>0.007404501302842758</v>
      </c>
      <c r="BI42" s="38">
        <v>0.0019970653152981857</v>
      </c>
      <c r="BJ42" s="38">
        <v>0.002067315532469154</v>
      </c>
      <c r="BK42" s="38">
        <v>0.002155370884073362</v>
      </c>
      <c r="BL42" s="38">
        <v>0.0014092395442901835</v>
      </c>
      <c r="BM42" s="38">
        <v>0</v>
      </c>
      <c r="BN42" s="38">
        <v>0</v>
      </c>
    </row>
    <row r="43" spans="1:66" x14ac:dyDescent="0.25">
      <c r="A43" s="36" t="s">
        <v>286</v>
      </c>
      <c r="B43" s="27" t="s">
        <v>355</v>
      </c>
      <c r="C43" s="38">
        <v>0.007687847103088826</v>
      </c>
      <c r="D43" s="38">
        <v>0.00479525063624774</v>
      </c>
      <c r="E43" s="38">
        <v>0.007111897255804237</v>
      </c>
      <c r="F43" s="38">
        <v>0.0051988210799057575</v>
      </c>
      <c r="G43" s="38">
        <v>0.008271349119545449</v>
      </c>
      <c r="H43" s="38">
        <v>0.007705861260401289</v>
      </c>
      <c r="I43" s="38">
        <v>0.00606111038221954</v>
      </c>
      <c r="J43" s="38">
        <v>0.007003501368503141</v>
      </c>
      <c r="K43" s="38">
        <v>0.006756639166963846</v>
      </c>
      <c r="L43" s="38">
        <v>0.004743285465630238</v>
      </c>
      <c r="M43" s="38">
        <v>0.008280438269047143</v>
      </c>
      <c r="N43" s="38">
        <v>0.006805785634724645</v>
      </c>
      <c r="O43" s="38">
        <v>0.008443870723707357</v>
      </c>
      <c r="P43" s="38">
        <v>0.007021782113292675</v>
      </c>
      <c r="Q43" s="38">
        <v>0.008304029719795237</v>
      </c>
      <c r="R43" s="38">
        <v>0.00706241355543973</v>
      </c>
      <c r="S43" s="38">
        <v>0.005444833356075644</v>
      </c>
      <c r="T43" s="38">
        <v>0.006344269718506527</v>
      </c>
      <c r="U43" s="38">
        <v>0.007181645592476033</v>
      </c>
      <c r="V43" s="38">
        <v>0.007203133189586351</v>
      </c>
      <c r="W43" s="38">
        <v>0.005609605446026578</v>
      </c>
      <c r="X43" s="38">
        <v>0.006084888147825389</v>
      </c>
      <c r="Y43" s="38">
        <v>0.005803296871949897</v>
      </c>
      <c r="Z43" s="38">
        <v>0.006821218091084336</v>
      </c>
      <c r="AA43" s="38">
        <v>0.006051008132950695</v>
      </c>
      <c r="AB43" s="38">
        <v>0.006693166642925175</v>
      </c>
      <c r="AC43" s="38">
        <v>0.00843563188008589</v>
      </c>
      <c r="AD43" s="38">
        <v>0.008270933719967982</v>
      </c>
      <c r="AE43" s="38">
        <v>0.007221444522528118</v>
      </c>
      <c r="AF43" s="38">
        <v>0.00802241771562421</v>
      </c>
      <c r="AG43" s="38">
        <v>0.007285643666871759</v>
      </c>
      <c r="AH43" s="38">
        <v>0.02614852760936452</v>
      </c>
      <c r="AI43" s="38">
        <v>0.01610855991579107</v>
      </c>
      <c r="AJ43" s="38">
        <v>0.009274746370442661</v>
      </c>
      <c r="AK43" s="38">
        <v>0.007603802699489148</v>
      </c>
      <c r="AL43" s="38">
        <v>0.00740900074173525</v>
      </c>
      <c r="AM43" s="38">
        <v>0.006355619386246075</v>
      </c>
      <c r="AN43" s="38">
        <v>0.007707281911431803</v>
      </c>
      <c r="AO43" s="38">
        <v>0.008761181662375824</v>
      </c>
      <c r="AP43" s="38">
        <v>0.018393239742886692</v>
      </c>
      <c r="AQ43" s="38">
        <v>0.06017408211135881</v>
      </c>
      <c r="AR43" s="38">
        <v>0.04868085269738892</v>
      </c>
      <c r="AS43" s="38">
        <v>0.032926018435337205</v>
      </c>
      <c r="AT43" s="38">
        <v>0.005977951263682987</v>
      </c>
      <c r="AU43" s="38">
        <v>0.011805325320473273</v>
      </c>
      <c r="AV43" s="38">
        <v>0.006795331031470084</v>
      </c>
      <c r="AW43" s="38">
        <v>0.0038697632514951993</v>
      </c>
      <c r="AX43" s="38">
        <v>0.007924613766951985</v>
      </c>
      <c r="AY43" s="38">
        <v>0.007030010910894011</v>
      </c>
      <c r="AZ43" s="38">
        <v>0.012177566186329423</v>
      </c>
      <c r="BA43" s="38">
        <v>0.0041586456204017064</v>
      </c>
      <c r="BB43" s="38">
        <v>0.011301821274294292</v>
      </c>
      <c r="BC43" s="38">
        <v>0.006637227359864023</v>
      </c>
      <c r="BD43" s="38">
        <v>0.0064383591376460875</v>
      </c>
      <c r="BE43" s="38">
        <v>0.0023237111603216605</v>
      </c>
      <c r="BF43" s="38">
        <v>0.004512244442705086</v>
      </c>
      <c r="BG43" s="38">
        <v>0.004545234059029984</v>
      </c>
      <c r="BH43" s="38">
        <v>0.006189245456270655</v>
      </c>
      <c r="BI43" s="38">
        <v>0.005700186791290334</v>
      </c>
      <c r="BJ43" s="38">
        <v>0.007838716271330993</v>
      </c>
      <c r="BK43" s="38">
        <v>0.005622175339827917</v>
      </c>
      <c r="BL43" s="38">
        <v>0.006176844942845959</v>
      </c>
      <c r="BM43" s="38">
        <v>0</v>
      </c>
      <c r="BN43" s="38">
        <v>0</v>
      </c>
    </row>
    <row r="44" spans="1:66" x14ac:dyDescent="0.25">
      <c r="A44" s="36" t="s">
        <v>287</v>
      </c>
      <c r="B44" s="27" t="s">
        <v>356</v>
      </c>
      <c r="C44" s="38">
        <v>0.0011219590050433235</v>
      </c>
      <c r="D44" s="38">
        <v>0.00029610902517149083</v>
      </c>
      <c r="E44" s="38">
        <v>0.0006586600706167281</v>
      </c>
      <c r="F44" s="38">
        <v>0.0005474299040913237</v>
      </c>
      <c r="G44" s="38">
        <v>0.0007477239581070091</v>
      </c>
      <c r="H44" s="38">
        <v>0.0006367394806729368</v>
      </c>
      <c r="I44" s="38">
        <v>0.0005345406998657098</v>
      </c>
      <c r="J44" s="38">
        <v>0.0008081229938858322</v>
      </c>
      <c r="K44" s="38">
        <v>0.0009823021592975268</v>
      </c>
      <c r="L44" s="38">
        <v>0.0012332910241994609</v>
      </c>
      <c r="M44" s="38">
        <v>0.0013343832813050083</v>
      </c>
      <c r="N44" s="38">
        <v>0.0008786744254950495</v>
      </c>
      <c r="O44" s="38">
        <v>0.0007810494012516941</v>
      </c>
      <c r="P44" s="38">
        <v>0.0006662357433094456</v>
      </c>
      <c r="Q44" s="38">
        <v>0.0008413109878388024</v>
      </c>
      <c r="R44" s="38">
        <v>0.000698626875078838</v>
      </c>
      <c r="S44" s="38">
        <v>0.0004747289947267224</v>
      </c>
      <c r="T44" s="38">
        <v>0.0006597172419849492</v>
      </c>
      <c r="U44" s="38">
        <v>0.0006871022519629811</v>
      </c>
      <c r="V44" s="38">
        <v>0.0005758187508611776</v>
      </c>
      <c r="W44" s="38">
        <v>0.0014208309380304976</v>
      </c>
      <c r="X44" s="38">
        <v>0.0007100428980058731</v>
      </c>
      <c r="Y44" s="38">
        <v>0.0007334107511277951</v>
      </c>
      <c r="Z44" s="38">
        <v>0.0012345160224920368</v>
      </c>
      <c r="AA44" s="38">
        <v>0.0005749111051232292</v>
      </c>
      <c r="AB44" s="38">
        <v>0.0007842019479461735</v>
      </c>
      <c r="AC44" s="38">
        <v>0.0006711014123070198</v>
      </c>
      <c r="AD44" s="38">
        <v>0.0006211420434656599</v>
      </c>
      <c r="AE44" s="38">
        <v>0.00047405594765734775</v>
      </c>
      <c r="AF44" s="38">
        <v>0.0004617093478574227</v>
      </c>
      <c r="AG44" s="38">
        <v>0.0009046777583963888</v>
      </c>
      <c r="AH44" s="38">
        <v>0.0011359386438664744</v>
      </c>
      <c r="AI44" s="38">
        <v>0.0010213470261602174</v>
      </c>
      <c r="AJ44" s="38">
        <v>0.0006076161684897395</v>
      </c>
      <c r="AK44" s="38">
        <v>0.0004981629121653012</v>
      </c>
      <c r="AL44" s="38">
        <v>0.000587922037834452</v>
      </c>
      <c r="AM44" s="38">
        <v>0.0005442708450126138</v>
      </c>
      <c r="AN44" s="38">
        <v>0.0006598679020352177</v>
      </c>
      <c r="AO44" s="38">
        <v>0.0007431515552278576</v>
      </c>
      <c r="AP44" s="38">
        <v>0.0006105863243285992</v>
      </c>
      <c r="AQ44" s="38">
        <v>0.0004480028992979365</v>
      </c>
      <c r="AR44" s="38">
        <v>0.014675051207314714</v>
      </c>
      <c r="AS44" s="38">
        <v>0.0012316190219656869</v>
      </c>
      <c r="AT44" s="38">
        <v>0.00024377701997477808</v>
      </c>
      <c r="AU44" s="38">
        <v>0.0007048547115474442</v>
      </c>
      <c r="AV44" s="38">
        <v>0.00048726693013214837</v>
      </c>
      <c r="AW44" s="38">
        <v>0.0002834692072227633</v>
      </c>
      <c r="AX44" s="38">
        <v>0.0004748125234413436</v>
      </c>
      <c r="AY44" s="38">
        <v>0.0004869049824232038</v>
      </c>
      <c r="AZ44" s="38">
        <v>0.001039181026606957</v>
      </c>
      <c r="BA44" s="38">
        <v>0.00018070473691484334</v>
      </c>
      <c r="BB44" s="38">
        <v>0.0005904959822785662</v>
      </c>
      <c r="BC44" s="38">
        <v>0.0005365243390991726</v>
      </c>
      <c r="BD44" s="38">
        <v>0.0003799154877247226</v>
      </c>
      <c r="BE44" s="38">
        <v>0.0002639528062429978</v>
      </c>
      <c r="BF44" s="38">
        <v>0.00048180248882305124</v>
      </c>
      <c r="BG44" s="38">
        <v>0.00031898310265193394</v>
      </c>
      <c r="BH44" s="38">
        <v>0.0004867761946068867</v>
      </c>
      <c r="BI44" s="38">
        <v>0.00045657666551921297</v>
      </c>
      <c r="BJ44" s="38">
        <v>0.00041100443861981313</v>
      </c>
      <c r="BK44" s="38">
        <v>0.000589133191678455</v>
      </c>
      <c r="BL44" s="38">
        <v>0.00035135741115615584</v>
      </c>
      <c r="BM44" s="38">
        <v>0</v>
      </c>
      <c r="BN44" s="38">
        <v>0</v>
      </c>
    </row>
    <row r="45" spans="1:66" x14ac:dyDescent="0.25">
      <c r="A45" s="36" t="s">
        <v>288</v>
      </c>
      <c r="B45" s="27" t="s">
        <v>357</v>
      </c>
      <c r="C45" s="38">
        <v>0.0005528419148857917</v>
      </c>
      <c r="D45" s="38">
        <v>0.00042647084373905673</v>
      </c>
      <c r="E45" s="38">
        <v>0.0006437963117873474</v>
      </c>
      <c r="F45" s="38">
        <v>0.0003902394652387032</v>
      </c>
      <c r="G45" s="38">
        <v>0.0005754556337754527</v>
      </c>
      <c r="H45" s="38">
        <v>0.0006198539226610446</v>
      </c>
      <c r="I45" s="38">
        <v>0.0006113947000270773</v>
      </c>
      <c r="J45" s="38">
        <v>0.0006399420887153744</v>
      </c>
      <c r="K45" s="38">
        <v>0.0006286034548022944</v>
      </c>
      <c r="L45" s="38">
        <v>0.00030324663836714903</v>
      </c>
      <c r="M45" s="38">
        <v>0.000609080568690785</v>
      </c>
      <c r="N45" s="38">
        <v>0.0004894111353707003</v>
      </c>
      <c r="O45" s="38">
        <v>0.0004966598578840605</v>
      </c>
      <c r="P45" s="38">
        <v>0.0006264951750125571</v>
      </c>
      <c r="Q45" s="38">
        <v>0.00046004930140390083</v>
      </c>
      <c r="R45" s="38">
        <v>0.0004973262759773825</v>
      </c>
      <c r="S45" s="38">
        <v>0.00036126470852809023</v>
      </c>
      <c r="T45" s="38">
        <v>0.0004771050901593717</v>
      </c>
      <c r="U45" s="38">
        <v>0.0006335861818136353</v>
      </c>
      <c r="V45" s="38">
        <v>0.000520850901479877</v>
      </c>
      <c r="W45" s="38">
        <v>0.0010054632257548855</v>
      </c>
      <c r="X45" s="38">
        <v>0.0005953175193060009</v>
      </c>
      <c r="Y45" s="38">
        <v>0.0005171198967092178</v>
      </c>
      <c r="Z45" s="38">
        <v>0.00045031668151246417</v>
      </c>
      <c r="AA45" s="38">
        <v>0.0005580776448409833</v>
      </c>
      <c r="AB45" s="38">
        <v>0.0005309456952912385</v>
      </c>
      <c r="AC45" s="38">
        <v>0.0005381969022819096</v>
      </c>
      <c r="AD45" s="38">
        <v>0.0005532814785714948</v>
      </c>
      <c r="AE45" s="38">
        <v>0.0005825331684701146</v>
      </c>
      <c r="AF45" s="38">
        <v>0.0005477102190654164</v>
      </c>
      <c r="AG45" s="38">
        <v>0.0007744962602348137</v>
      </c>
      <c r="AH45" s="38">
        <v>0.0008305785516151099</v>
      </c>
      <c r="AI45" s="38">
        <v>0.000989755504826141</v>
      </c>
      <c r="AJ45" s="38">
        <v>0.0006092737875981931</v>
      </c>
      <c r="AK45" s="38">
        <v>0.0005672936435743675</v>
      </c>
      <c r="AL45" s="38">
        <v>0.0004990264993504991</v>
      </c>
      <c r="AM45" s="38">
        <v>0.000506344532124711</v>
      </c>
      <c r="AN45" s="38">
        <v>0.0005466552631768911</v>
      </c>
      <c r="AO45" s="38">
        <v>0.0010348307770971926</v>
      </c>
      <c r="AP45" s="38">
        <v>0.0006540719469005955</v>
      </c>
      <c r="AQ45" s="38">
        <v>0.00586745626623075</v>
      </c>
      <c r="AR45" s="38">
        <v>0.018918141262685855</v>
      </c>
      <c r="AS45" s="38">
        <v>0.023073648026783012</v>
      </c>
      <c r="AT45" s="38">
        <v>0.0004151087911433179</v>
      </c>
      <c r="AU45" s="38">
        <v>0.0007655988127440124</v>
      </c>
      <c r="AV45" s="38">
        <v>0.0005817079289360278</v>
      </c>
      <c r="AW45" s="38">
        <v>0.00032562584884825684</v>
      </c>
      <c r="AX45" s="38">
        <v>0.0005766996344053706</v>
      </c>
      <c r="AY45" s="38">
        <v>0.0005590930211083641</v>
      </c>
      <c r="AZ45" s="38">
        <v>0.0010157899838859174</v>
      </c>
      <c r="BA45" s="38">
        <v>0.0002839428074569434</v>
      </c>
      <c r="BB45" s="38">
        <v>0.0008060243381750968</v>
      </c>
      <c r="BC45" s="38">
        <v>0.0006215525264380878</v>
      </c>
      <c r="BD45" s="38">
        <v>0.00034612177252932075</v>
      </c>
      <c r="BE45" s="38">
        <v>0.00021914870533429104</v>
      </c>
      <c r="BF45" s="38">
        <v>0.00025939197676033666</v>
      </c>
      <c r="BG45" s="38">
        <v>0.0002714223440493199</v>
      </c>
      <c r="BH45" s="38">
        <v>0.00046868615010441133</v>
      </c>
      <c r="BI45" s="38">
        <v>0.0005255121363668364</v>
      </c>
      <c r="BJ45" s="38">
        <v>0.0005860734588257042</v>
      </c>
      <c r="BK45" s="38">
        <v>0.0007917488404915347</v>
      </c>
      <c r="BL45" s="38">
        <v>0.00042041050805485944</v>
      </c>
      <c r="BM45" s="38">
        <v>0</v>
      </c>
      <c r="BN45" s="38">
        <v>0</v>
      </c>
    </row>
    <row r="46" spans="1:66" x14ac:dyDescent="0.25">
      <c r="A46" s="36" t="s">
        <v>289</v>
      </c>
      <c r="B46" s="27" t="s">
        <v>358</v>
      </c>
      <c r="C46" s="38">
        <v>0.00025813328124468235</v>
      </c>
      <c r="D46" s="38">
        <v>0.0003776159480376835</v>
      </c>
      <c r="E46" s="38">
        <v>0.001246824482039186</v>
      </c>
      <c r="F46" s="38">
        <v>0.00035751893208549703</v>
      </c>
      <c r="G46" s="38">
        <v>0.00031412251925094293</v>
      </c>
      <c r="H46" s="38">
        <v>0.00034960961281376747</v>
      </c>
      <c r="I46" s="38">
        <v>0.0004536571292501875</v>
      </c>
      <c r="J46" s="38">
        <v>0.0004369813278893461</v>
      </c>
      <c r="K46" s="38">
        <v>0.0006017248232594138</v>
      </c>
      <c r="L46" s="38">
        <v>0.00020967541777089973</v>
      </c>
      <c r="M46" s="38">
        <v>0.0003734549002361597</v>
      </c>
      <c r="N46" s="38">
        <v>0.0003587676917601895</v>
      </c>
      <c r="O46" s="38">
        <v>0.00041040996681061164</v>
      </c>
      <c r="P46" s="38">
        <v>0.0003893375042257119</v>
      </c>
      <c r="Q46" s="38">
        <v>0.0003589818257646699</v>
      </c>
      <c r="R46" s="38">
        <v>0.0003344447000286663</v>
      </c>
      <c r="S46" s="38">
        <v>0.0003260434950424391</v>
      </c>
      <c r="T46" s="38">
        <v>0.00037109117135355584</v>
      </c>
      <c r="U46" s="38">
        <v>0.00030414467902296536</v>
      </c>
      <c r="V46" s="38">
        <v>0.00031618153368583523</v>
      </c>
      <c r="W46" s="38">
        <v>0.000380710973833948</v>
      </c>
      <c r="X46" s="38">
        <v>0.00037799062345225416</v>
      </c>
      <c r="Y46" s="38">
        <v>0.00036194079855285844</v>
      </c>
      <c r="Z46" s="38">
        <v>0.0002751240824882813</v>
      </c>
      <c r="AA46" s="38">
        <v>0.0005836394898071872</v>
      </c>
      <c r="AB46" s="38">
        <v>0.000383536658033286</v>
      </c>
      <c r="AC46" s="38">
        <v>0.0002949760123311533</v>
      </c>
      <c r="AD46" s="38">
        <v>0.00041182366731683126</v>
      </c>
      <c r="AE46" s="38">
        <v>0.00025516085673442173</v>
      </c>
      <c r="AF46" s="38">
        <v>0.00031062786526030726</v>
      </c>
      <c r="AG46" s="38">
        <v>0.00027180965667415806</v>
      </c>
      <c r="AH46" s="38">
        <v>0.000379521786055197</v>
      </c>
      <c r="AI46" s="38">
        <v>0.0005454304527244881</v>
      </c>
      <c r="AJ46" s="38">
        <v>0.00035206066049569</v>
      </c>
      <c r="AK46" s="38">
        <v>0.0003933179272179555</v>
      </c>
      <c r="AL46" s="38">
        <v>0.0003561759248246108</v>
      </c>
      <c r="AM46" s="38">
        <v>0.0003358520488565456</v>
      </c>
      <c r="AN46" s="38">
        <v>0.00042779784216038814</v>
      </c>
      <c r="AO46" s="38">
        <v>0.0005207519398180263</v>
      </c>
      <c r="AP46" s="38">
        <v>0.0002825993782118138</v>
      </c>
      <c r="AQ46" s="38">
        <v>0.00024537388146114714</v>
      </c>
      <c r="AR46" s="38">
        <v>0.0004685828705076428</v>
      </c>
      <c r="AS46" s="38">
        <v>0.0005755706266212653</v>
      </c>
      <c r="AT46" s="38">
        <v>0.000129158480608571</v>
      </c>
      <c r="AU46" s="38">
        <v>0.001569358628724356</v>
      </c>
      <c r="AV46" s="38">
        <v>0.00044236125426183706</v>
      </c>
      <c r="AW46" s="38">
        <v>0.00027815396528211504</v>
      </c>
      <c r="AX46" s="38">
        <v>0.0004942181533175273</v>
      </c>
      <c r="AY46" s="38">
        <v>0.0004620378955222329</v>
      </c>
      <c r="AZ46" s="38">
        <v>0.00031743433953039773</v>
      </c>
      <c r="BA46" s="38">
        <v>0.00029475487907149175</v>
      </c>
      <c r="BB46" s="38">
        <v>0.0005713818935886387</v>
      </c>
      <c r="BC46" s="38">
        <v>0.0003816229352886522</v>
      </c>
      <c r="BD46" s="38">
        <v>0.00021867660156103596</v>
      </c>
      <c r="BE46" s="38">
        <v>0.00010554877164561515</v>
      </c>
      <c r="BF46" s="38">
        <v>0.00019208303642420953</v>
      </c>
      <c r="BG46" s="38">
        <v>0.0002165023593561892</v>
      </c>
      <c r="BH46" s="38">
        <v>0.00030672836280047785</v>
      </c>
      <c r="BI46" s="38">
        <v>0.00038889182976608585</v>
      </c>
      <c r="BJ46" s="38">
        <v>0.00030657437851726424</v>
      </c>
      <c r="BK46" s="38">
        <v>0.0007573292419175001</v>
      </c>
      <c r="BL46" s="38">
        <v>0.0003969159168459857</v>
      </c>
      <c r="BM46" s="38">
        <v>0</v>
      </c>
      <c r="BN46" s="38">
        <v>0</v>
      </c>
    </row>
    <row r="47" spans="1:66" x14ac:dyDescent="0.25">
      <c r="A47" s="36" t="s">
        <v>290</v>
      </c>
      <c r="B47" s="27" t="s">
        <v>359</v>
      </c>
      <c r="C47" s="38">
        <v>0.0020516151132299</v>
      </c>
      <c r="D47" s="38">
        <v>0.0014061340736078408</v>
      </c>
      <c r="E47" s="38">
        <v>0.002001884191066857</v>
      </c>
      <c r="F47" s="38">
        <v>0.0022317923234893644</v>
      </c>
      <c r="G47" s="38">
        <v>0.0036768660453808007</v>
      </c>
      <c r="H47" s="38">
        <v>0.002797495685365333</v>
      </c>
      <c r="I47" s="38">
        <v>0.0025788287287716663</v>
      </c>
      <c r="J47" s="38">
        <v>0.0034106648322760765</v>
      </c>
      <c r="K47" s="38">
        <v>0.003171214114432232</v>
      </c>
      <c r="L47" s="38">
        <v>0.002117701309842049</v>
      </c>
      <c r="M47" s="38">
        <v>0.004691184399490006</v>
      </c>
      <c r="N47" s="38">
        <v>0.014165250254586682</v>
      </c>
      <c r="O47" s="38">
        <v>0.003403473460225086</v>
      </c>
      <c r="P47" s="38">
        <v>0.0034319977461543198</v>
      </c>
      <c r="Q47" s="38">
        <v>0.003326060071321067</v>
      </c>
      <c r="R47" s="38">
        <v>0.003006768861292513</v>
      </c>
      <c r="S47" s="38">
        <v>0.013012725028109752</v>
      </c>
      <c r="T47" s="38">
        <v>0.004008267810543338</v>
      </c>
      <c r="U47" s="38">
        <v>0.0037195842974937043</v>
      </c>
      <c r="V47" s="38">
        <v>0.003951057641710062</v>
      </c>
      <c r="W47" s="38">
        <v>0.0036516775695794256</v>
      </c>
      <c r="X47" s="38">
        <v>0.0035553340104066975</v>
      </c>
      <c r="Y47" s="38">
        <v>0.0031152343140621146</v>
      </c>
      <c r="Z47" s="38">
        <v>0.002459515763404933</v>
      </c>
      <c r="AA47" s="38">
        <v>0.0024325193174906997</v>
      </c>
      <c r="AB47" s="38">
        <v>0.003294573657726413</v>
      </c>
      <c r="AC47" s="38">
        <v>0.0028700847252643375</v>
      </c>
      <c r="AD47" s="38">
        <v>0.003298455103363296</v>
      </c>
      <c r="AE47" s="38">
        <v>0.004014694711425156</v>
      </c>
      <c r="AF47" s="38">
        <v>0.0029153095666376986</v>
      </c>
      <c r="AG47" s="38">
        <v>0.0026637509704346214</v>
      </c>
      <c r="AH47" s="38">
        <v>0.0036440963404965583</v>
      </c>
      <c r="AI47" s="38">
        <v>0.004098093259783548</v>
      </c>
      <c r="AJ47" s="38">
        <v>0.0036132466817342134</v>
      </c>
      <c r="AK47" s="38">
        <v>0.0041698993629159554</v>
      </c>
      <c r="AL47" s="38">
        <v>0.00272465891162451</v>
      </c>
      <c r="AM47" s="38">
        <v>0.015401120257503106</v>
      </c>
      <c r="AN47" s="38">
        <v>0.004829415120011871</v>
      </c>
      <c r="AO47" s="38">
        <v>0.0053214322160687515</v>
      </c>
      <c r="AP47" s="38">
        <v>0.012450648582940352</v>
      </c>
      <c r="AQ47" s="38">
        <v>0.004800171169974304</v>
      </c>
      <c r="AR47" s="38">
        <v>0.008244554355146818</v>
      </c>
      <c r="AS47" s="38">
        <v>0.0077242296293514616</v>
      </c>
      <c r="AT47" s="38">
        <v>0.001400523656667022</v>
      </c>
      <c r="AU47" s="38">
        <v>0.014847180480474367</v>
      </c>
      <c r="AV47" s="38">
        <v>0.006939404649676889</v>
      </c>
      <c r="AW47" s="38">
        <v>0.0034629701465138884</v>
      </c>
      <c r="AX47" s="38">
        <v>0.0052309972040391235</v>
      </c>
      <c r="AY47" s="38">
        <v>0.004814558848266786</v>
      </c>
      <c r="AZ47" s="38">
        <v>0.004173130332650914</v>
      </c>
      <c r="BA47" s="38">
        <v>0.003401915101488833</v>
      </c>
      <c r="BB47" s="38">
        <v>0.014398340822017871</v>
      </c>
      <c r="BC47" s="38">
        <v>0.005747754771607706</v>
      </c>
      <c r="BD47" s="38">
        <v>0.0017390264186595492</v>
      </c>
      <c r="BE47" s="38">
        <v>0.0011480254621590992</v>
      </c>
      <c r="BF47" s="38">
        <v>0.0020868951079863075</v>
      </c>
      <c r="BG47" s="38">
        <v>0.001699310990966346</v>
      </c>
      <c r="BH47" s="38">
        <v>0.005844263216988756</v>
      </c>
      <c r="BI47" s="38">
        <v>0.0030553409883013333</v>
      </c>
      <c r="BJ47" s="38">
        <v>0.0031113469615771977</v>
      </c>
      <c r="BK47" s="38">
        <v>0.002753183575941048</v>
      </c>
      <c r="BL47" s="38">
        <v>0.0021477173147853965</v>
      </c>
      <c r="BM47" s="38">
        <v>0</v>
      </c>
      <c r="BN47" s="38">
        <v>0</v>
      </c>
    </row>
    <row r="48" spans="1:66" x14ac:dyDescent="0.25">
      <c r="A48" s="36" t="s">
        <v>291</v>
      </c>
      <c r="B48" s="27" t="s">
        <v>360</v>
      </c>
      <c r="C48" s="38">
        <v>0.00019504403569918193</v>
      </c>
      <c r="D48" s="38">
        <v>0.00012656527954265915</v>
      </c>
      <c r="E48" s="38">
        <v>0.00017339952823188724</v>
      </c>
      <c r="F48" s="38">
        <v>0.0003325041014531431</v>
      </c>
      <c r="G48" s="38">
        <v>0.00027669054855930357</v>
      </c>
      <c r="H48" s="38">
        <v>0.0002056510910589974</v>
      </c>
      <c r="I48" s="38">
        <v>0.00025751891932059045</v>
      </c>
      <c r="J48" s="38">
        <v>0.00030444425549724675</v>
      </c>
      <c r="K48" s="38">
        <v>0.00023670071898857604</v>
      </c>
      <c r="L48" s="38">
        <v>0.0003743159520213945</v>
      </c>
      <c r="M48" s="38">
        <v>0.00046161300361490274</v>
      </c>
      <c r="N48" s="38">
        <v>0.0005739919279129672</v>
      </c>
      <c r="O48" s="38">
        <v>0.00038414329268768955</v>
      </c>
      <c r="P48" s="38">
        <v>0.0003944037922872665</v>
      </c>
      <c r="Q48" s="38">
        <v>0.0003687570043519187</v>
      </c>
      <c r="R48" s="38">
        <v>0.0004371814410256845</v>
      </c>
      <c r="S48" s="38">
        <v>0.0005052266681121358</v>
      </c>
      <c r="T48" s="38">
        <v>0.0004651344528542703</v>
      </c>
      <c r="U48" s="38">
        <v>0.0004387428242575776</v>
      </c>
      <c r="V48" s="38">
        <v>0.0004110798920796287</v>
      </c>
      <c r="W48" s="38">
        <v>0.0006533501489871211</v>
      </c>
      <c r="X48" s="38">
        <v>0.0002730929251760967</v>
      </c>
      <c r="Y48" s="38">
        <v>0.0004565666353451358</v>
      </c>
      <c r="Z48" s="38">
        <v>0.00037308722109411857</v>
      </c>
      <c r="AA48" s="38">
        <v>0.0004034790701156126</v>
      </c>
      <c r="AB48" s="38">
        <v>0.0006399919081718373</v>
      </c>
      <c r="AC48" s="38">
        <v>0.0009295097882755728</v>
      </c>
      <c r="AD48" s="38">
        <v>0.0002040946640635764</v>
      </c>
      <c r="AE48" s="38">
        <v>0.00022023442705615339</v>
      </c>
      <c r="AF48" s="38">
        <v>0.00016781667050161245</v>
      </c>
      <c r="AG48" s="38">
        <v>0.0002749781114855178</v>
      </c>
      <c r="AH48" s="38">
        <v>0.00036942389330318995</v>
      </c>
      <c r="AI48" s="38">
        <v>0.0003771780722920315</v>
      </c>
      <c r="AJ48" s="38">
        <v>0.00034184530297526897</v>
      </c>
      <c r="AK48" s="38">
        <v>0.00023201021946574557</v>
      </c>
      <c r="AL48" s="38">
        <v>0.0001989612843683313</v>
      </c>
      <c r="AM48" s="38">
        <v>0.00027904770982154777</v>
      </c>
      <c r="AN48" s="38">
        <v>0.00024946969692013797</v>
      </c>
      <c r="AO48" s="38">
        <v>0.00038147031297164856</v>
      </c>
      <c r="AP48" s="38">
        <v>0.0006279807255840041</v>
      </c>
      <c r="AQ48" s="38">
        <v>0.00015514874693553968</v>
      </c>
      <c r="AR48" s="38">
        <v>0.00022911947407817368</v>
      </c>
      <c r="AS48" s="38">
        <v>0.000299721874349353</v>
      </c>
      <c r="AT48" s="38">
        <v>0.00013371934083203927</v>
      </c>
      <c r="AU48" s="38">
        <v>0.0004059723446130898</v>
      </c>
      <c r="AV48" s="38">
        <v>0.00203155607087216</v>
      </c>
      <c r="AW48" s="38">
        <v>0.0004277239773475751</v>
      </c>
      <c r="AX48" s="38">
        <v>0.0003826766137011412</v>
      </c>
      <c r="AY48" s="38">
        <v>0.0005210607493205052</v>
      </c>
      <c r="AZ48" s="38">
        <v>0.0003710546724264719</v>
      </c>
      <c r="BA48" s="38">
        <v>0.00020529011868426829</v>
      </c>
      <c r="BB48" s="38">
        <v>0.0003003203611741829</v>
      </c>
      <c r="BC48" s="38">
        <v>0.0003517002242222888</v>
      </c>
      <c r="BD48" s="38">
        <v>0.00023813719821264793</v>
      </c>
      <c r="BE48" s="38">
        <v>0.00009344165583657612</v>
      </c>
      <c r="BF48" s="38">
        <v>0.00013460715069453917</v>
      </c>
      <c r="BG48" s="38">
        <v>0.00010383494205911245</v>
      </c>
      <c r="BH48" s="38">
        <v>0.00025921847266629735</v>
      </c>
      <c r="BI48" s="38">
        <v>0.00020789014662867168</v>
      </c>
      <c r="BJ48" s="38">
        <v>0.00019019631266151902</v>
      </c>
      <c r="BK48" s="38">
        <v>0.0001899879946347063</v>
      </c>
      <c r="BL48" s="38">
        <v>0.0001655617285138848</v>
      </c>
      <c r="BM48" s="38">
        <v>0</v>
      </c>
      <c r="BN48" s="38">
        <v>0</v>
      </c>
    </row>
    <row r="49" spans="1:66" x14ac:dyDescent="0.25">
      <c r="A49" s="36" t="s">
        <v>292</v>
      </c>
      <c r="B49" s="27" t="s">
        <v>361</v>
      </c>
      <c r="C49" s="38">
        <v>0.00009558629300966421</v>
      </c>
      <c r="D49" s="38">
        <v>0.00005081418242352708</v>
      </c>
      <c r="E49" s="38">
        <v>0.00008796706507831049</v>
      </c>
      <c r="F49" s="38">
        <v>0.00006604281928071361</v>
      </c>
      <c r="G49" s="38">
        <v>0.00015940505288865634</v>
      </c>
      <c r="H49" s="38">
        <v>0.00012720506711560767</v>
      </c>
      <c r="I49" s="38">
        <v>0.00010011872036107372</v>
      </c>
      <c r="J49" s="38">
        <v>0.00012751854847920603</v>
      </c>
      <c r="K49" s="38">
        <v>0.00011592597091969032</v>
      </c>
      <c r="L49" s="38">
        <v>0.00008512996627287419</v>
      </c>
      <c r="M49" s="38">
        <v>0.00021330746471214125</v>
      </c>
      <c r="N49" s="38">
        <v>0.001393156231686318</v>
      </c>
      <c r="O49" s="38">
        <v>0.00017337259589987096</v>
      </c>
      <c r="P49" s="38">
        <v>0.00013018193524994194</v>
      </c>
      <c r="Q49" s="38">
        <v>0.00010709586749001959</v>
      </c>
      <c r="R49" s="38">
        <v>0.00011103622773844883</v>
      </c>
      <c r="S49" s="38">
        <v>0.0006216260904160321</v>
      </c>
      <c r="T49" s="38">
        <v>0.00018775906589877002</v>
      </c>
      <c r="U49" s="38">
        <v>0.00015449330103194973</v>
      </c>
      <c r="V49" s="38">
        <v>0.00041640557964844503</v>
      </c>
      <c r="W49" s="38">
        <v>0.00016495572402337917</v>
      </c>
      <c r="X49" s="38">
        <v>0.0001437832957523956</v>
      </c>
      <c r="Y49" s="38">
        <v>0.0001314030593811271</v>
      </c>
      <c r="Z49" s="38">
        <v>0.00009004711009367562</v>
      </c>
      <c r="AA49" s="38">
        <v>0.00009173551769732274</v>
      </c>
      <c r="AB49" s="38">
        <v>0.00011291255211563986</v>
      </c>
      <c r="AC49" s="38">
        <v>0.00010698306421785074</v>
      </c>
      <c r="AD49" s="38">
        <v>0.000107374790990378</v>
      </c>
      <c r="AE49" s="38">
        <v>0.00014622554459074068</v>
      </c>
      <c r="AF49" s="38">
        <v>0.00008631361497216842</v>
      </c>
      <c r="AG49" s="38">
        <v>0.00008506316033154461</v>
      </c>
      <c r="AH49" s="38">
        <v>0.00009683771411257049</v>
      </c>
      <c r="AI49" s="38">
        <v>0.00017556563246535093</v>
      </c>
      <c r="AJ49" s="38">
        <v>0.00009210532401496597</v>
      </c>
      <c r="AK49" s="38">
        <v>0.00009930843564612786</v>
      </c>
      <c r="AL49" s="38">
        <v>0.00008744355246902995</v>
      </c>
      <c r="AM49" s="38">
        <v>0.0003613296484189051</v>
      </c>
      <c r="AN49" s="38">
        <v>0.00014742777845270618</v>
      </c>
      <c r="AO49" s="38">
        <v>0.0001403392359366863</v>
      </c>
      <c r="AP49" s="38">
        <v>0.0003082038291880201</v>
      </c>
      <c r="AQ49" s="38">
        <v>0.00009851892875497035</v>
      </c>
      <c r="AR49" s="38">
        <v>0.00010563853481202132</v>
      </c>
      <c r="AS49" s="38">
        <v>0.0001345894457154617</v>
      </c>
      <c r="AT49" s="38">
        <v>0.00003022574347446982</v>
      </c>
      <c r="AU49" s="38">
        <v>0.00044017603182117007</v>
      </c>
      <c r="AV49" s="38">
        <v>0.00016797071584869985</v>
      </c>
      <c r="AW49" s="38">
        <v>0.00424926595834263</v>
      </c>
      <c r="AX49" s="38">
        <v>0.00018445482577120044</v>
      </c>
      <c r="AY49" s="38">
        <v>0.0001490605110415864</v>
      </c>
      <c r="AZ49" s="38">
        <v>0.00015347357092208513</v>
      </c>
      <c r="BA49" s="38">
        <v>0.00005607833308042624</v>
      </c>
      <c r="BB49" s="38">
        <v>0.00017476864738386833</v>
      </c>
      <c r="BC49" s="38">
        <v>0.00012612556204144094</v>
      </c>
      <c r="BD49" s="38">
        <v>0.0000678195944917412</v>
      </c>
      <c r="BE49" s="38">
        <v>0.000059810258811373705</v>
      </c>
      <c r="BF49" s="38">
        <v>0.0001226347422948188</v>
      </c>
      <c r="BG49" s="38">
        <v>0.000059001184934932324</v>
      </c>
      <c r="BH49" s="38">
        <v>0.00014783843542189834</v>
      </c>
      <c r="BI49" s="38">
        <v>0.00008787305741026471</v>
      </c>
      <c r="BJ49" s="38">
        <v>0.00009570324233018191</v>
      </c>
      <c r="BK49" s="38">
        <v>0.00009730551500925866</v>
      </c>
      <c r="BL49" s="38">
        <v>0.00006386675766526422</v>
      </c>
      <c r="BM49" s="38">
        <v>0</v>
      </c>
      <c r="BN49" s="38">
        <v>0</v>
      </c>
    </row>
    <row r="50" spans="1:66" x14ac:dyDescent="0.25">
      <c r="A50" s="36" t="s">
        <v>293</v>
      </c>
      <c r="B50" s="27" t="s">
        <v>362</v>
      </c>
      <c r="C50" s="38">
        <v>0.00020090490019475916</v>
      </c>
      <c r="D50" s="38">
        <v>0.00010109577503449975</v>
      </c>
      <c r="E50" s="38">
        <v>0.00016012597616423555</v>
      </c>
      <c r="F50" s="38">
        <v>0.00013070571613938632</v>
      </c>
      <c r="G50" s="38">
        <v>0.0007252592852156677</v>
      </c>
      <c r="H50" s="38">
        <v>0.00029445871307849506</v>
      </c>
      <c r="I50" s="38">
        <v>0.00018793635644274106</v>
      </c>
      <c r="J50" s="38">
        <v>0.0002778610085876772</v>
      </c>
      <c r="K50" s="38">
        <v>0.00023036350663701338</v>
      </c>
      <c r="L50" s="38">
        <v>0.00018741057177587594</v>
      </c>
      <c r="M50" s="38">
        <v>0.0004987857755934234</v>
      </c>
      <c r="N50" s="38">
        <v>0.0020871671336970344</v>
      </c>
      <c r="O50" s="38">
        <v>0.00030322674809847935</v>
      </c>
      <c r="P50" s="38">
        <v>0.0002707945703491671</v>
      </c>
      <c r="Q50" s="38">
        <v>0.00017677432222892666</v>
      </c>
      <c r="R50" s="38">
        <v>0.00020239491773408371</v>
      </c>
      <c r="S50" s="38">
        <v>0.00036093092295791694</v>
      </c>
      <c r="T50" s="38">
        <v>0.0002575837454683046</v>
      </c>
      <c r="U50" s="38">
        <v>0.0002104979579582634</v>
      </c>
      <c r="V50" s="38">
        <v>0.0003154901531061926</v>
      </c>
      <c r="W50" s="38">
        <v>0.00020031893367650075</v>
      </c>
      <c r="X50" s="38">
        <v>0.0004387407313852068</v>
      </c>
      <c r="Y50" s="38">
        <v>0.00018579074536263958</v>
      </c>
      <c r="Z50" s="38">
        <v>0.0001497272725263579</v>
      </c>
      <c r="AA50" s="38">
        <v>0.00016208513729922737</v>
      </c>
      <c r="AB50" s="38">
        <v>0.00018812640482574188</v>
      </c>
      <c r="AC50" s="38">
        <v>0.00017530942710863498</v>
      </c>
      <c r="AD50" s="38">
        <v>0.00045531686815614326</v>
      </c>
      <c r="AE50" s="38">
        <v>0.00036253658226291936</v>
      </c>
      <c r="AF50" s="38">
        <v>0.0004296500678657559</v>
      </c>
      <c r="AG50" s="38">
        <v>0.0001758340456416083</v>
      </c>
      <c r="AH50" s="38">
        <v>0.00015104975371922237</v>
      </c>
      <c r="AI50" s="38">
        <v>0.0003574328601793028</v>
      </c>
      <c r="AJ50" s="38">
        <v>0.00018221215663444503</v>
      </c>
      <c r="AK50" s="38">
        <v>0.0002603874632496584</v>
      </c>
      <c r="AL50" s="38">
        <v>0.0002745961286690282</v>
      </c>
      <c r="AM50" s="38">
        <v>0.0005733283768073581</v>
      </c>
      <c r="AN50" s="38">
        <v>0.0005657663685311641</v>
      </c>
      <c r="AO50" s="38">
        <v>0.00041661706088832974</v>
      </c>
      <c r="AP50" s="38">
        <v>0.0009360150083792883</v>
      </c>
      <c r="AQ50" s="38">
        <v>0.0001993558423089531</v>
      </c>
      <c r="AR50" s="38">
        <v>0.00041176312973077495</v>
      </c>
      <c r="AS50" s="38">
        <v>0.00038291788016628104</v>
      </c>
      <c r="AT50" s="38">
        <v>0.00005433090864960532</v>
      </c>
      <c r="AU50" s="38">
        <v>0.0005261427249502153</v>
      </c>
      <c r="AV50" s="38">
        <v>0.00020332554861177154</v>
      </c>
      <c r="AW50" s="38">
        <v>0.00016601311098212056</v>
      </c>
      <c r="AX50" s="38">
        <v>0.002943332553863966</v>
      </c>
      <c r="AY50" s="38">
        <v>0.00028236127513325604</v>
      </c>
      <c r="AZ50" s="38">
        <v>0.0002795427995025405</v>
      </c>
      <c r="BA50" s="38">
        <v>0.00018074008186310696</v>
      </c>
      <c r="BB50" s="38">
        <v>0.0033787927661141294</v>
      </c>
      <c r="BC50" s="38">
        <v>0.00022418177190667896</v>
      </c>
      <c r="BD50" s="38">
        <v>0.0001225062929726613</v>
      </c>
      <c r="BE50" s="38">
        <v>0.00007360542776523858</v>
      </c>
      <c r="BF50" s="38">
        <v>0.00017178918639018377</v>
      </c>
      <c r="BG50" s="38">
        <v>0.00011229851564683595</v>
      </c>
      <c r="BH50" s="38">
        <v>0.0005138170873883614</v>
      </c>
      <c r="BI50" s="38">
        <v>0.00032238468414894273</v>
      </c>
      <c r="BJ50" s="38">
        <v>0.00021306494470699634</v>
      </c>
      <c r="BK50" s="38">
        <v>0.00019201582195519282</v>
      </c>
      <c r="BL50" s="38">
        <v>0.00013930535605254386</v>
      </c>
      <c r="BM50" s="38">
        <v>0</v>
      </c>
      <c r="BN50" s="38">
        <v>0</v>
      </c>
    </row>
    <row r="51" spans="1:66" x14ac:dyDescent="0.25">
      <c r="A51" s="36" t="s">
        <v>294</v>
      </c>
      <c r="B51" s="27" t="s">
        <v>363</v>
      </c>
      <c r="C51" s="38">
        <v>0.000804432950868003</v>
      </c>
      <c r="D51" s="38">
        <v>0.0003501954800034742</v>
      </c>
      <c r="E51" s="38">
        <v>0.0005202145813409522</v>
      </c>
      <c r="F51" s="38">
        <v>0.0005812588796996808</v>
      </c>
      <c r="G51" s="38">
        <v>0.0010210234198162074</v>
      </c>
      <c r="H51" s="38">
        <v>0.000906073014412588</v>
      </c>
      <c r="I51" s="38">
        <v>0.000623827017215197</v>
      </c>
      <c r="J51" s="38">
        <v>0.0009324454587247991</v>
      </c>
      <c r="K51" s="38">
        <v>0.0011805880585969689</v>
      </c>
      <c r="L51" s="38">
        <v>0.0004925011045199637</v>
      </c>
      <c r="M51" s="38">
        <v>0.001197689061839807</v>
      </c>
      <c r="N51" s="38">
        <v>0.0019453078714360438</v>
      </c>
      <c r="O51" s="38">
        <v>0.0009109462301870602</v>
      </c>
      <c r="P51" s="38">
        <v>0.0008060838396536106</v>
      </c>
      <c r="Q51" s="38">
        <v>0.0008238149008455664</v>
      </c>
      <c r="R51" s="38">
        <v>0.0007801308690723288</v>
      </c>
      <c r="S51" s="38">
        <v>0.0008497525001352774</v>
      </c>
      <c r="T51" s="38">
        <v>0.001180751761883546</v>
      </c>
      <c r="U51" s="38">
        <v>0.0009516865724905775</v>
      </c>
      <c r="V51" s="38">
        <v>0.0011390087665329614</v>
      </c>
      <c r="W51" s="38">
        <v>0.000797954908063984</v>
      </c>
      <c r="X51" s="38">
        <v>0.000868219856653175</v>
      </c>
      <c r="Y51" s="38">
        <v>0.0008563863957312416</v>
      </c>
      <c r="Z51" s="38">
        <v>0.0006746991104453324</v>
      </c>
      <c r="AA51" s="38">
        <v>0.0007138206036666824</v>
      </c>
      <c r="AB51" s="38">
        <v>0.0011385289786394145</v>
      </c>
      <c r="AC51" s="38">
        <v>0.0007832066229651572</v>
      </c>
      <c r="AD51" s="38">
        <v>0.0010162800473382076</v>
      </c>
      <c r="AE51" s="38">
        <v>0.0011735320352957133</v>
      </c>
      <c r="AF51" s="38">
        <v>0.0008203011253080715</v>
      </c>
      <c r="AG51" s="38">
        <v>0.0007818706316167804</v>
      </c>
      <c r="AH51" s="38">
        <v>0.0006650430192138913</v>
      </c>
      <c r="AI51" s="38">
        <v>0.004895479938105662</v>
      </c>
      <c r="AJ51" s="38">
        <v>0.0008040354417659211</v>
      </c>
      <c r="AK51" s="38">
        <v>0.0011219247108542165</v>
      </c>
      <c r="AL51" s="38">
        <v>0.0008291077121878555</v>
      </c>
      <c r="AM51" s="38">
        <v>0.00228619677348036</v>
      </c>
      <c r="AN51" s="38">
        <v>0.0019742428117326244</v>
      </c>
      <c r="AO51" s="38">
        <v>0.001957832005926721</v>
      </c>
      <c r="AP51" s="38">
        <v>0.002168271308653262</v>
      </c>
      <c r="AQ51" s="38">
        <v>0.0010297276193028586</v>
      </c>
      <c r="AR51" s="38">
        <v>0.0021192857920801613</v>
      </c>
      <c r="AS51" s="38">
        <v>0.002187005362540113</v>
      </c>
      <c r="AT51" s="38">
        <v>0.00032062737724723533</v>
      </c>
      <c r="AU51" s="38">
        <v>0.0023594488781949878</v>
      </c>
      <c r="AV51" s="38">
        <v>0.0014992543829835051</v>
      </c>
      <c r="AW51" s="38">
        <v>0.0011681926685807092</v>
      </c>
      <c r="AX51" s="38">
        <v>0.004062462064071296</v>
      </c>
      <c r="AY51" s="38">
        <v>0.005642653873027253</v>
      </c>
      <c r="AZ51" s="38">
        <v>0.0012221596642892694</v>
      </c>
      <c r="BA51" s="38">
        <v>0.0007884980488045187</v>
      </c>
      <c r="BB51" s="38">
        <v>0.0019957710062500256</v>
      </c>
      <c r="BC51" s="38">
        <v>0.0020200830154186626</v>
      </c>
      <c r="BD51" s="38">
        <v>0.0007603003182217918</v>
      </c>
      <c r="BE51" s="38">
        <v>0.0004356526070036707</v>
      </c>
      <c r="BF51" s="38">
        <v>0.0006147743334636454</v>
      </c>
      <c r="BG51" s="38">
        <v>0.0005710865524096631</v>
      </c>
      <c r="BH51" s="38">
        <v>0.0011720441618187855</v>
      </c>
      <c r="BI51" s="38">
        <v>0.0011244778950068302</v>
      </c>
      <c r="BJ51" s="38">
        <v>0.0015348178704840158</v>
      </c>
      <c r="BK51" s="38">
        <v>0.0008132248040980119</v>
      </c>
      <c r="BL51" s="38">
        <v>0.0009069084465754406</v>
      </c>
      <c r="BM51" s="38">
        <v>0</v>
      </c>
      <c r="BN51" s="38">
        <v>0</v>
      </c>
    </row>
    <row r="52" spans="1:66" x14ac:dyDescent="0.25">
      <c r="A52" s="36" t="s">
        <v>295</v>
      </c>
      <c r="B52" s="27" t="s">
        <v>364</v>
      </c>
      <c r="C52" s="38">
        <v>0.00033865241416497884</v>
      </c>
      <c r="D52" s="38">
        <v>0.0001964032717027274</v>
      </c>
      <c r="E52" s="38">
        <v>0.00035345378476647754</v>
      </c>
      <c r="F52" s="38">
        <v>0.00031528322685133977</v>
      </c>
      <c r="G52" s="38">
        <v>0.0004975748245277536</v>
      </c>
      <c r="H52" s="38">
        <v>0.0005904584074203075</v>
      </c>
      <c r="I52" s="38">
        <v>0.00035124430829478723</v>
      </c>
      <c r="J52" s="38">
        <v>0.00043348204116004587</v>
      </c>
      <c r="K52" s="38">
        <v>0.0004714730084608747</v>
      </c>
      <c r="L52" s="38">
        <v>0.0002579091598002428</v>
      </c>
      <c r="M52" s="38">
        <v>0.0010350660583476068</v>
      </c>
      <c r="N52" s="38">
        <v>0.001980672385332096</v>
      </c>
      <c r="O52" s="38">
        <v>0.0005687992994892837</v>
      </c>
      <c r="P52" s="38">
        <v>0.0005171335148873383</v>
      </c>
      <c r="Q52" s="38">
        <v>0.0004211551775102399</v>
      </c>
      <c r="R52" s="38">
        <v>0.00042513813446731026</v>
      </c>
      <c r="S52" s="38">
        <v>0.000778913024602015</v>
      </c>
      <c r="T52" s="38">
        <v>0.0006326877314965963</v>
      </c>
      <c r="U52" s="38">
        <v>0.0005673747154501174</v>
      </c>
      <c r="V52" s="38">
        <v>0.0006132711761780196</v>
      </c>
      <c r="W52" s="38">
        <v>0.0005792009669924692</v>
      </c>
      <c r="X52" s="38">
        <v>0.0005344354200828106</v>
      </c>
      <c r="Y52" s="38">
        <v>0.00040733105073416896</v>
      </c>
      <c r="Z52" s="38">
        <v>0.0003282721133322886</v>
      </c>
      <c r="AA52" s="38">
        <v>0.00047729068932304873</v>
      </c>
      <c r="AB52" s="38">
        <v>0.000629066425398902</v>
      </c>
      <c r="AC52" s="38">
        <v>0.0004808724914028197</v>
      </c>
      <c r="AD52" s="38">
        <v>0.0004434048577003009</v>
      </c>
      <c r="AE52" s="38">
        <v>0.0005349908734871474</v>
      </c>
      <c r="AF52" s="38">
        <v>0.0004310626065691538</v>
      </c>
      <c r="AG52" s="38">
        <v>0.0006033512934314089</v>
      </c>
      <c r="AH52" s="38">
        <v>0.0009224074270240163</v>
      </c>
      <c r="AI52" s="38">
        <v>0.001696952683512769</v>
      </c>
      <c r="AJ52" s="38">
        <v>0.0006762232824231308</v>
      </c>
      <c r="AK52" s="38">
        <v>0.00046959596919685695</v>
      </c>
      <c r="AL52" s="38">
        <v>0.00040770753845930025</v>
      </c>
      <c r="AM52" s="38">
        <v>0.0005878978616305193</v>
      </c>
      <c r="AN52" s="38">
        <v>0.0032473701501834038</v>
      </c>
      <c r="AO52" s="38">
        <v>0.0008848305871044591</v>
      </c>
      <c r="AP52" s="38">
        <v>0.002801747840433559</v>
      </c>
      <c r="AQ52" s="38">
        <v>0.0002880918477343844</v>
      </c>
      <c r="AR52" s="38">
        <v>0.0004068360486875737</v>
      </c>
      <c r="AS52" s="38">
        <v>0.00045757135944933487</v>
      </c>
      <c r="AT52" s="38">
        <v>0.00009823018488826294</v>
      </c>
      <c r="AU52" s="38">
        <v>0.0007228630487906623</v>
      </c>
      <c r="AV52" s="38">
        <v>0.0005192223843790034</v>
      </c>
      <c r="AW52" s="38">
        <v>0.0005219401895534633</v>
      </c>
      <c r="AX52" s="38">
        <v>0.0008819690204317502</v>
      </c>
      <c r="AY52" s="38">
        <v>0.0005907853831656603</v>
      </c>
      <c r="AZ52" s="38">
        <v>0.0021723650305035796</v>
      </c>
      <c r="BA52" s="38">
        <v>0.00017666413990211297</v>
      </c>
      <c r="BB52" s="38">
        <v>0.0006902894475080157</v>
      </c>
      <c r="BC52" s="38">
        <v>0.0006372432057152088</v>
      </c>
      <c r="BD52" s="38">
        <v>0.00024700085203429857</v>
      </c>
      <c r="BE52" s="38">
        <v>0.00017220314455824347</v>
      </c>
      <c r="BF52" s="38">
        <v>0.00027290401604911655</v>
      </c>
      <c r="BG52" s="38">
        <v>0.00022193634669838595</v>
      </c>
      <c r="BH52" s="38">
        <v>0.0005867896445697681</v>
      </c>
      <c r="BI52" s="38">
        <v>0.0004884114256996756</v>
      </c>
      <c r="BJ52" s="38">
        <v>0.00029697450866869216</v>
      </c>
      <c r="BK52" s="38">
        <v>0.00036198074459968586</v>
      </c>
      <c r="BL52" s="38">
        <v>0.00042345496886700136</v>
      </c>
      <c r="BM52" s="38">
        <v>0</v>
      </c>
      <c r="BN52" s="38">
        <v>0</v>
      </c>
    </row>
    <row r="53" spans="1:66" x14ac:dyDescent="0.25">
      <c r="A53" s="36" t="s">
        <v>296</v>
      </c>
      <c r="B53" s="27" t="s">
        <v>365</v>
      </c>
      <c r="C53" s="38">
        <v>0.0013564738069100747</v>
      </c>
      <c r="D53" s="38">
        <v>0.0009329897183447124</v>
      </c>
      <c r="E53" s="38">
        <v>0.002751719791977828</v>
      </c>
      <c r="F53" s="38">
        <v>0.0008701456076989904</v>
      </c>
      <c r="G53" s="38">
        <v>0.0011959963368046356</v>
      </c>
      <c r="H53" s="38">
        <v>0.0011488543562665132</v>
      </c>
      <c r="I53" s="38">
        <v>0.0011554876847276463</v>
      </c>
      <c r="J53" s="38">
        <v>0.0012279658446616305</v>
      </c>
      <c r="K53" s="38">
        <v>0.0017451432724921575</v>
      </c>
      <c r="L53" s="38">
        <v>0.000431757137695784</v>
      </c>
      <c r="M53" s="38">
        <v>0.0009492948387540154</v>
      </c>
      <c r="N53" s="38">
        <v>0.0008576365086398365</v>
      </c>
      <c r="O53" s="38">
        <v>0.0012341367104019038</v>
      </c>
      <c r="P53" s="38">
        <v>0.001065569255467976</v>
      </c>
      <c r="Q53" s="38">
        <v>0.0009681857045569659</v>
      </c>
      <c r="R53" s="38">
        <v>0.00121423724532845</v>
      </c>
      <c r="S53" s="38">
        <v>0.0008313537719308412</v>
      </c>
      <c r="T53" s="38">
        <v>0.0010980967247979684</v>
      </c>
      <c r="U53" s="38">
        <v>0.0010777128094027774</v>
      </c>
      <c r="V53" s="38">
        <v>0.0009375425886388628</v>
      </c>
      <c r="W53" s="38">
        <v>0.001314820255089789</v>
      </c>
      <c r="X53" s="38">
        <v>0.0010446144904006779</v>
      </c>
      <c r="Y53" s="38">
        <v>0.0011479109913166779</v>
      </c>
      <c r="Z53" s="38">
        <v>0.00046700857817250107</v>
      </c>
      <c r="AA53" s="38">
        <v>0.0010195971389200004</v>
      </c>
      <c r="AB53" s="38">
        <v>0.0009967206833253717</v>
      </c>
      <c r="AC53" s="38">
        <v>0.0006334546151245152</v>
      </c>
      <c r="AD53" s="38">
        <v>0.0006502487490259558</v>
      </c>
      <c r="AE53" s="38">
        <v>0.0005812918713184098</v>
      </c>
      <c r="AF53" s="38">
        <v>0.0004604137055618389</v>
      </c>
      <c r="AG53" s="38">
        <v>0.0006707162277463591</v>
      </c>
      <c r="AH53" s="38">
        <v>0.0008545686857512571</v>
      </c>
      <c r="AI53" s="38">
        <v>0.0013610720656214656</v>
      </c>
      <c r="AJ53" s="38">
        <v>0.0012728780684246937</v>
      </c>
      <c r="AK53" s="38">
        <v>0.001570847815864592</v>
      </c>
      <c r="AL53" s="38">
        <v>0.0006765845040219598</v>
      </c>
      <c r="AM53" s="38">
        <v>0.0006163189638909988</v>
      </c>
      <c r="AN53" s="38">
        <v>0.0008663827504548848</v>
      </c>
      <c r="AO53" s="38">
        <v>0.0007207821795120147</v>
      </c>
      <c r="AP53" s="38">
        <v>0.0006449933420445515</v>
      </c>
      <c r="AQ53" s="38">
        <v>0.00039081516776753975</v>
      </c>
      <c r="AR53" s="38">
        <v>0.0005136381518156269</v>
      </c>
      <c r="AS53" s="38">
        <v>0.0006062854587033589</v>
      </c>
      <c r="AT53" s="38">
        <v>0.00016010050980620706</v>
      </c>
      <c r="AU53" s="38">
        <v>0.0006196826780512073</v>
      </c>
      <c r="AV53" s="38">
        <v>0.0009731076260445977</v>
      </c>
      <c r="AW53" s="38">
        <v>0.000591622760235254</v>
      </c>
      <c r="AX53" s="38">
        <v>0.0009828028822350947</v>
      </c>
      <c r="AY53" s="38">
        <v>0.0008782365755249557</v>
      </c>
      <c r="AZ53" s="38">
        <v>0.0006031614766360526</v>
      </c>
      <c r="BA53" s="38">
        <v>0.0016049779875938624</v>
      </c>
      <c r="BB53" s="38">
        <v>0.0009668665043911121</v>
      </c>
      <c r="BC53" s="38">
        <v>0.0009299057234595551</v>
      </c>
      <c r="BD53" s="38">
        <v>0.00027901473632473123</v>
      </c>
      <c r="BE53" s="38">
        <v>0.00022590312600660254</v>
      </c>
      <c r="BF53" s="38">
        <v>0.0005566197803272295</v>
      </c>
      <c r="BG53" s="38">
        <v>0.0005265613926509414</v>
      </c>
      <c r="BH53" s="38">
        <v>0.0005980546891729448</v>
      </c>
      <c r="BI53" s="38">
        <v>0.0007898252475666482</v>
      </c>
      <c r="BJ53" s="38">
        <v>0.0006309632862406469</v>
      </c>
      <c r="BK53" s="38">
        <v>0.001961482382782576</v>
      </c>
      <c r="BL53" s="38">
        <v>0.0006953470573927485</v>
      </c>
      <c r="BM53" s="38">
        <v>0</v>
      </c>
      <c r="BN53" s="38">
        <v>0</v>
      </c>
    </row>
    <row r="54" spans="1:66" x14ac:dyDescent="0.25">
      <c r="A54" s="36" t="s">
        <v>297</v>
      </c>
      <c r="B54" s="27" t="s">
        <v>366</v>
      </c>
      <c r="C54" s="38">
        <v>0.0006164990893041103</v>
      </c>
      <c r="D54" s="38">
        <v>0.0010795363518292214</v>
      </c>
      <c r="E54" s="38">
        <v>0.004551131408904684</v>
      </c>
      <c r="F54" s="38">
        <v>0.001068611354200833</v>
      </c>
      <c r="G54" s="38">
        <v>0.0006988761596979623</v>
      </c>
      <c r="H54" s="38">
        <v>0.0010450280600198603</v>
      </c>
      <c r="I54" s="38">
        <v>0.0011239739800997803</v>
      </c>
      <c r="J54" s="38">
        <v>0.001251893806032212</v>
      </c>
      <c r="K54" s="38">
        <v>0.0017392828256785182</v>
      </c>
      <c r="L54" s="38">
        <v>0.0005444465365144502</v>
      </c>
      <c r="M54" s="38">
        <v>0.0008306109021502611</v>
      </c>
      <c r="N54" s="38">
        <v>0.0007379999240903031</v>
      </c>
      <c r="O54" s="38">
        <v>0.0010003147718127994</v>
      </c>
      <c r="P54" s="38">
        <v>0.0010938409795044728</v>
      </c>
      <c r="Q54" s="38">
        <v>0.0009788697853704508</v>
      </c>
      <c r="R54" s="38">
        <v>0.0007943786756957756</v>
      </c>
      <c r="S54" s="38">
        <v>0.0007121890497270135</v>
      </c>
      <c r="T54" s="38">
        <v>0.000953109358163024</v>
      </c>
      <c r="U54" s="38">
        <v>0.0007099285281214038</v>
      </c>
      <c r="V54" s="38">
        <v>0.0007494754649692339</v>
      </c>
      <c r="W54" s="38">
        <v>0.0011931781766372665</v>
      </c>
      <c r="X54" s="38">
        <v>0.0009137099724348821</v>
      </c>
      <c r="Y54" s="38">
        <v>0.0009289124934501602</v>
      </c>
      <c r="Z54" s="38">
        <v>0.0004774547203642031</v>
      </c>
      <c r="AA54" s="38">
        <v>0.001282623815877369</v>
      </c>
      <c r="AB54" s="38">
        <v>0.001241967460709273</v>
      </c>
      <c r="AC54" s="38">
        <v>0.0006322173599218508</v>
      </c>
      <c r="AD54" s="38">
        <v>0.0007723355890826421</v>
      </c>
      <c r="AE54" s="38">
        <v>0.000592025470776348</v>
      </c>
      <c r="AF54" s="38">
        <v>0.0004916038428917618</v>
      </c>
      <c r="AG54" s="38">
        <v>0.0011169117532711943</v>
      </c>
      <c r="AH54" s="38">
        <v>0.001622491963850653</v>
      </c>
      <c r="AI54" s="38">
        <v>0.00916490422735264</v>
      </c>
      <c r="AJ54" s="38">
        <v>0.001651503064450761</v>
      </c>
      <c r="AK54" s="38">
        <v>0.0010763561643424807</v>
      </c>
      <c r="AL54" s="38">
        <v>0.0008322849192845248</v>
      </c>
      <c r="AM54" s="38">
        <v>0.0007302618476272819</v>
      </c>
      <c r="AN54" s="38">
        <v>0.0012903027729260414</v>
      </c>
      <c r="AO54" s="38">
        <v>0.0008853294270263044</v>
      </c>
      <c r="AP54" s="38">
        <v>0.0005010480837537026</v>
      </c>
      <c r="AQ54" s="38">
        <v>0.0003372930168097176</v>
      </c>
      <c r="AR54" s="38">
        <v>0.0005962374386866669</v>
      </c>
      <c r="AS54" s="38">
        <v>0.0006101648557822677</v>
      </c>
      <c r="AT54" s="38">
        <v>0.00015488878621897016</v>
      </c>
      <c r="AU54" s="38">
        <v>0.0006382170412350259</v>
      </c>
      <c r="AV54" s="38">
        <v>0.0006353726858488054</v>
      </c>
      <c r="AW54" s="38">
        <v>0.0007386499043810149</v>
      </c>
      <c r="AX54" s="38">
        <v>0.001158046139245165</v>
      </c>
      <c r="AY54" s="38">
        <v>0.0009795616605945553</v>
      </c>
      <c r="AZ54" s="38">
        <v>0.0009469042723680792</v>
      </c>
      <c r="BA54" s="38">
        <v>0.00045046221785250025</v>
      </c>
      <c r="BB54" s="38">
        <v>0.01546652840097455</v>
      </c>
      <c r="BC54" s="38">
        <v>0.0005482056722017463</v>
      </c>
      <c r="BD54" s="38">
        <v>0.0003716889445765201</v>
      </c>
      <c r="BE54" s="38">
        <v>0.000288526030021841</v>
      </c>
      <c r="BF54" s="38">
        <v>0.0003744709740825692</v>
      </c>
      <c r="BG54" s="38">
        <v>0.00037959953428062836</v>
      </c>
      <c r="BH54" s="38">
        <v>0.0009577625950425447</v>
      </c>
      <c r="BI54" s="38">
        <v>0.0013361910637547869</v>
      </c>
      <c r="BJ54" s="38">
        <v>0.0008298271946435043</v>
      </c>
      <c r="BK54" s="38">
        <v>0.0029768435812096926</v>
      </c>
      <c r="BL54" s="38">
        <v>0.000789072654324889</v>
      </c>
      <c r="BM54" s="38">
        <v>0</v>
      </c>
      <c r="BN54" s="38">
        <v>0</v>
      </c>
    </row>
    <row r="55" spans="1:66" x14ac:dyDescent="0.25">
      <c r="A55" s="36" t="s">
        <v>298</v>
      </c>
      <c r="B55" s="27" t="s">
        <v>367</v>
      </c>
      <c r="C55" s="38">
        <v>0.0028928257911803473</v>
      </c>
      <c r="D55" s="38">
        <v>0.0026244543567550994</v>
      </c>
      <c r="E55" s="38">
        <v>0.003027795123626376</v>
      </c>
      <c r="F55" s="38">
        <v>0.0031989514063793666</v>
      </c>
      <c r="G55" s="38">
        <v>0.004475768420928107</v>
      </c>
      <c r="H55" s="38">
        <v>0.004242733942553048</v>
      </c>
      <c r="I55" s="38">
        <v>0.003968559644930004</v>
      </c>
      <c r="J55" s="38">
        <v>0.004787208140847996</v>
      </c>
      <c r="K55" s="38">
        <v>0.00519523888284684</v>
      </c>
      <c r="L55" s="38">
        <v>0.0021902144636327067</v>
      </c>
      <c r="M55" s="38">
        <v>0.0058135472185653</v>
      </c>
      <c r="N55" s="38">
        <v>0.006264596515893387</v>
      </c>
      <c r="O55" s="38">
        <v>0.004519240222174506</v>
      </c>
      <c r="P55" s="38">
        <v>0.004411031290760467</v>
      </c>
      <c r="Q55" s="38">
        <v>0.004598650763601987</v>
      </c>
      <c r="R55" s="38">
        <v>0.004161197739514905</v>
      </c>
      <c r="S55" s="38">
        <v>0.0032053973138995258</v>
      </c>
      <c r="T55" s="38">
        <v>0.004663592888349168</v>
      </c>
      <c r="U55" s="38">
        <v>0.004461382686041459</v>
      </c>
      <c r="V55" s="38">
        <v>0.0046189245472704026</v>
      </c>
      <c r="W55" s="38">
        <v>0.004562937616638939</v>
      </c>
      <c r="X55" s="38">
        <v>0.004907642782947952</v>
      </c>
      <c r="Y55" s="38">
        <v>0.004152701555164979</v>
      </c>
      <c r="Z55" s="38">
        <v>0.0040133440797799486</v>
      </c>
      <c r="AA55" s="38">
        <v>0.004138127137582508</v>
      </c>
      <c r="AB55" s="38">
        <v>0.005298040430945288</v>
      </c>
      <c r="AC55" s="38">
        <v>0.00345543841930116</v>
      </c>
      <c r="AD55" s="38">
        <v>0.004144377599555354</v>
      </c>
      <c r="AE55" s="38">
        <v>0.004141276222505548</v>
      </c>
      <c r="AF55" s="38">
        <v>0.0034366347868130774</v>
      </c>
      <c r="AG55" s="38">
        <v>0.0038219447454924385</v>
      </c>
      <c r="AH55" s="38">
        <v>0.005578547647138377</v>
      </c>
      <c r="AI55" s="38">
        <v>0.006871706269453776</v>
      </c>
      <c r="AJ55" s="38">
        <v>0.005090197843969254</v>
      </c>
      <c r="AK55" s="38">
        <v>0.005470352564114859</v>
      </c>
      <c r="AL55" s="38">
        <v>0.004049112036766578</v>
      </c>
      <c r="AM55" s="38">
        <v>0.005689830118810947</v>
      </c>
      <c r="AN55" s="38">
        <v>0.008123326341609994</v>
      </c>
      <c r="AO55" s="38">
        <v>0.00632295855204965</v>
      </c>
      <c r="AP55" s="38">
        <v>0.007611801855033538</v>
      </c>
      <c r="AQ55" s="38">
        <v>0.00380538843348864</v>
      </c>
      <c r="AR55" s="38">
        <v>0.005530219644981619</v>
      </c>
      <c r="AS55" s="38">
        <v>0.005801194555294011</v>
      </c>
      <c r="AT55" s="38">
        <v>0.0012048200395651158</v>
      </c>
      <c r="AU55" s="38">
        <v>0.00776695932537947</v>
      </c>
      <c r="AV55" s="38">
        <v>0.004937903221845451</v>
      </c>
      <c r="AW55" s="38">
        <v>0.0042348760687912134</v>
      </c>
      <c r="AX55" s="38">
        <v>0.008179272597113292</v>
      </c>
      <c r="AY55" s="38">
        <v>0.005872246634914678</v>
      </c>
      <c r="AZ55" s="38">
        <v>0.009390401676551106</v>
      </c>
      <c r="BA55" s="38">
        <v>0.002963213152839799</v>
      </c>
      <c r="BB55" s="38">
        <v>0.009310461872818422</v>
      </c>
      <c r="BC55" s="38">
        <v>0.010366331173058725</v>
      </c>
      <c r="BD55" s="38">
        <v>0.00309797700817955</v>
      </c>
      <c r="BE55" s="38">
        <v>0.00200086068177526</v>
      </c>
      <c r="BF55" s="38">
        <v>0.0027075743131040257</v>
      </c>
      <c r="BG55" s="38">
        <v>0.002719366263665503</v>
      </c>
      <c r="BH55" s="38">
        <v>0.004951877338394784</v>
      </c>
      <c r="BI55" s="38">
        <v>0.0044164653098869135</v>
      </c>
      <c r="BJ55" s="38">
        <v>0.003883639266078838</v>
      </c>
      <c r="BK55" s="38">
        <v>0.005354483319083675</v>
      </c>
      <c r="BL55" s="38">
        <v>0.0033301805445006866</v>
      </c>
      <c r="BM55" s="38">
        <v>0</v>
      </c>
      <c r="BN55" s="38">
        <v>0</v>
      </c>
    </row>
    <row r="56" spans="1:66" x14ac:dyDescent="0.25">
      <c r="A56" s="36" t="s">
        <v>299</v>
      </c>
      <c r="B56" s="27" t="s">
        <v>368</v>
      </c>
      <c r="C56" s="38">
        <v>0.00016281011745458704</v>
      </c>
      <c r="D56" s="38">
        <v>0.00014586405575837938</v>
      </c>
      <c r="E56" s="38">
        <v>0.00038504500153557043</v>
      </c>
      <c r="F56" s="38">
        <v>0.0001755363798780987</v>
      </c>
      <c r="G56" s="38">
        <v>0.00020364615864070258</v>
      </c>
      <c r="H56" s="38">
        <v>0.0001796979367504882</v>
      </c>
      <c r="I56" s="38">
        <v>0.000247818730058475</v>
      </c>
      <c r="J56" s="38">
        <v>0.0002666486448237858</v>
      </c>
      <c r="K56" s="38">
        <v>0.0003117636758187405</v>
      </c>
      <c r="L56" s="38">
        <v>0.0004465514342638154</v>
      </c>
      <c r="M56" s="38">
        <v>0.000293128109330753</v>
      </c>
      <c r="N56" s="38">
        <v>0.00031372655120681995</v>
      </c>
      <c r="O56" s="38">
        <v>0.00024870156495488636</v>
      </c>
      <c r="P56" s="38">
        <v>0.00022095329641989844</v>
      </c>
      <c r="Q56" s="38">
        <v>0.0003499060877306077</v>
      </c>
      <c r="R56" s="38">
        <v>0.00019882080967192675</v>
      </c>
      <c r="S56" s="38">
        <v>0.00018100899108946988</v>
      </c>
      <c r="T56" s="38">
        <v>0.00018624807316927212</v>
      </c>
      <c r="U56" s="38">
        <v>0.00015923893834989312</v>
      </c>
      <c r="V56" s="38">
        <v>0.00017171768132076274</v>
      </c>
      <c r="W56" s="38">
        <v>0.00019244430937953068</v>
      </c>
      <c r="X56" s="38">
        <v>0.00020897415044127604</v>
      </c>
      <c r="Y56" s="38">
        <v>0.00016124354229061282</v>
      </c>
      <c r="Z56" s="38">
        <v>0.00026964964832047386</v>
      </c>
      <c r="AA56" s="38">
        <v>0.0002234404101060444</v>
      </c>
      <c r="AB56" s="38">
        <v>0.00028858750375532205</v>
      </c>
      <c r="AC56" s="38">
        <v>0.00015961427737596378</v>
      </c>
      <c r="AD56" s="38">
        <v>0.00013018023424474413</v>
      </c>
      <c r="AE56" s="38">
        <v>0.00013995484459786386</v>
      </c>
      <c r="AF56" s="38">
        <v>0.00010864701653391426</v>
      </c>
      <c r="AG56" s="38">
        <v>0.00017845304662677454</v>
      </c>
      <c r="AH56" s="38">
        <v>0.00038818074238824036</v>
      </c>
      <c r="AI56" s="38">
        <v>0.0003236852662942734</v>
      </c>
      <c r="AJ56" s="38">
        <v>0.0001994879287654298</v>
      </c>
      <c r="AK56" s="38">
        <v>0.0001825499952876966</v>
      </c>
      <c r="AL56" s="38">
        <v>0.00012971406760857243</v>
      </c>
      <c r="AM56" s="38">
        <v>0.000380231804309977</v>
      </c>
      <c r="AN56" s="38">
        <v>0.0002537932702171542</v>
      </c>
      <c r="AO56" s="38">
        <v>0.00023346512143110633</v>
      </c>
      <c r="AP56" s="38">
        <v>0.00033967128732511535</v>
      </c>
      <c r="AQ56" s="38">
        <v>0.00009864151101050463</v>
      </c>
      <c r="AR56" s="38">
        <v>0.00038306267415282334</v>
      </c>
      <c r="AS56" s="38">
        <v>0.00019131223309752266</v>
      </c>
      <c r="AT56" s="38">
        <v>0.00004017312571447386</v>
      </c>
      <c r="AU56" s="38">
        <v>0.00019681992286323786</v>
      </c>
      <c r="AV56" s="38">
        <v>0.00016001030780132553</v>
      </c>
      <c r="AW56" s="38">
        <v>0.00031580757731416813</v>
      </c>
      <c r="AX56" s="38">
        <v>0.00023874258769291903</v>
      </c>
      <c r="AY56" s="38">
        <v>0.0001836403464280208</v>
      </c>
      <c r="AZ56" s="38">
        <v>0.00016964225508900432</v>
      </c>
      <c r="BA56" s="38">
        <v>0.00007900498847966537</v>
      </c>
      <c r="BB56" s="38">
        <v>0.0002647565621672793</v>
      </c>
      <c r="BC56" s="38">
        <v>0.00017201558120824706</v>
      </c>
      <c r="BD56" s="38">
        <v>0.00016581616749213718</v>
      </c>
      <c r="BE56" s="38">
        <v>0.00006366176778154468</v>
      </c>
      <c r="BF56" s="38">
        <v>0.00014570486019809453</v>
      </c>
      <c r="BG56" s="38">
        <v>0.00009353128395050373</v>
      </c>
      <c r="BH56" s="38">
        <v>0.00020818175350285353</v>
      </c>
      <c r="BI56" s="38">
        <v>0.00016470674298912506</v>
      </c>
      <c r="BJ56" s="38">
        <v>0.00014225870672712892</v>
      </c>
      <c r="BK56" s="38">
        <v>0.00025994183959740806</v>
      </c>
      <c r="BL56" s="38">
        <v>0.00011998989547909451</v>
      </c>
      <c r="BM56" s="38">
        <v>0</v>
      </c>
      <c r="BN56" s="38">
        <v>0</v>
      </c>
    </row>
    <row r="57" spans="1:66" x14ac:dyDescent="0.25">
      <c r="A57" s="36" t="s">
        <v>300</v>
      </c>
      <c r="B57" s="27" t="s">
        <v>369</v>
      </c>
      <c r="C57" s="38">
        <v>0.00008938960609579334</v>
      </c>
      <c r="D57" s="38">
        <v>0.00010843138706388091</v>
      </c>
      <c r="E57" s="38">
        <v>0.0004910920561250191</v>
      </c>
      <c r="F57" s="38">
        <v>0.00012294049443348025</v>
      </c>
      <c r="G57" s="38">
        <v>0.00011565559189925452</v>
      </c>
      <c r="H57" s="38">
        <v>0.00013534723862660943</v>
      </c>
      <c r="I57" s="38">
        <v>0.0001443480215399012</v>
      </c>
      <c r="J57" s="38">
        <v>0.00019500735787191718</v>
      </c>
      <c r="K57" s="38">
        <v>0.0002657410383248933</v>
      </c>
      <c r="L57" s="38">
        <v>0.00006536906267525662</v>
      </c>
      <c r="M57" s="38">
        <v>0.0001551525995171731</v>
      </c>
      <c r="N57" s="38">
        <v>0.0003437341783644642</v>
      </c>
      <c r="O57" s="38">
        <v>0.00022055721901984934</v>
      </c>
      <c r="P57" s="38">
        <v>0.00015163987373200845</v>
      </c>
      <c r="Q57" s="38">
        <v>0.0001178578906312059</v>
      </c>
      <c r="R57" s="38">
        <v>0.00012761455491250564</v>
      </c>
      <c r="S57" s="38">
        <v>0.00018439382914509883</v>
      </c>
      <c r="T57" s="38">
        <v>0.00015666324298322122</v>
      </c>
      <c r="U57" s="38">
        <v>0.00013314566958071703</v>
      </c>
      <c r="V57" s="38">
        <v>0.00014394545689932003</v>
      </c>
      <c r="W57" s="38">
        <v>0.00016837257380550202</v>
      </c>
      <c r="X57" s="38">
        <v>0.00013834534184030674</v>
      </c>
      <c r="Y57" s="38">
        <v>0.0001520389626785723</v>
      </c>
      <c r="Z57" s="38">
        <v>0.00008338341503978958</v>
      </c>
      <c r="AA57" s="38">
        <v>0.0001802685674288208</v>
      </c>
      <c r="AB57" s="38">
        <v>0.00014886437313791124</v>
      </c>
      <c r="AC57" s="38">
        <v>0.00009357674331087402</v>
      </c>
      <c r="AD57" s="38">
        <v>0.00011847795069957817</v>
      </c>
      <c r="AE57" s="38">
        <v>0.00011225793294687142</v>
      </c>
      <c r="AF57" s="38">
        <v>0.00007765202797443541</v>
      </c>
      <c r="AG57" s="38">
        <v>0.00009831634598996922</v>
      </c>
      <c r="AH57" s="38">
        <v>0.00016311580114873248</v>
      </c>
      <c r="AI57" s="38">
        <v>0.0002492154946660512</v>
      </c>
      <c r="AJ57" s="38">
        <v>0.00012600809360656685</v>
      </c>
      <c r="AK57" s="38">
        <v>0.00015113775860041816</v>
      </c>
      <c r="AL57" s="38">
        <v>0.00008311160336029486</v>
      </c>
      <c r="AM57" s="38">
        <v>0.0002188039508232944</v>
      </c>
      <c r="AN57" s="38">
        <v>0.00016543865565825055</v>
      </c>
      <c r="AO57" s="38">
        <v>0.00017960605317526398</v>
      </c>
      <c r="AP57" s="38">
        <v>0.00025246680712588687</v>
      </c>
      <c r="AQ57" s="38">
        <v>0.00009302999096825177</v>
      </c>
      <c r="AR57" s="38">
        <v>0.0001520480950122038</v>
      </c>
      <c r="AS57" s="38">
        <v>0.00017382515232371702</v>
      </c>
      <c r="AT57" s="38">
        <v>0.000026524679958636958</v>
      </c>
      <c r="AU57" s="38">
        <v>0.00017987670182697575</v>
      </c>
      <c r="AV57" s="38">
        <v>0.00014906351370333305</v>
      </c>
      <c r="AW57" s="38">
        <v>0.0006955424519644039</v>
      </c>
      <c r="AX57" s="38">
        <v>0.00017612837510802304</v>
      </c>
      <c r="AY57" s="38">
        <v>0.0001929638262871601</v>
      </c>
      <c r="AZ57" s="38">
        <v>0.0001085721459004065</v>
      </c>
      <c r="BA57" s="38">
        <v>0.00008933512128990444</v>
      </c>
      <c r="BB57" s="38">
        <v>0.00019653396727202385</v>
      </c>
      <c r="BC57" s="38">
        <v>0.00011253662940891051</v>
      </c>
      <c r="BD57" s="38">
        <v>0.00013776872094232157</v>
      </c>
      <c r="BE57" s="38">
        <v>0.0003263918438132288</v>
      </c>
      <c r="BF57" s="38">
        <v>0.00011557379104290953</v>
      </c>
      <c r="BG57" s="38">
        <v>0.00014047354496649143</v>
      </c>
      <c r="BH57" s="38">
        <v>0.00016455179588377236</v>
      </c>
      <c r="BI57" s="38">
        <v>0.00014070774816206028</v>
      </c>
      <c r="BJ57" s="38">
        <v>0.0003475460452682187</v>
      </c>
      <c r="BK57" s="38">
        <v>0.00031027629309064036</v>
      </c>
      <c r="BL57" s="38">
        <v>0.00012581456157389128</v>
      </c>
      <c r="BM57" s="38">
        <v>0</v>
      </c>
      <c r="BN57" s="38">
        <v>0</v>
      </c>
    </row>
    <row r="58" spans="1:66" x14ac:dyDescent="0.25">
      <c r="A58" s="36" t="s">
        <v>301</v>
      </c>
      <c r="B58" s="27" t="s">
        <v>370</v>
      </c>
      <c r="C58" s="38">
        <v>0.00005157733525997703</v>
      </c>
      <c r="D58" s="38">
        <v>0.000052236305834583386</v>
      </c>
      <c r="E58" s="38">
        <v>0.00012790060323047714</v>
      </c>
      <c r="F58" s="38">
        <v>0.00013987599527388094</v>
      </c>
      <c r="G58" s="38">
        <v>0.00007783029631813464</v>
      </c>
      <c r="H58" s="38">
        <v>0.00008131177454692239</v>
      </c>
      <c r="I58" s="38">
        <v>0.00008552943610073818</v>
      </c>
      <c r="J58" s="38">
        <v>0.00008862072018817357</v>
      </c>
      <c r="K58" s="38">
        <v>0.00010616669324475408</v>
      </c>
      <c r="L58" s="38">
        <v>0.00006748775307063305</v>
      </c>
      <c r="M58" s="38">
        <v>0.00008409113810299649</v>
      </c>
      <c r="N58" s="38">
        <v>0.0001609959776151427</v>
      </c>
      <c r="O58" s="38">
        <v>0.00010640042620480078</v>
      </c>
      <c r="P58" s="38">
        <v>0.00008602175449212298</v>
      </c>
      <c r="Q58" s="38">
        <v>0.00007075042869549872</v>
      </c>
      <c r="R58" s="38">
        <v>0.00007045500047222076</v>
      </c>
      <c r="S58" s="38">
        <v>0.00008590069474801416</v>
      </c>
      <c r="T58" s="38">
        <v>0.00008713090013507015</v>
      </c>
      <c r="U58" s="38">
        <v>0.00008397210074278593</v>
      </c>
      <c r="V58" s="38">
        <v>0.00008718541754753771</v>
      </c>
      <c r="W58" s="38">
        <v>0.00008181869271061643</v>
      </c>
      <c r="X58" s="38">
        <v>0.00008509569980142052</v>
      </c>
      <c r="Y58" s="38">
        <v>0.00007754563456776692</v>
      </c>
      <c r="Z58" s="38">
        <v>0.00004460521266820938</v>
      </c>
      <c r="AA58" s="38">
        <v>0.00006434361793502006</v>
      </c>
      <c r="AB58" s="38">
        <v>0.00009103195578253988</v>
      </c>
      <c r="AC58" s="38">
        <v>0.00006204259956291888</v>
      </c>
      <c r="AD58" s="38">
        <v>0.00006446393428580337</v>
      </c>
      <c r="AE58" s="38">
        <v>0.000065771313065374</v>
      </c>
      <c r="AF58" s="38">
        <v>0.000046425385720130705</v>
      </c>
      <c r="AG58" s="38">
        <v>0.00005988344453527774</v>
      </c>
      <c r="AH58" s="38">
        <v>0.00010414800513481145</v>
      </c>
      <c r="AI58" s="38">
        <v>0.00010825268236113372</v>
      </c>
      <c r="AJ58" s="38">
        <v>0.00006568727684553473</v>
      </c>
      <c r="AK58" s="38">
        <v>0.00010489404386726203</v>
      </c>
      <c r="AL58" s="38">
        <v>0.00004876671964226054</v>
      </c>
      <c r="AM58" s="38">
        <v>0.0000926580920150025</v>
      </c>
      <c r="AN58" s="38">
        <v>0.00011870402632847775</v>
      </c>
      <c r="AO58" s="38">
        <v>0.00007798131748321829</v>
      </c>
      <c r="AP58" s="38">
        <v>0.00013076590125154312</v>
      </c>
      <c r="AQ58" s="38">
        <v>0.000034578829391999504</v>
      </c>
      <c r="AR58" s="38">
        <v>0.00006386128558668766</v>
      </c>
      <c r="AS58" s="38">
        <v>0.0000714876001365846</v>
      </c>
      <c r="AT58" s="38">
        <v>0.000013351976966180494</v>
      </c>
      <c r="AU58" s="38">
        <v>0.00006724811500925801</v>
      </c>
      <c r="AV58" s="38">
        <v>0.000050564371310015855</v>
      </c>
      <c r="AW58" s="38">
        <v>0.00013095622075355576</v>
      </c>
      <c r="AX58" s="38">
        <v>0.00008580023872918717</v>
      </c>
      <c r="AY58" s="38">
        <v>0.0000721068106216146</v>
      </c>
      <c r="AZ58" s="38">
        <v>0.00008705007940941631</v>
      </c>
      <c r="BA58" s="38">
        <v>0.000040025427377946296</v>
      </c>
      <c r="BB58" s="38">
        <v>0.00013375747305028956</v>
      </c>
      <c r="BC58" s="38">
        <v>0.00006781718394355107</v>
      </c>
      <c r="BD58" s="38">
        <v>0.00003972138809404121</v>
      </c>
      <c r="BE58" s="38">
        <v>0.000025634349815802934</v>
      </c>
      <c r="BF58" s="38">
        <v>0.0003945155267817702</v>
      </c>
      <c r="BG58" s="38">
        <v>0.00007878544852163316</v>
      </c>
      <c r="BH58" s="38">
        <v>0.00006770494146182683</v>
      </c>
      <c r="BI58" s="38">
        <v>0.00011314796107280744</v>
      </c>
      <c r="BJ58" s="38">
        <v>0.00005383047854946611</v>
      </c>
      <c r="BK58" s="38">
        <v>0.00011370548426645725</v>
      </c>
      <c r="BL58" s="38">
        <v>0.00005526670481696955</v>
      </c>
      <c r="BM58" s="38">
        <v>0</v>
      </c>
      <c r="BN58" s="38">
        <v>0</v>
      </c>
    </row>
    <row r="59" spans="1:66" x14ac:dyDescent="0.25">
      <c r="A59" s="36" t="s">
        <v>302</v>
      </c>
      <c r="B59" s="27" t="s">
        <v>371</v>
      </c>
      <c r="C59" s="38">
        <v>0.00002369725029370946</v>
      </c>
      <c r="D59" s="38">
        <v>0.00004173391138913302</v>
      </c>
      <c r="E59" s="38">
        <v>0.00009560986864722388</v>
      </c>
      <c r="F59" s="38">
        <v>0.00003440101370642234</v>
      </c>
      <c r="G59" s="38">
        <v>0.0000318473553155764</v>
      </c>
      <c r="H59" s="38">
        <v>0.0000401066687976921</v>
      </c>
      <c r="I59" s="38">
        <v>0.00005452755677264052</v>
      </c>
      <c r="J59" s="38">
        <v>0.00004508838435763509</v>
      </c>
      <c r="K59" s="38">
        <v>0.00005782073525286204</v>
      </c>
      <c r="L59" s="38">
        <v>0.00001763813575946913</v>
      </c>
      <c r="M59" s="38">
        <v>0.00003390195825997656</v>
      </c>
      <c r="N59" s="38">
        <v>0.00003301681656390491</v>
      </c>
      <c r="O59" s="38">
        <v>0.000052531041348344605</v>
      </c>
      <c r="P59" s="38">
        <v>0.000036175122553280294</v>
      </c>
      <c r="Q59" s="38">
        <v>0.0000336177838402206</v>
      </c>
      <c r="R59" s="38">
        <v>0.00003748722984366496</v>
      </c>
      <c r="S59" s="38">
        <v>0.000038291690949941634</v>
      </c>
      <c r="T59" s="38">
        <v>0.00004402933547551262</v>
      </c>
      <c r="U59" s="38">
        <v>0.00003989411577510991</v>
      </c>
      <c r="V59" s="38">
        <v>0.000039478461239938</v>
      </c>
      <c r="W59" s="38">
        <v>0.00004662724861317801</v>
      </c>
      <c r="X59" s="38">
        <v>0.00004359028666575144</v>
      </c>
      <c r="Y59" s="38">
        <v>0.00004001582375868349</v>
      </c>
      <c r="Z59" s="38">
        <v>0.000018122197776225793</v>
      </c>
      <c r="AA59" s="38">
        <v>0.00003566731763726365</v>
      </c>
      <c r="AB59" s="38">
        <v>0.000033583907531099275</v>
      </c>
      <c r="AC59" s="38">
        <v>0.00002726225625937245</v>
      </c>
      <c r="AD59" s="38">
        <v>0.00002710641699973929</v>
      </c>
      <c r="AE59" s="38">
        <v>0.000021652964975417462</v>
      </c>
      <c r="AF59" s="38">
        <v>0.000017002847774778622</v>
      </c>
      <c r="AG59" s="38">
        <v>0.000021286761456008276</v>
      </c>
      <c r="AH59" s="38">
        <v>0.000039932505661366955</v>
      </c>
      <c r="AI59" s="38">
        <v>0.00005040340093149771</v>
      </c>
      <c r="AJ59" s="38">
        <v>0.000022107862782684456</v>
      </c>
      <c r="AK59" s="38">
        <v>0.00003959961931379168</v>
      </c>
      <c r="AL59" s="38">
        <v>0.000019072616794526034</v>
      </c>
      <c r="AM59" s="38">
        <v>0.00003592293539411168</v>
      </c>
      <c r="AN59" s="38">
        <v>0.00004204585708209539</v>
      </c>
      <c r="AO59" s="38">
        <v>0.000030604543430750764</v>
      </c>
      <c r="AP59" s="38">
        <v>0.00003307020687340692</v>
      </c>
      <c r="AQ59" s="38">
        <v>0.000011238102097695835</v>
      </c>
      <c r="AR59" s="38">
        <v>0.000026555514126641006</v>
      </c>
      <c r="AS59" s="38">
        <v>0.000026814998862203773</v>
      </c>
      <c r="AT59" s="38">
        <v>0.000005268957320808888</v>
      </c>
      <c r="AU59" s="38">
        <v>0.00001714359294173445</v>
      </c>
      <c r="AV59" s="38">
        <v>0.000020447972132086133</v>
      </c>
      <c r="AW59" s="38">
        <v>0.000036139359043052085</v>
      </c>
      <c r="AX59" s="38">
        <v>0.000036898083725100507</v>
      </c>
      <c r="AY59" s="38">
        <v>0.000029016945197844433</v>
      </c>
      <c r="AZ59" s="38">
        <v>0.000024220461547852036</v>
      </c>
      <c r="BA59" s="38">
        <v>0.000015230610867441845</v>
      </c>
      <c r="BB59" s="38">
        <v>0.00006217445847763648</v>
      </c>
      <c r="BC59" s="38">
        <v>0.000018227629385827703</v>
      </c>
      <c r="BD59" s="38">
        <v>0.0000103620557227968</v>
      </c>
      <c r="BE59" s="38">
        <v>0.000008074410143302712</v>
      </c>
      <c r="BF59" s="38">
        <v>0.000015331005964410426</v>
      </c>
      <c r="BG59" s="38">
        <v>0.00001643554852322536</v>
      </c>
      <c r="BH59" s="38">
        <v>0.000029035824346542947</v>
      </c>
      <c r="BI59" s="38">
        <v>0.000029442886016837152</v>
      </c>
      <c r="BJ59" s="38">
        <v>0.00002323984960631905</v>
      </c>
      <c r="BK59" s="38">
        <v>0.00007135748676496394</v>
      </c>
      <c r="BL59" s="38">
        <v>0.000024290083878421264</v>
      </c>
      <c r="BM59" s="38">
        <v>0</v>
      </c>
      <c r="BN59" s="38">
        <v>0</v>
      </c>
    </row>
    <row r="60" spans="1:66" x14ac:dyDescent="0.25">
      <c r="A60" s="36" t="s">
        <v>303</v>
      </c>
      <c r="B60" s="27" t="s">
        <v>372</v>
      </c>
      <c r="C60" s="38">
        <v>0.000026619512731579908</v>
      </c>
      <c r="D60" s="38">
        <v>0.00001946397942341507</v>
      </c>
      <c r="E60" s="38">
        <v>0.000025564394599915444</v>
      </c>
      <c r="F60" s="38">
        <v>0.000024574368577066422</v>
      </c>
      <c r="G60" s="38">
        <v>0.00004706353010465</v>
      </c>
      <c r="H60" s="38">
        <v>0.00004041621236258581</v>
      </c>
      <c r="I60" s="38">
        <v>0.0000454085294008392</v>
      </c>
      <c r="J60" s="38">
        <v>0.00004093334088593559</v>
      </c>
      <c r="K60" s="38">
        <v>0.000050882785605718064</v>
      </c>
      <c r="L60" s="38">
        <v>0.0000208186468706677</v>
      </c>
      <c r="M60" s="38">
        <v>0.00004595150949918008</v>
      </c>
      <c r="N60" s="38">
        <v>0.000059438326122447816</v>
      </c>
      <c r="O60" s="38">
        <v>0.00003624539010090148</v>
      </c>
      <c r="P60" s="38">
        <v>0.00003756222638407924</v>
      </c>
      <c r="Q60" s="38">
        <v>0.00003385075597748253</v>
      </c>
      <c r="R60" s="38">
        <v>0.000034821150710515246</v>
      </c>
      <c r="S60" s="38">
        <v>0.00003241393168710537</v>
      </c>
      <c r="T60" s="38">
        <v>0.00003793289725200074</v>
      </c>
      <c r="U60" s="38">
        <v>0.00003460381752251313</v>
      </c>
      <c r="V60" s="38">
        <v>0.00003669945456121148</v>
      </c>
      <c r="W60" s="38">
        <v>0.00006012667943306531</v>
      </c>
      <c r="X60" s="38">
        <v>0.00004263953449229856</v>
      </c>
      <c r="Y60" s="38">
        <v>0.000035035135358475065</v>
      </c>
      <c r="Z60" s="38">
        <v>0.00003110108582196901</v>
      </c>
      <c r="AA60" s="38">
        <v>0.000031977095670001864</v>
      </c>
      <c r="AB60" s="38">
        <v>0.000041455018670328266</v>
      </c>
      <c r="AC60" s="38">
        <v>0.00003443329793126492</v>
      </c>
      <c r="AD60" s="38">
        <v>0.00004325904916594852</v>
      </c>
      <c r="AE60" s="38">
        <v>0.000058781519188131945</v>
      </c>
      <c r="AF60" s="38">
        <v>0.000041226952501376236</v>
      </c>
      <c r="AG60" s="38">
        <v>0.00003448622096498947</v>
      </c>
      <c r="AH60" s="38">
        <v>0.00004168949791299333</v>
      </c>
      <c r="AI60" s="38">
        <v>0.00008266091500426588</v>
      </c>
      <c r="AJ60" s="38">
        <v>0.000041157939460138466</v>
      </c>
      <c r="AK60" s="38">
        <v>0.0000467594576820404</v>
      </c>
      <c r="AL60" s="38">
        <v>0.0001825147380955015</v>
      </c>
      <c r="AM60" s="38">
        <v>0.00024240974619080765</v>
      </c>
      <c r="AN60" s="38">
        <v>0.0016647075739692305</v>
      </c>
      <c r="AO60" s="38">
        <v>0.00012175461427063804</v>
      </c>
      <c r="AP60" s="38">
        <v>0.00014797541080902377</v>
      </c>
      <c r="AQ60" s="38">
        <v>0.000045269898622508074</v>
      </c>
      <c r="AR60" s="38">
        <v>0.000049542534721869296</v>
      </c>
      <c r="AS60" s="38">
        <v>0.00005707206884787305</v>
      </c>
      <c r="AT60" s="38">
        <v>0.000011644294467700548</v>
      </c>
      <c r="AU60" s="38">
        <v>0.00007956143482674294</v>
      </c>
      <c r="AV60" s="38">
        <v>0.000050275793055299066</v>
      </c>
      <c r="AW60" s="38">
        <v>0.000054718546789783936</v>
      </c>
      <c r="AX60" s="38">
        <v>0.00021092561642534004</v>
      </c>
      <c r="AY60" s="38">
        <v>0.00013486187505892794</v>
      </c>
      <c r="AZ60" s="38">
        <v>0.00007972987821171432</v>
      </c>
      <c r="BA60" s="38">
        <v>0.00003852985078726918</v>
      </c>
      <c r="BB60" s="38">
        <v>0.0006488431818053709</v>
      </c>
      <c r="BC60" s="38">
        <v>0.00008322277677078698</v>
      </c>
      <c r="BD60" s="38">
        <v>0.000047070357772046115</v>
      </c>
      <c r="BE60" s="38">
        <v>0.000033031416086075326</v>
      </c>
      <c r="BF60" s="38">
        <v>0.00002427747018291441</v>
      </c>
      <c r="BG60" s="38">
        <v>0.000035398296142853244</v>
      </c>
      <c r="BH60" s="38">
        <v>0.001709462799272362</v>
      </c>
      <c r="BI60" s="38">
        <v>0.00026812872346771447</v>
      </c>
      <c r="BJ60" s="38">
        <v>0.00015244623371396039</v>
      </c>
      <c r="BK60" s="38">
        <v>0.00004433911571860958</v>
      </c>
      <c r="BL60" s="38">
        <v>0.00003556746916603983</v>
      </c>
      <c r="BM60" s="38">
        <v>0</v>
      </c>
      <c r="BN60" s="38">
        <v>0</v>
      </c>
    </row>
    <row r="61" spans="1:66" x14ac:dyDescent="0.25">
      <c r="A61" s="36" t="s">
        <v>304</v>
      </c>
      <c r="B61" s="27" t="s">
        <v>373</v>
      </c>
      <c r="C61" s="38">
        <v>0.000031251226000430565</v>
      </c>
      <c r="D61" s="38">
        <v>0.00003855140271910795</v>
      </c>
      <c r="E61" s="38">
        <v>0.00014636916881465394</v>
      </c>
      <c r="F61" s="38">
        <v>0.00003880019491937957</v>
      </c>
      <c r="G61" s="38">
        <v>0.0000505403832134345</v>
      </c>
      <c r="H61" s="38">
        <v>0.000052602828860170225</v>
      </c>
      <c r="I61" s="38">
        <v>0.00007134058818901841</v>
      </c>
      <c r="J61" s="38">
        <v>0.00005367174029925072</v>
      </c>
      <c r="K61" s="38">
        <v>0.0000766032516948813</v>
      </c>
      <c r="L61" s="38">
        <v>0.000025020348891636072</v>
      </c>
      <c r="M61" s="38">
        <v>0.00004642845365102459</v>
      </c>
      <c r="N61" s="38">
        <v>0.00009475729802627808</v>
      </c>
      <c r="O61" s="38">
        <v>0.0000468139545345882</v>
      </c>
      <c r="P61" s="38">
        <v>0.000047892550418664526</v>
      </c>
      <c r="Q61" s="38">
        <v>0.00003857577980420941</v>
      </c>
      <c r="R61" s="38">
        <v>0.00003656045824269549</v>
      </c>
      <c r="S61" s="38">
        <v>0.00004242739713114076</v>
      </c>
      <c r="T61" s="38">
        <v>0.000044639190938729357</v>
      </c>
      <c r="U61" s="38">
        <v>0.000034658467862957604</v>
      </c>
      <c r="V61" s="38">
        <v>0.000037110013828408744</v>
      </c>
      <c r="W61" s="38">
        <v>0.000050589767345969094</v>
      </c>
      <c r="X61" s="38">
        <v>0.00006022476803139777</v>
      </c>
      <c r="Y61" s="38">
        <v>0.000043177005328943324</v>
      </c>
      <c r="Z61" s="38">
        <v>0.000027421055757623576</v>
      </c>
      <c r="AA61" s="38">
        <v>0.00004764547358503392</v>
      </c>
      <c r="AB61" s="38">
        <v>0.00004410321686370025</v>
      </c>
      <c r="AC61" s="38">
        <v>0.000031110487110099895</v>
      </c>
      <c r="AD61" s="38">
        <v>0.00003921232064281983</v>
      </c>
      <c r="AE61" s="38">
        <v>0.00003585451121730779</v>
      </c>
      <c r="AF61" s="38">
        <v>0.00003265209784917994</v>
      </c>
      <c r="AG61" s="38">
        <v>0.000034439411289036174</v>
      </c>
      <c r="AH61" s="38">
        <v>0.00004951932456759825</v>
      </c>
      <c r="AI61" s="38">
        <v>0.00008776532756606638</v>
      </c>
      <c r="AJ61" s="38">
        <v>0.000038011605605057956</v>
      </c>
      <c r="AK61" s="38">
        <v>0.000043850257106424376</v>
      </c>
      <c r="AL61" s="38">
        <v>0.00004640977004078852</v>
      </c>
      <c r="AM61" s="38">
        <v>0.00006928124271881593</v>
      </c>
      <c r="AN61" s="38">
        <v>0.00023306123781238291</v>
      </c>
      <c r="AO61" s="38">
        <v>0.00006579487836996295</v>
      </c>
      <c r="AP61" s="38">
        <v>0.00008209125301991936</v>
      </c>
      <c r="AQ61" s="38">
        <v>0.00002310287184701584</v>
      </c>
      <c r="AR61" s="38">
        <v>0.00003898684943833907</v>
      </c>
      <c r="AS61" s="38">
        <v>0.000040570625081901034</v>
      </c>
      <c r="AT61" s="38">
        <v>0.000008595528109176673</v>
      </c>
      <c r="AU61" s="38">
        <v>0.00005403133193362154</v>
      </c>
      <c r="AV61" s="38">
        <v>0.00003815517311528202</v>
      </c>
      <c r="AW61" s="38">
        <v>0.00005973598465009973</v>
      </c>
      <c r="AX61" s="38">
        <v>0.00014231700840354212</v>
      </c>
      <c r="AY61" s="38">
        <v>0.00005712334084909149</v>
      </c>
      <c r="AZ61" s="38">
        <v>0.00005206694501026067</v>
      </c>
      <c r="BA61" s="38">
        <v>0.000025173159972701323</v>
      </c>
      <c r="BB61" s="38">
        <v>0.0012535899719012084</v>
      </c>
      <c r="BC61" s="38">
        <v>0.000043990033587242014</v>
      </c>
      <c r="BD61" s="38">
        <v>0.00007738654857328952</v>
      </c>
      <c r="BE61" s="38">
        <v>0.00001653932273012078</v>
      </c>
      <c r="BF61" s="38">
        <v>0.000020872699316446855</v>
      </c>
      <c r="BG61" s="38">
        <v>0.00002406636776996973</v>
      </c>
      <c r="BH61" s="38">
        <v>0.00014949126023368564</v>
      </c>
      <c r="BI61" s="38">
        <v>0.000562053661699398</v>
      </c>
      <c r="BJ61" s="38">
        <v>0.00006466957324577573</v>
      </c>
      <c r="BK61" s="38">
        <v>0.00010894872829235641</v>
      </c>
      <c r="BL61" s="38">
        <v>0.00004437030404878555</v>
      </c>
      <c r="BM61" s="38">
        <v>0</v>
      </c>
      <c r="BN61" s="38">
        <v>0</v>
      </c>
    </row>
    <row r="62" spans="1:66" x14ac:dyDescent="0.25">
      <c r="A62" s="36" t="s">
        <v>305</v>
      </c>
      <c r="B62" s="27" t="s">
        <v>374</v>
      </c>
      <c r="C62" s="38">
        <v>0.000004367720709034949</v>
      </c>
      <c r="D62" s="38">
        <v>0.000006185805359149738</v>
      </c>
      <c r="E62" s="38">
        <v>0.000016859852849078233</v>
      </c>
      <c r="F62" s="38">
        <v>0.00000426481711688257</v>
      </c>
      <c r="G62" s="38">
        <v>0.000007055268693340702</v>
      </c>
      <c r="H62" s="38">
        <v>0.000016792692352537377</v>
      </c>
      <c r="I62" s="38">
        <v>0.000006306380731012348</v>
      </c>
      <c r="J62" s="38">
        <v>0.000007830255208571232</v>
      </c>
      <c r="K62" s="38">
        <v>0.000009612395075827852</v>
      </c>
      <c r="L62" s="38">
        <v>0.0000038048612563201025</v>
      </c>
      <c r="M62" s="38">
        <v>0.000007614012789829965</v>
      </c>
      <c r="N62" s="38">
        <v>0.000011172233089940044</v>
      </c>
      <c r="O62" s="38">
        <v>0.000007305850222922057</v>
      </c>
      <c r="P62" s="38">
        <v>0.000007107686078401346</v>
      </c>
      <c r="Q62" s="38">
        <v>0.000006489728379978712</v>
      </c>
      <c r="R62" s="38">
        <v>0.000005852643810927542</v>
      </c>
      <c r="S62" s="38">
        <v>0.000006470279648966307</v>
      </c>
      <c r="T62" s="38">
        <v>0.000006583598529279362</v>
      </c>
      <c r="U62" s="38">
        <v>0.000005512245692703485</v>
      </c>
      <c r="V62" s="38">
        <v>0.0000060074994163301684</v>
      </c>
      <c r="W62" s="38">
        <v>0.000006798267470217386</v>
      </c>
      <c r="X62" s="38">
        <v>0.000007773896100937776</v>
      </c>
      <c r="Y62" s="38">
        <v>0.000005583872074801564</v>
      </c>
      <c r="Z62" s="38">
        <v>0.000004413804816873191</v>
      </c>
      <c r="AA62" s="38">
        <v>0.000005699919466707541</v>
      </c>
      <c r="AB62" s="38">
        <v>0.000006185205030918303</v>
      </c>
      <c r="AC62" s="38">
        <v>0.000004459399377283687</v>
      </c>
      <c r="AD62" s="38">
        <v>0.000005700190885625442</v>
      </c>
      <c r="AE62" s="38">
        <v>0.00000629450053590536</v>
      </c>
      <c r="AF62" s="38">
        <v>0.0000054563512487290406</v>
      </c>
      <c r="AG62" s="38">
        <v>0.000006075995504555502</v>
      </c>
      <c r="AH62" s="38">
        <v>0.00003742003666339613</v>
      </c>
      <c r="AI62" s="38">
        <v>0.000015759416132522737</v>
      </c>
      <c r="AJ62" s="38">
        <v>0.00001119576147983103</v>
      </c>
      <c r="AK62" s="38">
        <v>0.00000793167904697979</v>
      </c>
      <c r="AL62" s="38">
        <v>0.0000043698249604874005</v>
      </c>
      <c r="AM62" s="38">
        <v>0.000009898145113837627</v>
      </c>
      <c r="AN62" s="38">
        <v>0.000012743492043792763</v>
      </c>
      <c r="AO62" s="38">
        <v>0.000008247139704378117</v>
      </c>
      <c r="AP62" s="38">
        <v>0.000016808239529828832</v>
      </c>
      <c r="AQ62" s="38">
        <v>0.0000036089618416232062</v>
      </c>
      <c r="AR62" s="38">
        <v>0.000005794151411032553</v>
      </c>
      <c r="AS62" s="38">
        <v>0.0000070926091901125336</v>
      </c>
      <c r="AT62" s="38">
        <v>0.0000010974020544668339</v>
      </c>
      <c r="AU62" s="38">
        <v>0.000008203003473426176</v>
      </c>
      <c r="AV62" s="38">
        <v>0.000005163984752721331</v>
      </c>
      <c r="AW62" s="38">
        <v>0.000005833816019907847</v>
      </c>
      <c r="AX62" s="38">
        <v>0.000011742739771005093</v>
      </c>
      <c r="AY62" s="38">
        <v>0.000006787662617737877</v>
      </c>
      <c r="AZ62" s="38">
        <v>0.0000057146179825722695</v>
      </c>
      <c r="BA62" s="38">
        <v>0.0000030501437412817172</v>
      </c>
      <c r="BB62" s="38">
        <v>0.00001872655632496363</v>
      </c>
      <c r="BC62" s="38">
        <v>0.000005373158553673052</v>
      </c>
      <c r="BD62" s="38">
        <v>0.0000025608839714956937</v>
      </c>
      <c r="BE62" s="38">
        <v>0.0000019205051046909726</v>
      </c>
      <c r="BF62" s="38">
        <v>0.0000033143894638072685</v>
      </c>
      <c r="BG62" s="38">
        <v>0.000002630059816070288</v>
      </c>
      <c r="BH62" s="38">
        <v>0.000010003327603289537</v>
      </c>
      <c r="BI62" s="38">
        <v>0.0000060510488716300715</v>
      </c>
      <c r="BJ62" s="38">
        <v>0.000008018298685014774</v>
      </c>
      <c r="BK62" s="38">
        <v>0.000008987509549974784</v>
      </c>
      <c r="BL62" s="38">
        <v>0.000004690999868494559</v>
      </c>
      <c r="BM62" s="38">
        <v>0</v>
      </c>
      <c r="BN62" s="38">
        <v>0</v>
      </c>
    </row>
    <row r="63" spans="1:66" x14ac:dyDescent="0.25">
      <c r="A63" s="36" t="s">
        <v>306</v>
      </c>
      <c r="B63" s="27" t="s">
        <v>375</v>
      </c>
      <c r="C63" s="38">
        <v>0.00000881950057109454</v>
      </c>
      <c r="D63" s="38">
        <v>0.000005221974120938381</v>
      </c>
      <c r="E63" s="38">
        <v>0.000011626558986720188</v>
      </c>
      <c r="F63" s="38">
        <v>0.00000962996593062915</v>
      </c>
      <c r="G63" s="38">
        <v>0.000013513195283652331</v>
      </c>
      <c r="H63" s="38">
        <v>0.000015123387483400952</v>
      </c>
      <c r="I63" s="38">
        <v>0.000012257156568301186</v>
      </c>
      <c r="J63" s="38">
        <v>0.000012914829988684129</v>
      </c>
      <c r="K63" s="38">
        <v>0.000013568849345152777</v>
      </c>
      <c r="L63" s="38">
        <v>0.000006685394171313144</v>
      </c>
      <c r="M63" s="38">
        <v>0.000014114160027313675</v>
      </c>
      <c r="N63" s="38">
        <v>0.00001483431575484938</v>
      </c>
      <c r="O63" s="38">
        <v>0.000013631676205220292</v>
      </c>
      <c r="P63" s="38">
        <v>0.000013203631079205388</v>
      </c>
      <c r="Q63" s="38">
        <v>0.000012144863166278282</v>
      </c>
      <c r="R63" s="38">
        <v>0.000011057410031800884</v>
      </c>
      <c r="S63" s="38">
        <v>0.000014589807099445794</v>
      </c>
      <c r="T63" s="38">
        <v>0.000014444660223363714</v>
      </c>
      <c r="U63" s="38">
        <v>0.000012333797476542329</v>
      </c>
      <c r="V63" s="38">
        <v>0.000012421179010800907</v>
      </c>
      <c r="W63" s="38">
        <v>0.000013037794842988185</v>
      </c>
      <c r="X63" s="38">
        <v>0.00001610290467270659</v>
      </c>
      <c r="Y63" s="38">
        <v>0.000013264806574048655</v>
      </c>
      <c r="Z63" s="38">
        <v>0.000008510950055818198</v>
      </c>
      <c r="AA63" s="38">
        <v>0.000010814665390651811</v>
      </c>
      <c r="AB63" s="38">
        <v>0.000011530539352084162</v>
      </c>
      <c r="AC63" s="38">
        <v>0.000008196162379710451</v>
      </c>
      <c r="AD63" s="38">
        <v>0.000008250164835022963</v>
      </c>
      <c r="AE63" s="38">
        <v>0.000013549628637088038</v>
      </c>
      <c r="AF63" s="38">
        <v>0.000008557511487195695</v>
      </c>
      <c r="AG63" s="38">
        <v>0.000007947319509031329</v>
      </c>
      <c r="AH63" s="38">
        <v>0.00001705213050547113</v>
      </c>
      <c r="AI63" s="38">
        <v>0.00003619410771927097</v>
      </c>
      <c r="AJ63" s="38">
        <v>0.00000961750495983029</v>
      </c>
      <c r="AK63" s="38">
        <v>0.000009584034077677918</v>
      </c>
      <c r="AL63" s="38">
        <v>0.000009415451030210718</v>
      </c>
      <c r="AM63" s="38">
        <v>0.00001908618399913615</v>
      </c>
      <c r="AN63" s="38">
        <v>0.000014894687738764895</v>
      </c>
      <c r="AO63" s="38">
        <v>0.000014607709433268466</v>
      </c>
      <c r="AP63" s="38">
        <v>0.00002951758998058719</v>
      </c>
      <c r="AQ63" s="38">
        <v>0.00000580711538341347</v>
      </c>
      <c r="AR63" s="38">
        <v>0.000008293872061679615</v>
      </c>
      <c r="AS63" s="38">
        <v>0.0000107390342315019</v>
      </c>
      <c r="AT63" s="38">
        <v>0.0000019872195690647162</v>
      </c>
      <c r="AU63" s="38">
        <v>0.000011792092256853885</v>
      </c>
      <c r="AV63" s="38">
        <v>0.000008439308215905672</v>
      </c>
      <c r="AW63" s="38">
        <v>0.000008583843922539036</v>
      </c>
      <c r="AX63" s="38">
        <v>0.000015331403825812707</v>
      </c>
      <c r="AY63" s="38">
        <v>0.00000932900279003489</v>
      </c>
      <c r="AZ63" s="38">
        <v>0.000011126136142668661</v>
      </c>
      <c r="BA63" s="38">
        <v>0.000004731884537500522</v>
      </c>
      <c r="BB63" s="38">
        <v>0.00001797065193118312</v>
      </c>
      <c r="BC63" s="38">
        <v>0.000009997214083189577</v>
      </c>
      <c r="BD63" s="38">
        <v>0.000004994658267275048</v>
      </c>
      <c r="BE63" s="38">
        <v>0.0000035141956940827344</v>
      </c>
      <c r="BF63" s="38">
        <v>0.0000066998475116953885</v>
      </c>
      <c r="BG63" s="38">
        <v>0.000004666482479754022</v>
      </c>
      <c r="BH63" s="38">
        <v>0.000010938473075555132</v>
      </c>
      <c r="BI63" s="38">
        <v>0.000008421147991342098</v>
      </c>
      <c r="BJ63" s="38">
        <v>0.000006585844078017334</v>
      </c>
      <c r="BK63" s="38">
        <v>0.00002049460039251277</v>
      </c>
      <c r="BL63" s="38">
        <v>0.0000059688337429306945</v>
      </c>
      <c r="BM63" s="38">
        <v>0</v>
      </c>
      <c r="BN63" s="38">
        <v>0</v>
      </c>
    </row>
    <row r="64" spans="1:66" x14ac:dyDescent="0.25">
      <c r="A64" s="36" t="s">
        <v>307</v>
      </c>
      <c r="B64" s="27" t="s">
        <v>376</v>
      </c>
      <c r="C64" s="38">
        <v>0.00002480603555813242</v>
      </c>
      <c r="D64" s="38">
        <v>0.00005061316111038329</v>
      </c>
      <c r="E64" s="38">
        <v>0.00009306413382139571</v>
      </c>
      <c r="F64" s="38">
        <v>0.000040376689107880006</v>
      </c>
      <c r="G64" s="38">
        <v>0.00003481858711003459</v>
      </c>
      <c r="H64" s="38">
        <v>0.0000415241094874473</v>
      </c>
      <c r="I64" s="38">
        <v>0.00004915837589864786</v>
      </c>
      <c r="J64" s="38">
        <v>0.000047316539633217315</v>
      </c>
      <c r="K64" s="38">
        <v>0.00006773633945104758</v>
      </c>
      <c r="L64" s="38">
        <v>0.000024647396229070394</v>
      </c>
      <c r="M64" s="38">
        <v>0.00003736130740598148</v>
      </c>
      <c r="N64" s="38">
        <v>0.000037212840763359604</v>
      </c>
      <c r="O64" s="38">
        <v>0.000041807576426261284</v>
      </c>
      <c r="P64" s="38">
        <v>0.000042198874833152756</v>
      </c>
      <c r="Q64" s="38">
        <v>0.00004019386710246385</v>
      </c>
      <c r="R64" s="38">
        <v>0.0000336607445128605</v>
      </c>
      <c r="S64" s="38">
        <v>0.00003676183458719454</v>
      </c>
      <c r="T64" s="38">
        <v>0.00003708813236197627</v>
      </c>
      <c r="U64" s="38">
        <v>0.000030899493328292513</v>
      </c>
      <c r="V64" s="38">
        <v>0.000030918082412046145</v>
      </c>
      <c r="W64" s="38">
        <v>0.000037516429080410245</v>
      </c>
      <c r="X64" s="38">
        <v>0.00039561207126546797</v>
      </c>
      <c r="Y64" s="38">
        <v>0.000036796444254559915</v>
      </c>
      <c r="Z64" s="38">
        <v>0.00002253824223679209</v>
      </c>
      <c r="AA64" s="38">
        <v>0.00004380247535423953</v>
      </c>
      <c r="AB64" s="38">
        <v>0.000048227403810337535</v>
      </c>
      <c r="AC64" s="38">
        <v>0.000023483120581425638</v>
      </c>
      <c r="AD64" s="38">
        <v>0.000029113649504890847</v>
      </c>
      <c r="AE64" s="38">
        <v>0.00003050552195466212</v>
      </c>
      <c r="AF64" s="38">
        <v>0.00002271341890725505</v>
      </c>
      <c r="AG64" s="38">
        <v>0.00003062322154738423</v>
      </c>
      <c r="AH64" s="38">
        <v>0.00010049664535663399</v>
      </c>
      <c r="AI64" s="38">
        <v>0.0001000900683736984</v>
      </c>
      <c r="AJ64" s="38">
        <v>0.000038371009090001235</v>
      </c>
      <c r="AK64" s="38">
        <v>0.0000535194431598727</v>
      </c>
      <c r="AL64" s="38">
        <v>0.00005033969426323352</v>
      </c>
      <c r="AM64" s="38">
        <v>0.00005213779193258373</v>
      </c>
      <c r="AN64" s="38">
        <v>0.0000560308481786121</v>
      </c>
      <c r="AO64" s="38">
        <v>0.000035292940948521194</v>
      </c>
      <c r="AP64" s="38">
        <v>0.000034254397695403</v>
      </c>
      <c r="AQ64" s="38">
        <v>0.000013461408082363168</v>
      </c>
      <c r="AR64" s="38">
        <v>0.00003011841895427993</v>
      </c>
      <c r="AS64" s="38">
        <v>0.00002925521709503989</v>
      </c>
      <c r="AT64" s="38">
        <v>0.0000063805745704463874</v>
      </c>
      <c r="AU64" s="38">
        <v>0.000024622812776824748</v>
      </c>
      <c r="AV64" s="38">
        <v>0.00002535884840666923</v>
      </c>
      <c r="AW64" s="38">
        <v>0.00003226885908484489</v>
      </c>
      <c r="AX64" s="38">
        <v>0.000053460234463075426</v>
      </c>
      <c r="AY64" s="38">
        <v>0.00003904379887644164</v>
      </c>
      <c r="AZ64" s="38">
        <v>0.00004014227326026229</v>
      </c>
      <c r="BA64" s="38">
        <v>0.000024889467126900246</v>
      </c>
      <c r="BB64" s="38">
        <v>0.0007580377666947027</v>
      </c>
      <c r="BC64" s="38">
        <v>0.000026652221582679083</v>
      </c>
      <c r="BD64" s="38">
        <v>0.000016444560414468728</v>
      </c>
      <c r="BE64" s="38">
        <v>0.000013091272964116327</v>
      </c>
      <c r="BF64" s="38">
        <v>0.0000513112362345069</v>
      </c>
      <c r="BG64" s="38">
        <v>0.000024995476489721883</v>
      </c>
      <c r="BH64" s="38">
        <v>0.00005216531806243781</v>
      </c>
      <c r="BI64" s="38">
        <v>0.00005855627814921689</v>
      </c>
      <c r="BJ64" s="38">
        <v>0.000054192753068503</v>
      </c>
      <c r="BK64" s="38">
        <v>0.00006540796874194108</v>
      </c>
      <c r="BL64" s="38">
        <v>0.00029594831694114833</v>
      </c>
      <c r="BM64" s="38">
        <v>0</v>
      </c>
      <c r="BN64" s="38">
        <v>0</v>
      </c>
    </row>
    <row r="65" spans="1:66" x14ac:dyDescent="0.25">
      <c r="A65" s="36" t="s">
        <v>308</v>
      </c>
      <c r="B65" s="27" t="s">
        <v>377</v>
      </c>
      <c r="C65" s="38">
        <v>2.550784778886318e-7</v>
      </c>
      <c r="D65" s="38">
        <v>2.85004201455864e-8</v>
      </c>
      <c r="E65" s="38">
        <v>4.9915398993110445e-8</v>
      </c>
      <c r="F65" s="38">
        <v>4.368979865430066e-8</v>
      </c>
      <c r="G65" s="38">
        <v>1.8425150119375377e-7</v>
      </c>
      <c r="H65" s="38">
        <v>5.139244872389721e-8</v>
      </c>
      <c r="I65" s="38">
        <v>6.089903732036108e-8</v>
      </c>
      <c r="J65" s="38">
        <v>7.256144515788587e-8</v>
      </c>
      <c r="K65" s="38">
        <v>4.758636054259599e-8</v>
      </c>
      <c r="L65" s="38">
        <v>2.250985538986668e-7</v>
      </c>
      <c r="M65" s="38">
        <v>2.5689945994131124e-7</v>
      </c>
      <c r="N65" s="38">
        <v>3.207079938829237e-7</v>
      </c>
      <c r="O65" s="38">
        <v>3.9327793965001835e-7</v>
      </c>
      <c r="P65" s="38">
        <v>6.305864488217106e-8</v>
      </c>
      <c r="Q65" s="38">
        <v>3.440175603549407e-7</v>
      </c>
      <c r="R65" s="38">
        <v>2.740656813939225e-7</v>
      </c>
      <c r="S65" s="38">
        <v>3.479547886431949e-8</v>
      </c>
      <c r="T65" s="38">
        <v>7.4960166310866e-8</v>
      </c>
      <c r="U65" s="38">
        <v>7.445594056710825e-8</v>
      </c>
      <c r="V65" s="38">
        <v>7.598045239662337e-8</v>
      </c>
      <c r="W65" s="38">
        <v>5.622828072834327e-8</v>
      </c>
      <c r="X65" s="38">
        <v>0.0000011752190937006721</v>
      </c>
      <c r="Y65" s="38">
        <v>5.6364884972375247e-8</v>
      </c>
      <c r="Z65" s="38">
        <v>1.5213243263485477e-7</v>
      </c>
      <c r="AA65" s="38">
        <v>5.8950165289111415e-8</v>
      </c>
      <c r="AB65" s="38">
        <v>4.50390328035523e-7</v>
      </c>
      <c r="AC65" s="38">
        <v>5.9655177877042e-8</v>
      </c>
      <c r="AD65" s="38">
        <v>3.4834826622675464e-8</v>
      </c>
      <c r="AE65" s="38">
        <v>3.7477687323846864e-8</v>
      </c>
      <c r="AF65" s="38">
        <v>2.7548166717801114e-8</v>
      </c>
      <c r="AG65" s="38">
        <v>6.379563618929577e-8</v>
      </c>
      <c r="AH65" s="38">
        <v>6.056178565752609e-8</v>
      </c>
      <c r="AI65" s="38">
        <v>9.976267779752065e-8</v>
      </c>
      <c r="AJ65" s="38">
        <v>2.0559122392914257e-7</v>
      </c>
      <c r="AK65" s="38">
        <v>4.8006740880269525e-8</v>
      </c>
      <c r="AL65" s="38">
        <v>1.690596225276856e-7</v>
      </c>
      <c r="AM65" s="38">
        <v>1.9935888045059358e-8</v>
      </c>
      <c r="AN65" s="38">
        <v>3.194413964985767e-8</v>
      </c>
      <c r="AO65" s="38">
        <v>2.879382186757407e-8</v>
      </c>
      <c r="AP65" s="38">
        <v>1.7246120674830464e-8</v>
      </c>
      <c r="AQ65" s="38">
        <v>1.0805555253828985e-8</v>
      </c>
      <c r="AR65" s="38">
        <v>1.4572830093963193e-8</v>
      </c>
      <c r="AS65" s="38">
        <v>1.748666926447574e-8</v>
      </c>
      <c r="AT65" s="38">
        <v>1.1369089943948627e-8</v>
      </c>
      <c r="AU65" s="38">
        <v>1.9998268451997805e-8</v>
      </c>
      <c r="AV65" s="38">
        <v>2.5036099934331516e-8</v>
      </c>
      <c r="AW65" s="38">
        <v>2.2606341494354154e-8</v>
      </c>
      <c r="AX65" s="38">
        <v>3.0588271612986983e-8</v>
      </c>
      <c r="AY65" s="38">
        <v>3.397262236524e-8</v>
      </c>
      <c r="AZ65" s="38">
        <v>2.624479504594404e-8</v>
      </c>
      <c r="BA65" s="38">
        <v>1.0387412203525544e-8</v>
      </c>
      <c r="BB65" s="38">
        <v>0.0000018169212786465405</v>
      </c>
      <c r="BC65" s="38">
        <v>3.19296553435569e-8</v>
      </c>
      <c r="BD65" s="38">
        <v>2.3391128979257118e-8</v>
      </c>
      <c r="BE65" s="38">
        <v>1.343914867706374e-8</v>
      </c>
      <c r="BF65" s="38">
        <v>2.093825177368172e-7</v>
      </c>
      <c r="BG65" s="38">
        <v>2.7469276469427236e-8</v>
      </c>
      <c r="BH65" s="38">
        <v>3.537625578430458e-8</v>
      </c>
      <c r="BI65" s="38">
        <v>5.191612866012896e-8</v>
      </c>
      <c r="BJ65" s="38">
        <v>2.615060819356576e-8</v>
      </c>
      <c r="BK65" s="38">
        <v>3.2274831490057614e-8</v>
      </c>
      <c r="BL65" s="38">
        <v>5.999020004814168e-7</v>
      </c>
      <c r="BM65" s="38">
        <v>0</v>
      </c>
      <c r="BN65" s="38">
        <v>0</v>
      </c>
    </row>
    <row r="66" spans="1:66" x14ac:dyDescent="0.25">
      <c r="A66" s="36" t="s">
        <v>309</v>
      </c>
      <c r="B66" s="27" t="s">
        <v>378</v>
      </c>
      <c r="C66" s="38">
        <v>0</v>
      </c>
      <c r="D66" s="38">
        <v>0</v>
      </c>
      <c r="E66" s="38">
        <v>0</v>
      </c>
      <c r="F66" s="38">
        <v>0</v>
      </c>
      <c r="G66" s="38">
        <v>0</v>
      </c>
      <c r="H66" s="38">
        <v>0</v>
      </c>
      <c r="I66" s="38">
        <v>0</v>
      </c>
      <c r="J66" s="38">
        <v>0</v>
      </c>
      <c r="K66" s="38">
        <v>0</v>
      </c>
      <c r="L66" s="38">
        <v>0</v>
      </c>
      <c r="M66" s="38">
        <v>0</v>
      </c>
      <c r="N66" s="38">
        <v>0</v>
      </c>
      <c r="O66" s="38">
        <v>0</v>
      </c>
      <c r="P66" s="38">
        <v>0</v>
      </c>
      <c r="Q66" s="38">
        <v>0</v>
      </c>
      <c r="R66" s="38">
        <v>0</v>
      </c>
      <c r="S66" s="38">
        <v>0</v>
      </c>
      <c r="T66" s="38">
        <v>0</v>
      </c>
      <c r="U66" s="38">
        <v>0</v>
      </c>
      <c r="V66" s="38">
        <v>0</v>
      </c>
      <c r="W66" s="38">
        <v>0</v>
      </c>
      <c r="X66" s="38">
        <v>0</v>
      </c>
      <c r="Y66" s="38">
        <v>0</v>
      </c>
      <c r="Z66" s="38">
        <v>0</v>
      </c>
      <c r="AA66" s="38">
        <v>0</v>
      </c>
      <c r="AB66" s="38">
        <v>0</v>
      </c>
      <c r="AC66" s="38">
        <v>0</v>
      </c>
      <c r="AD66" s="38">
        <v>0</v>
      </c>
      <c r="AE66" s="38">
        <v>0</v>
      </c>
      <c r="AF66" s="38">
        <v>0</v>
      </c>
      <c r="AG66" s="38">
        <v>0</v>
      </c>
      <c r="AH66" s="38">
        <v>0</v>
      </c>
      <c r="AI66" s="38">
        <v>0</v>
      </c>
      <c r="AJ66" s="38">
        <v>0</v>
      </c>
      <c r="AK66" s="38">
        <v>0</v>
      </c>
      <c r="AL66" s="38">
        <v>0</v>
      </c>
      <c r="AM66" s="38">
        <v>0</v>
      </c>
      <c r="AN66" s="38">
        <v>0</v>
      </c>
      <c r="AO66" s="38">
        <v>0</v>
      </c>
      <c r="AP66" s="38">
        <v>0</v>
      </c>
      <c r="AQ66" s="38">
        <v>0</v>
      </c>
      <c r="AR66" s="38">
        <v>0</v>
      </c>
      <c r="AS66" s="38">
        <v>0</v>
      </c>
      <c r="AT66" s="38">
        <v>0</v>
      </c>
      <c r="AU66" s="38">
        <v>0</v>
      </c>
      <c r="AV66" s="38">
        <v>0</v>
      </c>
      <c r="AW66" s="38">
        <v>0</v>
      </c>
      <c r="AX66" s="38">
        <v>0</v>
      </c>
      <c r="AY66" s="38">
        <v>0</v>
      </c>
      <c r="AZ66" s="38">
        <v>0</v>
      </c>
      <c r="BA66" s="38">
        <v>0</v>
      </c>
      <c r="BB66" s="38">
        <v>0</v>
      </c>
      <c r="BC66" s="38">
        <v>0</v>
      </c>
      <c r="BD66" s="38">
        <v>0</v>
      </c>
      <c r="BE66" s="38">
        <v>0</v>
      </c>
      <c r="BF66" s="38">
        <v>0</v>
      </c>
      <c r="BG66" s="38">
        <v>0</v>
      </c>
      <c r="BH66" s="38">
        <v>0</v>
      </c>
      <c r="BI66" s="38">
        <v>0</v>
      </c>
      <c r="BJ66" s="38">
        <v>0</v>
      </c>
      <c r="BK66" s="38">
        <v>0</v>
      </c>
      <c r="BL66" s="38">
        <v>0</v>
      </c>
      <c r="BM66" s="38">
        <v>0</v>
      </c>
      <c r="BN66" s="38">
        <v>0</v>
      </c>
    </row>
  </sheetData>
  <mergeCells count="1">
    <mergeCell ref="A1:B2"/>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L66"/>
  <sheetViews>
    <sheetView workbookViewId="0">
      <pane xSplit="2" ySplit="2" topLeftCell="C3" activePane="bottomRight" state="frozen"/>
      <selection pane="bottomRight"/>
    </sheetView>
  </sheetViews>
  <sheetFormatPr defaultRowHeight="15" outlineLevelRow="0" outlineLevelCol="0" x14ac:dyDescent="55"/>
  <cols>
    <col min="1" max="1" width="10" customWidth="1"/>
    <col min="2" max="2" width="40" customWidth="1"/>
    <col min="3" max="3" width="8" customWidth="1"/>
    <col min="4" max="12" width="14" customWidth="1"/>
  </cols>
  <sheetData>
    <row r="1" ht="40" customHeight="1" spans="1:12" x14ac:dyDescent="0.25">
      <c r="A1" s="15" t="s">
        <v>464</v>
      </c>
      <c r="B1" s="15"/>
      <c r="C1" s="15"/>
      <c r="D1" s="15"/>
      <c r="E1" s="15"/>
      <c r="F1" s="15"/>
      <c r="G1" s="15"/>
      <c r="H1" s="15"/>
      <c r="I1" s="15"/>
      <c r="J1" s="15"/>
      <c r="K1" s="15"/>
      <c r="L1" s="15"/>
    </row>
    <row r="2" ht="30" customHeight="1" spans="1:12" s="21" customFormat="1" x14ac:dyDescent="0.25">
      <c r="A2" s="40" t="s">
        <v>130</v>
      </c>
      <c r="B2" s="40" t="s">
        <v>131</v>
      </c>
      <c r="C2" s="40" t="s">
        <v>428</v>
      </c>
      <c r="D2" s="40" t="s">
        <v>465</v>
      </c>
      <c r="E2" s="40" t="s">
        <v>466</v>
      </c>
      <c r="F2" s="40" t="s">
        <v>467</v>
      </c>
      <c r="G2" s="40" t="s">
        <v>468</v>
      </c>
      <c r="H2" s="40" t="s">
        <v>469</v>
      </c>
      <c r="I2" s="40" t="s">
        <v>470</v>
      </c>
      <c r="J2" s="40" t="s">
        <v>471</v>
      </c>
      <c r="K2" s="40" t="s">
        <v>472</v>
      </c>
      <c r="L2" s="40" t="s">
        <v>473</v>
      </c>
    </row>
    <row r="3" spans="1:12" x14ac:dyDescent="0.25">
      <c r="A3" t="s">
        <v>265</v>
      </c>
      <c r="B3" t="s">
        <v>315</v>
      </c>
      <c r="C3" t="s">
        <v>441</v>
      </c>
      <c r="D3" s="33">
        <f>SUM('Leontief inverse'!C3:C66)</f>
        <v>2.0477071075879376</v>
      </c>
      <c r="E3" s="41">
        <f>100*SUM('Import requirements'!C3:C66)</f>
        <v>13.20950842166554</v>
      </c>
      <c r="F3" s="41">
        <f>100*SUMPRODUCT('IO model'!$J$3:$J$66,'Leontief inverse'!C3:C66)</f>
        <v>86.79049157833444</v>
      </c>
      <c r="G3" s="33">
        <f>E3+F3-100</f>
        <v>-2.220446049250313e-14</v>
      </c>
      <c r="H3" s="31">
        <f>'IO model'!M3</f>
        <v>39925.4</v>
      </c>
      <c r="I3" s="31">
        <f>E3/100*H3</f>
        <v>5273.9490753836535</v>
      </c>
      <c r="J3" s="31">
        <f t="array" ref="J3:J66">MMULT('Leontief inverse'!C3:BN66,'IO model'!M3:M66)</f>
        <v>113456.59968271959</v>
      </c>
      <c r="K3" s="41" t="s">
        <v>45</v>
      </c>
      <c r="L3" s="41" t="s">
        <v>45</v>
      </c>
    </row>
    <row r="4" spans="1:12" x14ac:dyDescent="0.25">
      <c r="A4" t="s">
        <v>266</v>
      </c>
      <c r="B4" t="s">
        <v>316</v>
      </c>
      <c r="C4" t="s">
        <v>441</v>
      </c>
      <c r="D4" s="33">
        <f>SUM('Leontief inverse'!D3:D66)</f>
        <v>1.9181534498008597</v>
      </c>
      <c r="E4" s="41">
        <f>100*SUM('Import requirements'!D3:D66)</f>
        <v>8.248050663752204</v>
      </c>
      <c r="F4" s="41">
        <f>100*SUMPRODUCT('IO model'!$J$3:$J$66,'Leontief inverse'!D3:D66)</f>
        <v>91.7519493362478</v>
      </c>
      <c r="G4" s="33">
        <f>E4+F4-100</f>
        <v>0</v>
      </c>
      <c r="H4" s="31">
        <f>'IO model'!M4</f>
        <v>2568.8</v>
      </c>
      <c r="I4" s="31">
        <f>E4/100*H4</f>
        <v>211.87592545046664</v>
      </c>
      <c r="J4" s="31">
        <v>15503.086350411695</v>
      </c>
      <c r="K4" s="41" t="s">
        <v>45</v>
      </c>
      <c r="L4" s="41" t="s">
        <v>45</v>
      </c>
    </row>
    <row r="5" spans="1:12" x14ac:dyDescent="0.25">
      <c r="A5" t="s">
        <v>267</v>
      </c>
      <c r="B5" t="s">
        <v>317</v>
      </c>
      <c r="C5" t="s">
        <v>441</v>
      </c>
      <c r="D5" s="33">
        <f>SUM('Leontief inverse'!E3:E66)</f>
        <v>1.8689135253095446</v>
      </c>
      <c r="E5" s="41">
        <f>100*SUM('Import requirements'!E3:E66)</f>
        <v>16.475363446603197</v>
      </c>
      <c r="F5" s="41">
        <f>100*SUMPRODUCT('IO model'!$J$3:$J$66,'Leontief inverse'!E3:E66)</f>
        <v>83.52463655339682</v>
      </c>
      <c r="G5" s="33">
        <f>E5+F5-100</f>
        <v>0</v>
      </c>
      <c r="H5" s="31">
        <f>'IO model'!M5</f>
        <v>1209</v>
      </c>
      <c r="I5" s="31">
        <f>E5/100*H5</f>
        <v>199.18714406943266</v>
      </c>
      <c r="J5" s="31">
        <v>2036.3416128729616</v>
      </c>
      <c r="K5" s="41" t="s">
        <v>45</v>
      </c>
      <c r="L5" s="41" t="s">
        <v>45</v>
      </c>
    </row>
    <row r="6" spans="1:12" x14ac:dyDescent="0.25">
      <c r="A6" t="s">
        <v>268</v>
      </c>
      <c r="B6" t="s">
        <v>318</v>
      </c>
      <c r="C6" t="s">
        <v>268</v>
      </c>
      <c r="D6" s="33">
        <f>SUM('Leontief inverse'!F3:F66)</f>
        <v>1.7735584016720225</v>
      </c>
      <c r="E6" s="41">
        <f>100*SUM('Import requirements'!F3:F66)</f>
        <v>10.949251979457284</v>
      </c>
      <c r="F6" s="41">
        <f>100*SUMPRODUCT('IO model'!$J$3:$J$66,'Leontief inverse'!F3:F66)</f>
        <v>89.05074802054278</v>
      </c>
      <c r="G6" s="33">
        <f>E6+F6-100</f>
        <v>6.661338147750939e-14</v>
      </c>
      <c r="H6" s="31">
        <f>'IO model'!M6</f>
        <v>8138.9</v>
      </c>
      <c r="I6" s="31">
        <f>E6/100*H6</f>
        <v>891.1486693560488</v>
      </c>
      <c r="J6" s="31">
        <v>34364.46981590383</v>
      </c>
      <c r="K6" s="41" t="s">
        <v>45</v>
      </c>
      <c r="L6" s="41" t="s">
        <v>45</v>
      </c>
    </row>
    <row r="7" spans="1:12" x14ac:dyDescent="0.25">
      <c r="A7" t="s">
        <v>269</v>
      </c>
      <c r="B7" t="s">
        <v>319</v>
      </c>
      <c r="C7" t="s">
        <v>442</v>
      </c>
      <c r="D7" s="33">
        <f>SUM('Leontief inverse'!G3:G66)</f>
        <v>2.4421365072967265</v>
      </c>
      <c r="E7" s="41">
        <f>100*SUM('Import requirements'!G3:G66)</f>
        <v>18.170949703581904</v>
      </c>
      <c r="F7" s="41">
        <f>100*SUMPRODUCT('IO model'!$J$3:$J$66,'Leontief inverse'!G3:G66)</f>
        <v>81.82905029641802</v>
      </c>
      <c r="G7" s="33">
        <f>E7+F7-100</f>
        <v>-7.771561172376096e-14</v>
      </c>
      <c r="H7" s="31">
        <f>'IO model'!M7</f>
        <v>181831.19999999995</v>
      </c>
      <c r="I7" s="31">
        <f>E7/100*H7</f>
        <v>33040.45589741941</v>
      </c>
      <c r="J7" s="31">
        <v>269482.6453269164</v>
      </c>
      <c r="K7" s="41">
        <v>19</v>
      </c>
      <c r="L7" s="41">
        <f>E7-K7</f>
        <v>-0.8290502964180959</v>
      </c>
    </row>
    <row r="8" spans="1:12" x14ac:dyDescent="0.25">
      <c r="A8" t="s">
        <v>147</v>
      </c>
      <c r="B8" t="s">
        <v>320</v>
      </c>
      <c r="C8" t="s">
        <v>442</v>
      </c>
      <c r="D8" s="33">
        <f>SUM('Leontief inverse'!H3:H66)</f>
        <v>2.0620659250982873</v>
      </c>
      <c r="E8" s="41">
        <f>100*SUM('Import requirements'!H3:H66)</f>
        <v>20.559104761064564</v>
      </c>
      <c r="F8" s="41">
        <f>100*SUMPRODUCT('IO model'!$J$3:$J$66,'Leontief inverse'!H3:H66)</f>
        <v>79.44089523893543</v>
      </c>
      <c r="G8" s="33">
        <f>E8+F8-100</f>
        <v>-1.1102230246251565e-14</v>
      </c>
      <c r="H8" s="31">
        <f>'IO model'!M8</f>
        <v>61979.49999999999</v>
      </c>
      <c r="I8" s="31">
        <f>E8/100*H8</f>
        <v>12742.43033538401</v>
      </c>
      <c r="J8" s="31">
        <v>88114.69221857328</v>
      </c>
      <c r="K8" s="41">
        <v>18.1</v>
      </c>
      <c r="L8" s="41">
        <f>E8-K8</f>
        <v>2.4591047610645624</v>
      </c>
    </row>
    <row r="9" spans="1:12" x14ac:dyDescent="0.25">
      <c r="A9" t="s">
        <v>87</v>
      </c>
      <c r="B9" t="s">
        <v>321</v>
      </c>
      <c r="C9" t="s">
        <v>442</v>
      </c>
      <c r="D9" s="33">
        <f>SUM('Leontief inverse'!I3:I66)</f>
        <v>2.2755152430649965</v>
      </c>
      <c r="E9" s="41">
        <f>100*SUM('Import requirements'!I3:I66)</f>
        <v>15.56867337850133</v>
      </c>
      <c r="F9" s="41">
        <f>100*SUMPRODUCT('IO model'!$J$3:$J$66,'Leontief inverse'!I3:I66)</f>
        <v>84.4313266214986</v>
      </c>
      <c r="G9" s="33">
        <f>E9+F9-100</f>
        <v>-7.771561172376096e-14</v>
      </c>
      <c r="H9" s="31">
        <f>'IO model'!M9</f>
        <v>27394.6</v>
      </c>
      <c r="I9" s="31">
        <f>E9/100*H9</f>
        <v>4264.975797346925</v>
      </c>
      <c r="J9" s="31">
        <v>53809.99595863423</v>
      </c>
      <c r="K9" s="41">
        <v>14.2</v>
      </c>
      <c r="L9" s="41">
        <f>E9-K9</f>
        <v>1.368673378501331</v>
      </c>
    </row>
    <row r="10" spans="1:12" x14ac:dyDescent="0.25">
      <c r="A10" t="s">
        <v>89</v>
      </c>
      <c r="B10" t="s">
        <v>322</v>
      </c>
      <c r="C10" t="s">
        <v>442</v>
      </c>
      <c r="D10" s="33">
        <f>SUM('Leontief inverse'!J3:J66)</f>
        <v>2.382027368894517</v>
      </c>
      <c r="E10" s="41">
        <f>100*SUM('Import requirements'!J3:J66)</f>
        <v>19.474409604649793</v>
      </c>
      <c r="F10" s="41">
        <f>100*SUMPRODUCT('IO model'!$J$3:$J$66,'Leontief inverse'!J3:J66)</f>
        <v>80.52559039535022</v>
      </c>
      <c r="G10" s="33">
        <f>E10+F10-100</f>
        <v>2.220446049250313e-14</v>
      </c>
      <c r="H10" s="31">
        <f>'IO model'!M10</f>
        <v>43541.3</v>
      </c>
      <c r="I10" s="31">
        <f>E10/100*H10</f>
        <v>8479.411109189381</v>
      </c>
      <c r="J10" s="31">
        <v>87714.77241773487</v>
      </c>
      <c r="K10" s="41">
        <v>17.4</v>
      </c>
      <c r="L10" s="41">
        <f>E10-K10</f>
        <v>2.0744096046497944</v>
      </c>
    </row>
    <row r="11" spans="1:12" x14ac:dyDescent="0.25">
      <c r="A11" t="s">
        <v>91</v>
      </c>
      <c r="B11" t="s">
        <v>323</v>
      </c>
      <c r="C11" t="s">
        <v>442</v>
      </c>
      <c r="D11" s="33">
        <f>SUM('Leontief inverse'!K3:K66)</f>
        <v>2.0934726470820975</v>
      </c>
      <c r="E11" s="41">
        <f>100*SUM('Import requirements'!K3:K66)</f>
        <v>16.152825481498574</v>
      </c>
      <c r="F11" s="41">
        <f>100*SUMPRODUCT('IO model'!$J$3:$J$66,'Leontief inverse'!K3:K66)</f>
        <v>83.8471745185014</v>
      </c>
      <c r="G11" s="33">
        <f>E11+F11-100</f>
        <v>-2.220446049250313e-14</v>
      </c>
      <c r="H11" s="31">
        <f>'IO model'!M11</f>
        <v>4707.1</v>
      </c>
      <c r="I11" s="31">
        <f>E11/100*H11</f>
        <v>760.3296482396194</v>
      </c>
      <c r="J11" s="31">
        <v>19485.62718051154</v>
      </c>
      <c r="K11" s="41">
        <v>15.9</v>
      </c>
      <c r="L11" s="41">
        <f>E11-K11</f>
        <v>0.252825481498574</v>
      </c>
    </row>
    <row r="12" spans="1:12" x14ac:dyDescent="0.25">
      <c r="A12" t="s">
        <v>93</v>
      </c>
      <c r="B12" t="s">
        <v>324</v>
      </c>
      <c r="C12" t="s">
        <v>442</v>
      </c>
      <c r="D12" s="33">
        <f>SUM('Leontief inverse'!L3:L66)</f>
        <v>1.5972801413359297</v>
      </c>
      <c r="E12" s="41">
        <f>100*SUM('Import requirements'!L3:L66)</f>
        <v>63.66912011239146</v>
      </c>
      <c r="F12" s="41">
        <f>100*SUMPRODUCT('IO model'!$J$3:$J$66,'Leontief inverse'!L3:L66)</f>
        <v>36.330879887608546</v>
      </c>
      <c r="G12" s="33">
        <f>E12+F12-100</f>
        <v>0</v>
      </c>
      <c r="H12" s="31">
        <f>'IO model'!M12</f>
        <v>107624.59999999999</v>
      </c>
      <c r="I12" s="31">
        <f>E12/100*H12</f>
        <v>68523.63584448086</v>
      </c>
      <c r="J12" s="31">
        <v>204112.00335116126</v>
      </c>
      <c r="K12" s="41">
        <v>64.2</v>
      </c>
      <c r="L12" s="41">
        <f>E12-K12</f>
        <v>-0.5308798876085419</v>
      </c>
    </row>
    <row r="13" spans="1:12" x14ac:dyDescent="0.25">
      <c r="A13" t="s">
        <v>95</v>
      </c>
      <c r="B13" t="s">
        <v>325</v>
      </c>
      <c r="C13" t="s">
        <v>442</v>
      </c>
      <c r="D13" s="33">
        <f>SUM('Leontief inverse'!M3:M66)</f>
        <v>2.2180475706573155</v>
      </c>
      <c r="E13" s="41">
        <f>100*SUM('Import requirements'!M3:M66)</f>
        <v>28.887715583236435</v>
      </c>
      <c r="F13" s="41">
        <f>100*SUMPRODUCT('IO model'!$J$3:$J$66,'Leontief inverse'!M3:M66)</f>
        <v>71.11228441676359</v>
      </c>
      <c r="G13" s="33">
        <f>E13+F13-100</f>
        <v>2.220446049250313e-14</v>
      </c>
      <c r="H13" s="31">
        <f>'IO model'!M13</f>
        <v>191247.9</v>
      </c>
      <c r="I13" s="31">
        <f>E13/100*H13</f>
        <v>55247.14941091243</v>
      </c>
      <c r="J13" s="31">
        <v>319058.6778520694</v>
      </c>
      <c r="K13" s="41">
        <v>25.6</v>
      </c>
      <c r="L13" s="41">
        <f>E13-K13</f>
        <v>3.2877155832364338</v>
      </c>
    </row>
    <row r="14" spans="1:12" x14ac:dyDescent="0.25">
      <c r="A14" t="s">
        <v>97</v>
      </c>
      <c r="B14" t="s">
        <v>326</v>
      </c>
      <c r="C14" t="s">
        <v>442</v>
      </c>
      <c r="D14" s="33">
        <f>SUM('Leontief inverse'!N3:N66)</f>
        <v>1.7011326290390258</v>
      </c>
      <c r="E14" s="41">
        <f>100*SUM('Import requirements'!N3:N66)</f>
        <v>21.023157821458398</v>
      </c>
      <c r="F14" s="41">
        <f>100*SUMPRODUCT('IO model'!$J$3:$J$66,'Leontief inverse'!N3:N66)</f>
        <v>78.97684217854162</v>
      </c>
      <c r="G14" s="33">
        <f>E14+F14-100</f>
        <v>2.220446049250313e-14</v>
      </c>
      <c r="H14" s="31">
        <f>'IO model'!M14</f>
        <v>193262.19999999995</v>
      </c>
      <c r="I14" s="31">
        <f>E14/100*H14</f>
        <v>40629.817315222565</v>
      </c>
      <c r="J14" s="31">
        <v>219007.53728361486</v>
      </c>
      <c r="K14" s="41">
        <v>20.1</v>
      </c>
      <c r="L14" s="41">
        <f>E14-K14</f>
        <v>0.9231578214583962</v>
      </c>
    </row>
    <row r="15" spans="1:12" x14ac:dyDescent="0.25">
      <c r="A15" t="s">
        <v>99</v>
      </c>
      <c r="B15" t="s">
        <v>327</v>
      </c>
      <c r="C15" t="s">
        <v>442</v>
      </c>
      <c r="D15" s="33">
        <f>SUM('Leontief inverse'!O3:O66)</f>
        <v>2.166434602465722</v>
      </c>
      <c r="E15" s="41">
        <f>100*SUM('Import requirements'!O3:O66)</f>
        <v>22.440508046687558</v>
      </c>
      <c r="F15" s="41">
        <f>100*SUMPRODUCT('IO model'!$J$3:$J$66,'Leontief inverse'!O3:O66)</f>
        <v>77.55949195331247</v>
      </c>
      <c r="G15" s="33">
        <f>E15+F15-100</f>
        <v>4.440892098500626e-14</v>
      </c>
      <c r="H15" s="31">
        <f>'IO model'!M15</f>
        <v>65228.79999999999</v>
      </c>
      <c r="I15" s="31">
        <f>E15/100*H15</f>
        <v>14637.674112757732</v>
      </c>
      <c r="J15" s="31">
        <v>134822.96547461703</v>
      </c>
      <c r="K15" s="41">
        <v>20.3</v>
      </c>
      <c r="L15" s="41">
        <f>E15-K15</f>
        <v>2.1405080466875575</v>
      </c>
    </row>
    <row r="16" spans="1:12" x14ac:dyDescent="0.25">
      <c r="A16" t="s">
        <v>101</v>
      </c>
      <c r="B16" t="s">
        <v>328</v>
      </c>
      <c r="C16" t="s">
        <v>442</v>
      </c>
      <c r="D16" s="33">
        <f>SUM('Leontief inverse'!P3:P66)</f>
        <v>2.151466705521673</v>
      </c>
      <c r="E16" s="41">
        <f>100*SUM('Import requirements'!P3:P66)</f>
        <v>18.23652273895223</v>
      </c>
      <c r="F16" s="41">
        <f>100*SUMPRODUCT('IO model'!$J$3:$J$66,'Leontief inverse'!P3:P66)</f>
        <v>81.76347726104773</v>
      </c>
      <c r="G16" s="33">
        <f>E16+F16-100</f>
        <v>-4.440892098500626e-14</v>
      </c>
      <c r="H16" s="31">
        <f>'IO model'!M16</f>
        <v>32675.999999999996</v>
      </c>
      <c r="I16" s="31">
        <f>E16/100*H16</f>
        <v>5958.9661701800305</v>
      </c>
      <c r="J16" s="31">
        <v>63462.99668820321</v>
      </c>
      <c r="K16" s="41">
        <v>17.4</v>
      </c>
      <c r="L16" s="41">
        <f>E16-K16</f>
        <v>0.8365227389522332</v>
      </c>
    </row>
    <row r="17" spans="1:12" x14ac:dyDescent="0.25">
      <c r="A17" t="s">
        <v>103</v>
      </c>
      <c r="B17" t="s">
        <v>329</v>
      </c>
      <c r="C17" t="s">
        <v>442</v>
      </c>
      <c r="D17" s="33">
        <f>SUM('Leontief inverse'!Q3:Q66)</f>
        <v>2.3835028776367366</v>
      </c>
      <c r="E17" s="41">
        <f>100*SUM('Import requirements'!Q3:Q66)</f>
        <v>31.71889922588947</v>
      </c>
      <c r="F17" s="41">
        <f>100*SUMPRODUCT('IO model'!$J$3:$J$66,'Leontief inverse'!Q3:Q66)</f>
        <v>68.28110077411056</v>
      </c>
      <c r="G17" s="33">
        <f>E17+F17-100</f>
        <v>2.220446049250313e-14</v>
      </c>
      <c r="H17" s="31">
        <f>'IO model'!M17</f>
        <v>86804.3</v>
      </c>
      <c r="I17" s="31">
        <f>E17/100*H17</f>
        <v>27533.368440738774</v>
      </c>
      <c r="J17" s="31">
        <v>230942.59018342974</v>
      </c>
      <c r="K17" s="41">
        <v>28.8</v>
      </c>
      <c r="L17" s="41">
        <f>E17-K17</f>
        <v>2.9188992258894686</v>
      </c>
    </row>
    <row r="18" spans="1:12" x14ac:dyDescent="0.25">
      <c r="A18" t="s">
        <v>105</v>
      </c>
      <c r="B18" t="s">
        <v>330</v>
      </c>
      <c r="C18" t="s">
        <v>442</v>
      </c>
      <c r="D18" s="33">
        <f>SUM('Leontief inverse'!R3:R66)</f>
        <v>2.203081349603938</v>
      </c>
      <c r="E18" s="41">
        <f>100*SUM('Import requirements'!R3:R66)</f>
        <v>18.062333986090074</v>
      </c>
      <c r="F18" s="41">
        <f>100*SUMPRODUCT('IO model'!$J$3:$J$66,'Leontief inverse'!R3:R66)</f>
        <v>81.93766601390988</v>
      </c>
      <c r="G18" s="33">
        <f>E18+F18-100</f>
        <v>-4.440892098500626e-14</v>
      </c>
      <c r="H18" s="31">
        <f>'IO model'!M18</f>
        <v>76962.9</v>
      </c>
      <c r="I18" s="31">
        <f>E18/100*H18</f>
        <v>13901.296043380516</v>
      </c>
      <c r="J18" s="31">
        <v>206468.96756096138</v>
      </c>
      <c r="K18" s="41">
        <v>16.5</v>
      </c>
      <c r="L18" s="41">
        <f>E18-K18</f>
        <v>1.5623339860900742</v>
      </c>
    </row>
    <row r="19" spans="1:12" x14ac:dyDescent="0.25">
      <c r="A19" t="s">
        <v>107</v>
      </c>
      <c r="B19" t="s">
        <v>331</v>
      </c>
      <c r="C19" t="s">
        <v>442</v>
      </c>
      <c r="D19" s="33">
        <f>SUM('Leontief inverse'!S3:S66)</f>
        <v>1.720221855995731</v>
      </c>
      <c r="E19" s="41">
        <f>100*SUM('Import requirements'!S3:S66)</f>
        <v>21.0616370405279</v>
      </c>
      <c r="F19" s="41">
        <f>100*SUMPRODUCT('IO model'!$J$3:$J$66,'Leontief inverse'!S3:S66)</f>
        <v>78.93836295947212</v>
      </c>
      <c r="G19" s="33">
        <f>E19+F19-100</f>
        <v>2.220446049250313e-14</v>
      </c>
      <c r="H19" s="31">
        <f>'IO model'!M19</f>
        <v>145889.1</v>
      </c>
      <c r="I19" s="31">
        <f>E19/100*H19</f>
        <v>30726.63272369279</v>
      </c>
      <c r="J19" s="31">
        <v>183478.15494550276</v>
      </c>
      <c r="K19" s="41">
        <v>18.9</v>
      </c>
      <c r="L19" s="41">
        <f>E19-K19</f>
        <v>2.1616370405279</v>
      </c>
    </row>
    <row r="20" spans="1:12" x14ac:dyDescent="0.25">
      <c r="A20" t="s">
        <v>109</v>
      </c>
      <c r="B20" t="s">
        <v>332</v>
      </c>
      <c r="C20" t="s">
        <v>442</v>
      </c>
      <c r="D20" s="33">
        <f>SUM('Leontief inverse'!T3:T66)</f>
        <v>2.128975195880088</v>
      </c>
      <c r="E20" s="41">
        <f>100*SUM('Import requirements'!T3:T66)</f>
        <v>22.921232071660672</v>
      </c>
      <c r="F20" s="41">
        <f>100*SUMPRODUCT('IO model'!$J$3:$J$66,'Leontief inverse'!T3:T66)</f>
        <v>77.07876792833936</v>
      </c>
      <c r="G20" s="33">
        <f>E20+F20-100</f>
        <v>4.440892098500626e-14</v>
      </c>
      <c r="H20" s="31">
        <f>'IO model'!M20</f>
        <v>103065.69999999998</v>
      </c>
      <c r="I20" s="31">
        <f>E20/100*H20</f>
        <v>23623.92828328157</v>
      </c>
      <c r="J20" s="31">
        <v>155361.92188587485</v>
      </c>
      <c r="K20" s="41">
        <v>20.7</v>
      </c>
      <c r="L20" s="41">
        <f>E20-K20</f>
        <v>2.2212320716606726</v>
      </c>
    </row>
    <row r="21" spans="1:12" x14ac:dyDescent="0.25">
      <c r="A21" t="s">
        <v>111</v>
      </c>
      <c r="B21" t="s">
        <v>333</v>
      </c>
      <c r="C21" t="s">
        <v>442</v>
      </c>
      <c r="D21" s="33">
        <f>SUM('Leontief inverse'!U3:U66)</f>
        <v>2.1599885925084576</v>
      </c>
      <c r="E21" s="41">
        <f>100*SUM('Import requirements'!U3:U66)</f>
        <v>18.151820574685516</v>
      </c>
      <c r="F21" s="41">
        <f>100*SUMPRODUCT('IO model'!$J$3:$J$66,'Leontief inverse'!U3:U66)</f>
        <v>81.84817942531446</v>
      </c>
      <c r="G21" s="33">
        <f>E21+F21-100</f>
        <v>-3.3306690738754696e-14</v>
      </c>
      <c r="H21" s="31">
        <f>'IO model'!M21</f>
        <v>260755</v>
      </c>
      <c r="I21" s="31">
        <f>E21/100*H21</f>
        <v>47331.77973952121</v>
      </c>
      <c r="J21" s="31">
        <v>354602.7769021395</v>
      </c>
      <c r="K21" s="41">
        <v>16.1</v>
      </c>
      <c r="L21" s="41">
        <f>E21-K21</f>
        <v>2.0518205746855145</v>
      </c>
    </row>
    <row r="22" spans="1:12" x14ac:dyDescent="0.25">
      <c r="A22" t="s">
        <v>113</v>
      </c>
      <c r="B22" t="s">
        <v>334</v>
      </c>
      <c r="C22" t="s">
        <v>442</v>
      </c>
      <c r="D22" s="33">
        <f>SUM('Leontief inverse'!V3:V66)</f>
        <v>2.37438954257715</v>
      </c>
      <c r="E22" s="41">
        <f>100*SUM('Import requirements'!V3:V66)</f>
        <v>21.560623159949227</v>
      </c>
      <c r="F22" s="41">
        <f>100*SUMPRODUCT('IO model'!$J$3:$J$66,'Leontief inverse'!V3:V66)</f>
        <v>78.43937684005071</v>
      </c>
      <c r="G22" s="33">
        <f>E22+F22-100</f>
        <v>-6.661338147750939e-14</v>
      </c>
      <c r="H22" s="31">
        <f>'IO model'!M22</f>
        <v>254945.3</v>
      </c>
      <c r="I22" s="31">
        <f>E22/100*H22</f>
        <v>54967.79539700203</v>
      </c>
      <c r="J22" s="31">
        <v>380776.6435955252</v>
      </c>
      <c r="K22" s="41">
        <v>19.7</v>
      </c>
      <c r="L22" s="41">
        <f>E22-K22</f>
        <v>1.8606231599492276</v>
      </c>
    </row>
    <row r="23" spans="1:12" x14ac:dyDescent="0.25">
      <c r="A23" t="s">
        <v>115</v>
      </c>
      <c r="B23" t="s">
        <v>335</v>
      </c>
      <c r="C23" t="s">
        <v>442</v>
      </c>
      <c r="D23" s="33">
        <f>SUM('Leontief inverse'!W3:W66)</f>
        <v>2.190007453898444</v>
      </c>
      <c r="E23" s="41">
        <f>100*SUM('Import requirements'!W3:W66)</f>
        <v>27.228614297712106</v>
      </c>
      <c r="F23" s="41">
        <f>100*SUMPRODUCT('IO model'!$J$3:$J$66,'Leontief inverse'!W3:W66)</f>
        <v>72.77138570228787</v>
      </c>
      <c r="G23" s="33">
        <f>E23+F23-100</f>
        <v>-2.220446049250313e-14</v>
      </c>
      <c r="H23" s="31">
        <f>'IO model'!M23</f>
        <v>103737.4</v>
      </c>
      <c r="I23" s="31">
        <f>E23/100*H23</f>
        <v>28246.256528474798</v>
      </c>
      <c r="J23" s="31">
        <v>138885.15898478334</v>
      </c>
      <c r="K23" s="41">
        <v>26.1</v>
      </c>
      <c r="L23" s="41">
        <f>E23-K23</f>
        <v>1.1286142977121045</v>
      </c>
    </row>
    <row r="24" spans="1:12" x14ac:dyDescent="0.25">
      <c r="A24" t="s">
        <v>270</v>
      </c>
      <c r="B24" t="s">
        <v>336</v>
      </c>
      <c r="C24" t="s">
        <v>442</v>
      </c>
      <c r="D24" s="33">
        <f>SUM('Leontief inverse'!X3:X66)</f>
        <v>2.012357966181137</v>
      </c>
      <c r="E24" s="41">
        <f>100*SUM('Import requirements'!X3:X66)</f>
        <v>18.120924947759175</v>
      </c>
      <c r="F24" s="41">
        <f>100*SUMPRODUCT('IO model'!$J$3:$J$66,'Leontief inverse'!X3:X66)</f>
        <v>81.87907505224088</v>
      </c>
      <c r="G24" s="33">
        <f>E24+F24-100</f>
        <v>4.440892098500626e-14</v>
      </c>
      <c r="H24" s="31">
        <f>'IO model'!M24</f>
        <v>79142.8</v>
      </c>
      <c r="I24" s="31">
        <f>E24/100*H24</f>
        <v>14341.40738955515</v>
      </c>
      <c r="J24" s="31">
        <v>94642.65104654574</v>
      </c>
      <c r="K24" s="41">
        <v>17.8</v>
      </c>
      <c r="L24" s="41">
        <f>E24-K24</f>
        <v>0.320924947759174</v>
      </c>
    </row>
    <row r="25" spans="1:12" x14ac:dyDescent="0.25">
      <c r="A25" t="s">
        <v>121</v>
      </c>
      <c r="B25" t="s">
        <v>337</v>
      </c>
      <c r="C25" t="s">
        <v>442</v>
      </c>
      <c r="D25" s="33">
        <f>SUM('Leontief inverse'!Y3:Y66)</f>
        <v>2.003347201277253</v>
      </c>
      <c r="E25" s="41">
        <f>100*SUM('Import requirements'!Y3:Y66)</f>
        <v>16.071723031724343</v>
      </c>
      <c r="F25" s="41">
        <f>100*SUMPRODUCT('IO model'!$J$3:$J$66,'Leontief inverse'!Y3:Y66)</f>
        <v>83.92827696827567</v>
      </c>
      <c r="G25" s="33">
        <f>E25+F25-100</f>
        <v>2.220446049250313e-14</v>
      </c>
      <c r="H25" s="31">
        <f>'IO model'!M25</f>
        <v>21463</v>
      </c>
      <c r="I25" s="31">
        <f>E25/100*H25</f>
        <v>3449.473914298996</v>
      </c>
      <c r="J25" s="31">
        <v>62481.64634269672</v>
      </c>
      <c r="K25" s="41">
        <v>14.5</v>
      </c>
      <c r="L25" s="41">
        <f>E25-K25</f>
        <v>1.5717230317243427</v>
      </c>
    </row>
    <row r="26" spans="1:12" x14ac:dyDescent="0.25">
      <c r="A26" t="s">
        <v>271</v>
      </c>
      <c r="B26" t="s">
        <v>338</v>
      </c>
      <c r="C26" t="s">
        <v>443</v>
      </c>
      <c r="D26" s="33">
        <f>SUM('Leontief inverse'!Z3:Z66)</f>
        <v>2.024194197269253</v>
      </c>
      <c r="E26" s="41">
        <f>100*SUM('Import requirements'!Z3:Z66)</f>
        <v>18.479905734254164</v>
      </c>
      <c r="F26" s="41">
        <f>100*SUMPRODUCT('IO model'!$J$3:$J$66,'Leontief inverse'!Z3:Z66)</f>
        <v>81.52009426574575</v>
      </c>
      <c r="G26" s="33">
        <f>E26+F26-100</f>
        <v>-7.771561172376096e-14</v>
      </c>
      <c r="H26" s="31">
        <f>'IO model'!M26</f>
        <v>18893.1</v>
      </c>
      <c r="I26" s="31">
        <f>E26/100*H26</f>
        <v>3491.427070278373</v>
      </c>
      <c r="J26" s="31">
        <v>178127.8379032036</v>
      </c>
      <c r="K26" s="41" t="s">
        <v>45</v>
      </c>
      <c r="L26" s="41" t="s">
        <v>45</v>
      </c>
    </row>
    <row r="27" spans="1:12" x14ac:dyDescent="0.25">
      <c r="A27" t="s">
        <v>272</v>
      </c>
      <c r="B27" t="s">
        <v>339</v>
      </c>
      <c r="C27" t="s">
        <v>444</v>
      </c>
      <c r="D27" s="33">
        <f>SUM('Leontief inverse'!AA3:AA66)</f>
        <v>1.976036732509998</v>
      </c>
      <c r="E27" s="41">
        <f>100*SUM('Import requirements'!AA3:AA66)</f>
        <v>9.332666142253748</v>
      </c>
      <c r="F27" s="41">
        <f>100*SUMPRODUCT('IO model'!$J$3:$J$66,'Leontief inverse'!AA3:AA66)</f>
        <v>90.66733385774627</v>
      </c>
      <c r="G27" s="33">
        <f>E27+F27-100</f>
        <v>2.220446049250313e-14</v>
      </c>
      <c r="H27" s="31">
        <f>'IO model'!M27</f>
        <v>903</v>
      </c>
      <c r="I27" s="31">
        <f>E27/100*H27</f>
        <v>84.27397526455135</v>
      </c>
      <c r="J27" s="31">
        <v>7853.428231022762</v>
      </c>
      <c r="K27" s="41" t="s">
        <v>45</v>
      </c>
      <c r="L27" s="41" t="s">
        <v>45</v>
      </c>
    </row>
    <row r="28" spans="1:12" x14ac:dyDescent="0.25">
      <c r="A28" t="s">
        <v>273</v>
      </c>
      <c r="B28" t="s">
        <v>340</v>
      </c>
      <c r="C28" t="s">
        <v>444</v>
      </c>
      <c r="D28" s="33">
        <f>SUM('Leontief inverse'!AB3:AB66)</f>
        <v>2.096787416739698</v>
      </c>
      <c r="E28" s="41">
        <f>100*SUM('Import requirements'!AB3:AB66)</f>
        <v>11.742327356502797</v>
      </c>
      <c r="F28" s="41">
        <f>100*SUMPRODUCT('IO model'!$J$3:$J$66,'Leontief inverse'!AB3:AB66)</f>
        <v>88.25767264349723</v>
      </c>
      <c r="G28" s="33">
        <f>E28+F28-100</f>
        <v>2.220446049250313e-14</v>
      </c>
      <c r="H28" s="31">
        <f>'IO model'!M28</f>
        <v>13724.100000000002</v>
      </c>
      <c r="I28" s="31">
        <f>E28/100*H28</f>
        <v>1611.5287487338005</v>
      </c>
      <c r="J28" s="31">
        <v>62482.738786137066</v>
      </c>
      <c r="K28" s="41" t="s">
        <v>45</v>
      </c>
      <c r="L28" s="41" t="s">
        <v>45</v>
      </c>
    </row>
    <row r="29" spans="1:12" x14ac:dyDescent="0.25">
      <c r="A29" t="s">
        <v>274</v>
      </c>
      <c r="B29" t="s">
        <v>341</v>
      </c>
      <c r="C29" t="s">
        <v>274</v>
      </c>
      <c r="D29" s="33">
        <f>SUM('Leontief inverse'!AC3:AC66)</f>
        <v>2.197692178411423</v>
      </c>
      <c r="E29" s="41">
        <f>100*SUM('Import requirements'!AC3:AC66)</f>
        <v>13.030268915330184</v>
      </c>
      <c r="F29" s="41">
        <f>100*SUMPRODUCT('IO model'!$J$3:$J$66,'Leontief inverse'!AC3:AC66)</f>
        <v>86.96973108466986</v>
      </c>
      <c r="G29" s="33">
        <f>E29+F29-100</f>
        <v>4.440892098500626e-14</v>
      </c>
      <c r="H29" s="31">
        <f>'IO model'!M29</f>
        <v>17254.1</v>
      </c>
      <c r="I29" s="31">
        <f>E29/100*H29</f>
        <v>2248.255628919985</v>
      </c>
      <c r="J29" s="31">
        <v>108083.6555026242</v>
      </c>
      <c r="K29" s="41" t="s">
        <v>45</v>
      </c>
      <c r="L29" s="41" t="s">
        <v>45</v>
      </c>
    </row>
    <row r="30" spans="1:12" x14ac:dyDescent="0.25">
      <c r="A30" t="s">
        <v>275</v>
      </c>
      <c r="B30" t="s">
        <v>342</v>
      </c>
      <c r="C30" t="s">
        <v>445</v>
      </c>
      <c r="D30" s="33">
        <f>SUM('Leontief inverse'!AD3:AD66)</f>
        <v>1.832168945655108</v>
      </c>
      <c r="E30" s="41">
        <f>100*SUM('Import requirements'!AD3:AD66)</f>
        <v>10.385378210049147</v>
      </c>
      <c r="F30" s="41">
        <f>100*SUMPRODUCT('IO model'!$J$3:$J$66,'Leontief inverse'!AD3:AD66)</f>
        <v>89.61462178995087</v>
      </c>
      <c r="G30" s="33">
        <f>E30+F30-100</f>
        <v>2.220446049250313e-14</v>
      </c>
      <c r="H30" s="31">
        <f>'IO model'!M30</f>
        <v>30001.799999999996</v>
      </c>
      <c r="I30" s="31">
        <f>E30/100*H30</f>
        <v>3115.8003998225245</v>
      </c>
      <c r="J30" s="31">
        <v>80944.1006766836</v>
      </c>
      <c r="K30" s="41" t="s">
        <v>45</v>
      </c>
      <c r="L30" s="41" t="s">
        <v>45</v>
      </c>
    </row>
    <row r="31" spans="1:12" x14ac:dyDescent="0.25">
      <c r="A31" t="s">
        <v>276</v>
      </c>
      <c r="B31" t="s">
        <v>343</v>
      </c>
      <c r="C31" t="s">
        <v>445</v>
      </c>
      <c r="D31" s="33">
        <f>SUM('Leontief inverse'!AE3:AE66)</f>
        <v>1.8213735689391632</v>
      </c>
      <c r="E31" s="41">
        <f>100*SUM('Import requirements'!AE3:AE66)</f>
        <v>10.487277976954474</v>
      </c>
      <c r="F31" s="41">
        <f>100*SUMPRODUCT('IO model'!$J$3:$J$66,'Leontief inverse'!AE3:AE66)</f>
        <v>89.51272202304543</v>
      </c>
      <c r="G31" s="33">
        <f>E31+F31-100</f>
        <v>-8.881784197001252e-14</v>
      </c>
      <c r="H31" s="31">
        <f>'IO model'!M31</f>
        <v>292249.60000000003</v>
      </c>
      <c r="I31" s="31">
        <f>E31/100*H31</f>
        <v>30649.027938537543</v>
      </c>
      <c r="J31" s="31">
        <v>544787.8443545715</v>
      </c>
      <c r="K31" s="41" t="s">
        <v>45</v>
      </c>
      <c r="L31" s="41" t="s">
        <v>45</v>
      </c>
    </row>
    <row r="32" spans="1:12" x14ac:dyDescent="0.25">
      <c r="A32" t="s">
        <v>277</v>
      </c>
      <c r="B32" t="s">
        <v>344</v>
      </c>
      <c r="C32" t="s">
        <v>445</v>
      </c>
      <c r="D32" s="33">
        <f>SUM('Leontief inverse'!AF3:AF66)</f>
        <v>1.7180519406872723</v>
      </c>
      <c r="E32" s="41">
        <f>100*SUM('Import requirements'!AF3:AF66)</f>
        <v>7.308743244696625</v>
      </c>
      <c r="F32" s="41">
        <f>100*SUMPRODUCT('IO model'!$J$3:$J$66,'Leontief inverse'!AF3:AF66)</f>
        <v>92.69125675530334</v>
      </c>
      <c r="G32" s="33">
        <f>E32+F32-100</f>
        <v>-3.3306690738754696e-14</v>
      </c>
      <c r="H32" s="31">
        <f>'IO model'!M32</f>
        <v>52006.200000000004</v>
      </c>
      <c r="I32" s="31">
        <f>E32/100*H32</f>
        <v>3800.9996293234167</v>
      </c>
      <c r="J32" s="31">
        <v>117692.82428639034</v>
      </c>
      <c r="K32" s="41" t="s">
        <v>45</v>
      </c>
      <c r="L32" s="41" t="s">
        <v>45</v>
      </c>
    </row>
    <row r="33" spans="1:12" x14ac:dyDescent="0.25">
      <c r="A33" t="s">
        <v>278</v>
      </c>
      <c r="B33" t="s">
        <v>345</v>
      </c>
      <c r="C33" t="s">
        <v>446</v>
      </c>
      <c r="D33" s="33">
        <f>SUM('Leontief inverse'!AG3:AG66)</f>
        <v>2.028402596595891</v>
      </c>
      <c r="E33" s="41">
        <f>100*SUM('Import requirements'!AG3:AG66)</f>
        <v>13.12450920091548</v>
      </c>
      <c r="F33" s="41">
        <f>100*SUMPRODUCT('IO model'!$J$3:$J$66,'Leontief inverse'!AG3:AG66)</f>
        <v>86.8754907990845</v>
      </c>
      <c r="G33" s="33">
        <f>E33+F33-100</f>
        <v>-1.1102230246251565e-14</v>
      </c>
      <c r="H33" s="31">
        <f>'IO model'!M33</f>
        <v>90476.80000000002</v>
      </c>
      <c r="I33" s="31">
        <f>E33/100*H33</f>
        <v>11874.6359406939</v>
      </c>
      <c r="J33" s="31">
        <v>227361.8375984232</v>
      </c>
      <c r="K33" s="41" t="s">
        <v>45</v>
      </c>
      <c r="L33" s="41" t="s">
        <v>45</v>
      </c>
    </row>
    <row r="34" spans="1:12" x14ac:dyDescent="0.25">
      <c r="A34" t="s">
        <v>136</v>
      </c>
      <c r="B34" t="s">
        <v>346</v>
      </c>
      <c r="C34" t="s">
        <v>446</v>
      </c>
      <c r="D34" s="33">
        <f>SUM('Leontief inverse'!AH3:AH66)</f>
        <v>1.9129300460671212</v>
      </c>
      <c r="E34" s="41">
        <f>100*SUM('Import requirements'!AH3:AH66)</f>
        <v>30.443610225658645</v>
      </c>
      <c r="F34" s="41">
        <f>100*SUMPRODUCT('IO model'!$J$3:$J$66,'Leontief inverse'!AH3:AH66)</f>
        <v>69.55638977434133</v>
      </c>
      <c r="G34" s="33">
        <f>E34+F34-100</f>
        <v>-2.220446049250313e-14</v>
      </c>
      <c r="H34" s="31">
        <f>'IO model'!M34</f>
        <v>146714.80000000002</v>
      </c>
      <c r="I34" s="31">
        <f>E34/100*H34</f>
        <v>44665.28185535464</v>
      </c>
      <c r="J34" s="31">
        <v>177616.63972238143</v>
      </c>
      <c r="K34" s="41" t="s">
        <v>45</v>
      </c>
      <c r="L34" s="41" t="s">
        <v>45</v>
      </c>
    </row>
    <row r="35" spans="1:12" x14ac:dyDescent="0.25">
      <c r="A35" t="s">
        <v>139</v>
      </c>
      <c r="B35" t="s">
        <v>347</v>
      </c>
      <c r="C35" t="s">
        <v>446</v>
      </c>
      <c r="D35" s="33">
        <f>SUM('Leontief inverse'!AI3:AI66)</f>
        <v>2.1888478558788975</v>
      </c>
      <c r="E35" s="41">
        <f>100*SUM('Import requirements'!AI3:AI66)</f>
        <v>28.42209778209866</v>
      </c>
      <c r="F35" s="41">
        <f>100*SUMPRODUCT('IO model'!$J$3:$J$66,'Leontief inverse'!AI3:AI66)</f>
        <v>71.57790221790133</v>
      </c>
      <c r="G35" s="33">
        <f>E35+F35-100</f>
        <v>-2.220446049250313e-14</v>
      </c>
      <c r="H35" s="31">
        <f>'IO model'!M35</f>
        <v>56577.399999999994</v>
      </c>
      <c r="I35" s="31">
        <f>E35/100*H35</f>
        <v>16080.483950569085</v>
      </c>
      <c r="J35" s="31">
        <v>75633.63118721987</v>
      </c>
      <c r="K35" s="41" t="s">
        <v>45</v>
      </c>
      <c r="L35" s="41" t="s">
        <v>45</v>
      </c>
    </row>
    <row r="36" spans="1:12" x14ac:dyDescent="0.25">
      <c r="A36" t="s">
        <v>279</v>
      </c>
      <c r="B36" t="s">
        <v>348</v>
      </c>
      <c r="C36" t="s">
        <v>446</v>
      </c>
      <c r="D36" s="33">
        <f>SUM('Leontief inverse'!AJ3:AJ66)</f>
        <v>2.107205560371264</v>
      </c>
      <c r="E36" s="41">
        <f>100*SUM('Import requirements'!AJ3:AJ66)</f>
        <v>11.629479734633053</v>
      </c>
      <c r="F36" s="41">
        <f>100*SUMPRODUCT('IO model'!$J$3:$J$66,'Leontief inverse'!AJ3:AJ66)</f>
        <v>88.3705202653669</v>
      </c>
      <c r="G36" s="33">
        <f>E36+F36-100</f>
        <v>-4.440892098500626e-14</v>
      </c>
      <c r="H36" s="31">
        <f>'IO model'!M36</f>
        <v>68493</v>
      </c>
      <c r="I36" s="31">
        <f>E36/100*H36</f>
        <v>7965.379554642217</v>
      </c>
      <c r="J36" s="31">
        <v>244239.35483479977</v>
      </c>
      <c r="K36" s="41" t="s">
        <v>45</v>
      </c>
      <c r="L36" s="41" t="s">
        <v>45</v>
      </c>
    </row>
    <row r="37" spans="1:12" x14ac:dyDescent="0.25">
      <c r="A37" t="s">
        <v>280</v>
      </c>
      <c r="B37" t="s">
        <v>349</v>
      </c>
      <c r="C37" t="s">
        <v>446</v>
      </c>
      <c r="D37" s="33">
        <f>SUM('Leontief inverse'!AK3:AK66)</f>
        <v>2.058138797119118</v>
      </c>
      <c r="E37" s="41">
        <f>100*SUM('Import requirements'!AK3:AK66)</f>
        <v>11.69003394471792</v>
      </c>
      <c r="F37" s="41">
        <f>100*SUMPRODUCT('IO model'!$J$3:$J$66,'Leontief inverse'!AK3:AK66)</f>
        <v>88.30996605528205</v>
      </c>
      <c r="G37" s="33">
        <f>E37+F37-100</f>
        <v>-2.220446049250313e-14</v>
      </c>
      <c r="H37" s="31">
        <f>'IO model'!M37</f>
        <v>15603.900000000001</v>
      </c>
      <c r="I37" s="31">
        <f>E37/100*H37</f>
        <v>1824.1012066998396</v>
      </c>
      <c r="J37" s="31">
        <v>43319.07267071772</v>
      </c>
      <c r="K37" s="41" t="s">
        <v>45</v>
      </c>
      <c r="L37" s="41" t="s">
        <v>45</v>
      </c>
    </row>
    <row r="38" spans="1:12" x14ac:dyDescent="0.25">
      <c r="A38" t="s">
        <v>281</v>
      </c>
      <c r="B38" t="s">
        <v>350</v>
      </c>
      <c r="C38" t="s">
        <v>281</v>
      </c>
      <c r="D38" s="33">
        <f>SUM('Leontief inverse'!AL3:AL66)</f>
        <v>1.9624643485922628</v>
      </c>
      <c r="E38" s="41">
        <f>100*SUM('Import requirements'!AL3:AL66)</f>
        <v>9.212741738036703</v>
      </c>
      <c r="F38" s="41">
        <f>100*SUMPRODUCT('IO model'!$J$3:$J$66,'Leontief inverse'!AL3:AL66)</f>
        <v>90.7872582619633</v>
      </c>
      <c r="G38" s="33">
        <f>E38+F38-100</f>
        <v>0</v>
      </c>
      <c r="H38" s="31">
        <f>'IO model'!M38</f>
        <v>7397.1</v>
      </c>
      <c r="I38" s="31">
        <f>E38/100*H38</f>
        <v>681.475719104313</v>
      </c>
      <c r="J38" s="31">
        <v>45354.673331866215</v>
      </c>
      <c r="K38" s="41" t="s">
        <v>45</v>
      </c>
      <c r="L38" s="41" t="s">
        <v>45</v>
      </c>
    </row>
    <row r="39" spans="1:12" x14ac:dyDescent="0.25">
      <c r="A39" t="s">
        <v>282</v>
      </c>
      <c r="B39" t="s">
        <v>351</v>
      </c>
      <c r="C39" t="s">
        <v>447</v>
      </c>
      <c r="D39" s="33">
        <f>SUM('Leontief inverse'!AM3:AM66)</f>
        <v>1.678567412349265</v>
      </c>
      <c r="E39" s="41">
        <f>100*SUM('Import requirements'!AM3:AM66)</f>
        <v>20.01770209318701</v>
      </c>
      <c r="F39" s="41">
        <f>100*SUMPRODUCT('IO model'!$J$3:$J$66,'Leontief inverse'!AM3:AM66)</f>
        <v>79.98229790681297</v>
      </c>
      <c r="G39" s="33">
        <f>E39+F39-100</f>
        <v>-2.220446049250313e-14</v>
      </c>
      <c r="H39" s="31">
        <f>'IO model'!M39</f>
        <v>75790.9</v>
      </c>
      <c r="I39" s="31">
        <f>E39/100*H39</f>
        <v>15171.596575745274</v>
      </c>
      <c r="J39" s="31">
        <v>94558.67465503224</v>
      </c>
      <c r="K39" s="41" t="s">
        <v>45</v>
      </c>
      <c r="L39" s="41" t="s">
        <v>45</v>
      </c>
    </row>
    <row r="40" spans="1:12" x14ac:dyDescent="0.25">
      <c r="A40" t="s">
        <v>283</v>
      </c>
      <c r="B40" t="s">
        <v>352</v>
      </c>
      <c r="C40" t="s">
        <v>447</v>
      </c>
      <c r="D40" s="33">
        <f>SUM('Leontief inverse'!AN3:AN66)</f>
        <v>1.9980076897528205</v>
      </c>
      <c r="E40" s="41">
        <f>100*SUM('Import requirements'!AN3:AN66)</f>
        <v>14.321232042541082</v>
      </c>
      <c r="F40" s="41">
        <f>100*SUMPRODUCT('IO model'!$J$3:$J$66,'Leontief inverse'!AN3:AN66)</f>
        <v>85.67876795745892</v>
      </c>
      <c r="G40" s="33">
        <f>E40+F40-100</f>
        <v>0</v>
      </c>
      <c r="H40" s="31">
        <f>'IO model'!M40</f>
        <v>13264.600000000002</v>
      </c>
      <c r="I40" s="31">
        <f>E40/100*H40</f>
        <v>1899.6541455149047</v>
      </c>
      <c r="J40" s="31">
        <v>34170.040435892675</v>
      </c>
      <c r="K40" s="41" t="s">
        <v>45</v>
      </c>
      <c r="L40" s="41" t="s">
        <v>45</v>
      </c>
    </row>
    <row r="41" spans="1:12" x14ac:dyDescent="0.25">
      <c r="A41" t="s">
        <v>284</v>
      </c>
      <c r="B41" t="s">
        <v>353</v>
      </c>
      <c r="C41" t="s">
        <v>447</v>
      </c>
      <c r="D41" s="33">
        <f>SUM('Leontief inverse'!AO3:AO66)</f>
        <v>2.035421348911992</v>
      </c>
      <c r="E41" s="41">
        <f>100*SUM('Import requirements'!AO3:AO66)</f>
        <v>12.239687550546297</v>
      </c>
      <c r="F41" s="41">
        <f>100*SUMPRODUCT('IO model'!$J$3:$J$66,'Leontief inverse'!AO3:AO66)</f>
        <v>87.76031244945374</v>
      </c>
      <c r="G41" s="33">
        <f>E41+F41-100</f>
        <v>4.440892098500626e-14</v>
      </c>
      <c r="H41" s="31">
        <f>'IO model'!M41</f>
        <v>18924.1</v>
      </c>
      <c r="I41" s="31">
        <f>E41/100*H41</f>
        <v>2316.2507117529317</v>
      </c>
      <c r="J41" s="31">
        <v>57908.10041458118</v>
      </c>
      <c r="K41" s="41" t="s">
        <v>45</v>
      </c>
      <c r="L41" s="41" t="s">
        <v>45</v>
      </c>
    </row>
    <row r="42" spans="1:12" x14ac:dyDescent="0.25">
      <c r="A42" t="s">
        <v>285</v>
      </c>
      <c r="B42" t="s">
        <v>354</v>
      </c>
      <c r="C42" t="s">
        <v>447</v>
      </c>
      <c r="D42" s="33">
        <f>SUM('Leontief inverse'!AP3:AP66)</f>
        <v>1.7684323975170853</v>
      </c>
      <c r="E42" s="41">
        <f>100*SUM('Import requirements'!AP3:AP66)</f>
        <v>16.129250534701743</v>
      </c>
      <c r="F42" s="41">
        <f>100*SUMPRODUCT('IO model'!$J$3:$J$66,'Leontief inverse'!AP3:AP66)</f>
        <v>83.87074946529829</v>
      </c>
      <c r="G42" s="33">
        <f>E42+F42-100</f>
        <v>2.220446049250313e-14</v>
      </c>
      <c r="H42" s="31">
        <f>'IO model'!M42</f>
        <v>192909.00000000003</v>
      </c>
      <c r="I42" s="31">
        <f>E42/100*H42</f>
        <v>31114.77591398779</v>
      </c>
      <c r="J42" s="31">
        <v>357359.0580707843</v>
      </c>
      <c r="K42" s="41" t="s">
        <v>45</v>
      </c>
      <c r="L42" s="41" t="s">
        <v>45</v>
      </c>
    </row>
    <row r="43" spans="1:12" x14ac:dyDescent="0.25">
      <c r="A43" t="s">
        <v>286</v>
      </c>
      <c r="B43" t="s">
        <v>355</v>
      </c>
      <c r="C43" t="s">
        <v>448</v>
      </c>
      <c r="D43" s="33">
        <f>SUM('Leontief inverse'!AQ3:AQ66)</f>
        <v>1.679480125524338</v>
      </c>
      <c r="E43" s="41">
        <f>100*SUM('Import requirements'!AQ3:AQ66)</f>
        <v>10.400704282744332</v>
      </c>
      <c r="F43" s="41">
        <f>100*SUMPRODUCT('IO model'!$J$3:$J$66,'Leontief inverse'!AQ3:AQ66)</f>
        <v>89.59929571725564</v>
      </c>
      <c r="G43" s="33">
        <f>E43+F43-100</f>
        <v>-2.220446049250313e-14</v>
      </c>
      <c r="H43" s="31">
        <f>'IO model'!M43</f>
        <v>96621</v>
      </c>
      <c r="I43" s="31">
        <f>E43/100*H43</f>
        <v>10049.2644850304</v>
      </c>
      <c r="J43" s="31">
        <v>206814.6221320563</v>
      </c>
      <c r="K43" s="41" t="s">
        <v>45</v>
      </c>
      <c r="L43" s="41" t="s">
        <v>45</v>
      </c>
    </row>
    <row r="44" spans="1:12" x14ac:dyDescent="0.25">
      <c r="A44" t="s">
        <v>287</v>
      </c>
      <c r="B44" t="s">
        <v>356</v>
      </c>
      <c r="C44" t="s">
        <v>448</v>
      </c>
      <c r="D44" s="33">
        <f>SUM('Leontief inverse'!AR3:AR66)</f>
        <v>2.0140454434624986</v>
      </c>
      <c r="E44" s="41">
        <f>100*SUM('Import requirements'!AR3:AR66)</f>
        <v>13.87093285990435</v>
      </c>
      <c r="F44" s="41">
        <f>100*SUMPRODUCT('IO model'!$J$3:$J$66,'Leontief inverse'!AR3:AR66)</f>
        <v>86.12906714009567</v>
      </c>
      <c r="G44" s="33">
        <f>E44+F44-100</f>
        <v>2.220446049250313e-14</v>
      </c>
      <c r="H44" s="31">
        <f>'IO model'!M44</f>
        <v>36852.2</v>
      </c>
      <c r="I44" s="31">
        <f>E44/100*H44</f>
        <v>5111.743919397671</v>
      </c>
      <c r="J44" s="31">
        <v>64707.71564274518</v>
      </c>
      <c r="K44" s="41" t="s">
        <v>45</v>
      </c>
      <c r="L44" s="41" t="s">
        <v>45</v>
      </c>
    </row>
    <row r="45" spans="1:12" x14ac:dyDescent="0.25">
      <c r="A45" t="s">
        <v>288</v>
      </c>
      <c r="B45" t="s">
        <v>357</v>
      </c>
      <c r="C45" t="s">
        <v>448</v>
      </c>
      <c r="D45" s="33">
        <f>SUM('Leontief inverse'!AS3:AS66)</f>
        <v>1.8771127921489341</v>
      </c>
      <c r="E45" s="41">
        <f>100*SUM('Import requirements'!AS3:AS66)</f>
        <v>12.57999990466557</v>
      </c>
      <c r="F45" s="41">
        <f>100*SUMPRODUCT('IO model'!$J$3:$J$66,'Leontief inverse'!AS3:AS66)</f>
        <v>87.42000009533444</v>
      </c>
      <c r="G45" s="33">
        <f>E45+F45-100</f>
        <v>2.220446049250313e-14</v>
      </c>
      <c r="H45" s="31">
        <f>'IO model'!M45</f>
        <v>20344.499999999996</v>
      </c>
      <c r="I45" s="31">
        <f>E45/100*H45</f>
        <v>2559.3380806046866</v>
      </c>
      <c r="J45" s="31">
        <v>78321.57825114645</v>
      </c>
      <c r="K45" s="41" t="s">
        <v>45</v>
      </c>
      <c r="L45" s="41" t="s">
        <v>45</v>
      </c>
    </row>
    <row r="46" spans="1:12" x14ac:dyDescent="0.25">
      <c r="A46" t="s">
        <v>289</v>
      </c>
      <c r="B46" t="s">
        <v>358</v>
      </c>
      <c r="C46" t="s">
        <v>289</v>
      </c>
      <c r="D46" s="33">
        <f>SUM('Leontief inverse'!AT3:AT66)</f>
        <v>1.3546995815052911</v>
      </c>
      <c r="E46" s="41">
        <f>100*SUM('Import requirements'!AT3:AT66)</f>
        <v>2.751584500401659</v>
      </c>
      <c r="F46" s="41">
        <f>100*SUMPRODUCT('IO model'!$J$3:$J$66,'Leontief inverse'!AT3:AT66)</f>
        <v>97.2484154995984</v>
      </c>
      <c r="G46" s="33">
        <f>E46+F46-100</f>
        <v>4.440892098500626e-14</v>
      </c>
      <c r="H46" s="31">
        <f>'IO model'!M46</f>
        <v>4973</v>
      </c>
      <c r="I46" s="31">
        <f>E46/100*H46</f>
        <v>136.8362972049745</v>
      </c>
      <c r="J46" s="31">
        <v>107655.71812388606</v>
      </c>
      <c r="K46" s="41" t="s">
        <v>45</v>
      </c>
      <c r="L46" s="41" t="s">
        <v>45</v>
      </c>
    </row>
    <row r="47" spans="1:12" x14ac:dyDescent="0.25">
      <c r="A47" t="s">
        <v>290</v>
      </c>
      <c r="B47" t="s">
        <v>359</v>
      </c>
      <c r="C47" t="s">
        <v>449</v>
      </c>
      <c r="D47" s="33">
        <f>SUM('Leontief inverse'!AU3:AU66)</f>
        <v>1.8234742716503798</v>
      </c>
      <c r="E47" s="41">
        <f>100*SUM('Import requirements'!AU3:AU66)</f>
        <v>9.385549604923616</v>
      </c>
      <c r="F47" s="41">
        <f>100*SUMPRODUCT('IO model'!$J$3:$J$66,'Leontief inverse'!AU3:AU66)</f>
        <v>90.61445039507637</v>
      </c>
      <c r="G47" s="33">
        <f>E47+F47-100</f>
        <v>-1.1102230246251565e-14</v>
      </c>
      <c r="H47" s="31">
        <f>'IO model'!M47</f>
        <v>103566.6</v>
      </c>
      <c r="I47" s="31">
        <f>E47/100*H47</f>
        <v>9720.294617132822</v>
      </c>
      <c r="J47" s="31">
        <v>339068.6020345665</v>
      </c>
      <c r="K47" s="41" t="s">
        <v>45</v>
      </c>
      <c r="L47" s="41" t="s">
        <v>45</v>
      </c>
    </row>
    <row r="48" spans="1:12" x14ac:dyDescent="0.25">
      <c r="A48" t="s">
        <v>291</v>
      </c>
      <c r="B48" t="s">
        <v>360</v>
      </c>
      <c r="C48" t="s">
        <v>449</v>
      </c>
      <c r="D48" s="33">
        <f>SUM('Leontief inverse'!AV3:AV66)</f>
        <v>1.8431765565232168</v>
      </c>
      <c r="E48" s="41">
        <f>100*SUM('Import requirements'!AV3:AV66)</f>
        <v>8.183682429135427</v>
      </c>
      <c r="F48" s="41">
        <f>100*SUMPRODUCT('IO model'!$J$3:$J$66,'Leontief inverse'!AV3:AV66)</f>
        <v>91.81631757086454</v>
      </c>
      <c r="G48" s="33">
        <f>E48+F48-100</f>
        <v>-3.3306690738754696e-14</v>
      </c>
      <c r="H48" s="31">
        <f>'IO model'!M48</f>
        <v>31612</v>
      </c>
      <c r="I48" s="31">
        <f>E48/100*H48</f>
        <v>2587.0256894982913</v>
      </c>
      <c r="J48" s="31">
        <v>98288.92858086995</v>
      </c>
      <c r="K48" s="41" t="s">
        <v>45</v>
      </c>
      <c r="L48" s="41" t="s">
        <v>45</v>
      </c>
    </row>
    <row r="49" spans="1:12" x14ac:dyDescent="0.25">
      <c r="A49" t="s">
        <v>292</v>
      </c>
      <c r="B49" t="s">
        <v>361</v>
      </c>
      <c r="C49" t="s">
        <v>449</v>
      </c>
      <c r="D49" s="33">
        <f>SUM('Leontief inverse'!AW3:AW66)</f>
        <v>1.5581435925676053</v>
      </c>
      <c r="E49" s="41">
        <f>100*SUM('Import requirements'!AW3:AW66)</f>
        <v>7.387062066382201</v>
      </c>
      <c r="F49" s="41">
        <f>100*SUMPRODUCT('IO model'!$J$3:$J$66,'Leontief inverse'!AW3:AW66)</f>
        <v>92.61293793361777</v>
      </c>
      <c r="G49" s="33">
        <f>E49+F49-100</f>
        <v>-3.3306690738754696e-14</v>
      </c>
      <c r="H49" s="31">
        <f>'IO model'!M49</f>
        <v>22025.500000000004</v>
      </c>
      <c r="I49" s="31">
        <f>E49/100*H49</f>
        <v>1627.037355431012</v>
      </c>
      <c r="J49" s="31">
        <v>32234.690633067636</v>
      </c>
      <c r="K49" s="41" t="s">
        <v>45</v>
      </c>
      <c r="L49" s="41" t="s">
        <v>45</v>
      </c>
    </row>
    <row r="50" spans="1:12" x14ac:dyDescent="0.25">
      <c r="A50" t="s">
        <v>293</v>
      </c>
      <c r="B50" t="s">
        <v>362</v>
      </c>
      <c r="C50" t="s">
        <v>449</v>
      </c>
      <c r="D50" s="33">
        <f>SUM('Leontief inverse'!AX3:AX66)</f>
        <v>2.0492226775544236</v>
      </c>
      <c r="E50" s="41">
        <f>100*SUM('Import requirements'!AX3:AX66)</f>
        <v>12.223697719770229</v>
      </c>
      <c r="F50" s="41">
        <f>100*SUMPRODUCT('IO model'!$J$3:$J$66,'Leontief inverse'!AX3:AX66)</f>
        <v>87.77630228022973</v>
      </c>
      <c r="G50" s="33">
        <f>E50+F50-100</f>
        <v>-3.3306690738754696e-14</v>
      </c>
      <c r="H50" s="31">
        <f>'IO model'!M50</f>
        <v>21928.600000000002</v>
      </c>
      <c r="I50" s="31">
        <f>E50/100*H50</f>
        <v>2680.4857781775345</v>
      </c>
      <c r="J50" s="31">
        <v>60552.04261625809</v>
      </c>
      <c r="K50" s="41" t="s">
        <v>45</v>
      </c>
      <c r="L50" s="41" t="s">
        <v>45</v>
      </c>
    </row>
    <row r="51" spans="1:12" x14ac:dyDescent="0.25">
      <c r="A51" t="s">
        <v>294</v>
      </c>
      <c r="B51" t="s">
        <v>363</v>
      </c>
      <c r="C51" t="s">
        <v>449</v>
      </c>
      <c r="D51" s="33">
        <f>SUM('Leontief inverse'!AY3:AY66)</f>
        <v>1.8334382665182238</v>
      </c>
      <c r="E51" s="41">
        <f>100*SUM('Import requirements'!AY3:AY66)</f>
        <v>9.156121825380232</v>
      </c>
      <c r="F51" s="41">
        <f>100*SUMPRODUCT('IO model'!$J$3:$J$66,'Leontief inverse'!AY3:AY66)</f>
        <v>90.8438781746198</v>
      </c>
      <c r="G51" s="33">
        <f>E51+F51-100</f>
        <v>4.440892098500626e-14</v>
      </c>
      <c r="H51" s="31">
        <f>'IO model'!M51</f>
        <v>9171.5</v>
      </c>
      <c r="I51" s="31">
        <f>E51/100*H51</f>
        <v>839.753713214748</v>
      </c>
      <c r="J51" s="31">
        <v>38770.511226507064</v>
      </c>
      <c r="K51" s="41" t="s">
        <v>45</v>
      </c>
      <c r="L51" s="41" t="s">
        <v>45</v>
      </c>
    </row>
    <row r="52" spans="1:12" x14ac:dyDescent="0.25">
      <c r="A52" t="s">
        <v>295</v>
      </c>
      <c r="B52" t="s">
        <v>364</v>
      </c>
      <c r="C52" t="s">
        <v>450</v>
      </c>
      <c r="D52" s="33">
        <f>SUM('Leontief inverse'!AZ3:AZ66)</f>
        <v>1.7767949103703464</v>
      </c>
      <c r="E52" s="41">
        <f>100*SUM('Import requirements'!AZ3:AZ66)</f>
        <v>9.326102481584483</v>
      </c>
      <c r="F52" s="41">
        <f>100*SUMPRODUCT('IO model'!$J$3:$J$66,'Leontief inverse'!AZ3:AZ66)</f>
        <v>90.6738975184155</v>
      </c>
      <c r="G52" s="33">
        <f>E52+F52-100</f>
        <v>-1.1102230246251565e-14</v>
      </c>
      <c r="H52" s="31">
        <f>'IO model'!M52</f>
        <v>37859.3</v>
      </c>
      <c r="I52" s="31">
        <f>E52/100*H52</f>
        <v>3530.7971168105146</v>
      </c>
      <c r="J52" s="31">
        <v>111246.09856239663</v>
      </c>
      <c r="K52" s="41" t="s">
        <v>45</v>
      </c>
      <c r="L52" s="41" t="s">
        <v>45</v>
      </c>
    </row>
    <row r="53" spans="1:12" x14ac:dyDescent="0.25">
      <c r="A53" t="s">
        <v>296</v>
      </c>
      <c r="B53" t="s">
        <v>365</v>
      </c>
      <c r="C53" t="s">
        <v>450</v>
      </c>
      <c r="D53" s="33">
        <f>SUM('Leontief inverse'!BA3:BA66)</f>
        <v>1.371669078706796</v>
      </c>
      <c r="E53" s="41">
        <f>100*SUM('Import requirements'!BA3:BA66)</f>
        <v>3.7819573578785013</v>
      </c>
      <c r="F53" s="41">
        <f>100*SUMPRODUCT('IO model'!$J$3:$J$66,'Leontief inverse'!BA3:BA66)</f>
        <v>96.21804264212155</v>
      </c>
      <c r="G53" s="33">
        <f>E53+F53-100</f>
        <v>4.440892098500626e-14</v>
      </c>
      <c r="H53" s="31">
        <f>'IO model'!M53</f>
        <v>4561.8</v>
      </c>
      <c r="I53" s="31">
        <f>E53/100*H53</f>
        <v>172.5253307517015</v>
      </c>
      <c r="J53" s="31">
        <v>59342.29469730122</v>
      </c>
      <c r="K53" s="41" t="s">
        <v>45</v>
      </c>
      <c r="L53" s="41" t="s">
        <v>45</v>
      </c>
    </row>
    <row r="54" spans="1:12" x14ac:dyDescent="0.25">
      <c r="A54" t="s">
        <v>297</v>
      </c>
      <c r="B54" t="s">
        <v>366</v>
      </c>
      <c r="C54" t="s">
        <v>450</v>
      </c>
      <c r="D54" s="33">
        <f>SUM('Leontief inverse'!BB3:BB66)</f>
        <v>2.362354805906544</v>
      </c>
      <c r="E54" s="41">
        <f>100*SUM('Import requirements'!BB3:BB66)</f>
        <v>17.938882729878227</v>
      </c>
      <c r="F54" s="41">
        <f>100*SUMPRODUCT('IO model'!$J$3:$J$66,'Leontief inverse'!BB3:BB66)</f>
        <v>82.06111727012171</v>
      </c>
      <c r="G54" s="33">
        <f>E54+F54-100</f>
        <v>-5.551115123125783e-14</v>
      </c>
      <c r="H54" s="31">
        <f>'IO model'!M54</f>
        <v>13486.599999999999</v>
      </c>
      <c r="I54" s="31">
        <f>E54/100*H54</f>
        <v>2419.345358247757</v>
      </c>
      <c r="J54" s="31">
        <v>20979.12587295564</v>
      </c>
      <c r="K54" s="41" t="s">
        <v>45</v>
      </c>
      <c r="L54" s="41" t="s">
        <v>45</v>
      </c>
    </row>
    <row r="55" spans="1:12" x14ac:dyDescent="0.25">
      <c r="A55" t="s">
        <v>298</v>
      </c>
      <c r="B55" t="s">
        <v>367</v>
      </c>
      <c r="C55" t="s">
        <v>450</v>
      </c>
      <c r="D55" s="33">
        <f>SUM('Leontief inverse'!BC3:BC66)</f>
        <v>1.8207282982869541</v>
      </c>
      <c r="E55" s="41">
        <f>100*SUM('Import requirements'!BC3:BC66)</f>
        <v>8.54535269370292</v>
      </c>
      <c r="F55" s="41">
        <f>100*SUMPRODUCT('IO model'!$J$3:$J$66,'Leontief inverse'!BC3:BC66)</f>
        <v>91.45464730629712</v>
      </c>
      <c r="G55" s="33">
        <f>E55+F55-100</f>
        <v>4.440892098500626e-14</v>
      </c>
      <c r="H55" s="31">
        <f>'IO model'!M55</f>
        <v>39447.5</v>
      </c>
      <c r="I55" s="31">
        <f>E55/100*H55</f>
        <v>3370.9280038484594</v>
      </c>
      <c r="J55" s="31">
        <v>152385.81379708112</v>
      </c>
      <c r="K55" s="41" t="s">
        <v>45</v>
      </c>
      <c r="L55" s="41" t="s">
        <v>45</v>
      </c>
    </row>
    <row r="56" spans="1:12" x14ac:dyDescent="0.25">
      <c r="A56" t="s">
        <v>299</v>
      </c>
      <c r="B56" t="s">
        <v>368</v>
      </c>
      <c r="C56" t="s">
        <v>451</v>
      </c>
      <c r="D56" s="33">
        <f>SUM('Leontief inverse'!BD3:BD66)</f>
        <v>1.5118615743702237</v>
      </c>
      <c r="E56" s="41">
        <f>100*SUM('Import requirements'!BD3:BD66)</f>
        <v>5.229142516017753</v>
      </c>
      <c r="F56" s="41">
        <f>100*SUMPRODUCT('IO model'!$J$3:$J$66,'Leontief inverse'!BD3:BD66)</f>
        <v>94.77085748398221</v>
      </c>
      <c r="G56" s="33">
        <f>E56+F56-100</f>
        <v>-4.440892098500626e-14</v>
      </c>
      <c r="H56" s="31">
        <f>'IO model'!M56</f>
        <v>16693.1</v>
      </c>
      <c r="I56" s="31">
        <f>E56/100*H56</f>
        <v>872.9059893413595</v>
      </c>
      <c r="J56" s="31">
        <v>51312.11437932212</v>
      </c>
      <c r="K56" s="41" t="s">
        <v>45</v>
      </c>
      <c r="L56" s="41" t="s">
        <v>45</v>
      </c>
    </row>
    <row r="57" spans="1:12" x14ac:dyDescent="0.25">
      <c r="A57" t="s">
        <v>300</v>
      </c>
      <c r="B57" t="s">
        <v>369</v>
      </c>
      <c r="C57" t="s">
        <v>452</v>
      </c>
      <c r="D57" s="33">
        <f>SUM('Leontief inverse'!BE3:BE66)</f>
        <v>1.3362404056813686</v>
      </c>
      <c r="E57" s="41">
        <f>100*SUM('Import requirements'!BE3:BE66)</f>
        <v>3.1328662369282925</v>
      </c>
      <c r="F57" s="41">
        <f>100*SUMPRODUCT('IO model'!$J$3:$J$66,'Leontief inverse'!BE3:BE66)</f>
        <v>96.8671337630717</v>
      </c>
      <c r="G57" s="33">
        <f>E57+F57-100</f>
        <v>0</v>
      </c>
      <c r="H57" s="31">
        <f>'IO model'!M57</f>
        <v>6132.9</v>
      </c>
      <c r="I57" s="31">
        <f>E57/100*H57</f>
        <v>192.13555344457524</v>
      </c>
      <c r="J57" s="31">
        <v>21881.667073870343</v>
      </c>
      <c r="K57" s="41" t="s">
        <v>45</v>
      </c>
      <c r="L57" s="41" t="s">
        <v>45</v>
      </c>
    </row>
    <row r="58" spans="1:12" x14ac:dyDescent="0.25">
      <c r="A58" t="s">
        <v>301</v>
      </c>
      <c r="B58" t="s">
        <v>370</v>
      </c>
      <c r="C58" t="s">
        <v>453</v>
      </c>
      <c r="D58" s="33">
        <f>SUM('Leontief inverse'!BF3:BF66)</f>
        <v>1.5503198599357564</v>
      </c>
      <c r="E58" s="41">
        <f>100*SUM('Import requirements'!BF3:BF66)</f>
        <v>7.668534327425948</v>
      </c>
      <c r="F58" s="41">
        <f>100*SUMPRODUCT('IO model'!$J$3:$J$66,'Leontief inverse'!BF3:BF66)</f>
        <v>92.33146567257403</v>
      </c>
      <c r="G58" s="33">
        <f>E58+F58-100</f>
        <v>-3.3306690738754696e-14</v>
      </c>
      <c r="H58" s="31">
        <f>'IO model'!M58</f>
        <v>3190.4999999999995</v>
      </c>
      <c r="I58" s="31">
        <f>E58/100*H58</f>
        <v>244.66458771652484</v>
      </c>
      <c r="J58" s="31">
        <v>10874.114353945612</v>
      </c>
      <c r="K58" s="41" t="s">
        <v>45</v>
      </c>
      <c r="L58" s="41" t="s">
        <v>45</v>
      </c>
    </row>
    <row r="59" spans="1:12" x14ac:dyDescent="0.25">
      <c r="A59" t="s">
        <v>302</v>
      </c>
      <c r="B59" t="s">
        <v>371</v>
      </c>
      <c r="C59" t="s">
        <v>453</v>
      </c>
      <c r="D59" s="33">
        <f>SUM('Leontief inverse'!BG3:BG66)</f>
        <v>1.4853216092629198</v>
      </c>
      <c r="E59" s="41">
        <f>100*SUM('Import requirements'!BG3:BG66)</f>
        <v>5.0000073969258745</v>
      </c>
      <c r="F59" s="41">
        <f>100*SUMPRODUCT('IO model'!$J$3:$J$66,'Leontief inverse'!BG3:BG66)</f>
        <v>94.99999260307409</v>
      </c>
      <c r="G59" s="33">
        <f>E59+F59-100</f>
        <v>-3.3306690738754696e-14</v>
      </c>
      <c r="H59" s="31">
        <f>'IO model'!M59</f>
        <v>465.4999999999999</v>
      </c>
      <c r="I59" s="31">
        <f>E59/100*H59</f>
        <v>23.275034432689942</v>
      </c>
      <c r="J59" s="31">
        <v>2531.726265929386</v>
      </c>
      <c r="K59" s="41" t="s">
        <v>45</v>
      </c>
      <c r="L59" s="41" t="s">
        <v>45</v>
      </c>
    </row>
    <row r="60" spans="1:12" x14ac:dyDescent="0.25">
      <c r="A60" t="s">
        <v>303</v>
      </c>
      <c r="B60" t="s">
        <v>372</v>
      </c>
      <c r="C60" t="s">
        <v>454</v>
      </c>
      <c r="D60" s="33">
        <f>SUM('Leontief inverse'!BH3:BH66)</f>
        <v>1.8312930629063482</v>
      </c>
      <c r="E60" s="41">
        <f>100*SUM('Import requirements'!BH3:BH66)</f>
        <v>9.186470236699936</v>
      </c>
      <c r="F60" s="41">
        <f>100*SUMPRODUCT('IO model'!$J$3:$J$66,'Leontief inverse'!BH3:BH66)</f>
        <v>90.81352976330004</v>
      </c>
      <c r="G60" s="33">
        <f>E60+F60-100</f>
        <v>-2.220446049250313e-14</v>
      </c>
      <c r="H60" s="31">
        <f>'IO model'!M60</f>
        <v>7845.7</v>
      </c>
      <c r="I60" s="31">
        <f>E60/100*H60</f>
        <v>720.7428953607669</v>
      </c>
      <c r="J60" s="31">
        <v>15105.144371663439</v>
      </c>
      <c r="K60" s="41" t="s">
        <v>45</v>
      </c>
      <c r="L60" s="41" t="s">
        <v>45</v>
      </c>
    </row>
    <row r="61" spans="1:12" x14ac:dyDescent="0.25">
      <c r="A61" t="s">
        <v>304</v>
      </c>
      <c r="B61" t="s">
        <v>373</v>
      </c>
      <c r="C61" t="s">
        <v>454</v>
      </c>
      <c r="D61" s="33">
        <f>SUM('Leontief inverse'!BI3:BI66)</f>
        <v>1.9160022138098394</v>
      </c>
      <c r="E61" s="41">
        <f>100*SUM('Import requirements'!BI3:BI66)</f>
        <v>8.304693735002699</v>
      </c>
      <c r="F61" s="41">
        <f>100*SUMPRODUCT('IO model'!$J$3:$J$66,'Leontief inverse'!BI3:BI66)</f>
        <v>91.69530626499733</v>
      </c>
      <c r="G61" s="33">
        <f>E61+F61-100</f>
        <v>4.440892098500626e-14</v>
      </c>
      <c r="H61" s="31">
        <f>'IO model'!M61</f>
        <v>1215.6</v>
      </c>
      <c r="I61" s="31">
        <f>E61/100*H61</f>
        <v>100.95185704269281</v>
      </c>
      <c r="J61" s="31">
        <v>8510.535714647036</v>
      </c>
      <c r="K61" s="41" t="s">
        <v>45</v>
      </c>
      <c r="L61" s="41" t="s">
        <v>45</v>
      </c>
    </row>
    <row r="62" spans="1:12" x14ac:dyDescent="0.25">
      <c r="A62" t="s">
        <v>305</v>
      </c>
      <c r="B62" t="s">
        <v>374</v>
      </c>
      <c r="C62" t="s">
        <v>455</v>
      </c>
      <c r="D62" s="33">
        <f>SUM('Leontief inverse'!BJ3:BJ66)</f>
        <v>1.656199470630274</v>
      </c>
      <c r="E62" s="41">
        <f>100*SUM('Import requirements'!BJ3:BJ66)</f>
        <v>7.086845382509958</v>
      </c>
      <c r="F62" s="41">
        <f>100*SUMPRODUCT('IO model'!$J$3:$J$66,'Leontief inverse'!BJ3:BJ66)</f>
        <v>92.91315461749001</v>
      </c>
      <c r="G62" s="33">
        <f>E62+F62-100</f>
        <v>-3.3306690738754696e-14</v>
      </c>
      <c r="H62" s="31">
        <f>'IO model'!M62</f>
        <v>1050.5</v>
      </c>
      <c r="I62" s="31">
        <f>E62/100*H62</f>
        <v>74.44731074326711</v>
      </c>
      <c r="J62" s="31">
        <v>10843.95324213956</v>
      </c>
      <c r="K62" s="41" t="s">
        <v>45</v>
      </c>
      <c r="L62" s="41" t="s">
        <v>45</v>
      </c>
    </row>
    <row r="63" spans="1:12" x14ac:dyDescent="0.25">
      <c r="A63" t="s">
        <v>306</v>
      </c>
      <c r="B63" t="s">
        <v>375</v>
      </c>
      <c r="C63" t="s">
        <v>455</v>
      </c>
      <c r="D63" s="33">
        <f>SUM('Leontief inverse'!BK3:BK66)</f>
        <v>1.7464530629384944</v>
      </c>
      <c r="E63" s="41">
        <f>100*SUM('Import requirements'!BK3:BK66)</f>
        <v>12.374733117261073</v>
      </c>
      <c r="F63" s="41">
        <f>100*SUMPRODUCT('IO model'!$J$3:$J$66,'Leontief inverse'!BK3:BK66)</f>
        <v>87.62526688273894</v>
      </c>
      <c r="G63" s="33">
        <f>E63+F63-100</f>
        <v>2.220446049250313e-14</v>
      </c>
      <c r="H63" s="31">
        <f>'IO model'!M63</f>
        <v>1376.1999999999998</v>
      </c>
      <c r="I63" s="31">
        <f>E63/100*H63</f>
        <v>170.30107715974688</v>
      </c>
      <c r="J63" s="31">
        <v>5282.904927817962</v>
      </c>
      <c r="K63" s="41" t="s">
        <v>45</v>
      </c>
      <c r="L63" s="41" t="s">
        <v>45</v>
      </c>
    </row>
    <row r="64" spans="1:12" x14ac:dyDescent="0.25">
      <c r="A64" t="s">
        <v>307</v>
      </c>
      <c r="B64" t="s">
        <v>376</v>
      </c>
      <c r="C64" t="s">
        <v>455</v>
      </c>
      <c r="D64" s="33">
        <f>SUM('Leontief inverse'!BL3:BL66)</f>
        <v>1.6496689037316028</v>
      </c>
      <c r="E64" s="41">
        <f>100*SUM('Import requirements'!BL3:BL66)</f>
        <v>6.672914523706182</v>
      </c>
      <c r="F64" s="41">
        <f>100*SUMPRODUCT('IO model'!$J$3:$J$66,'Leontief inverse'!BL3:BL66)</f>
        <v>93.3270854762938</v>
      </c>
      <c r="G64" s="33">
        <f>E64+F64-100</f>
        <v>-1.1102230246251565e-14</v>
      </c>
      <c r="H64" s="31">
        <f>'IO model'!M64</f>
        <v>1699.6</v>
      </c>
      <c r="I64" s="31">
        <f>E64/100*H64</f>
        <v>113.41285524491026</v>
      </c>
      <c r="J64" s="31">
        <v>6403.405363296339</v>
      </c>
      <c r="K64" s="41" t="s">
        <v>45</v>
      </c>
      <c r="L64" s="41" t="s">
        <v>45</v>
      </c>
    </row>
    <row r="65" spans="1:12" x14ac:dyDescent="0.25">
      <c r="A65" t="s">
        <v>308</v>
      </c>
      <c r="B65" t="s">
        <v>377</v>
      </c>
      <c r="C65" t="s">
        <v>308</v>
      </c>
      <c r="D65" s="33">
        <f>SUM('Leontief inverse'!BM3:BM66)</f>
        <v>1</v>
      </c>
      <c r="E65" s="41">
        <f>100*SUM('Import requirements'!BM3:BM66)</f>
        <v>0</v>
      </c>
      <c r="F65" s="41">
        <f>100*SUMPRODUCT('IO model'!$J$3:$J$66,'Leontief inverse'!BM3:BM66)</f>
        <v>100</v>
      </c>
      <c r="G65" s="33">
        <f>E65+F65-100</f>
        <v>0</v>
      </c>
      <c r="H65" s="31">
        <f>'IO model'!M65</f>
        <v>2.8000000000000003</v>
      </c>
      <c r="I65" s="31">
        <f>E65/100*H65</f>
        <v>0</v>
      </c>
      <c r="J65" s="31">
        <v>43.35141068457189</v>
      </c>
      <c r="K65" s="41" t="s">
        <v>45</v>
      </c>
      <c r="L65" s="41" t="s">
        <v>45</v>
      </c>
    </row>
    <row r="66" spans="1:12" x14ac:dyDescent="0.25">
      <c r="A66" t="s">
        <v>309</v>
      </c>
      <c r="B66" t="s">
        <v>378</v>
      </c>
      <c r="C66" t="s">
        <v>309</v>
      </c>
      <c r="D66" s="33">
        <f>SUM('Leontief inverse'!BN3:BN66)</f>
        <v>1</v>
      </c>
      <c r="E66" s="41">
        <f>100*SUM('Import requirements'!BN3:BN66)</f>
        <v>0</v>
      </c>
      <c r="F66" s="41">
        <f>100*SUMPRODUCT('IO model'!$J$3:$J$66,'Leontief inverse'!BN3:BN66)</f>
        <v>0</v>
      </c>
      <c r="G66" s="33">
        <f>E66+F66-100</f>
        <v>-100</v>
      </c>
      <c r="H66" s="31">
        <f>'IO model'!M66</f>
        <v>0</v>
      </c>
      <c r="I66" s="31">
        <f>E66/100*H66</f>
        <v>0</v>
      </c>
      <c r="J66" s="31">
        <v>0</v>
      </c>
      <c r="K66" s="41" t="s">
        <v>45</v>
      </c>
      <c r="L66" s="41" t="s">
        <v>45</v>
      </c>
    </row>
  </sheetData>
  <mergeCells count="1">
    <mergeCell ref="A1:L1"/>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N27"/>
  <sheetViews>
    <sheetView workbookViewId="0">
      <pane ySplit="1" topLeftCell="A2" activePane="bottomLeft" state="frozen"/>
      <selection pane="bottomLeft"/>
    </sheetView>
  </sheetViews>
  <sheetFormatPr defaultRowHeight="15" outlineLevelRow="0" outlineLevelCol="0" x14ac:dyDescent="55"/>
  <cols>
    <col min="2" max="2" width="40" customWidth="1"/>
    <col min="3" max="3" width="28" customWidth="1"/>
    <col min="4" max="13" width="13" customWidth="1"/>
    <col min="14" max="14" width="85" customWidth="1"/>
  </cols>
  <sheetData>
    <row r="1" ht="30" customHeight="1" spans="1:14" s="21" customFormat="1" x14ac:dyDescent="0.25">
      <c r="A1" s="22" t="s">
        <v>70</v>
      </c>
      <c r="B1" s="22" t="s">
        <v>423</v>
      </c>
      <c r="C1" s="22" t="s">
        <v>474</v>
      </c>
      <c r="D1" s="22" t="s">
        <v>475</v>
      </c>
      <c r="E1" s="22" t="s">
        <v>476</v>
      </c>
      <c r="F1" s="22" t="s">
        <v>477</v>
      </c>
      <c r="G1" s="22" t="s">
        <v>478</v>
      </c>
      <c r="H1" s="22" t="s">
        <v>479</v>
      </c>
      <c r="I1" s="22" t="s">
        <v>480</v>
      </c>
      <c r="J1" s="22" t="s">
        <v>481</v>
      </c>
      <c r="K1" s="22" t="s">
        <v>482</v>
      </c>
      <c r="L1" s="22" t="s">
        <v>483</v>
      </c>
      <c r="M1" s="22" t="s">
        <v>484</v>
      </c>
      <c r="N1" s="22" t="s">
        <v>485</v>
      </c>
    </row>
    <row r="2" spans="1:14" s="3" customFormat="1" x14ac:dyDescent="0.25">
      <c r="A2" s="3" t="s">
        <v>75</v>
      </c>
      <c r="B2" s="3" t="s">
        <v>486</v>
      </c>
      <c r="C2" s="3" t="s">
        <v>487</v>
      </c>
      <c r="D2" s="12">
        <v>52.7</v>
      </c>
      <c r="E2" s="12">
        <v>105.7</v>
      </c>
      <c r="F2" s="12">
        <f>E2-D2</f>
        <v>53</v>
      </c>
      <c r="G2" s="12">
        <v>146.9</v>
      </c>
      <c r="H2" s="12">
        <v>210.7</v>
      </c>
      <c r="I2" s="12">
        <v>57.4</v>
      </c>
      <c r="J2" s="12">
        <v>115.1</v>
      </c>
      <c r="K2" s="12">
        <f>J2-I2</f>
        <v>57.7</v>
      </c>
      <c r="L2" s="12">
        <v>152.4</v>
      </c>
      <c r="M2" s="12">
        <v>218.9</v>
      </c>
      <c r="N2" s="3" t="s">
        <v>488</v>
      </c>
    </row>
    <row r="3" spans="1:14" s="3" customFormat="1" x14ac:dyDescent="0.25">
      <c r="A3" s="3" t="s">
        <v>77</v>
      </c>
      <c r="B3" s="3" t="s">
        <v>489</v>
      </c>
      <c r="C3" s="3" t="s">
        <v>487</v>
      </c>
      <c r="D3" s="12">
        <v>4.1</v>
      </c>
      <c r="E3" s="12">
        <v>22.7</v>
      </c>
      <c r="F3" s="12">
        <f>E3-D3</f>
        <v>18.6</v>
      </c>
      <c r="G3" s="12">
        <v>19.3</v>
      </c>
      <c r="H3" s="12">
        <v>19.1</v>
      </c>
      <c r="I3" s="12">
        <v>4.3</v>
      </c>
      <c r="J3" s="12">
        <v>22.3</v>
      </c>
      <c r="K3" s="12">
        <f>J3-I3</f>
        <v>18</v>
      </c>
      <c r="L3" s="12">
        <v>19.5</v>
      </c>
      <c r="M3" s="12">
        <v>19</v>
      </c>
      <c r="N3" s="3" t="s">
        <v>490</v>
      </c>
    </row>
    <row r="4" spans="1:14" s="3" customFormat="1" x14ac:dyDescent="0.25">
      <c r="A4" s="3" t="s">
        <v>79</v>
      </c>
      <c r="B4" s="3" t="s">
        <v>491</v>
      </c>
      <c r="C4" s="3" t="s">
        <v>487</v>
      </c>
      <c r="D4" s="12">
        <v>1.8</v>
      </c>
      <c r="E4" s="12">
        <v>2.4</v>
      </c>
      <c r="F4" s="12">
        <f>E4-D4</f>
        <v>0.6</v>
      </c>
      <c r="G4" s="12">
        <v>4.1</v>
      </c>
      <c r="H4" s="12">
        <v>3.1</v>
      </c>
      <c r="I4" s="12">
        <v>1.5</v>
      </c>
      <c r="J4" s="12">
        <v>2.7</v>
      </c>
      <c r="K4" s="12">
        <f>J4-I4</f>
        <v>1.2</v>
      </c>
      <c r="L4" s="12">
        <v>5.2</v>
      </c>
      <c r="M4" s="12">
        <v>4.7</v>
      </c>
      <c r="N4" s="3" t="s">
        <v>492</v>
      </c>
    </row>
    <row r="5" spans="1:14" s="3" customFormat="1" x14ac:dyDescent="0.25">
      <c r="A5" s="3" t="s">
        <v>81</v>
      </c>
      <c r="B5" s="3" t="s">
        <v>493</v>
      </c>
      <c r="C5" s="3" t="s">
        <v>487</v>
      </c>
      <c r="D5" s="12">
        <v>8.5</v>
      </c>
      <c r="E5" s="12">
        <v>12.6</v>
      </c>
      <c r="F5" s="12">
        <f>E5-D5</f>
        <v>4.1</v>
      </c>
      <c r="G5" s="12">
        <v>13.9</v>
      </c>
      <c r="H5" s="12">
        <v>24</v>
      </c>
      <c r="I5" s="12">
        <v>8.1</v>
      </c>
      <c r="J5" s="12">
        <v>12.2</v>
      </c>
      <c r="K5" s="12">
        <f>J5-I5</f>
        <v>4.1</v>
      </c>
      <c r="L5" s="12">
        <v>12.5</v>
      </c>
      <c r="M5" s="12">
        <v>21.9</v>
      </c>
      <c r="N5" s="3" t="s">
        <v>494</v>
      </c>
    </row>
    <row r="6" spans="1:14" s="3" customFormat="1" x14ac:dyDescent="0.25">
      <c r="A6" s="3" t="s">
        <v>83</v>
      </c>
      <c r="B6" s="3" t="s">
        <v>495</v>
      </c>
      <c r="C6" s="3" t="s">
        <v>487</v>
      </c>
      <c r="D6" s="12">
        <v>14.8</v>
      </c>
      <c r="E6" s="12">
        <v>14.2</v>
      </c>
      <c r="F6" s="12">
        <f>E6-D6</f>
        <v>-0.6</v>
      </c>
      <c r="G6" s="12">
        <v>8.3</v>
      </c>
      <c r="H6" s="12">
        <v>21</v>
      </c>
      <c r="I6" s="12">
        <v>14.2</v>
      </c>
      <c r="J6" s="12">
        <v>16.4</v>
      </c>
      <c r="K6" s="12">
        <f>J6-I6</f>
        <v>2.2</v>
      </c>
      <c r="L6" s="12">
        <v>7.2</v>
      </c>
      <c r="M6" s="12">
        <v>21.5</v>
      </c>
      <c r="N6" s="3" t="s">
        <v>496</v>
      </c>
    </row>
    <row r="7" spans="1:14" s="3" customFormat="1" x14ac:dyDescent="0.25">
      <c r="A7" s="3" t="s">
        <v>85</v>
      </c>
      <c r="B7" s="3" t="s">
        <v>497</v>
      </c>
      <c r="C7" s="3" t="s">
        <v>487</v>
      </c>
      <c r="D7" s="12">
        <v>5.5</v>
      </c>
      <c r="E7" s="12">
        <v>9.8</v>
      </c>
      <c r="F7" s="12">
        <f>E7-D7</f>
        <v>4.3</v>
      </c>
      <c r="G7" s="12">
        <v>7.5</v>
      </c>
      <c r="H7" s="12">
        <v>15.7</v>
      </c>
      <c r="I7" s="12">
        <v>5.1</v>
      </c>
      <c r="J7" s="12">
        <v>9.5</v>
      </c>
      <c r="K7" s="12">
        <f>J7-I7</f>
        <v>4.4</v>
      </c>
      <c r="L7" s="12">
        <v>6.7</v>
      </c>
      <c r="M7" s="12">
        <v>13.3</v>
      </c>
      <c r="N7" s="3" t="s">
        <v>498</v>
      </c>
    </row>
    <row r="8" spans="1:14" s="3" customFormat="1" x14ac:dyDescent="0.25">
      <c r="A8" s="3" t="s">
        <v>87</v>
      </c>
      <c r="B8" s="3" t="s">
        <v>88</v>
      </c>
      <c r="C8" s="3" t="s">
        <v>487</v>
      </c>
      <c r="D8" s="12">
        <v>2.8</v>
      </c>
      <c r="E8" s="12">
        <v>12.5</v>
      </c>
      <c r="F8" s="12">
        <f>E8-D8</f>
        <v>9.7</v>
      </c>
      <c r="G8" s="12">
        <v>17.6</v>
      </c>
      <c r="H8" s="12">
        <v>27.5</v>
      </c>
      <c r="I8" s="12">
        <v>2.7</v>
      </c>
      <c r="J8" s="12">
        <v>15.2</v>
      </c>
      <c r="K8" s="12">
        <f>J8-I8</f>
        <v>12.5</v>
      </c>
      <c r="L8" s="12">
        <v>17.1</v>
      </c>
      <c r="M8" s="12">
        <v>27.9</v>
      </c>
      <c r="N8" s="3" t="s">
        <v>499</v>
      </c>
    </row>
    <row r="9" spans="1:14" s="3" customFormat="1" x14ac:dyDescent="0.25">
      <c r="A9" s="3" t="s">
        <v>89</v>
      </c>
      <c r="B9" s="3" t="s">
        <v>90</v>
      </c>
      <c r="C9" s="3" t="s">
        <v>487</v>
      </c>
      <c r="D9" s="12">
        <v>7.1</v>
      </c>
      <c r="E9" s="12">
        <v>16.2</v>
      </c>
      <c r="F9" s="12">
        <f>E9-D9</f>
        <v>9.1</v>
      </c>
      <c r="G9" s="12">
        <v>30.7</v>
      </c>
      <c r="H9" s="12">
        <v>44.1</v>
      </c>
      <c r="I9" s="12">
        <v>7.7</v>
      </c>
      <c r="J9" s="12">
        <v>16.9</v>
      </c>
      <c r="K9" s="12">
        <f>J9-I9</f>
        <v>9.2</v>
      </c>
      <c r="L9" s="12">
        <v>31</v>
      </c>
      <c r="M9" s="12">
        <v>44.2</v>
      </c>
      <c r="N9" s="3" t="s">
        <v>500</v>
      </c>
    </row>
    <row r="10" spans="1:14" s="3" customFormat="1" x14ac:dyDescent="0.25">
      <c r="A10" s="3" t="s">
        <v>91</v>
      </c>
      <c r="B10" s="3" t="s">
        <v>92</v>
      </c>
      <c r="C10" s="3" t="s">
        <v>487</v>
      </c>
      <c r="D10" s="12">
        <v>1.3</v>
      </c>
      <c r="E10" s="12">
        <v>2.7</v>
      </c>
      <c r="F10" s="12">
        <f>E10-D10</f>
        <v>1.4</v>
      </c>
      <c r="G10" s="12">
        <v>6.5</v>
      </c>
      <c r="H10" s="12">
        <v>6.5</v>
      </c>
      <c r="I10" s="12">
        <v>1.1</v>
      </c>
      <c r="J10" s="12">
        <v>3.1</v>
      </c>
      <c r="K10" s="12">
        <f>J10-I10</f>
        <v>2</v>
      </c>
      <c r="L10" s="12">
        <v>6.5</v>
      </c>
      <c r="M10" s="12">
        <v>6.6</v>
      </c>
      <c r="N10" s="3" t="s">
        <v>501</v>
      </c>
    </row>
    <row r="11" spans="1:14" s="3" customFormat="1" x14ac:dyDescent="0.25">
      <c r="A11" s="3" t="s">
        <v>93</v>
      </c>
      <c r="B11" s="3" t="s">
        <v>94</v>
      </c>
      <c r="C11" s="3" t="s">
        <v>502</v>
      </c>
      <c r="D11" s="12">
        <v>218.4</v>
      </c>
      <c r="E11" s="12">
        <v>56.6</v>
      </c>
      <c r="F11" s="12">
        <f>E11-D11</f>
        <v>-161.8</v>
      </c>
      <c r="G11" s="12">
        <v>63.8</v>
      </c>
      <c r="H11" s="12">
        <v>85.9</v>
      </c>
      <c r="I11" s="12">
        <v>225.8</v>
      </c>
      <c r="J11" s="12">
        <v>58.6</v>
      </c>
      <c r="K11" s="12">
        <f>J11-I11</f>
        <v>-167.2</v>
      </c>
      <c r="L11" s="12">
        <v>64.3</v>
      </c>
      <c r="M11" s="12">
        <v>88.5</v>
      </c>
      <c r="N11" s="3" t="s">
        <v>503</v>
      </c>
    </row>
    <row r="12" spans="1:14" s="3" customFormat="1" x14ac:dyDescent="0.25">
      <c r="A12" s="3" t="s">
        <v>95</v>
      </c>
      <c r="B12" s="3" t="s">
        <v>96</v>
      </c>
      <c r="C12" s="3" t="s">
        <v>502</v>
      </c>
      <c r="D12" s="12">
        <v>54.5</v>
      </c>
      <c r="E12" s="12">
        <v>128.4</v>
      </c>
      <c r="F12" s="12">
        <f>E12-D12</f>
        <v>73.9</v>
      </c>
      <c r="G12" s="12">
        <v>92.2</v>
      </c>
      <c r="H12" s="12">
        <v>172</v>
      </c>
      <c r="I12" s="12">
        <v>48.1</v>
      </c>
      <c r="J12" s="12">
        <v>120.9</v>
      </c>
      <c r="K12" s="12">
        <f>J12-I12</f>
        <v>72.8</v>
      </c>
      <c r="L12" s="12">
        <v>91.1</v>
      </c>
      <c r="M12" s="12">
        <v>155.9</v>
      </c>
      <c r="N12" s="3" t="s">
        <v>504</v>
      </c>
    </row>
    <row r="13" spans="1:14" s="3" customFormat="1" x14ac:dyDescent="0.25">
      <c r="A13" s="3" t="s">
        <v>97</v>
      </c>
      <c r="B13" s="3" t="s">
        <v>98</v>
      </c>
      <c r="C13" s="3" t="s">
        <v>502</v>
      </c>
      <c r="D13" s="12">
        <v>63.8</v>
      </c>
      <c r="E13" s="12">
        <v>174.6</v>
      </c>
      <c r="F13" s="12">
        <f>E13-D13</f>
        <v>110.8</v>
      </c>
      <c r="G13" s="12">
        <v>68.5</v>
      </c>
      <c r="H13" s="12">
        <v>110.7</v>
      </c>
      <c r="I13" s="12">
        <v>59.1</v>
      </c>
      <c r="J13" s="12">
        <v>162.5</v>
      </c>
      <c r="K13" s="12">
        <f>J13-I13</f>
        <v>103.4</v>
      </c>
      <c r="L13" s="12">
        <v>52.8</v>
      </c>
      <c r="M13" s="12">
        <v>117.3</v>
      </c>
      <c r="N13" s="3" t="s">
        <v>505</v>
      </c>
    </row>
    <row r="14" spans="1:14" s="3" customFormat="1" x14ac:dyDescent="0.25">
      <c r="A14" s="3" t="s">
        <v>99</v>
      </c>
      <c r="B14" s="3" t="s">
        <v>100</v>
      </c>
      <c r="C14" s="3" t="s">
        <v>502</v>
      </c>
      <c r="D14" s="12">
        <v>22</v>
      </c>
      <c r="E14" s="12">
        <v>41.6</v>
      </c>
      <c r="F14" s="12">
        <f>E14-D14</f>
        <v>19.6</v>
      </c>
      <c r="G14" s="12">
        <v>68.1</v>
      </c>
      <c r="H14" s="12">
        <v>105.8</v>
      </c>
      <c r="I14" s="12">
        <v>18.9</v>
      </c>
      <c r="J14" s="12">
        <v>40.4</v>
      </c>
      <c r="K14" s="12">
        <f>J14-I14</f>
        <v>21.5</v>
      </c>
      <c r="L14" s="12">
        <v>60.5</v>
      </c>
      <c r="M14" s="12">
        <v>98.3</v>
      </c>
      <c r="N14" s="3" t="s">
        <v>506</v>
      </c>
    </row>
    <row r="15" spans="1:14" s="3" customFormat="1" x14ac:dyDescent="0.25">
      <c r="A15" s="3" t="s">
        <v>101</v>
      </c>
      <c r="B15" s="3" t="s">
        <v>102</v>
      </c>
      <c r="C15" s="3" t="s">
        <v>507</v>
      </c>
      <c r="D15" s="12">
        <v>7.7</v>
      </c>
      <c r="E15" s="12">
        <v>22.8</v>
      </c>
      <c r="F15" s="12">
        <f>E15-D15</f>
        <v>15.1</v>
      </c>
      <c r="G15" s="12">
        <v>25</v>
      </c>
      <c r="H15" s="12">
        <v>41</v>
      </c>
      <c r="I15" s="12">
        <v>7.6</v>
      </c>
      <c r="J15" s="12">
        <v>22.5</v>
      </c>
      <c r="K15" s="12">
        <f>J15-I15</f>
        <v>14.9</v>
      </c>
      <c r="L15" s="12">
        <v>23.6</v>
      </c>
      <c r="M15" s="12">
        <v>39.8</v>
      </c>
      <c r="N15" s="3" t="s">
        <v>508</v>
      </c>
    </row>
    <row r="16" spans="1:14" s="3" customFormat="1" x14ac:dyDescent="0.25">
      <c r="A16" s="3" t="s">
        <v>103</v>
      </c>
      <c r="B16" s="3" t="s">
        <v>104</v>
      </c>
      <c r="C16" s="3" t="s">
        <v>509</v>
      </c>
      <c r="D16" s="12">
        <v>62.9</v>
      </c>
      <c r="E16" s="12">
        <v>67</v>
      </c>
      <c r="F16" s="12">
        <f>E16-D16</f>
        <v>4.1</v>
      </c>
      <c r="G16" s="12">
        <v>83.4</v>
      </c>
      <c r="H16" s="12">
        <v>153.4</v>
      </c>
      <c r="I16" s="12">
        <v>54.6</v>
      </c>
      <c r="J16" s="12">
        <v>76.4</v>
      </c>
      <c r="K16" s="12">
        <f>J16-I16</f>
        <v>21.8</v>
      </c>
      <c r="L16" s="12">
        <v>72.4</v>
      </c>
      <c r="M16" s="12">
        <v>152.8</v>
      </c>
      <c r="N16" s="3" t="s">
        <v>510</v>
      </c>
    </row>
    <row r="17" spans="1:14" s="3" customFormat="1" x14ac:dyDescent="0.25">
      <c r="A17" s="3" t="s">
        <v>105</v>
      </c>
      <c r="B17" s="3" t="s">
        <v>106</v>
      </c>
      <c r="C17" s="3" t="s">
        <v>509</v>
      </c>
      <c r="D17" s="12">
        <v>24.7</v>
      </c>
      <c r="E17" s="12">
        <v>53.4</v>
      </c>
      <c r="F17" s="12">
        <f>E17-D17</f>
        <v>28.7</v>
      </c>
      <c r="G17" s="12">
        <v>75.2</v>
      </c>
      <c r="H17" s="12">
        <v>129.6</v>
      </c>
      <c r="I17" s="12">
        <v>24.1</v>
      </c>
      <c r="J17" s="12">
        <v>54.6</v>
      </c>
      <c r="K17" s="12">
        <f>J17-I17</f>
        <v>30.5</v>
      </c>
      <c r="L17" s="12">
        <v>68.6</v>
      </c>
      <c r="M17" s="12">
        <v>118.4</v>
      </c>
      <c r="N17" s="3" t="s">
        <v>511</v>
      </c>
    </row>
    <row r="18" spans="1:14" s="3" customFormat="1" x14ac:dyDescent="0.25">
      <c r="A18" s="3" t="s">
        <v>107</v>
      </c>
      <c r="B18" s="3" t="s">
        <v>108</v>
      </c>
      <c r="C18" s="3" t="s">
        <v>512</v>
      </c>
      <c r="D18" s="12">
        <v>67.8</v>
      </c>
      <c r="E18" s="12">
        <v>90</v>
      </c>
      <c r="F18" s="12">
        <f>E18-D18</f>
        <v>22.2</v>
      </c>
      <c r="G18" s="12">
        <v>42.7</v>
      </c>
      <c r="H18" s="12">
        <v>76.3</v>
      </c>
      <c r="I18" s="12">
        <v>62.6</v>
      </c>
      <c r="J18" s="12">
        <v>90.2</v>
      </c>
      <c r="K18" s="12">
        <f>J18-I18</f>
        <v>27.6</v>
      </c>
      <c r="L18" s="12">
        <v>38.7</v>
      </c>
      <c r="M18" s="12">
        <v>71.4</v>
      </c>
      <c r="N18" s="3" t="s">
        <v>513</v>
      </c>
    </row>
    <row r="19" spans="1:14" s="3" customFormat="1" x14ac:dyDescent="0.25">
      <c r="A19" s="3" t="s">
        <v>109</v>
      </c>
      <c r="B19" s="3" t="s">
        <v>110</v>
      </c>
      <c r="C19" s="3" t="s">
        <v>512</v>
      </c>
      <c r="D19" s="12">
        <v>52</v>
      </c>
      <c r="E19" s="12">
        <v>75.6</v>
      </c>
      <c r="F19" s="12">
        <f>E19-D19</f>
        <v>23.6</v>
      </c>
      <c r="G19" s="12">
        <v>82.8</v>
      </c>
      <c r="H19" s="12">
        <v>124.3</v>
      </c>
      <c r="I19" s="12">
        <v>45.2</v>
      </c>
      <c r="J19" s="12">
        <v>75.2</v>
      </c>
      <c r="K19" s="12">
        <f>J19-I19</f>
        <v>30</v>
      </c>
      <c r="L19" s="12">
        <v>79.1</v>
      </c>
      <c r="M19" s="12">
        <v>112.2</v>
      </c>
      <c r="N19" s="3" t="s">
        <v>514</v>
      </c>
    </row>
    <row r="20" spans="1:14" s="3" customFormat="1" x14ac:dyDescent="0.25">
      <c r="A20" s="3" t="s">
        <v>111</v>
      </c>
      <c r="B20" s="3" t="s">
        <v>112</v>
      </c>
      <c r="C20" s="3" t="s">
        <v>515</v>
      </c>
      <c r="D20" s="12">
        <v>54.1</v>
      </c>
      <c r="E20" s="12">
        <v>219.1</v>
      </c>
      <c r="F20" s="12">
        <f>E20-D20</f>
        <v>165</v>
      </c>
      <c r="G20" s="12">
        <v>105.3</v>
      </c>
      <c r="H20" s="12">
        <v>196.2</v>
      </c>
      <c r="I20" s="12">
        <v>54.9</v>
      </c>
      <c r="J20" s="12">
        <v>217.1</v>
      </c>
      <c r="K20" s="12">
        <f>J20-I20</f>
        <v>162.2</v>
      </c>
      <c r="L20" s="12">
        <v>112.2</v>
      </c>
      <c r="M20" s="12">
        <v>190.3</v>
      </c>
      <c r="N20" s="3" t="s">
        <v>516</v>
      </c>
    </row>
    <row r="21" spans="1:14" s="3" customFormat="1" x14ac:dyDescent="0.25">
      <c r="A21" s="3" t="s">
        <v>113</v>
      </c>
      <c r="B21" s="3" t="s">
        <v>114</v>
      </c>
      <c r="C21" s="3" t="s">
        <v>515</v>
      </c>
      <c r="D21" s="12">
        <v>107.4</v>
      </c>
      <c r="E21" s="12">
        <v>267.5</v>
      </c>
      <c r="F21" s="12">
        <f>E21-D21</f>
        <v>160.1</v>
      </c>
      <c r="G21" s="12">
        <v>320.4</v>
      </c>
      <c r="H21" s="12">
        <v>363.4</v>
      </c>
      <c r="I21" s="12">
        <v>100.4</v>
      </c>
      <c r="J21" s="12">
        <v>267.2</v>
      </c>
      <c r="K21" s="12">
        <f>J21-I21</f>
        <v>166.8</v>
      </c>
      <c r="L21" s="12">
        <v>296.8</v>
      </c>
      <c r="M21" s="12">
        <v>349.7</v>
      </c>
      <c r="N21" s="3" t="s">
        <v>517</v>
      </c>
    </row>
    <row r="22" spans="1:14" s="3" customFormat="1" x14ac:dyDescent="0.25">
      <c r="A22" s="3" t="s">
        <v>115</v>
      </c>
      <c r="B22" s="3" t="s">
        <v>116</v>
      </c>
      <c r="C22" s="3" t="s">
        <v>515</v>
      </c>
      <c r="D22" s="12">
        <v>43</v>
      </c>
      <c r="E22" s="12">
        <v>106.1</v>
      </c>
      <c r="F22" s="12">
        <f>E22-D22</f>
        <v>63.1</v>
      </c>
      <c r="G22" s="12">
        <v>30.4</v>
      </c>
      <c r="H22" s="12">
        <v>55.3</v>
      </c>
      <c r="I22" s="12">
        <v>47.2</v>
      </c>
      <c r="J22" s="12">
        <v>111.4</v>
      </c>
      <c r="K22" s="12">
        <f>J22-I22</f>
        <v>64.2</v>
      </c>
      <c r="L22" s="12">
        <v>31.1</v>
      </c>
      <c r="M22" s="12">
        <v>57.2</v>
      </c>
      <c r="N22" s="3" t="s">
        <v>518</v>
      </c>
    </row>
    <row r="23" spans="1:14" s="3" customFormat="1" x14ac:dyDescent="0.25">
      <c r="A23" s="3" t="s">
        <v>117</v>
      </c>
      <c r="B23" s="3" t="s">
        <v>519</v>
      </c>
      <c r="C23" s="3" t="s">
        <v>487</v>
      </c>
      <c r="D23" s="12">
        <v>2.3</v>
      </c>
      <c r="E23" s="12">
        <v>11.8</v>
      </c>
      <c r="F23" s="12">
        <f>E23-D23</f>
        <v>9.5</v>
      </c>
      <c r="G23" s="12">
        <v>10.1</v>
      </c>
      <c r="H23" s="12">
        <v>25.1</v>
      </c>
      <c r="I23" s="12">
        <v>2.4</v>
      </c>
      <c r="J23" s="12">
        <v>12.3</v>
      </c>
      <c r="K23" s="12">
        <f>J23-I23</f>
        <v>9.9</v>
      </c>
      <c r="L23" s="12">
        <v>9.2</v>
      </c>
      <c r="M23" s="12">
        <v>24.1</v>
      </c>
      <c r="N23" s="3" t="s">
        <v>520</v>
      </c>
    </row>
    <row r="24" spans="1:14" s="3" customFormat="1" x14ac:dyDescent="0.25">
      <c r="A24" s="3" t="s">
        <v>119</v>
      </c>
      <c r="B24" s="3" t="s">
        <v>521</v>
      </c>
      <c r="C24" s="3" t="s">
        <v>487</v>
      </c>
      <c r="D24" s="12">
        <v>22.2</v>
      </c>
      <c r="E24" s="12">
        <v>47.4</v>
      </c>
      <c r="F24" s="12">
        <f>E24-D24</f>
        <v>25.2</v>
      </c>
      <c r="G24" s="12">
        <v>20.6</v>
      </c>
      <c r="H24" s="12">
        <v>39.4</v>
      </c>
      <c r="I24" s="12">
        <v>22.5</v>
      </c>
      <c r="J24" s="12">
        <v>44.3</v>
      </c>
      <c r="K24" s="12">
        <f>J24-I24</f>
        <v>21.8</v>
      </c>
      <c r="L24" s="12">
        <v>19.2</v>
      </c>
      <c r="M24" s="12">
        <v>36.3</v>
      </c>
      <c r="N24" s="3" t="s">
        <v>522</v>
      </c>
    </row>
    <row r="25" spans="1:14" s="3" customFormat="1" x14ac:dyDescent="0.25">
      <c r="A25" s="3" t="s">
        <v>121</v>
      </c>
      <c r="B25" s="3" t="s">
        <v>122</v>
      </c>
      <c r="C25" s="3" t="s">
        <v>515</v>
      </c>
      <c r="D25" s="12">
        <v>25.8</v>
      </c>
      <c r="E25" s="12">
        <v>19.7</v>
      </c>
      <c r="F25" s="12">
        <f>E25-D25</f>
        <v>-6.1</v>
      </c>
      <c r="G25" s="12">
        <v>18.5</v>
      </c>
      <c r="H25" s="12">
        <v>7.7</v>
      </c>
      <c r="I25" s="12">
        <v>24.6</v>
      </c>
      <c r="J25" s="12">
        <v>20.1</v>
      </c>
      <c r="K25" s="12">
        <f>J25-I25</f>
        <v>-4.5</v>
      </c>
      <c r="L25" s="12">
        <v>17.7</v>
      </c>
      <c r="M25" s="12">
        <v>7.6</v>
      </c>
      <c r="N25" s="3" t="s">
        <v>523</v>
      </c>
    </row>
    <row r="26" spans="1:14" s="42" customFormat="1" x14ac:dyDescent="0.25">
      <c r="A26" s="42" t="s">
        <v>442</v>
      </c>
      <c r="B26" s="42" t="s">
        <v>524</v>
      </c>
      <c r="C26" s="42" t="s">
        <v>45</v>
      </c>
      <c r="D26" s="43">
        <v>975.7</v>
      </c>
      <c r="E26" s="43">
        <v>1649.9</v>
      </c>
      <c r="F26" s="43">
        <f>E26-D26</f>
        <v>674.2</v>
      </c>
      <c r="G26" s="43">
        <v>1397.1</v>
      </c>
      <c r="H26" s="43">
        <v>2018.4</v>
      </c>
      <c r="I26" s="43">
        <v>853.7</v>
      </c>
      <c r="J26" s="43">
        <v>1697.1</v>
      </c>
      <c r="K26" s="43">
        <f>J26-I26</f>
        <v>843.4</v>
      </c>
      <c r="L26" s="43">
        <v>1196.2</v>
      </c>
      <c r="M26" s="43">
        <v>2060.3</v>
      </c>
      <c r="N26" s="42" t="s">
        <v>525</v>
      </c>
    </row>
    <row r="27" spans="1:14" s="44" customFormat="1" x14ac:dyDescent="0.25">
      <c r="A27" s="44" t="s">
        <v>526</v>
      </c>
      <c r="B27" s="44" t="s">
        <v>527</v>
      </c>
      <c r="C27" s="44" t="s">
        <v>45</v>
      </c>
      <c r="D27" s="45">
        <f>SUM(D2:D25)</f>
        <v>927.2</v>
      </c>
      <c r="E27" s="45">
        <f>SUM(E2:E25)</f>
        <v>1580.4</v>
      </c>
      <c r="F27" s="45">
        <f>E27-D27</f>
        <v>653.2</v>
      </c>
      <c r="G27" s="45">
        <f>SUM(G2:G25)</f>
        <v>1361.8</v>
      </c>
      <c r="H27" s="45">
        <f>SUM(H2:H25)</f>
        <v>2057.8</v>
      </c>
      <c r="I27" s="45">
        <f>SUM(I2:I25)</f>
        <v>900.1</v>
      </c>
      <c r="J27" s="45">
        <f>SUM(J2:J25)</f>
        <v>1587.1</v>
      </c>
      <c r="K27" s="45">
        <f>J27-I27</f>
        <v>687</v>
      </c>
      <c r="L27" s="45">
        <f>SUM(L2:L25)</f>
        <v>1295.4</v>
      </c>
      <c r="M27" s="45">
        <f>SUM(M2:M25)</f>
        <v>1997.8</v>
      </c>
      <c r="N27" s="44" t="s">
        <v>528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B6C"/>
  </sheetPr>
  <dimension ref="A1:I921"/>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2" customWidth="1"/>
    <col min="3" max="3" width="42" customWidth="1"/>
    <col min="4" max="6" width="11" customWidth="1"/>
    <col min="7" max="7" width="26" customWidth="1"/>
    <col min="8" max="8" width="11" customWidth="1"/>
    <col min="9" max="9" width="13" customWidth="1"/>
  </cols>
  <sheetData>
    <row r="1" ht="30" customHeight="1" spans="1:9" s="21" customFormat="1" x14ac:dyDescent="0.25">
      <c r="A1" s="30" t="s">
        <v>529</v>
      </c>
      <c r="B1" s="30" t="s">
        <v>131</v>
      </c>
      <c r="C1" s="30" t="s">
        <v>530</v>
      </c>
      <c r="D1" s="30" t="s">
        <v>531</v>
      </c>
      <c r="E1" s="30" t="s">
        <v>532</v>
      </c>
      <c r="F1" s="30" t="s">
        <v>533</v>
      </c>
      <c r="G1" s="30" t="s">
        <v>534</v>
      </c>
      <c r="H1" s="30" t="s">
        <v>535</v>
      </c>
      <c r="I1" s="30" t="s">
        <v>536</v>
      </c>
    </row>
    <row r="2" spans="1:9" s="3" customFormat="1" x14ac:dyDescent="0.25">
      <c r="A2" s="3" t="s">
        <v>537</v>
      </c>
      <c r="B2" s="3" t="s">
        <v>442</v>
      </c>
      <c r="C2" s="3" t="s">
        <v>538</v>
      </c>
      <c r="D2" s="3">
        <v>3552.2</v>
      </c>
      <c r="E2" s="3">
        <v>2172.8</v>
      </c>
      <c r="F2" s="3">
        <v>1379.4</v>
      </c>
      <c r="G2" s="3" t="s">
        <v>539</v>
      </c>
      <c r="H2" s="3">
        <v>357.8</v>
      </c>
      <c r="I2" s="3">
        <v>25.9</v>
      </c>
    </row>
    <row r="3" spans="1:9" s="3" customFormat="1" x14ac:dyDescent="0.25">
      <c r="A3" s="3" t="s">
        <v>537</v>
      </c>
      <c r="B3" s="3" t="s">
        <v>442</v>
      </c>
      <c r="C3" s="3" t="s">
        <v>538</v>
      </c>
      <c r="G3" s="3" t="s">
        <v>540</v>
      </c>
      <c r="H3" s="3">
        <v>336.2</v>
      </c>
      <c r="I3" s="3">
        <v>24.4</v>
      </c>
    </row>
    <row r="4" spans="1:9" s="3" customFormat="1" x14ac:dyDescent="0.25">
      <c r="A4" s="3" t="s">
        <v>537</v>
      </c>
      <c r="B4" s="3" t="s">
        <v>442</v>
      </c>
      <c r="C4" s="3" t="s">
        <v>538</v>
      </c>
      <c r="G4" s="3" t="s">
        <v>541</v>
      </c>
      <c r="H4" s="3">
        <v>142.7</v>
      </c>
      <c r="I4" s="3">
        <v>10.3</v>
      </c>
    </row>
    <row r="5" spans="1:9" s="3" customFormat="1" x14ac:dyDescent="0.25">
      <c r="A5" s="3" t="s">
        <v>537</v>
      </c>
      <c r="B5" s="3" t="s">
        <v>442</v>
      </c>
      <c r="C5" s="3" t="s">
        <v>538</v>
      </c>
      <c r="G5" s="3" t="s">
        <v>542</v>
      </c>
      <c r="H5" s="3">
        <v>123.4</v>
      </c>
      <c r="I5" s="3">
        <v>8.9</v>
      </c>
    </row>
    <row r="6" spans="1:9" s="3" customFormat="1" x14ac:dyDescent="0.25">
      <c r="A6" s="3" t="s">
        <v>537</v>
      </c>
      <c r="B6" s="3" t="s">
        <v>442</v>
      </c>
      <c r="C6" s="3" t="s">
        <v>538</v>
      </c>
      <c r="G6" s="3" t="s">
        <v>543</v>
      </c>
      <c r="H6" s="3">
        <v>97.9</v>
      </c>
      <c r="I6" s="3">
        <v>7.1</v>
      </c>
    </row>
    <row r="7" spans="1:9" s="3" customFormat="1" x14ac:dyDescent="0.25">
      <c r="A7" s="3" t="s">
        <v>537</v>
      </c>
      <c r="B7" s="3" t="s">
        <v>442</v>
      </c>
      <c r="C7" s="3" t="s">
        <v>538</v>
      </c>
      <c r="G7" s="3" t="s">
        <v>544</v>
      </c>
      <c r="H7" s="3">
        <v>60.8</v>
      </c>
      <c r="I7" s="3">
        <v>4.4</v>
      </c>
    </row>
    <row r="8" spans="1:9" s="3" customFormat="1" x14ac:dyDescent="0.25">
      <c r="A8" s="3" t="s">
        <v>537</v>
      </c>
      <c r="B8" s="3" t="s">
        <v>442</v>
      </c>
      <c r="C8" s="3" t="s">
        <v>538</v>
      </c>
      <c r="G8" s="3" t="s">
        <v>545</v>
      </c>
      <c r="H8" s="3">
        <v>54.7</v>
      </c>
      <c r="I8" s="3">
        <v>4</v>
      </c>
    </row>
    <row r="9" spans="1:9" s="3" customFormat="1" x14ac:dyDescent="0.25">
      <c r="A9" s="3" t="s">
        <v>537</v>
      </c>
      <c r="B9" s="3" t="s">
        <v>442</v>
      </c>
      <c r="C9" s="3" t="s">
        <v>538</v>
      </c>
      <c r="G9" s="3" t="s">
        <v>546</v>
      </c>
      <c r="H9" s="3">
        <v>42.6</v>
      </c>
      <c r="I9" s="3">
        <v>3.1</v>
      </c>
    </row>
    <row r="10" spans="1:9" s="3" customFormat="1" x14ac:dyDescent="0.25">
      <c r="A10" s="3" t="s">
        <v>537</v>
      </c>
      <c r="B10" s="3" t="s">
        <v>442</v>
      </c>
      <c r="C10" s="3" t="s">
        <v>538</v>
      </c>
      <c r="G10" s="3" t="s">
        <v>547</v>
      </c>
      <c r="H10" s="3">
        <v>33.8</v>
      </c>
      <c r="I10" s="3">
        <v>2.4</v>
      </c>
    </row>
    <row r="11" spans="1:9" s="3" customFormat="1" x14ac:dyDescent="0.25">
      <c r="A11" s="3" t="s">
        <v>537</v>
      </c>
      <c r="B11" s="3" t="s">
        <v>442</v>
      </c>
      <c r="C11" s="3" t="s">
        <v>538</v>
      </c>
      <c r="G11" s="3" t="s">
        <v>548</v>
      </c>
      <c r="H11" s="3">
        <v>26.9</v>
      </c>
      <c r="I11" s="3">
        <v>2</v>
      </c>
    </row>
    <row r="12" spans="1:9" s="3" customFormat="1" x14ac:dyDescent="0.25">
      <c r="A12" s="3" t="s">
        <v>537</v>
      </c>
      <c r="B12" s="3" t="s">
        <v>442</v>
      </c>
      <c r="C12" s="3" t="s">
        <v>538</v>
      </c>
      <c r="G12" s="3" t="s">
        <v>549</v>
      </c>
      <c r="H12" s="3">
        <v>19.1</v>
      </c>
      <c r="I12" s="3">
        <v>1.4</v>
      </c>
    </row>
    <row r="13" spans="1:9" s="3" customFormat="1" x14ac:dyDescent="0.25">
      <c r="A13" s="3" t="s">
        <v>537</v>
      </c>
      <c r="B13" s="3" t="s">
        <v>442</v>
      </c>
      <c r="C13" s="3" t="s">
        <v>538</v>
      </c>
      <c r="G13" s="3" t="s">
        <v>550</v>
      </c>
      <c r="H13" s="3">
        <v>15.1</v>
      </c>
      <c r="I13" s="3">
        <v>1.1</v>
      </c>
    </row>
    <row r="14" spans="1:9" s="3" customFormat="1" x14ac:dyDescent="0.25">
      <c r="A14" s="3" t="s">
        <v>537</v>
      </c>
      <c r="B14" s="3" t="s">
        <v>442</v>
      </c>
      <c r="C14" s="3" t="s">
        <v>538</v>
      </c>
      <c r="G14" s="3" t="s">
        <v>551</v>
      </c>
      <c r="H14" s="3">
        <v>12.9</v>
      </c>
      <c r="I14" s="3">
        <v>0.9</v>
      </c>
    </row>
    <row r="15" spans="1:9" s="3" customFormat="1" x14ac:dyDescent="0.25">
      <c r="A15" s="3" t="s">
        <v>537</v>
      </c>
      <c r="B15" s="3" t="s">
        <v>442</v>
      </c>
      <c r="C15" s="3" t="s">
        <v>538</v>
      </c>
      <c r="G15" s="3" t="s">
        <v>552</v>
      </c>
      <c r="H15" s="3">
        <v>12.2</v>
      </c>
      <c r="I15" s="3">
        <v>0.9</v>
      </c>
    </row>
    <row r="16" spans="1:9" s="3" customFormat="1" x14ac:dyDescent="0.25">
      <c r="A16" s="3" t="s">
        <v>537</v>
      </c>
      <c r="B16" s="3" t="s">
        <v>442</v>
      </c>
      <c r="C16" s="3" t="s">
        <v>538</v>
      </c>
      <c r="G16" s="3" t="s">
        <v>553</v>
      </c>
      <c r="H16" s="3">
        <v>11.3</v>
      </c>
      <c r="I16" s="3">
        <v>0.8</v>
      </c>
    </row>
    <row r="17" spans="1:9" s="3" customFormat="1" x14ac:dyDescent="0.25">
      <c r="A17" s="3" t="s">
        <v>537</v>
      </c>
      <c r="B17" s="3" t="s">
        <v>442</v>
      </c>
      <c r="C17" s="3" t="s">
        <v>538</v>
      </c>
      <c r="G17" s="3" t="s">
        <v>554</v>
      </c>
      <c r="H17" s="3">
        <v>8.6</v>
      </c>
      <c r="I17" s="3">
        <v>0.6</v>
      </c>
    </row>
    <row r="18" spans="1:9" s="3" customFormat="1" x14ac:dyDescent="0.25">
      <c r="A18" s="3" t="s">
        <v>537</v>
      </c>
      <c r="B18" s="3" t="s">
        <v>442</v>
      </c>
      <c r="C18" s="3" t="s">
        <v>538</v>
      </c>
      <c r="G18" s="3" t="s">
        <v>555</v>
      </c>
      <c r="H18" s="3">
        <v>6.2</v>
      </c>
      <c r="I18" s="3">
        <v>0.4</v>
      </c>
    </row>
    <row r="19" spans="1:9" s="3" customFormat="1" x14ac:dyDescent="0.25">
      <c r="A19" s="3" t="s">
        <v>537</v>
      </c>
      <c r="B19" s="3" t="s">
        <v>442</v>
      </c>
      <c r="C19" s="3" t="s">
        <v>538</v>
      </c>
      <c r="G19" s="3" t="s">
        <v>556</v>
      </c>
      <c r="H19" s="3">
        <v>4.8</v>
      </c>
      <c r="I19" s="3">
        <v>0.4</v>
      </c>
    </row>
    <row r="20" spans="1:9" s="3" customFormat="1" x14ac:dyDescent="0.25">
      <c r="A20" s="3" t="s">
        <v>537</v>
      </c>
      <c r="B20" s="3" t="s">
        <v>442</v>
      </c>
      <c r="C20" s="3" t="s">
        <v>538</v>
      </c>
      <c r="G20" s="3" t="s">
        <v>557</v>
      </c>
      <c r="H20" s="3">
        <v>4.6</v>
      </c>
      <c r="I20" s="3">
        <v>0.3</v>
      </c>
    </row>
    <row r="21" spans="1:9" s="3" customFormat="1" x14ac:dyDescent="0.25">
      <c r="A21" s="3" t="s">
        <v>537</v>
      </c>
      <c r="B21" s="3" t="s">
        <v>442</v>
      </c>
      <c r="C21" s="3" t="s">
        <v>538</v>
      </c>
      <c r="G21" s="3" t="s">
        <v>558</v>
      </c>
      <c r="H21" s="3">
        <v>4.2</v>
      </c>
      <c r="I21" s="3">
        <v>0.3</v>
      </c>
    </row>
    <row r="22" spans="1:9" s="3" customFormat="1" x14ac:dyDescent="0.25">
      <c r="A22" s="3" t="s">
        <v>537</v>
      </c>
      <c r="B22" s="3" t="s">
        <v>442</v>
      </c>
      <c r="C22" s="3" t="s">
        <v>538</v>
      </c>
      <c r="G22" s="3" t="s">
        <v>559</v>
      </c>
      <c r="H22" s="3">
        <v>2.8</v>
      </c>
      <c r="I22" s="3">
        <v>0.2</v>
      </c>
    </row>
    <row r="23" spans="1:9" s="3" customFormat="1" x14ac:dyDescent="0.25">
      <c r="A23" s="3" t="s">
        <v>537</v>
      </c>
      <c r="B23" s="3" t="s">
        <v>442</v>
      </c>
      <c r="C23" s="3" t="s">
        <v>538</v>
      </c>
      <c r="G23" s="3" t="s">
        <v>560</v>
      </c>
      <c r="H23" s="3">
        <v>0.6</v>
      </c>
      <c r="I23" s="3">
        <v>0</v>
      </c>
    </row>
    <row r="24" spans="1:9" s="3" customFormat="1" x14ac:dyDescent="0.25">
      <c r="A24" s="3" t="s">
        <v>537</v>
      </c>
      <c r="B24" s="3" t="s">
        <v>442</v>
      </c>
      <c r="C24" s="3" t="s">
        <v>538</v>
      </c>
      <c r="G24" s="3" t="s">
        <v>561</v>
      </c>
      <c r="H24" s="3">
        <v>0.1</v>
      </c>
      <c r="I24" s="3">
        <v>0</v>
      </c>
    </row>
    <row r="25" spans="1:9" s="3" customFormat="1" x14ac:dyDescent="0.25">
      <c r="A25" s="3" t="s">
        <v>537</v>
      </c>
      <c r="B25" s="3" t="s">
        <v>562</v>
      </c>
      <c r="C25" s="3" t="s">
        <v>563</v>
      </c>
      <c r="D25" s="3">
        <v>329</v>
      </c>
      <c r="E25" s="3">
        <v>242.4</v>
      </c>
      <c r="F25" s="3">
        <v>86.6</v>
      </c>
      <c r="G25" s="3" t="s">
        <v>539</v>
      </c>
      <c r="H25" s="3">
        <v>38.5</v>
      </c>
      <c r="I25" s="3">
        <v>44.4</v>
      </c>
    </row>
    <row r="26" spans="1:9" s="3" customFormat="1" x14ac:dyDescent="0.25">
      <c r="A26" s="3" t="s">
        <v>537</v>
      </c>
      <c r="B26" s="3" t="s">
        <v>562</v>
      </c>
      <c r="C26" s="3" t="s">
        <v>563</v>
      </c>
      <c r="G26" s="3" t="s">
        <v>543</v>
      </c>
      <c r="H26" s="3">
        <v>10.8</v>
      </c>
      <c r="I26" s="3">
        <v>12.5</v>
      </c>
    </row>
    <row r="27" spans="1:9" s="3" customFormat="1" x14ac:dyDescent="0.25">
      <c r="A27" s="3" t="s">
        <v>537</v>
      </c>
      <c r="B27" s="3" t="s">
        <v>562</v>
      </c>
      <c r="C27" s="3" t="s">
        <v>563</v>
      </c>
      <c r="G27" s="3" t="s">
        <v>542</v>
      </c>
      <c r="H27" s="3">
        <v>7.2</v>
      </c>
      <c r="I27" s="3">
        <v>8.3</v>
      </c>
    </row>
    <row r="28" spans="1:9" s="3" customFormat="1" x14ac:dyDescent="0.25">
      <c r="A28" s="3" t="s">
        <v>537</v>
      </c>
      <c r="B28" s="3" t="s">
        <v>562</v>
      </c>
      <c r="C28" s="3" t="s">
        <v>563</v>
      </c>
      <c r="G28" s="3" t="s">
        <v>541</v>
      </c>
      <c r="H28" s="3">
        <v>5.5</v>
      </c>
      <c r="I28" s="3">
        <v>6.3</v>
      </c>
    </row>
    <row r="29" spans="1:9" s="3" customFormat="1" x14ac:dyDescent="0.25">
      <c r="A29" s="3" t="s">
        <v>537</v>
      </c>
      <c r="B29" s="3" t="s">
        <v>562</v>
      </c>
      <c r="C29" s="3" t="s">
        <v>563</v>
      </c>
      <c r="G29" s="3" t="s">
        <v>540</v>
      </c>
      <c r="H29" s="3">
        <v>5.4</v>
      </c>
      <c r="I29" s="3">
        <v>6.2</v>
      </c>
    </row>
    <row r="30" spans="1:9" s="3" customFormat="1" x14ac:dyDescent="0.25">
      <c r="A30" s="3" t="s">
        <v>537</v>
      </c>
      <c r="B30" s="3" t="s">
        <v>562</v>
      </c>
      <c r="C30" s="3" t="s">
        <v>563</v>
      </c>
      <c r="G30" s="3" t="s">
        <v>553</v>
      </c>
      <c r="H30" s="3">
        <v>4.1</v>
      </c>
      <c r="I30" s="3">
        <v>4.7</v>
      </c>
    </row>
    <row r="31" spans="1:9" s="3" customFormat="1" x14ac:dyDescent="0.25">
      <c r="A31" s="3" t="s">
        <v>537</v>
      </c>
      <c r="B31" s="3" t="s">
        <v>562</v>
      </c>
      <c r="C31" s="3" t="s">
        <v>563</v>
      </c>
      <c r="G31" s="3" t="s">
        <v>554</v>
      </c>
      <c r="H31" s="3">
        <v>2.4</v>
      </c>
      <c r="I31" s="3">
        <v>2.8</v>
      </c>
    </row>
    <row r="32" spans="1:9" s="3" customFormat="1" x14ac:dyDescent="0.25">
      <c r="A32" s="3" t="s">
        <v>537</v>
      </c>
      <c r="B32" s="3" t="s">
        <v>562</v>
      </c>
      <c r="C32" s="3" t="s">
        <v>563</v>
      </c>
      <c r="G32" s="3" t="s">
        <v>544</v>
      </c>
      <c r="H32" s="3">
        <v>2.3</v>
      </c>
      <c r="I32" s="3">
        <v>2.7</v>
      </c>
    </row>
    <row r="33" spans="1:9" s="3" customFormat="1" x14ac:dyDescent="0.25">
      <c r="A33" s="3" t="s">
        <v>537</v>
      </c>
      <c r="B33" s="3" t="s">
        <v>562</v>
      </c>
      <c r="C33" s="3" t="s">
        <v>563</v>
      </c>
      <c r="G33" s="3" t="s">
        <v>549</v>
      </c>
      <c r="H33" s="3">
        <v>2.3</v>
      </c>
      <c r="I33" s="3">
        <v>2.7</v>
      </c>
    </row>
    <row r="34" spans="1:9" s="3" customFormat="1" x14ac:dyDescent="0.25">
      <c r="A34" s="3" t="s">
        <v>537</v>
      </c>
      <c r="B34" s="3" t="s">
        <v>562</v>
      </c>
      <c r="C34" s="3" t="s">
        <v>563</v>
      </c>
      <c r="G34" s="3" t="s">
        <v>559</v>
      </c>
      <c r="H34" s="3">
        <v>1.9</v>
      </c>
      <c r="I34" s="3">
        <v>2.2</v>
      </c>
    </row>
    <row r="35" spans="1:9" s="3" customFormat="1" x14ac:dyDescent="0.25">
      <c r="A35" s="3" t="s">
        <v>537</v>
      </c>
      <c r="B35" s="3" t="s">
        <v>562</v>
      </c>
      <c r="C35" s="3" t="s">
        <v>563</v>
      </c>
      <c r="G35" s="3" t="s">
        <v>552</v>
      </c>
      <c r="H35" s="3">
        <v>1.3</v>
      </c>
      <c r="I35" s="3">
        <v>1.5</v>
      </c>
    </row>
    <row r="36" spans="1:9" s="3" customFormat="1" x14ac:dyDescent="0.25">
      <c r="A36" s="3" t="s">
        <v>537</v>
      </c>
      <c r="B36" s="3" t="s">
        <v>562</v>
      </c>
      <c r="C36" s="3" t="s">
        <v>563</v>
      </c>
      <c r="G36" s="3" t="s">
        <v>547</v>
      </c>
      <c r="H36" s="3">
        <v>1.2</v>
      </c>
      <c r="I36" s="3">
        <v>1.4</v>
      </c>
    </row>
    <row r="37" spans="1:9" s="3" customFormat="1" x14ac:dyDescent="0.25">
      <c r="A37" s="3" t="s">
        <v>537</v>
      </c>
      <c r="B37" s="3" t="s">
        <v>562</v>
      </c>
      <c r="C37" s="3" t="s">
        <v>563</v>
      </c>
      <c r="G37" s="3" t="s">
        <v>551</v>
      </c>
      <c r="H37" s="3">
        <v>0.8</v>
      </c>
      <c r="I37" s="3">
        <v>1</v>
      </c>
    </row>
    <row r="38" spans="1:9" s="3" customFormat="1" x14ac:dyDescent="0.25">
      <c r="A38" s="3" t="s">
        <v>537</v>
      </c>
      <c r="B38" s="3" t="s">
        <v>562</v>
      </c>
      <c r="C38" s="3" t="s">
        <v>563</v>
      </c>
      <c r="G38" s="3" t="s">
        <v>550</v>
      </c>
      <c r="H38" s="3">
        <v>0.5</v>
      </c>
      <c r="I38" s="3">
        <v>0.6</v>
      </c>
    </row>
    <row r="39" spans="1:9" s="3" customFormat="1" x14ac:dyDescent="0.25">
      <c r="A39" s="3" t="s">
        <v>537</v>
      </c>
      <c r="B39" s="3" t="s">
        <v>562</v>
      </c>
      <c r="C39" s="3" t="s">
        <v>563</v>
      </c>
      <c r="G39" s="3" t="s">
        <v>557</v>
      </c>
      <c r="H39" s="3">
        <v>0.5</v>
      </c>
      <c r="I39" s="3">
        <v>0.6</v>
      </c>
    </row>
    <row r="40" spans="1:9" s="3" customFormat="1" x14ac:dyDescent="0.25">
      <c r="A40" s="3" t="s">
        <v>537</v>
      </c>
      <c r="B40" s="3" t="s">
        <v>562</v>
      </c>
      <c r="C40" s="3" t="s">
        <v>563</v>
      </c>
      <c r="G40" s="3" t="s">
        <v>548</v>
      </c>
      <c r="H40" s="3">
        <v>0.5</v>
      </c>
      <c r="I40" s="3">
        <v>0.5</v>
      </c>
    </row>
    <row r="41" spans="1:9" s="3" customFormat="1" x14ac:dyDescent="0.25">
      <c r="A41" s="3" t="s">
        <v>537</v>
      </c>
      <c r="B41" s="3" t="s">
        <v>562</v>
      </c>
      <c r="C41" s="3" t="s">
        <v>563</v>
      </c>
      <c r="G41" s="3" t="s">
        <v>545</v>
      </c>
      <c r="H41" s="3">
        <v>0.4</v>
      </c>
      <c r="I41" s="3">
        <v>0.4</v>
      </c>
    </row>
    <row r="42" spans="1:9" s="3" customFormat="1" x14ac:dyDescent="0.25">
      <c r="A42" s="3" t="s">
        <v>537</v>
      </c>
      <c r="B42" s="3" t="s">
        <v>562</v>
      </c>
      <c r="C42" s="3" t="s">
        <v>563</v>
      </c>
      <c r="G42" s="3" t="s">
        <v>546</v>
      </c>
      <c r="H42" s="3">
        <v>0.4</v>
      </c>
      <c r="I42" s="3">
        <v>0.4</v>
      </c>
    </row>
    <row r="43" spans="1:9" s="3" customFormat="1" x14ac:dyDescent="0.25">
      <c r="A43" s="3" t="s">
        <v>537</v>
      </c>
      <c r="B43" s="3" t="s">
        <v>562</v>
      </c>
      <c r="C43" s="3" t="s">
        <v>563</v>
      </c>
      <c r="G43" s="3" t="s">
        <v>558</v>
      </c>
      <c r="H43" s="3">
        <v>0.3</v>
      </c>
      <c r="I43" s="3">
        <v>0.4</v>
      </c>
    </row>
    <row r="44" spans="1:9" s="3" customFormat="1" x14ac:dyDescent="0.25">
      <c r="A44" s="3" t="s">
        <v>537</v>
      </c>
      <c r="B44" s="3" t="s">
        <v>562</v>
      </c>
      <c r="C44" s="3" t="s">
        <v>563</v>
      </c>
      <c r="G44" s="3" t="s">
        <v>556</v>
      </c>
      <c r="H44" s="3">
        <v>0.2</v>
      </c>
      <c r="I44" s="3">
        <v>0.2</v>
      </c>
    </row>
    <row r="45" spans="1:9" s="3" customFormat="1" x14ac:dyDescent="0.25">
      <c r="A45" s="3" t="s">
        <v>537</v>
      </c>
      <c r="B45" s="3" t="s">
        <v>562</v>
      </c>
      <c r="C45" s="3" t="s">
        <v>563</v>
      </c>
      <c r="G45" s="3" t="s">
        <v>555</v>
      </c>
      <c r="H45" s="3">
        <v>0.1</v>
      </c>
      <c r="I45" s="3">
        <v>0.1</v>
      </c>
    </row>
    <row r="46" spans="1:9" s="3" customFormat="1" x14ac:dyDescent="0.25">
      <c r="A46" s="3" t="s">
        <v>537</v>
      </c>
      <c r="B46" s="3" t="s">
        <v>562</v>
      </c>
      <c r="C46" s="3" t="s">
        <v>563</v>
      </c>
      <c r="G46" s="3" t="s">
        <v>560</v>
      </c>
      <c r="H46" s="3">
        <v>0</v>
      </c>
      <c r="I46" s="3">
        <v>0</v>
      </c>
    </row>
    <row r="47" spans="1:9" s="3" customFormat="1" x14ac:dyDescent="0.25">
      <c r="A47" s="3" t="s">
        <v>537</v>
      </c>
      <c r="B47" s="3" t="s">
        <v>562</v>
      </c>
      <c r="C47" s="3" t="s">
        <v>563</v>
      </c>
      <c r="G47" s="3" t="s">
        <v>561</v>
      </c>
      <c r="H47" s="3">
        <v>0</v>
      </c>
      <c r="I47" s="3">
        <v>0</v>
      </c>
    </row>
    <row r="48" spans="1:9" s="3" customFormat="1" x14ac:dyDescent="0.25">
      <c r="A48" s="3" t="s">
        <v>537</v>
      </c>
      <c r="B48" s="3" t="s">
        <v>564</v>
      </c>
      <c r="C48" s="3" t="s">
        <v>565</v>
      </c>
      <c r="D48" s="3">
        <v>185.9</v>
      </c>
      <c r="E48" s="3">
        <v>59.3</v>
      </c>
      <c r="F48" s="3">
        <v>126.7</v>
      </c>
      <c r="G48" s="3" t="s">
        <v>540</v>
      </c>
      <c r="H48" s="3">
        <v>54.6</v>
      </c>
      <c r="I48" s="3">
        <v>43.1</v>
      </c>
    </row>
    <row r="49" spans="1:9" s="3" customFormat="1" x14ac:dyDescent="0.25">
      <c r="A49" s="3" t="s">
        <v>537</v>
      </c>
      <c r="B49" s="3" t="s">
        <v>564</v>
      </c>
      <c r="C49" s="3" t="s">
        <v>565</v>
      </c>
      <c r="G49" s="3" t="s">
        <v>539</v>
      </c>
      <c r="H49" s="3">
        <v>39.2</v>
      </c>
      <c r="I49" s="3">
        <v>31</v>
      </c>
    </row>
    <row r="50" spans="1:9" s="3" customFormat="1" x14ac:dyDescent="0.25">
      <c r="A50" s="3" t="s">
        <v>537</v>
      </c>
      <c r="B50" s="3" t="s">
        <v>564</v>
      </c>
      <c r="C50" s="3" t="s">
        <v>565</v>
      </c>
      <c r="G50" s="3" t="s">
        <v>544</v>
      </c>
      <c r="H50" s="3">
        <v>11.7</v>
      </c>
      <c r="I50" s="3">
        <v>9.2</v>
      </c>
    </row>
    <row r="51" spans="1:9" s="3" customFormat="1" x14ac:dyDescent="0.25">
      <c r="A51" s="3" t="s">
        <v>537</v>
      </c>
      <c r="B51" s="3" t="s">
        <v>564</v>
      </c>
      <c r="C51" s="3" t="s">
        <v>565</v>
      </c>
      <c r="G51" s="3" t="s">
        <v>547</v>
      </c>
      <c r="H51" s="3">
        <v>6.6</v>
      </c>
      <c r="I51" s="3">
        <v>5.2</v>
      </c>
    </row>
    <row r="52" spans="1:9" s="3" customFormat="1" x14ac:dyDescent="0.25">
      <c r="A52" s="3" t="s">
        <v>537</v>
      </c>
      <c r="B52" s="3" t="s">
        <v>564</v>
      </c>
      <c r="C52" s="3" t="s">
        <v>565</v>
      </c>
      <c r="G52" s="3" t="s">
        <v>543</v>
      </c>
      <c r="H52" s="3">
        <v>3.4</v>
      </c>
      <c r="I52" s="3">
        <v>2.7</v>
      </c>
    </row>
    <row r="53" spans="1:9" s="3" customFormat="1" x14ac:dyDescent="0.25">
      <c r="A53" s="3" t="s">
        <v>537</v>
      </c>
      <c r="B53" s="3" t="s">
        <v>564</v>
      </c>
      <c r="C53" s="3" t="s">
        <v>565</v>
      </c>
      <c r="G53" s="3" t="s">
        <v>542</v>
      </c>
      <c r="H53" s="3">
        <v>2.3</v>
      </c>
      <c r="I53" s="3">
        <v>1.8</v>
      </c>
    </row>
    <row r="54" spans="1:9" s="3" customFormat="1" x14ac:dyDescent="0.25">
      <c r="A54" s="3" t="s">
        <v>537</v>
      </c>
      <c r="B54" s="3" t="s">
        <v>564</v>
      </c>
      <c r="C54" s="3" t="s">
        <v>565</v>
      </c>
      <c r="G54" s="3" t="s">
        <v>541</v>
      </c>
      <c r="H54" s="3">
        <v>2</v>
      </c>
      <c r="I54" s="3">
        <v>1.6</v>
      </c>
    </row>
    <row r="55" spans="1:9" s="3" customFormat="1" x14ac:dyDescent="0.25">
      <c r="A55" s="3" t="s">
        <v>537</v>
      </c>
      <c r="B55" s="3" t="s">
        <v>564</v>
      </c>
      <c r="C55" s="3" t="s">
        <v>565</v>
      </c>
      <c r="G55" s="3" t="s">
        <v>554</v>
      </c>
      <c r="H55" s="3">
        <v>1.7</v>
      </c>
      <c r="I55" s="3">
        <v>1.4</v>
      </c>
    </row>
    <row r="56" spans="1:9" s="3" customFormat="1" x14ac:dyDescent="0.25">
      <c r="A56" s="3" t="s">
        <v>537</v>
      </c>
      <c r="B56" s="3" t="s">
        <v>564</v>
      </c>
      <c r="C56" s="3" t="s">
        <v>565</v>
      </c>
      <c r="G56" s="3" t="s">
        <v>545</v>
      </c>
      <c r="H56" s="3">
        <v>1.7</v>
      </c>
      <c r="I56" s="3">
        <v>1.3</v>
      </c>
    </row>
    <row r="57" spans="1:9" s="3" customFormat="1" x14ac:dyDescent="0.25">
      <c r="A57" s="3" t="s">
        <v>537</v>
      </c>
      <c r="B57" s="3" t="s">
        <v>564</v>
      </c>
      <c r="C57" s="3" t="s">
        <v>565</v>
      </c>
      <c r="G57" s="3" t="s">
        <v>552</v>
      </c>
      <c r="H57" s="3">
        <v>0.8</v>
      </c>
      <c r="I57" s="3">
        <v>0.6</v>
      </c>
    </row>
    <row r="58" spans="1:9" s="3" customFormat="1" x14ac:dyDescent="0.25">
      <c r="A58" s="3" t="s">
        <v>537</v>
      </c>
      <c r="B58" s="3" t="s">
        <v>564</v>
      </c>
      <c r="C58" s="3" t="s">
        <v>565</v>
      </c>
      <c r="G58" s="3" t="s">
        <v>546</v>
      </c>
      <c r="H58" s="3">
        <v>0.3</v>
      </c>
      <c r="I58" s="3">
        <v>0.2</v>
      </c>
    </row>
    <row r="59" spans="1:9" s="3" customFormat="1" x14ac:dyDescent="0.25">
      <c r="A59" s="3" t="s">
        <v>537</v>
      </c>
      <c r="B59" s="3" t="s">
        <v>564</v>
      </c>
      <c r="C59" s="3" t="s">
        <v>565</v>
      </c>
      <c r="G59" s="3" t="s">
        <v>548</v>
      </c>
      <c r="H59" s="3">
        <v>0.3</v>
      </c>
      <c r="I59" s="3">
        <v>0.2</v>
      </c>
    </row>
    <row r="60" spans="1:9" s="3" customFormat="1" x14ac:dyDescent="0.25">
      <c r="A60" s="3" t="s">
        <v>537</v>
      </c>
      <c r="B60" s="3" t="s">
        <v>564</v>
      </c>
      <c r="C60" s="3" t="s">
        <v>565</v>
      </c>
      <c r="G60" s="3" t="s">
        <v>549</v>
      </c>
      <c r="H60" s="3">
        <v>0.3</v>
      </c>
      <c r="I60" s="3">
        <v>0.2</v>
      </c>
    </row>
    <row r="61" spans="1:9" s="3" customFormat="1" x14ac:dyDescent="0.25">
      <c r="A61" s="3" t="s">
        <v>537</v>
      </c>
      <c r="B61" s="3" t="s">
        <v>564</v>
      </c>
      <c r="C61" s="3" t="s">
        <v>565</v>
      </c>
      <c r="G61" s="3" t="s">
        <v>556</v>
      </c>
      <c r="H61" s="3">
        <v>0.3</v>
      </c>
      <c r="I61" s="3">
        <v>0.2</v>
      </c>
    </row>
    <row r="62" spans="1:9" s="3" customFormat="1" x14ac:dyDescent="0.25">
      <c r="A62" s="3" t="s">
        <v>537</v>
      </c>
      <c r="B62" s="3" t="s">
        <v>564</v>
      </c>
      <c r="C62" s="3" t="s">
        <v>565</v>
      </c>
      <c r="G62" s="3" t="s">
        <v>553</v>
      </c>
      <c r="H62" s="3">
        <v>0.3</v>
      </c>
      <c r="I62" s="3">
        <v>0.2</v>
      </c>
    </row>
    <row r="63" spans="1:9" s="3" customFormat="1" x14ac:dyDescent="0.25">
      <c r="A63" s="3" t="s">
        <v>537</v>
      </c>
      <c r="B63" s="3" t="s">
        <v>564</v>
      </c>
      <c r="C63" s="3" t="s">
        <v>565</v>
      </c>
      <c r="G63" s="3" t="s">
        <v>555</v>
      </c>
      <c r="H63" s="3">
        <v>0.2</v>
      </c>
      <c r="I63" s="3">
        <v>0.2</v>
      </c>
    </row>
    <row r="64" spans="1:9" s="3" customFormat="1" x14ac:dyDescent="0.25">
      <c r="A64" s="3" t="s">
        <v>537</v>
      </c>
      <c r="B64" s="3" t="s">
        <v>564</v>
      </c>
      <c r="C64" s="3" t="s">
        <v>565</v>
      </c>
      <c r="G64" s="3" t="s">
        <v>560</v>
      </c>
      <c r="H64" s="3">
        <v>0.2</v>
      </c>
      <c r="I64" s="3">
        <v>0.2</v>
      </c>
    </row>
    <row r="65" spans="1:9" s="3" customFormat="1" x14ac:dyDescent="0.25">
      <c r="A65" s="3" t="s">
        <v>537</v>
      </c>
      <c r="B65" s="3" t="s">
        <v>564</v>
      </c>
      <c r="C65" s="3" t="s">
        <v>565</v>
      </c>
      <c r="G65" s="3" t="s">
        <v>551</v>
      </c>
      <c r="H65" s="3">
        <v>0.2</v>
      </c>
      <c r="I65" s="3">
        <v>0.2</v>
      </c>
    </row>
    <row r="66" spans="1:9" s="3" customFormat="1" x14ac:dyDescent="0.25">
      <c r="A66" s="3" t="s">
        <v>537</v>
      </c>
      <c r="B66" s="3" t="s">
        <v>564</v>
      </c>
      <c r="C66" s="3" t="s">
        <v>565</v>
      </c>
      <c r="G66" s="3" t="s">
        <v>557</v>
      </c>
      <c r="H66" s="3">
        <v>0.1</v>
      </c>
      <c r="I66" s="3">
        <v>0.1</v>
      </c>
    </row>
    <row r="67" spans="1:9" s="3" customFormat="1" x14ac:dyDescent="0.25">
      <c r="A67" s="3" t="s">
        <v>537</v>
      </c>
      <c r="B67" s="3" t="s">
        <v>564</v>
      </c>
      <c r="C67" s="3" t="s">
        <v>565</v>
      </c>
      <c r="G67" s="3" t="s">
        <v>558</v>
      </c>
      <c r="H67" s="3">
        <v>0.1</v>
      </c>
      <c r="I67" s="3">
        <v>0.1</v>
      </c>
    </row>
    <row r="68" spans="1:9" s="3" customFormat="1" x14ac:dyDescent="0.25">
      <c r="A68" s="3" t="s">
        <v>537</v>
      </c>
      <c r="B68" s="3" t="s">
        <v>564</v>
      </c>
      <c r="C68" s="3" t="s">
        <v>565</v>
      </c>
      <c r="G68" s="3" t="s">
        <v>550</v>
      </c>
      <c r="H68" s="3">
        <v>0.1</v>
      </c>
      <c r="I68" s="3">
        <v>0.1</v>
      </c>
    </row>
    <row r="69" spans="1:9" s="3" customFormat="1" x14ac:dyDescent="0.25">
      <c r="A69" s="3" t="s">
        <v>537</v>
      </c>
      <c r="B69" s="3" t="s">
        <v>564</v>
      </c>
      <c r="C69" s="3" t="s">
        <v>565</v>
      </c>
      <c r="G69" s="3" t="s">
        <v>559</v>
      </c>
      <c r="H69" s="3">
        <v>0.1</v>
      </c>
      <c r="I69" s="3">
        <v>0.1</v>
      </c>
    </row>
    <row r="70" spans="1:9" s="3" customFormat="1" x14ac:dyDescent="0.25">
      <c r="A70" s="3" t="s">
        <v>537</v>
      </c>
      <c r="B70" s="3" t="s">
        <v>564</v>
      </c>
      <c r="C70" s="3" t="s">
        <v>565</v>
      </c>
      <c r="G70" s="3" t="s">
        <v>561</v>
      </c>
      <c r="H70" s="3">
        <v>0</v>
      </c>
      <c r="I70" s="3">
        <v>0</v>
      </c>
    </row>
    <row r="71" spans="1:9" s="3" customFormat="1" x14ac:dyDescent="0.25">
      <c r="A71" s="3" t="s">
        <v>537</v>
      </c>
      <c r="B71" s="3" t="s">
        <v>87</v>
      </c>
      <c r="C71" s="3" t="s">
        <v>88</v>
      </c>
      <c r="D71" s="3">
        <v>49.3</v>
      </c>
      <c r="E71" s="3">
        <v>31.6</v>
      </c>
      <c r="F71" s="3">
        <v>17.7</v>
      </c>
      <c r="G71" s="3" t="s">
        <v>539</v>
      </c>
      <c r="H71" s="3">
        <v>6.9</v>
      </c>
      <c r="I71" s="3">
        <v>38.8</v>
      </c>
    </row>
    <row r="72" spans="1:9" s="3" customFormat="1" x14ac:dyDescent="0.25">
      <c r="A72" s="3" t="s">
        <v>537</v>
      </c>
      <c r="B72" s="3" t="s">
        <v>87</v>
      </c>
      <c r="C72" s="3" t="s">
        <v>88</v>
      </c>
      <c r="G72" s="3" t="s">
        <v>540</v>
      </c>
      <c r="H72" s="3">
        <v>4.8</v>
      </c>
      <c r="I72" s="3">
        <v>26.8</v>
      </c>
    </row>
    <row r="73" spans="1:9" s="3" customFormat="1" x14ac:dyDescent="0.25">
      <c r="A73" s="3" t="s">
        <v>537</v>
      </c>
      <c r="B73" s="3" t="s">
        <v>87</v>
      </c>
      <c r="C73" s="3" t="s">
        <v>88</v>
      </c>
      <c r="G73" s="3" t="s">
        <v>541</v>
      </c>
      <c r="H73" s="3">
        <v>1.4</v>
      </c>
      <c r="I73" s="3">
        <v>7.9</v>
      </c>
    </row>
    <row r="74" spans="1:9" s="3" customFormat="1" x14ac:dyDescent="0.25">
      <c r="A74" s="3" t="s">
        <v>537</v>
      </c>
      <c r="B74" s="3" t="s">
        <v>87</v>
      </c>
      <c r="C74" s="3" t="s">
        <v>88</v>
      </c>
      <c r="G74" s="3" t="s">
        <v>542</v>
      </c>
      <c r="H74" s="3">
        <v>1.3</v>
      </c>
      <c r="I74" s="3">
        <v>7.1</v>
      </c>
    </row>
    <row r="75" spans="1:9" s="3" customFormat="1" x14ac:dyDescent="0.25">
      <c r="A75" s="3" t="s">
        <v>537</v>
      </c>
      <c r="B75" s="3" t="s">
        <v>87</v>
      </c>
      <c r="C75" s="3" t="s">
        <v>88</v>
      </c>
      <c r="G75" s="3" t="s">
        <v>543</v>
      </c>
      <c r="H75" s="3">
        <v>0.6</v>
      </c>
      <c r="I75" s="3">
        <v>3.4</v>
      </c>
    </row>
    <row r="76" spans="1:9" s="3" customFormat="1" x14ac:dyDescent="0.25">
      <c r="A76" s="3" t="s">
        <v>537</v>
      </c>
      <c r="B76" s="3" t="s">
        <v>87</v>
      </c>
      <c r="C76" s="3" t="s">
        <v>88</v>
      </c>
      <c r="G76" s="3" t="s">
        <v>553</v>
      </c>
      <c r="H76" s="3">
        <v>0.6</v>
      </c>
      <c r="I76" s="3">
        <v>3.3</v>
      </c>
    </row>
    <row r="77" spans="1:9" s="3" customFormat="1" x14ac:dyDescent="0.25">
      <c r="A77" s="3" t="s">
        <v>537</v>
      </c>
      <c r="B77" s="3" t="s">
        <v>87</v>
      </c>
      <c r="C77" s="3" t="s">
        <v>88</v>
      </c>
      <c r="G77" s="3" t="s">
        <v>551</v>
      </c>
      <c r="H77" s="3">
        <v>0.4</v>
      </c>
      <c r="I77" s="3">
        <v>2.4</v>
      </c>
    </row>
    <row r="78" spans="1:9" s="3" customFormat="1" x14ac:dyDescent="0.25">
      <c r="A78" s="3" t="s">
        <v>537</v>
      </c>
      <c r="B78" s="3" t="s">
        <v>87</v>
      </c>
      <c r="C78" s="3" t="s">
        <v>88</v>
      </c>
      <c r="G78" s="3" t="s">
        <v>554</v>
      </c>
      <c r="H78" s="3">
        <v>0.4</v>
      </c>
      <c r="I78" s="3">
        <v>2.2</v>
      </c>
    </row>
    <row r="79" spans="1:9" s="3" customFormat="1" x14ac:dyDescent="0.25">
      <c r="A79" s="3" t="s">
        <v>537</v>
      </c>
      <c r="B79" s="3" t="s">
        <v>87</v>
      </c>
      <c r="C79" s="3" t="s">
        <v>88</v>
      </c>
      <c r="G79" s="3" t="s">
        <v>549</v>
      </c>
      <c r="H79" s="3">
        <v>0.4</v>
      </c>
      <c r="I79" s="3">
        <v>2</v>
      </c>
    </row>
    <row r="80" spans="1:9" s="3" customFormat="1" x14ac:dyDescent="0.25">
      <c r="A80" s="3" t="s">
        <v>537</v>
      </c>
      <c r="B80" s="3" t="s">
        <v>87</v>
      </c>
      <c r="C80" s="3" t="s">
        <v>88</v>
      </c>
      <c r="G80" s="3" t="s">
        <v>544</v>
      </c>
      <c r="H80" s="3">
        <v>0.3</v>
      </c>
      <c r="I80" s="3">
        <v>1.7</v>
      </c>
    </row>
    <row r="81" spans="1:9" s="3" customFormat="1" x14ac:dyDescent="0.25">
      <c r="A81" s="3" t="s">
        <v>537</v>
      </c>
      <c r="B81" s="3" t="s">
        <v>87</v>
      </c>
      <c r="C81" s="3" t="s">
        <v>88</v>
      </c>
      <c r="G81" s="3" t="s">
        <v>552</v>
      </c>
      <c r="H81" s="3">
        <v>0.2</v>
      </c>
      <c r="I81" s="3">
        <v>1.3</v>
      </c>
    </row>
    <row r="82" spans="1:9" s="3" customFormat="1" x14ac:dyDescent="0.25">
      <c r="A82" s="3" t="s">
        <v>537</v>
      </c>
      <c r="B82" s="3" t="s">
        <v>87</v>
      </c>
      <c r="C82" s="3" t="s">
        <v>88</v>
      </c>
      <c r="G82" s="3" t="s">
        <v>547</v>
      </c>
      <c r="H82" s="3">
        <v>0.1</v>
      </c>
      <c r="I82" s="3">
        <v>0.8</v>
      </c>
    </row>
    <row r="83" spans="1:9" s="3" customFormat="1" x14ac:dyDescent="0.25">
      <c r="A83" s="3" t="s">
        <v>537</v>
      </c>
      <c r="B83" s="3" t="s">
        <v>87</v>
      </c>
      <c r="C83" s="3" t="s">
        <v>88</v>
      </c>
      <c r="G83" s="3" t="s">
        <v>546</v>
      </c>
      <c r="H83" s="3">
        <v>0.1</v>
      </c>
      <c r="I83" s="3">
        <v>0.6</v>
      </c>
    </row>
    <row r="84" spans="1:9" s="3" customFormat="1" x14ac:dyDescent="0.25">
      <c r="A84" s="3" t="s">
        <v>537</v>
      </c>
      <c r="B84" s="3" t="s">
        <v>87</v>
      </c>
      <c r="C84" s="3" t="s">
        <v>88</v>
      </c>
      <c r="G84" s="3" t="s">
        <v>558</v>
      </c>
      <c r="H84" s="3">
        <v>0.1</v>
      </c>
      <c r="I84" s="3">
        <v>0.4</v>
      </c>
    </row>
    <row r="85" spans="1:9" s="3" customFormat="1" x14ac:dyDescent="0.25">
      <c r="A85" s="3" t="s">
        <v>537</v>
      </c>
      <c r="B85" s="3" t="s">
        <v>87</v>
      </c>
      <c r="C85" s="3" t="s">
        <v>88</v>
      </c>
      <c r="G85" s="3" t="s">
        <v>550</v>
      </c>
      <c r="H85" s="3">
        <v>0.1</v>
      </c>
      <c r="I85" s="3">
        <v>0.3</v>
      </c>
    </row>
    <row r="86" spans="1:9" s="3" customFormat="1" x14ac:dyDescent="0.25">
      <c r="A86" s="3" t="s">
        <v>537</v>
      </c>
      <c r="B86" s="3" t="s">
        <v>87</v>
      </c>
      <c r="C86" s="3" t="s">
        <v>88</v>
      </c>
      <c r="G86" s="3" t="s">
        <v>548</v>
      </c>
      <c r="H86" s="3">
        <v>0</v>
      </c>
      <c r="I86" s="3">
        <v>0.2</v>
      </c>
    </row>
    <row r="87" spans="1:9" s="3" customFormat="1" x14ac:dyDescent="0.25">
      <c r="A87" s="3" t="s">
        <v>537</v>
      </c>
      <c r="B87" s="3" t="s">
        <v>87</v>
      </c>
      <c r="C87" s="3" t="s">
        <v>88</v>
      </c>
      <c r="G87" s="3" t="s">
        <v>557</v>
      </c>
      <c r="H87" s="3">
        <v>0</v>
      </c>
      <c r="I87" s="3">
        <v>0.2</v>
      </c>
    </row>
    <row r="88" spans="1:9" s="3" customFormat="1" x14ac:dyDescent="0.25">
      <c r="A88" s="3" t="s">
        <v>537</v>
      </c>
      <c r="B88" s="3" t="s">
        <v>87</v>
      </c>
      <c r="C88" s="3" t="s">
        <v>88</v>
      </c>
      <c r="G88" s="3" t="s">
        <v>545</v>
      </c>
      <c r="H88" s="3">
        <v>0</v>
      </c>
      <c r="I88" s="3">
        <v>0.1</v>
      </c>
    </row>
    <row r="89" spans="1:9" s="3" customFormat="1" x14ac:dyDescent="0.25">
      <c r="A89" s="3" t="s">
        <v>537</v>
      </c>
      <c r="B89" s="3" t="s">
        <v>87</v>
      </c>
      <c r="C89" s="3" t="s">
        <v>88</v>
      </c>
      <c r="G89" s="3" t="s">
        <v>559</v>
      </c>
      <c r="H89" s="3">
        <v>0</v>
      </c>
      <c r="I89" s="3">
        <v>0.1</v>
      </c>
    </row>
    <row r="90" spans="1:9" s="3" customFormat="1" x14ac:dyDescent="0.25">
      <c r="A90" s="3" t="s">
        <v>537</v>
      </c>
      <c r="B90" s="3" t="s">
        <v>87</v>
      </c>
      <c r="C90" s="3" t="s">
        <v>88</v>
      </c>
      <c r="G90" s="3" t="s">
        <v>561</v>
      </c>
      <c r="H90" s="3">
        <v>0</v>
      </c>
      <c r="I90" s="3">
        <v>0.1</v>
      </c>
    </row>
    <row r="91" spans="1:9" s="3" customFormat="1" x14ac:dyDescent="0.25">
      <c r="A91" s="3" t="s">
        <v>537</v>
      </c>
      <c r="B91" s="3" t="s">
        <v>87</v>
      </c>
      <c r="C91" s="3" t="s">
        <v>88</v>
      </c>
      <c r="G91" s="3" t="s">
        <v>555</v>
      </c>
      <c r="H91" s="3">
        <v>0</v>
      </c>
      <c r="I91" s="3">
        <v>0.1</v>
      </c>
    </row>
    <row r="92" spans="1:9" s="3" customFormat="1" x14ac:dyDescent="0.25">
      <c r="A92" s="3" t="s">
        <v>537</v>
      </c>
      <c r="B92" s="3" t="s">
        <v>87</v>
      </c>
      <c r="C92" s="3" t="s">
        <v>88</v>
      </c>
      <c r="G92" s="3" t="s">
        <v>560</v>
      </c>
      <c r="H92" s="3">
        <v>0</v>
      </c>
      <c r="I92" s="3">
        <v>0.1</v>
      </c>
    </row>
    <row r="93" spans="1:9" s="3" customFormat="1" x14ac:dyDescent="0.25">
      <c r="A93" s="3" t="s">
        <v>537</v>
      </c>
      <c r="B93" s="3" t="s">
        <v>87</v>
      </c>
      <c r="C93" s="3" t="s">
        <v>88</v>
      </c>
      <c r="G93" s="3" t="s">
        <v>556</v>
      </c>
      <c r="H93" s="3">
        <v>0</v>
      </c>
      <c r="I93" s="3">
        <v>0.1</v>
      </c>
    </row>
    <row r="94" spans="1:9" s="3" customFormat="1" x14ac:dyDescent="0.25">
      <c r="A94" s="3" t="s">
        <v>537</v>
      </c>
      <c r="B94" s="3" t="s">
        <v>89</v>
      </c>
      <c r="C94" s="3" t="s">
        <v>90</v>
      </c>
      <c r="D94" s="3">
        <v>70.8</v>
      </c>
      <c r="E94" s="3">
        <v>53.5</v>
      </c>
      <c r="F94" s="3">
        <v>17.3</v>
      </c>
      <c r="G94" s="3" t="s">
        <v>539</v>
      </c>
      <c r="H94" s="3">
        <v>4.8</v>
      </c>
      <c r="I94" s="3">
        <v>28</v>
      </c>
    </row>
    <row r="95" spans="1:9" s="3" customFormat="1" x14ac:dyDescent="0.25">
      <c r="A95" s="3" t="s">
        <v>537</v>
      </c>
      <c r="B95" s="3" t="s">
        <v>89</v>
      </c>
      <c r="C95" s="3" t="s">
        <v>90</v>
      </c>
      <c r="G95" s="3" t="s">
        <v>541</v>
      </c>
      <c r="H95" s="3">
        <v>3.1</v>
      </c>
      <c r="I95" s="3">
        <v>18.2</v>
      </c>
    </row>
    <row r="96" spans="1:9" s="3" customFormat="1" x14ac:dyDescent="0.25">
      <c r="A96" s="3" t="s">
        <v>537</v>
      </c>
      <c r="B96" s="3" t="s">
        <v>89</v>
      </c>
      <c r="C96" s="3" t="s">
        <v>90</v>
      </c>
      <c r="G96" s="3" t="s">
        <v>540</v>
      </c>
      <c r="H96" s="3">
        <v>2</v>
      </c>
      <c r="I96" s="3">
        <v>11.4</v>
      </c>
    </row>
    <row r="97" spans="1:9" s="3" customFormat="1" x14ac:dyDescent="0.25">
      <c r="A97" s="3" t="s">
        <v>537</v>
      </c>
      <c r="B97" s="3" t="s">
        <v>89</v>
      </c>
      <c r="C97" s="3" t="s">
        <v>90</v>
      </c>
      <c r="G97" s="3" t="s">
        <v>543</v>
      </c>
      <c r="H97" s="3">
        <v>1.6</v>
      </c>
      <c r="I97" s="3">
        <v>9.5</v>
      </c>
    </row>
    <row r="98" spans="1:9" s="3" customFormat="1" x14ac:dyDescent="0.25">
      <c r="A98" s="3" t="s">
        <v>537</v>
      </c>
      <c r="B98" s="3" t="s">
        <v>89</v>
      </c>
      <c r="C98" s="3" t="s">
        <v>90</v>
      </c>
      <c r="G98" s="3" t="s">
        <v>542</v>
      </c>
      <c r="H98" s="3">
        <v>1.2</v>
      </c>
      <c r="I98" s="3">
        <v>6.9</v>
      </c>
    </row>
    <row r="99" spans="1:9" s="3" customFormat="1" x14ac:dyDescent="0.25">
      <c r="A99" s="3" t="s">
        <v>537</v>
      </c>
      <c r="B99" s="3" t="s">
        <v>89</v>
      </c>
      <c r="C99" s="3" t="s">
        <v>90</v>
      </c>
      <c r="G99" s="3" t="s">
        <v>553</v>
      </c>
      <c r="H99" s="3">
        <v>1</v>
      </c>
      <c r="I99" s="3">
        <v>5.7</v>
      </c>
    </row>
    <row r="100" spans="1:9" s="3" customFormat="1" x14ac:dyDescent="0.25">
      <c r="A100" s="3" t="s">
        <v>537</v>
      </c>
      <c r="B100" s="3" t="s">
        <v>89</v>
      </c>
      <c r="C100" s="3" t="s">
        <v>90</v>
      </c>
      <c r="G100" s="3" t="s">
        <v>549</v>
      </c>
      <c r="H100" s="3">
        <v>0.8</v>
      </c>
      <c r="I100" s="3">
        <v>4.4</v>
      </c>
    </row>
    <row r="101" spans="1:9" s="3" customFormat="1" x14ac:dyDescent="0.25">
      <c r="A101" s="3" t="s">
        <v>537</v>
      </c>
      <c r="B101" s="3" t="s">
        <v>89</v>
      </c>
      <c r="C101" s="3" t="s">
        <v>90</v>
      </c>
      <c r="G101" s="3" t="s">
        <v>544</v>
      </c>
      <c r="H101" s="3">
        <v>0.7</v>
      </c>
      <c r="I101" s="3">
        <v>3.8</v>
      </c>
    </row>
    <row r="102" spans="1:9" s="3" customFormat="1" x14ac:dyDescent="0.25">
      <c r="A102" s="3" t="s">
        <v>537</v>
      </c>
      <c r="B102" s="3" t="s">
        <v>89</v>
      </c>
      <c r="C102" s="3" t="s">
        <v>90</v>
      </c>
      <c r="G102" s="3" t="s">
        <v>546</v>
      </c>
      <c r="H102" s="3">
        <v>0.5</v>
      </c>
      <c r="I102" s="3">
        <v>2.7</v>
      </c>
    </row>
    <row r="103" spans="1:9" s="3" customFormat="1" x14ac:dyDescent="0.25">
      <c r="A103" s="3" t="s">
        <v>537</v>
      </c>
      <c r="B103" s="3" t="s">
        <v>89</v>
      </c>
      <c r="C103" s="3" t="s">
        <v>90</v>
      </c>
      <c r="G103" s="3" t="s">
        <v>551</v>
      </c>
      <c r="H103" s="3">
        <v>0.4</v>
      </c>
      <c r="I103" s="3">
        <v>2.2</v>
      </c>
    </row>
    <row r="104" spans="1:9" s="3" customFormat="1" x14ac:dyDescent="0.25">
      <c r="A104" s="3" t="s">
        <v>537</v>
      </c>
      <c r="B104" s="3" t="s">
        <v>89</v>
      </c>
      <c r="C104" s="3" t="s">
        <v>90</v>
      </c>
      <c r="G104" s="3" t="s">
        <v>552</v>
      </c>
      <c r="H104" s="3">
        <v>0.3</v>
      </c>
      <c r="I104" s="3">
        <v>1.9</v>
      </c>
    </row>
    <row r="105" spans="1:9" s="3" customFormat="1" x14ac:dyDescent="0.25">
      <c r="A105" s="3" t="s">
        <v>537</v>
      </c>
      <c r="B105" s="3" t="s">
        <v>89</v>
      </c>
      <c r="C105" s="3" t="s">
        <v>90</v>
      </c>
      <c r="G105" s="3" t="s">
        <v>545</v>
      </c>
      <c r="H105" s="3">
        <v>0.2</v>
      </c>
      <c r="I105" s="3">
        <v>1</v>
      </c>
    </row>
    <row r="106" spans="1:9" s="3" customFormat="1" x14ac:dyDescent="0.25">
      <c r="A106" s="3" t="s">
        <v>537</v>
      </c>
      <c r="B106" s="3" t="s">
        <v>89</v>
      </c>
      <c r="C106" s="3" t="s">
        <v>90</v>
      </c>
      <c r="G106" s="3" t="s">
        <v>554</v>
      </c>
      <c r="H106" s="3">
        <v>0.2</v>
      </c>
      <c r="I106" s="3">
        <v>0.9</v>
      </c>
    </row>
    <row r="107" spans="1:9" s="3" customFormat="1" x14ac:dyDescent="0.25">
      <c r="A107" s="3" t="s">
        <v>537</v>
      </c>
      <c r="B107" s="3" t="s">
        <v>89</v>
      </c>
      <c r="C107" s="3" t="s">
        <v>90</v>
      </c>
      <c r="G107" s="3" t="s">
        <v>547</v>
      </c>
      <c r="H107" s="3">
        <v>0.1</v>
      </c>
      <c r="I107" s="3">
        <v>0.8</v>
      </c>
    </row>
    <row r="108" spans="1:9" s="3" customFormat="1" x14ac:dyDescent="0.25">
      <c r="A108" s="3" t="s">
        <v>537</v>
      </c>
      <c r="B108" s="3" t="s">
        <v>89</v>
      </c>
      <c r="C108" s="3" t="s">
        <v>90</v>
      </c>
      <c r="G108" s="3" t="s">
        <v>555</v>
      </c>
      <c r="H108" s="3">
        <v>0.1</v>
      </c>
      <c r="I108" s="3">
        <v>0.6</v>
      </c>
    </row>
    <row r="109" spans="1:9" s="3" customFormat="1" x14ac:dyDescent="0.25">
      <c r="A109" s="3" t="s">
        <v>537</v>
      </c>
      <c r="B109" s="3" t="s">
        <v>89</v>
      </c>
      <c r="C109" s="3" t="s">
        <v>90</v>
      </c>
      <c r="G109" s="3" t="s">
        <v>548</v>
      </c>
      <c r="H109" s="3">
        <v>0.1</v>
      </c>
      <c r="I109" s="3">
        <v>0.5</v>
      </c>
    </row>
    <row r="110" spans="1:9" s="3" customFormat="1" x14ac:dyDescent="0.25">
      <c r="A110" s="3" t="s">
        <v>537</v>
      </c>
      <c r="B110" s="3" t="s">
        <v>89</v>
      </c>
      <c r="C110" s="3" t="s">
        <v>90</v>
      </c>
      <c r="G110" s="3" t="s">
        <v>558</v>
      </c>
      <c r="H110" s="3">
        <v>0.1</v>
      </c>
      <c r="I110" s="3">
        <v>0.5</v>
      </c>
    </row>
    <row r="111" spans="1:9" s="3" customFormat="1" x14ac:dyDescent="0.25">
      <c r="A111" s="3" t="s">
        <v>537</v>
      </c>
      <c r="B111" s="3" t="s">
        <v>89</v>
      </c>
      <c r="C111" s="3" t="s">
        <v>90</v>
      </c>
      <c r="G111" s="3" t="s">
        <v>550</v>
      </c>
      <c r="H111" s="3">
        <v>0.1</v>
      </c>
      <c r="I111" s="3">
        <v>0.3</v>
      </c>
    </row>
    <row r="112" spans="1:9" s="3" customFormat="1" x14ac:dyDescent="0.25">
      <c r="A112" s="3" t="s">
        <v>537</v>
      </c>
      <c r="B112" s="3" t="s">
        <v>89</v>
      </c>
      <c r="C112" s="3" t="s">
        <v>90</v>
      </c>
      <c r="G112" s="3" t="s">
        <v>557</v>
      </c>
      <c r="H112" s="3">
        <v>0</v>
      </c>
      <c r="I112" s="3">
        <v>0.2</v>
      </c>
    </row>
    <row r="113" spans="1:9" s="3" customFormat="1" x14ac:dyDescent="0.25">
      <c r="A113" s="3" t="s">
        <v>537</v>
      </c>
      <c r="B113" s="3" t="s">
        <v>89</v>
      </c>
      <c r="C113" s="3" t="s">
        <v>90</v>
      </c>
      <c r="G113" s="3" t="s">
        <v>559</v>
      </c>
      <c r="H113" s="3">
        <v>0</v>
      </c>
      <c r="I113" s="3">
        <v>0.1</v>
      </c>
    </row>
    <row r="114" spans="1:9" s="3" customFormat="1" x14ac:dyDescent="0.25">
      <c r="A114" s="3" t="s">
        <v>537</v>
      </c>
      <c r="B114" s="3" t="s">
        <v>89</v>
      </c>
      <c r="C114" s="3" t="s">
        <v>90</v>
      </c>
      <c r="G114" s="3" t="s">
        <v>556</v>
      </c>
      <c r="H114" s="3">
        <v>0</v>
      </c>
      <c r="I114" s="3">
        <v>0.1</v>
      </c>
    </row>
    <row r="115" spans="1:9" s="3" customFormat="1" x14ac:dyDescent="0.25">
      <c r="A115" s="3" t="s">
        <v>537</v>
      </c>
      <c r="B115" s="3" t="s">
        <v>89</v>
      </c>
      <c r="C115" s="3" t="s">
        <v>90</v>
      </c>
      <c r="G115" s="3" t="s">
        <v>560</v>
      </c>
      <c r="H115" s="3">
        <v>0</v>
      </c>
      <c r="I115" s="3">
        <v>0</v>
      </c>
    </row>
    <row r="116" spans="1:9" s="3" customFormat="1" x14ac:dyDescent="0.25">
      <c r="A116" s="3" t="s">
        <v>537</v>
      </c>
      <c r="B116" s="3" t="s">
        <v>89</v>
      </c>
      <c r="C116" s="3" t="s">
        <v>90</v>
      </c>
      <c r="G116" s="3" t="s">
        <v>561</v>
      </c>
      <c r="H116" s="3">
        <v>0</v>
      </c>
      <c r="I116" s="3">
        <v>0</v>
      </c>
    </row>
    <row r="117" spans="1:9" s="3" customFormat="1" x14ac:dyDescent="0.25">
      <c r="A117" s="3" t="s">
        <v>537</v>
      </c>
      <c r="B117" s="3" t="s">
        <v>91</v>
      </c>
      <c r="C117" s="3" t="s">
        <v>92</v>
      </c>
      <c r="D117" s="3">
        <v>7.6</v>
      </c>
      <c r="E117" s="3">
        <v>2.1</v>
      </c>
      <c r="F117" s="3">
        <v>5.5</v>
      </c>
      <c r="G117" s="3" t="s">
        <v>541</v>
      </c>
      <c r="H117" s="3">
        <v>2</v>
      </c>
      <c r="I117" s="3">
        <v>36.4</v>
      </c>
    </row>
    <row r="118" spans="1:9" s="3" customFormat="1" x14ac:dyDescent="0.25">
      <c r="A118" s="3" t="s">
        <v>537</v>
      </c>
      <c r="B118" s="3" t="s">
        <v>91</v>
      </c>
      <c r="C118" s="3" t="s">
        <v>92</v>
      </c>
      <c r="G118" s="3" t="s">
        <v>539</v>
      </c>
      <c r="H118" s="3">
        <v>1.3</v>
      </c>
      <c r="I118" s="3">
        <v>22.8</v>
      </c>
    </row>
    <row r="119" spans="1:9" s="3" customFormat="1" x14ac:dyDescent="0.25">
      <c r="A119" s="3" t="s">
        <v>537</v>
      </c>
      <c r="B119" s="3" t="s">
        <v>91</v>
      </c>
      <c r="C119" s="3" t="s">
        <v>92</v>
      </c>
      <c r="G119" s="3" t="s">
        <v>540</v>
      </c>
      <c r="H119" s="3">
        <v>0.4</v>
      </c>
      <c r="I119" s="3">
        <v>7.7</v>
      </c>
    </row>
    <row r="120" spans="1:9" s="3" customFormat="1" x14ac:dyDescent="0.25">
      <c r="A120" s="3" t="s">
        <v>537</v>
      </c>
      <c r="B120" s="3" t="s">
        <v>91</v>
      </c>
      <c r="C120" s="3" t="s">
        <v>92</v>
      </c>
      <c r="G120" s="3" t="s">
        <v>551</v>
      </c>
      <c r="H120" s="3">
        <v>0.4</v>
      </c>
      <c r="I120" s="3">
        <v>7.6</v>
      </c>
    </row>
    <row r="121" spans="1:9" s="3" customFormat="1" x14ac:dyDescent="0.25">
      <c r="A121" s="3" t="s">
        <v>537</v>
      </c>
      <c r="B121" s="3" t="s">
        <v>91</v>
      </c>
      <c r="C121" s="3" t="s">
        <v>92</v>
      </c>
      <c r="G121" s="3" t="s">
        <v>542</v>
      </c>
      <c r="H121" s="3">
        <v>0.4</v>
      </c>
      <c r="I121" s="3">
        <v>6.7</v>
      </c>
    </row>
    <row r="122" spans="1:9" s="3" customFormat="1" x14ac:dyDescent="0.25">
      <c r="A122" s="3" t="s">
        <v>537</v>
      </c>
      <c r="B122" s="3" t="s">
        <v>91</v>
      </c>
      <c r="C122" s="3" t="s">
        <v>92</v>
      </c>
      <c r="G122" s="3" t="s">
        <v>543</v>
      </c>
      <c r="H122" s="3">
        <v>0.3</v>
      </c>
      <c r="I122" s="3">
        <v>6.3</v>
      </c>
    </row>
    <row r="123" spans="1:9" s="3" customFormat="1" x14ac:dyDescent="0.25">
      <c r="A123" s="3" t="s">
        <v>537</v>
      </c>
      <c r="B123" s="3" t="s">
        <v>91</v>
      </c>
      <c r="C123" s="3" t="s">
        <v>92</v>
      </c>
      <c r="G123" s="3" t="s">
        <v>545</v>
      </c>
      <c r="H123" s="3">
        <v>0.2</v>
      </c>
      <c r="I123" s="3">
        <v>4</v>
      </c>
    </row>
    <row r="124" spans="1:9" s="3" customFormat="1" x14ac:dyDescent="0.25">
      <c r="A124" s="3" t="s">
        <v>537</v>
      </c>
      <c r="B124" s="3" t="s">
        <v>91</v>
      </c>
      <c r="C124" s="3" t="s">
        <v>92</v>
      </c>
      <c r="G124" s="3" t="s">
        <v>547</v>
      </c>
      <c r="H124" s="3">
        <v>0.1</v>
      </c>
      <c r="I124" s="3">
        <v>1.4</v>
      </c>
    </row>
    <row r="125" spans="1:9" s="3" customFormat="1" x14ac:dyDescent="0.25">
      <c r="A125" s="3" t="s">
        <v>537</v>
      </c>
      <c r="B125" s="3" t="s">
        <v>91</v>
      </c>
      <c r="C125" s="3" t="s">
        <v>92</v>
      </c>
      <c r="G125" s="3" t="s">
        <v>548</v>
      </c>
      <c r="H125" s="3">
        <v>0.1</v>
      </c>
      <c r="I125" s="3">
        <v>1.3</v>
      </c>
    </row>
    <row r="126" spans="1:9" s="3" customFormat="1" x14ac:dyDescent="0.25">
      <c r="A126" s="3" t="s">
        <v>537</v>
      </c>
      <c r="B126" s="3" t="s">
        <v>91</v>
      </c>
      <c r="C126" s="3" t="s">
        <v>92</v>
      </c>
      <c r="G126" s="3" t="s">
        <v>558</v>
      </c>
      <c r="H126" s="3">
        <v>0.1</v>
      </c>
      <c r="I126" s="3">
        <v>1.1</v>
      </c>
    </row>
    <row r="127" spans="1:9" s="3" customFormat="1" x14ac:dyDescent="0.25">
      <c r="A127" s="3" t="s">
        <v>537</v>
      </c>
      <c r="B127" s="3" t="s">
        <v>91</v>
      </c>
      <c r="C127" s="3" t="s">
        <v>92</v>
      </c>
      <c r="G127" s="3" t="s">
        <v>559</v>
      </c>
      <c r="H127" s="3">
        <v>0</v>
      </c>
      <c r="I127" s="3">
        <v>0.8</v>
      </c>
    </row>
    <row r="128" spans="1:9" s="3" customFormat="1" x14ac:dyDescent="0.25">
      <c r="A128" s="3" t="s">
        <v>537</v>
      </c>
      <c r="B128" s="3" t="s">
        <v>91</v>
      </c>
      <c r="C128" s="3" t="s">
        <v>92</v>
      </c>
      <c r="G128" s="3" t="s">
        <v>546</v>
      </c>
      <c r="H128" s="3">
        <v>0</v>
      </c>
      <c r="I128" s="3">
        <v>0.8</v>
      </c>
    </row>
    <row r="129" spans="1:9" s="3" customFormat="1" x14ac:dyDescent="0.25">
      <c r="A129" s="3" t="s">
        <v>537</v>
      </c>
      <c r="B129" s="3" t="s">
        <v>91</v>
      </c>
      <c r="C129" s="3" t="s">
        <v>92</v>
      </c>
      <c r="G129" s="3" t="s">
        <v>544</v>
      </c>
      <c r="H129" s="3">
        <v>0</v>
      </c>
      <c r="I129" s="3">
        <v>0.8</v>
      </c>
    </row>
    <row r="130" spans="1:9" s="3" customFormat="1" x14ac:dyDescent="0.25">
      <c r="A130" s="3" t="s">
        <v>537</v>
      </c>
      <c r="B130" s="3" t="s">
        <v>91</v>
      </c>
      <c r="C130" s="3" t="s">
        <v>92</v>
      </c>
      <c r="G130" s="3" t="s">
        <v>557</v>
      </c>
      <c r="H130" s="3">
        <v>0</v>
      </c>
      <c r="I130" s="3">
        <v>0.6</v>
      </c>
    </row>
    <row r="131" spans="1:9" s="3" customFormat="1" x14ac:dyDescent="0.25">
      <c r="A131" s="3" t="s">
        <v>537</v>
      </c>
      <c r="B131" s="3" t="s">
        <v>91</v>
      </c>
      <c r="C131" s="3" t="s">
        <v>92</v>
      </c>
      <c r="G131" s="3" t="s">
        <v>554</v>
      </c>
      <c r="H131" s="3">
        <v>0</v>
      </c>
      <c r="I131" s="3">
        <v>0.6</v>
      </c>
    </row>
    <row r="132" spans="1:9" s="3" customFormat="1" x14ac:dyDescent="0.25">
      <c r="A132" s="3" t="s">
        <v>537</v>
      </c>
      <c r="B132" s="3" t="s">
        <v>91</v>
      </c>
      <c r="C132" s="3" t="s">
        <v>92</v>
      </c>
      <c r="G132" s="3" t="s">
        <v>550</v>
      </c>
      <c r="H132" s="3">
        <v>0</v>
      </c>
      <c r="I132" s="3">
        <v>0.4</v>
      </c>
    </row>
    <row r="133" spans="1:9" s="3" customFormat="1" x14ac:dyDescent="0.25">
      <c r="A133" s="3" t="s">
        <v>537</v>
      </c>
      <c r="B133" s="3" t="s">
        <v>91</v>
      </c>
      <c r="C133" s="3" t="s">
        <v>92</v>
      </c>
      <c r="G133" s="3" t="s">
        <v>553</v>
      </c>
      <c r="H133" s="3">
        <v>0</v>
      </c>
      <c r="I133" s="3">
        <v>0.3</v>
      </c>
    </row>
    <row r="134" spans="1:9" s="3" customFormat="1" x14ac:dyDescent="0.25">
      <c r="A134" s="3" t="s">
        <v>537</v>
      </c>
      <c r="B134" s="3" t="s">
        <v>91</v>
      </c>
      <c r="C134" s="3" t="s">
        <v>92</v>
      </c>
      <c r="G134" s="3" t="s">
        <v>549</v>
      </c>
      <c r="H134" s="3">
        <v>0</v>
      </c>
      <c r="I134" s="3">
        <v>0.2</v>
      </c>
    </row>
    <row r="135" spans="1:9" s="3" customFormat="1" x14ac:dyDescent="0.25">
      <c r="A135" s="3" t="s">
        <v>537</v>
      </c>
      <c r="B135" s="3" t="s">
        <v>91</v>
      </c>
      <c r="C135" s="3" t="s">
        <v>92</v>
      </c>
      <c r="G135" s="3" t="s">
        <v>555</v>
      </c>
      <c r="H135" s="3">
        <v>0</v>
      </c>
      <c r="I135" s="3">
        <v>0.1</v>
      </c>
    </row>
    <row r="136" spans="1:9" s="3" customFormat="1" x14ac:dyDescent="0.25">
      <c r="A136" s="3" t="s">
        <v>537</v>
      </c>
      <c r="B136" s="3" t="s">
        <v>91</v>
      </c>
      <c r="C136" s="3" t="s">
        <v>92</v>
      </c>
      <c r="G136" s="3" t="s">
        <v>552</v>
      </c>
      <c r="H136" s="3">
        <v>0</v>
      </c>
      <c r="I136" s="3">
        <v>0.1</v>
      </c>
    </row>
    <row r="137" spans="1:9" s="3" customFormat="1" x14ac:dyDescent="0.25">
      <c r="A137" s="3" t="s">
        <v>537</v>
      </c>
      <c r="B137" s="3" t="s">
        <v>91</v>
      </c>
      <c r="C137" s="3" t="s">
        <v>92</v>
      </c>
      <c r="G137" s="3" t="s">
        <v>556</v>
      </c>
      <c r="H137" s="3">
        <v>0</v>
      </c>
      <c r="I137" s="3">
        <v>0</v>
      </c>
    </row>
    <row r="138" spans="1:9" s="3" customFormat="1" x14ac:dyDescent="0.25">
      <c r="A138" s="3" t="s">
        <v>537</v>
      </c>
      <c r="B138" s="3" t="s">
        <v>91</v>
      </c>
      <c r="C138" s="3" t="s">
        <v>92</v>
      </c>
      <c r="G138" s="3" t="s">
        <v>560</v>
      </c>
      <c r="H138" s="3">
        <v>0</v>
      </c>
      <c r="I138" s="3">
        <v>0</v>
      </c>
    </row>
    <row r="139" spans="1:9" s="3" customFormat="1" x14ac:dyDescent="0.25">
      <c r="A139" s="3" t="s">
        <v>537</v>
      </c>
      <c r="B139" s="3" t="s">
        <v>91</v>
      </c>
      <c r="C139" s="3" t="s">
        <v>92</v>
      </c>
      <c r="G139" s="3" t="s">
        <v>561</v>
      </c>
      <c r="H139" s="3">
        <v>0</v>
      </c>
      <c r="I139" s="3">
        <v>0</v>
      </c>
    </row>
    <row r="140" spans="1:9" s="3" customFormat="1" x14ac:dyDescent="0.25">
      <c r="A140" s="3" t="s">
        <v>537</v>
      </c>
      <c r="B140" s="3" t="s">
        <v>93</v>
      </c>
      <c r="C140" s="3" t="s">
        <v>94</v>
      </c>
      <c r="D140" s="3">
        <v>161.6</v>
      </c>
      <c r="E140" s="3">
        <v>99.4</v>
      </c>
      <c r="F140" s="3">
        <v>62.2</v>
      </c>
      <c r="G140" s="3" t="s">
        <v>539</v>
      </c>
      <c r="H140" s="3">
        <v>22.6</v>
      </c>
      <c r="I140" s="3">
        <v>36.4</v>
      </c>
    </row>
    <row r="141" spans="1:9" s="3" customFormat="1" x14ac:dyDescent="0.25">
      <c r="A141" s="3" t="s">
        <v>537</v>
      </c>
      <c r="B141" s="3" t="s">
        <v>93</v>
      </c>
      <c r="C141" s="3" t="s">
        <v>94</v>
      </c>
      <c r="G141" s="3" t="s">
        <v>541</v>
      </c>
      <c r="H141" s="3">
        <v>10.8</v>
      </c>
      <c r="I141" s="3">
        <v>17.4</v>
      </c>
    </row>
    <row r="142" spans="1:9" s="3" customFormat="1" x14ac:dyDescent="0.25">
      <c r="A142" s="3" t="s">
        <v>537</v>
      </c>
      <c r="B142" s="3" t="s">
        <v>93</v>
      </c>
      <c r="C142" s="3" t="s">
        <v>94</v>
      </c>
      <c r="G142" s="3" t="s">
        <v>543</v>
      </c>
      <c r="H142" s="3">
        <v>7.3</v>
      </c>
      <c r="I142" s="3">
        <v>11.7</v>
      </c>
    </row>
    <row r="143" spans="1:9" s="3" customFormat="1" x14ac:dyDescent="0.25">
      <c r="A143" s="3" t="s">
        <v>537</v>
      </c>
      <c r="B143" s="3" t="s">
        <v>93</v>
      </c>
      <c r="C143" s="3" t="s">
        <v>94</v>
      </c>
      <c r="G143" s="3" t="s">
        <v>550</v>
      </c>
      <c r="H143" s="3">
        <v>4.9</v>
      </c>
      <c r="I143" s="3">
        <v>7.9</v>
      </c>
    </row>
    <row r="144" spans="1:9" s="3" customFormat="1" x14ac:dyDescent="0.25">
      <c r="A144" s="3" t="s">
        <v>537</v>
      </c>
      <c r="B144" s="3" t="s">
        <v>93</v>
      </c>
      <c r="C144" s="3" t="s">
        <v>94</v>
      </c>
      <c r="G144" s="3" t="s">
        <v>544</v>
      </c>
      <c r="H144" s="3">
        <v>3.6</v>
      </c>
      <c r="I144" s="3">
        <v>5.9</v>
      </c>
    </row>
    <row r="145" spans="1:9" s="3" customFormat="1" x14ac:dyDescent="0.25">
      <c r="A145" s="3" t="s">
        <v>537</v>
      </c>
      <c r="B145" s="3" t="s">
        <v>93</v>
      </c>
      <c r="C145" s="3" t="s">
        <v>94</v>
      </c>
      <c r="G145" s="3" t="s">
        <v>555</v>
      </c>
      <c r="H145" s="3">
        <v>3.5</v>
      </c>
      <c r="I145" s="3">
        <v>5.6</v>
      </c>
    </row>
    <row r="146" spans="1:9" s="3" customFormat="1" x14ac:dyDescent="0.25">
      <c r="A146" s="3" t="s">
        <v>537</v>
      </c>
      <c r="B146" s="3" t="s">
        <v>93</v>
      </c>
      <c r="C146" s="3" t="s">
        <v>94</v>
      </c>
      <c r="G146" s="3" t="s">
        <v>545</v>
      </c>
      <c r="H146" s="3">
        <v>2.5</v>
      </c>
      <c r="I146" s="3">
        <v>4</v>
      </c>
    </row>
    <row r="147" spans="1:9" s="3" customFormat="1" x14ac:dyDescent="0.25">
      <c r="A147" s="3" t="s">
        <v>537</v>
      </c>
      <c r="B147" s="3" t="s">
        <v>93</v>
      </c>
      <c r="C147" s="3" t="s">
        <v>94</v>
      </c>
      <c r="G147" s="3" t="s">
        <v>547</v>
      </c>
      <c r="H147" s="3">
        <v>2.3</v>
      </c>
      <c r="I147" s="3">
        <v>3.6</v>
      </c>
    </row>
    <row r="148" spans="1:9" s="3" customFormat="1" x14ac:dyDescent="0.25">
      <c r="A148" s="3" t="s">
        <v>537</v>
      </c>
      <c r="B148" s="3" t="s">
        <v>93</v>
      </c>
      <c r="C148" s="3" t="s">
        <v>94</v>
      </c>
      <c r="G148" s="3" t="s">
        <v>549</v>
      </c>
      <c r="H148" s="3">
        <v>1.9</v>
      </c>
      <c r="I148" s="3">
        <v>3</v>
      </c>
    </row>
    <row r="149" spans="1:9" s="3" customFormat="1" x14ac:dyDescent="0.25">
      <c r="A149" s="3" t="s">
        <v>537</v>
      </c>
      <c r="B149" s="3" t="s">
        <v>93</v>
      </c>
      <c r="C149" s="3" t="s">
        <v>94</v>
      </c>
      <c r="G149" s="3" t="s">
        <v>540</v>
      </c>
      <c r="H149" s="3">
        <v>0.9</v>
      </c>
      <c r="I149" s="3">
        <v>1.5</v>
      </c>
    </row>
    <row r="150" spans="1:9" s="3" customFormat="1" x14ac:dyDescent="0.25">
      <c r="A150" s="3" t="s">
        <v>537</v>
      </c>
      <c r="B150" s="3" t="s">
        <v>93</v>
      </c>
      <c r="C150" s="3" t="s">
        <v>94</v>
      </c>
      <c r="G150" s="3" t="s">
        <v>546</v>
      </c>
      <c r="H150" s="3">
        <v>0.6</v>
      </c>
      <c r="I150" s="3">
        <v>1</v>
      </c>
    </row>
    <row r="151" spans="1:9" s="3" customFormat="1" x14ac:dyDescent="0.25">
      <c r="A151" s="3" t="s">
        <v>537</v>
      </c>
      <c r="B151" s="3" t="s">
        <v>93</v>
      </c>
      <c r="C151" s="3" t="s">
        <v>94</v>
      </c>
      <c r="G151" s="3" t="s">
        <v>551</v>
      </c>
      <c r="H151" s="3">
        <v>0.6</v>
      </c>
      <c r="I151" s="3">
        <v>1</v>
      </c>
    </row>
    <row r="152" spans="1:9" s="3" customFormat="1" x14ac:dyDescent="0.25">
      <c r="A152" s="3" t="s">
        <v>537</v>
      </c>
      <c r="B152" s="3" t="s">
        <v>93</v>
      </c>
      <c r="C152" s="3" t="s">
        <v>94</v>
      </c>
      <c r="G152" s="3" t="s">
        <v>553</v>
      </c>
      <c r="H152" s="3">
        <v>0.3</v>
      </c>
      <c r="I152" s="3">
        <v>0.5</v>
      </c>
    </row>
    <row r="153" spans="1:9" s="3" customFormat="1" x14ac:dyDescent="0.25">
      <c r="A153" s="3" t="s">
        <v>537</v>
      </c>
      <c r="B153" s="3" t="s">
        <v>93</v>
      </c>
      <c r="C153" s="3" t="s">
        <v>94</v>
      </c>
      <c r="G153" s="3" t="s">
        <v>552</v>
      </c>
      <c r="H153" s="3">
        <v>0.1</v>
      </c>
      <c r="I153" s="3">
        <v>0.2</v>
      </c>
    </row>
    <row r="154" spans="1:9" s="3" customFormat="1" x14ac:dyDescent="0.25">
      <c r="A154" s="3" t="s">
        <v>537</v>
      </c>
      <c r="B154" s="3" t="s">
        <v>93</v>
      </c>
      <c r="C154" s="3" t="s">
        <v>94</v>
      </c>
      <c r="G154" s="3" t="s">
        <v>548</v>
      </c>
      <c r="H154" s="3">
        <v>0.1</v>
      </c>
      <c r="I154" s="3">
        <v>0.1</v>
      </c>
    </row>
    <row r="155" spans="1:9" s="3" customFormat="1" x14ac:dyDescent="0.25">
      <c r="A155" s="3" t="s">
        <v>537</v>
      </c>
      <c r="B155" s="3" t="s">
        <v>93</v>
      </c>
      <c r="C155" s="3" t="s">
        <v>94</v>
      </c>
      <c r="G155" s="3" t="s">
        <v>557</v>
      </c>
      <c r="H155" s="3">
        <v>0.1</v>
      </c>
      <c r="I155" s="3">
        <v>0.1</v>
      </c>
    </row>
    <row r="156" spans="1:9" s="3" customFormat="1" x14ac:dyDescent="0.25">
      <c r="A156" s="3" t="s">
        <v>537</v>
      </c>
      <c r="B156" s="3" t="s">
        <v>93</v>
      </c>
      <c r="C156" s="3" t="s">
        <v>94</v>
      </c>
      <c r="G156" s="3" t="s">
        <v>554</v>
      </c>
      <c r="H156" s="3">
        <v>0.1</v>
      </c>
      <c r="I156" s="3">
        <v>0.1</v>
      </c>
    </row>
    <row r="157" spans="1:9" s="3" customFormat="1" x14ac:dyDescent="0.25">
      <c r="A157" s="3" t="s">
        <v>537</v>
      </c>
      <c r="B157" s="3" t="s">
        <v>93</v>
      </c>
      <c r="C157" s="3" t="s">
        <v>94</v>
      </c>
      <c r="G157" s="3" t="s">
        <v>559</v>
      </c>
      <c r="H157" s="3">
        <v>0</v>
      </c>
      <c r="I157" s="3">
        <v>0.1</v>
      </c>
    </row>
    <row r="158" spans="1:9" s="3" customFormat="1" x14ac:dyDescent="0.25">
      <c r="A158" s="3" t="s">
        <v>537</v>
      </c>
      <c r="B158" s="3" t="s">
        <v>93</v>
      </c>
      <c r="C158" s="3" t="s">
        <v>94</v>
      </c>
      <c r="G158" s="3" t="s">
        <v>558</v>
      </c>
      <c r="H158" s="3">
        <v>0</v>
      </c>
      <c r="I158" s="3">
        <v>0</v>
      </c>
    </row>
    <row r="159" spans="1:9" s="3" customFormat="1" x14ac:dyDescent="0.25">
      <c r="A159" s="3" t="s">
        <v>537</v>
      </c>
      <c r="B159" s="3" t="s">
        <v>93</v>
      </c>
      <c r="C159" s="3" t="s">
        <v>94</v>
      </c>
      <c r="G159" s="3" t="s">
        <v>556</v>
      </c>
      <c r="H159" s="3">
        <v>0</v>
      </c>
      <c r="I159" s="3">
        <v>0</v>
      </c>
    </row>
    <row r="160" spans="1:9" s="3" customFormat="1" x14ac:dyDescent="0.25">
      <c r="A160" s="3" t="s">
        <v>537</v>
      </c>
      <c r="B160" s="3" t="s">
        <v>93</v>
      </c>
      <c r="C160" s="3" t="s">
        <v>94</v>
      </c>
      <c r="G160" s="3" t="s">
        <v>561</v>
      </c>
      <c r="H160" s="3">
        <v>0</v>
      </c>
      <c r="I160" s="3">
        <v>0</v>
      </c>
    </row>
    <row r="161" spans="1:9" s="3" customFormat="1" x14ac:dyDescent="0.25">
      <c r="A161" s="3" t="s">
        <v>537</v>
      </c>
      <c r="B161" s="3" t="s">
        <v>93</v>
      </c>
      <c r="C161" s="3" t="s">
        <v>94</v>
      </c>
      <c r="G161" s="3" t="s">
        <v>560</v>
      </c>
      <c r="H161" s="3">
        <v>0</v>
      </c>
      <c r="I161" s="3">
        <v>0</v>
      </c>
    </row>
    <row r="162" spans="1:9" s="3" customFormat="1" x14ac:dyDescent="0.25">
      <c r="A162" s="3" t="s">
        <v>537</v>
      </c>
      <c r="B162" s="3" t="s">
        <v>93</v>
      </c>
      <c r="C162" s="3" t="s">
        <v>94</v>
      </c>
      <c r="G162" s="3" t="s">
        <v>542</v>
      </c>
      <c r="H162" s="3">
        <v>0</v>
      </c>
      <c r="I162" s="3">
        <v>0</v>
      </c>
    </row>
    <row r="163" spans="1:9" s="3" customFormat="1" x14ac:dyDescent="0.25">
      <c r="A163" s="3" t="s">
        <v>537</v>
      </c>
      <c r="B163" s="3" t="s">
        <v>95</v>
      </c>
      <c r="C163" s="3" t="s">
        <v>96</v>
      </c>
      <c r="D163" s="3">
        <v>340.3</v>
      </c>
      <c r="E163" s="3">
        <v>220.7</v>
      </c>
      <c r="F163" s="3">
        <v>119.6</v>
      </c>
      <c r="G163" s="3" t="s">
        <v>539</v>
      </c>
      <c r="H163" s="3">
        <v>32.6</v>
      </c>
      <c r="I163" s="3">
        <v>27.2</v>
      </c>
    </row>
    <row r="164" spans="1:9" s="3" customFormat="1" x14ac:dyDescent="0.25">
      <c r="A164" s="3" t="s">
        <v>537</v>
      </c>
      <c r="B164" s="3" t="s">
        <v>95</v>
      </c>
      <c r="C164" s="3" t="s">
        <v>96</v>
      </c>
      <c r="G164" s="3" t="s">
        <v>540</v>
      </c>
      <c r="H164" s="3">
        <v>15.8</v>
      </c>
      <c r="I164" s="3">
        <v>13.2</v>
      </c>
    </row>
    <row r="165" spans="1:9" s="3" customFormat="1" x14ac:dyDescent="0.25">
      <c r="A165" s="3" t="s">
        <v>537</v>
      </c>
      <c r="B165" s="3" t="s">
        <v>95</v>
      </c>
      <c r="C165" s="3" t="s">
        <v>96</v>
      </c>
      <c r="G165" s="3" t="s">
        <v>542</v>
      </c>
      <c r="H165" s="3">
        <v>15.3</v>
      </c>
      <c r="I165" s="3">
        <v>12.8</v>
      </c>
    </row>
    <row r="166" spans="1:9" s="3" customFormat="1" x14ac:dyDescent="0.25">
      <c r="A166" s="3" t="s">
        <v>537</v>
      </c>
      <c r="B166" s="3" t="s">
        <v>95</v>
      </c>
      <c r="C166" s="3" t="s">
        <v>96</v>
      </c>
      <c r="G166" s="3" t="s">
        <v>541</v>
      </c>
      <c r="H166" s="3">
        <v>14.2</v>
      </c>
      <c r="I166" s="3">
        <v>11.9</v>
      </c>
    </row>
    <row r="167" spans="1:9" s="3" customFormat="1" x14ac:dyDescent="0.25">
      <c r="A167" s="3" t="s">
        <v>537</v>
      </c>
      <c r="B167" s="3" t="s">
        <v>95</v>
      </c>
      <c r="C167" s="3" t="s">
        <v>96</v>
      </c>
      <c r="G167" s="3" t="s">
        <v>543</v>
      </c>
      <c r="H167" s="3">
        <v>10.9</v>
      </c>
      <c r="I167" s="3">
        <v>9.1</v>
      </c>
    </row>
    <row r="168" spans="1:9" s="3" customFormat="1" x14ac:dyDescent="0.25">
      <c r="A168" s="3" t="s">
        <v>537</v>
      </c>
      <c r="B168" s="3" t="s">
        <v>95</v>
      </c>
      <c r="C168" s="3" t="s">
        <v>96</v>
      </c>
      <c r="G168" s="3" t="s">
        <v>545</v>
      </c>
      <c r="H168" s="3">
        <v>7.6</v>
      </c>
      <c r="I168" s="3">
        <v>6.4</v>
      </c>
    </row>
    <row r="169" spans="1:9" s="3" customFormat="1" x14ac:dyDescent="0.25">
      <c r="A169" s="3" t="s">
        <v>537</v>
      </c>
      <c r="B169" s="3" t="s">
        <v>95</v>
      </c>
      <c r="C169" s="3" t="s">
        <v>96</v>
      </c>
      <c r="G169" s="3" t="s">
        <v>546</v>
      </c>
      <c r="H169" s="3">
        <v>5.5</v>
      </c>
      <c r="I169" s="3">
        <v>4.6</v>
      </c>
    </row>
    <row r="170" spans="1:9" s="3" customFormat="1" x14ac:dyDescent="0.25">
      <c r="A170" s="3" t="s">
        <v>537</v>
      </c>
      <c r="B170" s="3" t="s">
        <v>95</v>
      </c>
      <c r="C170" s="3" t="s">
        <v>96</v>
      </c>
      <c r="G170" s="3" t="s">
        <v>547</v>
      </c>
      <c r="H170" s="3">
        <v>3.5</v>
      </c>
      <c r="I170" s="3">
        <v>2.9</v>
      </c>
    </row>
    <row r="171" spans="1:9" s="3" customFormat="1" x14ac:dyDescent="0.25">
      <c r="A171" s="3" t="s">
        <v>537</v>
      </c>
      <c r="B171" s="3" t="s">
        <v>95</v>
      </c>
      <c r="C171" s="3" t="s">
        <v>96</v>
      </c>
      <c r="G171" s="3" t="s">
        <v>550</v>
      </c>
      <c r="H171" s="3">
        <v>2.5</v>
      </c>
      <c r="I171" s="3">
        <v>2.1</v>
      </c>
    </row>
    <row r="172" spans="1:9" s="3" customFormat="1" x14ac:dyDescent="0.25">
      <c r="A172" s="3" t="s">
        <v>537</v>
      </c>
      <c r="B172" s="3" t="s">
        <v>95</v>
      </c>
      <c r="C172" s="3" t="s">
        <v>96</v>
      </c>
      <c r="G172" s="3" t="s">
        <v>549</v>
      </c>
      <c r="H172" s="3">
        <v>2.3</v>
      </c>
      <c r="I172" s="3">
        <v>1.9</v>
      </c>
    </row>
    <row r="173" spans="1:9" s="3" customFormat="1" x14ac:dyDescent="0.25">
      <c r="A173" s="3" t="s">
        <v>537</v>
      </c>
      <c r="B173" s="3" t="s">
        <v>95</v>
      </c>
      <c r="C173" s="3" t="s">
        <v>96</v>
      </c>
      <c r="G173" s="3" t="s">
        <v>544</v>
      </c>
      <c r="H173" s="3">
        <v>2.1</v>
      </c>
      <c r="I173" s="3">
        <v>1.7</v>
      </c>
    </row>
    <row r="174" spans="1:9" s="3" customFormat="1" x14ac:dyDescent="0.25">
      <c r="A174" s="3" t="s">
        <v>537</v>
      </c>
      <c r="B174" s="3" t="s">
        <v>95</v>
      </c>
      <c r="C174" s="3" t="s">
        <v>96</v>
      </c>
      <c r="G174" s="3" t="s">
        <v>555</v>
      </c>
      <c r="H174" s="3">
        <v>1.8</v>
      </c>
      <c r="I174" s="3">
        <v>1.5</v>
      </c>
    </row>
    <row r="175" spans="1:9" s="3" customFormat="1" x14ac:dyDescent="0.25">
      <c r="A175" s="3" t="s">
        <v>537</v>
      </c>
      <c r="B175" s="3" t="s">
        <v>95</v>
      </c>
      <c r="C175" s="3" t="s">
        <v>96</v>
      </c>
      <c r="G175" s="3" t="s">
        <v>548</v>
      </c>
      <c r="H175" s="3">
        <v>1.1</v>
      </c>
      <c r="I175" s="3">
        <v>0.9</v>
      </c>
    </row>
    <row r="176" spans="1:9" s="3" customFormat="1" x14ac:dyDescent="0.25">
      <c r="A176" s="3" t="s">
        <v>537</v>
      </c>
      <c r="B176" s="3" t="s">
        <v>95</v>
      </c>
      <c r="C176" s="3" t="s">
        <v>96</v>
      </c>
      <c r="G176" s="3" t="s">
        <v>552</v>
      </c>
      <c r="H176" s="3">
        <v>1</v>
      </c>
      <c r="I176" s="3">
        <v>0.8</v>
      </c>
    </row>
    <row r="177" spans="1:9" s="3" customFormat="1" x14ac:dyDescent="0.25">
      <c r="A177" s="3" t="s">
        <v>537</v>
      </c>
      <c r="B177" s="3" t="s">
        <v>95</v>
      </c>
      <c r="C177" s="3" t="s">
        <v>96</v>
      </c>
      <c r="G177" s="3" t="s">
        <v>551</v>
      </c>
      <c r="H177" s="3">
        <v>0.9</v>
      </c>
      <c r="I177" s="3">
        <v>0.8</v>
      </c>
    </row>
    <row r="178" spans="1:9" s="3" customFormat="1" x14ac:dyDescent="0.25">
      <c r="A178" s="3" t="s">
        <v>537</v>
      </c>
      <c r="B178" s="3" t="s">
        <v>95</v>
      </c>
      <c r="C178" s="3" t="s">
        <v>96</v>
      </c>
      <c r="G178" s="3" t="s">
        <v>553</v>
      </c>
      <c r="H178" s="3">
        <v>0.9</v>
      </c>
      <c r="I178" s="3">
        <v>0.7</v>
      </c>
    </row>
    <row r="179" spans="1:9" s="3" customFormat="1" x14ac:dyDescent="0.25">
      <c r="A179" s="3" t="s">
        <v>537</v>
      </c>
      <c r="B179" s="3" t="s">
        <v>95</v>
      </c>
      <c r="C179" s="3" t="s">
        <v>96</v>
      </c>
      <c r="G179" s="3" t="s">
        <v>554</v>
      </c>
      <c r="H179" s="3">
        <v>0.8</v>
      </c>
      <c r="I179" s="3">
        <v>0.7</v>
      </c>
    </row>
    <row r="180" spans="1:9" s="3" customFormat="1" x14ac:dyDescent="0.25">
      <c r="A180" s="3" t="s">
        <v>537</v>
      </c>
      <c r="B180" s="3" t="s">
        <v>95</v>
      </c>
      <c r="C180" s="3" t="s">
        <v>96</v>
      </c>
      <c r="G180" s="3" t="s">
        <v>559</v>
      </c>
      <c r="H180" s="3">
        <v>0.3</v>
      </c>
      <c r="I180" s="3">
        <v>0.3</v>
      </c>
    </row>
    <row r="181" spans="1:9" s="3" customFormat="1" x14ac:dyDescent="0.25">
      <c r="A181" s="3" t="s">
        <v>537</v>
      </c>
      <c r="B181" s="3" t="s">
        <v>95</v>
      </c>
      <c r="C181" s="3" t="s">
        <v>96</v>
      </c>
      <c r="G181" s="3" t="s">
        <v>557</v>
      </c>
      <c r="H181" s="3">
        <v>0.3</v>
      </c>
      <c r="I181" s="3">
        <v>0.2</v>
      </c>
    </row>
    <row r="182" spans="1:9" s="3" customFormat="1" x14ac:dyDescent="0.25">
      <c r="A182" s="3" t="s">
        <v>537</v>
      </c>
      <c r="B182" s="3" t="s">
        <v>95</v>
      </c>
      <c r="C182" s="3" t="s">
        <v>96</v>
      </c>
      <c r="G182" s="3" t="s">
        <v>558</v>
      </c>
      <c r="H182" s="3">
        <v>0.3</v>
      </c>
      <c r="I182" s="3">
        <v>0.2</v>
      </c>
    </row>
    <row r="183" spans="1:9" s="3" customFormat="1" x14ac:dyDescent="0.25">
      <c r="A183" s="3" t="s">
        <v>537</v>
      </c>
      <c r="B183" s="3" t="s">
        <v>95</v>
      </c>
      <c r="C183" s="3" t="s">
        <v>96</v>
      </c>
      <c r="G183" s="3" t="s">
        <v>556</v>
      </c>
      <c r="H183" s="3">
        <v>0.1</v>
      </c>
      <c r="I183" s="3">
        <v>0.1</v>
      </c>
    </row>
    <row r="184" spans="1:9" s="3" customFormat="1" x14ac:dyDescent="0.25">
      <c r="A184" s="3" t="s">
        <v>537</v>
      </c>
      <c r="B184" s="3" t="s">
        <v>95</v>
      </c>
      <c r="C184" s="3" t="s">
        <v>96</v>
      </c>
      <c r="G184" s="3" t="s">
        <v>560</v>
      </c>
      <c r="H184" s="3">
        <v>0</v>
      </c>
      <c r="I184" s="3">
        <v>0</v>
      </c>
    </row>
    <row r="185" spans="1:9" s="3" customFormat="1" x14ac:dyDescent="0.25">
      <c r="A185" s="3" t="s">
        <v>537</v>
      </c>
      <c r="B185" s="3" t="s">
        <v>95</v>
      </c>
      <c r="C185" s="3" t="s">
        <v>96</v>
      </c>
      <c r="G185" s="3" t="s">
        <v>561</v>
      </c>
      <c r="H185" s="3">
        <v>0</v>
      </c>
      <c r="I185" s="3">
        <v>0</v>
      </c>
    </row>
    <row r="186" spans="1:9" s="3" customFormat="1" x14ac:dyDescent="0.25">
      <c r="A186" s="3" t="s">
        <v>537</v>
      </c>
      <c r="B186" s="3" t="s">
        <v>97</v>
      </c>
      <c r="C186" s="3" t="s">
        <v>98</v>
      </c>
      <c r="D186" s="3">
        <v>192.2</v>
      </c>
      <c r="E186" s="3">
        <v>102.1</v>
      </c>
      <c r="F186" s="3">
        <v>90.2</v>
      </c>
      <c r="G186" s="3" t="s">
        <v>542</v>
      </c>
      <c r="H186" s="3">
        <v>45.1</v>
      </c>
      <c r="I186" s="3">
        <v>50</v>
      </c>
    </row>
    <row r="187" spans="1:9" s="3" customFormat="1" x14ac:dyDescent="0.25">
      <c r="A187" s="3" t="s">
        <v>537</v>
      </c>
      <c r="B187" s="3" t="s">
        <v>97</v>
      </c>
      <c r="C187" s="3" t="s">
        <v>98</v>
      </c>
      <c r="G187" s="3" t="s">
        <v>541</v>
      </c>
      <c r="H187" s="3">
        <v>25.7</v>
      </c>
      <c r="I187" s="3">
        <v>28.5</v>
      </c>
    </row>
    <row r="188" spans="1:9" s="3" customFormat="1" x14ac:dyDescent="0.25">
      <c r="A188" s="3" t="s">
        <v>537</v>
      </c>
      <c r="B188" s="3" t="s">
        <v>97</v>
      </c>
      <c r="C188" s="3" t="s">
        <v>98</v>
      </c>
      <c r="G188" s="3" t="s">
        <v>539</v>
      </c>
      <c r="H188" s="3">
        <v>6.5</v>
      </c>
      <c r="I188" s="3">
        <v>7.2</v>
      </c>
    </row>
    <row r="189" spans="1:9" s="3" customFormat="1" x14ac:dyDescent="0.25">
      <c r="A189" s="3" t="s">
        <v>537</v>
      </c>
      <c r="B189" s="3" t="s">
        <v>97</v>
      </c>
      <c r="C189" s="3" t="s">
        <v>98</v>
      </c>
      <c r="G189" s="3" t="s">
        <v>543</v>
      </c>
      <c r="H189" s="3">
        <v>5.6</v>
      </c>
      <c r="I189" s="3">
        <v>6.2</v>
      </c>
    </row>
    <row r="190" spans="1:9" s="3" customFormat="1" x14ac:dyDescent="0.25">
      <c r="A190" s="3" t="s">
        <v>537</v>
      </c>
      <c r="B190" s="3" t="s">
        <v>97</v>
      </c>
      <c r="C190" s="3" t="s">
        <v>98</v>
      </c>
      <c r="G190" s="3" t="s">
        <v>547</v>
      </c>
      <c r="H190" s="3">
        <v>1.5</v>
      </c>
      <c r="I190" s="3">
        <v>1.7</v>
      </c>
    </row>
    <row r="191" spans="1:9" s="3" customFormat="1" x14ac:dyDescent="0.25">
      <c r="A191" s="3" t="s">
        <v>537</v>
      </c>
      <c r="B191" s="3" t="s">
        <v>97</v>
      </c>
      <c r="C191" s="3" t="s">
        <v>98</v>
      </c>
      <c r="G191" s="3" t="s">
        <v>551</v>
      </c>
      <c r="H191" s="3">
        <v>1.4</v>
      </c>
      <c r="I191" s="3">
        <v>1.6</v>
      </c>
    </row>
    <row r="192" spans="1:9" s="3" customFormat="1" x14ac:dyDescent="0.25">
      <c r="A192" s="3" t="s">
        <v>537</v>
      </c>
      <c r="B192" s="3" t="s">
        <v>97</v>
      </c>
      <c r="C192" s="3" t="s">
        <v>98</v>
      </c>
      <c r="G192" s="3" t="s">
        <v>545</v>
      </c>
      <c r="H192" s="3">
        <v>1.3</v>
      </c>
      <c r="I192" s="3">
        <v>1.5</v>
      </c>
    </row>
    <row r="193" spans="1:9" s="3" customFormat="1" x14ac:dyDescent="0.25">
      <c r="A193" s="3" t="s">
        <v>537</v>
      </c>
      <c r="B193" s="3" t="s">
        <v>97</v>
      </c>
      <c r="C193" s="3" t="s">
        <v>98</v>
      </c>
      <c r="G193" s="3" t="s">
        <v>540</v>
      </c>
      <c r="H193" s="3">
        <v>0.5</v>
      </c>
      <c r="I193" s="3">
        <v>0.6</v>
      </c>
    </row>
    <row r="194" spans="1:9" s="3" customFormat="1" x14ac:dyDescent="0.25">
      <c r="A194" s="3" t="s">
        <v>537</v>
      </c>
      <c r="B194" s="3" t="s">
        <v>97</v>
      </c>
      <c r="C194" s="3" t="s">
        <v>98</v>
      </c>
      <c r="G194" s="3" t="s">
        <v>549</v>
      </c>
      <c r="H194" s="3">
        <v>0.5</v>
      </c>
      <c r="I194" s="3">
        <v>0.6</v>
      </c>
    </row>
    <row r="195" spans="1:9" s="3" customFormat="1" x14ac:dyDescent="0.25">
      <c r="A195" s="3" t="s">
        <v>537</v>
      </c>
      <c r="B195" s="3" t="s">
        <v>97</v>
      </c>
      <c r="C195" s="3" t="s">
        <v>98</v>
      </c>
      <c r="G195" s="3" t="s">
        <v>544</v>
      </c>
      <c r="H195" s="3">
        <v>0.5</v>
      </c>
      <c r="I195" s="3">
        <v>0.6</v>
      </c>
    </row>
    <row r="196" spans="1:9" s="3" customFormat="1" x14ac:dyDescent="0.25">
      <c r="A196" s="3" t="s">
        <v>537</v>
      </c>
      <c r="B196" s="3" t="s">
        <v>97</v>
      </c>
      <c r="C196" s="3" t="s">
        <v>98</v>
      </c>
      <c r="G196" s="3" t="s">
        <v>546</v>
      </c>
      <c r="H196" s="3">
        <v>0.4</v>
      </c>
      <c r="I196" s="3">
        <v>0.4</v>
      </c>
    </row>
    <row r="197" spans="1:9" s="3" customFormat="1" x14ac:dyDescent="0.25">
      <c r="A197" s="3" t="s">
        <v>537</v>
      </c>
      <c r="B197" s="3" t="s">
        <v>97</v>
      </c>
      <c r="C197" s="3" t="s">
        <v>98</v>
      </c>
      <c r="G197" s="3" t="s">
        <v>548</v>
      </c>
      <c r="H197" s="3">
        <v>0.3</v>
      </c>
      <c r="I197" s="3">
        <v>0.3</v>
      </c>
    </row>
    <row r="198" spans="1:9" s="3" customFormat="1" x14ac:dyDescent="0.25">
      <c r="A198" s="3" t="s">
        <v>537</v>
      </c>
      <c r="B198" s="3" t="s">
        <v>97</v>
      </c>
      <c r="C198" s="3" t="s">
        <v>98</v>
      </c>
      <c r="G198" s="3" t="s">
        <v>552</v>
      </c>
      <c r="H198" s="3">
        <v>0.2</v>
      </c>
      <c r="I198" s="3">
        <v>0.2</v>
      </c>
    </row>
    <row r="199" spans="1:9" s="3" customFormat="1" x14ac:dyDescent="0.25">
      <c r="A199" s="3" t="s">
        <v>537</v>
      </c>
      <c r="B199" s="3" t="s">
        <v>97</v>
      </c>
      <c r="C199" s="3" t="s">
        <v>98</v>
      </c>
      <c r="G199" s="3" t="s">
        <v>553</v>
      </c>
      <c r="H199" s="3">
        <v>0.1</v>
      </c>
      <c r="I199" s="3">
        <v>0.1</v>
      </c>
    </row>
    <row r="200" spans="1:9" s="3" customFormat="1" x14ac:dyDescent="0.25">
      <c r="A200" s="3" t="s">
        <v>537</v>
      </c>
      <c r="B200" s="3" t="s">
        <v>97</v>
      </c>
      <c r="C200" s="3" t="s">
        <v>98</v>
      </c>
      <c r="G200" s="3" t="s">
        <v>554</v>
      </c>
      <c r="H200" s="3">
        <v>0.1</v>
      </c>
      <c r="I200" s="3">
        <v>0.1</v>
      </c>
    </row>
    <row r="201" spans="1:9" s="3" customFormat="1" x14ac:dyDescent="0.25">
      <c r="A201" s="3" t="s">
        <v>537</v>
      </c>
      <c r="B201" s="3" t="s">
        <v>97</v>
      </c>
      <c r="C201" s="3" t="s">
        <v>98</v>
      </c>
      <c r="G201" s="3" t="s">
        <v>555</v>
      </c>
      <c r="H201" s="3">
        <v>0.1</v>
      </c>
      <c r="I201" s="3">
        <v>0.1</v>
      </c>
    </row>
    <row r="202" spans="1:9" s="3" customFormat="1" x14ac:dyDescent="0.25">
      <c r="A202" s="3" t="s">
        <v>537</v>
      </c>
      <c r="B202" s="3" t="s">
        <v>97</v>
      </c>
      <c r="C202" s="3" t="s">
        <v>98</v>
      </c>
      <c r="G202" s="3" t="s">
        <v>550</v>
      </c>
      <c r="H202" s="3">
        <v>0.1</v>
      </c>
      <c r="I202" s="3">
        <v>0.1</v>
      </c>
    </row>
    <row r="203" spans="1:9" s="3" customFormat="1" x14ac:dyDescent="0.25">
      <c r="A203" s="3" t="s">
        <v>537</v>
      </c>
      <c r="B203" s="3" t="s">
        <v>97</v>
      </c>
      <c r="C203" s="3" t="s">
        <v>98</v>
      </c>
      <c r="G203" s="3" t="s">
        <v>559</v>
      </c>
      <c r="H203" s="3">
        <v>0.1</v>
      </c>
      <c r="I203" s="3">
        <v>0.1</v>
      </c>
    </row>
    <row r="204" spans="1:9" s="3" customFormat="1" x14ac:dyDescent="0.25">
      <c r="A204" s="3" t="s">
        <v>537</v>
      </c>
      <c r="B204" s="3" t="s">
        <v>97</v>
      </c>
      <c r="C204" s="3" t="s">
        <v>98</v>
      </c>
      <c r="G204" s="3" t="s">
        <v>558</v>
      </c>
      <c r="H204" s="3">
        <v>0.1</v>
      </c>
      <c r="I204" s="3">
        <v>0.1</v>
      </c>
    </row>
    <row r="205" spans="1:9" s="3" customFormat="1" x14ac:dyDescent="0.25">
      <c r="A205" s="3" t="s">
        <v>537</v>
      </c>
      <c r="B205" s="3" t="s">
        <v>97</v>
      </c>
      <c r="C205" s="3" t="s">
        <v>98</v>
      </c>
      <c r="G205" s="3" t="s">
        <v>556</v>
      </c>
      <c r="H205" s="3">
        <v>0</v>
      </c>
      <c r="I205" s="3">
        <v>0</v>
      </c>
    </row>
    <row r="206" spans="1:9" s="3" customFormat="1" x14ac:dyDescent="0.25">
      <c r="A206" s="3" t="s">
        <v>537</v>
      </c>
      <c r="B206" s="3" t="s">
        <v>97</v>
      </c>
      <c r="C206" s="3" t="s">
        <v>98</v>
      </c>
      <c r="G206" s="3" t="s">
        <v>561</v>
      </c>
      <c r="H206" s="3">
        <v>0</v>
      </c>
      <c r="I206" s="3">
        <v>0</v>
      </c>
    </row>
    <row r="207" spans="1:9" s="3" customFormat="1" x14ac:dyDescent="0.25">
      <c r="A207" s="3" t="s">
        <v>537</v>
      </c>
      <c r="B207" s="3" t="s">
        <v>97</v>
      </c>
      <c r="C207" s="3" t="s">
        <v>98</v>
      </c>
      <c r="G207" s="3" t="s">
        <v>557</v>
      </c>
      <c r="H207" s="3">
        <v>0</v>
      </c>
      <c r="I207" s="3">
        <v>0</v>
      </c>
    </row>
    <row r="208" spans="1:9" s="3" customFormat="1" x14ac:dyDescent="0.25">
      <c r="A208" s="3" t="s">
        <v>537</v>
      </c>
      <c r="B208" s="3" t="s">
        <v>97</v>
      </c>
      <c r="C208" s="3" t="s">
        <v>98</v>
      </c>
      <c r="G208" s="3" t="s">
        <v>560</v>
      </c>
      <c r="H208" s="3">
        <v>0</v>
      </c>
      <c r="I208" s="3">
        <v>0</v>
      </c>
    </row>
    <row r="209" spans="1:9" s="3" customFormat="1" x14ac:dyDescent="0.25">
      <c r="A209" s="3" t="s">
        <v>537</v>
      </c>
      <c r="B209" s="3" t="s">
        <v>99</v>
      </c>
      <c r="C209" s="3" t="s">
        <v>100</v>
      </c>
      <c r="D209" s="3">
        <v>146.4</v>
      </c>
      <c r="E209" s="3">
        <v>97.5</v>
      </c>
      <c r="F209" s="3">
        <v>48.9</v>
      </c>
      <c r="G209" s="3" t="s">
        <v>539</v>
      </c>
      <c r="H209" s="3">
        <v>14</v>
      </c>
      <c r="I209" s="3">
        <v>28.5</v>
      </c>
    </row>
    <row r="210" spans="1:9" s="3" customFormat="1" x14ac:dyDescent="0.25">
      <c r="A210" s="3" t="s">
        <v>537</v>
      </c>
      <c r="B210" s="3" t="s">
        <v>99</v>
      </c>
      <c r="C210" s="3" t="s">
        <v>100</v>
      </c>
      <c r="G210" s="3" t="s">
        <v>540</v>
      </c>
      <c r="H210" s="3">
        <v>9.7</v>
      </c>
      <c r="I210" s="3">
        <v>19.9</v>
      </c>
    </row>
    <row r="211" spans="1:9" s="3" customFormat="1" x14ac:dyDescent="0.25">
      <c r="A211" s="3" t="s">
        <v>537</v>
      </c>
      <c r="B211" s="3" t="s">
        <v>99</v>
      </c>
      <c r="C211" s="3" t="s">
        <v>100</v>
      </c>
      <c r="G211" s="3" t="s">
        <v>543</v>
      </c>
      <c r="H211" s="3">
        <v>5.9</v>
      </c>
      <c r="I211" s="3">
        <v>12</v>
      </c>
    </row>
    <row r="212" spans="1:9" s="3" customFormat="1" x14ac:dyDescent="0.25">
      <c r="A212" s="3" t="s">
        <v>537</v>
      </c>
      <c r="B212" s="3" t="s">
        <v>99</v>
      </c>
      <c r="C212" s="3" t="s">
        <v>100</v>
      </c>
      <c r="G212" s="3" t="s">
        <v>542</v>
      </c>
      <c r="H212" s="3">
        <v>4.6</v>
      </c>
      <c r="I212" s="3">
        <v>9.5</v>
      </c>
    </row>
    <row r="213" spans="1:9" s="3" customFormat="1" x14ac:dyDescent="0.25">
      <c r="A213" s="3" t="s">
        <v>537</v>
      </c>
      <c r="B213" s="3" t="s">
        <v>99</v>
      </c>
      <c r="C213" s="3" t="s">
        <v>100</v>
      </c>
      <c r="G213" s="3" t="s">
        <v>541</v>
      </c>
      <c r="H213" s="3">
        <v>3.3</v>
      </c>
      <c r="I213" s="3">
        <v>6.7</v>
      </c>
    </row>
    <row r="214" spans="1:9" s="3" customFormat="1" x14ac:dyDescent="0.25">
      <c r="A214" s="3" t="s">
        <v>537</v>
      </c>
      <c r="B214" s="3" t="s">
        <v>99</v>
      </c>
      <c r="C214" s="3" t="s">
        <v>100</v>
      </c>
      <c r="G214" s="3" t="s">
        <v>544</v>
      </c>
      <c r="H214" s="3">
        <v>3</v>
      </c>
      <c r="I214" s="3">
        <v>6.1</v>
      </c>
    </row>
    <row r="215" spans="1:9" s="3" customFormat="1" x14ac:dyDescent="0.25">
      <c r="A215" s="3" t="s">
        <v>537</v>
      </c>
      <c r="B215" s="3" t="s">
        <v>99</v>
      </c>
      <c r="C215" s="3" t="s">
        <v>100</v>
      </c>
      <c r="G215" s="3" t="s">
        <v>545</v>
      </c>
      <c r="H215" s="3">
        <v>2.2</v>
      </c>
      <c r="I215" s="3">
        <v>4.5</v>
      </c>
    </row>
    <row r="216" spans="1:9" s="3" customFormat="1" x14ac:dyDescent="0.25">
      <c r="A216" s="3" t="s">
        <v>537</v>
      </c>
      <c r="B216" s="3" t="s">
        <v>99</v>
      </c>
      <c r="C216" s="3" t="s">
        <v>100</v>
      </c>
      <c r="G216" s="3" t="s">
        <v>552</v>
      </c>
      <c r="H216" s="3">
        <v>1.4</v>
      </c>
      <c r="I216" s="3">
        <v>2.9</v>
      </c>
    </row>
    <row r="217" spans="1:9" s="3" customFormat="1" x14ac:dyDescent="0.25">
      <c r="A217" s="3" t="s">
        <v>537</v>
      </c>
      <c r="B217" s="3" t="s">
        <v>99</v>
      </c>
      <c r="C217" s="3" t="s">
        <v>100</v>
      </c>
      <c r="G217" s="3" t="s">
        <v>547</v>
      </c>
      <c r="H217" s="3">
        <v>1.2</v>
      </c>
      <c r="I217" s="3">
        <v>2.5</v>
      </c>
    </row>
    <row r="218" spans="1:9" s="3" customFormat="1" x14ac:dyDescent="0.25">
      <c r="A218" s="3" t="s">
        <v>537</v>
      </c>
      <c r="B218" s="3" t="s">
        <v>99</v>
      </c>
      <c r="C218" s="3" t="s">
        <v>100</v>
      </c>
      <c r="G218" s="3" t="s">
        <v>546</v>
      </c>
      <c r="H218" s="3">
        <v>1.1</v>
      </c>
      <c r="I218" s="3">
        <v>2.3</v>
      </c>
    </row>
    <row r="219" spans="1:9" s="3" customFormat="1" x14ac:dyDescent="0.25">
      <c r="A219" s="3" t="s">
        <v>537</v>
      </c>
      <c r="B219" s="3" t="s">
        <v>99</v>
      </c>
      <c r="C219" s="3" t="s">
        <v>100</v>
      </c>
      <c r="G219" s="3" t="s">
        <v>554</v>
      </c>
      <c r="H219" s="3">
        <v>0.5</v>
      </c>
      <c r="I219" s="3">
        <v>1.1</v>
      </c>
    </row>
    <row r="220" spans="1:9" s="3" customFormat="1" x14ac:dyDescent="0.25">
      <c r="A220" s="3" t="s">
        <v>537</v>
      </c>
      <c r="B220" s="3" t="s">
        <v>99</v>
      </c>
      <c r="C220" s="3" t="s">
        <v>100</v>
      </c>
      <c r="G220" s="3" t="s">
        <v>548</v>
      </c>
      <c r="H220" s="3">
        <v>0.5</v>
      </c>
      <c r="I220" s="3">
        <v>1</v>
      </c>
    </row>
    <row r="221" spans="1:9" s="3" customFormat="1" x14ac:dyDescent="0.25">
      <c r="A221" s="3" t="s">
        <v>537</v>
      </c>
      <c r="B221" s="3" t="s">
        <v>99</v>
      </c>
      <c r="C221" s="3" t="s">
        <v>100</v>
      </c>
      <c r="G221" s="3" t="s">
        <v>551</v>
      </c>
      <c r="H221" s="3">
        <v>0.3</v>
      </c>
      <c r="I221" s="3">
        <v>0.6</v>
      </c>
    </row>
    <row r="222" spans="1:9" s="3" customFormat="1" x14ac:dyDescent="0.25">
      <c r="A222" s="3" t="s">
        <v>537</v>
      </c>
      <c r="B222" s="3" t="s">
        <v>99</v>
      </c>
      <c r="C222" s="3" t="s">
        <v>100</v>
      </c>
      <c r="G222" s="3" t="s">
        <v>549</v>
      </c>
      <c r="H222" s="3">
        <v>0.3</v>
      </c>
      <c r="I222" s="3">
        <v>0.6</v>
      </c>
    </row>
    <row r="223" spans="1:9" s="3" customFormat="1" x14ac:dyDescent="0.25">
      <c r="A223" s="3" t="s">
        <v>537</v>
      </c>
      <c r="B223" s="3" t="s">
        <v>99</v>
      </c>
      <c r="C223" s="3" t="s">
        <v>100</v>
      </c>
      <c r="G223" s="3" t="s">
        <v>555</v>
      </c>
      <c r="H223" s="3">
        <v>0.3</v>
      </c>
      <c r="I223" s="3">
        <v>0.5</v>
      </c>
    </row>
    <row r="224" spans="1:9" s="3" customFormat="1" x14ac:dyDescent="0.25">
      <c r="A224" s="3" t="s">
        <v>537</v>
      </c>
      <c r="B224" s="3" t="s">
        <v>99</v>
      </c>
      <c r="C224" s="3" t="s">
        <v>100</v>
      </c>
      <c r="G224" s="3" t="s">
        <v>553</v>
      </c>
      <c r="H224" s="3">
        <v>0.1</v>
      </c>
      <c r="I224" s="3">
        <v>0.3</v>
      </c>
    </row>
    <row r="225" spans="1:9" s="3" customFormat="1" x14ac:dyDescent="0.25">
      <c r="A225" s="3" t="s">
        <v>537</v>
      </c>
      <c r="B225" s="3" t="s">
        <v>99</v>
      </c>
      <c r="C225" s="3" t="s">
        <v>100</v>
      </c>
      <c r="G225" s="3" t="s">
        <v>556</v>
      </c>
      <c r="H225" s="3">
        <v>0.1</v>
      </c>
      <c r="I225" s="3">
        <v>0.2</v>
      </c>
    </row>
    <row r="226" spans="1:9" s="3" customFormat="1" x14ac:dyDescent="0.25">
      <c r="A226" s="3" t="s">
        <v>537</v>
      </c>
      <c r="B226" s="3" t="s">
        <v>99</v>
      </c>
      <c r="C226" s="3" t="s">
        <v>100</v>
      </c>
      <c r="G226" s="3" t="s">
        <v>550</v>
      </c>
      <c r="H226" s="3">
        <v>0.1</v>
      </c>
      <c r="I226" s="3">
        <v>0.2</v>
      </c>
    </row>
    <row r="227" spans="1:9" s="3" customFormat="1" x14ac:dyDescent="0.25">
      <c r="A227" s="3" t="s">
        <v>537</v>
      </c>
      <c r="B227" s="3" t="s">
        <v>99</v>
      </c>
      <c r="C227" s="3" t="s">
        <v>100</v>
      </c>
      <c r="G227" s="3" t="s">
        <v>558</v>
      </c>
      <c r="H227" s="3">
        <v>0.1</v>
      </c>
      <c r="I227" s="3">
        <v>0.2</v>
      </c>
    </row>
    <row r="228" spans="1:9" s="3" customFormat="1" x14ac:dyDescent="0.25">
      <c r="A228" s="3" t="s">
        <v>537</v>
      </c>
      <c r="B228" s="3" t="s">
        <v>99</v>
      </c>
      <c r="C228" s="3" t="s">
        <v>100</v>
      </c>
      <c r="G228" s="3" t="s">
        <v>557</v>
      </c>
      <c r="H228" s="3">
        <v>0</v>
      </c>
      <c r="I228" s="3">
        <v>0.1</v>
      </c>
    </row>
    <row r="229" spans="1:9" s="3" customFormat="1" x14ac:dyDescent="0.25">
      <c r="A229" s="3" t="s">
        <v>537</v>
      </c>
      <c r="B229" s="3" t="s">
        <v>99</v>
      </c>
      <c r="C229" s="3" t="s">
        <v>100</v>
      </c>
      <c r="G229" s="3" t="s">
        <v>559</v>
      </c>
      <c r="H229" s="3">
        <v>0</v>
      </c>
      <c r="I229" s="3">
        <v>0.1</v>
      </c>
    </row>
    <row r="230" spans="1:9" s="3" customFormat="1" x14ac:dyDescent="0.25">
      <c r="A230" s="3" t="s">
        <v>537</v>
      </c>
      <c r="B230" s="3" t="s">
        <v>99</v>
      </c>
      <c r="C230" s="3" t="s">
        <v>100</v>
      </c>
      <c r="G230" s="3" t="s">
        <v>560</v>
      </c>
      <c r="H230" s="3">
        <v>0</v>
      </c>
      <c r="I230" s="3">
        <v>0</v>
      </c>
    </row>
    <row r="231" spans="1:9" s="3" customFormat="1" x14ac:dyDescent="0.25">
      <c r="A231" s="3" t="s">
        <v>537</v>
      </c>
      <c r="B231" s="3" t="s">
        <v>99</v>
      </c>
      <c r="C231" s="3" t="s">
        <v>100</v>
      </c>
      <c r="G231" s="3" t="s">
        <v>561</v>
      </c>
      <c r="H231" s="3">
        <v>0</v>
      </c>
      <c r="I231" s="3">
        <v>0</v>
      </c>
    </row>
    <row r="232" spans="1:9" s="3" customFormat="1" x14ac:dyDescent="0.25">
      <c r="A232" s="3" t="s">
        <v>537</v>
      </c>
      <c r="B232" s="3" t="s">
        <v>101</v>
      </c>
      <c r="C232" s="3" t="s">
        <v>102</v>
      </c>
      <c r="D232" s="3">
        <v>65.9</v>
      </c>
      <c r="E232" s="3">
        <v>37.5</v>
      </c>
      <c r="F232" s="3">
        <v>28.4</v>
      </c>
      <c r="G232" s="3" t="s">
        <v>540</v>
      </c>
      <c r="H232" s="3">
        <v>10.4</v>
      </c>
      <c r="I232" s="3">
        <v>36.5</v>
      </c>
    </row>
    <row r="233" spans="1:9" s="3" customFormat="1" x14ac:dyDescent="0.25">
      <c r="A233" s="3" t="s">
        <v>537</v>
      </c>
      <c r="B233" s="3" t="s">
        <v>101</v>
      </c>
      <c r="C233" s="3" t="s">
        <v>102</v>
      </c>
      <c r="G233" s="3" t="s">
        <v>539</v>
      </c>
      <c r="H233" s="3">
        <v>7.9</v>
      </c>
      <c r="I233" s="3">
        <v>28</v>
      </c>
    </row>
    <row r="234" spans="1:9" s="3" customFormat="1" x14ac:dyDescent="0.25">
      <c r="A234" s="3" t="s">
        <v>537</v>
      </c>
      <c r="B234" s="3" t="s">
        <v>101</v>
      </c>
      <c r="C234" s="3" t="s">
        <v>102</v>
      </c>
      <c r="G234" s="3" t="s">
        <v>541</v>
      </c>
      <c r="H234" s="3">
        <v>2</v>
      </c>
      <c r="I234" s="3">
        <v>7.1</v>
      </c>
    </row>
    <row r="235" spans="1:9" s="3" customFormat="1" x14ac:dyDescent="0.25">
      <c r="A235" s="3" t="s">
        <v>537</v>
      </c>
      <c r="B235" s="3" t="s">
        <v>101</v>
      </c>
      <c r="C235" s="3" t="s">
        <v>102</v>
      </c>
      <c r="G235" s="3" t="s">
        <v>542</v>
      </c>
      <c r="H235" s="3">
        <v>1.7</v>
      </c>
      <c r="I235" s="3">
        <v>6.1</v>
      </c>
    </row>
    <row r="236" spans="1:9" s="3" customFormat="1" x14ac:dyDescent="0.25">
      <c r="A236" s="3" t="s">
        <v>537</v>
      </c>
      <c r="B236" s="3" t="s">
        <v>101</v>
      </c>
      <c r="C236" s="3" t="s">
        <v>102</v>
      </c>
      <c r="G236" s="3" t="s">
        <v>543</v>
      </c>
      <c r="H236" s="3">
        <v>1.7</v>
      </c>
      <c r="I236" s="3">
        <v>5.9</v>
      </c>
    </row>
    <row r="237" spans="1:9" s="3" customFormat="1" x14ac:dyDescent="0.25">
      <c r="A237" s="3" t="s">
        <v>537</v>
      </c>
      <c r="B237" s="3" t="s">
        <v>101</v>
      </c>
      <c r="C237" s="3" t="s">
        <v>102</v>
      </c>
      <c r="G237" s="3" t="s">
        <v>544</v>
      </c>
      <c r="H237" s="3">
        <v>1.5</v>
      </c>
      <c r="I237" s="3">
        <v>5.2</v>
      </c>
    </row>
    <row r="238" spans="1:9" s="3" customFormat="1" x14ac:dyDescent="0.25">
      <c r="A238" s="3" t="s">
        <v>537</v>
      </c>
      <c r="B238" s="3" t="s">
        <v>101</v>
      </c>
      <c r="C238" s="3" t="s">
        <v>102</v>
      </c>
      <c r="G238" s="3" t="s">
        <v>546</v>
      </c>
      <c r="H238" s="3">
        <v>0.8</v>
      </c>
      <c r="I238" s="3">
        <v>2.9</v>
      </c>
    </row>
    <row r="239" spans="1:9" s="3" customFormat="1" x14ac:dyDescent="0.25">
      <c r="A239" s="3" t="s">
        <v>537</v>
      </c>
      <c r="B239" s="3" t="s">
        <v>101</v>
      </c>
      <c r="C239" s="3" t="s">
        <v>102</v>
      </c>
      <c r="G239" s="3" t="s">
        <v>547</v>
      </c>
      <c r="H239" s="3">
        <v>0.4</v>
      </c>
      <c r="I239" s="3">
        <v>1.3</v>
      </c>
    </row>
    <row r="240" spans="1:9" s="3" customFormat="1" x14ac:dyDescent="0.25">
      <c r="A240" s="3" t="s">
        <v>537</v>
      </c>
      <c r="B240" s="3" t="s">
        <v>101</v>
      </c>
      <c r="C240" s="3" t="s">
        <v>102</v>
      </c>
      <c r="G240" s="3" t="s">
        <v>549</v>
      </c>
      <c r="H240" s="3">
        <v>0.3</v>
      </c>
      <c r="I240" s="3">
        <v>1.2</v>
      </c>
    </row>
    <row r="241" spans="1:9" s="3" customFormat="1" x14ac:dyDescent="0.25">
      <c r="A241" s="3" t="s">
        <v>537</v>
      </c>
      <c r="B241" s="3" t="s">
        <v>101</v>
      </c>
      <c r="C241" s="3" t="s">
        <v>102</v>
      </c>
      <c r="G241" s="3" t="s">
        <v>551</v>
      </c>
      <c r="H241" s="3">
        <v>0.3</v>
      </c>
      <c r="I241" s="3">
        <v>1</v>
      </c>
    </row>
    <row r="242" spans="1:9" s="3" customFormat="1" x14ac:dyDescent="0.25">
      <c r="A242" s="3" t="s">
        <v>537</v>
      </c>
      <c r="B242" s="3" t="s">
        <v>101</v>
      </c>
      <c r="C242" s="3" t="s">
        <v>102</v>
      </c>
      <c r="G242" s="3" t="s">
        <v>545</v>
      </c>
      <c r="H242" s="3">
        <v>0.3</v>
      </c>
      <c r="I242" s="3">
        <v>0.9</v>
      </c>
    </row>
    <row r="243" spans="1:9" s="3" customFormat="1" x14ac:dyDescent="0.25">
      <c r="A243" s="3" t="s">
        <v>537</v>
      </c>
      <c r="B243" s="3" t="s">
        <v>101</v>
      </c>
      <c r="C243" s="3" t="s">
        <v>102</v>
      </c>
      <c r="G243" s="3" t="s">
        <v>552</v>
      </c>
      <c r="H243" s="3">
        <v>0.2</v>
      </c>
      <c r="I243" s="3">
        <v>0.7</v>
      </c>
    </row>
    <row r="244" spans="1:9" s="3" customFormat="1" x14ac:dyDescent="0.25">
      <c r="A244" s="3" t="s">
        <v>537</v>
      </c>
      <c r="B244" s="3" t="s">
        <v>101</v>
      </c>
      <c r="C244" s="3" t="s">
        <v>102</v>
      </c>
      <c r="G244" s="3" t="s">
        <v>548</v>
      </c>
      <c r="H244" s="3">
        <v>0.2</v>
      </c>
      <c r="I244" s="3">
        <v>0.7</v>
      </c>
    </row>
    <row r="245" spans="1:9" s="3" customFormat="1" x14ac:dyDescent="0.25">
      <c r="A245" s="3" t="s">
        <v>537</v>
      </c>
      <c r="B245" s="3" t="s">
        <v>101</v>
      </c>
      <c r="C245" s="3" t="s">
        <v>102</v>
      </c>
      <c r="G245" s="3" t="s">
        <v>553</v>
      </c>
      <c r="H245" s="3">
        <v>0.2</v>
      </c>
      <c r="I245" s="3">
        <v>0.6</v>
      </c>
    </row>
    <row r="246" spans="1:9" s="3" customFormat="1" x14ac:dyDescent="0.25">
      <c r="A246" s="3" t="s">
        <v>537</v>
      </c>
      <c r="B246" s="3" t="s">
        <v>101</v>
      </c>
      <c r="C246" s="3" t="s">
        <v>102</v>
      </c>
      <c r="G246" s="3" t="s">
        <v>550</v>
      </c>
      <c r="H246" s="3">
        <v>0.1</v>
      </c>
      <c r="I246" s="3">
        <v>0.3</v>
      </c>
    </row>
    <row r="247" spans="1:9" s="3" customFormat="1" x14ac:dyDescent="0.25">
      <c r="A247" s="3" t="s">
        <v>537</v>
      </c>
      <c r="B247" s="3" t="s">
        <v>101</v>
      </c>
      <c r="C247" s="3" t="s">
        <v>102</v>
      </c>
      <c r="G247" s="3" t="s">
        <v>554</v>
      </c>
      <c r="H247" s="3">
        <v>0.1</v>
      </c>
      <c r="I247" s="3">
        <v>0.3</v>
      </c>
    </row>
    <row r="248" spans="1:9" s="3" customFormat="1" x14ac:dyDescent="0.25">
      <c r="A248" s="3" t="s">
        <v>537</v>
      </c>
      <c r="B248" s="3" t="s">
        <v>101</v>
      </c>
      <c r="C248" s="3" t="s">
        <v>102</v>
      </c>
      <c r="G248" s="3" t="s">
        <v>556</v>
      </c>
      <c r="H248" s="3">
        <v>0.1</v>
      </c>
      <c r="I248" s="3">
        <v>0.2</v>
      </c>
    </row>
    <row r="249" spans="1:9" s="3" customFormat="1" x14ac:dyDescent="0.25">
      <c r="A249" s="3" t="s">
        <v>537</v>
      </c>
      <c r="B249" s="3" t="s">
        <v>101</v>
      </c>
      <c r="C249" s="3" t="s">
        <v>102</v>
      </c>
      <c r="G249" s="3" t="s">
        <v>558</v>
      </c>
      <c r="H249" s="3">
        <v>0.1</v>
      </c>
      <c r="I249" s="3">
        <v>0.2</v>
      </c>
    </row>
    <row r="250" spans="1:9" s="3" customFormat="1" x14ac:dyDescent="0.25">
      <c r="A250" s="3" t="s">
        <v>537</v>
      </c>
      <c r="B250" s="3" t="s">
        <v>101</v>
      </c>
      <c r="C250" s="3" t="s">
        <v>102</v>
      </c>
      <c r="G250" s="3" t="s">
        <v>555</v>
      </c>
      <c r="H250" s="3">
        <v>0.1</v>
      </c>
      <c r="I250" s="3">
        <v>0.2</v>
      </c>
    </row>
    <row r="251" spans="1:9" s="3" customFormat="1" x14ac:dyDescent="0.25">
      <c r="A251" s="3" t="s">
        <v>537</v>
      </c>
      <c r="B251" s="3" t="s">
        <v>101</v>
      </c>
      <c r="C251" s="3" t="s">
        <v>102</v>
      </c>
      <c r="G251" s="3" t="s">
        <v>560</v>
      </c>
      <c r="H251" s="3">
        <v>0.1</v>
      </c>
      <c r="I251" s="3">
        <v>0.2</v>
      </c>
    </row>
    <row r="252" spans="1:9" s="3" customFormat="1" x14ac:dyDescent="0.25">
      <c r="A252" s="3" t="s">
        <v>537</v>
      </c>
      <c r="B252" s="3" t="s">
        <v>101</v>
      </c>
      <c r="C252" s="3" t="s">
        <v>102</v>
      </c>
      <c r="G252" s="3" t="s">
        <v>557</v>
      </c>
      <c r="H252" s="3">
        <v>0</v>
      </c>
      <c r="I252" s="3">
        <v>0.1</v>
      </c>
    </row>
    <row r="253" spans="1:9" s="3" customFormat="1" x14ac:dyDescent="0.25">
      <c r="A253" s="3" t="s">
        <v>537</v>
      </c>
      <c r="B253" s="3" t="s">
        <v>101</v>
      </c>
      <c r="C253" s="3" t="s">
        <v>102</v>
      </c>
      <c r="G253" s="3" t="s">
        <v>559</v>
      </c>
      <c r="H253" s="3">
        <v>0</v>
      </c>
      <c r="I253" s="3">
        <v>0</v>
      </c>
    </row>
    <row r="254" spans="1:9" s="3" customFormat="1" x14ac:dyDescent="0.25">
      <c r="A254" s="3" t="s">
        <v>537</v>
      </c>
      <c r="B254" s="3" t="s">
        <v>101</v>
      </c>
      <c r="C254" s="3" t="s">
        <v>102</v>
      </c>
      <c r="G254" s="3" t="s">
        <v>561</v>
      </c>
      <c r="H254" s="3">
        <v>0</v>
      </c>
      <c r="I254" s="3">
        <v>0</v>
      </c>
    </row>
    <row r="255" spans="1:9" s="3" customFormat="1" x14ac:dyDescent="0.25">
      <c r="A255" s="3" t="s">
        <v>537</v>
      </c>
      <c r="B255" s="3" t="s">
        <v>103</v>
      </c>
      <c r="C255" s="3" t="s">
        <v>104</v>
      </c>
      <c r="D255" s="3">
        <v>231.5</v>
      </c>
      <c r="E255" s="3">
        <v>165.2</v>
      </c>
      <c r="F255" s="3">
        <v>66.3</v>
      </c>
      <c r="G255" s="3" t="s">
        <v>539</v>
      </c>
      <c r="H255" s="3">
        <v>20</v>
      </c>
      <c r="I255" s="3">
        <v>30.2</v>
      </c>
    </row>
    <row r="256" spans="1:9" s="3" customFormat="1" x14ac:dyDescent="0.25">
      <c r="A256" s="3" t="s">
        <v>537</v>
      </c>
      <c r="B256" s="3" t="s">
        <v>103</v>
      </c>
      <c r="C256" s="3" t="s">
        <v>104</v>
      </c>
      <c r="G256" s="3" t="s">
        <v>540</v>
      </c>
      <c r="H256" s="3">
        <v>10</v>
      </c>
      <c r="I256" s="3">
        <v>15</v>
      </c>
    </row>
    <row r="257" spans="1:9" s="3" customFormat="1" x14ac:dyDescent="0.25">
      <c r="A257" s="3" t="s">
        <v>537</v>
      </c>
      <c r="B257" s="3" t="s">
        <v>103</v>
      </c>
      <c r="C257" s="3" t="s">
        <v>104</v>
      </c>
      <c r="G257" s="3" t="s">
        <v>550</v>
      </c>
      <c r="H257" s="3">
        <v>4.9</v>
      </c>
      <c r="I257" s="3">
        <v>7.4</v>
      </c>
    </row>
    <row r="258" spans="1:9" s="3" customFormat="1" x14ac:dyDescent="0.25">
      <c r="A258" s="3" t="s">
        <v>537</v>
      </c>
      <c r="B258" s="3" t="s">
        <v>103</v>
      </c>
      <c r="C258" s="3" t="s">
        <v>104</v>
      </c>
      <c r="G258" s="3" t="s">
        <v>549</v>
      </c>
      <c r="H258" s="3">
        <v>4.6</v>
      </c>
      <c r="I258" s="3">
        <v>6.9</v>
      </c>
    </row>
    <row r="259" spans="1:9" s="3" customFormat="1" x14ac:dyDescent="0.25">
      <c r="A259" s="3" t="s">
        <v>537</v>
      </c>
      <c r="B259" s="3" t="s">
        <v>103</v>
      </c>
      <c r="C259" s="3" t="s">
        <v>104</v>
      </c>
      <c r="G259" s="3" t="s">
        <v>544</v>
      </c>
      <c r="H259" s="3">
        <v>4</v>
      </c>
      <c r="I259" s="3">
        <v>6</v>
      </c>
    </row>
    <row r="260" spans="1:9" s="3" customFormat="1" x14ac:dyDescent="0.25">
      <c r="A260" s="3" t="s">
        <v>537</v>
      </c>
      <c r="B260" s="3" t="s">
        <v>103</v>
      </c>
      <c r="C260" s="3" t="s">
        <v>104</v>
      </c>
      <c r="G260" s="3" t="s">
        <v>541</v>
      </c>
      <c r="H260" s="3">
        <v>4</v>
      </c>
      <c r="I260" s="3">
        <v>6</v>
      </c>
    </row>
    <row r="261" spans="1:9" s="3" customFormat="1" x14ac:dyDescent="0.25">
      <c r="A261" s="3" t="s">
        <v>537</v>
      </c>
      <c r="B261" s="3" t="s">
        <v>103</v>
      </c>
      <c r="C261" s="3" t="s">
        <v>104</v>
      </c>
      <c r="G261" s="3" t="s">
        <v>547</v>
      </c>
      <c r="H261" s="3">
        <v>3.9</v>
      </c>
      <c r="I261" s="3">
        <v>5.9</v>
      </c>
    </row>
    <row r="262" spans="1:9" s="3" customFormat="1" x14ac:dyDescent="0.25">
      <c r="A262" s="3" t="s">
        <v>537</v>
      </c>
      <c r="B262" s="3" t="s">
        <v>103</v>
      </c>
      <c r="C262" s="3" t="s">
        <v>104</v>
      </c>
      <c r="G262" s="3" t="s">
        <v>545</v>
      </c>
      <c r="H262" s="3">
        <v>3.6</v>
      </c>
      <c r="I262" s="3">
        <v>5.4</v>
      </c>
    </row>
    <row r="263" spans="1:9" s="3" customFormat="1" x14ac:dyDescent="0.25">
      <c r="A263" s="3" t="s">
        <v>537</v>
      </c>
      <c r="B263" s="3" t="s">
        <v>103</v>
      </c>
      <c r="C263" s="3" t="s">
        <v>104</v>
      </c>
      <c r="G263" s="3" t="s">
        <v>543</v>
      </c>
      <c r="H263" s="3">
        <v>2.3</v>
      </c>
      <c r="I263" s="3">
        <v>3.5</v>
      </c>
    </row>
    <row r="264" spans="1:9" s="3" customFormat="1" x14ac:dyDescent="0.25">
      <c r="A264" s="3" t="s">
        <v>537</v>
      </c>
      <c r="B264" s="3" t="s">
        <v>103</v>
      </c>
      <c r="C264" s="3" t="s">
        <v>104</v>
      </c>
      <c r="G264" s="3" t="s">
        <v>546</v>
      </c>
      <c r="H264" s="3">
        <v>2.1</v>
      </c>
      <c r="I264" s="3">
        <v>3.2</v>
      </c>
    </row>
    <row r="265" spans="1:9" s="3" customFormat="1" x14ac:dyDescent="0.25">
      <c r="A265" s="3" t="s">
        <v>537</v>
      </c>
      <c r="B265" s="3" t="s">
        <v>103</v>
      </c>
      <c r="C265" s="3" t="s">
        <v>104</v>
      </c>
      <c r="G265" s="3" t="s">
        <v>553</v>
      </c>
      <c r="H265" s="3">
        <v>1.6</v>
      </c>
      <c r="I265" s="3">
        <v>2.4</v>
      </c>
    </row>
    <row r="266" spans="1:9" s="3" customFormat="1" x14ac:dyDescent="0.25">
      <c r="A266" s="3" t="s">
        <v>537</v>
      </c>
      <c r="B266" s="3" t="s">
        <v>103</v>
      </c>
      <c r="C266" s="3" t="s">
        <v>104</v>
      </c>
      <c r="G266" s="3" t="s">
        <v>552</v>
      </c>
      <c r="H266" s="3">
        <v>1.3</v>
      </c>
      <c r="I266" s="3">
        <v>1.9</v>
      </c>
    </row>
    <row r="267" spans="1:9" s="3" customFormat="1" x14ac:dyDescent="0.25">
      <c r="A267" s="3" t="s">
        <v>537</v>
      </c>
      <c r="B267" s="3" t="s">
        <v>103</v>
      </c>
      <c r="C267" s="3" t="s">
        <v>104</v>
      </c>
      <c r="G267" s="3" t="s">
        <v>548</v>
      </c>
      <c r="H267" s="3">
        <v>1.1</v>
      </c>
      <c r="I267" s="3">
        <v>1.6</v>
      </c>
    </row>
    <row r="268" spans="1:9" s="3" customFormat="1" x14ac:dyDescent="0.25">
      <c r="A268" s="3" t="s">
        <v>537</v>
      </c>
      <c r="B268" s="3" t="s">
        <v>103</v>
      </c>
      <c r="C268" s="3" t="s">
        <v>104</v>
      </c>
      <c r="G268" s="3" t="s">
        <v>557</v>
      </c>
      <c r="H268" s="3">
        <v>1</v>
      </c>
      <c r="I268" s="3">
        <v>1.5</v>
      </c>
    </row>
    <row r="269" spans="1:9" s="3" customFormat="1" x14ac:dyDescent="0.25">
      <c r="A269" s="3" t="s">
        <v>537</v>
      </c>
      <c r="B269" s="3" t="s">
        <v>103</v>
      </c>
      <c r="C269" s="3" t="s">
        <v>104</v>
      </c>
      <c r="G269" s="3" t="s">
        <v>551</v>
      </c>
      <c r="H269" s="3">
        <v>0.9</v>
      </c>
      <c r="I269" s="3">
        <v>1.4</v>
      </c>
    </row>
    <row r="270" spans="1:9" s="3" customFormat="1" x14ac:dyDescent="0.25">
      <c r="A270" s="3" t="s">
        <v>537</v>
      </c>
      <c r="B270" s="3" t="s">
        <v>103</v>
      </c>
      <c r="C270" s="3" t="s">
        <v>104</v>
      </c>
      <c r="G270" s="3" t="s">
        <v>558</v>
      </c>
      <c r="H270" s="3">
        <v>0.6</v>
      </c>
      <c r="I270" s="3">
        <v>0.9</v>
      </c>
    </row>
    <row r="271" spans="1:9" s="3" customFormat="1" x14ac:dyDescent="0.25">
      <c r="A271" s="3" t="s">
        <v>537</v>
      </c>
      <c r="B271" s="3" t="s">
        <v>103</v>
      </c>
      <c r="C271" s="3" t="s">
        <v>104</v>
      </c>
      <c r="G271" s="3" t="s">
        <v>556</v>
      </c>
      <c r="H271" s="3">
        <v>0.5</v>
      </c>
      <c r="I271" s="3">
        <v>0.8</v>
      </c>
    </row>
    <row r="272" spans="1:9" s="3" customFormat="1" x14ac:dyDescent="0.25">
      <c r="A272" s="3" t="s">
        <v>537</v>
      </c>
      <c r="B272" s="3" t="s">
        <v>103</v>
      </c>
      <c r="C272" s="3" t="s">
        <v>104</v>
      </c>
      <c r="G272" s="3" t="s">
        <v>555</v>
      </c>
      <c r="H272" s="3">
        <v>0.3</v>
      </c>
      <c r="I272" s="3">
        <v>0.4</v>
      </c>
    </row>
    <row r="273" spans="1:9" s="3" customFormat="1" x14ac:dyDescent="0.25">
      <c r="A273" s="3" t="s">
        <v>537</v>
      </c>
      <c r="B273" s="3" t="s">
        <v>103</v>
      </c>
      <c r="C273" s="3" t="s">
        <v>104</v>
      </c>
      <c r="G273" s="3" t="s">
        <v>554</v>
      </c>
      <c r="H273" s="3">
        <v>0.2</v>
      </c>
      <c r="I273" s="3">
        <v>0.3</v>
      </c>
    </row>
    <row r="274" spans="1:9" s="3" customFormat="1" x14ac:dyDescent="0.25">
      <c r="A274" s="3" t="s">
        <v>537</v>
      </c>
      <c r="B274" s="3" t="s">
        <v>103</v>
      </c>
      <c r="C274" s="3" t="s">
        <v>104</v>
      </c>
      <c r="G274" s="3" t="s">
        <v>560</v>
      </c>
      <c r="H274" s="3">
        <v>0.1</v>
      </c>
      <c r="I274" s="3">
        <v>0.1</v>
      </c>
    </row>
    <row r="275" spans="1:9" s="3" customFormat="1" x14ac:dyDescent="0.25">
      <c r="A275" s="3" t="s">
        <v>537</v>
      </c>
      <c r="B275" s="3" t="s">
        <v>103</v>
      </c>
      <c r="C275" s="3" t="s">
        <v>104</v>
      </c>
      <c r="G275" s="3" t="s">
        <v>561</v>
      </c>
      <c r="H275" s="3">
        <v>0</v>
      </c>
      <c r="I275" s="3">
        <v>0.1</v>
      </c>
    </row>
    <row r="276" spans="1:9" s="3" customFormat="1" x14ac:dyDescent="0.25">
      <c r="A276" s="3" t="s">
        <v>537</v>
      </c>
      <c r="B276" s="3" t="s">
        <v>103</v>
      </c>
      <c r="C276" s="3" t="s">
        <v>104</v>
      </c>
      <c r="G276" s="3" t="s">
        <v>559</v>
      </c>
      <c r="H276" s="3">
        <v>0</v>
      </c>
      <c r="I276" s="3">
        <v>0.1</v>
      </c>
    </row>
    <row r="277" spans="1:9" s="3" customFormat="1" x14ac:dyDescent="0.25">
      <c r="A277" s="3" t="s">
        <v>537</v>
      </c>
      <c r="B277" s="3" t="s">
        <v>103</v>
      </c>
      <c r="C277" s="3" t="s">
        <v>104</v>
      </c>
      <c r="G277" s="3" t="s">
        <v>542</v>
      </c>
      <c r="H277" s="3">
        <v>-0.7</v>
      </c>
      <c r="I277" s="3">
        <v>-1</v>
      </c>
    </row>
    <row r="278" spans="1:9" s="3" customFormat="1" x14ac:dyDescent="0.25">
      <c r="A278" s="3" t="s">
        <v>537</v>
      </c>
      <c r="B278" s="3" t="s">
        <v>105</v>
      </c>
      <c r="C278" s="3" t="s">
        <v>106</v>
      </c>
      <c r="D278" s="3">
        <v>163.5</v>
      </c>
      <c r="E278" s="3">
        <v>106.1</v>
      </c>
      <c r="F278" s="3">
        <v>57.3</v>
      </c>
      <c r="G278" s="3" t="s">
        <v>540</v>
      </c>
      <c r="H278" s="3">
        <v>17</v>
      </c>
      <c r="I278" s="3">
        <v>29.6</v>
      </c>
    </row>
    <row r="279" spans="1:9" s="3" customFormat="1" x14ac:dyDescent="0.25">
      <c r="A279" s="3" t="s">
        <v>537</v>
      </c>
      <c r="B279" s="3" t="s">
        <v>105</v>
      </c>
      <c r="C279" s="3" t="s">
        <v>106</v>
      </c>
      <c r="G279" s="3" t="s">
        <v>539</v>
      </c>
      <c r="H279" s="3">
        <v>14.9</v>
      </c>
      <c r="I279" s="3">
        <v>26</v>
      </c>
    </row>
    <row r="280" spans="1:9" s="3" customFormat="1" x14ac:dyDescent="0.25">
      <c r="A280" s="3" t="s">
        <v>537</v>
      </c>
      <c r="B280" s="3" t="s">
        <v>105</v>
      </c>
      <c r="C280" s="3" t="s">
        <v>106</v>
      </c>
      <c r="G280" s="3" t="s">
        <v>542</v>
      </c>
      <c r="H280" s="3">
        <v>6.7</v>
      </c>
      <c r="I280" s="3">
        <v>11.7</v>
      </c>
    </row>
    <row r="281" spans="1:9" s="3" customFormat="1" x14ac:dyDescent="0.25">
      <c r="A281" s="3" t="s">
        <v>537</v>
      </c>
      <c r="B281" s="3" t="s">
        <v>105</v>
      </c>
      <c r="C281" s="3" t="s">
        <v>106</v>
      </c>
      <c r="G281" s="3" t="s">
        <v>541</v>
      </c>
      <c r="H281" s="3">
        <v>4</v>
      </c>
      <c r="I281" s="3">
        <v>7.1</v>
      </c>
    </row>
    <row r="282" spans="1:9" s="3" customFormat="1" x14ac:dyDescent="0.25">
      <c r="A282" s="3" t="s">
        <v>537</v>
      </c>
      <c r="B282" s="3" t="s">
        <v>105</v>
      </c>
      <c r="C282" s="3" t="s">
        <v>106</v>
      </c>
      <c r="G282" s="3" t="s">
        <v>543</v>
      </c>
      <c r="H282" s="3">
        <v>3.9</v>
      </c>
      <c r="I282" s="3">
        <v>6.9</v>
      </c>
    </row>
    <row r="283" spans="1:9" s="3" customFormat="1" x14ac:dyDescent="0.25">
      <c r="A283" s="3" t="s">
        <v>537</v>
      </c>
      <c r="B283" s="3" t="s">
        <v>105</v>
      </c>
      <c r="C283" s="3" t="s">
        <v>106</v>
      </c>
      <c r="G283" s="3" t="s">
        <v>544</v>
      </c>
      <c r="H283" s="3">
        <v>3.9</v>
      </c>
      <c r="I283" s="3">
        <v>6.7</v>
      </c>
    </row>
    <row r="284" spans="1:9" s="3" customFormat="1" x14ac:dyDescent="0.25">
      <c r="A284" s="3" t="s">
        <v>537</v>
      </c>
      <c r="B284" s="3" t="s">
        <v>105</v>
      </c>
      <c r="C284" s="3" t="s">
        <v>106</v>
      </c>
      <c r="G284" s="3" t="s">
        <v>545</v>
      </c>
      <c r="H284" s="3">
        <v>1.5</v>
      </c>
      <c r="I284" s="3">
        <v>2.7</v>
      </c>
    </row>
    <row r="285" spans="1:9" s="3" customFormat="1" x14ac:dyDescent="0.25">
      <c r="A285" s="3" t="s">
        <v>537</v>
      </c>
      <c r="B285" s="3" t="s">
        <v>105</v>
      </c>
      <c r="C285" s="3" t="s">
        <v>106</v>
      </c>
      <c r="G285" s="3" t="s">
        <v>547</v>
      </c>
      <c r="H285" s="3">
        <v>0.8</v>
      </c>
      <c r="I285" s="3">
        <v>1.4</v>
      </c>
    </row>
    <row r="286" spans="1:9" s="3" customFormat="1" x14ac:dyDescent="0.25">
      <c r="A286" s="3" t="s">
        <v>537</v>
      </c>
      <c r="B286" s="3" t="s">
        <v>105</v>
      </c>
      <c r="C286" s="3" t="s">
        <v>106</v>
      </c>
      <c r="G286" s="3" t="s">
        <v>552</v>
      </c>
      <c r="H286" s="3">
        <v>0.8</v>
      </c>
      <c r="I286" s="3">
        <v>1.4</v>
      </c>
    </row>
    <row r="287" spans="1:9" s="3" customFormat="1" x14ac:dyDescent="0.25">
      <c r="A287" s="3" t="s">
        <v>537</v>
      </c>
      <c r="B287" s="3" t="s">
        <v>105</v>
      </c>
      <c r="C287" s="3" t="s">
        <v>106</v>
      </c>
      <c r="G287" s="3" t="s">
        <v>549</v>
      </c>
      <c r="H287" s="3">
        <v>0.8</v>
      </c>
      <c r="I287" s="3">
        <v>1.4</v>
      </c>
    </row>
    <row r="288" spans="1:9" s="3" customFormat="1" x14ac:dyDescent="0.25">
      <c r="A288" s="3" t="s">
        <v>537</v>
      </c>
      <c r="B288" s="3" t="s">
        <v>105</v>
      </c>
      <c r="C288" s="3" t="s">
        <v>106</v>
      </c>
      <c r="G288" s="3" t="s">
        <v>546</v>
      </c>
      <c r="H288" s="3">
        <v>0.6</v>
      </c>
      <c r="I288" s="3">
        <v>1</v>
      </c>
    </row>
    <row r="289" spans="1:9" s="3" customFormat="1" x14ac:dyDescent="0.25">
      <c r="A289" s="3" t="s">
        <v>537</v>
      </c>
      <c r="B289" s="3" t="s">
        <v>105</v>
      </c>
      <c r="C289" s="3" t="s">
        <v>106</v>
      </c>
      <c r="G289" s="3" t="s">
        <v>548</v>
      </c>
      <c r="H289" s="3">
        <v>0.5</v>
      </c>
      <c r="I289" s="3">
        <v>0.9</v>
      </c>
    </row>
    <row r="290" spans="1:9" s="3" customFormat="1" x14ac:dyDescent="0.25">
      <c r="A290" s="3" t="s">
        <v>537</v>
      </c>
      <c r="B290" s="3" t="s">
        <v>105</v>
      </c>
      <c r="C290" s="3" t="s">
        <v>106</v>
      </c>
      <c r="G290" s="3" t="s">
        <v>551</v>
      </c>
      <c r="H290" s="3">
        <v>0.5</v>
      </c>
      <c r="I290" s="3">
        <v>0.9</v>
      </c>
    </row>
    <row r="291" spans="1:9" s="3" customFormat="1" x14ac:dyDescent="0.25">
      <c r="A291" s="3" t="s">
        <v>537</v>
      </c>
      <c r="B291" s="3" t="s">
        <v>105</v>
      </c>
      <c r="C291" s="3" t="s">
        <v>106</v>
      </c>
      <c r="G291" s="3" t="s">
        <v>550</v>
      </c>
      <c r="H291" s="3">
        <v>0.2</v>
      </c>
      <c r="I291" s="3">
        <v>0.4</v>
      </c>
    </row>
    <row r="292" spans="1:9" s="3" customFormat="1" x14ac:dyDescent="0.25">
      <c r="A292" s="3" t="s">
        <v>537</v>
      </c>
      <c r="B292" s="3" t="s">
        <v>105</v>
      </c>
      <c r="C292" s="3" t="s">
        <v>106</v>
      </c>
      <c r="G292" s="3" t="s">
        <v>554</v>
      </c>
      <c r="H292" s="3">
        <v>0.2</v>
      </c>
      <c r="I292" s="3">
        <v>0.4</v>
      </c>
    </row>
    <row r="293" spans="1:9" s="3" customFormat="1" x14ac:dyDescent="0.25">
      <c r="A293" s="3" t="s">
        <v>537</v>
      </c>
      <c r="B293" s="3" t="s">
        <v>105</v>
      </c>
      <c r="C293" s="3" t="s">
        <v>106</v>
      </c>
      <c r="G293" s="3" t="s">
        <v>553</v>
      </c>
      <c r="H293" s="3">
        <v>0.2</v>
      </c>
      <c r="I293" s="3">
        <v>0.3</v>
      </c>
    </row>
    <row r="294" spans="1:9" s="3" customFormat="1" x14ac:dyDescent="0.25">
      <c r="A294" s="3" t="s">
        <v>537</v>
      </c>
      <c r="B294" s="3" t="s">
        <v>105</v>
      </c>
      <c r="C294" s="3" t="s">
        <v>106</v>
      </c>
      <c r="G294" s="3" t="s">
        <v>558</v>
      </c>
      <c r="H294" s="3">
        <v>0.2</v>
      </c>
      <c r="I294" s="3">
        <v>0.3</v>
      </c>
    </row>
    <row r="295" spans="1:9" s="3" customFormat="1" x14ac:dyDescent="0.25">
      <c r="A295" s="3" t="s">
        <v>537</v>
      </c>
      <c r="B295" s="3" t="s">
        <v>105</v>
      </c>
      <c r="C295" s="3" t="s">
        <v>106</v>
      </c>
      <c r="G295" s="3" t="s">
        <v>556</v>
      </c>
      <c r="H295" s="3">
        <v>0.1</v>
      </c>
      <c r="I295" s="3">
        <v>0.3</v>
      </c>
    </row>
    <row r="296" spans="1:9" s="3" customFormat="1" x14ac:dyDescent="0.25">
      <c r="A296" s="3" t="s">
        <v>537</v>
      </c>
      <c r="B296" s="3" t="s">
        <v>105</v>
      </c>
      <c r="C296" s="3" t="s">
        <v>106</v>
      </c>
      <c r="G296" s="3" t="s">
        <v>555</v>
      </c>
      <c r="H296" s="3">
        <v>0.1</v>
      </c>
      <c r="I296" s="3">
        <v>0.2</v>
      </c>
    </row>
    <row r="297" spans="1:9" s="3" customFormat="1" x14ac:dyDescent="0.25">
      <c r="A297" s="3" t="s">
        <v>537</v>
      </c>
      <c r="B297" s="3" t="s">
        <v>105</v>
      </c>
      <c r="C297" s="3" t="s">
        <v>106</v>
      </c>
      <c r="G297" s="3" t="s">
        <v>557</v>
      </c>
      <c r="H297" s="3">
        <v>0.1</v>
      </c>
      <c r="I297" s="3">
        <v>0.2</v>
      </c>
    </row>
    <row r="298" spans="1:9" s="3" customFormat="1" x14ac:dyDescent="0.25">
      <c r="A298" s="3" t="s">
        <v>537</v>
      </c>
      <c r="B298" s="3" t="s">
        <v>105</v>
      </c>
      <c r="C298" s="3" t="s">
        <v>106</v>
      </c>
      <c r="G298" s="3" t="s">
        <v>560</v>
      </c>
      <c r="H298" s="3">
        <v>0</v>
      </c>
      <c r="I298" s="3">
        <v>0.1</v>
      </c>
    </row>
    <row r="299" spans="1:9" s="3" customFormat="1" x14ac:dyDescent="0.25">
      <c r="A299" s="3" t="s">
        <v>537</v>
      </c>
      <c r="B299" s="3" t="s">
        <v>105</v>
      </c>
      <c r="C299" s="3" t="s">
        <v>106</v>
      </c>
      <c r="G299" s="3" t="s">
        <v>559</v>
      </c>
      <c r="H299" s="3">
        <v>0</v>
      </c>
      <c r="I299" s="3">
        <v>0</v>
      </c>
    </row>
    <row r="300" spans="1:9" s="3" customFormat="1" x14ac:dyDescent="0.25">
      <c r="A300" s="3" t="s">
        <v>537</v>
      </c>
      <c r="B300" s="3" t="s">
        <v>105</v>
      </c>
      <c r="C300" s="3" t="s">
        <v>106</v>
      </c>
      <c r="G300" s="3" t="s">
        <v>561</v>
      </c>
      <c r="H300" s="3">
        <v>0</v>
      </c>
      <c r="I300" s="3">
        <v>0</v>
      </c>
    </row>
    <row r="301" spans="1:9" s="3" customFormat="1" x14ac:dyDescent="0.25">
      <c r="A301" s="3" t="s">
        <v>537</v>
      </c>
      <c r="B301" s="3" t="s">
        <v>107</v>
      </c>
      <c r="C301" s="3" t="s">
        <v>108</v>
      </c>
      <c r="D301" s="3">
        <v>304.5</v>
      </c>
      <c r="E301" s="3">
        <v>134.8</v>
      </c>
      <c r="F301" s="3">
        <v>169.8</v>
      </c>
      <c r="G301" s="3" t="s">
        <v>540</v>
      </c>
      <c r="H301" s="3">
        <v>64.3</v>
      </c>
      <c r="I301" s="3">
        <v>37.9</v>
      </c>
    </row>
    <row r="302" spans="1:9" s="3" customFormat="1" x14ac:dyDescent="0.25">
      <c r="A302" s="3" t="s">
        <v>537</v>
      </c>
      <c r="B302" s="3" t="s">
        <v>107</v>
      </c>
      <c r="C302" s="3" t="s">
        <v>108</v>
      </c>
      <c r="G302" s="3" t="s">
        <v>539</v>
      </c>
      <c r="H302" s="3">
        <v>59.4</v>
      </c>
      <c r="I302" s="3">
        <v>35</v>
      </c>
    </row>
    <row r="303" spans="1:9" s="3" customFormat="1" x14ac:dyDescent="0.25">
      <c r="A303" s="3" t="s">
        <v>537</v>
      </c>
      <c r="B303" s="3" t="s">
        <v>107</v>
      </c>
      <c r="C303" s="3" t="s">
        <v>108</v>
      </c>
      <c r="G303" s="3" t="s">
        <v>541</v>
      </c>
      <c r="H303" s="3">
        <v>14.4</v>
      </c>
      <c r="I303" s="3">
        <v>8.5</v>
      </c>
    </row>
    <row r="304" spans="1:9" s="3" customFormat="1" x14ac:dyDescent="0.25">
      <c r="A304" s="3" t="s">
        <v>537</v>
      </c>
      <c r="B304" s="3" t="s">
        <v>107</v>
      </c>
      <c r="C304" s="3" t="s">
        <v>108</v>
      </c>
      <c r="G304" s="3" t="s">
        <v>542</v>
      </c>
      <c r="H304" s="3">
        <v>12.6</v>
      </c>
      <c r="I304" s="3">
        <v>7.4</v>
      </c>
    </row>
    <row r="305" spans="1:9" s="3" customFormat="1" x14ac:dyDescent="0.25">
      <c r="A305" s="3" t="s">
        <v>537</v>
      </c>
      <c r="B305" s="3" t="s">
        <v>107</v>
      </c>
      <c r="C305" s="3" t="s">
        <v>108</v>
      </c>
      <c r="G305" s="3" t="s">
        <v>548</v>
      </c>
      <c r="H305" s="3">
        <v>5.3</v>
      </c>
      <c r="I305" s="3">
        <v>3.1</v>
      </c>
    </row>
    <row r="306" spans="1:9" s="3" customFormat="1" x14ac:dyDescent="0.25">
      <c r="A306" s="3" t="s">
        <v>537</v>
      </c>
      <c r="B306" s="3" t="s">
        <v>107</v>
      </c>
      <c r="C306" s="3" t="s">
        <v>108</v>
      </c>
      <c r="G306" s="3" t="s">
        <v>545</v>
      </c>
      <c r="H306" s="3">
        <v>4.9</v>
      </c>
      <c r="I306" s="3">
        <v>2.9</v>
      </c>
    </row>
    <row r="307" spans="1:9" s="3" customFormat="1" x14ac:dyDescent="0.25">
      <c r="A307" s="3" t="s">
        <v>537</v>
      </c>
      <c r="B307" s="3" t="s">
        <v>107</v>
      </c>
      <c r="C307" s="3" t="s">
        <v>108</v>
      </c>
      <c r="G307" s="3" t="s">
        <v>543</v>
      </c>
      <c r="H307" s="3">
        <v>2.9</v>
      </c>
      <c r="I307" s="3">
        <v>1.7</v>
      </c>
    </row>
    <row r="308" spans="1:9" s="3" customFormat="1" x14ac:dyDescent="0.25">
      <c r="A308" s="3" t="s">
        <v>537</v>
      </c>
      <c r="B308" s="3" t="s">
        <v>107</v>
      </c>
      <c r="C308" s="3" t="s">
        <v>108</v>
      </c>
      <c r="G308" s="3" t="s">
        <v>546</v>
      </c>
      <c r="H308" s="3">
        <v>2</v>
      </c>
      <c r="I308" s="3">
        <v>1.2</v>
      </c>
    </row>
    <row r="309" spans="1:9" s="3" customFormat="1" x14ac:dyDescent="0.25">
      <c r="A309" s="3" t="s">
        <v>537</v>
      </c>
      <c r="B309" s="3" t="s">
        <v>107</v>
      </c>
      <c r="C309" s="3" t="s">
        <v>108</v>
      </c>
      <c r="G309" s="3" t="s">
        <v>551</v>
      </c>
      <c r="H309" s="3">
        <v>0.9</v>
      </c>
      <c r="I309" s="3">
        <v>0.5</v>
      </c>
    </row>
    <row r="310" spans="1:9" s="3" customFormat="1" x14ac:dyDescent="0.25">
      <c r="A310" s="3" t="s">
        <v>537</v>
      </c>
      <c r="B310" s="3" t="s">
        <v>107</v>
      </c>
      <c r="C310" s="3" t="s">
        <v>108</v>
      </c>
      <c r="G310" s="3" t="s">
        <v>544</v>
      </c>
      <c r="H310" s="3">
        <v>0.8</v>
      </c>
      <c r="I310" s="3">
        <v>0.5</v>
      </c>
    </row>
    <row r="311" spans="1:9" s="3" customFormat="1" x14ac:dyDescent="0.25">
      <c r="A311" s="3" t="s">
        <v>537</v>
      </c>
      <c r="B311" s="3" t="s">
        <v>107</v>
      </c>
      <c r="C311" s="3" t="s">
        <v>108</v>
      </c>
      <c r="G311" s="3" t="s">
        <v>549</v>
      </c>
      <c r="H311" s="3">
        <v>0.6</v>
      </c>
      <c r="I311" s="3">
        <v>0.3</v>
      </c>
    </row>
    <row r="312" spans="1:9" s="3" customFormat="1" x14ac:dyDescent="0.25">
      <c r="A312" s="3" t="s">
        <v>537</v>
      </c>
      <c r="B312" s="3" t="s">
        <v>107</v>
      </c>
      <c r="C312" s="3" t="s">
        <v>108</v>
      </c>
      <c r="G312" s="3" t="s">
        <v>558</v>
      </c>
      <c r="H312" s="3">
        <v>0.4</v>
      </c>
      <c r="I312" s="3">
        <v>0.2</v>
      </c>
    </row>
    <row r="313" spans="1:9" s="3" customFormat="1" x14ac:dyDescent="0.25">
      <c r="A313" s="3" t="s">
        <v>537</v>
      </c>
      <c r="B313" s="3" t="s">
        <v>107</v>
      </c>
      <c r="C313" s="3" t="s">
        <v>108</v>
      </c>
      <c r="G313" s="3" t="s">
        <v>547</v>
      </c>
      <c r="H313" s="3">
        <v>0.4</v>
      </c>
      <c r="I313" s="3">
        <v>0.2</v>
      </c>
    </row>
    <row r="314" spans="1:9" s="3" customFormat="1" x14ac:dyDescent="0.25">
      <c r="A314" s="3" t="s">
        <v>537</v>
      </c>
      <c r="B314" s="3" t="s">
        <v>107</v>
      </c>
      <c r="C314" s="3" t="s">
        <v>108</v>
      </c>
      <c r="G314" s="3" t="s">
        <v>554</v>
      </c>
      <c r="H314" s="3">
        <v>0.4</v>
      </c>
      <c r="I314" s="3">
        <v>0.2</v>
      </c>
    </row>
    <row r="315" spans="1:9" s="3" customFormat="1" x14ac:dyDescent="0.25">
      <c r="A315" s="3" t="s">
        <v>537</v>
      </c>
      <c r="B315" s="3" t="s">
        <v>107</v>
      </c>
      <c r="C315" s="3" t="s">
        <v>108</v>
      </c>
      <c r="G315" s="3" t="s">
        <v>552</v>
      </c>
      <c r="H315" s="3">
        <v>0.2</v>
      </c>
      <c r="I315" s="3">
        <v>0.1</v>
      </c>
    </row>
    <row r="316" spans="1:9" s="3" customFormat="1" x14ac:dyDescent="0.25">
      <c r="A316" s="3" t="s">
        <v>537</v>
      </c>
      <c r="B316" s="3" t="s">
        <v>107</v>
      </c>
      <c r="C316" s="3" t="s">
        <v>108</v>
      </c>
      <c r="G316" s="3" t="s">
        <v>550</v>
      </c>
      <c r="H316" s="3">
        <v>0.2</v>
      </c>
      <c r="I316" s="3">
        <v>0.1</v>
      </c>
    </row>
    <row r="317" spans="1:9" s="3" customFormat="1" x14ac:dyDescent="0.25">
      <c r="A317" s="3" t="s">
        <v>537</v>
      </c>
      <c r="B317" s="3" t="s">
        <v>107</v>
      </c>
      <c r="C317" s="3" t="s">
        <v>108</v>
      </c>
      <c r="G317" s="3" t="s">
        <v>553</v>
      </c>
      <c r="H317" s="3">
        <v>0.1</v>
      </c>
      <c r="I317" s="3">
        <v>0</v>
      </c>
    </row>
    <row r="318" spans="1:9" s="3" customFormat="1" x14ac:dyDescent="0.25">
      <c r="A318" s="3" t="s">
        <v>537</v>
      </c>
      <c r="B318" s="3" t="s">
        <v>107</v>
      </c>
      <c r="C318" s="3" t="s">
        <v>108</v>
      </c>
      <c r="G318" s="3" t="s">
        <v>556</v>
      </c>
      <c r="H318" s="3">
        <v>0.1</v>
      </c>
      <c r="I318" s="3">
        <v>0</v>
      </c>
    </row>
    <row r="319" spans="1:9" s="3" customFormat="1" x14ac:dyDescent="0.25">
      <c r="A319" s="3" t="s">
        <v>537</v>
      </c>
      <c r="B319" s="3" t="s">
        <v>107</v>
      </c>
      <c r="C319" s="3" t="s">
        <v>108</v>
      </c>
      <c r="G319" s="3" t="s">
        <v>559</v>
      </c>
      <c r="H319" s="3">
        <v>0</v>
      </c>
      <c r="I319" s="3">
        <v>0</v>
      </c>
    </row>
    <row r="320" spans="1:9" s="3" customFormat="1" x14ac:dyDescent="0.25">
      <c r="A320" s="3" t="s">
        <v>537</v>
      </c>
      <c r="B320" s="3" t="s">
        <v>107</v>
      </c>
      <c r="C320" s="3" t="s">
        <v>108</v>
      </c>
      <c r="G320" s="3" t="s">
        <v>555</v>
      </c>
      <c r="H320" s="3">
        <v>0</v>
      </c>
      <c r="I320" s="3">
        <v>0</v>
      </c>
    </row>
    <row r="321" spans="1:9" s="3" customFormat="1" x14ac:dyDescent="0.25">
      <c r="A321" s="3" t="s">
        <v>537</v>
      </c>
      <c r="B321" s="3" t="s">
        <v>107</v>
      </c>
      <c r="C321" s="3" t="s">
        <v>108</v>
      </c>
      <c r="G321" s="3" t="s">
        <v>560</v>
      </c>
      <c r="H321" s="3">
        <v>0</v>
      </c>
      <c r="I321" s="3">
        <v>0</v>
      </c>
    </row>
    <row r="322" spans="1:9" s="3" customFormat="1" x14ac:dyDescent="0.25">
      <c r="A322" s="3" t="s">
        <v>537</v>
      </c>
      <c r="B322" s="3" t="s">
        <v>107</v>
      </c>
      <c r="C322" s="3" t="s">
        <v>108</v>
      </c>
      <c r="G322" s="3" t="s">
        <v>557</v>
      </c>
      <c r="H322" s="3">
        <v>0</v>
      </c>
      <c r="I322" s="3">
        <v>0</v>
      </c>
    </row>
    <row r="323" spans="1:9" s="3" customFormat="1" x14ac:dyDescent="0.25">
      <c r="A323" s="3" t="s">
        <v>537</v>
      </c>
      <c r="B323" s="3" t="s">
        <v>107</v>
      </c>
      <c r="C323" s="3" t="s">
        <v>108</v>
      </c>
      <c r="G323" s="3" t="s">
        <v>561</v>
      </c>
      <c r="H323" s="3">
        <v>0</v>
      </c>
      <c r="I323" s="3">
        <v>0</v>
      </c>
    </row>
    <row r="324" spans="1:9" s="3" customFormat="1" x14ac:dyDescent="0.25">
      <c r="A324" s="3" t="s">
        <v>537</v>
      </c>
      <c r="B324" s="3" t="s">
        <v>109</v>
      </c>
      <c r="C324" s="3" t="s">
        <v>110</v>
      </c>
      <c r="D324" s="3">
        <v>229.8</v>
      </c>
      <c r="E324" s="3">
        <v>126.5</v>
      </c>
      <c r="F324" s="3">
        <v>103.3</v>
      </c>
      <c r="G324" s="3" t="s">
        <v>540</v>
      </c>
      <c r="H324" s="3">
        <v>55.6</v>
      </c>
      <c r="I324" s="3">
        <v>53.8</v>
      </c>
    </row>
    <row r="325" spans="1:9" s="3" customFormat="1" x14ac:dyDescent="0.25">
      <c r="A325" s="3" t="s">
        <v>537</v>
      </c>
      <c r="B325" s="3" t="s">
        <v>109</v>
      </c>
      <c r="C325" s="3" t="s">
        <v>110</v>
      </c>
      <c r="G325" s="3" t="s">
        <v>539</v>
      </c>
      <c r="H325" s="3">
        <v>18.2</v>
      </c>
      <c r="I325" s="3">
        <v>17.6</v>
      </c>
    </row>
    <row r="326" spans="1:9" s="3" customFormat="1" x14ac:dyDescent="0.25">
      <c r="A326" s="3" t="s">
        <v>537</v>
      </c>
      <c r="B326" s="3" t="s">
        <v>109</v>
      </c>
      <c r="C326" s="3" t="s">
        <v>110</v>
      </c>
      <c r="G326" s="3" t="s">
        <v>542</v>
      </c>
      <c r="H326" s="3">
        <v>6.1</v>
      </c>
      <c r="I326" s="3">
        <v>5.9</v>
      </c>
    </row>
    <row r="327" spans="1:9" s="3" customFormat="1" x14ac:dyDescent="0.25">
      <c r="A327" s="3" t="s">
        <v>537</v>
      </c>
      <c r="B327" s="3" t="s">
        <v>109</v>
      </c>
      <c r="C327" s="3" t="s">
        <v>110</v>
      </c>
      <c r="G327" s="3" t="s">
        <v>544</v>
      </c>
      <c r="H327" s="3">
        <v>4.9</v>
      </c>
      <c r="I327" s="3">
        <v>4.7</v>
      </c>
    </row>
    <row r="328" spans="1:9" s="3" customFormat="1" x14ac:dyDescent="0.25">
      <c r="A328" s="3" t="s">
        <v>537</v>
      </c>
      <c r="B328" s="3" t="s">
        <v>109</v>
      </c>
      <c r="C328" s="3" t="s">
        <v>110</v>
      </c>
      <c r="G328" s="3" t="s">
        <v>545</v>
      </c>
      <c r="H328" s="3">
        <v>3.9</v>
      </c>
      <c r="I328" s="3">
        <v>3.8</v>
      </c>
    </row>
    <row r="329" spans="1:9" s="3" customFormat="1" x14ac:dyDescent="0.25">
      <c r="A329" s="3" t="s">
        <v>537</v>
      </c>
      <c r="B329" s="3" t="s">
        <v>109</v>
      </c>
      <c r="C329" s="3" t="s">
        <v>110</v>
      </c>
      <c r="G329" s="3" t="s">
        <v>541</v>
      </c>
      <c r="H329" s="3">
        <v>3.8</v>
      </c>
      <c r="I329" s="3">
        <v>3.7</v>
      </c>
    </row>
    <row r="330" spans="1:9" s="3" customFormat="1" x14ac:dyDescent="0.25">
      <c r="A330" s="3" t="s">
        <v>537</v>
      </c>
      <c r="B330" s="3" t="s">
        <v>109</v>
      </c>
      <c r="C330" s="3" t="s">
        <v>110</v>
      </c>
      <c r="G330" s="3" t="s">
        <v>546</v>
      </c>
      <c r="H330" s="3">
        <v>2.5</v>
      </c>
      <c r="I330" s="3">
        <v>2.4</v>
      </c>
    </row>
    <row r="331" spans="1:9" s="3" customFormat="1" x14ac:dyDescent="0.25">
      <c r="A331" s="3" t="s">
        <v>537</v>
      </c>
      <c r="B331" s="3" t="s">
        <v>109</v>
      </c>
      <c r="C331" s="3" t="s">
        <v>110</v>
      </c>
      <c r="G331" s="3" t="s">
        <v>548</v>
      </c>
      <c r="H331" s="3">
        <v>1.9</v>
      </c>
      <c r="I331" s="3">
        <v>1.8</v>
      </c>
    </row>
    <row r="332" spans="1:9" s="3" customFormat="1" x14ac:dyDescent="0.25">
      <c r="A332" s="3" t="s">
        <v>537</v>
      </c>
      <c r="B332" s="3" t="s">
        <v>109</v>
      </c>
      <c r="C332" s="3" t="s">
        <v>110</v>
      </c>
      <c r="G332" s="3" t="s">
        <v>547</v>
      </c>
      <c r="H332" s="3">
        <v>1.8</v>
      </c>
      <c r="I332" s="3">
        <v>1.7</v>
      </c>
    </row>
    <row r="333" spans="1:9" s="3" customFormat="1" x14ac:dyDescent="0.25">
      <c r="A333" s="3" t="s">
        <v>537</v>
      </c>
      <c r="B333" s="3" t="s">
        <v>109</v>
      </c>
      <c r="C333" s="3" t="s">
        <v>110</v>
      </c>
      <c r="G333" s="3" t="s">
        <v>543</v>
      </c>
      <c r="H333" s="3">
        <v>1.7</v>
      </c>
      <c r="I333" s="3">
        <v>1.6</v>
      </c>
    </row>
    <row r="334" spans="1:9" s="3" customFormat="1" x14ac:dyDescent="0.25">
      <c r="A334" s="3" t="s">
        <v>537</v>
      </c>
      <c r="B334" s="3" t="s">
        <v>109</v>
      </c>
      <c r="C334" s="3" t="s">
        <v>110</v>
      </c>
      <c r="G334" s="3" t="s">
        <v>552</v>
      </c>
      <c r="H334" s="3">
        <v>1</v>
      </c>
      <c r="I334" s="3">
        <v>1</v>
      </c>
    </row>
    <row r="335" spans="1:9" s="3" customFormat="1" x14ac:dyDescent="0.25">
      <c r="A335" s="3" t="s">
        <v>537</v>
      </c>
      <c r="B335" s="3" t="s">
        <v>109</v>
      </c>
      <c r="C335" s="3" t="s">
        <v>110</v>
      </c>
      <c r="G335" s="3" t="s">
        <v>549</v>
      </c>
      <c r="H335" s="3">
        <v>0.6</v>
      </c>
      <c r="I335" s="3">
        <v>0.6</v>
      </c>
    </row>
    <row r="336" spans="1:9" s="3" customFormat="1" x14ac:dyDescent="0.25">
      <c r="A336" s="3" t="s">
        <v>537</v>
      </c>
      <c r="B336" s="3" t="s">
        <v>109</v>
      </c>
      <c r="C336" s="3" t="s">
        <v>110</v>
      </c>
      <c r="G336" s="3" t="s">
        <v>551</v>
      </c>
      <c r="H336" s="3">
        <v>0.3</v>
      </c>
      <c r="I336" s="3">
        <v>0.3</v>
      </c>
    </row>
    <row r="337" spans="1:9" s="3" customFormat="1" x14ac:dyDescent="0.25">
      <c r="A337" s="3" t="s">
        <v>537</v>
      </c>
      <c r="B337" s="3" t="s">
        <v>109</v>
      </c>
      <c r="C337" s="3" t="s">
        <v>110</v>
      </c>
      <c r="G337" s="3" t="s">
        <v>554</v>
      </c>
      <c r="H337" s="3">
        <v>0.2</v>
      </c>
      <c r="I337" s="3">
        <v>0.2</v>
      </c>
    </row>
    <row r="338" spans="1:9" s="3" customFormat="1" x14ac:dyDescent="0.25">
      <c r="A338" s="3" t="s">
        <v>537</v>
      </c>
      <c r="B338" s="3" t="s">
        <v>109</v>
      </c>
      <c r="C338" s="3" t="s">
        <v>110</v>
      </c>
      <c r="G338" s="3" t="s">
        <v>556</v>
      </c>
      <c r="H338" s="3">
        <v>0.2</v>
      </c>
      <c r="I338" s="3">
        <v>0.2</v>
      </c>
    </row>
    <row r="339" spans="1:9" s="3" customFormat="1" x14ac:dyDescent="0.25">
      <c r="A339" s="3" t="s">
        <v>537</v>
      </c>
      <c r="B339" s="3" t="s">
        <v>109</v>
      </c>
      <c r="C339" s="3" t="s">
        <v>110</v>
      </c>
      <c r="G339" s="3" t="s">
        <v>553</v>
      </c>
      <c r="H339" s="3">
        <v>0.2</v>
      </c>
      <c r="I339" s="3">
        <v>0.2</v>
      </c>
    </row>
    <row r="340" spans="1:9" s="3" customFormat="1" x14ac:dyDescent="0.25">
      <c r="A340" s="3" t="s">
        <v>537</v>
      </c>
      <c r="B340" s="3" t="s">
        <v>109</v>
      </c>
      <c r="C340" s="3" t="s">
        <v>110</v>
      </c>
      <c r="G340" s="3" t="s">
        <v>550</v>
      </c>
      <c r="H340" s="3">
        <v>0.2</v>
      </c>
      <c r="I340" s="3">
        <v>0.1</v>
      </c>
    </row>
    <row r="341" spans="1:9" s="3" customFormat="1" x14ac:dyDescent="0.25">
      <c r="A341" s="3" t="s">
        <v>537</v>
      </c>
      <c r="B341" s="3" t="s">
        <v>109</v>
      </c>
      <c r="C341" s="3" t="s">
        <v>110</v>
      </c>
      <c r="G341" s="3" t="s">
        <v>555</v>
      </c>
      <c r="H341" s="3">
        <v>0.1</v>
      </c>
      <c r="I341" s="3">
        <v>0.1</v>
      </c>
    </row>
    <row r="342" spans="1:9" s="3" customFormat="1" x14ac:dyDescent="0.25">
      <c r="A342" s="3" t="s">
        <v>537</v>
      </c>
      <c r="B342" s="3" t="s">
        <v>109</v>
      </c>
      <c r="C342" s="3" t="s">
        <v>110</v>
      </c>
      <c r="G342" s="3" t="s">
        <v>558</v>
      </c>
      <c r="H342" s="3">
        <v>0.1</v>
      </c>
      <c r="I342" s="3">
        <v>0.1</v>
      </c>
    </row>
    <row r="343" spans="1:9" s="3" customFormat="1" x14ac:dyDescent="0.25">
      <c r="A343" s="3" t="s">
        <v>537</v>
      </c>
      <c r="B343" s="3" t="s">
        <v>109</v>
      </c>
      <c r="C343" s="3" t="s">
        <v>110</v>
      </c>
      <c r="G343" s="3" t="s">
        <v>557</v>
      </c>
      <c r="H343" s="3">
        <v>0</v>
      </c>
      <c r="I343" s="3">
        <v>0</v>
      </c>
    </row>
    <row r="344" spans="1:9" s="3" customFormat="1" x14ac:dyDescent="0.25">
      <c r="A344" s="3" t="s">
        <v>537</v>
      </c>
      <c r="B344" s="3" t="s">
        <v>109</v>
      </c>
      <c r="C344" s="3" t="s">
        <v>110</v>
      </c>
      <c r="G344" s="3" t="s">
        <v>560</v>
      </c>
      <c r="H344" s="3">
        <v>0</v>
      </c>
      <c r="I344" s="3">
        <v>0</v>
      </c>
    </row>
    <row r="345" spans="1:9" s="3" customFormat="1" x14ac:dyDescent="0.25">
      <c r="A345" s="3" t="s">
        <v>537</v>
      </c>
      <c r="B345" s="3" t="s">
        <v>109</v>
      </c>
      <c r="C345" s="3" t="s">
        <v>110</v>
      </c>
      <c r="G345" s="3" t="s">
        <v>559</v>
      </c>
      <c r="H345" s="3">
        <v>0</v>
      </c>
      <c r="I345" s="3">
        <v>0</v>
      </c>
    </row>
    <row r="346" spans="1:9" s="3" customFormat="1" x14ac:dyDescent="0.25">
      <c r="A346" s="3" t="s">
        <v>537</v>
      </c>
      <c r="B346" s="3" t="s">
        <v>109</v>
      </c>
      <c r="C346" s="3" t="s">
        <v>110</v>
      </c>
      <c r="G346" s="3" t="s">
        <v>561</v>
      </c>
      <c r="H346" s="3">
        <v>0</v>
      </c>
      <c r="I346" s="3">
        <v>0</v>
      </c>
    </row>
    <row r="347" spans="1:9" s="3" customFormat="1" x14ac:dyDescent="0.25">
      <c r="A347" s="3" t="s">
        <v>537</v>
      </c>
      <c r="B347" s="3" t="s">
        <v>111</v>
      </c>
      <c r="C347" s="3" t="s">
        <v>112</v>
      </c>
      <c r="D347" s="3">
        <v>322.3</v>
      </c>
      <c r="E347" s="3">
        <v>212.5</v>
      </c>
      <c r="F347" s="3">
        <v>109.8</v>
      </c>
      <c r="G347" s="3" t="s">
        <v>540</v>
      </c>
      <c r="H347" s="3">
        <v>33.8</v>
      </c>
      <c r="I347" s="3">
        <v>30.8</v>
      </c>
    </row>
    <row r="348" spans="1:9" s="3" customFormat="1" x14ac:dyDescent="0.25">
      <c r="A348" s="3" t="s">
        <v>537</v>
      </c>
      <c r="B348" s="3" t="s">
        <v>111</v>
      </c>
      <c r="C348" s="3" t="s">
        <v>112</v>
      </c>
      <c r="G348" s="3" t="s">
        <v>539</v>
      </c>
      <c r="H348" s="3">
        <v>15.1</v>
      </c>
      <c r="I348" s="3">
        <v>13.7</v>
      </c>
    </row>
    <row r="349" spans="1:9" s="3" customFormat="1" x14ac:dyDescent="0.25">
      <c r="A349" s="3" t="s">
        <v>537</v>
      </c>
      <c r="B349" s="3" t="s">
        <v>111</v>
      </c>
      <c r="C349" s="3" t="s">
        <v>112</v>
      </c>
      <c r="G349" s="3" t="s">
        <v>541</v>
      </c>
      <c r="H349" s="3">
        <v>13.9</v>
      </c>
      <c r="I349" s="3">
        <v>12.7</v>
      </c>
    </row>
    <row r="350" spans="1:9" s="3" customFormat="1" x14ac:dyDescent="0.25">
      <c r="A350" s="3" t="s">
        <v>537</v>
      </c>
      <c r="B350" s="3" t="s">
        <v>111</v>
      </c>
      <c r="C350" s="3" t="s">
        <v>112</v>
      </c>
      <c r="G350" s="3" t="s">
        <v>542</v>
      </c>
      <c r="H350" s="3">
        <v>12.5</v>
      </c>
      <c r="I350" s="3">
        <v>11.4</v>
      </c>
    </row>
    <row r="351" spans="1:9" s="3" customFormat="1" x14ac:dyDescent="0.25">
      <c r="A351" s="3" t="s">
        <v>537</v>
      </c>
      <c r="B351" s="3" t="s">
        <v>111</v>
      </c>
      <c r="C351" s="3" t="s">
        <v>112</v>
      </c>
      <c r="G351" s="3" t="s">
        <v>543</v>
      </c>
      <c r="H351" s="3">
        <v>7.7</v>
      </c>
      <c r="I351" s="3">
        <v>7</v>
      </c>
    </row>
    <row r="352" spans="1:9" s="3" customFormat="1" x14ac:dyDescent="0.25">
      <c r="A352" s="3" t="s">
        <v>537</v>
      </c>
      <c r="B352" s="3" t="s">
        <v>111</v>
      </c>
      <c r="C352" s="3" t="s">
        <v>112</v>
      </c>
      <c r="G352" s="3" t="s">
        <v>546</v>
      </c>
      <c r="H352" s="3">
        <v>6.1</v>
      </c>
      <c r="I352" s="3">
        <v>5.6</v>
      </c>
    </row>
    <row r="353" spans="1:9" s="3" customFormat="1" x14ac:dyDescent="0.25">
      <c r="A353" s="3" t="s">
        <v>537</v>
      </c>
      <c r="B353" s="3" t="s">
        <v>111</v>
      </c>
      <c r="C353" s="3" t="s">
        <v>112</v>
      </c>
      <c r="G353" s="3" t="s">
        <v>545</v>
      </c>
      <c r="H353" s="3">
        <v>6</v>
      </c>
      <c r="I353" s="3">
        <v>5.5</v>
      </c>
    </row>
    <row r="354" spans="1:9" s="3" customFormat="1" x14ac:dyDescent="0.25">
      <c r="A354" s="3" t="s">
        <v>537</v>
      </c>
      <c r="B354" s="3" t="s">
        <v>111</v>
      </c>
      <c r="C354" s="3" t="s">
        <v>112</v>
      </c>
      <c r="G354" s="3" t="s">
        <v>544</v>
      </c>
      <c r="H354" s="3">
        <v>2.9</v>
      </c>
      <c r="I354" s="3">
        <v>2.7</v>
      </c>
    </row>
    <row r="355" spans="1:9" s="3" customFormat="1" x14ac:dyDescent="0.25">
      <c r="A355" s="3" t="s">
        <v>537</v>
      </c>
      <c r="B355" s="3" t="s">
        <v>111</v>
      </c>
      <c r="C355" s="3" t="s">
        <v>112</v>
      </c>
      <c r="G355" s="3" t="s">
        <v>547</v>
      </c>
      <c r="H355" s="3">
        <v>2.8</v>
      </c>
      <c r="I355" s="3">
        <v>2.6</v>
      </c>
    </row>
    <row r="356" spans="1:9" s="3" customFormat="1" x14ac:dyDescent="0.25">
      <c r="A356" s="3" t="s">
        <v>537</v>
      </c>
      <c r="B356" s="3" t="s">
        <v>111</v>
      </c>
      <c r="C356" s="3" t="s">
        <v>112</v>
      </c>
      <c r="G356" s="3" t="s">
        <v>548</v>
      </c>
      <c r="H356" s="3">
        <v>2.3</v>
      </c>
      <c r="I356" s="3">
        <v>2.1</v>
      </c>
    </row>
    <row r="357" spans="1:9" s="3" customFormat="1" x14ac:dyDescent="0.25">
      <c r="A357" s="3" t="s">
        <v>537</v>
      </c>
      <c r="B357" s="3" t="s">
        <v>111</v>
      </c>
      <c r="C357" s="3" t="s">
        <v>112</v>
      </c>
      <c r="G357" s="3" t="s">
        <v>556</v>
      </c>
      <c r="H357" s="3">
        <v>2.2</v>
      </c>
      <c r="I357" s="3">
        <v>2</v>
      </c>
    </row>
    <row r="358" spans="1:9" s="3" customFormat="1" x14ac:dyDescent="0.25">
      <c r="A358" s="3" t="s">
        <v>537</v>
      </c>
      <c r="B358" s="3" t="s">
        <v>111</v>
      </c>
      <c r="C358" s="3" t="s">
        <v>112</v>
      </c>
      <c r="G358" s="3" t="s">
        <v>549</v>
      </c>
      <c r="H358" s="3">
        <v>1.3</v>
      </c>
      <c r="I358" s="3">
        <v>1.2</v>
      </c>
    </row>
    <row r="359" spans="1:9" s="3" customFormat="1" x14ac:dyDescent="0.25">
      <c r="A359" s="3" t="s">
        <v>537</v>
      </c>
      <c r="B359" s="3" t="s">
        <v>111</v>
      </c>
      <c r="C359" s="3" t="s">
        <v>112</v>
      </c>
      <c r="G359" s="3" t="s">
        <v>551</v>
      </c>
      <c r="H359" s="3">
        <v>0.9</v>
      </c>
      <c r="I359" s="3">
        <v>0.8</v>
      </c>
    </row>
    <row r="360" spans="1:9" s="3" customFormat="1" x14ac:dyDescent="0.25">
      <c r="A360" s="3" t="s">
        <v>537</v>
      </c>
      <c r="B360" s="3" t="s">
        <v>111</v>
      </c>
      <c r="C360" s="3" t="s">
        <v>112</v>
      </c>
      <c r="G360" s="3" t="s">
        <v>552</v>
      </c>
      <c r="H360" s="3">
        <v>0.5</v>
      </c>
      <c r="I360" s="3">
        <v>0.4</v>
      </c>
    </row>
    <row r="361" spans="1:9" s="3" customFormat="1" x14ac:dyDescent="0.25">
      <c r="A361" s="3" t="s">
        <v>537</v>
      </c>
      <c r="B361" s="3" t="s">
        <v>111</v>
      </c>
      <c r="C361" s="3" t="s">
        <v>112</v>
      </c>
      <c r="G361" s="3" t="s">
        <v>557</v>
      </c>
      <c r="H361" s="3">
        <v>0.5</v>
      </c>
      <c r="I361" s="3">
        <v>0.4</v>
      </c>
    </row>
    <row r="362" spans="1:9" s="3" customFormat="1" x14ac:dyDescent="0.25">
      <c r="A362" s="3" t="s">
        <v>537</v>
      </c>
      <c r="B362" s="3" t="s">
        <v>111</v>
      </c>
      <c r="C362" s="3" t="s">
        <v>112</v>
      </c>
      <c r="G362" s="3" t="s">
        <v>553</v>
      </c>
      <c r="H362" s="3">
        <v>0.4</v>
      </c>
      <c r="I362" s="3">
        <v>0.3</v>
      </c>
    </row>
    <row r="363" spans="1:9" s="3" customFormat="1" x14ac:dyDescent="0.25">
      <c r="A363" s="3" t="s">
        <v>537</v>
      </c>
      <c r="B363" s="3" t="s">
        <v>111</v>
      </c>
      <c r="C363" s="3" t="s">
        <v>112</v>
      </c>
      <c r="G363" s="3" t="s">
        <v>554</v>
      </c>
      <c r="H363" s="3">
        <v>0.3</v>
      </c>
      <c r="I363" s="3">
        <v>0.2</v>
      </c>
    </row>
    <row r="364" spans="1:9" s="3" customFormat="1" x14ac:dyDescent="0.25">
      <c r="A364" s="3" t="s">
        <v>537</v>
      </c>
      <c r="B364" s="3" t="s">
        <v>111</v>
      </c>
      <c r="C364" s="3" t="s">
        <v>112</v>
      </c>
      <c r="G364" s="3" t="s">
        <v>558</v>
      </c>
      <c r="H364" s="3">
        <v>0.2</v>
      </c>
      <c r="I364" s="3">
        <v>0.2</v>
      </c>
    </row>
    <row r="365" spans="1:9" s="3" customFormat="1" x14ac:dyDescent="0.25">
      <c r="A365" s="3" t="s">
        <v>537</v>
      </c>
      <c r="B365" s="3" t="s">
        <v>111</v>
      </c>
      <c r="C365" s="3" t="s">
        <v>112</v>
      </c>
      <c r="G365" s="3" t="s">
        <v>550</v>
      </c>
      <c r="H365" s="3">
        <v>0.1</v>
      </c>
      <c r="I365" s="3">
        <v>0.1</v>
      </c>
    </row>
    <row r="366" spans="1:9" s="3" customFormat="1" x14ac:dyDescent="0.25">
      <c r="A366" s="3" t="s">
        <v>537</v>
      </c>
      <c r="B366" s="3" t="s">
        <v>111</v>
      </c>
      <c r="C366" s="3" t="s">
        <v>112</v>
      </c>
      <c r="G366" s="3" t="s">
        <v>555</v>
      </c>
      <c r="H366" s="3">
        <v>0.1</v>
      </c>
      <c r="I366" s="3">
        <v>0.1</v>
      </c>
    </row>
    <row r="367" spans="1:9" s="3" customFormat="1" x14ac:dyDescent="0.25">
      <c r="A367" s="3" t="s">
        <v>537</v>
      </c>
      <c r="B367" s="3" t="s">
        <v>111</v>
      </c>
      <c r="C367" s="3" t="s">
        <v>112</v>
      </c>
      <c r="G367" s="3" t="s">
        <v>559</v>
      </c>
      <c r="H367" s="3">
        <v>0</v>
      </c>
      <c r="I367" s="3">
        <v>0</v>
      </c>
    </row>
    <row r="368" spans="1:9" s="3" customFormat="1" x14ac:dyDescent="0.25">
      <c r="A368" s="3" t="s">
        <v>537</v>
      </c>
      <c r="B368" s="3" t="s">
        <v>111</v>
      </c>
      <c r="C368" s="3" t="s">
        <v>112</v>
      </c>
      <c r="G368" s="3" t="s">
        <v>561</v>
      </c>
      <c r="H368" s="3">
        <v>0</v>
      </c>
      <c r="I368" s="3">
        <v>0</v>
      </c>
    </row>
    <row r="369" spans="1:9" s="3" customFormat="1" x14ac:dyDescent="0.25">
      <c r="A369" s="3" t="s">
        <v>537</v>
      </c>
      <c r="B369" s="3" t="s">
        <v>111</v>
      </c>
      <c r="C369" s="3" t="s">
        <v>112</v>
      </c>
      <c r="G369" s="3" t="s">
        <v>560</v>
      </c>
      <c r="H369" s="3">
        <v>0</v>
      </c>
      <c r="I369" s="3">
        <v>0</v>
      </c>
    </row>
    <row r="370" spans="1:9" s="3" customFormat="1" x14ac:dyDescent="0.25">
      <c r="A370" s="3" t="s">
        <v>537</v>
      </c>
      <c r="B370" s="3" t="s">
        <v>113</v>
      </c>
      <c r="C370" s="3" t="s">
        <v>114</v>
      </c>
      <c r="D370" s="3">
        <v>454.4</v>
      </c>
      <c r="E370" s="3">
        <v>341.1</v>
      </c>
      <c r="F370" s="3">
        <v>113.2</v>
      </c>
      <c r="G370" s="3" t="s">
        <v>539</v>
      </c>
      <c r="H370" s="3">
        <v>22.2</v>
      </c>
      <c r="I370" s="3">
        <v>19.6</v>
      </c>
    </row>
    <row r="371" spans="1:9" s="3" customFormat="1" x14ac:dyDescent="0.25">
      <c r="A371" s="3" t="s">
        <v>537</v>
      </c>
      <c r="B371" s="3" t="s">
        <v>113</v>
      </c>
      <c r="C371" s="3" t="s">
        <v>114</v>
      </c>
      <c r="G371" s="3" t="s">
        <v>543</v>
      </c>
      <c r="H371" s="3">
        <v>18.8</v>
      </c>
      <c r="I371" s="3">
        <v>16.6</v>
      </c>
    </row>
    <row r="372" spans="1:9" s="3" customFormat="1" x14ac:dyDescent="0.25">
      <c r="A372" s="3" t="s">
        <v>537</v>
      </c>
      <c r="B372" s="3" t="s">
        <v>113</v>
      </c>
      <c r="C372" s="3" t="s">
        <v>114</v>
      </c>
      <c r="G372" s="3" t="s">
        <v>544</v>
      </c>
      <c r="H372" s="3">
        <v>13.8</v>
      </c>
      <c r="I372" s="3">
        <v>12.2</v>
      </c>
    </row>
    <row r="373" spans="1:9" s="3" customFormat="1" x14ac:dyDescent="0.25">
      <c r="A373" s="3" t="s">
        <v>537</v>
      </c>
      <c r="B373" s="3" t="s">
        <v>113</v>
      </c>
      <c r="C373" s="3" t="s">
        <v>114</v>
      </c>
      <c r="G373" s="3" t="s">
        <v>540</v>
      </c>
      <c r="H373" s="3">
        <v>12.6</v>
      </c>
      <c r="I373" s="3">
        <v>11.1</v>
      </c>
    </row>
    <row r="374" spans="1:9" s="3" customFormat="1" x14ac:dyDescent="0.25">
      <c r="A374" s="3" t="s">
        <v>537</v>
      </c>
      <c r="B374" s="3" t="s">
        <v>113</v>
      </c>
      <c r="C374" s="3" t="s">
        <v>114</v>
      </c>
      <c r="G374" s="3" t="s">
        <v>545</v>
      </c>
      <c r="H374" s="3">
        <v>10.3</v>
      </c>
      <c r="I374" s="3">
        <v>9.1</v>
      </c>
    </row>
    <row r="375" spans="1:9" s="3" customFormat="1" x14ac:dyDescent="0.25">
      <c r="A375" s="3" t="s">
        <v>537</v>
      </c>
      <c r="B375" s="3" t="s">
        <v>113</v>
      </c>
      <c r="C375" s="3" t="s">
        <v>114</v>
      </c>
      <c r="G375" s="3" t="s">
        <v>546</v>
      </c>
      <c r="H375" s="3">
        <v>10.2</v>
      </c>
      <c r="I375" s="3">
        <v>9</v>
      </c>
    </row>
    <row r="376" spans="1:9" s="3" customFormat="1" x14ac:dyDescent="0.25">
      <c r="A376" s="3" t="s">
        <v>537</v>
      </c>
      <c r="B376" s="3" t="s">
        <v>113</v>
      </c>
      <c r="C376" s="3" t="s">
        <v>114</v>
      </c>
      <c r="G376" s="3" t="s">
        <v>548</v>
      </c>
      <c r="H376" s="3">
        <v>9.1</v>
      </c>
      <c r="I376" s="3">
        <v>8.1</v>
      </c>
    </row>
    <row r="377" spans="1:9" s="3" customFormat="1" x14ac:dyDescent="0.25">
      <c r="A377" s="3" t="s">
        <v>537</v>
      </c>
      <c r="B377" s="3" t="s">
        <v>113</v>
      </c>
      <c r="C377" s="3" t="s">
        <v>114</v>
      </c>
      <c r="G377" s="3" t="s">
        <v>541</v>
      </c>
      <c r="H377" s="3">
        <v>6.5</v>
      </c>
      <c r="I377" s="3">
        <v>5.8</v>
      </c>
    </row>
    <row r="378" spans="1:9" s="3" customFormat="1" x14ac:dyDescent="0.25">
      <c r="A378" s="3" t="s">
        <v>537</v>
      </c>
      <c r="B378" s="3" t="s">
        <v>113</v>
      </c>
      <c r="C378" s="3" t="s">
        <v>114</v>
      </c>
      <c r="G378" s="3" t="s">
        <v>552</v>
      </c>
      <c r="H378" s="3">
        <v>2.3</v>
      </c>
      <c r="I378" s="3">
        <v>2</v>
      </c>
    </row>
    <row r="379" spans="1:9" s="3" customFormat="1" x14ac:dyDescent="0.25">
      <c r="A379" s="3" t="s">
        <v>537</v>
      </c>
      <c r="B379" s="3" t="s">
        <v>113</v>
      </c>
      <c r="C379" s="3" t="s">
        <v>114</v>
      </c>
      <c r="G379" s="3" t="s">
        <v>557</v>
      </c>
      <c r="H379" s="3">
        <v>1.7</v>
      </c>
      <c r="I379" s="3">
        <v>1.5</v>
      </c>
    </row>
    <row r="380" spans="1:9" s="3" customFormat="1" x14ac:dyDescent="0.25">
      <c r="A380" s="3" t="s">
        <v>537</v>
      </c>
      <c r="B380" s="3" t="s">
        <v>113</v>
      </c>
      <c r="C380" s="3" t="s">
        <v>114</v>
      </c>
      <c r="G380" s="3" t="s">
        <v>547</v>
      </c>
      <c r="H380" s="3">
        <v>1.6</v>
      </c>
      <c r="I380" s="3">
        <v>1.4</v>
      </c>
    </row>
    <row r="381" spans="1:9" s="3" customFormat="1" x14ac:dyDescent="0.25">
      <c r="A381" s="3" t="s">
        <v>537</v>
      </c>
      <c r="B381" s="3" t="s">
        <v>113</v>
      </c>
      <c r="C381" s="3" t="s">
        <v>114</v>
      </c>
      <c r="G381" s="3" t="s">
        <v>542</v>
      </c>
      <c r="H381" s="3">
        <v>1.4</v>
      </c>
      <c r="I381" s="3">
        <v>1.2</v>
      </c>
    </row>
    <row r="382" spans="1:9" s="3" customFormat="1" x14ac:dyDescent="0.25">
      <c r="A382" s="3" t="s">
        <v>537</v>
      </c>
      <c r="B382" s="3" t="s">
        <v>113</v>
      </c>
      <c r="C382" s="3" t="s">
        <v>114</v>
      </c>
      <c r="G382" s="3" t="s">
        <v>556</v>
      </c>
      <c r="H382" s="3">
        <v>0.7</v>
      </c>
      <c r="I382" s="3">
        <v>0.6</v>
      </c>
    </row>
    <row r="383" spans="1:9" s="3" customFormat="1" x14ac:dyDescent="0.25">
      <c r="A383" s="3" t="s">
        <v>537</v>
      </c>
      <c r="B383" s="3" t="s">
        <v>113</v>
      </c>
      <c r="C383" s="3" t="s">
        <v>114</v>
      </c>
      <c r="G383" s="3" t="s">
        <v>553</v>
      </c>
      <c r="H383" s="3">
        <v>0.5</v>
      </c>
      <c r="I383" s="3">
        <v>0.5</v>
      </c>
    </row>
    <row r="384" spans="1:9" s="3" customFormat="1" x14ac:dyDescent="0.25">
      <c r="A384" s="3" t="s">
        <v>537</v>
      </c>
      <c r="B384" s="3" t="s">
        <v>113</v>
      </c>
      <c r="C384" s="3" t="s">
        <v>114</v>
      </c>
      <c r="G384" s="3" t="s">
        <v>551</v>
      </c>
      <c r="H384" s="3">
        <v>0.4</v>
      </c>
      <c r="I384" s="3">
        <v>0.3</v>
      </c>
    </row>
    <row r="385" spans="1:9" s="3" customFormat="1" x14ac:dyDescent="0.25">
      <c r="A385" s="3" t="s">
        <v>537</v>
      </c>
      <c r="B385" s="3" t="s">
        <v>113</v>
      </c>
      <c r="C385" s="3" t="s">
        <v>114</v>
      </c>
      <c r="G385" s="3" t="s">
        <v>549</v>
      </c>
      <c r="H385" s="3">
        <v>0.4</v>
      </c>
      <c r="I385" s="3">
        <v>0.3</v>
      </c>
    </row>
    <row r="386" spans="1:9" s="3" customFormat="1" x14ac:dyDescent="0.25">
      <c r="A386" s="3" t="s">
        <v>537</v>
      </c>
      <c r="B386" s="3" t="s">
        <v>113</v>
      </c>
      <c r="C386" s="3" t="s">
        <v>114</v>
      </c>
      <c r="G386" s="3" t="s">
        <v>558</v>
      </c>
      <c r="H386" s="3">
        <v>0.2</v>
      </c>
      <c r="I386" s="3">
        <v>0.2</v>
      </c>
    </row>
    <row r="387" spans="1:9" s="3" customFormat="1" x14ac:dyDescent="0.25">
      <c r="A387" s="3" t="s">
        <v>537</v>
      </c>
      <c r="B387" s="3" t="s">
        <v>113</v>
      </c>
      <c r="C387" s="3" t="s">
        <v>114</v>
      </c>
      <c r="G387" s="3" t="s">
        <v>550</v>
      </c>
      <c r="H387" s="3">
        <v>0.2</v>
      </c>
      <c r="I387" s="3">
        <v>0.2</v>
      </c>
    </row>
    <row r="388" spans="1:9" s="3" customFormat="1" x14ac:dyDescent="0.25">
      <c r="A388" s="3" t="s">
        <v>537</v>
      </c>
      <c r="B388" s="3" t="s">
        <v>113</v>
      </c>
      <c r="C388" s="3" t="s">
        <v>114</v>
      </c>
      <c r="G388" s="3" t="s">
        <v>559</v>
      </c>
      <c r="H388" s="3">
        <v>0.1</v>
      </c>
      <c r="I388" s="3">
        <v>0.1</v>
      </c>
    </row>
    <row r="389" spans="1:9" s="3" customFormat="1" x14ac:dyDescent="0.25">
      <c r="A389" s="3" t="s">
        <v>537</v>
      </c>
      <c r="B389" s="3" t="s">
        <v>113</v>
      </c>
      <c r="C389" s="3" t="s">
        <v>114</v>
      </c>
      <c r="G389" s="3" t="s">
        <v>554</v>
      </c>
      <c r="H389" s="3">
        <v>0.1</v>
      </c>
      <c r="I389" s="3">
        <v>0.1</v>
      </c>
    </row>
    <row r="390" spans="1:9" s="3" customFormat="1" x14ac:dyDescent="0.25">
      <c r="A390" s="3" t="s">
        <v>537</v>
      </c>
      <c r="B390" s="3" t="s">
        <v>113</v>
      </c>
      <c r="C390" s="3" t="s">
        <v>114</v>
      </c>
      <c r="G390" s="3" t="s">
        <v>560</v>
      </c>
      <c r="H390" s="3">
        <v>0</v>
      </c>
      <c r="I390" s="3">
        <v>0</v>
      </c>
    </row>
    <row r="391" spans="1:9" s="3" customFormat="1" x14ac:dyDescent="0.25">
      <c r="A391" s="3" t="s">
        <v>537</v>
      </c>
      <c r="B391" s="3" t="s">
        <v>113</v>
      </c>
      <c r="C391" s="3" t="s">
        <v>114</v>
      </c>
      <c r="G391" s="3" t="s">
        <v>561</v>
      </c>
      <c r="H391" s="3">
        <v>0</v>
      </c>
      <c r="I391" s="3">
        <v>0</v>
      </c>
    </row>
    <row r="392" spans="1:9" s="3" customFormat="1" x14ac:dyDescent="0.25">
      <c r="A392" s="3" t="s">
        <v>537</v>
      </c>
      <c r="B392" s="3" t="s">
        <v>113</v>
      </c>
      <c r="C392" s="3" t="s">
        <v>114</v>
      </c>
      <c r="G392" s="3" t="s">
        <v>555</v>
      </c>
      <c r="H392" s="3">
        <v>0</v>
      </c>
      <c r="I392" s="3">
        <v>0</v>
      </c>
    </row>
    <row r="393" spans="1:9" s="3" customFormat="1" x14ac:dyDescent="0.25">
      <c r="A393" s="3" t="s">
        <v>537</v>
      </c>
      <c r="B393" s="3" t="s">
        <v>115</v>
      </c>
      <c r="C393" s="3" t="s">
        <v>116</v>
      </c>
      <c r="D393" s="3">
        <v>133.4</v>
      </c>
      <c r="E393" s="3">
        <v>59.1</v>
      </c>
      <c r="F393" s="3">
        <v>74.3</v>
      </c>
      <c r="G393" s="3" t="s">
        <v>541</v>
      </c>
      <c r="H393" s="3">
        <v>18.4</v>
      </c>
      <c r="I393" s="3">
        <v>24.8</v>
      </c>
    </row>
    <row r="394" spans="1:9" s="3" customFormat="1" x14ac:dyDescent="0.25">
      <c r="A394" s="3" t="s">
        <v>537</v>
      </c>
      <c r="B394" s="3" t="s">
        <v>115</v>
      </c>
      <c r="C394" s="3" t="s">
        <v>116</v>
      </c>
      <c r="G394" s="3" t="s">
        <v>540</v>
      </c>
      <c r="H394" s="3">
        <v>13.5</v>
      </c>
      <c r="I394" s="3">
        <v>18.1</v>
      </c>
    </row>
    <row r="395" spans="1:9" s="3" customFormat="1" x14ac:dyDescent="0.25">
      <c r="A395" s="3" t="s">
        <v>537</v>
      </c>
      <c r="B395" s="3" t="s">
        <v>115</v>
      </c>
      <c r="C395" s="3" t="s">
        <v>116</v>
      </c>
      <c r="G395" s="3" t="s">
        <v>539</v>
      </c>
      <c r="H395" s="3">
        <v>12.8</v>
      </c>
      <c r="I395" s="3">
        <v>17.3</v>
      </c>
    </row>
    <row r="396" spans="1:9" s="3" customFormat="1" x14ac:dyDescent="0.25">
      <c r="A396" s="3" t="s">
        <v>537</v>
      </c>
      <c r="B396" s="3" t="s">
        <v>115</v>
      </c>
      <c r="C396" s="3" t="s">
        <v>116</v>
      </c>
      <c r="G396" s="3" t="s">
        <v>545</v>
      </c>
      <c r="H396" s="3">
        <v>7.7</v>
      </c>
      <c r="I396" s="3">
        <v>10.4</v>
      </c>
    </row>
    <row r="397" spans="1:9" s="3" customFormat="1" x14ac:dyDescent="0.25">
      <c r="A397" s="3" t="s">
        <v>537</v>
      </c>
      <c r="B397" s="3" t="s">
        <v>115</v>
      </c>
      <c r="C397" s="3" t="s">
        <v>116</v>
      </c>
      <c r="G397" s="3" t="s">
        <v>543</v>
      </c>
      <c r="H397" s="3">
        <v>7</v>
      </c>
      <c r="I397" s="3">
        <v>9.4</v>
      </c>
    </row>
    <row r="398" spans="1:9" s="3" customFormat="1" x14ac:dyDescent="0.25">
      <c r="A398" s="3" t="s">
        <v>537</v>
      </c>
      <c r="B398" s="3" t="s">
        <v>115</v>
      </c>
      <c r="C398" s="3" t="s">
        <v>116</v>
      </c>
      <c r="G398" s="3" t="s">
        <v>546</v>
      </c>
      <c r="H398" s="3">
        <v>3.6</v>
      </c>
      <c r="I398" s="3">
        <v>4.8</v>
      </c>
    </row>
    <row r="399" spans="1:9" s="3" customFormat="1" x14ac:dyDescent="0.25">
      <c r="A399" s="3" t="s">
        <v>537</v>
      </c>
      <c r="B399" s="3" t="s">
        <v>115</v>
      </c>
      <c r="C399" s="3" t="s">
        <v>116</v>
      </c>
      <c r="G399" s="3" t="s">
        <v>544</v>
      </c>
      <c r="H399" s="3">
        <v>2.4</v>
      </c>
      <c r="I399" s="3">
        <v>3.2</v>
      </c>
    </row>
    <row r="400" spans="1:9" s="3" customFormat="1" x14ac:dyDescent="0.25">
      <c r="A400" s="3" t="s">
        <v>537</v>
      </c>
      <c r="B400" s="3" t="s">
        <v>115</v>
      </c>
      <c r="C400" s="3" t="s">
        <v>116</v>
      </c>
      <c r="G400" s="3" t="s">
        <v>551</v>
      </c>
      <c r="H400" s="3">
        <v>2.3</v>
      </c>
      <c r="I400" s="3">
        <v>3.2</v>
      </c>
    </row>
    <row r="401" spans="1:9" s="3" customFormat="1" x14ac:dyDescent="0.25">
      <c r="A401" s="3" t="s">
        <v>537</v>
      </c>
      <c r="B401" s="3" t="s">
        <v>115</v>
      </c>
      <c r="C401" s="3" t="s">
        <v>116</v>
      </c>
      <c r="G401" s="3" t="s">
        <v>542</v>
      </c>
      <c r="H401" s="3">
        <v>2.2</v>
      </c>
      <c r="I401" s="3">
        <v>3</v>
      </c>
    </row>
    <row r="402" spans="1:9" s="3" customFormat="1" x14ac:dyDescent="0.25">
      <c r="A402" s="3" t="s">
        <v>537</v>
      </c>
      <c r="B402" s="3" t="s">
        <v>115</v>
      </c>
      <c r="C402" s="3" t="s">
        <v>116</v>
      </c>
      <c r="G402" s="3" t="s">
        <v>547</v>
      </c>
      <c r="H402" s="3">
        <v>1.3</v>
      </c>
      <c r="I402" s="3">
        <v>1.8</v>
      </c>
    </row>
    <row r="403" spans="1:9" s="3" customFormat="1" x14ac:dyDescent="0.25">
      <c r="A403" s="3" t="s">
        <v>537</v>
      </c>
      <c r="B403" s="3" t="s">
        <v>115</v>
      </c>
      <c r="C403" s="3" t="s">
        <v>116</v>
      </c>
      <c r="G403" s="3" t="s">
        <v>548</v>
      </c>
      <c r="H403" s="3">
        <v>1.3</v>
      </c>
      <c r="I403" s="3">
        <v>1.7</v>
      </c>
    </row>
    <row r="404" spans="1:9" s="3" customFormat="1" x14ac:dyDescent="0.25">
      <c r="A404" s="3" t="s">
        <v>537</v>
      </c>
      <c r="B404" s="3" t="s">
        <v>115</v>
      </c>
      <c r="C404" s="3" t="s">
        <v>116</v>
      </c>
      <c r="G404" s="3" t="s">
        <v>549</v>
      </c>
      <c r="H404" s="3">
        <v>0.8</v>
      </c>
      <c r="I404" s="3">
        <v>1.1</v>
      </c>
    </row>
    <row r="405" spans="1:9" s="3" customFormat="1" x14ac:dyDescent="0.25">
      <c r="A405" s="3" t="s">
        <v>537</v>
      </c>
      <c r="B405" s="3" t="s">
        <v>115</v>
      </c>
      <c r="C405" s="3" t="s">
        <v>116</v>
      </c>
      <c r="G405" s="3" t="s">
        <v>550</v>
      </c>
      <c r="H405" s="3">
        <v>0.6</v>
      </c>
      <c r="I405" s="3">
        <v>0.8</v>
      </c>
    </row>
    <row r="406" spans="1:9" s="3" customFormat="1" x14ac:dyDescent="0.25">
      <c r="A406" s="3" t="s">
        <v>537</v>
      </c>
      <c r="B406" s="3" t="s">
        <v>115</v>
      </c>
      <c r="C406" s="3" t="s">
        <v>116</v>
      </c>
      <c r="G406" s="3" t="s">
        <v>558</v>
      </c>
      <c r="H406" s="3">
        <v>0.5</v>
      </c>
      <c r="I406" s="3">
        <v>0.6</v>
      </c>
    </row>
    <row r="407" spans="1:9" s="3" customFormat="1" x14ac:dyDescent="0.25">
      <c r="A407" s="3" t="s">
        <v>537</v>
      </c>
      <c r="B407" s="3" t="s">
        <v>115</v>
      </c>
      <c r="C407" s="3" t="s">
        <v>116</v>
      </c>
      <c r="G407" s="3" t="s">
        <v>553</v>
      </c>
      <c r="H407" s="3">
        <v>0.3</v>
      </c>
      <c r="I407" s="3">
        <v>0.3</v>
      </c>
    </row>
    <row r="408" spans="1:9" s="3" customFormat="1" x14ac:dyDescent="0.25">
      <c r="A408" s="3" t="s">
        <v>537</v>
      </c>
      <c r="B408" s="3" t="s">
        <v>115</v>
      </c>
      <c r="C408" s="3" t="s">
        <v>116</v>
      </c>
      <c r="G408" s="3" t="s">
        <v>554</v>
      </c>
      <c r="H408" s="3">
        <v>0.1</v>
      </c>
      <c r="I408" s="3">
        <v>0.2</v>
      </c>
    </row>
    <row r="409" spans="1:9" s="3" customFormat="1" x14ac:dyDescent="0.25">
      <c r="A409" s="3" t="s">
        <v>537</v>
      </c>
      <c r="B409" s="3" t="s">
        <v>115</v>
      </c>
      <c r="C409" s="3" t="s">
        <v>116</v>
      </c>
      <c r="G409" s="3" t="s">
        <v>552</v>
      </c>
      <c r="H409" s="3">
        <v>0.1</v>
      </c>
      <c r="I409" s="3">
        <v>0.1</v>
      </c>
    </row>
    <row r="410" spans="1:9" s="3" customFormat="1" x14ac:dyDescent="0.25">
      <c r="A410" s="3" t="s">
        <v>537</v>
      </c>
      <c r="B410" s="3" t="s">
        <v>115</v>
      </c>
      <c r="C410" s="3" t="s">
        <v>116</v>
      </c>
      <c r="G410" s="3" t="s">
        <v>557</v>
      </c>
      <c r="H410" s="3">
        <v>0</v>
      </c>
      <c r="I410" s="3">
        <v>0</v>
      </c>
    </row>
    <row r="411" spans="1:9" s="3" customFormat="1" x14ac:dyDescent="0.25">
      <c r="A411" s="3" t="s">
        <v>537</v>
      </c>
      <c r="B411" s="3" t="s">
        <v>115</v>
      </c>
      <c r="C411" s="3" t="s">
        <v>116</v>
      </c>
      <c r="G411" s="3" t="s">
        <v>556</v>
      </c>
      <c r="H411" s="3">
        <v>0</v>
      </c>
      <c r="I411" s="3">
        <v>0</v>
      </c>
    </row>
    <row r="412" spans="1:9" s="3" customFormat="1" x14ac:dyDescent="0.25">
      <c r="A412" s="3" t="s">
        <v>537</v>
      </c>
      <c r="B412" s="3" t="s">
        <v>115</v>
      </c>
      <c r="C412" s="3" t="s">
        <v>116</v>
      </c>
      <c r="G412" s="3" t="s">
        <v>559</v>
      </c>
      <c r="H412" s="3">
        <v>0</v>
      </c>
      <c r="I412" s="3">
        <v>0</v>
      </c>
    </row>
    <row r="413" spans="1:9" s="3" customFormat="1" x14ac:dyDescent="0.25">
      <c r="A413" s="3" t="s">
        <v>537</v>
      </c>
      <c r="B413" s="3" t="s">
        <v>115</v>
      </c>
      <c r="C413" s="3" t="s">
        <v>116</v>
      </c>
      <c r="G413" s="3" t="s">
        <v>561</v>
      </c>
      <c r="H413" s="3">
        <v>0</v>
      </c>
      <c r="I413" s="3">
        <v>0</v>
      </c>
    </row>
    <row r="414" spans="1:9" s="3" customFormat="1" x14ac:dyDescent="0.25">
      <c r="A414" s="3" t="s">
        <v>537</v>
      </c>
      <c r="B414" s="3" t="s">
        <v>115</v>
      </c>
      <c r="C414" s="3" t="s">
        <v>116</v>
      </c>
      <c r="G414" s="3" t="s">
        <v>560</v>
      </c>
      <c r="H414" s="3">
        <v>0</v>
      </c>
      <c r="I414" s="3">
        <v>0</v>
      </c>
    </row>
    <row r="415" spans="1:9" s="3" customFormat="1" x14ac:dyDescent="0.25">
      <c r="A415" s="3" t="s">
        <v>537</v>
      </c>
      <c r="B415" s="3" t="s">
        <v>115</v>
      </c>
      <c r="C415" s="3" t="s">
        <v>116</v>
      </c>
      <c r="G415" s="3" t="s">
        <v>555</v>
      </c>
      <c r="H415" s="3">
        <v>-0.6</v>
      </c>
      <c r="I415" s="3">
        <v>-0.9</v>
      </c>
    </row>
    <row r="416" spans="1:9" s="3" customFormat="1" x14ac:dyDescent="0.25">
      <c r="A416" s="3" t="s">
        <v>537</v>
      </c>
      <c r="B416" s="3" t="s">
        <v>566</v>
      </c>
      <c r="C416" s="3" t="s">
        <v>567</v>
      </c>
      <c r="D416" s="3">
        <v>131.4</v>
      </c>
      <c r="E416" s="3">
        <v>65.4</v>
      </c>
      <c r="F416" s="3">
        <v>66</v>
      </c>
      <c r="G416" s="3" t="s">
        <v>540</v>
      </c>
      <c r="H416" s="3">
        <v>24.9</v>
      </c>
      <c r="I416" s="3">
        <v>37.6</v>
      </c>
    </row>
    <row r="417" spans="1:9" s="3" customFormat="1" x14ac:dyDescent="0.25">
      <c r="A417" s="3" t="s">
        <v>537</v>
      </c>
      <c r="B417" s="3" t="s">
        <v>566</v>
      </c>
      <c r="C417" s="3" t="s">
        <v>567</v>
      </c>
      <c r="G417" s="3" t="s">
        <v>539</v>
      </c>
      <c r="H417" s="3">
        <v>12.4</v>
      </c>
      <c r="I417" s="3">
        <v>18.8</v>
      </c>
    </row>
    <row r="418" spans="1:9" s="3" customFormat="1" x14ac:dyDescent="0.25">
      <c r="A418" s="3" t="s">
        <v>537</v>
      </c>
      <c r="B418" s="3" t="s">
        <v>566</v>
      </c>
      <c r="C418" s="3" t="s">
        <v>567</v>
      </c>
      <c r="G418" s="3" t="s">
        <v>541</v>
      </c>
      <c r="H418" s="3">
        <v>7.4</v>
      </c>
      <c r="I418" s="3">
        <v>11.2</v>
      </c>
    </row>
    <row r="419" spans="1:9" s="3" customFormat="1" x14ac:dyDescent="0.25">
      <c r="A419" s="3" t="s">
        <v>537</v>
      </c>
      <c r="B419" s="3" t="s">
        <v>566</v>
      </c>
      <c r="C419" s="3" t="s">
        <v>567</v>
      </c>
      <c r="G419" s="3" t="s">
        <v>546</v>
      </c>
      <c r="H419" s="3">
        <v>5.7</v>
      </c>
      <c r="I419" s="3">
        <v>8.6</v>
      </c>
    </row>
    <row r="420" spans="1:9" s="3" customFormat="1" x14ac:dyDescent="0.25">
      <c r="A420" s="3" t="s">
        <v>537</v>
      </c>
      <c r="B420" s="3" t="s">
        <v>566</v>
      </c>
      <c r="C420" s="3" t="s">
        <v>567</v>
      </c>
      <c r="G420" s="3" t="s">
        <v>542</v>
      </c>
      <c r="H420" s="3">
        <v>3.4</v>
      </c>
      <c r="I420" s="3">
        <v>5.2</v>
      </c>
    </row>
    <row r="421" spans="1:9" s="3" customFormat="1" x14ac:dyDescent="0.25">
      <c r="A421" s="3" t="s">
        <v>537</v>
      </c>
      <c r="B421" s="3" t="s">
        <v>566</v>
      </c>
      <c r="C421" s="3" t="s">
        <v>567</v>
      </c>
      <c r="G421" s="3" t="s">
        <v>543</v>
      </c>
      <c r="H421" s="3">
        <v>3.2</v>
      </c>
      <c r="I421" s="3">
        <v>4.8</v>
      </c>
    </row>
    <row r="422" spans="1:9" s="3" customFormat="1" x14ac:dyDescent="0.25">
      <c r="A422" s="3" t="s">
        <v>537</v>
      </c>
      <c r="B422" s="3" t="s">
        <v>566</v>
      </c>
      <c r="C422" s="3" t="s">
        <v>567</v>
      </c>
      <c r="G422" s="3" t="s">
        <v>548</v>
      </c>
      <c r="H422" s="3">
        <v>2.3</v>
      </c>
      <c r="I422" s="3">
        <v>3.4</v>
      </c>
    </row>
    <row r="423" spans="1:9" s="3" customFormat="1" x14ac:dyDescent="0.25">
      <c r="A423" s="3" t="s">
        <v>537</v>
      </c>
      <c r="B423" s="3" t="s">
        <v>566</v>
      </c>
      <c r="C423" s="3" t="s">
        <v>567</v>
      </c>
      <c r="G423" s="3" t="s">
        <v>547</v>
      </c>
      <c r="H423" s="3">
        <v>2.2</v>
      </c>
      <c r="I423" s="3">
        <v>3.3</v>
      </c>
    </row>
    <row r="424" spans="1:9" s="3" customFormat="1" x14ac:dyDescent="0.25">
      <c r="A424" s="3" t="s">
        <v>537</v>
      </c>
      <c r="B424" s="3" t="s">
        <v>566</v>
      </c>
      <c r="C424" s="3" t="s">
        <v>567</v>
      </c>
      <c r="G424" s="3" t="s">
        <v>544</v>
      </c>
      <c r="H424" s="3">
        <v>1.4</v>
      </c>
      <c r="I424" s="3">
        <v>2.1</v>
      </c>
    </row>
    <row r="425" spans="1:9" s="3" customFormat="1" x14ac:dyDescent="0.25">
      <c r="A425" s="3" t="s">
        <v>537</v>
      </c>
      <c r="B425" s="3" t="s">
        <v>566</v>
      </c>
      <c r="C425" s="3" t="s">
        <v>567</v>
      </c>
      <c r="G425" s="3" t="s">
        <v>551</v>
      </c>
      <c r="H425" s="3">
        <v>0.7</v>
      </c>
      <c r="I425" s="3">
        <v>1</v>
      </c>
    </row>
    <row r="426" spans="1:9" s="3" customFormat="1" x14ac:dyDescent="0.25">
      <c r="A426" s="3" t="s">
        <v>537</v>
      </c>
      <c r="B426" s="3" t="s">
        <v>566</v>
      </c>
      <c r="C426" s="3" t="s">
        <v>567</v>
      </c>
      <c r="G426" s="3" t="s">
        <v>554</v>
      </c>
      <c r="H426" s="3">
        <v>0.6</v>
      </c>
      <c r="I426" s="3">
        <v>1</v>
      </c>
    </row>
    <row r="427" spans="1:9" s="3" customFormat="1" x14ac:dyDescent="0.25">
      <c r="A427" s="3" t="s">
        <v>537</v>
      </c>
      <c r="B427" s="3" t="s">
        <v>566</v>
      </c>
      <c r="C427" s="3" t="s">
        <v>567</v>
      </c>
      <c r="G427" s="3" t="s">
        <v>552</v>
      </c>
      <c r="H427" s="3">
        <v>0.5</v>
      </c>
      <c r="I427" s="3">
        <v>0.7</v>
      </c>
    </row>
    <row r="428" spans="1:9" s="3" customFormat="1" x14ac:dyDescent="0.25">
      <c r="A428" s="3" t="s">
        <v>537</v>
      </c>
      <c r="B428" s="3" t="s">
        <v>566</v>
      </c>
      <c r="C428" s="3" t="s">
        <v>567</v>
      </c>
      <c r="G428" s="3" t="s">
        <v>545</v>
      </c>
      <c r="H428" s="3">
        <v>0.4</v>
      </c>
      <c r="I428" s="3">
        <v>0.6</v>
      </c>
    </row>
    <row r="429" spans="1:9" s="3" customFormat="1" x14ac:dyDescent="0.25">
      <c r="A429" s="3" t="s">
        <v>537</v>
      </c>
      <c r="B429" s="3" t="s">
        <v>566</v>
      </c>
      <c r="C429" s="3" t="s">
        <v>567</v>
      </c>
      <c r="G429" s="3" t="s">
        <v>549</v>
      </c>
      <c r="H429" s="3">
        <v>0.3</v>
      </c>
      <c r="I429" s="3">
        <v>0.5</v>
      </c>
    </row>
    <row r="430" spans="1:9" s="3" customFormat="1" x14ac:dyDescent="0.25">
      <c r="A430" s="3" t="s">
        <v>537</v>
      </c>
      <c r="B430" s="3" t="s">
        <v>566</v>
      </c>
      <c r="C430" s="3" t="s">
        <v>567</v>
      </c>
      <c r="G430" s="3" t="s">
        <v>558</v>
      </c>
      <c r="H430" s="3">
        <v>0.2</v>
      </c>
      <c r="I430" s="3">
        <v>0.2</v>
      </c>
    </row>
    <row r="431" spans="1:9" s="3" customFormat="1" x14ac:dyDescent="0.25">
      <c r="A431" s="3" t="s">
        <v>537</v>
      </c>
      <c r="B431" s="3" t="s">
        <v>566</v>
      </c>
      <c r="C431" s="3" t="s">
        <v>567</v>
      </c>
      <c r="G431" s="3" t="s">
        <v>556</v>
      </c>
      <c r="H431" s="3">
        <v>0.2</v>
      </c>
      <c r="I431" s="3">
        <v>0.2</v>
      </c>
    </row>
    <row r="432" spans="1:9" s="3" customFormat="1" x14ac:dyDescent="0.25">
      <c r="A432" s="3" t="s">
        <v>537</v>
      </c>
      <c r="B432" s="3" t="s">
        <v>566</v>
      </c>
      <c r="C432" s="3" t="s">
        <v>567</v>
      </c>
      <c r="G432" s="3" t="s">
        <v>553</v>
      </c>
      <c r="H432" s="3">
        <v>0.1</v>
      </c>
      <c r="I432" s="3">
        <v>0.2</v>
      </c>
    </row>
    <row r="433" spans="1:9" s="3" customFormat="1" x14ac:dyDescent="0.25">
      <c r="A433" s="3" t="s">
        <v>537</v>
      </c>
      <c r="B433" s="3" t="s">
        <v>566</v>
      </c>
      <c r="C433" s="3" t="s">
        <v>567</v>
      </c>
      <c r="G433" s="3" t="s">
        <v>557</v>
      </c>
      <c r="H433" s="3">
        <v>0.1</v>
      </c>
      <c r="I433" s="3">
        <v>0.1</v>
      </c>
    </row>
    <row r="434" spans="1:9" s="3" customFormat="1" x14ac:dyDescent="0.25">
      <c r="A434" s="3" t="s">
        <v>537</v>
      </c>
      <c r="B434" s="3" t="s">
        <v>566</v>
      </c>
      <c r="C434" s="3" t="s">
        <v>567</v>
      </c>
      <c r="G434" s="3" t="s">
        <v>550</v>
      </c>
      <c r="H434" s="3">
        <v>0.1</v>
      </c>
      <c r="I434" s="3">
        <v>0.1</v>
      </c>
    </row>
    <row r="435" spans="1:9" s="3" customFormat="1" x14ac:dyDescent="0.25">
      <c r="A435" s="3" t="s">
        <v>537</v>
      </c>
      <c r="B435" s="3" t="s">
        <v>566</v>
      </c>
      <c r="C435" s="3" t="s">
        <v>567</v>
      </c>
      <c r="G435" s="3" t="s">
        <v>555</v>
      </c>
      <c r="H435" s="3">
        <v>0.1</v>
      </c>
      <c r="I435" s="3">
        <v>0.1</v>
      </c>
    </row>
    <row r="436" spans="1:9" s="3" customFormat="1" x14ac:dyDescent="0.25">
      <c r="A436" s="3" t="s">
        <v>537</v>
      </c>
      <c r="B436" s="3" t="s">
        <v>566</v>
      </c>
      <c r="C436" s="3" t="s">
        <v>567</v>
      </c>
      <c r="G436" s="3" t="s">
        <v>560</v>
      </c>
      <c r="H436" s="3">
        <v>0</v>
      </c>
      <c r="I436" s="3">
        <v>0</v>
      </c>
    </row>
    <row r="437" spans="1:9" s="3" customFormat="1" x14ac:dyDescent="0.25">
      <c r="A437" s="3" t="s">
        <v>537</v>
      </c>
      <c r="B437" s="3" t="s">
        <v>566</v>
      </c>
      <c r="C437" s="3" t="s">
        <v>567</v>
      </c>
      <c r="G437" s="3" t="s">
        <v>559</v>
      </c>
      <c r="H437" s="3">
        <v>0</v>
      </c>
      <c r="I437" s="3">
        <v>0</v>
      </c>
    </row>
    <row r="438" spans="1:9" s="3" customFormat="1" x14ac:dyDescent="0.25">
      <c r="A438" s="3" t="s">
        <v>537</v>
      </c>
      <c r="B438" s="3" t="s">
        <v>566</v>
      </c>
      <c r="C438" s="3" t="s">
        <v>567</v>
      </c>
      <c r="G438" s="3" t="s">
        <v>561</v>
      </c>
      <c r="H438" s="3">
        <v>0</v>
      </c>
      <c r="I438" s="3">
        <v>0</v>
      </c>
    </row>
    <row r="439" spans="1:9" s="3" customFormat="1" x14ac:dyDescent="0.25">
      <c r="A439" s="3" t="s">
        <v>537</v>
      </c>
      <c r="B439" s="3" t="s">
        <v>121</v>
      </c>
      <c r="C439" s="3" t="s">
        <v>122</v>
      </c>
      <c r="D439" s="3">
        <v>32.6</v>
      </c>
      <c r="E439" s="3">
        <v>16.3</v>
      </c>
      <c r="F439" s="3">
        <v>16.3</v>
      </c>
      <c r="G439" s="3" t="s">
        <v>539</v>
      </c>
      <c r="H439" s="3">
        <v>8.5</v>
      </c>
      <c r="I439" s="3">
        <v>52</v>
      </c>
    </row>
    <row r="440" spans="1:9" s="3" customFormat="1" x14ac:dyDescent="0.25">
      <c r="A440" s="3" t="s">
        <v>537</v>
      </c>
      <c r="B440" s="3" t="s">
        <v>121</v>
      </c>
      <c r="C440" s="3" t="s">
        <v>122</v>
      </c>
      <c r="G440" s="3" t="s">
        <v>543</v>
      </c>
      <c r="H440" s="3">
        <v>2.2</v>
      </c>
      <c r="I440" s="3">
        <v>13.2</v>
      </c>
    </row>
    <row r="441" spans="1:9" s="3" customFormat="1" x14ac:dyDescent="0.25">
      <c r="A441" s="3" t="s">
        <v>537</v>
      </c>
      <c r="B441" s="3" t="s">
        <v>121</v>
      </c>
      <c r="C441" s="3" t="s">
        <v>122</v>
      </c>
      <c r="G441" s="3" t="s">
        <v>547</v>
      </c>
      <c r="H441" s="3">
        <v>1.8</v>
      </c>
      <c r="I441" s="3">
        <v>11</v>
      </c>
    </row>
    <row r="442" spans="1:9" s="3" customFormat="1" x14ac:dyDescent="0.25">
      <c r="A442" s="3" t="s">
        <v>537</v>
      </c>
      <c r="B442" s="3" t="s">
        <v>121</v>
      </c>
      <c r="C442" s="3" t="s">
        <v>122</v>
      </c>
      <c r="G442" s="3" t="s">
        <v>544</v>
      </c>
      <c r="H442" s="3">
        <v>0.9</v>
      </c>
      <c r="I442" s="3">
        <v>5.3</v>
      </c>
    </row>
    <row r="443" spans="1:9" s="3" customFormat="1" x14ac:dyDescent="0.25">
      <c r="A443" s="3" t="s">
        <v>537</v>
      </c>
      <c r="B443" s="3" t="s">
        <v>121</v>
      </c>
      <c r="C443" s="3" t="s">
        <v>122</v>
      </c>
      <c r="G443" s="3" t="s">
        <v>549</v>
      </c>
      <c r="H443" s="3">
        <v>0.8</v>
      </c>
      <c r="I443" s="3">
        <v>4.8</v>
      </c>
    </row>
    <row r="444" spans="1:9" s="3" customFormat="1" x14ac:dyDescent="0.25">
      <c r="A444" s="3" t="s">
        <v>537</v>
      </c>
      <c r="B444" s="3" t="s">
        <v>121</v>
      </c>
      <c r="C444" s="3" t="s">
        <v>122</v>
      </c>
      <c r="G444" s="3" t="s">
        <v>558</v>
      </c>
      <c r="H444" s="3">
        <v>0.7</v>
      </c>
      <c r="I444" s="3">
        <v>4.1</v>
      </c>
    </row>
    <row r="445" spans="1:9" s="3" customFormat="1" x14ac:dyDescent="0.25">
      <c r="A445" s="3" t="s">
        <v>537</v>
      </c>
      <c r="B445" s="3" t="s">
        <v>121</v>
      </c>
      <c r="C445" s="3" t="s">
        <v>122</v>
      </c>
      <c r="G445" s="3" t="s">
        <v>553</v>
      </c>
      <c r="H445" s="3">
        <v>0.4</v>
      </c>
      <c r="I445" s="3">
        <v>2.4</v>
      </c>
    </row>
    <row r="446" spans="1:9" s="3" customFormat="1" x14ac:dyDescent="0.25">
      <c r="A446" s="3" t="s">
        <v>537</v>
      </c>
      <c r="B446" s="3" t="s">
        <v>121</v>
      </c>
      <c r="C446" s="3" t="s">
        <v>122</v>
      </c>
      <c r="G446" s="3" t="s">
        <v>540</v>
      </c>
      <c r="H446" s="3">
        <v>0.2</v>
      </c>
      <c r="I446" s="3">
        <v>1.5</v>
      </c>
    </row>
    <row r="447" spans="1:9" s="3" customFormat="1" x14ac:dyDescent="0.25">
      <c r="A447" s="3" t="s">
        <v>537</v>
      </c>
      <c r="B447" s="3" t="s">
        <v>121</v>
      </c>
      <c r="C447" s="3" t="s">
        <v>122</v>
      </c>
      <c r="G447" s="3" t="s">
        <v>554</v>
      </c>
      <c r="H447" s="3">
        <v>0.2</v>
      </c>
      <c r="I447" s="3">
        <v>1.3</v>
      </c>
    </row>
    <row r="448" spans="1:9" s="3" customFormat="1" x14ac:dyDescent="0.25">
      <c r="A448" s="3" t="s">
        <v>537</v>
      </c>
      <c r="B448" s="3" t="s">
        <v>121</v>
      </c>
      <c r="C448" s="3" t="s">
        <v>122</v>
      </c>
      <c r="G448" s="3" t="s">
        <v>550</v>
      </c>
      <c r="H448" s="3">
        <v>0.2</v>
      </c>
      <c r="I448" s="3">
        <v>1.2</v>
      </c>
    </row>
    <row r="449" spans="1:9" s="3" customFormat="1" x14ac:dyDescent="0.25">
      <c r="A449" s="3" t="s">
        <v>537</v>
      </c>
      <c r="B449" s="3" t="s">
        <v>121</v>
      </c>
      <c r="C449" s="3" t="s">
        <v>122</v>
      </c>
      <c r="G449" s="3" t="s">
        <v>542</v>
      </c>
      <c r="H449" s="3">
        <v>0.2</v>
      </c>
      <c r="I449" s="3">
        <v>0.9</v>
      </c>
    </row>
    <row r="450" spans="1:9" s="3" customFormat="1" x14ac:dyDescent="0.25">
      <c r="A450" s="3" t="s">
        <v>537</v>
      </c>
      <c r="B450" s="3" t="s">
        <v>121</v>
      </c>
      <c r="C450" s="3" t="s">
        <v>122</v>
      </c>
      <c r="G450" s="3" t="s">
        <v>541</v>
      </c>
      <c r="H450" s="3">
        <v>0.1</v>
      </c>
      <c r="I450" s="3">
        <v>0.8</v>
      </c>
    </row>
    <row r="451" spans="1:9" s="3" customFormat="1" x14ac:dyDescent="0.25">
      <c r="A451" s="3" t="s">
        <v>537</v>
      </c>
      <c r="B451" s="3" t="s">
        <v>121</v>
      </c>
      <c r="C451" s="3" t="s">
        <v>122</v>
      </c>
      <c r="G451" s="3" t="s">
        <v>545</v>
      </c>
      <c r="H451" s="3">
        <v>0.1</v>
      </c>
      <c r="I451" s="3">
        <v>0.6</v>
      </c>
    </row>
    <row r="452" spans="1:9" s="3" customFormat="1" x14ac:dyDescent="0.25">
      <c r="A452" s="3" t="s">
        <v>537</v>
      </c>
      <c r="B452" s="3" t="s">
        <v>121</v>
      </c>
      <c r="C452" s="3" t="s">
        <v>122</v>
      </c>
      <c r="G452" s="3" t="s">
        <v>552</v>
      </c>
      <c r="H452" s="3">
        <v>0.1</v>
      </c>
      <c r="I452" s="3">
        <v>0.5</v>
      </c>
    </row>
    <row r="453" spans="1:9" s="3" customFormat="1" x14ac:dyDescent="0.25">
      <c r="A453" s="3" t="s">
        <v>537</v>
      </c>
      <c r="B453" s="3" t="s">
        <v>121</v>
      </c>
      <c r="C453" s="3" t="s">
        <v>122</v>
      </c>
      <c r="G453" s="3" t="s">
        <v>559</v>
      </c>
      <c r="H453" s="3">
        <v>0</v>
      </c>
      <c r="I453" s="3">
        <v>0.1</v>
      </c>
    </row>
    <row r="454" spans="1:9" s="3" customFormat="1" x14ac:dyDescent="0.25">
      <c r="A454" s="3" t="s">
        <v>537</v>
      </c>
      <c r="B454" s="3" t="s">
        <v>121</v>
      </c>
      <c r="C454" s="3" t="s">
        <v>122</v>
      </c>
      <c r="G454" s="3" t="s">
        <v>548</v>
      </c>
      <c r="H454" s="3">
        <v>0</v>
      </c>
      <c r="I454" s="3">
        <v>0.1</v>
      </c>
    </row>
    <row r="455" spans="1:9" s="3" customFormat="1" x14ac:dyDescent="0.25">
      <c r="A455" s="3" t="s">
        <v>537</v>
      </c>
      <c r="B455" s="3" t="s">
        <v>121</v>
      </c>
      <c r="C455" s="3" t="s">
        <v>122</v>
      </c>
      <c r="G455" s="3" t="s">
        <v>561</v>
      </c>
      <c r="H455" s="3">
        <v>0</v>
      </c>
      <c r="I455" s="3">
        <v>0</v>
      </c>
    </row>
    <row r="456" spans="1:9" s="3" customFormat="1" x14ac:dyDescent="0.25">
      <c r="A456" s="3" t="s">
        <v>537</v>
      </c>
      <c r="B456" s="3" t="s">
        <v>121</v>
      </c>
      <c r="C456" s="3" t="s">
        <v>122</v>
      </c>
      <c r="G456" s="3" t="s">
        <v>556</v>
      </c>
      <c r="H456" s="3">
        <v>0</v>
      </c>
      <c r="I456" s="3">
        <v>0</v>
      </c>
    </row>
    <row r="457" spans="1:9" s="3" customFormat="1" x14ac:dyDescent="0.25">
      <c r="A457" s="3" t="s">
        <v>537</v>
      </c>
      <c r="B457" s="3" t="s">
        <v>121</v>
      </c>
      <c r="C457" s="3" t="s">
        <v>122</v>
      </c>
      <c r="G457" s="3" t="s">
        <v>555</v>
      </c>
      <c r="H457" s="3">
        <v>0</v>
      </c>
      <c r="I457" s="3">
        <v>0</v>
      </c>
    </row>
    <row r="458" spans="1:9" s="3" customFormat="1" x14ac:dyDescent="0.25">
      <c r="A458" s="3" t="s">
        <v>537</v>
      </c>
      <c r="B458" s="3" t="s">
        <v>121</v>
      </c>
      <c r="C458" s="3" t="s">
        <v>122</v>
      </c>
      <c r="G458" s="3" t="s">
        <v>560</v>
      </c>
      <c r="H458" s="3">
        <v>0</v>
      </c>
      <c r="I458" s="3">
        <v>0</v>
      </c>
    </row>
    <row r="459" spans="1:9" s="3" customFormat="1" x14ac:dyDescent="0.25">
      <c r="A459" s="3" t="s">
        <v>537</v>
      </c>
      <c r="B459" s="3" t="s">
        <v>121</v>
      </c>
      <c r="C459" s="3" t="s">
        <v>122</v>
      </c>
      <c r="G459" s="3" t="s">
        <v>557</v>
      </c>
      <c r="H459" s="3">
        <v>0</v>
      </c>
      <c r="I459" s="3">
        <v>0</v>
      </c>
    </row>
    <row r="460" spans="1:9" s="3" customFormat="1" x14ac:dyDescent="0.25">
      <c r="A460" s="3" t="s">
        <v>537</v>
      </c>
      <c r="B460" s="3" t="s">
        <v>121</v>
      </c>
      <c r="C460" s="3" t="s">
        <v>122</v>
      </c>
      <c r="G460" s="3" t="s">
        <v>551</v>
      </c>
      <c r="H460" s="3">
        <v>0</v>
      </c>
      <c r="I460" s="3">
        <v>0</v>
      </c>
    </row>
    <row r="461" spans="1:9" s="3" customFormat="1" x14ac:dyDescent="0.25">
      <c r="A461" s="3" t="s">
        <v>537</v>
      </c>
      <c r="B461" s="3" t="s">
        <v>121</v>
      </c>
      <c r="C461" s="3" t="s">
        <v>122</v>
      </c>
      <c r="G461" s="3" t="s">
        <v>546</v>
      </c>
      <c r="H461" s="3">
        <v>0</v>
      </c>
      <c r="I461" s="3">
        <v>0</v>
      </c>
    </row>
    <row r="462" spans="1:9" s="3" customFormat="1" x14ac:dyDescent="0.25">
      <c r="A462" s="3" t="s">
        <v>568</v>
      </c>
      <c r="B462" s="3" t="s">
        <v>442</v>
      </c>
      <c r="C462" s="3" t="s">
        <v>538</v>
      </c>
      <c r="D462" s="3">
        <v>4214.2</v>
      </c>
      <c r="E462" s="3">
        <v>2172.8</v>
      </c>
      <c r="F462" s="3">
        <v>2041.4</v>
      </c>
      <c r="G462" s="3" t="s">
        <v>539</v>
      </c>
      <c r="H462" s="3">
        <v>528.3</v>
      </c>
      <c r="I462" s="3">
        <v>25.9</v>
      </c>
    </row>
    <row r="463" spans="1:9" s="3" customFormat="1" x14ac:dyDescent="0.25">
      <c r="A463" s="3" t="s">
        <v>568</v>
      </c>
      <c r="B463" s="3" t="s">
        <v>442</v>
      </c>
      <c r="C463" s="3" t="s">
        <v>538</v>
      </c>
      <c r="G463" s="3" t="s">
        <v>541</v>
      </c>
      <c r="H463" s="3">
        <v>371.7</v>
      </c>
      <c r="I463" s="3">
        <v>18.2</v>
      </c>
    </row>
    <row r="464" spans="1:9" s="3" customFormat="1" x14ac:dyDescent="0.25">
      <c r="A464" s="3" t="s">
        <v>568</v>
      </c>
      <c r="B464" s="3" t="s">
        <v>442</v>
      </c>
      <c r="C464" s="3" t="s">
        <v>538</v>
      </c>
      <c r="G464" s="3" t="s">
        <v>540</v>
      </c>
      <c r="H464" s="3">
        <v>276.8</v>
      </c>
      <c r="I464" s="3">
        <v>13.6</v>
      </c>
    </row>
    <row r="465" spans="1:9" s="3" customFormat="1" x14ac:dyDescent="0.25">
      <c r="A465" s="3" t="s">
        <v>568</v>
      </c>
      <c r="B465" s="3" t="s">
        <v>442</v>
      </c>
      <c r="C465" s="3" t="s">
        <v>538</v>
      </c>
      <c r="G465" s="3" t="s">
        <v>543</v>
      </c>
      <c r="H465" s="3">
        <v>214</v>
      </c>
      <c r="I465" s="3">
        <v>10.5</v>
      </c>
    </row>
    <row r="466" spans="1:9" s="3" customFormat="1" x14ac:dyDescent="0.25">
      <c r="A466" s="3" t="s">
        <v>568</v>
      </c>
      <c r="B466" s="3" t="s">
        <v>442</v>
      </c>
      <c r="C466" s="3" t="s">
        <v>538</v>
      </c>
      <c r="G466" s="3" t="s">
        <v>542</v>
      </c>
      <c r="H466" s="3">
        <v>120.5</v>
      </c>
      <c r="I466" s="3">
        <v>5.9</v>
      </c>
    </row>
    <row r="467" spans="1:9" s="3" customFormat="1" x14ac:dyDescent="0.25">
      <c r="A467" s="3" t="s">
        <v>568</v>
      </c>
      <c r="B467" s="3" t="s">
        <v>442</v>
      </c>
      <c r="C467" s="3" t="s">
        <v>538</v>
      </c>
      <c r="G467" s="3" t="s">
        <v>544</v>
      </c>
      <c r="H467" s="3">
        <v>80.5</v>
      </c>
      <c r="I467" s="3">
        <v>3.9</v>
      </c>
    </row>
    <row r="468" spans="1:9" s="3" customFormat="1" x14ac:dyDescent="0.25">
      <c r="A468" s="3" t="s">
        <v>568</v>
      </c>
      <c r="B468" s="3" t="s">
        <v>442</v>
      </c>
      <c r="C468" s="3" t="s">
        <v>538</v>
      </c>
      <c r="G468" s="3" t="s">
        <v>546</v>
      </c>
      <c r="H468" s="3">
        <v>54.7</v>
      </c>
      <c r="I468" s="3">
        <v>2.7</v>
      </c>
    </row>
    <row r="469" spans="1:9" s="3" customFormat="1" x14ac:dyDescent="0.25">
      <c r="A469" s="3" t="s">
        <v>568</v>
      </c>
      <c r="B469" s="3" t="s">
        <v>442</v>
      </c>
      <c r="C469" s="3" t="s">
        <v>538</v>
      </c>
      <c r="G469" s="3" t="s">
        <v>551</v>
      </c>
      <c r="H469" s="3">
        <v>52.2</v>
      </c>
      <c r="I469" s="3">
        <v>2.6</v>
      </c>
    </row>
    <row r="470" spans="1:9" s="3" customFormat="1" x14ac:dyDescent="0.25">
      <c r="A470" s="3" t="s">
        <v>568</v>
      </c>
      <c r="B470" s="3" t="s">
        <v>442</v>
      </c>
      <c r="C470" s="3" t="s">
        <v>538</v>
      </c>
      <c r="G470" s="3" t="s">
        <v>545</v>
      </c>
      <c r="H470" s="3">
        <v>46.4</v>
      </c>
      <c r="I470" s="3">
        <v>2.3</v>
      </c>
    </row>
    <row r="471" spans="1:9" s="3" customFormat="1" x14ac:dyDescent="0.25">
      <c r="A471" s="3" t="s">
        <v>568</v>
      </c>
      <c r="B471" s="3" t="s">
        <v>442</v>
      </c>
      <c r="C471" s="3" t="s">
        <v>538</v>
      </c>
      <c r="G471" s="3" t="s">
        <v>548</v>
      </c>
      <c r="H471" s="3">
        <v>46.4</v>
      </c>
      <c r="I471" s="3">
        <v>2.3</v>
      </c>
    </row>
    <row r="472" spans="1:9" s="3" customFormat="1" x14ac:dyDescent="0.25">
      <c r="A472" s="3" t="s">
        <v>568</v>
      </c>
      <c r="B472" s="3" t="s">
        <v>442</v>
      </c>
      <c r="C472" s="3" t="s">
        <v>538</v>
      </c>
      <c r="G472" s="3" t="s">
        <v>549</v>
      </c>
      <c r="H472" s="3">
        <v>40.1</v>
      </c>
      <c r="I472" s="3">
        <v>2</v>
      </c>
    </row>
    <row r="473" spans="1:9" s="3" customFormat="1" x14ac:dyDescent="0.25">
      <c r="A473" s="3" t="s">
        <v>568</v>
      </c>
      <c r="B473" s="3" t="s">
        <v>442</v>
      </c>
      <c r="C473" s="3" t="s">
        <v>538</v>
      </c>
      <c r="G473" s="3" t="s">
        <v>547</v>
      </c>
      <c r="H473" s="3">
        <v>37.4</v>
      </c>
      <c r="I473" s="3">
        <v>1.8</v>
      </c>
    </row>
    <row r="474" spans="1:9" s="3" customFormat="1" x14ac:dyDescent="0.25">
      <c r="A474" s="3" t="s">
        <v>568</v>
      </c>
      <c r="B474" s="3" t="s">
        <v>442</v>
      </c>
      <c r="C474" s="3" t="s">
        <v>538</v>
      </c>
      <c r="G474" s="3" t="s">
        <v>553</v>
      </c>
      <c r="H474" s="3">
        <v>33.4</v>
      </c>
      <c r="I474" s="3">
        <v>1.6</v>
      </c>
    </row>
    <row r="475" spans="1:9" s="3" customFormat="1" x14ac:dyDescent="0.25">
      <c r="A475" s="3" t="s">
        <v>568</v>
      </c>
      <c r="B475" s="3" t="s">
        <v>442</v>
      </c>
      <c r="C475" s="3" t="s">
        <v>538</v>
      </c>
      <c r="G475" s="3" t="s">
        <v>555</v>
      </c>
      <c r="H475" s="3">
        <v>30.7</v>
      </c>
      <c r="I475" s="3">
        <v>1.5</v>
      </c>
    </row>
    <row r="476" spans="1:9" s="3" customFormat="1" x14ac:dyDescent="0.25">
      <c r="A476" s="3" t="s">
        <v>568</v>
      </c>
      <c r="B476" s="3" t="s">
        <v>442</v>
      </c>
      <c r="C476" s="3" t="s">
        <v>538</v>
      </c>
      <c r="G476" s="3" t="s">
        <v>558</v>
      </c>
      <c r="H476" s="3">
        <v>29</v>
      </c>
      <c r="I476" s="3">
        <v>1.4</v>
      </c>
    </row>
    <row r="477" spans="1:9" s="3" customFormat="1" x14ac:dyDescent="0.25">
      <c r="A477" s="3" t="s">
        <v>568</v>
      </c>
      <c r="B477" s="3" t="s">
        <v>442</v>
      </c>
      <c r="C477" s="3" t="s">
        <v>538</v>
      </c>
      <c r="G477" s="3" t="s">
        <v>550</v>
      </c>
      <c r="H477" s="3">
        <v>25.2</v>
      </c>
      <c r="I477" s="3">
        <v>1.2</v>
      </c>
    </row>
    <row r="478" spans="1:9" s="3" customFormat="1" x14ac:dyDescent="0.25">
      <c r="A478" s="3" t="s">
        <v>568</v>
      </c>
      <c r="B478" s="3" t="s">
        <v>442</v>
      </c>
      <c r="C478" s="3" t="s">
        <v>538</v>
      </c>
      <c r="G478" s="3" t="s">
        <v>552</v>
      </c>
      <c r="H478" s="3">
        <v>14.8</v>
      </c>
      <c r="I478" s="3">
        <v>0.7</v>
      </c>
    </row>
    <row r="479" spans="1:9" s="3" customFormat="1" x14ac:dyDescent="0.25">
      <c r="A479" s="3" t="s">
        <v>568</v>
      </c>
      <c r="B479" s="3" t="s">
        <v>442</v>
      </c>
      <c r="C479" s="3" t="s">
        <v>538</v>
      </c>
      <c r="G479" s="3" t="s">
        <v>557</v>
      </c>
      <c r="H479" s="3">
        <v>13.7</v>
      </c>
      <c r="I479" s="3">
        <v>0.7</v>
      </c>
    </row>
    <row r="480" spans="1:9" s="3" customFormat="1" x14ac:dyDescent="0.25">
      <c r="A480" s="3" t="s">
        <v>568</v>
      </c>
      <c r="B480" s="3" t="s">
        <v>442</v>
      </c>
      <c r="C480" s="3" t="s">
        <v>538</v>
      </c>
      <c r="G480" s="3" t="s">
        <v>554</v>
      </c>
      <c r="H480" s="3">
        <v>10.5</v>
      </c>
      <c r="I480" s="3">
        <v>0.5</v>
      </c>
    </row>
    <row r="481" spans="1:9" s="3" customFormat="1" x14ac:dyDescent="0.25">
      <c r="A481" s="3" t="s">
        <v>568</v>
      </c>
      <c r="B481" s="3" t="s">
        <v>442</v>
      </c>
      <c r="C481" s="3" t="s">
        <v>538</v>
      </c>
      <c r="G481" s="3" t="s">
        <v>559</v>
      </c>
      <c r="H481" s="3">
        <v>7</v>
      </c>
      <c r="I481" s="3">
        <v>0.3</v>
      </c>
    </row>
    <row r="482" spans="1:9" s="3" customFormat="1" x14ac:dyDescent="0.25">
      <c r="A482" s="3" t="s">
        <v>568</v>
      </c>
      <c r="B482" s="3" t="s">
        <v>442</v>
      </c>
      <c r="C482" s="3" t="s">
        <v>538</v>
      </c>
      <c r="G482" s="3" t="s">
        <v>556</v>
      </c>
      <c r="H482" s="3">
        <v>4.1</v>
      </c>
      <c r="I482" s="3">
        <v>0.2</v>
      </c>
    </row>
    <row r="483" spans="1:9" s="3" customFormat="1" x14ac:dyDescent="0.25">
      <c r="A483" s="3" t="s">
        <v>568</v>
      </c>
      <c r="B483" s="3" t="s">
        <v>442</v>
      </c>
      <c r="C483" s="3" t="s">
        <v>538</v>
      </c>
      <c r="G483" s="3" t="s">
        <v>560</v>
      </c>
      <c r="H483" s="3">
        <v>2.8</v>
      </c>
      <c r="I483" s="3">
        <v>0.1</v>
      </c>
    </row>
    <row r="484" spans="1:9" s="3" customFormat="1" x14ac:dyDescent="0.25">
      <c r="A484" s="3" t="s">
        <v>568</v>
      </c>
      <c r="B484" s="3" t="s">
        <v>442</v>
      </c>
      <c r="C484" s="3" t="s">
        <v>538</v>
      </c>
      <c r="G484" s="3" t="s">
        <v>561</v>
      </c>
      <c r="H484" s="3">
        <v>1.3</v>
      </c>
      <c r="I484" s="3">
        <v>0.1</v>
      </c>
    </row>
    <row r="485" spans="1:9" s="3" customFormat="1" x14ac:dyDescent="0.25">
      <c r="A485" s="3" t="s">
        <v>568</v>
      </c>
      <c r="B485" s="3" t="s">
        <v>562</v>
      </c>
      <c r="C485" s="3" t="s">
        <v>563</v>
      </c>
      <c r="D485" s="3">
        <v>424.1</v>
      </c>
      <c r="E485" s="3">
        <v>242.4</v>
      </c>
      <c r="F485" s="3">
        <v>181.8</v>
      </c>
      <c r="G485" s="3" t="s">
        <v>539</v>
      </c>
      <c r="H485" s="3">
        <v>54.9</v>
      </c>
      <c r="I485" s="3">
        <v>30.2</v>
      </c>
    </row>
    <row r="486" spans="1:9" s="3" customFormat="1" x14ac:dyDescent="0.25">
      <c r="A486" s="3" t="s">
        <v>568</v>
      </c>
      <c r="B486" s="3" t="s">
        <v>562</v>
      </c>
      <c r="C486" s="3" t="s">
        <v>563</v>
      </c>
      <c r="G486" s="3" t="s">
        <v>543</v>
      </c>
      <c r="H486" s="3">
        <v>37.7</v>
      </c>
      <c r="I486" s="3">
        <v>20.7</v>
      </c>
    </row>
    <row r="487" spans="1:9" s="3" customFormat="1" x14ac:dyDescent="0.25">
      <c r="A487" s="3" t="s">
        <v>568</v>
      </c>
      <c r="B487" s="3" t="s">
        <v>562</v>
      </c>
      <c r="C487" s="3" t="s">
        <v>563</v>
      </c>
      <c r="G487" s="3" t="s">
        <v>541</v>
      </c>
      <c r="H487" s="3">
        <v>24</v>
      </c>
      <c r="I487" s="3">
        <v>13.2</v>
      </c>
    </row>
    <row r="488" spans="1:9" s="3" customFormat="1" x14ac:dyDescent="0.25">
      <c r="A488" s="3" t="s">
        <v>568</v>
      </c>
      <c r="B488" s="3" t="s">
        <v>562</v>
      </c>
      <c r="C488" s="3" t="s">
        <v>563</v>
      </c>
      <c r="G488" s="3" t="s">
        <v>540</v>
      </c>
      <c r="H488" s="3">
        <v>16.3</v>
      </c>
      <c r="I488" s="3">
        <v>9</v>
      </c>
    </row>
    <row r="489" spans="1:9" s="3" customFormat="1" x14ac:dyDescent="0.25">
      <c r="A489" s="3" t="s">
        <v>568</v>
      </c>
      <c r="B489" s="3" t="s">
        <v>562</v>
      </c>
      <c r="C489" s="3" t="s">
        <v>563</v>
      </c>
      <c r="G489" s="3" t="s">
        <v>542</v>
      </c>
      <c r="H489" s="3">
        <v>8.7</v>
      </c>
      <c r="I489" s="3">
        <v>4.8</v>
      </c>
    </row>
    <row r="490" spans="1:9" s="3" customFormat="1" x14ac:dyDescent="0.25">
      <c r="A490" s="3" t="s">
        <v>568</v>
      </c>
      <c r="B490" s="3" t="s">
        <v>562</v>
      </c>
      <c r="C490" s="3" t="s">
        <v>563</v>
      </c>
      <c r="G490" s="3" t="s">
        <v>546</v>
      </c>
      <c r="H490" s="3">
        <v>7</v>
      </c>
      <c r="I490" s="3">
        <v>3.8</v>
      </c>
    </row>
    <row r="491" spans="1:9" s="3" customFormat="1" x14ac:dyDescent="0.25">
      <c r="A491" s="3" t="s">
        <v>568</v>
      </c>
      <c r="B491" s="3" t="s">
        <v>562</v>
      </c>
      <c r="C491" s="3" t="s">
        <v>563</v>
      </c>
      <c r="G491" s="3" t="s">
        <v>551</v>
      </c>
      <c r="H491" s="3">
        <v>4.3</v>
      </c>
      <c r="I491" s="3">
        <v>2.3</v>
      </c>
    </row>
    <row r="492" spans="1:9" s="3" customFormat="1" x14ac:dyDescent="0.25">
      <c r="A492" s="3" t="s">
        <v>568</v>
      </c>
      <c r="B492" s="3" t="s">
        <v>562</v>
      </c>
      <c r="C492" s="3" t="s">
        <v>563</v>
      </c>
      <c r="G492" s="3" t="s">
        <v>549</v>
      </c>
      <c r="H492" s="3">
        <v>3.9</v>
      </c>
      <c r="I492" s="3">
        <v>2.1</v>
      </c>
    </row>
    <row r="493" spans="1:9" s="3" customFormat="1" x14ac:dyDescent="0.25">
      <c r="A493" s="3" t="s">
        <v>568</v>
      </c>
      <c r="B493" s="3" t="s">
        <v>562</v>
      </c>
      <c r="C493" s="3" t="s">
        <v>563</v>
      </c>
      <c r="G493" s="3" t="s">
        <v>545</v>
      </c>
      <c r="H493" s="3">
        <v>3.6</v>
      </c>
      <c r="I493" s="3">
        <v>2</v>
      </c>
    </row>
    <row r="494" spans="1:9" s="3" customFormat="1" x14ac:dyDescent="0.25">
      <c r="A494" s="3" t="s">
        <v>568</v>
      </c>
      <c r="B494" s="3" t="s">
        <v>562</v>
      </c>
      <c r="C494" s="3" t="s">
        <v>563</v>
      </c>
      <c r="G494" s="3" t="s">
        <v>555</v>
      </c>
      <c r="H494" s="3">
        <v>3.5</v>
      </c>
      <c r="I494" s="3">
        <v>1.9</v>
      </c>
    </row>
    <row r="495" spans="1:9" s="3" customFormat="1" x14ac:dyDescent="0.25">
      <c r="A495" s="3" t="s">
        <v>568</v>
      </c>
      <c r="B495" s="3" t="s">
        <v>562</v>
      </c>
      <c r="C495" s="3" t="s">
        <v>563</v>
      </c>
      <c r="G495" s="3" t="s">
        <v>558</v>
      </c>
      <c r="H495" s="3">
        <v>3.1</v>
      </c>
      <c r="I495" s="3">
        <v>1.7</v>
      </c>
    </row>
    <row r="496" spans="1:9" s="3" customFormat="1" x14ac:dyDescent="0.25">
      <c r="A496" s="3" t="s">
        <v>568</v>
      </c>
      <c r="B496" s="3" t="s">
        <v>562</v>
      </c>
      <c r="C496" s="3" t="s">
        <v>563</v>
      </c>
      <c r="G496" s="3" t="s">
        <v>544</v>
      </c>
      <c r="H496" s="3">
        <v>2.9</v>
      </c>
      <c r="I496" s="3">
        <v>1.6</v>
      </c>
    </row>
    <row r="497" spans="1:9" s="3" customFormat="1" x14ac:dyDescent="0.25">
      <c r="A497" s="3" t="s">
        <v>568</v>
      </c>
      <c r="B497" s="3" t="s">
        <v>562</v>
      </c>
      <c r="C497" s="3" t="s">
        <v>563</v>
      </c>
      <c r="G497" s="3" t="s">
        <v>550</v>
      </c>
      <c r="H497" s="3">
        <v>2.1</v>
      </c>
      <c r="I497" s="3">
        <v>1.2</v>
      </c>
    </row>
    <row r="498" spans="1:9" s="3" customFormat="1" x14ac:dyDescent="0.25">
      <c r="A498" s="3" t="s">
        <v>568</v>
      </c>
      <c r="B498" s="3" t="s">
        <v>562</v>
      </c>
      <c r="C498" s="3" t="s">
        <v>563</v>
      </c>
      <c r="G498" s="3" t="s">
        <v>553</v>
      </c>
      <c r="H498" s="3">
        <v>1.8</v>
      </c>
      <c r="I498" s="3">
        <v>1</v>
      </c>
    </row>
    <row r="499" spans="1:9" s="3" customFormat="1" x14ac:dyDescent="0.25">
      <c r="A499" s="3" t="s">
        <v>568</v>
      </c>
      <c r="B499" s="3" t="s">
        <v>562</v>
      </c>
      <c r="C499" s="3" t="s">
        <v>563</v>
      </c>
      <c r="G499" s="3" t="s">
        <v>552</v>
      </c>
      <c r="H499" s="3">
        <v>1.7</v>
      </c>
      <c r="I499" s="3">
        <v>0.9</v>
      </c>
    </row>
    <row r="500" spans="1:9" s="3" customFormat="1" x14ac:dyDescent="0.25">
      <c r="A500" s="3" t="s">
        <v>568</v>
      </c>
      <c r="B500" s="3" t="s">
        <v>562</v>
      </c>
      <c r="C500" s="3" t="s">
        <v>563</v>
      </c>
      <c r="G500" s="3" t="s">
        <v>547</v>
      </c>
      <c r="H500" s="3">
        <v>1.5</v>
      </c>
      <c r="I500" s="3">
        <v>0.8</v>
      </c>
    </row>
    <row r="501" spans="1:9" s="3" customFormat="1" x14ac:dyDescent="0.25">
      <c r="A501" s="3" t="s">
        <v>568</v>
      </c>
      <c r="B501" s="3" t="s">
        <v>562</v>
      </c>
      <c r="C501" s="3" t="s">
        <v>563</v>
      </c>
      <c r="G501" s="3" t="s">
        <v>548</v>
      </c>
      <c r="H501" s="3">
        <v>1.4</v>
      </c>
      <c r="I501" s="3">
        <v>0.8</v>
      </c>
    </row>
    <row r="502" spans="1:9" s="3" customFormat="1" x14ac:dyDescent="0.25">
      <c r="A502" s="3" t="s">
        <v>568</v>
      </c>
      <c r="B502" s="3" t="s">
        <v>562</v>
      </c>
      <c r="C502" s="3" t="s">
        <v>563</v>
      </c>
      <c r="G502" s="3" t="s">
        <v>557</v>
      </c>
      <c r="H502" s="3">
        <v>1.4</v>
      </c>
      <c r="I502" s="3">
        <v>0.8</v>
      </c>
    </row>
    <row r="503" spans="1:9" s="3" customFormat="1" x14ac:dyDescent="0.25">
      <c r="A503" s="3" t="s">
        <v>568</v>
      </c>
      <c r="B503" s="3" t="s">
        <v>562</v>
      </c>
      <c r="C503" s="3" t="s">
        <v>563</v>
      </c>
      <c r="G503" s="3" t="s">
        <v>554</v>
      </c>
      <c r="H503" s="3">
        <v>0.9</v>
      </c>
      <c r="I503" s="3">
        <v>0.5</v>
      </c>
    </row>
    <row r="504" spans="1:9" s="3" customFormat="1" x14ac:dyDescent="0.25">
      <c r="A504" s="3" t="s">
        <v>568</v>
      </c>
      <c r="B504" s="3" t="s">
        <v>562</v>
      </c>
      <c r="C504" s="3" t="s">
        <v>563</v>
      </c>
      <c r="G504" s="3" t="s">
        <v>560</v>
      </c>
      <c r="H504" s="3">
        <v>0.5</v>
      </c>
      <c r="I504" s="3">
        <v>0.3</v>
      </c>
    </row>
    <row r="505" spans="1:9" s="3" customFormat="1" x14ac:dyDescent="0.25">
      <c r="A505" s="3" t="s">
        <v>568</v>
      </c>
      <c r="B505" s="3" t="s">
        <v>562</v>
      </c>
      <c r="C505" s="3" t="s">
        <v>563</v>
      </c>
      <c r="G505" s="3" t="s">
        <v>556</v>
      </c>
      <c r="H505" s="3">
        <v>0.3</v>
      </c>
      <c r="I505" s="3">
        <v>0.2</v>
      </c>
    </row>
    <row r="506" spans="1:9" s="3" customFormat="1" x14ac:dyDescent="0.25">
      <c r="A506" s="3" t="s">
        <v>568</v>
      </c>
      <c r="B506" s="3" t="s">
        <v>562</v>
      </c>
      <c r="C506" s="3" t="s">
        <v>563</v>
      </c>
      <c r="G506" s="3" t="s">
        <v>561</v>
      </c>
      <c r="H506" s="3">
        <v>0.3</v>
      </c>
      <c r="I506" s="3">
        <v>0.1</v>
      </c>
    </row>
    <row r="507" spans="1:9" s="3" customFormat="1" x14ac:dyDescent="0.25">
      <c r="A507" s="3" t="s">
        <v>568</v>
      </c>
      <c r="B507" s="3" t="s">
        <v>562</v>
      </c>
      <c r="C507" s="3" t="s">
        <v>563</v>
      </c>
      <c r="G507" s="3" t="s">
        <v>559</v>
      </c>
      <c r="H507" s="3">
        <v>0.2</v>
      </c>
      <c r="I507" s="3">
        <v>0.1</v>
      </c>
    </row>
    <row r="508" spans="1:9" s="3" customFormat="1" x14ac:dyDescent="0.25">
      <c r="A508" s="3" t="s">
        <v>568</v>
      </c>
      <c r="B508" s="3" t="s">
        <v>564</v>
      </c>
      <c r="C508" s="3" t="s">
        <v>565</v>
      </c>
      <c r="D508" s="3">
        <v>121.3</v>
      </c>
      <c r="E508" s="3">
        <v>59.3</v>
      </c>
      <c r="F508" s="3">
        <v>62</v>
      </c>
      <c r="G508" s="3" t="s">
        <v>539</v>
      </c>
      <c r="H508" s="3">
        <v>20.4</v>
      </c>
      <c r="I508" s="3">
        <v>33</v>
      </c>
    </row>
    <row r="509" spans="1:9" s="3" customFormat="1" x14ac:dyDescent="0.25">
      <c r="A509" s="3" t="s">
        <v>568</v>
      </c>
      <c r="B509" s="3" t="s">
        <v>564</v>
      </c>
      <c r="C509" s="3" t="s">
        <v>565</v>
      </c>
      <c r="G509" s="3" t="s">
        <v>540</v>
      </c>
      <c r="H509" s="3">
        <v>11</v>
      </c>
      <c r="I509" s="3">
        <v>17.8</v>
      </c>
    </row>
    <row r="510" spans="1:9" s="3" customFormat="1" x14ac:dyDescent="0.25">
      <c r="A510" s="3" t="s">
        <v>568</v>
      </c>
      <c r="B510" s="3" t="s">
        <v>564</v>
      </c>
      <c r="C510" s="3" t="s">
        <v>565</v>
      </c>
      <c r="G510" s="3" t="s">
        <v>541</v>
      </c>
      <c r="H510" s="3">
        <v>7.7</v>
      </c>
      <c r="I510" s="3">
        <v>12.5</v>
      </c>
    </row>
    <row r="511" spans="1:9" s="3" customFormat="1" x14ac:dyDescent="0.25">
      <c r="A511" s="3" t="s">
        <v>568</v>
      </c>
      <c r="B511" s="3" t="s">
        <v>564</v>
      </c>
      <c r="C511" s="3" t="s">
        <v>565</v>
      </c>
      <c r="G511" s="3" t="s">
        <v>543</v>
      </c>
      <c r="H511" s="3">
        <v>4.9</v>
      </c>
      <c r="I511" s="3">
        <v>7.9</v>
      </c>
    </row>
    <row r="512" spans="1:9" s="3" customFormat="1" x14ac:dyDescent="0.25">
      <c r="A512" s="3" t="s">
        <v>568</v>
      </c>
      <c r="B512" s="3" t="s">
        <v>564</v>
      </c>
      <c r="C512" s="3" t="s">
        <v>565</v>
      </c>
      <c r="G512" s="3" t="s">
        <v>542</v>
      </c>
      <c r="H512" s="3">
        <v>3.4</v>
      </c>
      <c r="I512" s="3">
        <v>5.5</v>
      </c>
    </row>
    <row r="513" spans="1:9" s="3" customFormat="1" x14ac:dyDescent="0.25">
      <c r="A513" s="3" t="s">
        <v>568</v>
      </c>
      <c r="B513" s="3" t="s">
        <v>564</v>
      </c>
      <c r="C513" s="3" t="s">
        <v>565</v>
      </c>
      <c r="G513" s="3" t="s">
        <v>545</v>
      </c>
      <c r="H513" s="3">
        <v>3.1</v>
      </c>
      <c r="I513" s="3">
        <v>5</v>
      </c>
    </row>
    <row r="514" spans="1:9" s="3" customFormat="1" x14ac:dyDescent="0.25">
      <c r="A514" s="3" t="s">
        <v>568</v>
      </c>
      <c r="B514" s="3" t="s">
        <v>564</v>
      </c>
      <c r="C514" s="3" t="s">
        <v>565</v>
      </c>
      <c r="G514" s="3" t="s">
        <v>546</v>
      </c>
      <c r="H514" s="3">
        <v>2.7</v>
      </c>
      <c r="I514" s="3">
        <v>4.4</v>
      </c>
    </row>
    <row r="515" spans="1:9" s="3" customFormat="1" x14ac:dyDescent="0.25">
      <c r="A515" s="3" t="s">
        <v>568</v>
      </c>
      <c r="B515" s="3" t="s">
        <v>564</v>
      </c>
      <c r="C515" s="3" t="s">
        <v>565</v>
      </c>
      <c r="G515" s="3" t="s">
        <v>544</v>
      </c>
      <c r="H515" s="3">
        <v>1.9</v>
      </c>
      <c r="I515" s="3">
        <v>3</v>
      </c>
    </row>
    <row r="516" spans="1:9" s="3" customFormat="1" x14ac:dyDescent="0.25">
      <c r="A516" s="3" t="s">
        <v>568</v>
      </c>
      <c r="B516" s="3" t="s">
        <v>564</v>
      </c>
      <c r="C516" s="3" t="s">
        <v>565</v>
      </c>
      <c r="G516" s="3" t="s">
        <v>551</v>
      </c>
      <c r="H516" s="3">
        <v>1.4</v>
      </c>
      <c r="I516" s="3">
        <v>2.2</v>
      </c>
    </row>
    <row r="517" spans="1:9" s="3" customFormat="1" x14ac:dyDescent="0.25">
      <c r="A517" s="3" t="s">
        <v>568</v>
      </c>
      <c r="B517" s="3" t="s">
        <v>564</v>
      </c>
      <c r="C517" s="3" t="s">
        <v>565</v>
      </c>
      <c r="G517" s="3" t="s">
        <v>548</v>
      </c>
      <c r="H517" s="3">
        <v>0.9</v>
      </c>
      <c r="I517" s="3">
        <v>1.4</v>
      </c>
    </row>
    <row r="518" spans="1:9" s="3" customFormat="1" x14ac:dyDescent="0.25">
      <c r="A518" s="3" t="s">
        <v>568</v>
      </c>
      <c r="B518" s="3" t="s">
        <v>564</v>
      </c>
      <c r="C518" s="3" t="s">
        <v>565</v>
      </c>
      <c r="G518" s="3" t="s">
        <v>558</v>
      </c>
      <c r="H518" s="3">
        <v>0.8</v>
      </c>
      <c r="I518" s="3">
        <v>1.2</v>
      </c>
    </row>
    <row r="519" spans="1:9" s="3" customFormat="1" x14ac:dyDescent="0.25">
      <c r="A519" s="3" t="s">
        <v>568</v>
      </c>
      <c r="B519" s="3" t="s">
        <v>564</v>
      </c>
      <c r="C519" s="3" t="s">
        <v>565</v>
      </c>
      <c r="G519" s="3" t="s">
        <v>550</v>
      </c>
      <c r="H519" s="3">
        <v>0.7</v>
      </c>
      <c r="I519" s="3">
        <v>1.1</v>
      </c>
    </row>
    <row r="520" spans="1:9" s="3" customFormat="1" x14ac:dyDescent="0.25">
      <c r="A520" s="3" t="s">
        <v>568</v>
      </c>
      <c r="B520" s="3" t="s">
        <v>564</v>
      </c>
      <c r="C520" s="3" t="s">
        <v>565</v>
      </c>
      <c r="G520" s="3" t="s">
        <v>552</v>
      </c>
      <c r="H520" s="3">
        <v>0.5</v>
      </c>
      <c r="I520" s="3">
        <v>0.9</v>
      </c>
    </row>
    <row r="521" spans="1:9" s="3" customFormat="1" x14ac:dyDescent="0.25">
      <c r="A521" s="3" t="s">
        <v>568</v>
      </c>
      <c r="B521" s="3" t="s">
        <v>564</v>
      </c>
      <c r="C521" s="3" t="s">
        <v>565</v>
      </c>
      <c r="G521" s="3" t="s">
        <v>547</v>
      </c>
      <c r="H521" s="3">
        <v>0.5</v>
      </c>
      <c r="I521" s="3">
        <v>0.8</v>
      </c>
    </row>
    <row r="522" spans="1:9" s="3" customFormat="1" x14ac:dyDescent="0.25">
      <c r="A522" s="3" t="s">
        <v>568</v>
      </c>
      <c r="B522" s="3" t="s">
        <v>564</v>
      </c>
      <c r="C522" s="3" t="s">
        <v>565</v>
      </c>
      <c r="G522" s="3" t="s">
        <v>555</v>
      </c>
      <c r="H522" s="3">
        <v>0.4</v>
      </c>
      <c r="I522" s="3">
        <v>0.7</v>
      </c>
    </row>
    <row r="523" spans="1:9" s="3" customFormat="1" x14ac:dyDescent="0.25">
      <c r="A523" s="3" t="s">
        <v>568</v>
      </c>
      <c r="B523" s="3" t="s">
        <v>564</v>
      </c>
      <c r="C523" s="3" t="s">
        <v>565</v>
      </c>
      <c r="G523" s="3" t="s">
        <v>549</v>
      </c>
      <c r="H523" s="3">
        <v>0.4</v>
      </c>
      <c r="I523" s="3">
        <v>0.6</v>
      </c>
    </row>
    <row r="524" spans="1:9" s="3" customFormat="1" x14ac:dyDescent="0.25">
      <c r="A524" s="3" t="s">
        <v>568</v>
      </c>
      <c r="B524" s="3" t="s">
        <v>564</v>
      </c>
      <c r="C524" s="3" t="s">
        <v>565</v>
      </c>
      <c r="G524" s="3" t="s">
        <v>560</v>
      </c>
      <c r="H524" s="3">
        <v>0.4</v>
      </c>
      <c r="I524" s="3">
        <v>0.6</v>
      </c>
    </row>
    <row r="525" spans="1:9" s="3" customFormat="1" x14ac:dyDescent="0.25">
      <c r="A525" s="3" t="s">
        <v>568</v>
      </c>
      <c r="B525" s="3" t="s">
        <v>564</v>
      </c>
      <c r="C525" s="3" t="s">
        <v>565</v>
      </c>
      <c r="G525" s="3" t="s">
        <v>553</v>
      </c>
      <c r="H525" s="3">
        <v>0.3</v>
      </c>
      <c r="I525" s="3">
        <v>0.4</v>
      </c>
    </row>
    <row r="526" spans="1:9" s="3" customFormat="1" x14ac:dyDescent="0.25">
      <c r="A526" s="3" t="s">
        <v>568</v>
      </c>
      <c r="B526" s="3" t="s">
        <v>564</v>
      </c>
      <c r="C526" s="3" t="s">
        <v>565</v>
      </c>
      <c r="G526" s="3" t="s">
        <v>557</v>
      </c>
      <c r="H526" s="3">
        <v>0.2</v>
      </c>
      <c r="I526" s="3">
        <v>0.3</v>
      </c>
    </row>
    <row r="527" spans="1:9" s="3" customFormat="1" x14ac:dyDescent="0.25">
      <c r="A527" s="3" t="s">
        <v>568</v>
      </c>
      <c r="B527" s="3" t="s">
        <v>564</v>
      </c>
      <c r="C527" s="3" t="s">
        <v>565</v>
      </c>
      <c r="G527" s="3" t="s">
        <v>554</v>
      </c>
      <c r="H527" s="3">
        <v>0.2</v>
      </c>
      <c r="I527" s="3">
        <v>0.3</v>
      </c>
    </row>
    <row r="528" spans="1:9" s="3" customFormat="1" x14ac:dyDescent="0.25">
      <c r="A528" s="3" t="s">
        <v>568</v>
      </c>
      <c r="B528" s="3" t="s">
        <v>564</v>
      </c>
      <c r="C528" s="3" t="s">
        <v>565</v>
      </c>
      <c r="G528" s="3" t="s">
        <v>556</v>
      </c>
      <c r="H528" s="3">
        <v>0.1</v>
      </c>
      <c r="I528" s="3">
        <v>0.2</v>
      </c>
    </row>
    <row r="529" spans="1:9" s="3" customFormat="1" x14ac:dyDescent="0.25">
      <c r="A529" s="3" t="s">
        <v>568</v>
      </c>
      <c r="B529" s="3" t="s">
        <v>564</v>
      </c>
      <c r="C529" s="3" t="s">
        <v>565</v>
      </c>
      <c r="G529" s="3" t="s">
        <v>559</v>
      </c>
      <c r="H529" s="3">
        <v>0.1</v>
      </c>
      <c r="I529" s="3">
        <v>0.1</v>
      </c>
    </row>
    <row r="530" spans="1:9" s="3" customFormat="1" x14ac:dyDescent="0.25">
      <c r="A530" s="3" t="s">
        <v>568</v>
      </c>
      <c r="B530" s="3" t="s">
        <v>564</v>
      </c>
      <c r="C530" s="3" t="s">
        <v>565</v>
      </c>
      <c r="G530" s="3" t="s">
        <v>561</v>
      </c>
      <c r="H530" s="3">
        <v>0</v>
      </c>
      <c r="I530" s="3">
        <v>0</v>
      </c>
    </row>
    <row r="531" spans="1:9" s="3" customFormat="1" x14ac:dyDescent="0.25">
      <c r="A531" s="3" t="s">
        <v>568</v>
      </c>
      <c r="B531" s="3" t="s">
        <v>87</v>
      </c>
      <c r="C531" s="3" t="s">
        <v>88</v>
      </c>
      <c r="D531" s="3">
        <v>59</v>
      </c>
      <c r="E531" s="3">
        <v>31.6</v>
      </c>
      <c r="F531" s="3">
        <v>27.4</v>
      </c>
      <c r="G531" s="3" t="s">
        <v>539</v>
      </c>
      <c r="H531" s="3">
        <v>8.3</v>
      </c>
      <c r="I531" s="3">
        <v>30.3</v>
      </c>
    </row>
    <row r="532" spans="1:9" s="3" customFormat="1" x14ac:dyDescent="0.25">
      <c r="A532" s="3" t="s">
        <v>568</v>
      </c>
      <c r="B532" s="3" t="s">
        <v>87</v>
      </c>
      <c r="C532" s="3" t="s">
        <v>88</v>
      </c>
      <c r="G532" s="3" t="s">
        <v>541</v>
      </c>
      <c r="H532" s="3">
        <v>3.8</v>
      </c>
      <c r="I532" s="3">
        <v>13.8</v>
      </c>
    </row>
    <row r="533" spans="1:9" s="3" customFormat="1" x14ac:dyDescent="0.25">
      <c r="A533" s="3" t="s">
        <v>568</v>
      </c>
      <c r="B533" s="3" t="s">
        <v>87</v>
      </c>
      <c r="C533" s="3" t="s">
        <v>88</v>
      </c>
      <c r="G533" s="3" t="s">
        <v>543</v>
      </c>
      <c r="H533" s="3">
        <v>3.8</v>
      </c>
      <c r="I533" s="3">
        <v>13.7</v>
      </c>
    </row>
    <row r="534" spans="1:9" s="3" customFormat="1" x14ac:dyDescent="0.25">
      <c r="A534" s="3" t="s">
        <v>568</v>
      </c>
      <c r="B534" s="3" t="s">
        <v>87</v>
      </c>
      <c r="C534" s="3" t="s">
        <v>88</v>
      </c>
      <c r="G534" s="3" t="s">
        <v>540</v>
      </c>
      <c r="H534" s="3">
        <v>2.5</v>
      </c>
      <c r="I534" s="3">
        <v>9.3</v>
      </c>
    </row>
    <row r="535" spans="1:9" s="3" customFormat="1" x14ac:dyDescent="0.25">
      <c r="A535" s="3" t="s">
        <v>568</v>
      </c>
      <c r="B535" s="3" t="s">
        <v>87</v>
      </c>
      <c r="C535" s="3" t="s">
        <v>88</v>
      </c>
      <c r="G535" s="3" t="s">
        <v>542</v>
      </c>
      <c r="H535" s="3">
        <v>2</v>
      </c>
      <c r="I535" s="3">
        <v>7.2</v>
      </c>
    </row>
    <row r="536" spans="1:9" s="3" customFormat="1" x14ac:dyDescent="0.25">
      <c r="A536" s="3" t="s">
        <v>568</v>
      </c>
      <c r="B536" s="3" t="s">
        <v>87</v>
      </c>
      <c r="C536" s="3" t="s">
        <v>88</v>
      </c>
      <c r="G536" s="3" t="s">
        <v>549</v>
      </c>
      <c r="H536" s="3">
        <v>1.6</v>
      </c>
      <c r="I536" s="3">
        <v>6</v>
      </c>
    </row>
    <row r="537" spans="1:9" s="3" customFormat="1" x14ac:dyDescent="0.25">
      <c r="A537" s="3" t="s">
        <v>568</v>
      </c>
      <c r="B537" s="3" t="s">
        <v>87</v>
      </c>
      <c r="C537" s="3" t="s">
        <v>88</v>
      </c>
      <c r="G537" s="3" t="s">
        <v>546</v>
      </c>
      <c r="H537" s="3">
        <v>1</v>
      </c>
      <c r="I537" s="3">
        <v>3.7</v>
      </c>
    </row>
    <row r="538" spans="1:9" s="3" customFormat="1" x14ac:dyDescent="0.25">
      <c r="A538" s="3" t="s">
        <v>568</v>
      </c>
      <c r="B538" s="3" t="s">
        <v>87</v>
      </c>
      <c r="C538" s="3" t="s">
        <v>88</v>
      </c>
      <c r="G538" s="3" t="s">
        <v>550</v>
      </c>
      <c r="H538" s="3">
        <v>0.6</v>
      </c>
      <c r="I538" s="3">
        <v>2</v>
      </c>
    </row>
    <row r="539" spans="1:9" s="3" customFormat="1" x14ac:dyDescent="0.25">
      <c r="A539" s="3" t="s">
        <v>568</v>
      </c>
      <c r="B539" s="3" t="s">
        <v>87</v>
      </c>
      <c r="C539" s="3" t="s">
        <v>88</v>
      </c>
      <c r="G539" s="3" t="s">
        <v>547</v>
      </c>
      <c r="H539" s="3">
        <v>0.5</v>
      </c>
      <c r="I539" s="3">
        <v>1.9</v>
      </c>
    </row>
    <row r="540" spans="1:9" s="3" customFormat="1" x14ac:dyDescent="0.25">
      <c r="A540" s="3" t="s">
        <v>568</v>
      </c>
      <c r="B540" s="3" t="s">
        <v>87</v>
      </c>
      <c r="C540" s="3" t="s">
        <v>88</v>
      </c>
      <c r="G540" s="3" t="s">
        <v>544</v>
      </c>
      <c r="H540" s="3">
        <v>0.5</v>
      </c>
      <c r="I540" s="3">
        <v>1.9</v>
      </c>
    </row>
    <row r="541" spans="1:9" s="3" customFormat="1" x14ac:dyDescent="0.25">
      <c r="A541" s="3" t="s">
        <v>568</v>
      </c>
      <c r="B541" s="3" t="s">
        <v>87</v>
      </c>
      <c r="C541" s="3" t="s">
        <v>88</v>
      </c>
      <c r="G541" s="3" t="s">
        <v>555</v>
      </c>
      <c r="H541" s="3">
        <v>0.5</v>
      </c>
      <c r="I541" s="3">
        <v>1.7</v>
      </c>
    </row>
    <row r="542" spans="1:9" s="3" customFormat="1" x14ac:dyDescent="0.25">
      <c r="A542" s="3" t="s">
        <v>568</v>
      </c>
      <c r="B542" s="3" t="s">
        <v>87</v>
      </c>
      <c r="C542" s="3" t="s">
        <v>88</v>
      </c>
      <c r="G542" s="3" t="s">
        <v>551</v>
      </c>
      <c r="H542" s="3">
        <v>0.5</v>
      </c>
      <c r="I542" s="3">
        <v>1.7</v>
      </c>
    </row>
    <row r="543" spans="1:9" s="3" customFormat="1" x14ac:dyDescent="0.25">
      <c r="A543" s="3" t="s">
        <v>568</v>
      </c>
      <c r="B543" s="3" t="s">
        <v>87</v>
      </c>
      <c r="C543" s="3" t="s">
        <v>88</v>
      </c>
      <c r="G543" s="3" t="s">
        <v>558</v>
      </c>
      <c r="H543" s="3">
        <v>0.4</v>
      </c>
      <c r="I543" s="3">
        <v>1.6</v>
      </c>
    </row>
    <row r="544" spans="1:9" s="3" customFormat="1" x14ac:dyDescent="0.25">
      <c r="A544" s="3" t="s">
        <v>568</v>
      </c>
      <c r="B544" s="3" t="s">
        <v>87</v>
      </c>
      <c r="C544" s="3" t="s">
        <v>88</v>
      </c>
      <c r="G544" s="3" t="s">
        <v>545</v>
      </c>
      <c r="H544" s="3">
        <v>0.4</v>
      </c>
      <c r="I544" s="3">
        <v>1.5</v>
      </c>
    </row>
    <row r="545" spans="1:9" s="3" customFormat="1" x14ac:dyDescent="0.25">
      <c r="A545" s="3" t="s">
        <v>568</v>
      </c>
      <c r="B545" s="3" t="s">
        <v>87</v>
      </c>
      <c r="C545" s="3" t="s">
        <v>88</v>
      </c>
      <c r="G545" s="3" t="s">
        <v>548</v>
      </c>
      <c r="H545" s="3">
        <v>0.3</v>
      </c>
      <c r="I545" s="3">
        <v>1.2</v>
      </c>
    </row>
    <row r="546" spans="1:9" s="3" customFormat="1" x14ac:dyDescent="0.25">
      <c r="A546" s="3" t="s">
        <v>568</v>
      </c>
      <c r="B546" s="3" t="s">
        <v>87</v>
      </c>
      <c r="C546" s="3" t="s">
        <v>88</v>
      </c>
      <c r="G546" s="3" t="s">
        <v>552</v>
      </c>
      <c r="H546" s="3">
        <v>0.2</v>
      </c>
      <c r="I546" s="3">
        <v>0.9</v>
      </c>
    </row>
    <row r="547" spans="1:9" s="3" customFormat="1" x14ac:dyDescent="0.25">
      <c r="A547" s="3" t="s">
        <v>568</v>
      </c>
      <c r="B547" s="3" t="s">
        <v>87</v>
      </c>
      <c r="C547" s="3" t="s">
        <v>88</v>
      </c>
      <c r="G547" s="3" t="s">
        <v>553</v>
      </c>
      <c r="H547" s="3">
        <v>0.1</v>
      </c>
      <c r="I547" s="3">
        <v>0.5</v>
      </c>
    </row>
    <row r="548" spans="1:9" s="3" customFormat="1" x14ac:dyDescent="0.25">
      <c r="A548" s="3" t="s">
        <v>568</v>
      </c>
      <c r="B548" s="3" t="s">
        <v>87</v>
      </c>
      <c r="C548" s="3" t="s">
        <v>88</v>
      </c>
      <c r="G548" s="3" t="s">
        <v>557</v>
      </c>
      <c r="H548" s="3">
        <v>0.1</v>
      </c>
      <c r="I548" s="3">
        <v>0.3</v>
      </c>
    </row>
    <row r="549" spans="1:9" s="3" customFormat="1" x14ac:dyDescent="0.25">
      <c r="A549" s="3" t="s">
        <v>568</v>
      </c>
      <c r="B549" s="3" t="s">
        <v>87</v>
      </c>
      <c r="C549" s="3" t="s">
        <v>88</v>
      </c>
      <c r="G549" s="3" t="s">
        <v>554</v>
      </c>
      <c r="H549" s="3">
        <v>0.1</v>
      </c>
      <c r="I549" s="3">
        <v>0.2</v>
      </c>
    </row>
    <row r="550" spans="1:9" s="3" customFormat="1" x14ac:dyDescent="0.25">
      <c r="A550" s="3" t="s">
        <v>568</v>
      </c>
      <c r="B550" s="3" t="s">
        <v>87</v>
      </c>
      <c r="C550" s="3" t="s">
        <v>88</v>
      </c>
      <c r="G550" s="3" t="s">
        <v>559</v>
      </c>
      <c r="H550" s="3">
        <v>0.1</v>
      </c>
      <c r="I550" s="3">
        <v>0.2</v>
      </c>
    </row>
    <row r="551" spans="1:9" s="3" customFormat="1" x14ac:dyDescent="0.25">
      <c r="A551" s="3" t="s">
        <v>568</v>
      </c>
      <c r="B551" s="3" t="s">
        <v>87</v>
      </c>
      <c r="C551" s="3" t="s">
        <v>88</v>
      </c>
      <c r="G551" s="3" t="s">
        <v>556</v>
      </c>
      <c r="H551" s="3">
        <v>0</v>
      </c>
      <c r="I551" s="3">
        <v>0.2</v>
      </c>
    </row>
    <row r="552" spans="1:9" s="3" customFormat="1" x14ac:dyDescent="0.25">
      <c r="A552" s="3" t="s">
        <v>568</v>
      </c>
      <c r="B552" s="3" t="s">
        <v>87</v>
      </c>
      <c r="C552" s="3" t="s">
        <v>88</v>
      </c>
      <c r="G552" s="3" t="s">
        <v>560</v>
      </c>
      <c r="H552" s="3">
        <v>0</v>
      </c>
      <c r="I552" s="3">
        <v>0.1</v>
      </c>
    </row>
    <row r="553" spans="1:9" s="3" customFormat="1" x14ac:dyDescent="0.25">
      <c r="A553" s="3" t="s">
        <v>568</v>
      </c>
      <c r="B553" s="3" t="s">
        <v>87</v>
      </c>
      <c r="C553" s="3" t="s">
        <v>88</v>
      </c>
      <c r="G553" s="3" t="s">
        <v>561</v>
      </c>
      <c r="H553" s="3">
        <v>0</v>
      </c>
      <c r="I553" s="3">
        <v>0.1</v>
      </c>
    </row>
    <row r="554" spans="1:9" s="3" customFormat="1" x14ac:dyDescent="0.25">
      <c r="A554" s="3" t="s">
        <v>568</v>
      </c>
      <c r="B554" s="3" t="s">
        <v>89</v>
      </c>
      <c r="C554" s="3" t="s">
        <v>90</v>
      </c>
      <c r="D554" s="3">
        <v>97</v>
      </c>
      <c r="E554" s="3">
        <v>53.5</v>
      </c>
      <c r="F554" s="3">
        <v>43.5</v>
      </c>
      <c r="G554" s="3" t="s">
        <v>539</v>
      </c>
      <c r="H554" s="3">
        <v>13.9</v>
      </c>
      <c r="I554" s="3">
        <v>32</v>
      </c>
    </row>
    <row r="555" spans="1:9" s="3" customFormat="1" x14ac:dyDescent="0.25">
      <c r="A555" s="3" t="s">
        <v>568</v>
      </c>
      <c r="B555" s="3" t="s">
        <v>89</v>
      </c>
      <c r="C555" s="3" t="s">
        <v>90</v>
      </c>
      <c r="G555" s="3" t="s">
        <v>543</v>
      </c>
      <c r="H555" s="3">
        <v>5.8</v>
      </c>
      <c r="I555" s="3">
        <v>13.3</v>
      </c>
    </row>
    <row r="556" spans="1:9" s="3" customFormat="1" x14ac:dyDescent="0.25">
      <c r="A556" s="3" t="s">
        <v>568</v>
      </c>
      <c r="B556" s="3" t="s">
        <v>89</v>
      </c>
      <c r="C556" s="3" t="s">
        <v>90</v>
      </c>
      <c r="G556" s="3" t="s">
        <v>540</v>
      </c>
      <c r="H556" s="3">
        <v>5.3</v>
      </c>
      <c r="I556" s="3">
        <v>12.2</v>
      </c>
    </row>
    <row r="557" spans="1:9" s="3" customFormat="1" x14ac:dyDescent="0.25">
      <c r="A557" s="3" t="s">
        <v>568</v>
      </c>
      <c r="B557" s="3" t="s">
        <v>89</v>
      </c>
      <c r="C557" s="3" t="s">
        <v>90</v>
      </c>
      <c r="G557" s="3" t="s">
        <v>541</v>
      </c>
      <c r="H557" s="3">
        <v>4.4</v>
      </c>
      <c r="I557" s="3">
        <v>10.2</v>
      </c>
    </row>
    <row r="558" spans="1:9" s="3" customFormat="1" x14ac:dyDescent="0.25">
      <c r="A558" s="3" t="s">
        <v>568</v>
      </c>
      <c r="B558" s="3" t="s">
        <v>89</v>
      </c>
      <c r="C558" s="3" t="s">
        <v>90</v>
      </c>
      <c r="G558" s="3" t="s">
        <v>542</v>
      </c>
      <c r="H558" s="3">
        <v>3</v>
      </c>
      <c r="I558" s="3">
        <v>7</v>
      </c>
    </row>
    <row r="559" spans="1:9" s="3" customFormat="1" x14ac:dyDescent="0.25">
      <c r="A559" s="3" t="s">
        <v>568</v>
      </c>
      <c r="B559" s="3" t="s">
        <v>89</v>
      </c>
      <c r="C559" s="3" t="s">
        <v>90</v>
      </c>
      <c r="G559" s="3" t="s">
        <v>544</v>
      </c>
      <c r="H559" s="3">
        <v>2.6</v>
      </c>
      <c r="I559" s="3">
        <v>5.9</v>
      </c>
    </row>
    <row r="560" spans="1:9" s="3" customFormat="1" x14ac:dyDescent="0.25">
      <c r="A560" s="3" t="s">
        <v>568</v>
      </c>
      <c r="B560" s="3" t="s">
        <v>89</v>
      </c>
      <c r="C560" s="3" t="s">
        <v>90</v>
      </c>
      <c r="G560" s="3" t="s">
        <v>547</v>
      </c>
      <c r="H560" s="3">
        <v>1.2</v>
      </c>
      <c r="I560" s="3">
        <v>2.8</v>
      </c>
    </row>
    <row r="561" spans="1:9" s="3" customFormat="1" x14ac:dyDescent="0.25">
      <c r="A561" s="3" t="s">
        <v>568</v>
      </c>
      <c r="B561" s="3" t="s">
        <v>89</v>
      </c>
      <c r="C561" s="3" t="s">
        <v>90</v>
      </c>
      <c r="G561" s="3" t="s">
        <v>549</v>
      </c>
      <c r="H561" s="3">
        <v>1</v>
      </c>
      <c r="I561" s="3">
        <v>2.4</v>
      </c>
    </row>
    <row r="562" spans="1:9" s="3" customFormat="1" x14ac:dyDescent="0.25">
      <c r="A562" s="3" t="s">
        <v>568</v>
      </c>
      <c r="B562" s="3" t="s">
        <v>89</v>
      </c>
      <c r="C562" s="3" t="s">
        <v>90</v>
      </c>
      <c r="G562" s="3" t="s">
        <v>550</v>
      </c>
      <c r="H562" s="3">
        <v>0.8</v>
      </c>
      <c r="I562" s="3">
        <v>1.9</v>
      </c>
    </row>
    <row r="563" spans="1:9" s="3" customFormat="1" x14ac:dyDescent="0.25">
      <c r="A563" s="3" t="s">
        <v>568</v>
      </c>
      <c r="B563" s="3" t="s">
        <v>89</v>
      </c>
      <c r="C563" s="3" t="s">
        <v>90</v>
      </c>
      <c r="G563" s="3" t="s">
        <v>548</v>
      </c>
      <c r="H563" s="3">
        <v>0.8</v>
      </c>
      <c r="I563" s="3">
        <v>1.8</v>
      </c>
    </row>
    <row r="564" spans="1:9" s="3" customFormat="1" x14ac:dyDescent="0.25">
      <c r="A564" s="3" t="s">
        <v>568</v>
      </c>
      <c r="B564" s="3" t="s">
        <v>89</v>
      </c>
      <c r="C564" s="3" t="s">
        <v>90</v>
      </c>
      <c r="G564" s="3" t="s">
        <v>551</v>
      </c>
      <c r="H564" s="3">
        <v>0.6</v>
      </c>
      <c r="I564" s="3">
        <v>1.5</v>
      </c>
    </row>
    <row r="565" spans="1:9" s="3" customFormat="1" x14ac:dyDescent="0.25">
      <c r="A565" s="3" t="s">
        <v>568</v>
      </c>
      <c r="B565" s="3" t="s">
        <v>89</v>
      </c>
      <c r="C565" s="3" t="s">
        <v>90</v>
      </c>
      <c r="G565" s="3" t="s">
        <v>552</v>
      </c>
      <c r="H565" s="3">
        <v>0.6</v>
      </c>
      <c r="I565" s="3">
        <v>1.3</v>
      </c>
    </row>
    <row r="566" spans="1:9" s="3" customFormat="1" x14ac:dyDescent="0.25">
      <c r="A566" s="3" t="s">
        <v>568</v>
      </c>
      <c r="B566" s="3" t="s">
        <v>89</v>
      </c>
      <c r="C566" s="3" t="s">
        <v>90</v>
      </c>
      <c r="G566" s="3" t="s">
        <v>546</v>
      </c>
      <c r="H566" s="3">
        <v>0.5</v>
      </c>
      <c r="I566" s="3">
        <v>1.2</v>
      </c>
    </row>
    <row r="567" spans="1:9" s="3" customFormat="1" x14ac:dyDescent="0.25">
      <c r="A567" s="3" t="s">
        <v>568</v>
      </c>
      <c r="B567" s="3" t="s">
        <v>89</v>
      </c>
      <c r="C567" s="3" t="s">
        <v>90</v>
      </c>
      <c r="G567" s="3" t="s">
        <v>558</v>
      </c>
      <c r="H567" s="3">
        <v>0.5</v>
      </c>
      <c r="I567" s="3">
        <v>1.2</v>
      </c>
    </row>
    <row r="568" spans="1:9" s="3" customFormat="1" x14ac:dyDescent="0.25">
      <c r="A568" s="3" t="s">
        <v>568</v>
      </c>
      <c r="B568" s="3" t="s">
        <v>89</v>
      </c>
      <c r="C568" s="3" t="s">
        <v>90</v>
      </c>
      <c r="G568" s="3" t="s">
        <v>555</v>
      </c>
      <c r="H568" s="3">
        <v>0.5</v>
      </c>
      <c r="I568" s="3">
        <v>1.2</v>
      </c>
    </row>
    <row r="569" spans="1:9" s="3" customFormat="1" x14ac:dyDescent="0.25">
      <c r="A569" s="3" t="s">
        <v>568</v>
      </c>
      <c r="B569" s="3" t="s">
        <v>89</v>
      </c>
      <c r="C569" s="3" t="s">
        <v>90</v>
      </c>
      <c r="G569" s="3" t="s">
        <v>557</v>
      </c>
      <c r="H569" s="3">
        <v>0.4</v>
      </c>
      <c r="I569" s="3">
        <v>0.9</v>
      </c>
    </row>
    <row r="570" spans="1:9" s="3" customFormat="1" x14ac:dyDescent="0.25">
      <c r="A570" s="3" t="s">
        <v>568</v>
      </c>
      <c r="B570" s="3" t="s">
        <v>89</v>
      </c>
      <c r="C570" s="3" t="s">
        <v>90</v>
      </c>
      <c r="G570" s="3" t="s">
        <v>545</v>
      </c>
      <c r="H570" s="3">
        <v>0.4</v>
      </c>
      <c r="I570" s="3">
        <v>0.9</v>
      </c>
    </row>
    <row r="571" spans="1:9" s="3" customFormat="1" x14ac:dyDescent="0.25">
      <c r="A571" s="3" t="s">
        <v>568</v>
      </c>
      <c r="B571" s="3" t="s">
        <v>89</v>
      </c>
      <c r="C571" s="3" t="s">
        <v>90</v>
      </c>
      <c r="G571" s="3" t="s">
        <v>553</v>
      </c>
      <c r="H571" s="3">
        <v>0.4</v>
      </c>
      <c r="I571" s="3">
        <v>0.9</v>
      </c>
    </row>
    <row r="572" spans="1:9" s="3" customFormat="1" x14ac:dyDescent="0.25">
      <c r="A572" s="3" t="s">
        <v>568</v>
      </c>
      <c r="B572" s="3" t="s">
        <v>89</v>
      </c>
      <c r="C572" s="3" t="s">
        <v>90</v>
      </c>
      <c r="G572" s="3" t="s">
        <v>554</v>
      </c>
      <c r="H572" s="3">
        <v>0.4</v>
      </c>
      <c r="I572" s="3">
        <v>0.8</v>
      </c>
    </row>
    <row r="573" spans="1:9" s="3" customFormat="1" x14ac:dyDescent="0.25">
      <c r="A573" s="3" t="s">
        <v>568</v>
      </c>
      <c r="B573" s="3" t="s">
        <v>89</v>
      </c>
      <c r="C573" s="3" t="s">
        <v>90</v>
      </c>
      <c r="G573" s="3" t="s">
        <v>559</v>
      </c>
      <c r="H573" s="3">
        <v>0.1</v>
      </c>
      <c r="I573" s="3">
        <v>0.3</v>
      </c>
    </row>
    <row r="574" spans="1:9" s="3" customFormat="1" x14ac:dyDescent="0.25">
      <c r="A574" s="3" t="s">
        <v>568</v>
      </c>
      <c r="B574" s="3" t="s">
        <v>89</v>
      </c>
      <c r="C574" s="3" t="s">
        <v>90</v>
      </c>
      <c r="G574" s="3" t="s">
        <v>560</v>
      </c>
      <c r="H574" s="3">
        <v>0.1</v>
      </c>
      <c r="I574" s="3">
        <v>0.2</v>
      </c>
    </row>
    <row r="575" spans="1:9" s="3" customFormat="1" x14ac:dyDescent="0.25">
      <c r="A575" s="3" t="s">
        <v>568</v>
      </c>
      <c r="B575" s="3" t="s">
        <v>89</v>
      </c>
      <c r="C575" s="3" t="s">
        <v>90</v>
      </c>
      <c r="G575" s="3" t="s">
        <v>556</v>
      </c>
      <c r="H575" s="3">
        <v>0.1</v>
      </c>
      <c r="I575" s="3">
        <v>0.1</v>
      </c>
    </row>
    <row r="576" spans="1:9" s="3" customFormat="1" x14ac:dyDescent="0.25">
      <c r="A576" s="3" t="s">
        <v>568</v>
      </c>
      <c r="B576" s="3" t="s">
        <v>89</v>
      </c>
      <c r="C576" s="3" t="s">
        <v>90</v>
      </c>
      <c r="G576" s="3" t="s">
        <v>561</v>
      </c>
      <c r="H576" s="3">
        <v>0</v>
      </c>
      <c r="I576" s="3">
        <v>0</v>
      </c>
    </row>
    <row r="577" spans="1:9" s="3" customFormat="1" x14ac:dyDescent="0.25">
      <c r="A577" s="3" t="s">
        <v>568</v>
      </c>
      <c r="B577" s="3" t="s">
        <v>91</v>
      </c>
      <c r="C577" s="3" t="s">
        <v>92</v>
      </c>
      <c r="D577" s="3">
        <v>6.8</v>
      </c>
      <c r="E577" s="3">
        <v>2.1</v>
      </c>
      <c r="F577" s="3">
        <v>4.7</v>
      </c>
      <c r="G577" s="3" t="s">
        <v>539</v>
      </c>
      <c r="H577" s="3">
        <v>1.7</v>
      </c>
      <c r="I577" s="3">
        <v>36.1</v>
      </c>
    </row>
    <row r="578" spans="1:9" s="3" customFormat="1" x14ac:dyDescent="0.25">
      <c r="A578" s="3" t="s">
        <v>568</v>
      </c>
      <c r="B578" s="3" t="s">
        <v>91</v>
      </c>
      <c r="C578" s="3" t="s">
        <v>92</v>
      </c>
      <c r="G578" s="3" t="s">
        <v>541</v>
      </c>
      <c r="H578" s="3">
        <v>0.7</v>
      </c>
      <c r="I578" s="3">
        <v>15.6</v>
      </c>
    </row>
    <row r="579" spans="1:9" s="3" customFormat="1" x14ac:dyDescent="0.25">
      <c r="A579" s="3" t="s">
        <v>568</v>
      </c>
      <c r="B579" s="3" t="s">
        <v>91</v>
      </c>
      <c r="C579" s="3" t="s">
        <v>92</v>
      </c>
      <c r="G579" s="3" t="s">
        <v>543</v>
      </c>
      <c r="H579" s="3">
        <v>0.7</v>
      </c>
      <c r="I579" s="3">
        <v>14.6</v>
      </c>
    </row>
    <row r="580" spans="1:9" s="3" customFormat="1" x14ac:dyDescent="0.25">
      <c r="A580" s="3" t="s">
        <v>568</v>
      </c>
      <c r="B580" s="3" t="s">
        <v>91</v>
      </c>
      <c r="C580" s="3" t="s">
        <v>92</v>
      </c>
      <c r="G580" s="3" t="s">
        <v>542</v>
      </c>
      <c r="H580" s="3">
        <v>0.5</v>
      </c>
      <c r="I580" s="3">
        <v>10.5</v>
      </c>
    </row>
    <row r="581" spans="1:9" s="3" customFormat="1" x14ac:dyDescent="0.25">
      <c r="A581" s="3" t="s">
        <v>568</v>
      </c>
      <c r="B581" s="3" t="s">
        <v>91</v>
      </c>
      <c r="C581" s="3" t="s">
        <v>92</v>
      </c>
      <c r="G581" s="3" t="s">
        <v>540</v>
      </c>
      <c r="H581" s="3">
        <v>0.5</v>
      </c>
      <c r="I581" s="3">
        <v>10</v>
      </c>
    </row>
    <row r="582" spans="1:9" s="3" customFormat="1" x14ac:dyDescent="0.25">
      <c r="A582" s="3" t="s">
        <v>568</v>
      </c>
      <c r="B582" s="3" t="s">
        <v>91</v>
      </c>
      <c r="C582" s="3" t="s">
        <v>92</v>
      </c>
      <c r="G582" s="3" t="s">
        <v>547</v>
      </c>
      <c r="H582" s="3">
        <v>0.1</v>
      </c>
      <c r="I582" s="3">
        <v>2.9</v>
      </c>
    </row>
    <row r="583" spans="1:9" s="3" customFormat="1" x14ac:dyDescent="0.25">
      <c r="A583" s="3" t="s">
        <v>568</v>
      </c>
      <c r="B583" s="3" t="s">
        <v>91</v>
      </c>
      <c r="C583" s="3" t="s">
        <v>92</v>
      </c>
      <c r="G583" s="3" t="s">
        <v>546</v>
      </c>
      <c r="H583" s="3">
        <v>0.1</v>
      </c>
      <c r="I583" s="3">
        <v>2.9</v>
      </c>
    </row>
    <row r="584" spans="1:9" s="3" customFormat="1" x14ac:dyDescent="0.25">
      <c r="A584" s="3" t="s">
        <v>568</v>
      </c>
      <c r="B584" s="3" t="s">
        <v>91</v>
      </c>
      <c r="C584" s="3" t="s">
        <v>92</v>
      </c>
      <c r="G584" s="3" t="s">
        <v>550</v>
      </c>
      <c r="H584" s="3">
        <v>0.1</v>
      </c>
      <c r="I584" s="3">
        <v>2.6</v>
      </c>
    </row>
    <row r="585" spans="1:9" s="3" customFormat="1" x14ac:dyDescent="0.25">
      <c r="A585" s="3" t="s">
        <v>568</v>
      </c>
      <c r="B585" s="3" t="s">
        <v>91</v>
      </c>
      <c r="C585" s="3" t="s">
        <v>92</v>
      </c>
      <c r="G585" s="3" t="s">
        <v>544</v>
      </c>
      <c r="H585" s="3">
        <v>0.1</v>
      </c>
      <c r="I585" s="3">
        <v>2.4</v>
      </c>
    </row>
    <row r="586" spans="1:9" s="3" customFormat="1" x14ac:dyDescent="0.25">
      <c r="A586" s="3" t="s">
        <v>568</v>
      </c>
      <c r="B586" s="3" t="s">
        <v>91</v>
      </c>
      <c r="C586" s="3" t="s">
        <v>92</v>
      </c>
      <c r="G586" s="3" t="s">
        <v>548</v>
      </c>
      <c r="H586" s="3">
        <v>0.1</v>
      </c>
      <c r="I586" s="3">
        <v>2.1</v>
      </c>
    </row>
    <row r="587" spans="1:9" s="3" customFormat="1" x14ac:dyDescent="0.25">
      <c r="A587" s="3" t="s">
        <v>568</v>
      </c>
      <c r="B587" s="3" t="s">
        <v>91</v>
      </c>
      <c r="C587" s="3" t="s">
        <v>92</v>
      </c>
      <c r="G587" s="3" t="s">
        <v>551</v>
      </c>
      <c r="H587" s="3">
        <v>0.1</v>
      </c>
      <c r="I587" s="3">
        <v>2</v>
      </c>
    </row>
    <row r="588" spans="1:9" s="3" customFormat="1" x14ac:dyDescent="0.25">
      <c r="A588" s="3" t="s">
        <v>568</v>
      </c>
      <c r="B588" s="3" t="s">
        <v>91</v>
      </c>
      <c r="C588" s="3" t="s">
        <v>92</v>
      </c>
      <c r="G588" s="3" t="s">
        <v>545</v>
      </c>
      <c r="H588" s="3">
        <v>0.1</v>
      </c>
      <c r="I588" s="3">
        <v>1.8</v>
      </c>
    </row>
    <row r="589" spans="1:9" s="3" customFormat="1" x14ac:dyDescent="0.25">
      <c r="A589" s="3" t="s">
        <v>568</v>
      </c>
      <c r="B589" s="3" t="s">
        <v>91</v>
      </c>
      <c r="C589" s="3" t="s">
        <v>92</v>
      </c>
      <c r="G589" s="3" t="s">
        <v>555</v>
      </c>
      <c r="H589" s="3">
        <v>0.1</v>
      </c>
      <c r="I589" s="3">
        <v>1.7</v>
      </c>
    </row>
    <row r="590" spans="1:9" s="3" customFormat="1" x14ac:dyDescent="0.25">
      <c r="A590" s="3" t="s">
        <v>568</v>
      </c>
      <c r="B590" s="3" t="s">
        <v>91</v>
      </c>
      <c r="C590" s="3" t="s">
        <v>92</v>
      </c>
      <c r="G590" s="3" t="s">
        <v>558</v>
      </c>
      <c r="H590" s="3">
        <v>0.1</v>
      </c>
      <c r="I590" s="3">
        <v>1.7</v>
      </c>
    </row>
    <row r="591" spans="1:9" s="3" customFormat="1" x14ac:dyDescent="0.25">
      <c r="A591" s="3" t="s">
        <v>568</v>
      </c>
      <c r="B591" s="3" t="s">
        <v>91</v>
      </c>
      <c r="C591" s="3" t="s">
        <v>92</v>
      </c>
      <c r="G591" s="3" t="s">
        <v>552</v>
      </c>
      <c r="H591" s="3">
        <v>0</v>
      </c>
      <c r="I591" s="3">
        <v>0.8</v>
      </c>
    </row>
    <row r="592" spans="1:9" s="3" customFormat="1" x14ac:dyDescent="0.25">
      <c r="A592" s="3" t="s">
        <v>568</v>
      </c>
      <c r="B592" s="3" t="s">
        <v>91</v>
      </c>
      <c r="C592" s="3" t="s">
        <v>92</v>
      </c>
      <c r="G592" s="3" t="s">
        <v>554</v>
      </c>
      <c r="H592" s="3">
        <v>0</v>
      </c>
      <c r="I592" s="3">
        <v>0.6</v>
      </c>
    </row>
    <row r="593" spans="1:9" s="3" customFormat="1" x14ac:dyDescent="0.25">
      <c r="A593" s="3" t="s">
        <v>568</v>
      </c>
      <c r="B593" s="3" t="s">
        <v>91</v>
      </c>
      <c r="C593" s="3" t="s">
        <v>92</v>
      </c>
      <c r="G593" s="3" t="s">
        <v>557</v>
      </c>
      <c r="H593" s="3">
        <v>0</v>
      </c>
      <c r="I593" s="3">
        <v>0.5</v>
      </c>
    </row>
    <row r="594" spans="1:9" s="3" customFormat="1" x14ac:dyDescent="0.25">
      <c r="A594" s="3" t="s">
        <v>568</v>
      </c>
      <c r="B594" s="3" t="s">
        <v>91</v>
      </c>
      <c r="C594" s="3" t="s">
        <v>92</v>
      </c>
      <c r="G594" s="3" t="s">
        <v>559</v>
      </c>
      <c r="H594" s="3">
        <v>0</v>
      </c>
      <c r="I594" s="3">
        <v>0.3</v>
      </c>
    </row>
    <row r="595" spans="1:9" s="3" customFormat="1" x14ac:dyDescent="0.25">
      <c r="A595" s="3" t="s">
        <v>568</v>
      </c>
      <c r="B595" s="3" t="s">
        <v>91</v>
      </c>
      <c r="C595" s="3" t="s">
        <v>92</v>
      </c>
      <c r="G595" s="3" t="s">
        <v>560</v>
      </c>
      <c r="H595" s="3">
        <v>0</v>
      </c>
      <c r="I595" s="3">
        <v>0.2</v>
      </c>
    </row>
    <row r="596" spans="1:9" s="3" customFormat="1" x14ac:dyDescent="0.25">
      <c r="A596" s="3" t="s">
        <v>568</v>
      </c>
      <c r="B596" s="3" t="s">
        <v>91</v>
      </c>
      <c r="C596" s="3" t="s">
        <v>92</v>
      </c>
      <c r="G596" s="3" t="s">
        <v>556</v>
      </c>
      <c r="H596" s="3">
        <v>0</v>
      </c>
      <c r="I596" s="3">
        <v>0.1</v>
      </c>
    </row>
    <row r="597" spans="1:9" s="3" customFormat="1" x14ac:dyDescent="0.25">
      <c r="A597" s="3" t="s">
        <v>568</v>
      </c>
      <c r="B597" s="3" t="s">
        <v>91</v>
      </c>
      <c r="C597" s="3" t="s">
        <v>92</v>
      </c>
      <c r="G597" s="3" t="s">
        <v>561</v>
      </c>
      <c r="H597" s="3">
        <v>0</v>
      </c>
      <c r="I597" s="3">
        <v>0</v>
      </c>
    </row>
    <row r="598" spans="1:9" s="3" customFormat="1" x14ac:dyDescent="0.25">
      <c r="A598" s="3" t="s">
        <v>568</v>
      </c>
      <c r="B598" s="3" t="s">
        <v>91</v>
      </c>
      <c r="C598" s="3" t="s">
        <v>92</v>
      </c>
      <c r="G598" s="3" t="s">
        <v>553</v>
      </c>
      <c r="H598" s="3">
        <v>-0.1</v>
      </c>
      <c r="I598" s="3">
        <v>-2.7</v>
      </c>
    </row>
    <row r="599" spans="1:9" s="3" customFormat="1" x14ac:dyDescent="0.25">
      <c r="A599" s="3" t="s">
        <v>568</v>
      </c>
      <c r="B599" s="3" t="s">
        <v>91</v>
      </c>
      <c r="C599" s="3" t="s">
        <v>92</v>
      </c>
      <c r="G599" s="3" t="s">
        <v>549</v>
      </c>
      <c r="H599" s="3">
        <v>-0.3</v>
      </c>
      <c r="I599" s="3">
        <v>-7</v>
      </c>
    </row>
    <row r="600" spans="1:9" s="3" customFormat="1" x14ac:dyDescent="0.25">
      <c r="A600" s="3" t="s">
        <v>568</v>
      </c>
      <c r="B600" s="3" t="s">
        <v>93</v>
      </c>
      <c r="C600" s="3" t="s">
        <v>94</v>
      </c>
      <c r="D600" s="3">
        <v>207.2</v>
      </c>
      <c r="E600" s="3">
        <v>99.4</v>
      </c>
      <c r="F600" s="3">
        <v>107.8</v>
      </c>
      <c r="G600" s="3" t="s">
        <v>539</v>
      </c>
      <c r="H600" s="3">
        <v>55.8</v>
      </c>
      <c r="I600" s="3">
        <v>51.8</v>
      </c>
    </row>
    <row r="601" spans="1:9" s="3" customFormat="1" x14ac:dyDescent="0.25">
      <c r="A601" s="3" t="s">
        <v>568</v>
      </c>
      <c r="B601" s="3" t="s">
        <v>93</v>
      </c>
      <c r="C601" s="3" t="s">
        <v>94</v>
      </c>
      <c r="G601" s="3" t="s">
        <v>541</v>
      </c>
      <c r="H601" s="3">
        <v>12.1</v>
      </c>
      <c r="I601" s="3">
        <v>11.2</v>
      </c>
    </row>
    <row r="602" spans="1:9" s="3" customFormat="1" x14ac:dyDescent="0.25">
      <c r="A602" s="3" t="s">
        <v>568</v>
      </c>
      <c r="B602" s="3" t="s">
        <v>93</v>
      </c>
      <c r="C602" s="3" t="s">
        <v>94</v>
      </c>
      <c r="G602" s="3" t="s">
        <v>542</v>
      </c>
      <c r="H602" s="3">
        <v>7.9</v>
      </c>
      <c r="I602" s="3">
        <v>7.3</v>
      </c>
    </row>
    <row r="603" spans="1:9" s="3" customFormat="1" x14ac:dyDescent="0.25">
      <c r="A603" s="3" t="s">
        <v>568</v>
      </c>
      <c r="B603" s="3" t="s">
        <v>93</v>
      </c>
      <c r="C603" s="3" t="s">
        <v>94</v>
      </c>
      <c r="G603" s="3" t="s">
        <v>543</v>
      </c>
      <c r="H603" s="3">
        <v>7.8</v>
      </c>
      <c r="I603" s="3">
        <v>7.2</v>
      </c>
    </row>
    <row r="604" spans="1:9" s="3" customFormat="1" x14ac:dyDescent="0.25">
      <c r="A604" s="3" t="s">
        <v>568</v>
      </c>
      <c r="B604" s="3" t="s">
        <v>93</v>
      </c>
      <c r="C604" s="3" t="s">
        <v>94</v>
      </c>
      <c r="G604" s="3" t="s">
        <v>549</v>
      </c>
      <c r="H604" s="3">
        <v>5.5</v>
      </c>
      <c r="I604" s="3">
        <v>5.1</v>
      </c>
    </row>
    <row r="605" spans="1:9" s="3" customFormat="1" x14ac:dyDescent="0.25">
      <c r="A605" s="3" t="s">
        <v>568</v>
      </c>
      <c r="B605" s="3" t="s">
        <v>93</v>
      </c>
      <c r="C605" s="3" t="s">
        <v>94</v>
      </c>
      <c r="G605" s="3" t="s">
        <v>540</v>
      </c>
      <c r="H605" s="3">
        <v>2.7</v>
      </c>
      <c r="I605" s="3">
        <v>2.5</v>
      </c>
    </row>
    <row r="606" spans="1:9" s="3" customFormat="1" x14ac:dyDescent="0.25">
      <c r="A606" s="3" t="s">
        <v>568</v>
      </c>
      <c r="B606" s="3" t="s">
        <v>93</v>
      </c>
      <c r="C606" s="3" t="s">
        <v>94</v>
      </c>
      <c r="G606" s="3" t="s">
        <v>544</v>
      </c>
      <c r="H606" s="3">
        <v>2.4</v>
      </c>
      <c r="I606" s="3">
        <v>2.2</v>
      </c>
    </row>
    <row r="607" spans="1:9" s="3" customFormat="1" x14ac:dyDescent="0.25">
      <c r="A607" s="3" t="s">
        <v>568</v>
      </c>
      <c r="B607" s="3" t="s">
        <v>93</v>
      </c>
      <c r="C607" s="3" t="s">
        <v>94</v>
      </c>
      <c r="G607" s="3" t="s">
        <v>551</v>
      </c>
      <c r="H607" s="3">
        <v>2</v>
      </c>
      <c r="I607" s="3">
        <v>1.9</v>
      </c>
    </row>
    <row r="608" spans="1:9" s="3" customFormat="1" x14ac:dyDescent="0.25">
      <c r="A608" s="3" t="s">
        <v>568</v>
      </c>
      <c r="B608" s="3" t="s">
        <v>93</v>
      </c>
      <c r="C608" s="3" t="s">
        <v>94</v>
      </c>
      <c r="G608" s="3" t="s">
        <v>553</v>
      </c>
      <c r="H608" s="3">
        <v>2</v>
      </c>
      <c r="I608" s="3">
        <v>1.8</v>
      </c>
    </row>
    <row r="609" spans="1:9" s="3" customFormat="1" x14ac:dyDescent="0.25">
      <c r="A609" s="3" t="s">
        <v>568</v>
      </c>
      <c r="B609" s="3" t="s">
        <v>93</v>
      </c>
      <c r="C609" s="3" t="s">
        <v>94</v>
      </c>
      <c r="G609" s="3" t="s">
        <v>555</v>
      </c>
      <c r="H609" s="3">
        <v>1.8</v>
      </c>
      <c r="I609" s="3">
        <v>1.7</v>
      </c>
    </row>
    <row r="610" spans="1:9" s="3" customFormat="1" x14ac:dyDescent="0.25">
      <c r="A610" s="3" t="s">
        <v>568</v>
      </c>
      <c r="B610" s="3" t="s">
        <v>93</v>
      </c>
      <c r="C610" s="3" t="s">
        <v>94</v>
      </c>
      <c r="G610" s="3" t="s">
        <v>547</v>
      </c>
      <c r="H610" s="3">
        <v>1.2</v>
      </c>
      <c r="I610" s="3">
        <v>1.1</v>
      </c>
    </row>
    <row r="611" spans="1:9" s="3" customFormat="1" x14ac:dyDescent="0.25">
      <c r="A611" s="3" t="s">
        <v>568</v>
      </c>
      <c r="B611" s="3" t="s">
        <v>93</v>
      </c>
      <c r="C611" s="3" t="s">
        <v>94</v>
      </c>
      <c r="G611" s="3" t="s">
        <v>545</v>
      </c>
      <c r="H611" s="3">
        <v>1.1</v>
      </c>
      <c r="I611" s="3">
        <v>1</v>
      </c>
    </row>
    <row r="612" spans="1:9" s="3" customFormat="1" x14ac:dyDescent="0.25">
      <c r="A612" s="3" t="s">
        <v>568</v>
      </c>
      <c r="B612" s="3" t="s">
        <v>93</v>
      </c>
      <c r="C612" s="3" t="s">
        <v>94</v>
      </c>
      <c r="G612" s="3" t="s">
        <v>546</v>
      </c>
      <c r="H612" s="3">
        <v>0.9</v>
      </c>
      <c r="I612" s="3">
        <v>0.8</v>
      </c>
    </row>
    <row r="613" spans="1:9" s="3" customFormat="1" x14ac:dyDescent="0.25">
      <c r="A613" s="3" t="s">
        <v>568</v>
      </c>
      <c r="B613" s="3" t="s">
        <v>93</v>
      </c>
      <c r="C613" s="3" t="s">
        <v>94</v>
      </c>
      <c r="G613" s="3" t="s">
        <v>557</v>
      </c>
      <c r="H613" s="3">
        <v>0.8</v>
      </c>
      <c r="I613" s="3">
        <v>0.7</v>
      </c>
    </row>
    <row r="614" spans="1:9" s="3" customFormat="1" x14ac:dyDescent="0.25">
      <c r="A614" s="3" t="s">
        <v>568</v>
      </c>
      <c r="B614" s="3" t="s">
        <v>93</v>
      </c>
      <c r="C614" s="3" t="s">
        <v>94</v>
      </c>
      <c r="G614" s="3" t="s">
        <v>548</v>
      </c>
      <c r="H614" s="3">
        <v>0.7</v>
      </c>
      <c r="I614" s="3">
        <v>0.6</v>
      </c>
    </row>
    <row r="615" spans="1:9" s="3" customFormat="1" x14ac:dyDescent="0.25">
      <c r="A615" s="3" t="s">
        <v>568</v>
      </c>
      <c r="B615" s="3" t="s">
        <v>93</v>
      </c>
      <c r="C615" s="3" t="s">
        <v>94</v>
      </c>
      <c r="G615" s="3" t="s">
        <v>550</v>
      </c>
      <c r="H615" s="3">
        <v>0.6</v>
      </c>
      <c r="I615" s="3">
        <v>0.6</v>
      </c>
    </row>
    <row r="616" spans="1:9" s="3" customFormat="1" x14ac:dyDescent="0.25">
      <c r="A616" s="3" t="s">
        <v>568</v>
      </c>
      <c r="B616" s="3" t="s">
        <v>93</v>
      </c>
      <c r="C616" s="3" t="s">
        <v>94</v>
      </c>
      <c r="G616" s="3" t="s">
        <v>559</v>
      </c>
      <c r="H616" s="3">
        <v>0.6</v>
      </c>
      <c r="I616" s="3">
        <v>0.6</v>
      </c>
    </row>
    <row r="617" spans="1:9" s="3" customFormat="1" x14ac:dyDescent="0.25">
      <c r="A617" s="3" t="s">
        <v>568</v>
      </c>
      <c r="B617" s="3" t="s">
        <v>93</v>
      </c>
      <c r="C617" s="3" t="s">
        <v>94</v>
      </c>
      <c r="G617" s="3" t="s">
        <v>556</v>
      </c>
      <c r="H617" s="3">
        <v>0.6</v>
      </c>
      <c r="I617" s="3">
        <v>0.5</v>
      </c>
    </row>
    <row r="618" spans="1:9" s="3" customFormat="1" x14ac:dyDescent="0.25">
      <c r="A618" s="3" t="s">
        <v>568</v>
      </c>
      <c r="B618" s="3" t="s">
        <v>93</v>
      </c>
      <c r="C618" s="3" t="s">
        <v>94</v>
      </c>
      <c r="G618" s="3" t="s">
        <v>552</v>
      </c>
      <c r="H618" s="3">
        <v>0.6</v>
      </c>
      <c r="I618" s="3">
        <v>0.5</v>
      </c>
    </row>
    <row r="619" spans="1:9" s="3" customFormat="1" x14ac:dyDescent="0.25">
      <c r="A619" s="3" t="s">
        <v>568</v>
      </c>
      <c r="B619" s="3" t="s">
        <v>93</v>
      </c>
      <c r="C619" s="3" t="s">
        <v>94</v>
      </c>
      <c r="G619" s="3" t="s">
        <v>558</v>
      </c>
      <c r="H619" s="3">
        <v>0.4</v>
      </c>
      <c r="I619" s="3">
        <v>0.3</v>
      </c>
    </row>
    <row r="620" spans="1:9" s="3" customFormat="1" x14ac:dyDescent="0.25">
      <c r="A620" s="3" t="s">
        <v>568</v>
      </c>
      <c r="B620" s="3" t="s">
        <v>93</v>
      </c>
      <c r="C620" s="3" t="s">
        <v>94</v>
      </c>
      <c r="G620" s="3" t="s">
        <v>561</v>
      </c>
      <c r="H620" s="3">
        <v>0.2</v>
      </c>
      <c r="I620" s="3">
        <v>0.2</v>
      </c>
    </row>
    <row r="621" spans="1:9" s="3" customFormat="1" x14ac:dyDescent="0.25">
      <c r="A621" s="3" t="s">
        <v>568</v>
      </c>
      <c r="B621" s="3" t="s">
        <v>93</v>
      </c>
      <c r="C621" s="3" t="s">
        <v>94</v>
      </c>
      <c r="G621" s="3" t="s">
        <v>554</v>
      </c>
      <c r="H621" s="3">
        <v>0.2</v>
      </c>
      <c r="I621" s="3">
        <v>0.1</v>
      </c>
    </row>
    <row r="622" spans="1:9" s="3" customFormat="1" x14ac:dyDescent="0.25">
      <c r="A622" s="3" t="s">
        <v>568</v>
      </c>
      <c r="B622" s="3" t="s">
        <v>93</v>
      </c>
      <c r="C622" s="3" t="s">
        <v>94</v>
      </c>
      <c r="G622" s="3" t="s">
        <v>560</v>
      </c>
      <c r="H622" s="3">
        <v>0.1</v>
      </c>
      <c r="I622" s="3">
        <v>0.1</v>
      </c>
    </row>
    <row r="623" spans="1:9" s="3" customFormat="1" x14ac:dyDescent="0.25">
      <c r="A623" s="3" t="s">
        <v>568</v>
      </c>
      <c r="B623" s="3" t="s">
        <v>95</v>
      </c>
      <c r="C623" s="3" t="s">
        <v>96</v>
      </c>
      <c r="D623" s="3">
        <v>410.2</v>
      </c>
      <c r="E623" s="3">
        <v>220.7</v>
      </c>
      <c r="F623" s="3">
        <v>189.6</v>
      </c>
      <c r="G623" s="3" t="s">
        <v>539</v>
      </c>
      <c r="H623" s="3">
        <v>56.2</v>
      </c>
      <c r="I623" s="3">
        <v>29.6</v>
      </c>
    </row>
    <row r="624" spans="1:9" s="3" customFormat="1" x14ac:dyDescent="0.25">
      <c r="A624" s="3" t="s">
        <v>568</v>
      </c>
      <c r="B624" s="3" t="s">
        <v>95</v>
      </c>
      <c r="C624" s="3" t="s">
        <v>96</v>
      </c>
      <c r="G624" s="3" t="s">
        <v>541</v>
      </c>
      <c r="H624" s="3">
        <v>30.6</v>
      </c>
      <c r="I624" s="3">
        <v>16.1</v>
      </c>
    </row>
    <row r="625" spans="1:9" s="3" customFormat="1" x14ac:dyDescent="0.25">
      <c r="A625" s="3" t="s">
        <v>568</v>
      </c>
      <c r="B625" s="3" t="s">
        <v>95</v>
      </c>
      <c r="C625" s="3" t="s">
        <v>96</v>
      </c>
      <c r="G625" s="3" t="s">
        <v>540</v>
      </c>
      <c r="H625" s="3">
        <v>23.7</v>
      </c>
      <c r="I625" s="3">
        <v>12.5</v>
      </c>
    </row>
    <row r="626" spans="1:9" s="3" customFormat="1" x14ac:dyDescent="0.25">
      <c r="A626" s="3" t="s">
        <v>568</v>
      </c>
      <c r="B626" s="3" t="s">
        <v>95</v>
      </c>
      <c r="C626" s="3" t="s">
        <v>96</v>
      </c>
      <c r="G626" s="3" t="s">
        <v>543</v>
      </c>
      <c r="H626" s="3">
        <v>14.7</v>
      </c>
      <c r="I626" s="3">
        <v>7.8</v>
      </c>
    </row>
    <row r="627" spans="1:9" s="3" customFormat="1" x14ac:dyDescent="0.25">
      <c r="A627" s="3" t="s">
        <v>568</v>
      </c>
      <c r="B627" s="3" t="s">
        <v>95</v>
      </c>
      <c r="C627" s="3" t="s">
        <v>96</v>
      </c>
      <c r="G627" s="3" t="s">
        <v>544</v>
      </c>
      <c r="H627" s="3">
        <v>11.3</v>
      </c>
      <c r="I627" s="3">
        <v>5.9</v>
      </c>
    </row>
    <row r="628" spans="1:9" s="3" customFormat="1" x14ac:dyDescent="0.25">
      <c r="A628" s="3" t="s">
        <v>568</v>
      </c>
      <c r="B628" s="3" t="s">
        <v>95</v>
      </c>
      <c r="C628" s="3" t="s">
        <v>96</v>
      </c>
      <c r="G628" s="3" t="s">
        <v>542</v>
      </c>
      <c r="H628" s="3">
        <v>9.3</v>
      </c>
      <c r="I628" s="3">
        <v>4.9</v>
      </c>
    </row>
    <row r="629" spans="1:9" s="3" customFormat="1" x14ac:dyDescent="0.25">
      <c r="A629" s="3" t="s">
        <v>568</v>
      </c>
      <c r="B629" s="3" t="s">
        <v>95</v>
      </c>
      <c r="C629" s="3" t="s">
        <v>96</v>
      </c>
      <c r="G629" s="3" t="s">
        <v>547</v>
      </c>
      <c r="H629" s="3">
        <v>5.6</v>
      </c>
      <c r="I629" s="3">
        <v>2.9</v>
      </c>
    </row>
    <row r="630" spans="1:9" s="3" customFormat="1" x14ac:dyDescent="0.25">
      <c r="A630" s="3" t="s">
        <v>568</v>
      </c>
      <c r="B630" s="3" t="s">
        <v>95</v>
      </c>
      <c r="C630" s="3" t="s">
        <v>96</v>
      </c>
      <c r="G630" s="3" t="s">
        <v>546</v>
      </c>
      <c r="H630" s="3">
        <v>5.3</v>
      </c>
      <c r="I630" s="3">
        <v>2.8</v>
      </c>
    </row>
    <row r="631" spans="1:9" s="3" customFormat="1" x14ac:dyDescent="0.25">
      <c r="A631" s="3" t="s">
        <v>568</v>
      </c>
      <c r="B631" s="3" t="s">
        <v>95</v>
      </c>
      <c r="C631" s="3" t="s">
        <v>96</v>
      </c>
      <c r="G631" s="3" t="s">
        <v>553</v>
      </c>
      <c r="H631" s="3">
        <v>4.6</v>
      </c>
      <c r="I631" s="3">
        <v>2.4</v>
      </c>
    </row>
    <row r="632" spans="1:9" s="3" customFormat="1" x14ac:dyDescent="0.25">
      <c r="A632" s="3" t="s">
        <v>568</v>
      </c>
      <c r="B632" s="3" t="s">
        <v>95</v>
      </c>
      <c r="C632" s="3" t="s">
        <v>96</v>
      </c>
      <c r="G632" s="3" t="s">
        <v>545</v>
      </c>
      <c r="H632" s="3">
        <v>4.1</v>
      </c>
      <c r="I632" s="3">
        <v>2.2</v>
      </c>
    </row>
    <row r="633" spans="1:9" s="3" customFormat="1" x14ac:dyDescent="0.25">
      <c r="A633" s="3" t="s">
        <v>568</v>
      </c>
      <c r="B633" s="3" t="s">
        <v>95</v>
      </c>
      <c r="C633" s="3" t="s">
        <v>96</v>
      </c>
      <c r="G633" s="3" t="s">
        <v>548</v>
      </c>
      <c r="H633" s="3">
        <v>3.9</v>
      </c>
      <c r="I633" s="3">
        <v>2</v>
      </c>
    </row>
    <row r="634" spans="1:9" s="3" customFormat="1" x14ac:dyDescent="0.25">
      <c r="A634" s="3" t="s">
        <v>568</v>
      </c>
      <c r="B634" s="3" t="s">
        <v>95</v>
      </c>
      <c r="C634" s="3" t="s">
        <v>96</v>
      </c>
      <c r="G634" s="3" t="s">
        <v>550</v>
      </c>
      <c r="H634" s="3">
        <v>3.5</v>
      </c>
      <c r="I634" s="3">
        <v>1.8</v>
      </c>
    </row>
    <row r="635" spans="1:9" s="3" customFormat="1" x14ac:dyDescent="0.25">
      <c r="A635" s="3" t="s">
        <v>568</v>
      </c>
      <c r="B635" s="3" t="s">
        <v>95</v>
      </c>
      <c r="C635" s="3" t="s">
        <v>96</v>
      </c>
      <c r="G635" s="3" t="s">
        <v>551</v>
      </c>
      <c r="H635" s="3">
        <v>3.5</v>
      </c>
      <c r="I635" s="3">
        <v>1.8</v>
      </c>
    </row>
    <row r="636" spans="1:9" s="3" customFormat="1" x14ac:dyDescent="0.25">
      <c r="A636" s="3" t="s">
        <v>568</v>
      </c>
      <c r="B636" s="3" t="s">
        <v>95</v>
      </c>
      <c r="C636" s="3" t="s">
        <v>96</v>
      </c>
      <c r="G636" s="3" t="s">
        <v>549</v>
      </c>
      <c r="H636" s="3">
        <v>2.8</v>
      </c>
      <c r="I636" s="3">
        <v>1.5</v>
      </c>
    </row>
    <row r="637" spans="1:9" s="3" customFormat="1" x14ac:dyDescent="0.25">
      <c r="A637" s="3" t="s">
        <v>568</v>
      </c>
      <c r="B637" s="3" t="s">
        <v>95</v>
      </c>
      <c r="C637" s="3" t="s">
        <v>96</v>
      </c>
      <c r="G637" s="3" t="s">
        <v>555</v>
      </c>
      <c r="H637" s="3">
        <v>2.2</v>
      </c>
      <c r="I637" s="3">
        <v>1.2</v>
      </c>
    </row>
    <row r="638" spans="1:9" s="3" customFormat="1" x14ac:dyDescent="0.25">
      <c r="A638" s="3" t="s">
        <v>568</v>
      </c>
      <c r="B638" s="3" t="s">
        <v>95</v>
      </c>
      <c r="C638" s="3" t="s">
        <v>96</v>
      </c>
      <c r="G638" s="3" t="s">
        <v>558</v>
      </c>
      <c r="H638" s="3">
        <v>2</v>
      </c>
      <c r="I638" s="3">
        <v>1</v>
      </c>
    </row>
    <row r="639" spans="1:9" s="3" customFormat="1" x14ac:dyDescent="0.25">
      <c r="A639" s="3" t="s">
        <v>568</v>
      </c>
      <c r="B639" s="3" t="s">
        <v>95</v>
      </c>
      <c r="C639" s="3" t="s">
        <v>96</v>
      </c>
      <c r="G639" s="3" t="s">
        <v>557</v>
      </c>
      <c r="H639" s="3">
        <v>1.8</v>
      </c>
      <c r="I639" s="3">
        <v>1</v>
      </c>
    </row>
    <row r="640" spans="1:9" s="3" customFormat="1" x14ac:dyDescent="0.25">
      <c r="A640" s="3" t="s">
        <v>568</v>
      </c>
      <c r="B640" s="3" t="s">
        <v>95</v>
      </c>
      <c r="C640" s="3" t="s">
        <v>96</v>
      </c>
      <c r="G640" s="3" t="s">
        <v>552</v>
      </c>
      <c r="H640" s="3">
        <v>1.6</v>
      </c>
      <c r="I640" s="3">
        <v>0.9</v>
      </c>
    </row>
    <row r="641" spans="1:9" s="3" customFormat="1" x14ac:dyDescent="0.25">
      <c r="A641" s="3" t="s">
        <v>568</v>
      </c>
      <c r="B641" s="3" t="s">
        <v>95</v>
      </c>
      <c r="C641" s="3" t="s">
        <v>96</v>
      </c>
      <c r="G641" s="3" t="s">
        <v>554</v>
      </c>
      <c r="H641" s="3">
        <v>1.2</v>
      </c>
      <c r="I641" s="3">
        <v>0.6</v>
      </c>
    </row>
    <row r="642" spans="1:9" s="3" customFormat="1" x14ac:dyDescent="0.25">
      <c r="A642" s="3" t="s">
        <v>568</v>
      </c>
      <c r="B642" s="3" t="s">
        <v>95</v>
      </c>
      <c r="C642" s="3" t="s">
        <v>96</v>
      </c>
      <c r="G642" s="3" t="s">
        <v>559</v>
      </c>
      <c r="H642" s="3">
        <v>1</v>
      </c>
      <c r="I642" s="3">
        <v>0.5</v>
      </c>
    </row>
    <row r="643" spans="1:9" s="3" customFormat="1" x14ac:dyDescent="0.25">
      <c r="A643" s="3" t="s">
        <v>568</v>
      </c>
      <c r="B643" s="3" t="s">
        <v>95</v>
      </c>
      <c r="C643" s="3" t="s">
        <v>96</v>
      </c>
      <c r="G643" s="3" t="s">
        <v>556</v>
      </c>
      <c r="H643" s="3">
        <v>0.5</v>
      </c>
      <c r="I643" s="3">
        <v>0.3</v>
      </c>
    </row>
    <row r="644" spans="1:9" s="3" customFormat="1" x14ac:dyDescent="0.25">
      <c r="A644" s="3" t="s">
        <v>568</v>
      </c>
      <c r="B644" s="3" t="s">
        <v>95</v>
      </c>
      <c r="C644" s="3" t="s">
        <v>96</v>
      </c>
      <c r="G644" s="3" t="s">
        <v>560</v>
      </c>
      <c r="H644" s="3">
        <v>0.2</v>
      </c>
      <c r="I644" s="3">
        <v>0.1</v>
      </c>
    </row>
    <row r="645" spans="1:9" s="3" customFormat="1" x14ac:dyDescent="0.25">
      <c r="A645" s="3" t="s">
        <v>568</v>
      </c>
      <c r="B645" s="3" t="s">
        <v>95</v>
      </c>
      <c r="C645" s="3" t="s">
        <v>96</v>
      </c>
      <c r="G645" s="3" t="s">
        <v>561</v>
      </c>
      <c r="H645" s="3">
        <v>0.1</v>
      </c>
      <c r="I645" s="3">
        <v>0</v>
      </c>
    </row>
    <row r="646" spans="1:9" s="3" customFormat="1" x14ac:dyDescent="0.25">
      <c r="A646" s="3" t="s">
        <v>568</v>
      </c>
      <c r="B646" s="3" t="s">
        <v>97</v>
      </c>
      <c r="C646" s="3" t="s">
        <v>98</v>
      </c>
      <c r="D646" s="3">
        <v>302</v>
      </c>
      <c r="E646" s="3">
        <v>102.1</v>
      </c>
      <c r="F646" s="3">
        <v>200</v>
      </c>
      <c r="G646" s="3" t="s">
        <v>541</v>
      </c>
      <c r="H646" s="3">
        <v>73.5</v>
      </c>
      <c r="I646" s="3">
        <v>36.8</v>
      </c>
    </row>
    <row r="647" spans="1:9" s="3" customFormat="1" x14ac:dyDescent="0.25">
      <c r="A647" s="3" t="s">
        <v>568</v>
      </c>
      <c r="B647" s="3" t="s">
        <v>97</v>
      </c>
      <c r="C647" s="3" t="s">
        <v>98</v>
      </c>
      <c r="G647" s="3" t="s">
        <v>539</v>
      </c>
      <c r="H647" s="3">
        <v>32.8</v>
      </c>
      <c r="I647" s="3">
        <v>16.4</v>
      </c>
    </row>
    <row r="648" spans="1:9" s="3" customFormat="1" x14ac:dyDescent="0.25">
      <c r="A648" s="3" t="s">
        <v>568</v>
      </c>
      <c r="B648" s="3" t="s">
        <v>97</v>
      </c>
      <c r="C648" s="3" t="s">
        <v>98</v>
      </c>
      <c r="G648" s="3" t="s">
        <v>540</v>
      </c>
      <c r="H648" s="3">
        <v>23.8</v>
      </c>
      <c r="I648" s="3">
        <v>11.9</v>
      </c>
    </row>
    <row r="649" spans="1:9" s="3" customFormat="1" x14ac:dyDescent="0.25">
      <c r="A649" s="3" t="s">
        <v>568</v>
      </c>
      <c r="B649" s="3" t="s">
        <v>97</v>
      </c>
      <c r="C649" s="3" t="s">
        <v>98</v>
      </c>
      <c r="G649" s="3" t="s">
        <v>542</v>
      </c>
      <c r="H649" s="3">
        <v>17.1</v>
      </c>
      <c r="I649" s="3">
        <v>8.6</v>
      </c>
    </row>
    <row r="650" spans="1:9" s="3" customFormat="1" x14ac:dyDescent="0.25">
      <c r="A650" s="3" t="s">
        <v>568</v>
      </c>
      <c r="B650" s="3" t="s">
        <v>97</v>
      </c>
      <c r="C650" s="3" t="s">
        <v>98</v>
      </c>
      <c r="G650" s="3" t="s">
        <v>543</v>
      </c>
      <c r="H650" s="3">
        <v>10.3</v>
      </c>
      <c r="I650" s="3">
        <v>5.1</v>
      </c>
    </row>
    <row r="651" spans="1:9" s="3" customFormat="1" x14ac:dyDescent="0.25">
      <c r="A651" s="3" t="s">
        <v>568</v>
      </c>
      <c r="B651" s="3" t="s">
        <v>97</v>
      </c>
      <c r="C651" s="3" t="s">
        <v>98</v>
      </c>
      <c r="G651" s="3" t="s">
        <v>546</v>
      </c>
      <c r="H651" s="3">
        <v>9.3</v>
      </c>
      <c r="I651" s="3">
        <v>4.6</v>
      </c>
    </row>
    <row r="652" spans="1:9" s="3" customFormat="1" x14ac:dyDescent="0.25">
      <c r="A652" s="3" t="s">
        <v>568</v>
      </c>
      <c r="B652" s="3" t="s">
        <v>97</v>
      </c>
      <c r="C652" s="3" t="s">
        <v>98</v>
      </c>
      <c r="G652" s="3" t="s">
        <v>551</v>
      </c>
      <c r="H652" s="3">
        <v>6.5</v>
      </c>
      <c r="I652" s="3">
        <v>3.2</v>
      </c>
    </row>
    <row r="653" spans="1:9" s="3" customFormat="1" x14ac:dyDescent="0.25">
      <c r="A653" s="3" t="s">
        <v>568</v>
      </c>
      <c r="B653" s="3" t="s">
        <v>97</v>
      </c>
      <c r="C653" s="3" t="s">
        <v>98</v>
      </c>
      <c r="G653" s="3" t="s">
        <v>550</v>
      </c>
      <c r="H653" s="3">
        <v>3.7</v>
      </c>
      <c r="I653" s="3">
        <v>1.9</v>
      </c>
    </row>
    <row r="654" spans="1:9" s="3" customFormat="1" x14ac:dyDescent="0.25">
      <c r="A654" s="3" t="s">
        <v>568</v>
      </c>
      <c r="B654" s="3" t="s">
        <v>97</v>
      </c>
      <c r="C654" s="3" t="s">
        <v>98</v>
      </c>
      <c r="G654" s="3" t="s">
        <v>553</v>
      </c>
      <c r="H654" s="3">
        <v>3.3</v>
      </c>
      <c r="I654" s="3">
        <v>1.6</v>
      </c>
    </row>
    <row r="655" spans="1:9" s="3" customFormat="1" x14ac:dyDescent="0.25">
      <c r="A655" s="3" t="s">
        <v>568</v>
      </c>
      <c r="B655" s="3" t="s">
        <v>97</v>
      </c>
      <c r="C655" s="3" t="s">
        <v>98</v>
      </c>
      <c r="G655" s="3" t="s">
        <v>555</v>
      </c>
      <c r="H655" s="3">
        <v>3.1</v>
      </c>
      <c r="I655" s="3">
        <v>1.6</v>
      </c>
    </row>
    <row r="656" spans="1:9" s="3" customFormat="1" x14ac:dyDescent="0.25">
      <c r="A656" s="3" t="s">
        <v>568</v>
      </c>
      <c r="B656" s="3" t="s">
        <v>97</v>
      </c>
      <c r="C656" s="3" t="s">
        <v>98</v>
      </c>
      <c r="G656" s="3" t="s">
        <v>558</v>
      </c>
      <c r="H656" s="3">
        <v>2.8</v>
      </c>
      <c r="I656" s="3">
        <v>1.4</v>
      </c>
    </row>
    <row r="657" spans="1:9" s="3" customFormat="1" x14ac:dyDescent="0.25">
      <c r="A657" s="3" t="s">
        <v>568</v>
      </c>
      <c r="B657" s="3" t="s">
        <v>97</v>
      </c>
      <c r="C657" s="3" t="s">
        <v>98</v>
      </c>
      <c r="G657" s="3" t="s">
        <v>548</v>
      </c>
      <c r="H657" s="3">
        <v>2.8</v>
      </c>
      <c r="I657" s="3">
        <v>1.4</v>
      </c>
    </row>
    <row r="658" spans="1:9" s="3" customFormat="1" x14ac:dyDescent="0.25">
      <c r="A658" s="3" t="s">
        <v>568</v>
      </c>
      <c r="B658" s="3" t="s">
        <v>97</v>
      </c>
      <c r="C658" s="3" t="s">
        <v>98</v>
      </c>
      <c r="G658" s="3" t="s">
        <v>545</v>
      </c>
      <c r="H658" s="3">
        <v>2.5</v>
      </c>
      <c r="I658" s="3">
        <v>1.2</v>
      </c>
    </row>
    <row r="659" spans="1:9" s="3" customFormat="1" x14ac:dyDescent="0.25">
      <c r="A659" s="3" t="s">
        <v>568</v>
      </c>
      <c r="B659" s="3" t="s">
        <v>97</v>
      </c>
      <c r="C659" s="3" t="s">
        <v>98</v>
      </c>
      <c r="G659" s="3" t="s">
        <v>544</v>
      </c>
      <c r="H659" s="3">
        <v>2.5</v>
      </c>
      <c r="I659" s="3">
        <v>1.2</v>
      </c>
    </row>
    <row r="660" spans="1:9" s="3" customFormat="1" x14ac:dyDescent="0.25">
      <c r="A660" s="3" t="s">
        <v>568</v>
      </c>
      <c r="B660" s="3" t="s">
        <v>97</v>
      </c>
      <c r="C660" s="3" t="s">
        <v>98</v>
      </c>
      <c r="G660" s="3" t="s">
        <v>547</v>
      </c>
      <c r="H660" s="3">
        <v>1.7</v>
      </c>
      <c r="I660" s="3">
        <v>0.8</v>
      </c>
    </row>
    <row r="661" spans="1:9" s="3" customFormat="1" x14ac:dyDescent="0.25">
      <c r="A661" s="3" t="s">
        <v>568</v>
      </c>
      <c r="B661" s="3" t="s">
        <v>97</v>
      </c>
      <c r="C661" s="3" t="s">
        <v>98</v>
      </c>
      <c r="G661" s="3" t="s">
        <v>549</v>
      </c>
      <c r="H661" s="3">
        <v>1.5</v>
      </c>
      <c r="I661" s="3">
        <v>0.8</v>
      </c>
    </row>
    <row r="662" spans="1:9" s="3" customFormat="1" x14ac:dyDescent="0.25">
      <c r="A662" s="3" t="s">
        <v>568</v>
      </c>
      <c r="B662" s="3" t="s">
        <v>97</v>
      </c>
      <c r="C662" s="3" t="s">
        <v>98</v>
      </c>
      <c r="G662" s="3" t="s">
        <v>559</v>
      </c>
      <c r="H662" s="3">
        <v>0.7</v>
      </c>
      <c r="I662" s="3">
        <v>0.4</v>
      </c>
    </row>
    <row r="663" spans="1:9" s="3" customFormat="1" x14ac:dyDescent="0.25">
      <c r="A663" s="3" t="s">
        <v>568</v>
      </c>
      <c r="B663" s="3" t="s">
        <v>97</v>
      </c>
      <c r="C663" s="3" t="s">
        <v>98</v>
      </c>
      <c r="G663" s="3" t="s">
        <v>557</v>
      </c>
      <c r="H663" s="3">
        <v>0.7</v>
      </c>
      <c r="I663" s="3">
        <v>0.3</v>
      </c>
    </row>
    <row r="664" spans="1:9" s="3" customFormat="1" x14ac:dyDescent="0.25">
      <c r="A664" s="3" t="s">
        <v>568</v>
      </c>
      <c r="B664" s="3" t="s">
        <v>97</v>
      </c>
      <c r="C664" s="3" t="s">
        <v>98</v>
      </c>
      <c r="G664" s="3" t="s">
        <v>552</v>
      </c>
      <c r="H664" s="3">
        <v>0.7</v>
      </c>
      <c r="I664" s="3">
        <v>0.3</v>
      </c>
    </row>
    <row r="665" spans="1:9" s="3" customFormat="1" x14ac:dyDescent="0.25">
      <c r="A665" s="3" t="s">
        <v>568</v>
      </c>
      <c r="B665" s="3" t="s">
        <v>97</v>
      </c>
      <c r="C665" s="3" t="s">
        <v>98</v>
      </c>
      <c r="G665" s="3" t="s">
        <v>554</v>
      </c>
      <c r="H665" s="3">
        <v>0.5</v>
      </c>
      <c r="I665" s="3">
        <v>0.2</v>
      </c>
    </row>
    <row r="666" spans="1:9" s="3" customFormat="1" x14ac:dyDescent="0.25">
      <c r="A666" s="3" t="s">
        <v>568</v>
      </c>
      <c r="B666" s="3" t="s">
        <v>97</v>
      </c>
      <c r="C666" s="3" t="s">
        <v>98</v>
      </c>
      <c r="G666" s="3" t="s">
        <v>556</v>
      </c>
      <c r="H666" s="3">
        <v>0.1</v>
      </c>
      <c r="I666" s="3">
        <v>0</v>
      </c>
    </row>
    <row r="667" spans="1:9" s="3" customFormat="1" x14ac:dyDescent="0.25">
      <c r="A667" s="3" t="s">
        <v>568</v>
      </c>
      <c r="B667" s="3" t="s">
        <v>97</v>
      </c>
      <c r="C667" s="3" t="s">
        <v>98</v>
      </c>
      <c r="G667" s="3" t="s">
        <v>560</v>
      </c>
      <c r="H667" s="3">
        <v>0.1</v>
      </c>
      <c r="I667" s="3">
        <v>0</v>
      </c>
    </row>
    <row r="668" spans="1:9" s="3" customFormat="1" x14ac:dyDescent="0.25">
      <c r="A668" s="3" t="s">
        <v>568</v>
      </c>
      <c r="B668" s="3" t="s">
        <v>97</v>
      </c>
      <c r="C668" s="3" t="s">
        <v>98</v>
      </c>
      <c r="G668" s="3" t="s">
        <v>561</v>
      </c>
      <c r="H668" s="3">
        <v>0.1</v>
      </c>
      <c r="I668" s="3">
        <v>0</v>
      </c>
    </row>
    <row r="669" spans="1:9" s="3" customFormat="1" x14ac:dyDescent="0.25">
      <c r="A669" s="3" t="s">
        <v>568</v>
      </c>
      <c r="B669" s="3" t="s">
        <v>99</v>
      </c>
      <c r="C669" s="3" t="s">
        <v>100</v>
      </c>
      <c r="D669" s="3">
        <v>162.6</v>
      </c>
      <c r="E669" s="3">
        <v>97.5</v>
      </c>
      <c r="F669" s="3">
        <v>65.1</v>
      </c>
      <c r="G669" s="3" t="s">
        <v>539</v>
      </c>
      <c r="H669" s="3">
        <v>19.4</v>
      </c>
      <c r="I669" s="3">
        <v>29.8</v>
      </c>
    </row>
    <row r="670" spans="1:9" s="3" customFormat="1" x14ac:dyDescent="0.25">
      <c r="A670" s="3" t="s">
        <v>568</v>
      </c>
      <c r="B670" s="3" t="s">
        <v>99</v>
      </c>
      <c r="C670" s="3" t="s">
        <v>100</v>
      </c>
      <c r="G670" s="3" t="s">
        <v>541</v>
      </c>
      <c r="H670" s="3">
        <v>9.1</v>
      </c>
      <c r="I670" s="3">
        <v>14</v>
      </c>
    </row>
    <row r="671" spans="1:9" s="3" customFormat="1" x14ac:dyDescent="0.25">
      <c r="A671" s="3" t="s">
        <v>568</v>
      </c>
      <c r="B671" s="3" t="s">
        <v>99</v>
      </c>
      <c r="C671" s="3" t="s">
        <v>100</v>
      </c>
      <c r="G671" s="3" t="s">
        <v>543</v>
      </c>
      <c r="H671" s="3">
        <v>7.3</v>
      </c>
      <c r="I671" s="3">
        <v>11.2</v>
      </c>
    </row>
    <row r="672" spans="1:9" s="3" customFormat="1" x14ac:dyDescent="0.25">
      <c r="A672" s="3" t="s">
        <v>568</v>
      </c>
      <c r="B672" s="3" t="s">
        <v>99</v>
      </c>
      <c r="C672" s="3" t="s">
        <v>100</v>
      </c>
      <c r="G672" s="3" t="s">
        <v>540</v>
      </c>
      <c r="H672" s="3">
        <v>5.9</v>
      </c>
      <c r="I672" s="3">
        <v>9.1</v>
      </c>
    </row>
    <row r="673" spans="1:9" s="3" customFormat="1" x14ac:dyDescent="0.25">
      <c r="A673" s="3" t="s">
        <v>568</v>
      </c>
      <c r="B673" s="3" t="s">
        <v>99</v>
      </c>
      <c r="C673" s="3" t="s">
        <v>100</v>
      </c>
      <c r="G673" s="3" t="s">
        <v>542</v>
      </c>
      <c r="H673" s="3">
        <v>4.2</v>
      </c>
      <c r="I673" s="3">
        <v>6.5</v>
      </c>
    </row>
    <row r="674" spans="1:9" s="3" customFormat="1" x14ac:dyDescent="0.25">
      <c r="A674" s="3" t="s">
        <v>568</v>
      </c>
      <c r="B674" s="3" t="s">
        <v>99</v>
      </c>
      <c r="C674" s="3" t="s">
        <v>100</v>
      </c>
      <c r="G674" s="3" t="s">
        <v>544</v>
      </c>
      <c r="H674" s="3">
        <v>3.5</v>
      </c>
      <c r="I674" s="3">
        <v>5.4</v>
      </c>
    </row>
    <row r="675" spans="1:9" s="3" customFormat="1" x14ac:dyDescent="0.25">
      <c r="A675" s="3" t="s">
        <v>568</v>
      </c>
      <c r="B675" s="3" t="s">
        <v>99</v>
      </c>
      <c r="C675" s="3" t="s">
        <v>100</v>
      </c>
      <c r="G675" s="3" t="s">
        <v>548</v>
      </c>
      <c r="H675" s="3">
        <v>2.6</v>
      </c>
      <c r="I675" s="3">
        <v>4.1</v>
      </c>
    </row>
    <row r="676" spans="1:9" s="3" customFormat="1" x14ac:dyDescent="0.25">
      <c r="A676" s="3" t="s">
        <v>568</v>
      </c>
      <c r="B676" s="3" t="s">
        <v>99</v>
      </c>
      <c r="C676" s="3" t="s">
        <v>100</v>
      </c>
      <c r="G676" s="3" t="s">
        <v>549</v>
      </c>
      <c r="H676" s="3">
        <v>1.7</v>
      </c>
      <c r="I676" s="3">
        <v>2.7</v>
      </c>
    </row>
    <row r="677" spans="1:9" s="3" customFormat="1" x14ac:dyDescent="0.25">
      <c r="A677" s="3" t="s">
        <v>568</v>
      </c>
      <c r="B677" s="3" t="s">
        <v>99</v>
      </c>
      <c r="C677" s="3" t="s">
        <v>100</v>
      </c>
      <c r="G677" s="3" t="s">
        <v>551</v>
      </c>
      <c r="H677" s="3">
        <v>1.5</v>
      </c>
      <c r="I677" s="3">
        <v>2.3</v>
      </c>
    </row>
    <row r="678" spans="1:9" s="3" customFormat="1" x14ac:dyDescent="0.25">
      <c r="A678" s="3" t="s">
        <v>568</v>
      </c>
      <c r="B678" s="3" t="s">
        <v>99</v>
      </c>
      <c r="C678" s="3" t="s">
        <v>100</v>
      </c>
      <c r="G678" s="3" t="s">
        <v>550</v>
      </c>
      <c r="H678" s="3">
        <v>1.4</v>
      </c>
      <c r="I678" s="3">
        <v>2.2</v>
      </c>
    </row>
    <row r="679" spans="1:9" s="3" customFormat="1" x14ac:dyDescent="0.25">
      <c r="A679" s="3" t="s">
        <v>568</v>
      </c>
      <c r="B679" s="3" t="s">
        <v>99</v>
      </c>
      <c r="C679" s="3" t="s">
        <v>100</v>
      </c>
      <c r="G679" s="3" t="s">
        <v>547</v>
      </c>
      <c r="H679" s="3">
        <v>1.3</v>
      </c>
      <c r="I679" s="3">
        <v>2</v>
      </c>
    </row>
    <row r="680" spans="1:9" s="3" customFormat="1" x14ac:dyDescent="0.25">
      <c r="A680" s="3" t="s">
        <v>568</v>
      </c>
      <c r="B680" s="3" t="s">
        <v>99</v>
      </c>
      <c r="C680" s="3" t="s">
        <v>100</v>
      </c>
      <c r="G680" s="3" t="s">
        <v>553</v>
      </c>
      <c r="H680" s="3">
        <v>1.1</v>
      </c>
      <c r="I680" s="3">
        <v>1.6</v>
      </c>
    </row>
    <row r="681" spans="1:9" s="3" customFormat="1" x14ac:dyDescent="0.25">
      <c r="A681" s="3" t="s">
        <v>568</v>
      </c>
      <c r="B681" s="3" t="s">
        <v>99</v>
      </c>
      <c r="C681" s="3" t="s">
        <v>100</v>
      </c>
      <c r="G681" s="3" t="s">
        <v>552</v>
      </c>
      <c r="H681" s="3">
        <v>1</v>
      </c>
      <c r="I681" s="3">
        <v>1.6</v>
      </c>
    </row>
    <row r="682" spans="1:9" s="3" customFormat="1" x14ac:dyDescent="0.25">
      <c r="A682" s="3" t="s">
        <v>568</v>
      </c>
      <c r="B682" s="3" t="s">
        <v>99</v>
      </c>
      <c r="C682" s="3" t="s">
        <v>100</v>
      </c>
      <c r="G682" s="3" t="s">
        <v>545</v>
      </c>
      <c r="H682" s="3">
        <v>1</v>
      </c>
      <c r="I682" s="3">
        <v>1.5</v>
      </c>
    </row>
    <row r="683" spans="1:9" s="3" customFormat="1" x14ac:dyDescent="0.25">
      <c r="A683" s="3" t="s">
        <v>568</v>
      </c>
      <c r="B683" s="3" t="s">
        <v>99</v>
      </c>
      <c r="C683" s="3" t="s">
        <v>100</v>
      </c>
      <c r="G683" s="3" t="s">
        <v>558</v>
      </c>
      <c r="H683" s="3">
        <v>0.9</v>
      </c>
      <c r="I683" s="3">
        <v>1.4</v>
      </c>
    </row>
    <row r="684" spans="1:9" s="3" customFormat="1" x14ac:dyDescent="0.25">
      <c r="A684" s="3" t="s">
        <v>568</v>
      </c>
      <c r="B684" s="3" t="s">
        <v>99</v>
      </c>
      <c r="C684" s="3" t="s">
        <v>100</v>
      </c>
      <c r="G684" s="3" t="s">
        <v>546</v>
      </c>
      <c r="H684" s="3">
        <v>0.9</v>
      </c>
      <c r="I684" s="3">
        <v>1.3</v>
      </c>
    </row>
    <row r="685" spans="1:9" s="3" customFormat="1" x14ac:dyDescent="0.25">
      <c r="A685" s="3" t="s">
        <v>568</v>
      </c>
      <c r="B685" s="3" t="s">
        <v>99</v>
      </c>
      <c r="C685" s="3" t="s">
        <v>100</v>
      </c>
      <c r="G685" s="3" t="s">
        <v>555</v>
      </c>
      <c r="H685" s="3">
        <v>0.6</v>
      </c>
      <c r="I685" s="3">
        <v>1</v>
      </c>
    </row>
    <row r="686" spans="1:9" s="3" customFormat="1" x14ac:dyDescent="0.25">
      <c r="A686" s="3" t="s">
        <v>568</v>
      </c>
      <c r="B686" s="3" t="s">
        <v>99</v>
      </c>
      <c r="C686" s="3" t="s">
        <v>100</v>
      </c>
      <c r="G686" s="3" t="s">
        <v>557</v>
      </c>
      <c r="H686" s="3">
        <v>0.6</v>
      </c>
      <c r="I686" s="3">
        <v>0.9</v>
      </c>
    </row>
    <row r="687" spans="1:9" s="3" customFormat="1" x14ac:dyDescent="0.25">
      <c r="A687" s="3" t="s">
        <v>568</v>
      </c>
      <c r="B687" s="3" t="s">
        <v>99</v>
      </c>
      <c r="C687" s="3" t="s">
        <v>100</v>
      </c>
      <c r="G687" s="3" t="s">
        <v>554</v>
      </c>
      <c r="H687" s="3">
        <v>0.3</v>
      </c>
      <c r="I687" s="3">
        <v>0.4</v>
      </c>
    </row>
    <row r="688" spans="1:9" s="3" customFormat="1" x14ac:dyDescent="0.25">
      <c r="A688" s="3" t="s">
        <v>568</v>
      </c>
      <c r="B688" s="3" t="s">
        <v>99</v>
      </c>
      <c r="C688" s="3" t="s">
        <v>100</v>
      </c>
      <c r="G688" s="3" t="s">
        <v>559</v>
      </c>
      <c r="H688" s="3">
        <v>0.2</v>
      </c>
      <c r="I688" s="3">
        <v>0.3</v>
      </c>
    </row>
    <row r="689" spans="1:9" s="3" customFormat="1" x14ac:dyDescent="0.25">
      <c r="A689" s="3" t="s">
        <v>568</v>
      </c>
      <c r="B689" s="3" t="s">
        <v>99</v>
      </c>
      <c r="C689" s="3" t="s">
        <v>100</v>
      </c>
      <c r="G689" s="3" t="s">
        <v>556</v>
      </c>
      <c r="H689" s="3">
        <v>0.2</v>
      </c>
      <c r="I689" s="3">
        <v>0.3</v>
      </c>
    </row>
    <row r="690" spans="1:9" s="3" customFormat="1" x14ac:dyDescent="0.25">
      <c r="A690" s="3" t="s">
        <v>568</v>
      </c>
      <c r="B690" s="3" t="s">
        <v>99</v>
      </c>
      <c r="C690" s="3" t="s">
        <v>100</v>
      </c>
      <c r="G690" s="3" t="s">
        <v>560</v>
      </c>
      <c r="H690" s="3">
        <v>0.1</v>
      </c>
      <c r="I690" s="3">
        <v>0.2</v>
      </c>
    </row>
    <row r="691" spans="1:9" s="3" customFormat="1" x14ac:dyDescent="0.25">
      <c r="A691" s="3" t="s">
        <v>568</v>
      </c>
      <c r="B691" s="3" t="s">
        <v>99</v>
      </c>
      <c r="C691" s="3" t="s">
        <v>100</v>
      </c>
      <c r="G691" s="3" t="s">
        <v>561</v>
      </c>
      <c r="H691" s="3">
        <v>0</v>
      </c>
      <c r="I691" s="3">
        <v>0.1</v>
      </c>
    </row>
    <row r="692" spans="1:9" s="3" customFormat="1" x14ac:dyDescent="0.25">
      <c r="A692" s="3" t="s">
        <v>568</v>
      </c>
      <c r="B692" s="3" t="s">
        <v>101</v>
      </c>
      <c r="C692" s="3" t="s">
        <v>102</v>
      </c>
      <c r="D692" s="3">
        <v>70.1</v>
      </c>
      <c r="E692" s="3">
        <v>37.5</v>
      </c>
      <c r="F692" s="3">
        <v>32.6</v>
      </c>
      <c r="G692" s="3" t="s">
        <v>539</v>
      </c>
      <c r="H692" s="3">
        <v>10</v>
      </c>
      <c r="I692" s="3">
        <v>30.7</v>
      </c>
    </row>
    <row r="693" spans="1:9" s="3" customFormat="1" x14ac:dyDescent="0.25">
      <c r="A693" s="3" t="s">
        <v>568</v>
      </c>
      <c r="B693" s="3" t="s">
        <v>101</v>
      </c>
      <c r="C693" s="3" t="s">
        <v>102</v>
      </c>
      <c r="G693" s="3" t="s">
        <v>541</v>
      </c>
      <c r="H693" s="3">
        <v>5.6</v>
      </c>
      <c r="I693" s="3">
        <v>17.1</v>
      </c>
    </row>
    <row r="694" spans="1:9" s="3" customFormat="1" x14ac:dyDescent="0.25">
      <c r="A694" s="3" t="s">
        <v>568</v>
      </c>
      <c r="B694" s="3" t="s">
        <v>101</v>
      </c>
      <c r="C694" s="3" t="s">
        <v>102</v>
      </c>
      <c r="G694" s="3" t="s">
        <v>543</v>
      </c>
      <c r="H694" s="3">
        <v>3.6</v>
      </c>
      <c r="I694" s="3">
        <v>11.1</v>
      </c>
    </row>
    <row r="695" spans="1:9" s="3" customFormat="1" x14ac:dyDescent="0.25">
      <c r="A695" s="3" t="s">
        <v>568</v>
      </c>
      <c r="B695" s="3" t="s">
        <v>101</v>
      </c>
      <c r="C695" s="3" t="s">
        <v>102</v>
      </c>
      <c r="G695" s="3" t="s">
        <v>540</v>
      </c>
      <c r="H695" s="3">
        <v>2.4</v>
      </c>
      <c r="I695" s="3">
        <v>7.4</v>
      </c>
    </row>
    <row r="696" spans="1:9" s="3" customFormat="1" x14ac:dyDescent="0.25">
      <c r="A696" s="3" t="s">
        <v>568</v>
      </c>
      <c r="B696" s="3" t="s">
        <v>101</v>
      </c>
      <c r="C696" s="3" t="s">
        <v>102</v>
      </c>
      <c r="G696" s="3" t="s">
        <v>542</v>
      </c>
      <c r="H696" s="3">
        <v>2</v>
      </c>
      <c r="I696" s="3">
        <v>6.1</v>
      </c>
    </row>
    <row r="697" spans="1:9" s="3" customFormat="1" x14ac:dyDescent="0.25">
      <c r="A697" s="3" t="s">
        <v>568</v>
      </c>
      <c r="B697" s="3" t="s">
        <v>101</v>
      </c>
      <c r="C697" s="3" t="s">
        <v>102</v>
      </c>
      <c r="G697" s="3" t="s">
        <v>544</v>
      </c>
      <c r="H697" s="3">
        <v>1.2</v>
      </c>
      <c r="I697" s="3">
        <v>3.7</v>
      </c>
    </row>
    <row r="698" spans="1:9" s="3" customFormat="1" x14ac:dyDescent="0.25">
      <c r="A698" s="3" t="s">
        <v>568</v>
      </c>
      <c r="B698" s="3" t="s">
        <v>101</v>
      </c>
      <c r="C698" s="3" t="s">
        <v>102</v>
      </c>
      <c r="G698" s="3" t="s">
        <v>547</v>
      </c>
      <c r="H698" s="3">
        <v>0.9</v>
      </c>
      <c r="I698" s="3">
        <v>2.7</v>
      </c>
    </row>
    <row r="699" spans="1:9" s="3" customFormat="1" x14ac:dyDescent="0.25">
      <c r="A699" s="3" t="s">
        <v>568</v>
      </c>
      <c r="B699" s="3" t="s">
        <v>101</v>
      </c>
      <c r="C699" s="3" t="s">
        <v>102</v>
      </c>
      <c r="G699" s="3" t="s">
        <v>551</v>
      </c>
      <c r="H699" s="3">
        <v>0.9</v>
      </c>
      <c r="I699" s="3">
        <v>2.7</v>
      </c>
    </row>
    <row r="700" spans="1:9" s="3" customFormat="1" x14ac:dyDescent="0.25">
      <c r="A700" s="3" t="s">
        <v>568</v>
      </c>
      <c r="B700" s="3" t="s">
        <v>101</v>
      </c>
      <c r="C700" s="3" t="s">
        <v>102</v>
      </c>
      <c r="G700" s="3" t="s">
        <v>549</v>
      </c>
      <c r="H700" s="3">
        <v>0.9</v>
      </c>
      <c r="I700" s="3">
        <v>2.6</v>
      </c>
    </row>
    <row r="701" spans="1:9" s="3" customFormat="1" x14ac:dyDescent="0.25">
      <c r="A701" s="3" t="s">
        <v>568</v>
      </c>
      <c r="B701" s="3" t="s">
        <v>101</v>
      </c>
      <c r="C701" s="3" t="s">
        <v>102</v>
      </c>
      <c r="G701" s="3" t="s">
        <v>548</v>
      </c>
      <c r="H701" s="3">
        <v>0.7</v>
      </c>
      <c r="I701" s="3">
        <v>2.3</v>
      </c>
    </row>
    <row r="702" spans="1:9" s="3" customFormat="1" x14ac:dyDescent="0.25">
      <c r="A702" s="3" t="s">
        <v>568</v>
      </c>
      <c r="B702" s="3" t="s">
        <v>101</v>
      </c>
      <c r="C702" s="3" t="s">
        <v>102</v>
      </c>
      <c r="G702" s="3" t="s">
        <v>550</v>
      </c>
      <c r="H702" s="3">
        <v>0.7</v>
      </c>
      <c r="I702" s="3">
        <v>2.1</v>
      </c>
    </row>
    <row r="703" spans="1:9" s="3" customFormat="1" x14ac:dyDescent="0.25">
      <c r="A703" s="3" t="s">
        <v>568</v>
      </c>
      <c r="B703" s="3" t="s">
        <v>101</v>
      </c>
      <c r="C703" s="3" t="s">
        <v>102</v>
      </c>
      <c r="G703" s="3" t="s">
        <v>545</v>
      </c>
      <c r="H703" s="3">
        <v>0.6</v>
      </c>
      <c r="I703" s="3">
        <v>1.9</v>
      </c>
    </row>
    <row r="704" spans="1:9" s="3" customFormat="1" x14ac:dyDescent="0.25">
      <c r="A704" s="3" t="s">
        <v>568</v>
      </c>
      <c r="B704" s="3" t="s">
        <v>101</v>
      </c>
      <c r="C704" s="3" t="s">
        <v>102</v>
      </c>
      <c r="G704" s="3" t="s">
        <v>555</v>
      </c>
      <c r="H704" s="3">
        <v>0.5</v>
      </c>
      <c r="I704" s="3">
        <v>1.7</v>
      </c>
    </row>
    <row r="705" spans="1:9" s="3" customFormat="1" x14ac:dyDescent="0.25">
      <c r="A705" s="3" t="s">
        <v>568</v>
      </c>
      <c r="B705" s="3" t="s">
        <v>101</v>
      </c>
      <c r="C705" s="3" t="s">
        <v>102</v>
      </c>
      <c r="G705" s="3" t="s">
        <v>546</v>
      </c>
      <c r="H705" s="3">
        <v>0.5</v>
      </c>
      <c r="I705" s="3">
        <v>1.6</v>
      </c>
    </row>
    <row r="706" spans="1:9" s="3" customFormat="1" x14ac:dyDescent="0.25">
      <c r="A706" s="3" t="s">
        <v>568</v>
      </c>
      <c r="B706" s="3" t="s">
        <v>101</v>
      </c>
      <c r="C706" s="3" t="s">
        <v>102</v>
      </c>
      <c r="G706" s="3" t="s">
        <v>558</v>
      </c>
      <c r="H706" s="3">
        <v>0.5</v>
      </c>
      <c r="I706" s="3">
        <v>1.5</v>
      </c>
    </row>
    <row r="707" spans="1:9" s="3" customFormat="1" x14ac:dyDescent="0.25">
      <c r="A707" s="3" t="s">
        <v>568</v>
      </c>
      <c r="B707" s="3" t="s">
        <v>101</v>
      </c>
      <c r="C707" s="3" t="s">
        <v>102</v>
      </c>
      <c r="G707" s="3" t="s">
        <v>553</v>
      </c>
      <c r="H707" s="3">
        <v>0.4</v>
      </c>
      <c r="I707" s="3">
        <v>1.3</v>
      </c>
    </row>
    <row r="708" spans="1:9" s="3" customFormat="1" x14ac:dyDescent="0.25">
      <c r="A708" s="3" t="s">
        <v>568</v>
      </c>
      <c r="B708" s="3" t="s">
        <v>101</v>
      </c>
      <c r="C708" s="3" t="s">
        <v>102</v>
      </c>
      <c r="G708" s="3" t="s">
        <v>552</v>
      </c>
      <c r="H708" s="3">
        <v>0.3</v>
      </c>
      <c r="I708" s="3">
        <v>1.1</v>
      </c>
    </row>
    <row r="709" spans="1:9" s="3" customFormat="1" x14ac:dyDescent="0.25">
      <c r="A709" s="3" t="s">
        <v>568</v>
      </c>
      <c r="B709" s="3" t="s">
        <v>101</v>
      </c>
      <c r="C709" s="3" t="s">
        <v>102</v>
      </c>
      <c r="G709" s="3" t="s">
        <v>556</v>
      </c>
      <c r="H709" s="3">
        <v>0.3</v>
      </c>
      <c r="I709" s="3">
        <v>0.8</v>
      </c>
    </row>
    <row r="710" spans="1:9" s="3" customFormat="1" x14ac:dyDescent="0.25">
      <c r="A710" s="3" t="s">
        <v>568</v>
      </c>
      <c r="B710" s="3" t="s">
        <v>101</v>
      </c>
      <c r="C710" s="3" t="s">
        <v>102</v>
      </c>
      <c r="G710" s="3" t="s">
        <v>557</v>
      </c>
      <c r="H710" s="3">
        <v>0.2</v>
      </c>
      <c r="I710" s="3">
        <v>0.7</v>
      </c>
    </row>
    <row r="711" spans="1:9" s="3" customFormat="1" x14ac:dyDescent="0.25">
      <c r="A711" s="3" t="s">
        <v>568</v>
      </c>
      <c r="B711" s="3" t="s">
        <v>101</v>
      </c>
      <c r="C711" s="3" t="s">
        <v>102</v>
      </c>
      <c r="G711" s="3" t="s">
        <v>559</v>
      </c>
      <c r="H711" s="3">
        <v>0.1</v>
      </c>
      <c r="I711" s="3">
        <v>0.4</v>
      </c>
    </row>
    <row r="712" spans="1:9" s="3" customFormat="1" x14ac:dyDescent="0.25">
      <c r="A712" s="3" t="s">
        <v>568</v>
      </c>
      <c r="B712" s="3" t="s">
        <v>101</v>
      </c>
      <c r="C712" s="3" t="s">
        <v>102</v>
      </c>
      <c r="G712" s="3" t="s">
        <v>554</v>
      </c>
      <c r="H712" s="3">
        <v>0.1</v>
      </c>
      <c r="I712" s="3">
        <v>0.3</v>
      </c>
    </row>
    <row r="713" spans="1:9" s="3" customFormat="1" x14ac:dyDescent="0.25">
      <c r="A713" s="3" t="s">
        <v>568</v>
      </c>
      <c r="B713" s="3" t="s">
        <v>101</v>
      </c>
      <c r="C713" s="3" t="s">
        <v>102</v>
      </c>
      <c r="G713" s="3" t="s">
        <v>560</v>
      </c>
      <c r="H713" s="3">
        <v>0.1</v>
      </c>
      <c r="I713" s="3">
        <v>0.2</v>
      </c>
    </row>
    <row r="714" spans="1:9" s="3" customFormat="1" x14ac:dyDescent="0.25">
      <c r="A714" s="3" t="s">
        <v>568</v>
      </c>
      <c r="B714" s="3" t="s">
        <v>101</v>
      </c>
      <c r="C714" s="3" t="s">
        <v>102</v>
      </c>
      <c r="G714" s="3" t="s">
        <v>561</v>
      </c>
      <c r="H714" s="3">
        <v>0</v>
      </c>
      <c r="I714" s="3">
        <v>0.1</v>
      </c>
    </row>
    <row r="715" spans="1:9" s="3" customFormat="1" x14ac:dyDescent="0.25">
      <c r="A715" s="3" t="s">
        <v>568</v>
      </c>
      <c r="B715" s="3" t="s">
        <v>103</v>
      </c>
      <c r="C715" s="3" t="s">
        <v>104</v>
      </c>
      <c r="D715" s="3">
        <v>252</v>
      </c>
      <c r="E715" s="3">
        <v>165.2</v>
      </c>
      <c r="F715" s="3">
        <v>86.8</v>
      </c>
      <c r="G715" s="3" t="s">
        <v>539</v>
      </c>
      <c r="H715" s="3">
        <v>21.4</v>
      </c>
      <c r="I715" s="3">
        <v>24.6</v>
      </c>
    </row>
    <row r="716" spans="1:9" s="3" customFormat="1" x14ac:dyDescent="0.25">
      <c r="A716" s="3" t="s">
        <v>568</v>
      </c>
      <c r="B716" s="3" t="s">
        <v>103</v>
      </c>
      <c r="C716" s="3" t="s">
        <v>104</v>
      </c>
      <c r="G716" s="3" t="s">
        <v>541</v>
      </c>
      <c r="H716" s="3">
        <v>14</v>
      </c>
      <c r="I716" s="3">
        <v>16.2</v>
      </c>
    </row>
    <row r="717" spans="1:9" s="3" customFormat="1" x14ac:dyDescent="0.25">
      <c r="A717" s="3" t="s">
        <v>568</v>
      </c>
      <c r="B717" s="3" t="s">
        <v>103</v>
      </c>
      <c r="C717" s="3" t="s">
        <v>104</v>
      </c>
      <c r="G717" s="3" t="s">
        <v>540</v>
      </c>
      <c r="H717" s="3">
        <v>8.4</v>
      </c>
      <c r="I717" s="3">
        <v>9.7</v>
      </c>
    </row>
    <row r="718" spans="1:9" s="3" customFormat="1" x14ac:dyDescent="0.25">
      <c r="A718" s="3" t="s">
        <v>568</v>
      </c>
      <c r="B718" s="3" t="s">
        <v>103</v>
      </c>
      <c r="C718" s="3" t="s">
        <v>104</v>
      </c>
      <c r="G718" s="3" t="s">
        <v>543</v>
      </c>
      <c r="H718" s="3">
        <v>7.5</v>
      </c>
      <c r="I718" s="3">
        <v>8.6</v>
      </c>
    </row>
    <row r="719" spans="1:9" s="3" customFormat="1" x14ac:dyDescent="0.25">
      <c r="A719" s="3" t="s">
        <v>568</v>
      </c>
      <c r="B719" s="3" t="s">
        <v>103</v>
      </c>
      <c r="C719" s="3" t="s">
        <v>104</v>
      </c>
      <c r="G719" s="3" t="s">
        <v>544</v>
      </c>
      <c r="H719" s="3">
        <v>6.8</v>
      </c>
      <c r="I719" s="3">
        <v>7.9</v>
      </c>
    </row>
    <row r="720" spans="1:9" s="3" customFormat="1" x14ac:dyDescent="0.25">
      <c r="A720" s="3" t="s">
        <v>568</v>
      </c>
      <c r="B720" s="3" t="s">
        <v>103</v>
      </c>
      <c r="C720" s="3" t="s">
        <v>104</v>
      </c>
      <c r="G720" s="3" t="s">
        <v>542</v>
      </c>
      <c r="H720" s="3">
        <v>6.6</v>
      </c>
      <c r="I720" s="3">
        <v>7.6</v>
      </c>
    </row>
    <row r="721" spans="1:9" s="3" customFormat="1" x14ac:dyDescent="0.25">
      <c r="A721" s="3" t="s">
        <v>568</v>
      </c>
      <c r="B721" s="3" t="s">
        <v>103</v>
      </c>
      <c r="C721" s="3" t="s">
        <v>104</v>
      </c>
      <c r="G721" s="3" t="s">
        <v>551</v>
      </c>
      <c r="H721" s="3">
        <v>4.6</v>
      </c>
      <c r="I721" s="3">
        <v>5.3</v>
      </c>
    </row>
    <row r="722" spans="1:9" s="3" customFormat="1" x14ac:dyDescent="0.25">
      <c r="A722" s="3" t="s">
        <v>568</v>
      </c>
      <c r="B722" s="3" t="s">
        <v>103</v>
      </c>
      <c r="C722" s="3" t="s">
        <v>104</v>
      </c>
      <c r="G722" s="3" t="s">
        <v>547</v>
      </c>
      <c r="H722" s="3">
        <v>2.6</v>
      </c>
      <c r="I722" s="3">
        <v>3</v>
      </c>
    </row>
    <row r="723" spans="1:9" s="3" customFormat="1" x14ac:dyDescent="0.25">
      <c r="A723" s="3" t="s">
        <v>568</v>
      </c>
      <c r="B723" s="3" t="s">
        <v>103</v>
      </c>
      <c r="C723" s="3" t="s">
        <v>104</v>
      </c>
      <c r="G723" s="3" t="s">
        <v>549</v>
      </c>
      <c r="H723" s="3">
        <v>2.2</v>
      </c>
      <c r="I723" s="3">
        <v>2.5</v>
      </c>
    </row>
    <row r="724" spans="1:9" s="3" customFormat="1" x14ac:dyDescent="0.25">
      <c r="A724" s="3" t="s">
        <v>568</v>
      </c>
      <c r="B724" s="3" t="s">
        <v>103</v>
      </c>
      <c r="C724" s="3" t="s">
        <v>104</v>
      </c>
      <c r="G724" s="3" t="s">
        <v>548</v>
      </c>
      <c r="H724" s="3">
        <v>2</v>
      </c>
      <c r="I724" s="3">
        <v>2.3</v>
      </c>
    </row>
    <row r="725" spans="1:9" s="3" customFormat="1" x14ac:dyDescent="0.25">
      <c r="A725" s="3" t="s">
        <v>568</v>
      </c>
      <c r="B725" s="3" t="s">
        <v>103</v>
      </c>
      <c r="C725" s="3" t="s">
        <v>104</v>
      </c>
      <c r="G725" s="3" t="s">
        <v>553</v>
      </c>
      <c r="H725" s="3">
        <v>1.6</v>
      </c>
      <c r="I725" s="3">
        <v>1.9</v>
      </c>
    </row>
    <row r="726" spans="1:9" s="3" customFormat="1" x14ac:dyDescent="0.25">
      <c r="A726" s="3" t="s">
        <v>568</v>
      </c>
      <c r="B726" s="3" t="s">
        <v>103</v>
      </c>
      <c r="C726" s="3" t="s">
        <v>104</v>
      </c>
      <c r="G726" s="3" t="s">
        <v>545</v>
      </c>
      <c r="H726" s="3">
        <v>1.6</v>
      </c>
      <c r="I726" s="3">
        <v>1.8</v>
      </c>
    </row>
    <row r="727" spans="1:9" s="3" customFormat="1" x14ac:dyDescent="0.25">
      <c r="A727" s="3" t="s">
        <v>568</v>
      </c>
      <c r="B727" s="3" t="s">
        <v>103</v>
      </c>
      <c r="C727" s="3" t="s">
        <v>104</v>
      </c>
      <c r="G727" s="3" t="s">
        <v>546</v>
      </c>
      <c r="H727" s="3">
        <v>1.4</v>
      </c>
      <c r="I727" s="3">
        <v>1.7</v>
      </c>
    </row>
    <row r="728" spans="1:9" s="3" customFormat="1" x14ac:dyDescent="0.25">
      <c r="A728" s="3" t="s">
        <v>568</v>
      </c>
      <c r="B728" s="3" t="s">
        <v>103</v>
      </c>
      <c r="C728" s="3" t="s">
        <v>104</v>
      </c>
      <c r="G728" s="3" t="s">
        <v>550</v>
      </c>
      <c r="H728" s="3">
        <v>1.4</v>
      </c>
      <c r="I728" s="3">
        <v>1.6</v>
      </c>
    </row>
    <row r="729" spans="1:9" s="3" customFormat="1" x14ac:dyDescent="0.25">
      <c r="A729" s="3" t="s">
        <v>568</v>
      </c>
      <c r="B729" s="3" t="s">
        <v>103</v>
      </c>
      <c r="C729" s="3" t="s">
        <v>104</v>
      </c>
      <c r="G729" s="3" t="s">
        <v>552</v>
      </c>
      <c r="H729" s="3">
        <v>1.3</v>
      </c>
      <c r="I729" s="3">
        <v>1.5</v>
      </c>
    </row>
    <row r="730" spans="1:9" s="3" customFormat="1" x14ac:dyDescent="0.25">
      <c r="A730" s="3" t="s">
        <v>568</v>
      </c>
      <c r="B730" s="3" t="s">
        <v>103</v>
      </c>
      <c r="C730" s="3" t="s">
        <v>104</v>
      </c>
      <c r="G730" s="3" t="s">
        <v>555</v>
      </c>
      <c r="H730" s="3">
        <v>1</v>
      </c>
      <c r="I730" s="3">
        <v>1.2</v>
      </c>
    </row>
    <row r="731" spans="1:9" s="3" customFormat="1" x14ac:dyDescent="0.25">
      <c r="A731" s="3" t="s">
        <v>568</v>
      </c>
      <c r="B731" s="3" t="s">
        <v>103</v>
      </c>
      <c r="C731" s="3" t="s">
        <v>104</v>
      </c>
      <c r="G731" s="3" t="s">
        <v>558</v>
      </c>
      <c r="H731" s="3">
        <v>0.7</v>
      </c>
      <c r="I731" s="3">
        <v>0.8</v>
      </c>
    </row>
    <row r="732" spans="1:9" s="3" customFormat="1" x14ac:dyDescent="0.25">
      <c r="A732" s="3" t="s">
        <v>568</v>
      </c>
      <c r="B732" s="3" t="s">
        <v>103</v>
      </c>
      <c r="C732" s="3" t="s">
        <v>104</v>
      </c>
      <c r="G732" s="3" t="s">
        <v>554</v>
      </c>
      <c r="H732" s="3">
        <v>0.5</v>
      </c>
      <c r="I732" s="3">
        <v>0.6</v>
      </c>
    </row>
    <row r="733" spans="1:9" s="3" customFormat="1" x14ac:dyDescent="0.25">
      <c r="A733" s="3" t="s">
        <v>568</v>
      </c>
      <c r="B733" s="3" t="s">
        <v>103</v>
      </c>
      <c r="C733" s="3" t="s">
        <v>104</v>
      </c>
      <c r="G733" s="3" t="s">
        <v>556</v>
      </c>
      <c r="H733" s="3">
        <v>0.5</v>
      </c>
      <c r="I733" s="3">
        <v>0.5</v>
      </c>
    </row>
    <row r="734" spans="1:9" s="3" customFormat="1" x14ac:dyDescent="0.25">
      <c r="A734" s="3" t="s">
        <v>568</v>
      </c>
      <c r="B734" s="3" t="s">
        <v>103</v>
      </c>
      <c r="C734" s="3" t="s">
        <v>104</v>
      </c>
      <c r="G734" s="3" t="s">
        <v>557</v>
      </c>
      <c r="H734" s="3">
        <v>0.4</v>
      </c>
      <c r="I734" s="3">
        <v>0.4</v>
      </c>
    </row>
    <row r="735" spans="1:9" s="3" customFormat="1" x14ac:dyDescent="0.25">
      <c r="A735" s="3" t="s">
        <v>568</v>
      </c>
      <c r="B735" s="3" t="s">
        <v>103</v>
      </c>
      <c r="C735" s="3" t="s">
        <v>104</v>
      </c>
      <c r="G735" s="3" t="s">
        <v>559</v>
      </c>
      <c r="H735" s="3">
        <v>0.3</v>
      </c>
      <c r="I735" s="3">
        <v>0.3</v>
      </c>
    </row>
    <row r="736" spans="1:9" s="3" customFormat="1" x14ac:dyDescent="0.25">
      <c r="A736" s="3" t="s">
        <v>568</v>
      </c>
      <c r="B736" s="3" t="s">
        <v>103</v>
      </c>
      <c r="C736" s="3" t="s">
        <v>104</v>
      </c>
      <c r="G736" s="3" t="s">
        <v>560</v>
      </c>
      <c r="H736" s="3">
        <v>0.1</v>
      </c>
      <c r="I736" s="3">
        <v>0.1</v>
      </c>
    </row>
    <row r="737" spans="1:9" s="3" customFormat="1" x14ac:dyDescent="0.25">
      <c r="A737" s="3" t="s">
        <v>568</v>
      </c>
      <c r="B737" s="3" t="s">
        <v>103</v>
      </c>
      <c r="C737" s="3" t="s">
        <v>104</v>
      </c>
      <c r="G737" s="3" t="s">
        <v>561</v>
      </c>
      <c r="H737" s="3">
        <v>0</v>
      </c>
      <c r="I737" s="3">
        <v>0</v>
      </c>
    </row>
    <row r="738" spans="1:9" s="3" customFormat="1" x14ac:dyDescent="0.25">
      <c r="A738" s="3" t="s">
        <v>568</v>
      </c>
      <c r="B738" s="3" t="s">
        <v>105</v>
      </c>
      <c r="C738" s="3" t="s">
        <v>106</v>
      </c>
      <c r="D738" s="3">
        <v>183</v>
      </c>
      <c r="E738" s="3">
        <v>106.1</v>
      </c>
      <c r="F738" s="3">
        <v>76.9</v>
      </c>
      <c r="G738" s="3" t="s">
        <v>539</v>
      </c>
      <c r="H738" s="3">
        <v>21.6</v>
      </c>
      <c r="I738" s="3">
        <v>28.1</v>
      </c>
    </row>
    <row r="739" spans="1:9" s="3" customFormat="1" x14ac:dyDescent="0.25">
      <c r="A739" s="3" t="s">
        <v>568</v>
      </c>
      <c r="B739" s="3" t="s">
        <v>105</v>
      </c>
      <c r="C739" s="3" t="s">
        <v>106</v>
      </c>
      <c r="G739" s="3" t="s">
        <v>541</v>
      </c>
      <c r="H739" s="3">
        <v>13.1</v>
      </c>
      <c r="I739" s="3">
        <v>17</v>
      </c>
    </row>
    <row r="740" spans="1:9" s="3" customFormat="1" x14ac:dyDescent="0.25">
      <c r="A740" s="3" t="s">
        <v>568</v>
      </c>
      <c r="B740" s="3" t="s">
        <v>105</v>
      </c>
      <c r="C740" s="3" t="s">
        <v>106</v>
      </c>
      <c r="G740" s="3" t="s">
        <v>540</v>
      </c>
      <c r="H740" s="3">
        <v>7.4</v>
      </c>
      <c r="I740" s="3">
        <v>9.6</v>
      </c>
    </row>
    <row r="741" spans="1:9" s="3" customFormat="1" x14ac:dyDescent="0.25">
      <c r="A741" s="3" t="s">
        <v>568</v>
      </c>
      <c r="B741" s="3" t="s">
        <v>105</v>
      </c>
      <c r="C741" s="3" t="s">
        <v>106</v>
      </c>
      <c r="G741" s="3" t="s">
        <v>543</v>
      </c>
      <c r="H741" s="3">
        <v>7.1</v>
      </c>
      <c r="I741" s="3">
        <v>9.2</v>
      </c>
    </row>
    <row r="742" spans="1:9" s="3" customFormat="1" x14ac:dyDescent="0.25">
      <c r="A742" s="3" t="s">
        <v>568</v>
      </c>
      <c r="B742" s="3" t="s">
        <v>105</v>
      </c>
      <c r="C742" s="3" t="s">
        <v>106</v>
      </c>
      <c r="G742" s="3" t="s">
        <v>542</v>
      </c>
      <c r="H742" s="3">
        <v>4.5</v>
      </c>
      <c r="I742" s="3">
        <v>5.9</v>
      </c>
    </row>
    <row r="743" spans="1:9" s="3" customFormat="1" x14ac:dyDescent="0.25">
      <c r="A743" s="3" t="s">
        <v>568</v>
      </c>
      <c r="B743" s="3" t="s">
        <v>105</v>
      </c>
      <c r="C743" s="3" t="s">
        <v>106</v>
      </c>
      <c r="G743" s="3" t="s">
        <v>544</v>
      </c>
      <c r="H743" s="3">
        <v>3.4</v>
      </c>
      <c r="I743" s="3">
        <v>4.5</v>
      </c>
    </row>
    <row r="744" spans="1:9" s="3" customFormat="1" x14ac:dyDescent="0.25">
      <c r="A744" s="3" t="s">
        <v>568</v>
      </c>
      <c r="B744" s="3" t="s">
        <v>105</v>
      </c>
      <c r="C744" s="3" t="s">
        <v>106</v>
      </c>
      <c r="G744" s="3" t="s">
        <v>548</v>
      </c>
      <c r="H744" s="3">
        <v>3</v>
      </c>
      <c r="I744" s="3">
        <v>3.9</v>
      </c>
    </row>
    <row r="745" spans="1:9" s="3" customFormat="1" x14ac:dyDescent="0.25">
      <c r="A745" s="3" t="s">
        <v>568</v>
      </c>
      <c r="B745" s="3" t="s">
        <v>105</v>
      </c>
      <c r="C745" s="3" t="s">
        <v>106</v>
      </c>
      <c r="G745" s="3" t="s">
        <v>549</v>
      </c>
      <c r="H745" s="3">
        <v>2.5</v>
      </c>
      <c r="I745" s="3">
        <v>3.3</v>
      </c>
    </row>
    <row r="746" spans="1:9" s="3" customFormat="1" x14ac:dyDescent="0.25">
      <c r="A746" s="3" t="s">
        <v>568</v>
      </c>
      <c r="B746" s="3" t="s">
        <v>105</v>
      </c>
      <c r="C746" s="3" t="s">
        <v>106</v>
      </c>
      <c r="G746" s="3" t="s">
        <v>551</v>
      </c>
      <c r="H746" s="3">
        <v>2.2</v>
      </c>
      <c r="I746" s="3">
        <v>2.9</v>
      </c>
    </row>
    <row r="747" spans="1:9" s="3" customFormat="1" x14ac:dyDescent="0.25">
      <c r="A747" s="3" t="s">
        <v>568</v>
      </c>
      <c r="B747" s="3" t="s">
        <v>105</v>
      </c>
      <c r="C747" s="3" t="s">
        <v>106</v>
      </c>
      <c r="G747" s="3" t="s">
        <v>547</v>
      </c>
      <c r="H747" s="3">
        <v>1.9</v>
      </c>
      <c r="I747" s="3">
        <v>2.5</v>
      </c>
    </row>
    <row r="748" spans="1:9" s="3" customFormat="1" x14ac:dyDescent="0.25">
      <c r="A748" s="3" t="s">
        <v>568</v>
      </c>
      <c r="B748" s="3" t="s">
        <v>105</v>
      </c>
      <c r="C748" s="3" t="s">
        <v>106</v>
      </c>
      <c r="G748" s="3" t="s">
        <v>553</v>
      </c>
      <c r="H748" s="3">
        <v>1.4</v>
      </c>
      <c r="I748" s="3">
        <v>1.9</v>
      </c>
    </row>
    <row r="749" spans="1:9" s="3" customFormat="1" x14ac:dyDescent="0.25">
      <c r="A749" s="3" t="s">
        <v>568</v>
      </c>
      <c r="B749" s="3" t="s">
        <v>105</v>
      </c>
      <c r="C749" s="3" t="s">
        <v>106</v>
      </c>
      <c r="G749" s="3" t="s">
        <v>550</v>
      </c>
      <c r="H749" s="3">
        <v>1.3</v>
      </c>
      <c r="I749" s="3">
        <v>1.7</v>
      </c>
    </row>
    <row r="750" spans="1:9" s="3" customFormat="1" x14ac:dyDescent="0.25">
      <c r="A750" s="3" t="s">
        <v>568</v>
      </c>
      <c r="B750" s="3" t="s">
        <v>105</v>
      </c>
      <c r="C750" s="3" t="s">
        <v>106</v>
      </c>
      <c r="G750" s="3" t="s">
        <v>555</v>
      </c>
      <c r="H750" s="3">
        <v>1.3</v>
      </c>
      <c r="I750" s="3">
        <v>1.7</v>
      </c>
    </row>
    <row r="751" spans="1:9" s="3" customFormat="1" x14ac:dyDescent="0.25">
      <c r="A751" s="3" t="s">
        <v>568</v>
      </c>
      <c r="B751" s="3" t="s">
        <v>105</v>
      </c>
      <c r="C751" s="3" t="s">
        <v>106</v>
      </c>
      <c r="G751" s="3" t="s">
        <v>545</v>
      </c>
      <c r="H751" s="3">
        <v>1.3</v>
      </c>
      <c r="I751" s="3">
        <v>1.6</v>
      </c>
    </row>
    <row r="752" spans="1:9" s="3" customFormat="1" x14ac:dyDescent="0.25">
      <c r="A752" s="3" t="s">
        <v>568</v>
      </c>
      <c r="B752" s="3" t="s">
        <v>105</v>
      </c>
      <c r="C752" s="3" t="s">
        <v>106</v>
      </c>
      <c r="G752" s="3" t="s">
        <v>546</v>
      </c>
      <c r="H752" s="3">
        <v>1.2</v>
      </c>
      <c r="I752" s="3">
        <v>1.5</v>
      </c>
    </row>
    <row r="753" spans="1:9" s="3" customFormat="1" x14ac:dyDescent="0.25">
      <c r="A753" s="3" t="s">
        <v>568</v>
      </c>
      <c r="B753" s="3" t="s">
        <v>105</v>
      </c>
      <c r="C753" s="3" t="s">
        <v>106</v>
      </c>
      <c r="G753" s="3" t="s">
        <v>558</v>
      </c>
      <c r="H753" s="3">
        <v>1.1</v>
      </c>
      <c r="I753" s="3">
        <v>1.4</v>
      </c>
    </row>
    <row r="754" spans="1:9" s="3" customFormat="1" x14ac:dyDescent="0.25">
      <c r="A754" s="3" t="s">
        <v>568</v>
      </c>
      <c r="B754" s="3" t="s">
        <v>105</v>
      </c>
      <c r="C754" s="3" t="s">
        <v>106</v>
      </c>
      <c r="G754" s="3" t="s">
        <v>552</v>
      </c>
      <c r="H754" s="3">
        <v>0.9</v>
      </c>
      <c r="I754" s="3">
        <v>1.2</v>
      </c>
    </row>
    <row r="755" spans="1:9" s="3" customFormat="1" x14ac:dyDescent="0.25">
      <c r="A755" s="3" t="s">
        <v>568</v>
      </c>
      <c r="B755" s="3" t="s">
        <v>105</v>
      </c>
      <c r="C755" s="3" t="s">
        <v>106</v>
      </c>
      <c r="G755" s="3" t="s">
        <v>554</v>
      </c>
      <c r="H755" s="3">
        <v>0.5</v>
      </c>
      <c r="I755" s="3">
        <v>0.6</v>
      </c>
    </row>
    <row r="756" spans="1:9" s="3" customFormat="1" x14ac:dyDescent="0.25">
      <c r="A756" s="3" t="s">
        <v>568</v>
      </c>
      <c r="B756" s="3" t="s">
        <v>105</v>
      </c>
      <c r="C756" s="3" t="s">
        <v>106</v>
      </c>
      <c r="G756" s="3" t="s">
        <v>557</v>
      </c>
      <c r="H756" s="3">
        <v>0.4</v>
      </c>
      <c r="I756" s="3">
        <v>0.6</v>
      </c>
    </row>
    <row r="757" spans="1:9" s="3" customFormat="1" x14ac:dyDescent="0.25">
      <c r="A757" s="3" t="s">
        <v>568</v>
      </c>
      <c r="B757" s="3" t="s">
        <v>105</v>
      </c>
      <c r="C757" s="3" t="s">
        <v>106</v>
      </c>
      <c r="G757" s="3" t="s">
        <v>559</v>
      </c>
      <c r="H757" s="3">
        <v>0.3</v>
      </c>
      <c r="I757" s="3">
        <v>0.4</v>
      </c>
    </row>
    <row r="758" spans="1:9" s="3" customFormat="1" x14ac:dyDescent="0.25">
      <c r="A758" s="3" t="s">
        <v>568</v>
      </c>
      <c r="B758" s="3" t="s">
        <v>105</v>
      </c>
      <c r="C758" s="3" t="s">
        <v>106</v>
      </c>
      <c r="G758" s="3" t="s">
        <v>556</v>
      </c>
      <c r="H758" s="3">
        <v>0.2</v>
      </c>
      <c r="I758" s="3">
        <v>0.2</v>
      </c>
    </row>
    <row r="759" spans="1:9" s="3" customFormat="1" x14ac:dyDescent="0.25">
      <c r="A759" s="3" t="s">
        <v>568</v>
      </c>
      <c r="B759" s="3" t="s">
        <v>105</v>
      </c>
      <c r="C759" s="3" t="s">
        <v>106</v>
      </c>
      <c r="G759" s="3" t="s">
        <v>560</v>
      </c>
      <c r="H759" s="3">
        <v>0.2</v>
      </c>
      <c r="I759" s="3">
        <v>0.2</v>
      </c>
    </row>
    <row r="760" spans="1:9" s="3" customFormat="1" x14ac:dyDescent="0.25">
      <c r="A760" s="3" t="s">
        <v>568</v>
      </c>
      <c r="B760" s="3" t="s">
        <v>105</v>
      </c>
      <c r="C760" s="3" t="s">
        <v>106</v>
      </c>
      <c r="G760" s="3" t="s">
        <v>561</v>
      </c>
      <c r="H760" s="3">
        <v>0.1</v>
      </c>
      <c r="I760" s="3">
        <v>0.1</v>
      </c>
    </row>
    <row r="761" spans="1:9" s="3" customFormat="1" x14ac:dyDescent="0.25">
      <c r="A761" s="3" t="s">
        <v>568</v>
      </c>
      <c r="B761" s="3" t="s">
        <v>107</v>
      </c>
      <c r="C761" s="3" t="s">
        <v>108</v>
      </c>
      <c r="D761" s="3">
        <v>276</v>
      </c>
      <c r="E761" s="3">
        <v>134.8</v>
      </c>
      <c r="F761" s="3">
        <v>141.2</v>
      </c>
      <c r="G761" s="3" t="s">
        <v>540</v>
      </c>
      <c r="H761" s="3">
        <v>40.6</v>
      </c>
      <c r="I761" s="3">
        <v>28.7</v>
      </c>
    </row>
    <row r="762" spans="1:9" s="3" customFormat="1" x14ac:dyDescent="0.25">
      <c r="A762" s="3" t="s">
        <v>568</v>
      </c>
      <c r="B762" s="3" t="s">
        <v>107</v>
      </c>
      <c r="C762" s="3" t="s">
        <v>108</v>
      </c>
      <c r="G762" s="3" t="s">
        <v>539</v>
      </c>
      <c r="H762" s="3">
        <v>33.7</v>
      </c>
      <c r="I762" s="3">
        <v>23.8</v>
      </c>
    </row>
    <row r="763" spans="1:9" s="3" customFormat="1" x14ac:dyDescent="0.25">
      <c r="A763" s="3" t="s">
        <v>568</v>
      </c>
      <c r="B763" s="3" t="s">
        <v>107</v>
      </c>
      <c r="C763" s="3" t="s">
        <v>108</v>
      </c>
      <c r="G763" s="3" t="s">
        <v>541</v>
      </c>
      <c r="H763" s="3">
        <v>23.9</v>
      </c>
      <c r="I763" s="3">
        <v>16.9</v>
      </c>
    </row>
    <row r="764" spans="1:9" s="3" customFormat="1" x14ac:dyDescent="0.25">
      <c r="A764" s="3" t="s">
        <v>568</v>
      </c>
      <c r="B764" s="3" t="s">
        <v>107</v>
      </c>
      <c r="C764" s="3" t="s">
        <v>108</v>
      </c>
      <c r="G764" s="3" t="s">
        <v>543</v>
      </c>
      <c r="H764" s="3">
        <v>9.9</v>
      </c>
      <c r="I764" s="3">
        <v>7</v>
      </c>
    </row>
    <row r="765" spans="1:9" s="3" customFormat="1" x14ac:dyDescent="0.25">
      <c r="A765" s="3" t="s">
        <v>568</v>
      </c>
      <c r="B765" s="3" t="s">
        <v>107</v>
      </c>
      <c r="C765" s="3" t="s">
        <v>108</v>
      </c>
      <c r="G765" s="3" t="s">
        <v>542</v>
      </c>
      <c r="H765" s="3">
        <v>6.5</v>
      </c>
      <c r="I765" s="3">
        <v>4.6</v>
      </c>
    </row>
    <row r="766" spans="1:9" s="3" customFormat="1" x14ac:dyDescent="0.25">
      <c r="A766" s="3" t="s">
        <v>568</v>
      </c>
      <c r="B766" s="3" t="s">
        <v>107</v>
      </c>
      <c r="C766" s="3" t="s">
        <v>108</v>
      </c>
      <c r="G766" s="3" t="s">
        <v>545</v>
      </c>
      <c r="H766" s="3">
        <v>3.8</v>
      </c>
      <c r="I766" s="3">
        <v>2.7</v>
      </c>
    </row>
    <row r="767" spans="1:9" s="3" customFormat="1" x14ac:dyDescent="0.25">
      <c r="A767" s="3" t="s">
        <v>568</v>
      </c>
      <c r="B767" s="3" t="s">
        <v>107</v>
      </c>
      <c r="C767" s="3" t="s">
        <v>108</v>
      </c>
      <c r="G767" s="3" t="s">
        <v>546</v>
      </c>
      <c r="H767" s="3">
        <v>3.7</v>
      </c>
      <c r="I767" s="3">
        <v>2.6</v>
      </c>
    </row>
    <row r="768" spans="1:9" s="3" customFormat="1" x14ac:dyDescent="0.25">
      <c r="A768" s="3" t="s">
        <v>568</v>
      </c>
      <c r="B768" s="3" t="s">
        <v>107</v>
      </c>
      <c r="C768" s="3" t="s">
        <v>108</v>
      </c>
      <c r="G768" s="3" t="s">
        <v>548</v>
      </c>
      <c r="H768" s="3">
        <v>2.9</v>
      </c>
      <c r="I768" s="3">
        <v>2.1</v>
      </c>
    </row>
    <row r="769" spans="1:9" s="3" customFormat="1" x14ac:dyDescent="0.25">
      <c r="A769" s="3" t="s">
        <v>568</v>
      </c>
      <c r="B769" s="3" t="s">
        <v>107</v>
      </c>
      <c r="C769" s="3" t="s">
        <v>108</v>
      </c>
      <c r="G769" s="3" t="s">
        <v>544</v>
      </c>
      <c r="H769" s="3">
        <v>2.8</v>
      </c>
      <c r="I769" s="3">
        <v>2</v>
      </c>
    </row>
    <row r="770" spans="1:9" s="3" customFormat="1" x14ac:dyDescent="0.25">
      <c r="A770" s="3" t="s">
        <v>568</v>
      </c>
      <c r="B770" s="3" t="s">
        <v>107</v>
      </c>
      <c r="C770" s="3" t="s">
        <v>108</v>
      </c>
      <c r="G770" s="3" t="s">
        <v>547</v>
      </c>
      <c r="H770" s="3">
        <v>2.5</v>
      </c>
      <c r="I770" s="3">
        <v>1.8</v>
      </c>
    </row>
    <row r="771" spans="1:9" s="3" customFormat="1" x14ac:dyDescent="0.25">
      <c r="A771" s="3" t="s">
        <v>568</v>
      </c>
      <c r="B771" s="3" t="s">
        <v>107</v>
      </c>
      <c r="C771" s="3" t="s">
        <v>108</v>
      </c>
      <c r="G771" s="3" t="s">
        <v>551</v>
      </c>
      <c r="H771" s="3">
        <v>2</v>
      </c>
      <c r="I771" s="3">
        <v>1.4</v>
      </c>
    </row>
    <row r="772" spans="1:9" s="3" customFormat="1" x14ac:dyDescent="0.25">
      <c r="A772" s="3" t="s">
        <v>568</v>
      </c>
      <c r="B772" s="3" t="s">
        <v>107</v>
      </c>
      <c r="C772" s="3" t="s">
        <v>108</v>
      </c>
      <c r="G772" s="3" t="s">
        <v>555</v>
      </c>
      <c r="H772" s="3">
        <v>1.7</v>
      </c>
      <c r="I772" s="3">
        <v>1.2</v>
      </c>
    </row>
    <row r="773" spans="1:9" s="3" customFormat="1" x14ac:dyDescent="0.25">
      <c r="A773" s="3" t="s">
        <v>568</v>
      </c>
      <c r="B773" s="3" t="s">
        <v>107</v>
      </c>
      <c r="C773" s="3" t="s">
        <v>108</v>
      </c>
      <c r="G773" s="3" t="s">
        <v>558</v>
      </c>
      <c r="H773" s="3">
        <v>1.6</v>
      </c>
      <c r="I773" s="3">
        <v>1.2</v>
      </c>
    </row>
    <row r="774" spans="1:9" s="3" customFormat="1" x14ac:dyDescent="0.25">
      <c r="A774" s="3" t="s">
        <v>568</v>
      </c>
      <c r="B774" s="3" t="s">
        <v>107</v>
      </c>
      <c r="C774" s="3" t="s">
        <v>108</v>
      </c>
      <c r="G774" s="3" t="s">
        <v>553</v>
      </c>
      <c r="H774" s="3">
        <v>1.4</v>
      </c>
      <c r="I774" s="3">
        <v>1</v>
      </c>
    </row>
    <row r="775" spans="1:9" s="3" customFormat="1" x14ac:dyDescent="0.25">
      <c r="A775" s="3" t="s">
        <v>568</v>
      </c>
      <c r="B775" s="3" t="s">
        <v>107</v>
      </c>
      <c r="C775" s="3" t="s">
        <v>108</v>
      </c>
      <c r="G775" s="3" t="s">
        <v>549</v>
      </c>
      <c r="H775" s="3">
        <v>1.2</v>
      </c>
      <c r="I775" s="3">
        <v>0.8</v>
      </c>
    </row>
    <row r="776" spans="1:9" s="3" customFormat="1" x14ac:dyDescent="0.25">
      <c r="A776" s="3" t="s">
        <v>568</v>
      </c>
      <c r="B776" s="3" t="s">
        <v>107</v>
      </c>
      <c r="C776" s="3" t="s">
        <v>108</v>
      </c>
      <c r="G776" s="3" t="s">
        <v>550</v>
      </c>
      <c r="H776" s="3">
        <v>0.9</v>
      </c>
      <c r="I776" s="3">
        <v>0.6</v>
      </c>
    </row>
    <row r="777" spans="1:9" s="3" customFormat="1" x14ac:dyDescent="0.25">
      <c r="A777" s="3" t="s">
        <v>568</v>
      </c>
      <c r="B777" s="3" t="s">
        <v>107</v>
      </c>
      <c r="C777" s="3" t="s">
        <v>108</v>
      </c>
      <c r="G777" s="3" t="s">
        <v>557</v>
      </c>
      <c r="H777" s="3">
        <v>0.7</v>
      </c>
      <c r="I777" s="3">
        <v>0.5</v>
      </c>
    </row>
    <row r="778" spans="1:9" s="3" customFormat="1" x14ac:dyDescent="0.25">
      <c r="A778" s="3" t="s">
        <v>568</v>
      </c>
      <c r="B778" s="3" t="s">
        <v>107</v>
      </c>
      <c r="C778" s="3" t="s">
        <v>108</v>
      </c>
      <c r="G778" s="3" t="s">
        <v>554</v>
      </c>
      <c r="H778" s="3">
        <v>0.6</v>
      </c>
      <c r="I778" s="3">
        <v>0.4</v>
      </c>
    </row>
    <row r="779" spans="1:9" s="3" customFormat="1" x14ac:dyDescent="0.25">
      <c r="A779" s="3" t="s">
        <v>568</v>
      </c>
      <c r="B779" s="3" t="s">
        <v>107</v>
      </c>
      <c r="C779" s="3" t="s">
        <v>108</v>
      </c>
      <c r="G779" s="3" t="s">
        <v>552</v>
      </c>
      <c r="H779" s="3">
        <v>0.4</v>
      </c>
      <c r="I779" s="3">
        <v>0.3</v>
      </c>
    </row>
    <row r="780" spans="1:9" s="3" customFormat="1" x14ac:dyDescent="0.25">
      <c r="A780" s="3" t="s">
        <v>568</v>
      </c>
      <c r="B780" s="3" t="s">
        <v>107</v>
      </c>
      <c r="C780" s="3" t="s">
        <v>108</v>
      </c>
      <c r="G780" s="3" t="s">
        <v>559</v>
      </c>
      <c r="H780" s="3">
        <v>0.3</v>
      </c>
      <c r="I780" s="3">
        <v>0.2</v>
      </c>
    </row>
    <row r="781" spans="1:9" s="3" customFormat="1" x14ac:dyDescent="0.25">
      <c r="A781" s="3" t="s">
        <v>568</v>
      </c>
      <c r="B781" s="3" t="s">
        <v>107</v>
      </c>
      <c r="C781" s="3" t="s">
        <v>108</v>
      </c>
      <c r="G781" s="3" t="s">
        <v>556</v>
      </c>
      <c r="H781" s="3">
        <v>0.1</v>
      </c>
      <c r="I781" s="3">
        <v>0.1</v>
      </c>
    </row>
    <row r="782" spans="1:9" s="3" customFormat="1" x14ac:dyDescent="0.25">
      <c r="A782" s="3" t="s">
        <v>568</v>
      </c>
      <c r="B782" s="3" t="s">
        <v>107</v>
      </c>
      <c r="C782" s="3" t="s">
        <v>108</v>
      </c>
      <c r="G782" s="3" t="s">
        <v>560</v>
      </c>
      <c r="H782" s="3">
        <v>0.1</v>
      </c>
      <c r="I782" s="3">
        <v>0.1</v>
      </c>
    </row>
    <row r="783" spans="1:9" s="3" customFormat="1" x14ac:dyDescent="0.25">
      <c r="A783" s="3" t="s">
        <v>568</v>
      </c>
      <c r="B783" s="3" t="s">
        <v>107</v>
      </c>
      <c r="C783" s="3" t="s">
        <v>108</v>
      </c>
      <c r="G783" s="3" t="s">
        <v>561</v>
      </c>
      <c r="H783" s="3">
        <v>0</v>
      </c>
      <c r="I783" s="3">
        <v>0</v>
      </c>
    </row>
    <row r="784" spans="1:9" s="3" customFormat="1" x14ac:dyDescent="0.25">
      <c r="A784" s="3" t="s">
        <v>568</v>
      </c>
      <c r="B784" s="3" t="s">
        <v>109</v>
      </c>
      <c r="C784" s="3" t="s">
        <v>110</v>
      </c>
      <c r="D784" s="3">
        <v>229.4</v>
      </c>
      <c r="E784" s="3">
        <v>126.5</v>
      </c>
      <c r="F784" s="3">
        <v>103</v>
      </c>
      <c r="G784" s="3" t="s">
        <v>539</v>
      </c>
      <c r="H784" s="3">
        <v>24.4</v>
      </c>
      <c r="I784" s="3">
        <v>23.7</v>
      </c>
    </row>
    <row r="785" spans="1:9" s="3" customFormat="1" x14ac:dyDescent="0.25">
      <c r="A785" s="3" t="s">
        <v>568</v>
      </c>
      <c r="B785" s="3" t="s">
        <v>109</v>
      </c>
      <c r="C785" s="3" t="s">
        <v>110</v>
      </c>
      <c r="G785" s="3" t="s">
        <v>540</v>
      </c>
      <c r="H785" s="3">
        <v>17.4</v>
      </c>
      <c r="I785" s="3">
        <v>16.9</v>
      </c>
    </row>
    <row r="786" spans="1:9" s="3" customFormat="1" x14ac:dyDescent="0.25">
      <c r="A786" s="3" t="s">
        <v>568</v>
      </c>
      <c r="B786" s="3" t="s">
        <v>109</v>
      </c>
      <c r="C786" s="3" t="s">
        <v>110</v>
      </c>
      <c r="G786" s="3" t="s">
        <v>541</v>
      </c>
      <c r="H786" s="3">
        <v>16.5</v>
      </c>
      <c r="I786" s="3">
        <v>16.1</v>
      </c>
    </row>
    <row r="787" spans="1:9" s="3" customFormat="1" x14ac:dyDescent="0.25">
      <c r="A787" s="3" t="s">
        <v>568</v>
      </c>
      <c r="B787" s="3" t="s">
        <v>109</v>
      </c>
      <c r="C787" s="3" t="s">
        <v>110</v>
      </c>
      <c r="G787" s="3" t="s">
        <v>543</v>
      </c>
      <c r="H787" s="3">
        <v>9</v>
      </c>
      <c r="I787" s="3">
        <v>8.7</v>
      </c>
    </row>
    <row r="788" spans="1:9" s="3" customFormat="1" x14ac:dyDescent="0.25">
      <c r="A788" s="3" t="s">
        <v>568</v>
      </c>
      <c r="B788" s="3" t="s">
        <v>109</v>
      </c>
      <c r="C788" s="3" t="s">
        <v>110</v>
      </c>
      <c r="G788" s="3" t="s">
        <v>542</v>
      </c>
      <c r="H788" s="3">
        <v>6</v>
      </c>
      <c r="I788" s="3">
        <v>5.8</v>
      </c>
    </row>
    <row r="789" spans="1:9" s="3" customFormat="1" x14ac:dyDescent="0.25">
      <c r="A789" s="3" t="s">
        <v>568</v>
      </c>
      <c r="B789" s="3" t="s">
        <v>109</v>
      </c>
      <c r="C789" s="3" t="s">
        <v>110</v>
      </c>
      <c r="G789" s="3" t="s">
        <v>548</v>
      </c>
      <c r="H789" s="3">
        <v>5.7</v>
      </c>
      <c r="I789" s="3">
        <v>5.5</v>
      </c>
    </row>
    <row r="790" spans="1:9" s="3" customFormat="1" x14ac:dyDescent="0.25">
      <c r="A790" s="3" t="s">
        <v>568</v>
      </c>
      <c r="B790" s="3" t="s">
        <v>109</v>
      </c>
      <c r="C790" s="3" t="s">
        <v>110</v>
      </c>
      <c r="G790" s="3" t="s">
        <v>544</v>
      </c>
      <c r="H790" s="3">
        <v>4.5</v>
      </c>
      <c r="I790" s="3">
        <v>4.3</v>
      </c>
    </row>
    <row r="791" spans="1:9" s="3" customFormat="1" x14ac:dyDescent="0.25">
      <c r="A791" s="3" t="s">
        <v>568</v>
      </c>
      <c r="B791" s="3" t="s">
        <v>109</v>
      </c>
      <c r="C791" s="3" t="s">
        <v>110</v>
      </c>
      <c r="G791" s="3" t="s">
        <v>551</v>
      </c>
      <c r="H791" s="3">
        <v>2.4</v>
      </c>
      <c r="I791" s="3">
        <v>2.3</v>
      </c>
    </row>
    <row r="792" spans="1:9" s="3" customFormat="1" x14ac:dyDescent="0.25">
      <c r="A792" s="3" t="s">
        <v>568</v>
      </c>
      <c r="B792" s="3" t="s">
        <v>109</v>
      </c>
      <c r="C792" s="3" t="s">
        <v>110</v>
      </c>
      <c r="G792" s="3" t="s">
        <v>545</v>
      </c>
      <c r="H792" s="3">
        <v>2.3</v>
      </c>
      <c r="I792" s="3">
        <v>2.2</v>
      </c>
    </row>
    <row r="793" spans="1:9" s="3" customFormat="1" x14ac:dyDescent="0.25">
      <c r="A793" s="3" t="s">
        <v>568</v>
      </c>
      <c r="B793" s="3" t="s">
        <v>109</v>
      </c>
      <c r="C793" s="3" t="s">
        <v>110</v>
      </c>
      <c r="G793" s="3" t="s">
        <v>549</v>
      </c>
      <c r="H793" s="3">
        <v>2.1</v>
      </c>
      <c r="I793" s="3">
        <v>2.1</v>
      </c>
    </row>
    <row r="794" spans="1:9" s="3" customFormat="1" x14ac:dyDescent="0.25">
      <c r="A794" s="3" t="s">
        <v>568</v>
      </c>
      <c r="B794" s="3" t="s">
        <v>109</v>
      </c>
      <c r="C794" s="3" t="s">
        <v>110</v>
      </c>
      <c r="G794" s="3" t="s">
        <v>547</v>
      </c>
      <c r="H794" s="3">
        <v>2.1</v>
      </c>
      <c r="I794" s="3">
        <v>2</v>
      </c>
    </row>
    <row r="795" spans="1:9" s="3" customFormat="1" x14ac:dyDescent="0.25">
      <c r="A795" s="3" t="s">
        <v>568</v>
      </c>
      <c r="B795" s="3" t="s">
        <v>109</v>
      </c>
      <c r="C795" s="3" t="s">
        <v>110</v>
      </c>
      <c r="G795" s="3" t="s">
        <v>546</v>
      </c>
      <c r="H795" s="3">
        <v>1.8</v>
      </c>
      <c r="I795" s="3">
        <v>1.8</v>
      </c>
    </row>
    <row r="796" spans="1:9" s="3" customFormat="1" x14ac:dyDescent="0.25">
      <c r="A796" s="3" t="s">
        <v>568</v>
      </c>
      <c r="B796" s="3" t="s">
        <v>109</v>
      </c>
      <c r="C796" s="3" t="s">
        <v>110</v>
      </c>
      <c r="G796" s="3" t="s">
        <v>555</v>
      </c>
      <c r="H796" s="3">
        <v>1.6</v>
      </c>
      <c r="I796" s="3">
        <v>1.5</v>
      </c>
    </row>
    <row r="797" spans="1:9" s="3" customFormat="1" x14ac:dyDescent="0.25">
      <c r="A797" s="3" t="s">
        <v>568</v>
      </c>
      <c r="B797" s="3" t="s">
        <v>109</v>
      </c>
      <c r="C797" s="3" t="s">
        <v>110</v>
      </c>
      <c r="G797" s="3" t="s">
        <v>553</v>
      </c>
      <c r="H797" s="3">
        <v>1.6</v>
      </c>
      <c r="I797" s="3">
        <v>1.5</v>
      </c>
    </row>
    <row r="798" spans="1:9" s="3" customFormat="1" x14ac:dyDescent="0.25">
      <c r="A798" s="3" t="s">
        <v>568</v>
      </c>
      <c r="B798" s="3" t="s">
        <v>109</v>
      </c>
      <c r="C798" s="3" t="s">
        <v>110</v>
      </c>
      <c r="G798" s="3" t="s">
        <v>558</v>
      </c>
      <c r="H798" s="3">
        <v>1.5</v>
      </c>
      <c r="I798" s="3">
        <v>1.5</v>
      </c>
    </row>
    <row r="799" spans="1:9" s="3" customFormat="1" x14ac:dyDescent="0.25">
      <c r="A799" s="3" t="s">
        <v>568</v>
      </c>
      <c r="B799" s="3" t="s">
        <v>109</v>
      </c>
      <c r="C799" s="3" t="s">
        <v>110</v>
      </c>
      <c r="G799" s="3" t="s">
        <v>552</v>
      </c>
      <c r="H799" s="3">
        <v>1.1</v>
      </c>
      <c r="I799" s="3">
        <v>1.1</v>
      </c>
    </row>
    <row r="800" spans="1:9" s="3" customFormat="1" x14ac:dyDescent="0.25">
      <c r="A800" s="3" t="s">
        <v>568</v>
      </c>
      <c r="B800" s="3" t="s">
        <v>109</v>
      </c>
      <c r="C800" s="3" t="s">
        <v>110</v>
      </c>
      <c r="G800" s="3" t="s">
        <v>550</v>
      </c>
      <c r="H800" s="3">
        <v>0.9</v>
      </c>
      <c r="I800" s="3">
        <v>0.9</v>
      </c>
    </row>
    <row r="801" spans="1:9" s="3" customFormat="1" x14ac:dyDescent="0.25">
      <c r="A801" s="3" t="s">
        <v>568</v>
      </c>
      <c r="B801" s="3" t="s">
        <v>109</v>
      </c>
      <c r="C801" s="3" t="s">
        <v>110</v>
      </c>
      <c r="G801" s="3" t="s">
        <v>557</v>
      </c>
      <c r="H801" s="3">
        <v>0.7</v>
      </c>
      <c r="I801" s="3">
        <v>0.7</v>
      </c>
    </row>
    <row r="802" spans="1:9" s="3" customFormat="1" x14ac:dyDescent="0.25">
      <c r="A802" s="3" t="s">
        <v>568</v>
      </c>
      <c r="B802" s="3" t="s">
        <v>109</v>
      </c>
      <c r="C802" s="3" t="s">
        <v>110</v>
      </c>
      <c r="G802" s="3" t="s">
        <v>554</v>
      </c>
      <c r="H802" s="3">
        <v>0.6</v>
      </c>
      <c r="I802" s="3">
        <v>0.6</v>
      </c>
    </row>
    <row r="803" spans="1:9" s="3" customFormat="1" x14ac:dyDescent="0.25">
      <c r="A803" s="3" t="s">
        <v>568</v>
      </c>
      <c r="B803" s="3" t="s">
        <v>109</v>
      </c>
      <c r="C803" s="3" t="s">
        <v>110</v>
      </c>
      <c r="G803" s="3" t="s">
        <v>556</v>
      </c>
      <c r="H803" s="3">
        <v>0.4</v>
      </c>
      <c r="I803" s="3">
        <v>0.4</v>
      </c>
    </row>
    <row r="804" spans="1:9" s="3" customFormat="1" x14ac:dyDescent="0.25">
      <c r="A804" s="3" t="s">
        <v>568</v>
      </c>
      <c r="B804" s="3" t="s">
        <v>109</v>
      </c>
      <c r="C804" s="3" t="s">
        <v>110</v>
      </c>
      <c r="G804" s="3" t="s">
        <v>559</v>
      </c>
      <c r="H804" s="3">
        <v>0.3</v>
      </c>
      <c r="I804" s="3">
        <v>0.3</v>
      </c>
    </row>
    <row r="805" spans="1:9" s="3" customFormat="1" x14ac:dyDescent="0.25">
      <c r="A805" s="3" t="s">
        <v>568</v>
      </c>
      <c r="B805" s="3" t="s">
        <v>109</v>
      </c>
      <c r="C805" s="3" t="s">
        <v>110</v>
      </c>
      <c r="G805" s="3" t="s">
        <v>560</v>
      </c>
      <c r="H805" s="3">
        <v>0.2</v>
      </c>
      <c r="I805" s="3">
        <v>0.2</v>
      </c>
    </row>
    <row r="806" spans="1:9" s="3" customFormat="1" x14ac:dyDescent="0.25">
      <c r="A806" s="3" t="s">
        <v>568</v>
      </c>
      <c r="B806" s="3" t="s">
        <v>109</v>
      </c>
      <c r="C806" s="3" t="s">
        <v>110</v>
      </c>
      <c r="G806" s="3" t="s">
        <v>561</v>
      </c>
      <c r="H806" s="3">
        <v>0.1</v>
      </c>
      <c r="I806" s="3">
        <v>0.1</v>
      </c>
    </row>
    <row r="807" spans="1:9" s="3" customFormat="1" x14ac:dyDescent="0.25">
      <c r="A807" s="3" t="s">
        <v>568</v>
      </c>
      <c r="B807" s="3" t="s">
        <v>111</v>
      </c>
      <c r="C807" s="3" t="s">
        <v>112</v>
      </c>
      <c r="D807" s="3">
        <v>472.9</v>
      </c>
      <c r="E807" s="3">
        <v>212.5</v>
      </c>
      <c r="F807" s="3">
        <v>260.4</v>
      </c>
      <c r="G807" s="3" t="s">
        <v>539</v>
      </c>
      <c r="H807" s="3">
        <v>51.2</v>
      </c>
      <c r="I807" s="3">
        <v>19.7</v>
      </c>
    </row>
    <row r="808" spans="1:9" s="3" customFormat="1" x14ac:dyDescent="0.25">
      <c r="A808" s="3" t="s">
        <v>568</v>
      </c>
      <c r="B808" s="3" t="s">
        <v>111</v>
      </c>
      <c r="C808" s="3" t="s">
        <v>112</v>
      </c>
      <c r="G808" s="3" t="s">
        <v>541</v>
      </c>
      <c r="H808" s="3">
        <v>48.8</v>
      </c>
      <c r="I808" s="3">
        <v>18.7</v>
      </c>
    </row>
    <row r="809" spans="1:9" s="3" customFormat="1" x14ac:dyDescent="0.25">
      <c r="A809" s="3" t="s">
        <v>568</v>
      </c>
      <c r="B809" s="3" t="s">
        <v>111</v>
      </c>
      <c r="C809" s="3" t="s">
        <v>112</v>
      </c>
      <c r="G809" s="3" t="s">
        <v>540</v>
      </c>
      <c r="H809" s="3">
        <v>45</v>
      </c>
      <c r="I809" s="3">
        <v>17.3</v>
      </c>
    </row>
    <row r="810" spans="1:9" s="3" customFormat="1" x14ac:dyDescent="0.25">
      <c r="A810" s="3" t="s">
        <v>568</v>
      </c>
      <c r="B810" s="3" t="s">
        <v>111</v>
      </c>
      <c r="C810" s="3" t="s">
        <v>112</v>
      </c>
      <c r="G810" s="3" t="s">
        <v>543</v>
      </c>
      <c r="H810" s="3">
        <v>17.7</v>
      </c>
      <c r="I810" s="3">
        <v>6.8</v>
      </c>
    </row>
    <row r="811" spans="1:9" s="3" customFormat="1" x14ac:dyDescent="0.25">
      <c r="A811" s="3" t="s">
        <v>568</v>
      </c>
      <c r="B811" s="3" t="s">
        <v>111</v>
      </c>
      <c r="C811" s="3" t="s">
        <v>112</v>
      </c>
      <c r="G811" s="3" t="s">
        <v>542</v>
      </c>
      <c r="H811" s="3">
        <v>12.6</v>
      </c>
      <c r="I811" s="3">
        <v>4.9</v>
      </c>
    </row>
    <row r="812" spans="1:9" s="3" customFormat="1" x14ac:dyDescent="0.25">
      <c r="A812" s="3" t="s">
        <v>568</v>
      </c>
      <c r="B812" s="3" t="s">
        <v>111</v>
      </c>
      <c r="C812" s="3" t="s">
        <v>112</v>
      </c>
      <c r="G812" s="3" t="s">
        <v>544</v>
      </c>
      <c r="H812" s="3">
        <v>11.9</v>
      </c>
      <c r="I812" s="3">
        <v>4.6</v>
      </c>
    </row>
    <row r="813" spans="1:9" s="3" customFormat="1" x14ac:dyDescent="0.25">
      <c r="A813" s="3" t="s">
        <v>568</v>
      </c>
      <c r="B813" s="3" t="s">
        <v>111</v>
      </c>
      <c r="C813" s="3" t="s">
        <v>112</v>
      </c>
      <c r="G813" s="3" t="s">
        <v>545</v>
      </c>
      <c r="H813" s="3">
        <v>9.6</v>
      </c>
      <c r="I813" s="3">
        <v>3.7</v>
      </c>
    </row>
    <row r="814" spans="1:9" s="3" customFormat="1" x14ac:dyDescent="0.25">
      <c r="A814" s="3" t="s">
        <v>568</v>
      </c>
      <c r="B814" s="3" t="s">
        <v>111</v>
      </c>
      <c r="C814" s="3" t="s">
        <v>112</v>
      </c>
      <c r="G814" s="3" t="s">
        <v>551</v>
      </c>
      <c r="H814" s="3">
        <v>9.3</v>
      </c>
      <c r="I814" s="3">
        <v>3.6</v>
      </c>
    </row>
    <row r="815" spans="1:9" s="3" customFormat="1" x14ac:dyDescent="0.25">
      <c r="A815" s="3" t="s">
        <v>568</v>
      </c>
      <c r="B815" s="3" t="s">
        <v>111</v>
      </c>
      <c r="C815" s="3" t="s">
        <v>112</v>
      </c>
      <c r="G815" s="3" t="s">
        <v>548</v>
      </c>
      <c r="H815" s="3">
        <v>9.2</v>
      </c>
      <c r="I815" s="3">
        <v>3.5</v>
      </c>
    </row>
    <row r="816" spans="1:9" s="3" customFormat="1" x14ac:dyDescent="0.25">
      <c r="A816" s="3" t="s">
        <v>568</v>
      </c>
      <c r="B816" s="3" t="s">
        <v>111</v>
      </c>
      <c r="C816" s="3" t="s">
        <v>112</v>
      </c>
      <c r="G816" s="3" t="s">
        <v>553</v>
      </c>
      <c r="H816" s="3">
        <v>6.4</v>
      </c>
      <c r="I816" s="3">
        <v>2.5</v>
      </c>
    </row>
    <row r="817" spans="1:9" s="3" customFormat="1" x14ac:dyDescent="0.25">
      <c r="A817" s="3" t="s">
        <v>568</v>
      </c>
      <c r="B817" s="3" t="s">
        <v>111</v>
      </c>
      <c r="C817" s="3" t="s">
        <v>112</v>
      </c>
      <c r="G817" s="3" t="s">
        <v>547</v>
      </c>
      <c r="H817" s="3">
        <v>6.1</v>
      </c>
      <c r="I817" s="3">
        <v>2.3</v>
      </c>
    </row>
    <row r="818" spans="1:9" s="3" customFormat="1" x14ac:dyDescent="0.25">
      <c r="A818" s="3" t="s">
        <v>568</v>
      </c>
      <c r="B818" s="3" t="s">
        <v>111</v>
      </c>
      <c r="C818" s="3" t="s">
        <v>112</v>
      </c>
      <c r="G818" s="3" t="s">
        <v>546</v>
      </c>
      <c r="H818" s="3">
        <v>6</v>
      </c>
      <c r="I818" s="3">
        <v>2.3</v>
      </c>
    </row>
    <row r="819" spans="1:9" s="3" customFormat="1" x14ac:dyDescent="0.25">
      <c r="A819" s="3" t="s">
        <v>568</v>
      </c>
      <c r="B819" s="3" t="s">
        <v>111</v>
      </c>
      <c r="C819" s="3" t="s">
        <v>112</v>
      </c>
      <c r="G819" s="3" t="s">
        <v>558</v>
      </c>
      <c r="H819" s="3">
        <v>5.5</v>
      </c>
      <c r="I819" s="3">
        <v>2.1</v>
      </c>
    </row>
    <row r="820" spans="1:9" s="3" customFormat="1" x14ac:dyDescent="0.25">
      <c r="A820" s="3" t="s">
        <v>568</v>
      </c>
      <c r="B820" s="3" t="s">
        <v>111</v>
      </c>
      <c r="C820" s="3" t="s">
        <v>112</v>
      </c>
      <c r="G820" s="3" t="s">
        <v>555</v>
      </c>
      <c r="H820" s="3">
        <v>5</v>
      </c>
      <c r="I820" s="3">
        <v>1.9</v>
      </c>
    </row>
    <row r="821" spans="1:9" s="3" customFormat="1" x14ac:dyDescent="0.25">
      <c r="A821" s="3" t="s">
        <v>568</v>
      </c>
      <c r="B821" s="3" t="s">
        <v>111</v>
      </c>
      <c r="C821" s="3" t="s">
        <v>112</v>
      </c>
      <c r="G821" s="3" t="s">
        <v>549</v>
      </c>
      <c r="H821" s="3">
        <v>4.9</v>
      </c>
      <c r="I821" s="3">
        <v>1.9</v>
      </c>
    </row>
    <row r="822" spans="1:9" s="3" customFormat="1" x14ac:dyDescent="0.25">
      <c r="A822" s="3" t="s">
        <v>568</v>
      </c>
      <c r="B822" s="3" t="s">
        <v>111</v>
      </c>
      <c r="C822" s="3" t="s">
        <v>112</v>
      </c>
      <c r="G822" s="3" t="s">
        <v>554</v>
      </c>
      <c r="H822" s="3">
        <v>2.8</v>
      </c>
      <c r="I822" s="3">
        <v>1.1</v>
      </c>
    </row>
    <row r="823" spans="1:9" s="3" customFormat="1" x14ac:dyDescent="0.25">
      <c r="A823" s="3" t="s">
        <v>568</v>
      </c>
      <c r="B823" s="3" t="s">
        <v>111</v>
      </c>
      <c r="C823" s="3" t="s">
        <v>112</v>
      </c>
      <c r="G823" s="3" t="s">
        <v>557</v>
      </c>
      <c r="H823" s="3">
        <v>2.4</v>
      </c>
      <c r="I823" s="3">
        <v>0.9</v>
      </c>
    </row>
    <row r="824" spans="1:9" s="3" customFormat="1" x14ac:dyDescent="0.25">
      <c r="A824" s="3" t="s">
        <v>568</v>
      </c>
      <c r="B824" s="3" t="s">
        <v>111</v>
      </c>
      <c r="C824" s="3" t="s">
        <v>112</v>
      </c>
      <c r="G824" s="3" t="s">
        <v>550</v>
      </c>
      <c r="H824" s="3">
        <v>2.2</v>
      </c>
      <c r="I824" s="3">
        <v>0.9</v>
      </c>
    </row>
    <row r="825" spans="1:9" s="3" customFormat="1" x14ac:dyDescent="0.25">
      <c r="A825" s="3" t="s">
        <v>568</v>
      </c>
      <c r="B825" s="3" t="s">
        <v>111</v>
      </c>
      <c r="C825" s="3" t="s">
        <v>112</v>
      </c>
      <c r="G825" s="3" t="s">
        <v>552</v>
      </c>
      <c r="H825" s="3">
        <v>1.6</v>
      </c>
      <c r="I825" s="3">
        <v>0.6</v>
      </c>
    </row>
    <row r="826" spans="1:9" s="3" customFormat="1" x14ac:dyDescent="0.25">
      <c r="A826" s="3" t="s">
        <v>568</v>
      </c>
      <c r="B826" s="3" t="s">
        <v>111</v>
      </c>
      <c r="C826" s="3" t="s">
        <v>112</v>
      </c>
      <c r="G826" s="3" t="s">
        <v>559</v>
      </c>
      <c r="H826" s="3">
        <v>1.5</v>
      </c>
      <c r="I826" s="3">
        <v>0.6</v>
      </c>
    </row>
    <row r="827" spans="1:9" s="3" customFormat="1" x14ac:dyDescent="0.25">
      <c r="A827" s="3" t="s">
        <v>568</v>
      </c>
      <c r="B827" s="3" t="s">
        <v>111</v>
      </c>
      <c r="C827" s="3" t="s">
        <v>112</v>
      </c>
      <c r="G827" s="3" t="s">
        <v>556</v>
      </c>
      <c r="H827" s="3">
        <v>0.3</v>
      </c>
      <c r="I827" s="3">
        <v>0.1</v>
      </c>
    </row>
    <row r="828" spans="1:9" s="3" customFormat="1" x14ac:dyDescent="0.25">
      <c r="A828" s="3" t="s">
        <v>568</v>
      </c>
      <c r="B828" s="3" t="s">
        <v>111</v>
      </c>
      <c r="C828" s="3" t="s">
        <v>112</v>
      </c>
      <c r="G828" s="3" t="s">
        <v>560</v>
      </c>
      <c r="H828" s="3">
        <v>0.2</v>
      </c>
      <c r="I828" s="3">
        <v>0.1</v>
      </c>
    </row>
    <row r="829" spans="1:9" s="3" customFormat="1" x14ac:dyDescent="0.25">
      <c r="A829" s="3" t="s">
        <v>568</v>
      </c>
      <c r="B829" s="3" t="s">
        <v>111</v>
      </c>
      <c r="C829" s="3" t="s">
        <v>112</v>
      </c>
      <c r="G829" s="3" t="s">
        <v>561</v>
      </c>
      <c r="H829" s="3">
        <v>0.1</v>
      </c>
      <c r="I829" s="3">
        <v>0</v>
      </c>
    </row>
    <row r="830" spans="1:9" s="3" customFormat="1" x14ac:dyDescent="0.25">
      <c r="A830" s="3" t="s">
        <v>568</v>
      </c>
      <c r="B830" s="3" t="s">
        <v>113</v>
      </c>
      <c r="C830" s="3" t="s">
        <v>114</v>
      </c>
      <c r="D830" s="3">
        <v>595.9</v>
      </c>
      <c r="E830" s="3">
        <v>341.1</v>
      </c>
      <c r="F830" s="3">
        <v>254.7</v>
      </c>
      <c r="G830" s="3" t="s">
        <v>543</v>
      </c>
      <c r="H830" s="3">
        <v>45.5</v>
      </c>
      <c r="I830" s="3">
        <v>17.9</v>
      </c>
    </row>
    <row r="831" spans="1:9" s="3" customFormat="1" x14ac:dyDescent="0.25">
      <c r="A831" s="3" t="s">
        <v>568</v>
      </c>
      <c r="B831" s="3" t="s">
        <v>113</v>
      </c>
      <c r="C831" s="3" t="s">
        <v>114</v>
      </c>
      <c r="G831" s="3" t="s">
        <v>539</v>
      </c>
      <c r="H831" s="3">
        <v>45.4</v>
      </c>
      <c r="I831" s="3">
        <v>17.8</v>
      </c>
    </row>
    <row r="832" spans="1:9" s="3" customFormat="1" x14ac:dyDescent="0.25">
      <c r="A832" s="3" t="s">
        <v>568</v>
      </c>
      <c r="B832" s="3" t="s">
        <v>113</v>
      </c>
      <c r="C832" s="3" t="s">
        <v>114</v>
      </c>
      <c r="G832" s="3" t="s">
        <v>541</v>
      </c>
      <c r="H832" s="3">
        <v>43</v>
      </c>
      <c r="I832" s="3">
        <v>16.9</v>
      </c>
    </row>
    <row r="833" spans="1:9" s="3" customFormat="1" x14ac:dyDescent="0.25">
      <c r="A833" s="3" t="s">
        <v>568</v>
      </c>
      <c r="B833" s="3" t="s">
        <v>113</v>
      </c>
      <c r="C833" s="3" t="s">
        <v>114</v>
      </c>
      <c r="G833" s="3" t="s">
        <v>540</v>
      </c>
      <c r="H833" s="3">
        <v>39.2</v>
      </c>
      <c r="I833" s="3">
        <v>15.4</v>
      </c>
    </row>
    <row r="834" spans="1:9" s="3" customFormat="1" x14ac:dyDescent="0.25">
      <c r="A834" s="3" t="s">
        <v>568</v>
      </c>
      <c r="B834" s="3" t="s">
        <v>113</v>
      </c>
      <c r="C834" s="3" t="s">
        <v>114</v>
      </c>
      <c r="G834" s="3" t="s">
        <v>544</v>
      </c>
      <c r="H834" s="3">
        <v>17.2</v>
      </c>
      <c r="I834" s="3">
        <v>6.8</v>
      </c>
    </row>
    <row r="835" spans="1:9" s="3" customFormat="1" x14ac:dyDescent="0.25">
      <c r="A835" s="3" t="s">
        <v>568</v>
      </c>
      <c r="B835" s="3" t="s">
        <v>113</v>
      </c>
      <c r="C835" s="3" t="s">
        <v>114</v>
      </c>
      <c r="G835" s="3" t="s">
        <v>542</v>
      </c>
      <c r="H835" s="3">
        <v>12.6</v>
      </c>
      <c r="I835" s="3">
        <v>4.9</v>
      </c>
    </row>
    <row r="836" spans="1:9" s="3" customFormat="1" x14ac:dyDescent="0.25">
      <c r="A836" s="3" t="s">
        <v>568</v>
      </c>
      <c r="B836" s="3" t="s">
        <v>113</v>
      </c>
      <c r="C836" s="3" t="s">
        <v>114</v>
      </c>
      <c r="G836" s="3" t="s">
        <v>545</v>
      </c>
      <c r="H836" s="3">
        <v>7.1</v>
      </c>
      <c r="I836" s="3">
        <v>2.8</v>
      </c>
    </row>
    <row r="837" spans="1:9" s="3" customFormat="1" x14ac:dyDescent="0.25">
      <c r="A837" s="3" t="s">
        <v>568</v>
      </c>
      <c r="B837" s="3" t="s">
        <v>113</v>
      </c>
      <c r="C837" s="3" t="s">
        <v>114</v>
      </c>
      <c r="G837" s="3" t="s">
        <v>548</v>
      </c>
      <c r="H837" s="3">
        <v>6.8</v>
      </c>
      <c r="I837" s="3">
        <v>2.7</v>
      </c>
    </row>
    <row r="838" spans="1:9" s="3" customFormat="1" x14ac:dyDescent="0.25">
      <c r="A838" s="3" t="s">
        <v>568</v>
      </c>
      <c r="B838" s="3" t="s">
        <v>113</v>
      </c>
      <c r="C838" s="3" t="s">
        <v>114</v>
      </c>
      <c r="G838" s="3" t="s">
        <v>546</v>
      </c>
      <c r="H838" s="3">
        <v>6.8</v>
      </c>
      <c r="I838" s="3">
        <v>2.7</v>
      </c>
    </row>
    <row r="839" spans="1:9" s="3" customFormat="1" x14ac:dyDescent="0.25">
      <c r="A839" s="3" t="s">
        <v>568</v>
      </c>
      <c r="B839" s="3" t="s">
        <v>113</v>
      </c>
      <c r="C839" s="3" t="s">
        <v>114</v>
      </c>
      <c r="G839" s="3" t="s">
        <v>551</v>
      </c>
      <c r="H839" s="3">
        <v>5.5</v>
      </c>
      <c r="I839" s="3">
        <v>2.2</v>
      </c>
    </row>
    <row r="840" spans="1:9" s="3" customFormat="1" x14ac:dyDescent="0.25">
      <c r="A840" s="3" t="s">
        <v>568</v>
      </c>
      <c r="B840" s="3" t="s">
        <v>113</v>
      </c>
      <c r="C840" s="3" t="s">
        <v>114</v>
      </c>
      <c r="G840" s="3" t="s">
        <v>549</v>
      </c>
      <c r="H840" s="3">
        <v>5.2</v>
      </c>
      <c r="I840" s="3">
        <v>2</v>
      </c>
    </row>
    <row r="841" spans="1:9" s="3" customFormat="1" x14ac:dyDescent="0.25">
      <c r="A841" s="3" t="s">
        <v>568</v>
      </c>
      <c r="B841" s="3" t="s">
        <v>113</v>
      </c>
      <c r="C841" s="3" t="s">
        <v>114</v>
      </c>
      <c r="G841" s="3" t="s">
        <v>558</v>
      </c>
      <c r="H841" s="3">
        <v>4.3</v>
      </c>
      <c r="I841" s="3">
        <v>1.7</v>
      </c>
    </row>
    <row r="842" spans="1:9" s="3" customFormat="1" x14ac:dyDescent="0.25">
      <c r="A842" s="3" t="s">
        <v>568</v>
      </c>
      <c r="B842" s="3" t="s">
        <v>113</v>
      </c>
      <c r="C842" s="3" t="s">
        <v>114</v>
      </c>
      <c r="G842" s="3" t="s">
        <v>553</v>
      </c>
      <c r="H842" s="3">
        <v>3.2</v>
      </c>
      <c r="I842" s="3">
        <v>1.3</v>
      </c>
    </row>
    <row r="843" spans="1:9" s="3" customFormat="1" x14ac:dyDescent="0.25">
      <c r="A843" s="3" t="s">
        <v>568</v>
      </c>
      <c r="B843" s="3" t="s">
        <v>113</v>
      </c>
      <c r="C843" s="3" t="s">
        <v>114</v>
      </c>
      <c r="G843" s="3" t="s">
        <v>555</v>
      </c>
      <c r="H843" s="3">
        <v>3.2</v>
      </c>
      <c r="I843" s="3">
        <v>1.3</v>
      </c>
    </row>
    <row r="844" spans="1:9" s="3" customFormat="1" x14ac:dyDescent="0.25">
      <c r="A844" s="3" t="s">
        <v>568</v>
      </c>
      <c r="B844" s="3" t="s">
        <v>113</v>
      </c>
      <c r="C844" s="3" t="s">
        <v>114</v>
      </c>
      <c r="G844" s="3" t="s">
        <v>547</v>
      </c>
      <c r="H844" s="3">
        <v>2.2</v>
      </c>
      <c r="I844" s="3">
        <v>0.9</v>
      </c>
    </row>
    <row r="845" spans="1:9" s="3" customFormat="1" x14ac:dyDescent="0.25">
      <c r="A845" s="3" t="s">
        <v>568</v>
      </c>
      <c r="B845" s="3" t="s">
        <v>113</v>
      </c>
      <c r="C845" s="3" t="s">
        <v>114</v>
      </c>
      <c r="G845" s="3" t="s">
        <v>557</v>
      </c>
      <c r="H845" s="3">
        <v>2.2</v>
      </c>
      <c r="I845" s="3">
        <v>0.9</v>
      </c>
    </row>
    <row r="846" spans="1:9" s="3" customFormat="1" x14ac:dyDescent="0.25">
      <c r="A846" s="3" t="s">
        <v>568</v>
      </c>
      <c r="B846" s="3" t="s">
        <v>113</v>
      </c>
      <c r="C846" s="3" t="s">
        <v>114</v>
      </c>
      <c r="G846" s="3" t="s">
        <v>550</v>
      </c>
      <c r="H846" s="3">
        <v>1.5</v>
      </c>
      <c r="I846" s="3">
        <v>0.6</v>
      </c>
    </row>
    <row r="847" spans="1:9" s="3" customFormat="1" x14ac:dyDescent="0.25">
      <c r="A847" s="3" t="s">
        <v>568</v>
      </c>
      <c r="B847" s="3" t="s">
        <v>113</v>
      </c>
      <c r="C847" s="3" t="s">
        <v>114</v>
      </c>
      <c r="G847" s="3" t="s">
        <v>552</v>
      </c>
      <c r="H847" s="3">
        <v>1.5</v>
      </c>
      <c r="I847" s="3">
        <v>0.6</v>
      </c>
    </row>
    <row r="848" spans="1:9" s="3" customFormat="1" x14ac:dyDescent="0.25">
      <c r="A848" s="3" t="s">
        <v>568</v>
      </c>
      <c r="B848" s="3" t="s">
        <v>113</v>
      </c>
      <c r="C848" s="3" t="s">
        <v>114</v>
      </c>
      <c r="G848" s="3" t="s">
        <v>559</v>
      </c>
      <c r="H848" s="3">
        <v>0.8</v>
      </c>
      <c r="I848" s="3">
        <v>0.3</v>
      </c>
    </row>
    <row r="849" spans="1:9" s="3" customFormat="1" x14ac:dyDescent="0.25">
      <c r="A849" s="3" t="s">
        <v>568</v>
      </c>
      <c r="B849" s="3" t="s">
        <v>113</v>
      </c>
      <c r="C849" s="3" t="s">
        <v>114</v>
      </c>
      <c r="G849" s="3" t="s">
        <v>554</v>
      </c>
      <c r="H849" s="3">
        <v>0.7</v>
      </c>
      <c r="I849" s="3">
        <v>0.3</v>
      </c>
    </row>
    <row r="850" spans="1:9" s="3" customFormat="1" x14ac:dyDescent="0.25">
      <c r="A850" s="3" t="s">
        <v>568</v>
      </c>
      <c r="B850" s="3" t="s">
        <v>113</v>
      </c>
      <c r="C850" s="3" t="s">
        <v>114</v>
      </c>
      <c r="G850" s="3" t="s">
        <v>556</v>
      </c>
      <c r="H850" s="3">
        <v>0.4</v>
      </c>
      <c r="I850" s="3">
        <v>0.2</v>
      </c>
    </row>
    <row r="851" spans="1:9" s="3" customFormat="1" x14ac:dyDescent="0.25">
      <c r="A851" s="3" t="s">
        <v>568</v>
      </c>
      <c r="B851" s="3" t="s">
        <v>113</v>
      </c>
      <c r="C851" s="3" t="s">
        <v>114</v>
      </c>
      <c r="G851" s="3" t="s">
        <v>560</v>
      </c>
      <c r="H851" s="3">
        <v>0.3</v>
      </c>
      <c r="I851" s="3">
        <v>0.1</v>
      </c>
    </row>
    <row r="852" spans="1:9" s="3" customFormat="1" x14ac:dyDescent="0.25">
      <c r="A852" s="3" t="s">
        <v>568</v>
      </c>
      <c r="B852" s="3" t="s">
        <v>113</v>
      </c>
      <c r="C852" s="3" t="s">
        <v>114</v>
      </c>
      <c r="G852" s="3" t="s">
        <v>561</v>
      </c>
      <c r="H852" s="3">
        <v>0.2</v>
      </c>
      <c r="I852" s="3">
        <v>0.1</v>
      </c>
    </row>
    <row r="853" spans="1:9" s="3" customFormat="1" x14ac:dyDescent="0.25">
      <c r="A853" s="3" t="s">
        <v>568</v>
      </c>
      <c r="B853" s="3" t="s">
        <v>115</v>
      </c>
      <c r="C853" s="3" t="s">
        <v>116</v>
      </c>
      <c r="D853" s="3">
        <v>162.6</v>
      </c>
      <c r="E853" s="3">
        <v>59.1</v>
      </c>
      <c r="F853" s="3">
        <v>103.5</v>
      </c>
      <c r="G853" s="3" t="s">
        <v>539</v>
      </c>
      <c r="H853" s="3">
        <v>32.8</v>
      </c>
      <c r="I853" s="3">
        <v>31.7</v>
      </c>
    </row>
    <row r="854" spans="1:9" s="3" customFormat="1" x14ac:dyDescent="0.25">
      <c r="A854" s="3" t="s">
        <v>568</v>
      </c>
      <c r="B854" s="3" t="s">
        <v>115</v>
      </c>
      <c r="C854" s="3" t="s">
        <v>116</v>
      </c>
      <c r="G854" s="3" t="s">
        <v>541</v>
      </c>
      <c r="H854" s="3">
        <v>17.5</v>
      </c>
      <c r="I854" s="3">
        <v>16.9</v>
      </c>
    </row>
    <row r="855" spans="1:9" s="3" customFormat="1" x14ac:dyDescent="0.25">
      <c r="A855" s="3" t="s">
        <v>568</v>
      </c>
      <c r="B855" s="3" t="s">
        <v>115</v>
      </c>
      <c r="C855" s="3" t="s">
        <v>116</v>
      </c>
      <c r="G855" s="3" t="s">
        <v>540</v>
      </c>
      <c r="H855" s="3">
        <v>13.7</v>
      </c>
      <c r="I855" s="3">
        <v>13.2</v>
      </c>
    </row>
    <row r="856" spans="1:9" s="3" customFormat="1" x14ac:dyDescent="0.25">
      <c r="A856" s="3" t="s">
        <v>568</v>
      </c>
      <c r="B856" s="3" t="s">
        <v>115</v>
      </c>
      <c r="C856" s="3" t="s">
        <v>116</v>
      </c>
      <c r="G856" s="3" t="s">
        <v>543</v>
      </c>
      <c r="H856" s="3">
        <v>10.1</v>
      </c>
      <c r="I856" s="3">
        <v>9.8</v>
      </c>
    </row>
    <row r="857" spans="1:9" s="3" customFormat="1" x14ac:dyDescent="0.25">
      <c r="A857" s="3" t="s">
        <v>568</v>
      </c>
      <c r="B857" s="3" t="s">
        <v>115</v>
      </c>
      <c r="C857" s="3" t="s">
        <v>116</v>
      </c>
      <c r="G857" s="3" t="s">
        <v>542</v>
      </c>
      <c r="H857" s="3">
        <v>5.1</v>
      </c>
      <c r="I857" s="3">
        <v>5</v>
      </c>
    </row>
    <row r="858" spans="1:9" s="3" customFormat="1" x14ac:dyDescent="0.25">
      <c r="A858" s="3" t="s">
        <v>568</v>
      </c>
      <c r="B858" s="3" t="s">
        <v>115</v>
      </c>
      <c r="C858" s="3" t="s">
        <v>116</v>
      </c>
      <c r="G858" s="3" t="s">
        <v>547</v>
      </c>
      <c r="H858" s="3">
        <v>4</v>
      </c>
      <c r="I858" s="3">
        <v>3.9</v>
      </c>
    </row>
    <row r="859" spans="1:9" s="3" customFormat="1" x14ac:dyDescent="0.25">
      <c r="A859" s="3" t="s">
        <v>568</v>
      </c>
      <c r="B859" s="3" t="s">
        <v>115</v>
      </c>
      <c r="C859" s="3" t="s">
        <v>116</v>
      </c>
      <c r="G859" s="3" t="s">
        <v>544</v>
      </c>
      <c r="H859" s="3">
        <v>2.9</v>
      </c>
      <c r="I859" s="3">
        <v>2.8</v>
      </c>
    </row>
    <row r="860" spans="1:9" s="3" customFormat="1" x14ac:dyDescent="0.25">
      <c r="A860" s="3" t="s">
        <v>568</v>
      </c>
      <c r="B860" s="3" t="s">
        <v>115</v>
      </c>
      <c r="C860" s="3" t="s">
        <v>116</v>
      </c>
      <c r="G860" s="3" t="s">
        <v>553</v>
      </c>
      <c r="H860" s="3">
        <v>2.9</v>
      </c>
      <c r="I860" s="3">
        <v>2.8</v>
      </c>
    </row>
    <row r="861" spans="1:9" s="3" customFormat="1" x14ac:dyDescent="0.25">
      <c r="A861" s="3" t="s">
        <v>568</v>
      </c>
      <c r="B861" s="3" t="s">
        <v>115</v>
      </c>
      <c r="C861" s="3" t="s">
        <v>116</v>
      </c>
      <c r="G861" s="3" t="s">
        <v>546</v>
      </c>
      <c r="H861" s="3">
        <v>2.7</v>
      </c>
      <c r="I861" s="3">
        <v>2.6</v>
      </c>
    </row>
    <row r="862" spans="1:9" s="3" customFormat="1" x14ac:dyDescent="0.25">
      <c r="A862" s="3" t="s">
        <v>568</v>
      </c>
      <c r="B862" s="3" t="s">
        <v>115</v>
      </c>
      <c r="C862" s="3" t="s">
        <v>116</v>
      </c>
      <c r="G862" s="3" t="s">
        <v>551</v>
      </c>
      <c r="H862" s="3">
        <v>2.4</v>
      </c>
      <c r="I862" s="3">
        <v>2.4</v>
      </c>
    </row>
    <row r="863" spans="1:9" s="3" customFormat="1" x14ac:dyDescent="0.25">
      <c r="A863" s="3" t="s">
        <v>568</v>
      </c>
      <c r="B863" s="3" t="s">
        <v>115</v>
      </c>
      <c r="C863" s="3" t="s">
        <v>116</v>
      </c>
      <c r="G863" s="3" t="s">
        <v>555</v>
      </c>
      <c r="H863" s="3">
        <v>2</v>
      </c>
      <c r="I863" s="3">
        <v>1.9</v>
      </c>
    </row>
    <row r="864" spans="1:9" s="3" customFormat="1" x14ac:dyDescent="0.25">
      <c r="A864" s="3" t="s">
        <v>568</v>
      </c>
      <c r="B864" s="3" t="s">
        <v>115</v>
      </c>
      <c r="C864" s="3" t="s">
        <v>116</v>
      </c>
      <c r="G864" s="3" t="s">
        <v>545</v>
      </c>
      <c r="H864" s="3">
        <v>1.7</v>
      </c>
      <c r="I864" s="3">
        <v>1.6</v>
      </c>
    </row>
    <row r="865" spans="1:9" s="3" customFormat="1" x14ac:dyDescent="0.25">
      <c r="A865" s="3" t="s">
        <v>568</v>
      </c>
      <c r="B865" s="3" t="s">
        <v>115</v>
      </c>
      <c r="C865" s="3" t="s">
        <v>116</v>
      </c>
      <c r="G865" s="3" t="s">
        <v>549</v>
      </c>
      <c r="H865" s="3">
        <v>1.4</v>
      </c>
      <c r="I865" s="3">
        <v>1.3</v>
      </c>
    </row>
    <row r="866" spans="1:9" s="3" customFormat="1" x14ac:dyDescent="0.25">
      <c r="A866" s="3" t="s">
        <v>568</v>
      </c>
      <c r="B866" s="3" t="s">
        <v>115</v>
      </c>
      <c r="C866" s="3" t="s">
        <v>116</v>
      </c>
      <c r="G866" s="3" t="s">
        <v>558</v>
      </c>
      <c r="H866" s="3">
        <v>1.1</v>
      </c>
      <c r="I866" s="3">
        <v>1.1</v>
      </c>
    </row>
    <row r="867" spans="1:9" s="3" customFormat="1" x14ac:dyDescent="0.25">
      <c r="A867" s="3" t="s">
        <v>568</v>
      </c>
      <c r="B867" s="3" t="s">
        <v>115</v>
      </c>
      <c r="C867" s="3" t="s">
        <v>116</v>
      </c>
      <c r="G867" s="3" t="s">
        <v>548</v>
      </c>
      <c r="H867" s="3">
        <v>0.9</v>
      </c>
      <c r="I867" s="3">
        <v>0.9</v>
      </c>
    </row>
    <row r="868" spans="1:9" s="3" customFormat="1" x14ac:dyDescent="0.25">
      <c r="A868" s="3" t="s">
        <v>568</v>
      </c>
      <c r="B868" s="3" t="s">
        <v>115</v>
      </c>
      <c r="C868" s="3" t="s">
        <v>116</v>
      </c>
      <c r="G868" s="3" t="s">
        <v>550</v>
      </c>
      <c r="H868" s="3">
        <v>0.7</v>
      </c>
      <c r="I868" s="3">
        <v>0.7</v>
      </c>
    </row>
    <row r="869" spans="1:9" s="3" customFormat="1" x14ac:dyDescent="0.25">
      <c r="A869" s="3" t="s">
        <v>568</v>
      </c>
      <c r="B869" s="3" t="s">
        <v>115</v>
      </c>
      <c r="C869" s="3" t="s">
        <v>116</v>
      </c>
      <c r="G869" s="3" t="s">
        <v>554</v>
      </c>
      <c r="H869" s="3">
        <v>0.7</v>
      </c>
      <c r="I869" s="3">
        <v>0.7</v>
      </c>
    </row>
    <row r="870" spans="1:9" s="3" customFormat="1" x14ac:dyDescent="0.25">
      <c r="A870" s="3" t="s">
        <v>568</v>
      </c>
      <c r="B870" s="3" t="s">
        <v>115</v>
      </c>
      <c r="C870" s="3" t="s">
        <v>116</v>
      </c>
      <c r="G870" s="3" t="s">
        <v>552</v>
      </c>
      <c r="H870" s="3">
        <v>0.3</v>
      </c>
      <c r="I870" s="3">
        <v>0.3</v>
      </c>
    </row>
    <row r="871" spans="1:9" s="3" customFormat="1" x14ac:dyDescent="0.25">
      <c r="A871" s="3" t="s">
        <v>568</v>
      </c>
      <c r="B871" s="3" t="s">
        <v>115</v>
      </c>
      <c r="C871" s="3" t="s">
        <v>116</v>
      </c>
      <c r="G871" s="3" t="s">
        <v>557</v>
      </c>
      <c r="H871" s="3">
        <v>0.3</v>
      </c>
      <c r="I871" s="3">
        <v>0.3</v>
      </c>
    </row>
    <row r="872" spans="1:9" s="3" customFormat="1" x14ac:dyDescent="0.25">
      <c r="A872" s="3" t="s">
        <v>568</v>
      </c>
      <c r="B872" s="3" t="s">
        <v>115</v>
      </c>
      <c r="C872" s="3" t="s">
        <v>116</v>
      </c>
      <c r="G872" s="3" t="s">
        <v>559</v>
      </c>
      <c r="H872" s="3">
        <v>0.1</v>
      </c>
      <c r="I872" s="3">
        <v>0.1</v>
      </c>
    </row>
    <row r="873" spans="1:9" s="3" customFormat="1" x14ac:dyDescent="0.25">
      <c r="A873" s="3" t="s">
        <v>568</v>
      </c>
      <c r="B873" s="3" t="s">
        <v>115</v>
      </c>
      <c r="C873" s="3" t="s">
        <v>116</v>
      </c>
      <c r="G873" s="3" t="s">
        <v>560</v>
      </c>
      <c r="H873" s="3">
        <v>0</v>
      </c>
      <c r="I873" s="3">
        <v>0</v>
      </c>
    </row>
    <row r="874" spans="1:9" s="3" customFormat="1" x14ac:dyDescent="0.25">
      <c r="A874" s="3" t="s">
        <v>568</v>
      </c>
      <c r="B874" s="3" t="s">
        <v>115</v>
      </c>
      <c r="C874" s="3" t="s">
        <v>116</v>
      </c>
      <c r="G874" s="3" t="s">
        <v>561</v>
      </c>
      <c r="H874" s="3">
        <v>0</v>
      </c>
      <c r="I874" s="3">
        <v>0</v>
      </c>
    </row>
    <row r="875" spans="1:9" s="3" customFormat="1" x14ac:dyDescent="0.25">
      <c r="A875" s="3" t="s">
        <v>568</v>
      </c>
      <c r="B875" s="3" t="s">
        <v>115</v>
      </c>
      <c r="C875" s="3" t="s">
        <v>116</v>
      </c>
      <c r="G875" s="3" t="s">
        <v>556</v>
      </c>
      <c r="H875" s="3">
        <v>0</v>
      </c>
      <c r="I875" s="3">
        <v>0</v>
      </c>
    </row>
    <row r="876" spans="1:9" s="3" customFormat="1" x14ac:dyDescent="0.25">
      <c r="A876" s="3" t="s">
        <v>568</v>
      </c>
      <c r="B876" s="3" t="s">
        <v>566</v>
      </c>
      <c r="C876" s="3" t="s">
        <v>567</v>
      </c>
      <c r="D876" s="3">
        <v>144.5</v>
      </c>
      <c r="E876" s="3">
        <v>65.4</v>
      </c>
      <c r="F876" s="3">
        <v>79.1</v>
      </c>
      <c r="G876" s="3" t="s">
        <v>541</v>
      </c>
      <c r="H876" s="3">
        <v>19.9</v>
      </c>
      <c r="I876" s="3">
        <v>25.2</v>
      </c>
    </row>
    <row r="877" spans="1:9" s="3" customFormat="1" x14ac:dyDescent="0.25">
      <c r="A877" s="3" t="s">
        <v>568</v>
      </c>
      <c r="B877" s="3" t="s">
        <v>566</v>
      </c>
      <c r="C877" s="3" t="s">
        <v>567</v>
      </c>
      <c r="G877" s="3" t="s">
        <v>539</v>
      </c>
      <c r="H877" s="3">
        <v>18.4</v>
      </c>
      <c r="I877" s="3">
        <v>23.3</v>
      </c>
    </row>
    <row r="878" spans="1:9" s="3" customFormat="1" x14ac:dyDescent="0.25">
      <c r="A878" s="3" t="s">
        <v>568</v>
      </c>
      <c r="B878" s="3" t="s">
        <v>566</v>
      </c>
      <c r="C878" s="3" t="s">
        <v>567</v>
      </c>
      <c r="G878" s="3" t="s">
        <v>540</v>
      </c>
      <c r="H878" s="3">
        <v>9</v>
      </c>
      <c r="I878" s="3">
        <v>11.4</v>
      </c>
    </row>
    <row r="879" spans="1:9" s="3" customFormat="1" x14ac:dyDescent="0.25">
      <c r="A879" s="3" t="s">
        <v>568</v>
      </c>
      <c r="B879" s="3" t="s">
        <v>566</v>
      </c>
      <c r="C879" s="3" t="s">
        <v>567</v>
      </c>
      <c r="G879" s="3" t="s">
        <v>543</v>
      </c>
      <c r="H879" s="3">
        <v>8.4</v>
      </c>
      <c r="I879" s="3">
        <v>10.6</v>
      </c>
    </row>
    <row r="880" spans="1:9" s="3" customFormat="1" x14ac:dyDescent="0.25">
      <c r="A880" s="3" t="s">
        <v>568</v>
      </c>
      <c r="B880" s="3" t="s">
        <v>566</v>
      </c>
      <c r="C880" s="3" t="s">
        <v>567</v>
      </c>
      <c r="G880" s="3" t="s">
        <v>542</v>
      </c>
      <c r="H880" s="3">
        <v>6.7</v>
      </c>
      <c r="I880" s="3">
        <v>8.5</v>
      </c>
    </row>
    <row r="881" spans="1:9" s="3" customFormat="1" x14ac:dyDescent="0.25">
      <c r="A881" s="3" t="s">
        <v>568</v>
      </c>
      <c r="B881" s="3" t="s">
        <v>566</v>
      </c>
      <c r="C881" s="3" t="s">
        <v>567</v>
      </c>
      <c r="G881" s="3" t="s">
        <v>546</v>
      </c>
      <c r="H881" s="3">
        <v>2.1</v>
      </c>
      <c r="I881" s="3">
        <v>2.7</v>
      </c>
    </row>
    <row r="882" spans="1:9" s="3" customFormat="1" x14ac:dyDescent="0.25">
      <c r="A882" s="3" t="s">
        <v>568</v>
      </c>
      <c r="B882" s="3" t="s">
        <v>566</v>
      </c>
      <c r="C882" s="3" t="s">
        <v>567</v>
      </c>
      <c r="G882" s="3" t="s">
        <v>551</v>
      </c>
      <c r="H882" s="3">
        <v>2.1</v>
      </c>
      <c r="I882" s="3">
        <v>2.6</v>
      </c>
    </row>
    <row r="883" spans="1:9" s="3" customFormat="1" x14ac:dyDescent="0.25">
      <c r="A883" s="3" t="s">
        <v>568</v>
      </c>
      <c r="B883" s="3" t="s">
        <v>566</v>
      </c>
      <c r="C883" s="3" t="s">
        <v>567</v>
      </c>
      <c r="G883" s="3" t="s">
        <v>549</v>
      </c>
      <c r="H883" s="3">
        <v>1.6</v>
      </c>
      <c r="I883" s="3">
        <v>2</v>
      </c>
    </row>
    <row r="884" spans="1:9" s="3" customFormat="1" x14ac:dyDescent="0.25">
      <c r="A884" s="3" t="s">
        <v>568</v>
      </c>
      <c r="B884" s="3" t="s">
        <v>566</v>
      </c>
      <c r="C884" s="3" t="s">
        <v>567</v>
      </c>
      <c r="G884" s="3" t="s">
        <v>544</v>
      </c>
      <c r="H884" s="3">
        <v>1.6</v>
      </c>
      <c r="I884" s="3">
        <v>2</v>
      </c>
    </row>
    <row r="885" spans="1:9" s="3" customFormat="1" x14ac:dyDescent="0.25">
      <c r="A885" s="3" t="s">
        <v>568</v>
      </c>
      <c r="B885" s="3" t="s">
        <v>566</v>
      </c>
      <c r="C885" s="3" t="s">
        <v>567</v>
      </c>
      <c r="G885" s="3" t="s">
        <v>545</v>
      </c>
      <c r="H885" s="3">
        <v>1.5</v>
      </c>
      <c r="I885" s="3">
        <v>1.9</v>
      </c>
    </row>
    <row r="886" spans="1:9" s="3" customFormat="1" x14ac:dyDescent="0.25">
      <c r="A886" s="3" t="s">
        <v>568</v>
      </c>
      <c r="B886" s="3" t="s">
        <v>566</v>
      </c>
      <c r="C886" s="3" t="s">
        <v>567</v>
      </c>
      <c r="G886" s="3" t="s">
        <v>558</v>
      </c>
      <c r="H886" s="3">
        <v>1.4</v>
      </c>
      <c r="I886" s="3">
        <v>1.7</v>
      </c>
    </row>
    <row r="887" spans="1:9" s="3" customFormat="1" x14ac:dyDescent="0.25">
      <c r="A887" s="3" t="s">
        <v>568</v>
      </c>
      <c r="B887" s="3" t="s">
        <v>566</v>
      </c>
      <c r="C887" s="3" t="s">
        <v>567</v>
      </c>
      <c r="G887" s="3" t="s">
        <v>548</v>
      </c>
      <c r="H887" s="3">
        <v>1.2</v>
      </c>
      <c r="I887" s="3">
        <v>1.6</v>
      </c>
    </row>
    <row r="888" spans="1:9" s="3" customFormat="1" x14ac:dyDescent="0.25">
      <c r="A888" s="3" t="s">
        <v>568</v>
      </c>
      <c r="B888" s="3" t="s">
        <v>566</v>
      </c>
      <c r="C888" s="3" t="s">
        <v>567</v>
      </c>
      <c r="G888" s="3" t="s">
        <v>550</v>
      </c>
      <c r="H888" s="3">
        <v>1.1</v>
      </c>
      <c r="I888" s="3">
        <v>1.4</v>
      </c>
    </row>
    <row r="889" spans="1:9" s="3" customFormat="1" x14ac:dyDescent="0.25">
      <c r="A889" s="3" t="s">
        <v>568</v>
      </c>
      <c r="B889" s="3" t="s">
        <v>566</v>
      </c>
      <c r="C889" s="3" t="s">
        <v>567</v>
      </c>
      <c r="G889" s="3" t="s">
        <v>555</v>
      </c>
      <c r="H889" s="3">
        <v>1.1</v>
      </c>
      <c r="I889" s="3">
        <v>1.4</v>
      </c>
    </row>
    <row r="890" spans="1:9" s="3" customFormat="1" x14ac:dyDescent="0.25">
      <c r="A890" s="3" t="s">
        <v>568</v>
      </c>
      <c r="B890" s="3" t="s">
        <v>566</v>
      </c>
      <c r="C890" s="3" t="s">
        <v>567</v>
      </c>
      <c r="G890" s="3" t="s">
        <v>547</v>
      </c>
      <c r="H890" s="3">
        <v>1</v>
      </c>
      <c r="I890" s="3">
        <v>1.3</v>
      </c>
    </row>
    <row r="891" spans="1:9" s="3" customFormat="1" x14ac:dyDescent="0.25">
      <c r="A891" s="3" t="s">
        <v>568</v>
      </c>
      <c r="B891" s="3" t="s">
        <v>566</v>
      </c>
      <c r="C891" s="3" t="s">
        <v>567</v>
      </c>
      <c r="G891" s="3" t="s">
        <v>553</v>
      </c>
      <c r="H891" s="3">
        <v>0.6</v>
      </c>
      <c r="I891" s="3">
        <v>0.8</v>
      </c>
    </row>
    <row r="892" spans="1:9" s="3" customFormat="1" x14ac:dyDescent="0.25">
      <c r="A892" s="3" t="s">
        <v>568</v>
      </c>
      <c r="B892" s="3" t="s">
        <v>566</v>
      </c>
      <c r="C892" s="3" t="s">
        <v>567</v>
      </c>
      <c r="G892" s="3" t="s">
        <v>557</v>
      </c>
      <c r="H892" s="3">
        <v>0.4</v>
      </c>
      <c r="I892" s="3">
        <v>0.5</v>
      </c>
    </row>
    <row r="893" spans="1:9" s="3" customFormat="1" x14ac:dyDescent="0.25">
      <c r="A893" s="3" t="s">
        <v>568</v>
      </c>
      <c r="B893" s="3" t="s">
        <v>566</v>
      </c>
      <c r="C893" s="3" t="s">
        <v>567</v>
      </c>
      <c r="G893" s="3" t="s">
        <v>552</v>
      </c>
      <c r="H893" s="3">
        <v>0.3</v>
      </c>
      <c r="I893" s="3">
        <v>0.4</v>
      </c>
    </row>
    <row r="894" spans="1:9" s="3" customFormat="1" x14ac:dyDescent="0.25">
      <c r="A894" s="3" t="s">
        <v>568</v>
      </c>
      <c r="B894" s="3" t="s">
        <v>566</v>
      </c>
      <c r="C894" s="3" t="s">
        <v>567</v>
      </c>
      <c r="G894" s="3" t="s">
        <v>554</v>
      </c>
      <c r="H894" s="3">
        <v>0.3</v>
      </c>
      <c r="I894" s="3">
        <v>0.3</v>
      </c>
    </row>
    <row r="895" spans="1:9" s="3" customFormat="1" x14ac:dyDescent="0.25">
      <c r="A895" s="3" t="s">
        <v>568</v>
      </c>
      <c r="B895" s="3" t="s">
        <v>566</v>
      </c>
      <c r="C895" s="3" t="s">
        <v>567</v>
      </c>
      <c r="G895" s="3" t="s">
        <v>559</v>
      </c>
      <c r="H895" s="3">
        <v>0.1</v>
      </c>
      <c r="I895" s="3">
        <v>0.2</v>
      </c>
    </row>
    <row r="896" spans="1:9" s="3" customFormat="1" x14ac:dyDescent="0.25">
      <c r="A896" s="3" t="s">
        <v>568</v>
      </c>
      <c r="B896" s="3" t="s">
        <v>566</v>
      </c>
      <c r="C896" s="3" t="s">
        <v>567</v>
      </c>
      <c r="G896" s="3" t="s">
        <v>556</v>
      </c>
      <c r="H896" s="3">
        <v>0.1</v>
      </c>
      <c r="I896" s="3">
        <v>0.1</v>
      </c>
    </row>
    <row r="897" spans="1:9" s="3" customFormat="1" x14ac:dyDescent="0.25">
      <c r="A897" s="3" t="s">
        <v>568</v>
      </c>
      <c r="B897" s="3" t="s">
        <v>566</v>
      </c>
      <c r="C897" s="3" t="s">
        <v>567</v>
      </c>
      <c r="G897" s="3" t="s">
        <v>560</v>
      </c>
      <c r="H897" s="3">
        <v>0.1</v>
      </c>
      <c r="I897" s="3">
        <v>0.1</v>
      </c>
    </row>
    <row r="898" spans="1:9" s="3" customFormat="1" x14ac:dyDescent="0.25">
      <c r="A898" s="3" t="s">
        <v>568</v>
      </c>
      <c r="B898" s="3" t="s">
        <v>566</v>
      </c>
      <c r="C898" s="3" t="s">
        <v>567</v>
      </c>
      <c r="G898" s="3" t="s">
        <v>561</v>
      </c>
      <c r="H898" s="3">
        <v>0</v>
      </c>
      <c r="I898" s="3">
        <v>0.1</v>
      </c>
    </row>
    <row r="899" spans="1:9" s="3" customFormat="1" x14ac:dyDescent="0.25">
      <c r="A899" s="3" t="s">
        <v>568</v>
      </c>
      <c r="B899" s="3" t="s">
        <v>121</v>
      </c>
      <c r="C899" s="3" t="s">
        <v>122</v>
      </c>
      <c r="D899" s="3">
        <v>37.7</v>
      </c>
      <c r="E899" s="3">
        <v>16.3</v>
      </c>
      <c r="F899" s="3">
        <v>21.4</v>
      </c>
      <c r="G899" s="3" t="s">
        <v>539</v>
      </c>
      <c r="H899" s="3">
        <v>6.1</v>
      </c>
      <c r="I899" s="3">
        <v>28.4</v>
      </c>
    </row>
    <row r="900" spans="1:9" s="3" customFormat="1" x14ac:dyDescent="0.25">
      <c r="A900" s="3" t="s">
        <v>568</v>
      </c>
      <c r="B900" s="3" t="s">
        <v>121</v>
      </c>
      <c r="C900" s="3" t="s">
        <v>122</v>
      </c>
      <c r="G900" s="3" t="s">
        <v>541</v>
      </c>
      <c r="H900" s="3">
        <v>3.5</v>
      </c>
      <c r="I900" s="3">
        <v>16.2</v>
      </c>
    </row>
    <row r="901" spans="1:9" s="3" customFormat="1" x14ac:dyDescent="0.25">
      <c r="A901" s="3" t="s">
        <v>568</v>
      </c>
      <c r="B901" s="3" t="s">
        <v>121</v>
      </c>
      <c r="C901" s="3" t="s">
        <v>122</v>
      </c>
      <c r="G901" s="3" t="s">
        <v>543</v>
      </c>
      <c r="H901" s="3">
        <v>2.2</v>
      </c>
      <c r="I901" s="3">
        <v>10.4</v>
      </c>
    </row>
    <row r="902" spans="1:9" s="3" customFormat="1" x14ac:dyDescent="0.25">
      <c r="A902" s="3" t="s">
        <v>568</v>
      </c>
      <c r="B902" s="3" t="s">
        <v>121</v>
      </c>
      <c r="C902" s="3" t="s">
        <v>122</v>
      </c>
      <c r="G902" s="3" t="s">
        <v>540</v>
      </c>
      <c r="H902" s="3">
        <v>2</v>
      </c>
      <c r="I902" s="3">
        <v>9.4</v>
      </c>
    </row>
    <row r="903" spans="1:9" s="3" customFormat="1" x14ac:dyDescent="0.25">
      <c r="A903" s="3" t="s">
        <v>568</v>
      </c>
      <c r="B903" s="3" t="s">
        <v>121</v>
      </c>
      <c r="C903" s="3" t="s">
        <v>122</v>
      </c>
      <c r="G903" s="3" t="s">
        <v>542</v>
      </c>
      <c r="H903" s="3">
        <v>1.7</v>
      </c>
      <c r="I903" s="3">
        <v>8.1</v>
      </c>
    </row>
    <row r="904" spans="1:9" s="3" customFormat="1" x14ac:dyDescent="0.25">
      <c r="A904" s="3" t="s">
        <v>568</v>
      </c>
      <c r="B904" s="3" t="s">
        <v>121</v>
      </c>
      <c r="C904" s="3" t="s">
        <v>122</v>
      </c>
      <c r="G904" s="3" t="s">
        <v>550</v>
      </c>
      <c r="H904" s="3">
        <v>0.9</v>
      </c>
      <c r="I904" s="3">
        <v>4.2</v>
      </c>
    </row>
    <row r="905" spans="1:9" s="3" customFormat="1" x14ac:dyDescent="0.25">
      <c r="A905" s="3" t="s">
        <v>568</v>
      </c>
      <c r="B905" s="3" t="s">
        <v>121</v>
      </c>
      <c r="C905" s="3" t="s">
        <v>122</v>
      </c>
      <c r="G905" s="3" t="s">
        <v>546</v>
      </c>
      <c r="H905" s="3">
        <v>0.7</v>
      </c>
      <c r="I905" s="3">
        <v>3.4</v>
      </c>
    </row>
    <row r="906" spans="1:9" s="3" customFormat="1" x14ac:dyDescent="0.25">
      <c r="A906" s="3" t="s">
        <v>568</v>
      </c>
      <c r="B906" s="3" t="s">
        <v>121</v>
      </c>
      <c r="C906" s="3" t="s">
        <v>122</v>
      </c>
      <c r="G906" s="3" t="s">
        <v>545</v>
      </c>
      <c r="H906" s="3">
        <v>0.6</v>
      </c>
      <c r="I906" s="3">
        <v>2.8</v>
      </c>
    </row>
    <row r="907" spans="1:9" s="3" customFormat="1" x14ac:dyDescent="0.25">
      <c r="A907" s="3" t="s">
        <v>568</v>
      </c>
      <c r="B907" s="3" t="s">
        <v>121</v>
      </c>
      <c r="C907" s="3" t="s">
        <v>122</v>
      </c>
      <c r="G907" s="3" t="s">
        <v>547</v>
      </c>
      <c r="H907" s="3">
        <v>0.6</v>
      </c>
      <c r="I907" s="3">
        <v>2.6</v>
      </c>
    </row>
    <row r="908" spans="1:9" s="3" customFormat="1" x14ac:dyDescent="0.25">
      <c r="A908" s="3" t="s">
        <v>568</v>
      </c>
      <c r="B908" s="3" t="s">
        <v>121</v>
      </c>
      <c r="C908" s="3" t="s">
        <v>122</v>
      </c>
      <c r="G908" s="3" t="s">
        <v>544</v>
      </c>
      <c r="H908" s="3">
        <v>0.5</v>
      </c>
      <c r="I908" s="3">
        <v>2.3</v>
      </c>
    </row>
    <row r="909" spans="1:9" s="3" customFormat="1" x14ac:dyDescent="0.25">
      <c r="A909" s="3" t="s">
        <v>568</v>
      </c>
      <c r="B909" s="3" t="s">
        <v>121</v>
      </c>
      <c r="C909" s="3" t="s">
        <v>122</v>
      </c>
      <c r="G909" s="3" t="s">
        <v>548</v>
      </c>
      <c r="H909" s="3">
        <v>0.5</v>
      </c>
      <c r="I909" s="3">
        <v>2.3</v>
      </c>
    </row>
    <row r="910" spans="1:9" s="3" customFormat="1" x14ac:dyDescent="0.25">
      <c r="A910" s="3" t="s">
        <v>568</v>
      </c>
      <c r="B910" s="3" t="s">
        <v>121</v>
      </c>
      <c r="C910" s="3" t="s">
        <v>122</v>
      </c>
      <c r="G910" s="3" t="s">
        <v>551</v>
      </c>
      <c r="H910" s="3">
        <v>0.5</v>
      </c>
      <c r="I910" s="3">
        <v>2.3</v>
      </c>
    </row>
    <row r="911" spans="1:9" s="3" customFormat="1" x14ac:dyDescent="0.25">
      <c r="A911" s="3" t="s">
        <v>568</v>
      </c>
      <c r="B911" s="3" t="s">
        <v>121</v>
      </c>
      <c r="C911" s="3" t="s">
        <v>122</v>
      </c>
      <c r="G911" s="3" t="s">
        <v>555</v>
      </c>
      <c r="H911" s="3">
        <v>0.4</v>
      </c>
      <c r="I911" s="3">
        <v>2.1</v>
      </c>
    </row>
    <row r="912" spans="1:9" s="3" customFormat="1" x14ac:dyDescent="0.25">
      <c r="A912" s="3" t="s">
        <v>568</v>
      </c>
      <c r="B912" s="3" t="s">
        <v>121</v>
      </c>
      <c r="C912" s="3" t="s">
        <v>122</v>
      </c>
      <c r="G912" s="3" t="s">
        <v>553</v>
      </c>
      <c r="H912" s="3">
        <v>0.4</v>
      </c>
      <c r="I912" s="3">
        <v>1.6</v>
      </c>
    </row>
    <row r="913" spans="1:9" s="3" customFormat="1" x14ac:dyDescent="0.25">
      <c r="A913" s="3" t="s">
        <v>568</v>
      </c>
      <c r="B913" s="3" t="s">
        <v>121</v>
      </c>
      <c r="C913" s="3" t="s">
        <v>122</v>
      </c>
      <c r="G913" s="3" t="s">
        <v>558</v>
      </c>
      <c r="H913" s="3">
        <v>0.3</v>
      </c>
      <c r="I913" s="3">
        <v>1.4</v>
      </c>
    </row>
    <row r="914" spans="1:9" s="3" customFormat="1" x14ac:dyDescent="0.25">
      <c r="A914" s="3" t="s">
        <v>568</v>
      </c>
      <c r="B914" s="3" t="s">
        <v>121</v>
      </c>
      <c r="C914" s="3" t="s">
        <v>122</v>
      </c>
      <c r="G914" s="3" t="s">
        <v>554</v>
      </c>
      <c r="H914" s="3">
        <v>0.2</v>
      </c>
      <c r="I914" s="3">
        <v>0.7</v>
      </c>
    </row>
    <row r="915" spans="1:9" s="3" customFormat="1" x14ac:dyDescent="0.25">
      <c r="A915" s="3" t="s">
        <v>568</v>
      </c>
      <c r="B915" s="3" t="s">
        <v>121</v>
      </c>
      <c r="C915" s="3" t="s">
        <v>122</v>
      </c>
      <c r="G915" s="3" t="s">
        <v>557</v>
      </c>
      <c r="H915" s="3">
        <v>0.1</v>
      </c>
      <c r="I915" s="3">
        <v>0.5</v>
      </c>
    </row>
    <row r="916" spans="1:9" s="3" customFormat="1" x14ac:dyDescent="0.25">
      <c r="A916" s="3" t="s">
        <v>568</v>
      </c>
      <c r="B916" s="3" t="s">
        <v>121</v>
      </c>
      <c r="C916" s="3" t="s">
        <v>122</v>
      </c>
      <c r="G916" s="3" t="s">
        <v>552</v>
      </c>
      <c r="H916" s="3">
        <v>0.1</v>
      </c>
      <c r="I916" s="3">
        <v>0.4</v>
      </c>
    </row>
    <row r="917" spans="1:9" s="3" customFormat="1" x14ac:dyDescent="0.25">
      <c r="A917" s="3" t="s">
        <v>568</v>
      </c>
      <c r="B917" s="3" t="s">
        <v>121</v>
      </c>
      <c r="C917" s="3" t="s">
        <v>122</v>
      </c>
      <c r="G917" s="3" t="s">
        <v>559</v>
      </c>
      <c r="H917" s="3">
        <v>0.1</v>
      </c>
      <c r="I917" s="3">
        <v>0.3</v>
      </c>
    </row>
    <row r="918" spans="1:9" s="3" customFormat="1" x14ac:dyDescent="0.25">
      <c r="A918" s="3" t="s">
        <v>568</v>
      </c>
      <c r="B918" s="3" t="s">
        <v>121</v>
      </c>
      <c r="C918" s="3" t="s">
        <v>122</v>
      </c>
      <c r="G918" s="3" t="s">
        <v>549</v>
      </c>
      <c r="H918" s="3">
        <v>0</v>
      </c>
      <c r="I918" s="3">
        <v>0.2</v>
      </c>
    </row>
    <row r="919" spans="1:9" s="3" customFormat="1" x14ac:dyDescent="0.25">
      <c r="A919" s="3" t="s">
        <v>568</v>
      </c>
      <c r="B919" s="3" t="s">
        <v>121</v>
      </c>
      <c r="C919" s="3" t="s">
        <v>122</v>
      </c>
      <c r="G919" s="3" t="s">
        <v>556</v>
      </c>
      <c r="H919" s="3">
        <v>0</v>
      </c>
      <c r="I919" s="3">
        <v>0.1</v>
      </c>
    </row>
    <row r="920" spans="1:9" s="3" customFormat="1" x14ac:dyDescent="0.25">
      <c r="A920" s="3" t="s">
        <v>568</v>
      </c>
      <c r="B920" s="3" t="s">
        <v>121</v>
      </c>
      <c r="C920" s="3" t="s">
        <v>122</v>
      </c>
      <c r="G920" s="3" t="s">
        <v>560</v>
      </c>
      <c r="H920" s="3">
        <v>0</v>
      </c>
      <c r="I920" s="3">
        <v>0.1</v>
      </c>
    </row>
    <row r="921" spans="1:9" s="3" customFormat="1" x14ac:dyDescent="0.25">
      <c r="A921" s="3" t="s">
        <v>568</v>
      </c>
      <c r="B921" s="3" t="s">
        <v>121</v>
      </c>
      <c r="C921" s="3" t="s">
        <v>122</v>
      </c>
      <c r="G921" s="3" t="s">
        <v>561</v>
      </c>
      <c r="H921" s="3">
        <v>0</v>
      </c>
      <c r="I921" s="3">
        <v>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B6C"/>
  </sheetPr>
  <dimension ref="A1:H16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2" customWidth="1"/>
    <col min="3" max="3" width="14" customWidth="1"/>
    <col min="4" max="4" width="13" customWidth="1"/>
    <col min="5" max="5" width="11" customWidth="1"/>
    <col min="6" max="6" width="28" customWidth="1"/>
    <col min="7" max="7" width="11" customWidth="1"/>
    <col min="8" max="8" width="12" customWidth="1"/>
  </cols>
  <sheetData>
    <row r="1" ht="30" customHeight="1" spans="1:8" s="21" customFormat="1" x14ac:dyDescent="0.25">
      <c r="A1" s="30" t="s">
        <v>131</v>
      </c>
      <c r="B1" s="30" t="s">
        <v>530</v>
      </c>
      <c r="C1" s="30" t="s">
        <v>569</v>
      </c>
      <c r="D1" s="30" t="s">
        <v>570</v>
      </c>
      <c r="E1" s="30" t="s">
        <v>571</v>
      </c>
      <c r="F1" s="30" t="s">
        <v>572</v>
      </c>
      <c r="G1" s="30" t="s">
        <v>573</v>
      </c>
      <c r="H1" s="30" t="s">
        <v>574</v>
      </c>
    </row>
    <row r="2" spans="1:8" s="3" customFormat="1" x14ac:dyDescent="0.25">
      <c r="A2" s="3" t="s">
        <v>442</v>
      </c>
      <c r="B2" s="3" t="s">
        <v>538</v>
      </c>
      <c r="C2" s="3">
        <v>2041.4</v>
      </c>
      <c r="D2" s="3">
        <v>457</v>
      </c>
      <c r="E2" s="3">
        <v>22.4</v>
      </c>
      <c r="F2" s="3" t="s">
        <v>539</v>
      </c>
      <c r="G2" s="3">
        <v>133.5</v>
      </c>
      <c r="H2" s="3">
        <v>6.54</v>
      </c>
    </row>
    <row r="3" spans="1:8" s="3" customFormat="1" x14ac:dyDescent="0.25">
      <c r="A3" s="3" t="s">
        <v>442</v>
      </c>
      <c r="B3" s="3" t="s">
        <v>538</v>
      </c>
      <c r="F3" s="3" t="s">
        <v>541</v>
      </c>
      <c r="G3" s="3">
        <v>84</v>
      </c>
      <c r="H3" s="3">
        <v>4.11</v>
      </c>
    </row>
    <row r="4" spans="1:8" s="3" customFormat="1" x14ac:dyDescent="0.25">
      <c r="A4" s="3" t="s">
        <v>442</v>
      </c>
      <c r="B4" s="3" t="s">
        <v>538</v>
      </c>
      <c r="F4" s="3" t="s">
        <v>540</v>
      </c>
      <c r="G4" s="3">
        <v>56.2</v>
      </c>
      <c r="H4" s="3">
        <v>2.76</v>
      </c>
    </row>
    <row r="5" spans="1:8" s="3" customFormat="1" x14ac:dyDescent="0.25">
      <c r="A5" s="3" t="s">
        <v>442</v>
      </c>
      <c r="B5" s="3" t="s">
        <v>538</v>
      </c>
      <c r="F5" s="3" t="s">
        <v>543</v>
      </c>
      <c r="G5" s="3">
        <v>38.3</v>
      </c>
      <c r="H5" s="3">
        <v>1.88</v>
      </c>
    </row>
    <row r="6" spans="1:8" s="3" customFormat="1" x14ac:dyDescent="0.25">
      <c r="A6" s="3" t="s">
        <v>442</v>
      </c>
      <c r="B6" s="3" t="s">
        <v>538</v>
      </c>
      <c r="F6" s="3" t="s">
        <v>549</v>
      </c>
      <c r="G6" s="3">
        <v>25.6</v>
      </c>
      <c r="H6" s="3">
        <v>1.26</v>
      </c>
    </row>
    <row r="7" spans="1:8" s="3" customFormat="1" x14ac:dyDescent="0.25">
      <c r="A7" s="3" t="s">
        <v>442</v>
      </c>
      <c r="B7" s="3" t="s">
        <v>538</v>
      </c>
      <c r="F7" s="3" t="s">
        <v>542</v>
      </c>
      <c r="G7" s="3">
        <v>22</v>
      </c>
      <c r="H7" s="3">
        <v>1.08</v>
      </c>
    </row>
    <row r="8" spans="1:8" s="3" customFormat="1" x14ac:dyDescent="0.25">
      <c r="A8" s="3" t="s">
        <v>442</v>
      </c>
      <c r="B8" s="3" t="s">
        <v>538</v>
      </c>
      <c r="F8" s="3" t="s">
        <v>546</v>
      </c>
      <c r="G8" s="3">
        <v>13.9</v>
      </c>
      <c r="H8" s="3">
        <v>0.68</v>
      </c>
    </row>
    <row r="9" spans="1:8" s="3" customFormat="1" x14ac:dyDescent="0.25">
      <c r="A9" s="3" t="s">
        <v>442</v>
      </c>
      <c r="B9" s="3" t="s">
        <v>538</v>
      </c>
      <c r="F9" s="3" t="s">
        <v>550</v>
      </c>
      <c r="G9" s="3">
        <v>12.2</v>
      </c>
      <c r="H9" s="3">
        <v>0.6</v>
      </c>
    </row>
    <row r="10" spans="1:8" s="3" customFormat="1" x14ac:dyDescent="0.25">
      <c r="A10" s="3" t="s">
        <v>562</v>
      </c>
      <c r="B10" s="3" t="s">
        <v>563</v>
      </c>
      <c r="C10" s="3">
        <v>181.8</v>
      </c>
      <c r="D10" s="3">
        <v>34.5</v>
      </c>
      <c r="E10" s="3">
        <v>19</v>
      </c>
      <c r="F10" s="3" t="s">
        <v>539</v>
      </c>
      <c r="G10" s="3">
        <v>10.7</v>
      </c>
      <c r="H10" s="3">
        <v>5.88</v>
      </c>
    </row>
    <row r="11" spans="1:8" s="3" customFormat="1" x14ac:dyDescent="0.25">
      <c r="A11" s="3" t="s">
        <v>562</v>
      </c>
      <c r="B11" s="3" t="s">
        <v>563</v>
      </c>
      <c r="F11" s="3" t="s">
        <v>541</v>
      </c>
      <c r="G11" s="3">
        <v>8</v>
      </c>
      <c r="H11" s="3">
        <v>4.42</v>
      </c>
    </row>
    <row r="12" spans="1:8" s="3" customFormat="1" x14ac:dyDescent="0.25">
      <c r="A12" s="3" t="s">
        <v>562</v>
      </c>
      <c r="B12" s="3" t="s">
        <v>563</v>
      </c>
      <c r="F12" s="3" t="s">
        <v>543</v>
      </c>
      <c r="G12" s="3">
        <v>3.5</v>
      </c>
      <c r="H12" s="3">
        <v>1.95</v>
      </c>
    </row>
    <row r="13" spans="1:8" s="3" customFormat="1" x14ac:dyDescent="0.25">
      <c r="A13" s="3" t="s">
        <v>562</v>
      </c>
      <c r="B13" s="3" t="s">
        <v>563</v>
      </c>
      <c r="F13" s="3" t="s">
        <v>540</v>
      </c>
      <c r="G13" s="3">
        <v>2.6</v>
      </c>
      <c r="H13" s="3">
        <v>1.45</v>
      </c>
    </row>
    <row r="14" spans="1:8" s="3" customFormat="1" x14ac:dyDescent="0.25">
      <c r="A14" s="3" t="s">
        <v>562</v>
      </c>
      <c r="B14" s="3" t="s">
        <v>563</v>
      </c>
      <c r="F14" s="3" t="s">
        <v>542</v>
      </c>
      <c r="G14" s="3">
        <v>1.6</v>
      </c>
      <c r="H14" s="3">
        <v>0.86</v>
      </c>
    </row>
    <row r="15" spans="1:8" s="3" customFormat="1" x14ac:dyDescent="0.25">
      <c r="A15" s="3" t="s">
        <v>562</v>
      </c>
      <c r="B15" s="3" t="s">
        <v>563</v>
      </c>
      <c r="F15" s="3" t="s">
        <v>549</v>
      </c>
      <c r="G15" s="3">
        <v>1.4</v>
      </c>
      <c r="H15" s="3">
        <v>0.75</v>
      </c>
    </row>
    <row r="16" spans="1:8" s="3" customFormat="1" x14ac:dyDescent="0.25">
      <c r="A16" s="3" t="s">
        <v>562</v>
      </c>
      <c r="B16" s="3" t="s">
        <v>563</v>
      </c>
      <c r="F16" s="3" t="s">
        <v>546</v>
      </c>
      <c r="G16" s="3">
        <v>0.8</v>
      </c>
      <c r="H16" s="3">
        <v>0.46</v>
      </c>
    </row>
    <row r="17" spans="1:8" s="3" customFormat="1" x14ac:dyDescent="0.25">
      <c r="A17" s="3" t="s">
        <v>562</v>
      </c>
      <c r="B17" s="3" t="s">
        <v>563</v>
      </c>
      <c r="F17" s="3" t="s">
        <v>547</v>
      </c>
      <c r="G17" s="3">
        <v>0.8</v>
      </c>
      <c r="H17" s="3">
        <v>0.46</v>
      </c>
    </row>
    <row r="18" spans="1:8" s="3" customFormat="1" x14ac:dyDescent="0.25">
      <c r="A18" s="3" t="s">
        <v>564</v>
      </c>
      <c r="B18" s="3" t="s">
        <v>565</v>
      </c>
      <c r="C18" s="3">
        <v>62</v>
      </c>
      <c r="D18" s="3">
        <v>11.2</v>
      </c>
      <c r="E18" s="3">
        <v>18.1</v>
      </c>
      <c r="F18" s="3" t="s">
        <v>539</v>
      </c>
      <c r="G18" s="3">
        <v>3.3</v>
      </c>
      <c r="H18" s="3">
        <v>5.36</v>
      </c>
    </row>
    <row r="19" spans="1:8" s="3" customFormat="1" x14ac:dyDescent="0.25">
      <c r="A19" s="3" t="s">
        <v>564</v>
      </c>
      <c r="B19" s="3" t="s">
        <v>565</v>
      </c>
      <c r="F19" s="3" t="s">
        <v>540</v>
      </c>
      <c r="G19" s="3">
        <v>2.8</v>
      </c>
      <c r="H19" s="3">
        <v>4.48</v>
      </c>
    </row>
    <row r="20" spans="1:8" s="3" customFormat="1" x14ac:dyDescent="0.25">
      <c r="A20" s="3" t="s">
        <v>564</v>
      </c>
      <c r="B20" s="3" t="s">
        <v>565</v>
      </c>
      <c r="F20" s="3" t="s">
        <v>541</v>
      </c>
      <c r="G20" s="3">
        <v>1.3</v>
      </c>
      <c r="H20" s="3">
        <v>2.13</v>
      </c>
    </row>
    <row r="21" spans="1:8" s="3" customFormat="1" x14ac:dyDescent="0.25">
      <c r="A21" s="3" t="s">
        <v>564</v>
      </c>
      <c r="B21" s="3" t="s">
        <v>565</v>
      </c>
      <c r="F21" s="3" t="s">
        <v>543</v>
      </c>
      <c r="G21" s="3">
        <v>0.7</v>
      </c>
      <c r="H21" s="3">
        <v>1.11</v>
      </c>
    </row>
    <row r="22" spans="1:8" s="3" customFormat="1" x14ac:dyDescent="0.25">
      <c r="A22" s="3" t="s">
        <v>564</v>
      </c>
      <c r="B22" s="3" t="s">
        <v>565</v>
      </c>
      <c r="F22" s="3" t="s">
        <v>542</v>
      </c>
      <c r="G22" s="3">
        <v>0.6</v>
      </c>
      <c r="H22" s="3">
        <v>0.9</v>
      </c>
    </row>
    <row r="23" spans="1:8" s="3" customFormat="1" x14ac:dyDescent="0.25">
      <c r="A23" s="3" t="s">
        <v>564</v>
      </c>
      <c r="B23" s="3" t="s">
        <v>565</v>
      </c>
      <c r="F23" s="3" t="s">
        <v>547</v>
      </c>
      <c r="G23" s="3">
        <v>0.5</v>
      </c>
      <c r="H23" s="3">
        <v>0.74</v>
      </c>
    </row>
    <row r="24" spans="1:8" s="3" customFormat="1" x14ac:dyDescent="0.25">
      <c r="A24" s="3" t="s">
        <v>564</v>
      </c>
      <c r="B24" s="3" t="s">
        <v>565</v>
      </c>
      <c r="F24" s="3" t="s">
        <v>544</v>
      </c>
      <c r="G24" s="3">
        <v>0.4</v>
      </c>
      <c r="H24" s="3">
        <v>0.68</v>
      </c>
    </row>
    <row r="25" spans="1:8" s="3" customFormat="1" x14ac:dyDescent="0.25">
      <c r="A25" s="3" t="s">
        <v>564</v>
      </c>
      <c r="B25" s="3" t="s">
        <v>565</v>
      </c>
      <c r="F25" s="3" t="s">
        <v>546</v>
      </c>
      <c r="G25" s="3">
        <v>0.3</v>
      </c>
      <c r="H25" s="3">
        <v>0.44</v>
      </c>
    </row>
    <row r="26" spans="1:8" s="3" customFormat="1" x14ac:dyDescent="0.25">
      <c r="A26" s="3" t="s">
        <v>87</v>
      </c>
      <c r="B26" s="3" t="s">
        <v>88</v>
      </c>
      <c r="C26" s="3">
        <v>27.4</v>
      </c>
      <c r="D26" s="3">
        <v>3.9</v>
      </c>
      <c r="E26" s="3">
        <v>14.2</v>
      </c>
      <c r="F26" s="3" t="s">
        <v>539</v>
      </c>
      <c r="G26" s="3">
        <v>1.1</v>
      </c>
      <c r="H26" s="3">
        <v>4.09</v>
      </c>
    </row>
    <row r="27" spans="1:8" s="3" customFormat="1" x14ac:dyDescent="0.25">
      <c r="A27" s="3" t="s">
        <v>87</v>
      </c>
      <c r="B27" s="3" t="s">
        <v>88</v>
      </c>
      <c r="F27" s="3" t="s">
        <v>541</v>
      </c>
      <c r="G27" s="3">
        <v>0.6</v>
      </c>
      <c r="H27" s="3">
        <v>2.17</v>
      </c>
    </row>
    <row r="28" spans="1:8" s="3" customFormat="1" x14ac:dyDescent="0.25">
      <c r="A28" s="3" t="s">
        <v>87</v>
      </c>
      <c r="B28" s="3" t="s">
        <v>88</v>
      </c>
      <c r="F28" s="3" t="s">
        <v>540</v>
      </c>
      <c r="G28" s="3">
        <v>0.5</v>
      </c>
      <c r="H28" s="3">
        <v>1.95</v>
      </c>
    </row>
    <row r="29" spans="1:8" s="3" customFormat="1" x14ac:dyDescent="0.25">
      <c r="A29" s="3" t="s">
        <v>87</v>
      </c>
      <c r="B29" s="3" t="s">
        <v>88</v>
      </c>
      <c r="F29" s="3" t="s">
        <v>543</v>
      </c>
      <c r="G29" s="3">
        <v>0.3</v>
      </c>
      <c r="H29" s="3">
        <v>1.07</v>
      </c>
    </row>
    <row r="30" spans="1:8" s="3" customFormat="1" x14ac:dyDescent="0.25">
      <c r="A30" s="3" t="s">
        <v>87</v>
      </c>
      <c r="B30" s="3" t="s">
        <v>88</v>
      </c>
      <c r="F30" s="3" t="s">
        <v>549</v>
      </c>
      <c r="G30" s="3">
        <v>0.3</v>
      </c>
      <c r="H30" s="3">
        <v>1</v>
      </c>
    </row>
    <row r="31" spans="1:8" s="3" customFormat="1" x14ac:dyDescent="0.25">
      <c r="A31" s="3" t="s">
        <v>87</v>
      </c>
      <c r="B31" s="3" t="s">
        <v>88</v>
      </c>
      <c r="F31" s="3" t="s">
        <v>542</v>
      </c>
      <c r="G31" s="3">
        <v>0.2</v>
      </c>
      <c r="H31" s="3">
        <v>0.79</v>
      </c>
    </row>
    <row r="32" spans="1:8" s="3" customFormat="1" x14ac:dyDescent="0.25">
      <c r="A32" s="3" t="s">
        <v>87</v>
      </c>
      <c r="B32" s="3" t="s">
        <v>88</v>
      </c>
      <c r="F32" s="3" t="s">
        <v>546</v>
      </c>
      <c r="G32" s="3">
        <v>0.1</v>
      </c>
      <c r="H32" s="3">
        <v>0.42</v>
      </c>
    </row>
    <row r="33" spans="1:8" s="3" customFormat="1" x14ac:dyDescent="0.25">
      <c r="A33" s="3" t="s">
        <v>87</v>
      </c>
      <c r="B33" s="3" t="s">
        <v>88</v>
      </c>
      <c r="F33" s="3" t="s">
        <v>553</v>
      </c>
      <c r="G33" s="3">
        <v>0.1</v>
      </c>
      <c r="H33" s="3">
        <v>0.37</v>
      </c>
    </row>
    <row r="34" spans="1:8" s="3" customFormat="1" x14ac:dyDescent="0.25">
      <c r="A34" s="3" t="s">
        <v>89</v>
      </c>
      <c r="B34" s="3" t="s">
        <v>90</v>
      </c>
      <c r="C34" s="3">
        <v>43.5</v>
      </c>
      <c r="D34" s="3">
        <v>7.6</v>
      </c>
      <c r="E34" s="3">
        <v>17.4</v>
      </c>
      <c r="F34" s="3" t="s">
        <v>539</v>
      </c>
      <c r="G34" s="3">
        <v>2</v>
      </c>
      <c r="H34" s="3">
        <v>4.65</v>
      </c>
    </row>
    <row r="35" spans="1:8" s="3" customFormat="1" x14ac:dyDescent="0.25">
      <c r="A35" s="3" t="s">
        <v>89</v>
      </c>
      <c r="B35" s="3" t="s">
        <v>90</v>
      </c>
      <c r="F35" s="3" t="s">
        <v>541</v>
      </c>
      <c r="G35" s="3">
        <v>1.3</v>
      </c>
      <c r="H35" s="3">
        <v>2.94</v>
      </c>
    </row>
    <row r="36" spans="1:8" s="3" customFormat="1" x14ac:dyDescent="0.25">
      <c r="A36" s="3" t="s">
        <v>89</v>
      </c>
      <c r="B36" s="3" t="s">
        <v>90</v>
      </c>
      <c r="F36" s="3" t="s">
        <v>540</v>
      </c>
      <c r="G36" s="3">
        <v>0.9</v>
      </c>
      <c r="H36" s="3">
        <v>1.99</v>
      </c>
    </row>
    <row r="37" spans="1:8" s="3" customFormat="1" x14ac:dyDescent="0.25">
      <c r="A37" s="3" t="s">
        <v>89</v>
      </c>
      <c r="B37" s="3" t="s">
        <v>90</v>
      </c>
      <c r="F37" s="3" t="s">
        <v>549</v>
      </c>
      <c r="G37" s="3">
        <v>0.7</v>
      </c>
      <c r="H37" s="3">
        <v>1.58</v>
      </c>
    </row>
    <row r="38" spans="1:8" s="3" customFormat="1" x14ac:dyDescent="0.25">
      <c r="A38" s="3" t="s">
        <v>89</v>
      </c>
      <c r="B38" s="3" t="s">
        <v>90</v>
      </c>
      <c r="F38" s="3" t="s">
        <v>543</v>
      </c>
      <c r="G38" s="3">
        <v>0.6</v>
      </c>
      <c r="H38" s="3">
        <v>1.47</v>
      </c>
    </row>
    <row r="39" spans="1:8" s="3" customFormat="1" x14ac:dyDescent="0.25">
      <c r="A39" s="3" t="s">
        <v>89</v>
      </c>
      <c r="B39" s="3" t="s">
        <v>90</v>
      </c>
      <c r="F39" s="3" t="s">
        <v>542</v>
      </c>
      <c r="G39" s="3">
        <v>0.4</v>
      </c>
      <c r="H39" s="3">
        <v>0.85</v>
      </c>
    </row>
    <row r="40" spans="1:8" s="3" customFormat="1" x14ac:dyDescent="0.25">
      <c r="A40" s="3" t="s">
        <v>89</v>
      </c>
      <c r="B40" s="3" t="s">
        <v>90</v>
      </c>
      <c r="F40" s="3" t="s">
        <v>546</v>
      </c>
      <c r="G40" s="3">
        <v>0.2</v>
      </c>
      <c r="H40" s="3">
        <v>0.55</v>
      </c>
    </row>
    <row r="41" spans="1:8" s="3" customFormat="1" x14ac:dyDescent="0.25">
      <c r="A41" s="3" t="s">
        <v>89</v>
      </c>
      <c r="B41" s="3" t="s">
        <v>90</v>
      </c>
      <c r="F41" s="3" t="s">
        <v>553</v>
      </c>
      <c r="G41" s="3">
        <v>0.2</v>
      </c>
      <c r="H41" s="3">
        <v>0.49</v>
      </c>
    </row>
    <row r="42" spans="1:8" s="3" customFormat="1" x14ac:dyDescent="0.25">
      <c r="A42" s="3" t="s">
        <v>91</v>
      </c>
      <c r="B42" s="3" t="s">
        <v>92</v>
      </c>
      <c r="C42" s="3">
        <v>4.7</v>
      </c>
      <c r="D42" s="3">
        <v>0.7</v>
      </c>
      <c r="E42" s="3">
        <v>15.9</v>
      </c>
      <c r="F42" s="3" t="s">
        <v>539</v>
      </c>
      <c r="G42" s="3">
        <v>0.2</v>
      </c>
      <c r="H42" s="3">
        <v>4.42</v>
      </c>
    </row>
    <row r="43" spans="1:8" s="3" customFormat="1" x14ac:dyDescent="0.25">
      <c r="A43" s="3" t="s">
        <v>91</v>
      </c>
      <c r="B43" s="3" t="s">
        <v>92</v>
      </c>
      <c r="F43" s="3" t="s">
        <v>541</v>
      </c>
      <c r="G43" s="3">
        <v>0.1</v>
      </c>
      <c r="H43" s="3">
        <v>3.17</v>
      </c>
    </row>
    <row r="44" spans="1:8" s="3" customFormat="1" x14ac:dyDescent="0.25">
      <c r="A44" s="3" t="s">
        <v>91</v>
      </c>
      <c r="B44" s="3" t="s">
        <v>92</v>
      </c>
      <c r="F44" s="3" t="s">
        <v>540</v>
      </c>
      <c r="G44" s="3">
        <v>0.1</v>
      </c>
      <c r="H44" s="3">
        <v>1.84</v>
      </c>
    </row>
    <row r="45" spans="1:8" s="3" customFormat="1" x14ac:dyDescent="0.25">
      <c r="A45" s="3" t="s">
        <v>91</v>
      </c>
      <c r="B45" s="3" t="s">
        <v>92</v>
      </c>
      <c r="F45" s="3" t="s">
        <v>543</v>
      </c>
      <c r="G45" s="3">
        <v>0.1</v>
      </c>
      <c r="H45" s="3">
        <v>1.35</v>
      </c>
    </row>
    <row r="46" spans="1:8" s="3" customFormat="1" x14ac:dyDescent="0.25">
      <c r="A46" s="3" t="s">
        <v>91</v>
      </c>
      <c r="B46" s="3" t="s">
        <v>92</v>
      </c>
      <c r="F46" s="3" t="s">
        <v>542</v>
      </c>
      <c r="G46" s="3">
        <v>0</v>
      </c>
      <c r="H46" s="3">
        <v>0.87</v>
      </c>
    </row>
    <row r="47" spans="1:8" s="3" customFormat="1" x14ac:dyDescent="0.25">
      <c r="A47" s="3" t="s">
        <v>91</v>
      </c>
      <c r="B47" s="3" t="s">
        <v>92</v>
      </c>
      <c r="F47" s="3" t="s">
        <v>546</v>
      </c>
      <c r="G47" s="3">
        <v>0</v>
      </c>
      <c r="H47" s="3">
        <v>0.63</v>
      </c>
    </row>
    <row r="48" spans="1:8" s="3" customFormat="1" x14ac:dyDescent="0.25">
      <c r="A48" s="3" t="s">
        <v>91</v>
      </c>
      <c r="B48" s="3" t="s">
        <v>92</v>
      </c>
      <c r="F48" s="3" t="s">
        <v>549</v>
      </c>
      <c r="G48" s="3">
        <v>0</v>
      </c>
      <c r="H48" s="3">
        <v>0.51</v>
      </c>
    </row>
    <row r="49" spans="1:8" s="3" customFormat="1" x14ac:dyDescent="0.25">
      <c r="A49" s="3" t="s">
        <v>91</v>
      </c>
      <c r="B49" s="3" t="s">
        <v>92</v>
      </c>
      <c r="F49" s="3" t="s">
        <v>547</v>
      </c>
      <c r="G49" s="3">
        <v>0</v>
      </c>
      <c r="H49" s="3">
        <v>0.5</v>
      </c>
    </row>
    <row r="50" spans="1:8" s="3" customFormat="1" x14ac:dyDescent="0.25">
      <c r="A50" s="3" t="s">
        <v>93</v>
      </c>
      <c r="B50" s="3" t="s">
        <v>94</v>
      </c>
      <c r="C50" s="3">
        <v>107.8</v>
      </c>
      <c r="D50" s="3">
        <v>69.2</v>
      </c>
      <c r="E50" s="3">
        <v>64.2</v>
      </c>
      <c r="F50" s="3" t="s">
        <v>539</v>
      </c>
      <c r="G50" s="3">
        <v>33.2</v>
      </c>
      <c r="H50" s="3">
        <v>30.84</v>
      </c>
    </row>
    <row r="51" spans="1:8" s="3" customFormat="1" x14ac:dyDescent="0.25">
      <c r="A51" s="3" t="s">
        <v>93</v>
      </c>
      <c r="B51" s="3" t="s">
        <v>94</v>
      </c>
      <c r="F51" s="3" t="s">
        <v>549</v>
      </c>
      <c r="G51" s="3">
        <v>10.2</v>
      </c>
      <c r="H51" s="3">
        <v>9.43</v>
      </c>
    </row>
    <row r="52" spans="1:8" s="3" customFormat="1" x14ac:dyDescent="0.25">
      <c r="A52" s="3" t="s">
        <v>93</v>
      </c>
      <c r="B52" s="3" t="s">
        <v>94</v>
      </c>
      <c r="F52" s="3" t="s">
        <v>541</v>
      </c>
      <c r="G52" s="3">
        <v>7.3</v>
      </c>
      <c r="H52" s="3">
        <v>6.79</v>
      </c>
    </row>
    <row r="53" spans="1:8" s="3" customFormat="1" x14ac:dyDescent="0.25">
      <c r="A53" s="3" t="s">
        <v>93</v>
      </c>
      <c r="B53" s="3" t="s">
        <v>94</v>
      </c>
      <c r="F53" s="3" t="s">
        <v>543</v>
      </c>
      <c r="G53" s="3">
        <v>5.2</v>
      </c>
      <c r="H53" s="3">
        <v>4.81</v>
      </c>
    </row>
    <row r="54" spans="1:8" s="3" customFormat="1" x14ac:dyDescent="0.25">
      <c r="A54" s="3" t="s">
        <v>93</v>
      </c>
      <c r="B54" s="3" t="s">
        <v>94</v>
      </c>
      <c r="F54" s="3" t="s">
        <v>550</v>
      </c>
      <c r="G54" s="3">
        <v>3.1</v>
      </c>
      <c r="H54" s="3">
        <v>2.88</v>
      </c>
    </row>
    <row r="55" spans="1:8" s="3" customFormat="1" x14ac:dyDescent="0.25">
      <c r="A55" s="3" t="s">
        <v>93</v>
      </c>
      <c r="B55" s="3" t="s">
        <v>94</v>
      </c>
      <c r="F55" s="3" t="s">
        <v>555</v>
      </c>
      <c r="G55" s="3">
        <v>2.6</v>
      </c>
      <c r="H55" s="3">
        <v>2.46</v>
      </c>
    </row>
    <row r="56" spans="1:8" s="3" customFormat="1" x14ac:dyDescent="0.25">
      <c r="A56" s="3" t="s">
        <v>93</v>
      </c>
      <c r="B56" s="3" t="s">
        <v>94</v>
      </c>
      <c r="F56" s="3" t="s">
        <v>553</v>
      </c>
      <c r="G56" s="3">
        <v>1.6</v>
      </c>
      <c r="H56" s="3">
        <v>1.48</v>
      </c>
    </row>
    <row r="57" spans="1:8" s="3" customFormat="1" x14ac:dyDescent="0.25">
      <c r="A57" s="3" t="s">
        <v>93</v>
      </c>
      <c r="B57" s="3" t="s">
        <v>94</v>
      </c>
      <c r="F57" s="3" t="s">
        <v>540</v>
      </c>
      <c r="G57" s="3">
        <v>1.2</v>
      </c>
      <c r="H57" s="3">
        <v>1.14</v>
      </c>
    </row>
    <row r="58" spans="1:8" s="3" customFormat="1" x14ac:dyDescent="0.25">
      <c r="A58" s="3" t="s">
        <v>95</v>
      </c>
      <c r="B58" s="3" t="s">
        <v>96</v>
      </c>
      <c r="C58" s="3">
        <v>189.6</v>
      </c>
      <c r="D58" s="3">
        <v>48.6</v>
      </c>
      <c r="E58" s="3">
        <v>25.6</v>
      </c>
      <c r="F58" s="3" t="s">
        <v>539</v>
      </c>
      <c r="G58" s="3">
        <v>14.8</v>
      </c>
      <c r="H58" s="3">
        <v>7.81</v>
      </c>
    </row>
    <row r="59" spans="1:8" s="3" customFormat="1" x14ac:dyDescent="0.25">
      <c r="A59" s="3" t="s">
        <v>95</v>
      </c>
      <c r="B59" s="3" t="s">
        <v>96</v>
      </c>
      <c r="F59" s="3" t="s">
        <v>541</v>
      </c>
      <c r="G59" s="3">
        <v>9.1</v>
      </c>
      <c r="H59" s="3">
        <v>4.79</v>
      </c>
    </row>
    <row r="60" spans="1:8" s="3" customFormat="1" x14ac:dyDescent="0.25">
      <c r="A60" s="3" t="s">
        <v>95</v>
      </c>
      <c r="B60" s="3" t="s">
        <v>96</v>
      </c>
      <c r="F60" s="3" t="s">
        <v>543</v>
      </c>
      <c r="G60" s="3">
        <v>4.4</v>
      </c>
      <c r="H60" s="3">
        <v>2.31</v>
      </c>
    </row>
    <row r="61" spans="1:8" s="3" customFormat="1" x14ac:dyDescent="0.25">
      <c r="A61" s="3" t="s">
        <v>95</v>
      </c>
      <c r="B61" s="3" t="s">
        <v>96</v>
      </c>
      <c r="F61" s="3" t="s">
        <v>540</v>
      </c>
      <c r="G61" s="3">
        <v>4.3</v>
      </c>
      <c r="H61" s="3">
        <v>2.26</v>
      </c>
    </row>
    <row r="62" spans="1:8" s="3" customFormat="1" x14ac:dyDescent="0.25">
      <c r="A62" s="3" t="s">
        <v>95</v>
      </c>
      <c r="B62" s="3" t="s">
        <v>96</v>
      </c>
      <c r="F62" s="3" t="s">
        <v>549</v>
      </c>
      <c r="G62" s="3">
        <v>3.1</v>
      </c>
      <c r="H62" s="3">
        <v>1.62</v>
      </c>
    </row>
    <row r="63" spans="1:8" s="3" customFormat="1" x14ac:dyDescent="0.25">
      <c r="A63" s="3" t="s">
        <v>95</v>
      </c>
      <c r="B63" s="3" t="s">
        <v>96</v>
      </c>
      <c r="F63" s="3" t="s">
        <v>542</v>
      </c>
      <c r="G63" s="3">
        <v>2.6</v>
      </c>
      <c r="H63" s="3">
        <v>1.37</v>
      </c>
    </row>
    <row r="64" spans="1:8" s="3" customFormat="1" x14ac:dyDescent="0.25">
      <c r="A64" s="3" t="s">
        <v>95</v>
      </c>
      <c r="B64" s="3" t="s">
        <v>96</v>
      </c>
      <c r="F64" s="3" t="s">
        <v>546</v>
      </c>
      <c r="G64" s="3">
        <v>1.5</v>
      </c>
      <c r="H64" s="3">
        <v>0.81</v>
      </c>
    </row>
    <row r="65" spans="1:8" s="3" customFormat="1" x14ac:dyDescent="0.25">
      <c r="A65" s="3" t="s">
        <v>95</v>
      </c>
      <c r="B65" s="3" t="s">
        <v>96</v>
      </c>
      <c r="F65" s="3" t="s">
        <v>550</v>
      </c>
      <c r="G65" s="3">
        <v>1.3</v>
      </c>
      <c r="H65" s="3">
        <v>0.71</v>
      </c>
    </row>
    <row r="66" spans="1:8" s="3" customFormat="1" x14ac:dyDescent="0.25">
      <c r="A66" s="3" t="s">
        <v>97</v>
      </c>
      <c r="B66" s="3" t="s">
        <v>98</v>
      </c>
      <c r="C66" s="3">
        <v>200</v>
      </c>
      <c r="D66" s="3">
        <v>40.3</v>
      </c>
      <c r="E66" s="3">
        <v>20.1</v>
      </c>
      <c r="F66" s="3" t="s">
        <v>541</v>
      </c>
      <c r="G66" s="3">
        <v>14.9</v>
      </c>
      <c r="H66" s="3">
        <v>7.45</v>
      </c>
    </row>
    <row r="67" spans="1:8" s="3" customFormat="1" x14ac:dyDescent="0.25">
      <c r="A67" s="3" t="s">
        <v>97</v>
      </c>
      <c r="B67" s="3" t="s">
        <v>98</v>
      </c>
      <c r="F67" s="3" t="s">
        <v>539</v>
      </c>
      <c r="G67" s="3">
        <v>6.9</v>
      </c>
      <c r="H67" s="3">
        <v>3.45</v>
      </c>
    </row>
    <row r="68" spans="1:8" s="3" customFormat="1" x14ac:dyDescent="0.25">
      <c r="A68" s="3" t="s">
        <v>97</v>
      </c>
      <c r="B68" s="3" t="s">
        <v>98</v>
      </c>
      <c r="F68" s="3" t="s">
        <v>543</v>
      </c>
      <c r="G68" s="3">
        <v>4.5</v>
      </c>
      <c r="H68" s="3">
        <v>2.27</v>
      </c>
    </row>
    <row r="69" spans="1:8" s="3" customFormat="1" x14ac:dyDescent="0.25">
      <c r="A69" s="3" t="s">
        <v>97</v>
      </c>
      <c r="B69" s="3" t="s">
        <v>98</v>
      </c>
      <c r="F69" s="3" t="s">
        <v>542</v>
      </c>
      <c r="G69" s="3">
        <v>4.4</v>
      </c>
      <c r="H69" s="3">
        <v>2.22</v>
      </c>
    </row>
    <row r="70" spans="1:8" s="3" customFormat="1" x14ac:dyDescent="0.25">
      <c r="A70" s="3" t="s">
        <v>97</v>
      </c>
      <c r="B70" s="3" t="s">
        <v>98</v>
      </c>
      <c r="F70" s="3" t="s">
        <v>540</v>
      </c>
      <c r="G70" s="3">
        <v>2.7</v>
      </c>
      <c r="H70" s="3">
        <v>1.34</v>
      </c>
    </row>
    <row r="71" spans="1:8" s="3" customFormat="1" x14ac:dyDescent="0.25">
      <c r="A71" s="3" t="s">
        <v>97</v>
      </c>
      <c r="B71" s="3" t="s">
        <v>98</v>
      </c>
      <c r="F71" s="3" t="s">
        <v>547</v>
      </c>
      <c r="G71" s="3">
        <v>1.1</v>
      </c>
      <c r="H71" s="3">
        <v>0.57</v>
      </c>
    </row>
    <row r="72" spans="1:8" s="3" customFormat="1" x14ac:dyDescent="0.25">
      <c r="A72" s="3" t="s">
        <v>97</v>
      </c>
      <c r="B72" s="3" t="s">
        <v>98</v>
      </c>
      <c r="F72" s="3" t="s">
        <v>546</v>
      </c>
      <c r="G72" s="3">
        <v>1</v>
      </c>
      <c r="H72" s="3">
        <v>0.5</v>
      </c>
    </row>
    <row r="73" spans="1:8" s="3" customFormat="1" x14ac:dyDescent="0.25">
      <c r="A73" s="3" t="s">
        <v>97</v>
      </c>
      <c r="B73" s="3" t="s">
        <v>98</v>
      </c>
      <c r="F73" s="3" t="s">
        <v>549</v>
      </c>
      <c r="G73" s="3">
        <v>0.8</v>
      </c>
      <c r="H73" s="3">
        <v>0.42</v>
      </c>
    </row>
    <row r="74" spans="1:8" s="3" customFormat="1" x14ac:dyDescent="0.25">
      <c r="A74" s="3" t="s">
        <v>99</v>
      </c>
      <c r="B74" s="3" t="s">
        <v>100</v>
      </c>
      <c r="C74" s="3">
        <v>65.1</v>
      </c>
      <c r="D74" s="3">
        <v>13.2</v>
      </c>
      <c r="E74" s="3">
        <v>20.3</v>
      </c>
      <c r="F74" s="3" t="s">
        <v>539</v>
      </c>
      <c r="G74" s="3">
        <v>3.6</v>
      </c>
      <c r="H74" s="3">
        <v>5.5</v>
      </c>
    </row>
    <row r="75" spans="1:8" s="3" customFormat="1" x14ac:dyDescent="0.25">
      <c r="A75" s="3" t="s">
        <v>99</v>
      </c>
      <c r="B75" s="3" t="s">
        <v>100</v>
      </c>
      <c r="F75" s="3" t="s">
        <v>541</v>
      </c>
      <c r="G75" s="3">
        <v>2.2</v>
      </c>
      <c r="H75" s="3">
        <v>3.41</v>
      </c>
    </row>
    <row r="76" spans="1:8" s="3" customFormat="1" x14ac:dyDescent="0.25">
      <c r="A76" s="3" t="s">
        <v>99</v>
      </c>
      <c r="B76" s="3" t="s">
        <v>100</v>
      </c>
      <c r="F76" s="3" t="s">
        <v>540</v>
      </c>
      <c r="G76" s="3">
        <v>1.8</v>
      </c>
      <c r="H76" s="3">
        <v>2.79</v>
      </c>
    </row>
    <row r="77" spans="1:8" s="3" customFormat="1" x14ac:dyDescent="0.25">
      <c r="A77" s="3" t="s">
        <v>99</v>
      </c>
      <c r="B77" s="3" t="s">
        <v>100</v>
      </c>
      <c r="F77" s="3" t="s">
        <v>543</v>
      </c>
      <c r="G77" s="3">
        <v>1.1</v>
      </c>
      <c r="H77" s="3">
        <v>1.7</v>
      </c>
    </row>
    <row r="78" spans="1:8" s="3" customFormat="1" x14ac:dyDescent="0.25">
      <c r="A78" s="3" t="s">
        <v>99</v>
      </c>
      <c r="B78" s="3" t="s">
        <v>100</v>
      </c>
      <c r="F78" s="3" t="s">
        <v>542</v>
      </c>
      <c r="G78" s="3">
        <v>0.8</v>
      </c>
      <c r="H78" s="3">
        <v>1.22</v>
      </c>
    </row>
    <row r="79" spans="1:8" s="3" customFormat="1" x14ac:dyDescent="0.25">
      <c r="A79" s="3" t="s">
        <v>99</v>
      </c>
      <c r="B79" s="3" t="s">
        <v>100</v>
      </c>
      <c r="F79" s="3" t="s">
        <v>546</v>
      </c>
      <c r="G79" s="3">
        <v>0.5</v>
      </c>
      <c r="H79" s="3">
        <v>0.81</v>
      </c>
    </row>
    <row r="80" spans="1:8" s="3" customFormat="1" x14ac:dyDescent="0.25">
      <c r="A80" s="3" t="s">
        <v>99</v>
      </c>
      <c r="B80" s="3" t="s">
        <v>100</v>
      </c>
      <c r="F80" s="3" t="s">
        <v>549</v>
      </c>
      <c r="G80" s="3">
        <v>0.5</v>
      </c>
      <c r="H80" s="3">
        <v>0.81</v>
      </c>
    </row>
    <row r="81" spans="1:8" s="3" customFormat="1" x14ac:dyDescent="0.25">
      <c r="A81" s="3" t="s">
        <v>99</v>
      </c>
      <c r="B81" s="3" t="s">
        <v>100</v>
      </c>
      <c r="F81" s="3" t="s">
        <v>550</v>
      </c>
      <c r="G81" s="3">
        <v>0.4</v>
      </c>
      <c r="H81" s="3">
        <v>0.59</v>
      </c>
    </row>
    <row r="82" spans="1:8" s="3" customFormat="1" x14ac:dyDescent="0.25">
      <c r="A82" s="3" t="s">
        <v>101</v>
      </c>
      <c r="B82" s="3" t="s">
        <v>102</v>
      </c>
      <c r="C82" s="3">
        <v>32.6</v>
      </c>
      <c r="D82" s="3">
        <v>5.7</v>
      </c>
      <c r="E82" s="3">
        <v>17.4</v>
      </c>
      <c r="F82" s="3" t="s">
        <v>539</v>
      </c>
      <c r="G82" s="3">
        <v>2</v>
      </c>
      <c r="H82" s="3">
        <v>6.06</v>
      </c>
    </row>
    <row r="83" spans="1:8" s="3" customFormat="1" x14ac:dyDescent="0.25">
      <c r="A83" s="3" t="s">
        <v>101</v>
      </c>
      <c r="B83" s="3" t="s">
        <v>102</v>
      </c>
      <c r="F83" s="3" t="s">
        <v>541</v>
      </c>
      <c r="G83" s="3">
        <v>0.8</v>
      </c>
      <c r="H83" s="3">
        <v>2.56</v>
      </c>
    </row>
    <row r="84" spans="1:8" s="3" customFormat="1" x14ac:dyDescent="0.25">
      <c r="A84" s="3" t="s">
        <v>101</v>
      </c>
      <c r="B84" s="3" t="s">
        <v>102</v>
      </c>
      <c r="F84" s="3" t="s">
        <v>540</v>
      </c>
      <c r="G84" s="3">
        <v>0.6</v>
      </c>
      <c r="H84" s="3">
        <v>1.99</v>
      </c>
    </row>
    <row r="85" spans="1:8" s="3" customFormat="1" x14ac:dyDescent="0.25">
      <c r="A85" s="3" t="s">
        <v>101</v>
      </c>
      <c r="B85" s="3" t="s">
        <v>102</v>
      </c>
      <c r="F85" s="3" t="s">
        <v>543</v>
      </c>
      <c r="G85" s="3">
        <v>0.4</v>
      </c>
      <c r="H85" s="3">
        <v>1.28</v>
      </c>
    </row>
    <row r="86" spans="1:8" s="3" customFormat="1" x14ac:dyDescent="0.25">
      <c r="A86" s="3" t="s">
        <v>101</v>
      </c>
      <c r="B86" s="3" t="s">
        <v>102</v>
      </c>
      <c r="F86" s="3" t="s">
        <v>549</v>
      </c>
      <c r="G86" s="3">
        <v>0.3</v>
      </c>
      <c r="H86" s="3">
        <v>1</v>
      </c>
    </row>
    <row r="87" spans="1:8" s="3" customFormat="1" x14ac:dyDescent="0.25">
      <c r="A87" s="3" t="s">
        <v>101</v>
      </c>
      <c r="B87" s="3" t="s">
        <v>102</v>
      </c>
      <c r="F87" s="3" t="s">
        <v>542</v>
      </c>
      <c r="G87" s="3">
        <v>0.2</v>
      </c>
      <c r="H87" s="3">
        <v>0.73</v>
      </c>
    </row>
    <row r="88" spans="1:8" s="3" customFormat="1" x14ac:dyDescent="0.25">
      <c r="A88" s="3" t="s">
        <v>101</v>
      </c>
      <c r="B88" s="3" t="s">
        <v>102</v>
      </c>
      <c r="F88" s="3" t="s">
        <v>550</v>
      </c>
      <c r="G88" s="3">
        <v>0.2</v>
      </c>
      <c r="H88" s="3">
        <v>0.55</v>
      </c>
    </row>
    <row r="89" spans="1:8" s="3" customFormat="1" x14ac:dyDescent="0.25">
      <c r="A89" s="3" t="s">
        <v>101</v>
      </c>
      <c r="B89" s="3" t="s">
        <v>102</v>
      </c>
      <c r="F89" s="3" t="s">
        <v>555</v>
      </c>
      <c r="G89" s="3">
        <v>0.2</v>
      </c>
      <c r="H89" s="3">
        <v>0.48</v>
      </c>
    </row>
    <row r="90" spans="1:8" s="3" customFormat="1" x14ac:dyDescent="0.25">
      <c r="A90" s="3" t="s">
        <v>103</v>
      </c>
      <c r="B90" s="3" t="s">
        <v>104</v>
      </c>
      <c r="C90" s="3">
        <v>86.8</v>
      </c>
      <c r="D90" s="3">
        <v>25</v>
      </c>
      <c r="E90" s="3">
        <v>28.8</v>
      </c>
      <c r="F90" s="3" t="s">
        <v>539</v>
      </c>
      <c r="G90" s="3">
        <v>8.3</v>
      </c>
      <c r="H90" s="3">
        <v>9.51</v>
      </c>
    </row>
    <row r="91" spans="1:8" s="3" customFormat="1" x14ac:dyDescent="0.25">
      <c r="A91" s="3" t="s">
        <v>103</v>
      </c>
      <c r="B91" s="3" t="s">
        <v>104</v>
      </c>
      <c r="F91" s="3" t="s">
        <v>541</v>
      </c>
      <c r="G91" s="3">
        <v>3</v>
      </c>
      <c r="H91" s="3">
        <v>3.48</v>
      </c>
    </row>
    <row r="92" spans="1:8" s="3" customFormat="1" x14ac:dyDescent="0.25">
      <c r="A92" s="3" t="s">
        <v>103</v>
      </c>
      <c r="B92" s="3" t="s">
        <v>104</v>
      </c>
      <c r="F92" s="3" t="s">
        <v>549</v>
      </c>
      <c r="G92" s="3">
        <v>2.7</v>
      </c>
      <c r="H92" s="3">
        <v>3.16</v>
      </c>
    </row>
    <row r="93" spans="1:8" s="3" customFormat="1" x14ac:dyDescent="0.25">
      <c r="A93" s="3" t="s">
        <v>103</v>
      </c>
      <c r="B93" s="3" t="s">
        <v>104</v>
      </c>
      <c r="F93" s="3" t="s">
        <v>540</v>
      </c>
      <c r="G93" s="3">
        <v>2.1</v>
      </c>
      <c r="H93" s="3">
        <v>2.42</v>
      </c>
    </row>
    <row r="94" spans="1:8" s="3" customFormat="1" x14ac:dyDescent="0.25">
      <c r="A94" s="3" t="s">
        <v>103</v>
      </c>
      <c r="B94" s="3" t="s">
        <v>104</v>
      </c>
      <c r="F94" s="3" t="s">
        <v>543</v>
      </c>
      <c r="G94" s="3">
        <v>1.9</v>
      </c>
      <c r="H94" s="3">
        <v>2.23</v>
      </c>
    </row>
    <row r="95" spans="1:8" s="3" customFormat="1" x14ac:dyDescent="0.25">
      <c r="A95" s="3" t="s">
        <v>103</v>
      </c>
      <c r="B95" s="3" t="s">
        <v>104</v>
      </c>
      <c r="F95" s="3" t="s">
        <v>550</v>
      </c>
      <c r="G95" s="3">
        <v>1.3</v>
      </c>
      <c r="H95" s="3">
        <v>1.55</v>
      </c>
    </row>
    <row r="96" spans="1:8" s="3" customFormat="1" x14ac:dyDescent="0.25">
      <c r="A96" s="3" t="s">
        <v>103</v>
      </c>
      <c r="B96" s="3" t="s">
        <v>104</v>
      </c>
      <c r="F96" s="3" t="s">
        <v>542</v>
      </c>
      <c r="G96" s="3">
        <v>0.7</v>
      </c>
      <c r="H96" s="3">
        <v>0.8</v>
      </c>
    </row>
    <row r="97" spans="1:8" s="3" customFormat="1" x14ac:dyDescent="0.25">
      <c r="A97" s="3" t="s">
        <v>103</v>
      </c>
      <c r="B97" s="3" t="s">
        <v>104</v>
      </c>
      <c r="F97" s="3" t="s">
        <v>546</v>
      </c>
      <c r="G97" s="3">
        <v>0.6</v>
      </c>
      <c r="H97" s="3">
        <v>0.68</v>
      </c>
    </row>
    <row r="98" spans="1:8" s="3" customFormat="1" x14ac:dyDescent="0.25">
      <c r="A98" s="3" t="s">
        <v>105</v>
      </c>
      <c r="B98" s="3" t="s">
        <v>106</v>
      </c>
      <c r="C98" s="3">
        <v>76.9</v>
      </c>
      <c r="D98" s="3">
        <v>12.7</v>
      </c>
      <c r="E98" s="3">
        <v>16.5</v>
      </c>
      <c r="F98" s="3" t="s">
        <v>539</v>
      </c>
      <c r="G98" s="3">
        <v>3.7</v>
      </c>
      <c r="H98" s="3">
        <v>4.76</v>
      </c>
    </row>
    <row r="99" spans="1:8" s="3" customFormat="1" x14ac:dyDescent="0.25">
      <c r="A99" s="3" t="s">
        <v>105</v>
      </c>
      <c r="B99" s="3" t="s">
        <v>106</v>
      </c>
      <c r="F99" s="3" t="s">
        <v>540</v>
      </c>
      <c r="G99" s="3">
        <v>1.8</v>
      </c>
      <c r="H99" s="3">
        <v>2.34</v>
      </c>
    </row>
    <row r="100" spans="1:8" s="3" customFormat="1" x14ac:dyDescent="0.25">
      <c r="A100" s="3" t="s">
        <v>105</v>
      </c>
      <c r="B100" s="3" t="s">
        <v>106</v>
      </c>
      <c r="F100" s="3" t="s">
        <v>541</v>
      </c>
      <c r="G100" s="3">
        <v>1.8</v>
      </c>
      <c r="H100" s="3">
        <v>2.33</v>
      </c>
    </row>
    <row r="101" spans="1:8" s="3" customFormat="1" x14ac:dyDescent="0.25">
      <c r="A101" s="3" t="s">
        <v>105</v>
      </c>
      <c r="B101" s="3" t="s">
        <v>106</v>
      </c>
      <c r="F101" s="3" t="s">
        <v>543</v>
      </c>
      <c r="G101" s="3">
        <v>1</v>
      </c>
      <c r="H101" s="3">
        <v>1.24</v>
      </c>
    </row>
    <row r="102" spans="1:8" s="3" customFormat="1" x14ac:dyDescent="0.25">
      <c r="A102" s="3" t="s">
        <v>105</v>
      </c>
      <c r="B102" s="3" t="s">
        <v>106</v>
      </c>
      <c r="F102" s="3" t="s">
        <v>549</v>
      </c>
      <c r="G102" s="3">
        <v>0.7</v>
      </c>
      <c r="H102" s="3">
        <v>0.88</v>
      </c>
    </row>
    <row r="103" spans="1:8" s="3" customFormat="1" x14ac:dyDescent="0.25">
      <c r="A103" s="3" t="s">
        <v>105</v>
      </c>
      <c r="B103" s="3" t="s">
        <v>106</v>
      </c>
      <c r="F103" s="3" t="s">
        <v>542</v>
      </c>
      <c r="G103" s="3">
        <v>0.6</v>
      </c>
      <c r="H103" s="3">
        <v>0.79</v>
      </c>
    </row>
    <row r="104" spans="1:8" s="3" customFormat="1" x14ac:dyDescent="0.25">
      <c r="A104" s="3" t="s">
        <v>105</v>
      </c>
      <c r="B104" s="3" t="s">
        <v>106</v>
      </c>
      <c r="F104" s="3" t="s">
        <v>550</v>
      </c>
      <c r="G104" s="3">
        <v>0.5</v>
      </c>
      <c r="H104" s="3">
        <v>0.64</v>
      </c>
    </row>
    <row r="105" spans="1:8" s="3" customFormat="1" x14ac:dyDescent="0.25">
      <c r="A105" s="3" t="s">
        <v>105</v>
      </c>
      <c r="B105" s="3" t="s">
        <v>106</v>
      </c>
      <c r="F105" s="3" t="s">
        <v>546</v>
      </c>
      <c r="G105" s="3">
        <v>0.4</v>
      </c>
      <c r="H105" s="3">
        <v>0.53</v>
      </c>
    </row>
    <row r="106" spans="1:8" s="3" customFormat="1" x14ac:dyDescent="0.25">
      <c r="A106" s="3" t="s">
        <v>107</v>
      </c>
      <c r="B106" s="3" t="s">
        <v>108</v>
      </c>
      <c r="C106" s="3">
        <v>141.2</v>
      </c>
      <c r="D106" s="3">
        <v>26.7</v>
      </c>
      <c r="E106" s="3">
        <v>18.9</v>
      </c>
      <c r="F106" s="3" t="s">
        <v>541</v>
      </c>
      <c r="G106" s="3">
        <v>7.1</v>
      </c>
      <c r="H106" s="3">
        <v>5.03</v>
      </c>
    </row>
    <row r="107" spans="1:8" s="3" customFormat="1" x14ac:dyDescent="0.25">
      <c r="A107" s="3" t="s">
        <v>107</v>
      </c>
      <c r="B107" s="3" t="s">
        <v>108</v>
      </c>
      <c r="F107" s="3" t="s">
        <v>539</v>
      </c>
      <c r="G107" s="3">
        <v>6.4</v>
      </c>
      <c r="H107" s="3">
        <v>4.57</v>
      </c>
    </row>
    <row r="108" spans="1:8" s="3" customFormat="1" x14ac:dyDescent="0.25">
      <c r="A108" s="3" t="s">
        <v>107</v>
      </c>
      <c r="B108" s="3" t="s">
        <v>108</v>
      </c>
      <c r="F108" s="3" t="s">
        <v>540</v>
      </c>
      <c r="G108" s="3">
        <v>5.2</v>
      </c>
      <c r="H108" s="3">
        <v>3.7</v>
      </c>
    </row>
    <row r="109" spans="1:8" s="3" customFormat="1" x14ac:dyDescent="0.25">
      <c r="A109" s="3" t="s">
        <v>107</v>
      </c>
      <c r="B109" s="3" t="s">
        <v>108</v>
      </c>
      <c r="F109" s="3" t="s">
        <v>543</v>
      </c>
      <c r="G109" s="3">
        <v>1.8</v>
      </c>
      <c r="H109" s="3">
        <v>1.27</v>
      </c>
    </row>
    <row r="110" spans="1:8" s="3" customFormat="1" x14ac:dyDescent="0.25">
      <c r="A110" s="3" t="s">
        <v>107</v>
      </c>
      <c r="B110" s="3" t="s">
        <v>108</v>
      </c>
      <c r="F110" s="3" t="s">
        <v>542</v>
      </c>
      <c r="G110" s="3">
        <v>1.3</v>
      </c>
      <c r="H110" s="3">
        <v>0.93</v>
      </c>
    </row>
    <row r="111" spans="1:8" s="3" customFormat="1" x14ac:dyDescent="0.25">
      <c r="A111" s="3" t="s">
        <v>107</v>
      </c>
      <c r="B111" s="3" t="s">
        <v>108</v>
      </c>
      <c r="F111" s="3" t="s">
        <v>546</v>
      </c>
      <c r="G111" s="3">
        <v>0.9</v>
      </c>
      <c r="H111" s="3">
        <v>0.62</v>
      </c>
    </row>
    <row r="112" spans="1:8" s="3" customFormat="1" x14ac:dyDescent="0.25">
      <c r="A112" s="3" t="s">
        <v>107</v>
      </c>
      <c r="B112" s="3" t="s">
        <v>108</v>
      </c>
      <c r="F112" s="3" t="s">
        <v>545</v>
      </c>
      <c r="G112" s="3">
        <v>0.7</v>
      </c>
      <c r="H112" s="3">
        <v>0.47</v>
      </c>
    </row>
    <row r="113" spans="1:8" s="3" customFormat="1" x14ac:dyDescent="0.25">
      <c r="A113" s="3" t="s">
        <v>107</v>
      </c>
      <c r="B113" s="3" t="s">
        <v>108</v>
      </c>
      <c r="F113" s="3" t="s">
        <v>547</v>
      </c>
      <c r="G113" s="3">
        <v>0.5</v>
      </c>
      <c r="H113" s="3">
        <v>0.37</v>
      </c>
    </row>
    <row r="114" spans="1:8" s="3" customFormat="1" x14ac:dyDescent="0.25">
      <c r="A114" s="3" t="s">
        <v>109</v>
      </c>
      <c r="B114" s="3" t="s">
        <v>110</v>
      </c>
      <c r="C114" s="3">
        <v>103</v>
      </c>
      <c r="D114" s="3">
        <v>21.4</v>
      </c>
      <c r="E114" s="3">
        <v>20.7</v>
      </c>
      <c r="F114" s="3" t="s">
        <v>540</v>
      </c>
      <c r="G114" s="3">
        <v>5.3</v>
      </c>
      <c r="H114" s="3">
        <v>5.16</v>
      </c>
    </row>
    <row r="115" spans="1:8" s="3" customFormat="1" x14ac:dyDescent="0.25">
      <c r="A115" s="3" t="s">
        <v>109</v>
      </c>
      <c r="B115" s="3" t="s">
        <v>110</v>
      </c>
      <c r="F115" s="3" t="s">
        <v>539</v>
      </c>
      <c r="G115" s="3">
        <v>5.3</v>
      </c>
      <c r="H115" s="3">
        <v>5.15</v>
      </c>
    </row>
    <row r="116" spans="1:8" s="3" customFormat="1" x14ac:dyDescent="0.25">
      <c r="A116" s="3" t="s">
        <v>109</v>
      </c>
      <c r="B116" s="3" t="s">
        <v>110</v>
      </c>
      <c r="F116" s="3" t="s">
        <v>541</v>
      </c>
      <c r="G116" s="3">
        <v>2.8</v>
      </c>
      <c r="H116" s="3">
        <v>2.71</v>
      </c>
    </row>
    <row r="117" spans="1:8" s="3" customFormat="1" x14ac:dyDescent="0.25">
      <c r="A117" s="3" t="s">
        <v>109</v>
      </c>
      <c r="B117" s="3" t="s">
        <v>110</v>
      </c>
      <c r="F117" s="3" t="s">
        <v>543</v>
      </c>
      <c r="G117" s="3">
        <v>1.3</v>
      </c>
      <c r="H117" s="3">
        <v>1.26</v>
      </c>
    </row>
    <row r="118" spans="1:8" s="3" customFormat="1" x14ac:dyDescent="0.25">
      <c r="A118" s="3" t="s">
        <v>109</v>
      </c>
      <c r="B118" s="3" t="s">
        <v>110</v>
      </c>
      <c r="F118" s="3" t="s">
        <v>542</v>
      </c>
      <c r="G118" s="3">
        <v>1.1</v>
      </c>
      <c r="H118" s="3">
        <v>1.04</v>
      </c>
    </row>
    <row r="119" spans="1:8" s="3" customFormat="1" x14ac:dyDescent="0.25">
      <c r="A119" s="3" t="s">
        <v>109</v>
      </c>
      <c r="B119" s="3" t="s">
        <v>110</v>
      </c>
      <c r="F119" s="3" t="s">
        <v>546</v>
      </c>
      <c r="G119" s="3">
        <v>0.8</v>
      </c>
      <c r="H119" s="3">
        <v>0.75</v>
      </c>
    </row>
    <row r="120" spans="1:8" s="3" customFormat="1" x14ac:dyDescent="0.25">
      <c r="A120" s="3" t="s">
        <v>109</v>
      </c>
      <c r="B120" s="3" t="s">
        <v>110</v>
      </c>
      <c r="F120" s="3" t="s">
        <v>545</v>
      </c>
      <c r="G120" s="3">
        <v>0.7</v>
      </c>
      <c r="H120" s="3">
        <v>0.67</v>
      </c>
    </row>
    <row r="121" spans="1:8" s="3" customFormat="1" x14ac:dyDescent="0.25">
      <c r="A121" s="3" t="s">
        <v>109</v>
      </c>
      <c r="B121" s="3" t="s">
        <v>110</v>
      </c>
      <c r="F121" s="3" t="s">
        <v>549</v>
      </c>
      <c r="G121" s="3">
        <v>0.6</v>
      </c>
      <c r="H121" s="3">
        <v>0.59</v>
      </c>
    </row>
    <row r="122" spans="1:8" s="3" customFormat="1" x14ac:dyDescent="0.25">
      <c r="A122" s="3" t="s">
        <v>111</v>
      </c>
      <c r="B122" s="3" t="s">
        <v>112</v>
      </c>
      <c r="C122" s="3">
        <v>260.4</v>
      </c>
      <c r="D122" s="3">
        <v>42</v>
      </c>
      <c r="E122" s="3">
        <v>16.1</v>
      </c>
      <c r="F122" s="3" t="s">
        <v>539</v>
      </c>
      <c r="G122" s="3">
        <v>10.4</v>
      </c>
      <c r="H122" s="3">
        <v>3.99</v>
      </c>
    </row>
    <row r="123" spans="1:8" s="3" customFormat="1" x14ac:dyDescent="0.25">
      <c r="A123" s="3" t="s">
        <v>111</v>
      </c>
      <c r="B123" s="3" t="s">
        <v>112</v>
      </c>
      <c r="F123" s="3" t="s">
        <v>540</v>
      </c>
      <c r="G123" s="3">
        <v>7.5</v>
      </c>
      <c r="H123" s="3">
        <v>2.88</v>
      </c>
    </row>
    <row r="124" spans="1:8" s="3" customFormat="1" x14ac:dyDescent="0.25">
      <c r="A124" s="3" t="s">
        <v>111</v>
      </c>
      <c r="B124" s="3" t="s">
        <v>112</v>
      </c>
      <c r="F124" s="3" t="s">
        <v>541</v>
      </c>
      <c r="G124" s="3">
        <v>6.9</v>
      </c>
      <c r="H124" s="3">
        <v>2.65</v>
      </c>
    </row>
    <row r="125" spans="1:8" s="3" customFormat="1" x14ac:dyDescent="0.25">
      <c r="A125" s="3" t="s">
        <v>111</v>
      </c>
      <c r="B125" s="3" t="s">
        <v>112</v>
      </c>
      <c r="F125" s="3" t="s">
        <v>543</v>
      </c>
      <c r="G125" s="3">
        <v>3.3</v>
      </c>
      <c r="H125" s="3">
        <v>1.29</v>
      </c>
    </row>
    <row r="126" spans="1:8" s="3" customFormat="1" x14ac:dyDescent="0.25">
      <c r="A126" s="3" t="s">
        <v>111</v>
      </c>
      <c r="B126" s="3" t="s">
        <v>112</v>
      </c>
      <c r="F126" s="3" t="s">
        <v>542</v>
      </c>
      <c r="G126" s="3">
        <v>2.7</v>
      </c>
      <c r="H126" s="3">
        <v>1.03</v>
      </c>
    </row>
    <row r="127" spans="1:8" s="3" customFormat="1" x14ac:dyDescent="0.25">
      <c r="A127" s="3" t="s">
        <v>111</v>
      </c>
      <c r="B127" s="3" t="s">
        <v>112</v>
      </c>
      <c r="F127" s="3" t="s">
        <v>546</v>
      </c>
      <c r="G127" s="3">
        <v>1.7</v>
      </c>
      <c r="H127" s="3">
        <v>0.66</v>
      </c>
    </row>
    <row r="128" spans="1:8" s="3" customFormat="1" x14ac:dyDescent="0.25">
      <c r="A128" s="3" t="s">
        <v>111</v>
      </c>
      <c r="B128" s="3" t="s">
        <v>112</v>
      </c>
      <c r="F128" s="3" t="s">
        <v>549</v>
      </c>
      <c r="G128" s="3">
        <v>1.4</v>
      </c>
      <c r="H128" s="3">
        <v>0.54</v>
      </c>
    </row>
    <row r="129" spans="1:8" s="3" customFormat="1" x14ac:dyDescent="0.25">
      <c r="A129" s="3" t="s">
        <v>111</v>
      </c>
      <c r="B129" s="3" t="s">
        <v>112</v>
      </c>
      <c r="F129" s="3" t="s">
        <v>547</v>
      </c>
      <c r="G129" s="3">
        <v>1.2</v>
      </c>
      <c r="H129" s="3">
        <v>0.48</v>
      </c>
    </row>
    <row r="130" spans="1:8" s="3" customFormat="1" x14ac:dyDescent="0.25">
      <c r="A130" s="3" t="s">
        <v>113</v>
      </c>
      <c r="B130" s="3" t="s">
        <v>114</v>
      </c>
      <c r="C130" s="3">
        <v>254.7</v>
      </c>
      <c r="D130" s="3">
        <v>50.1</v>
      </c>
      <c r="E130" s="3">
        <v>19.7</v>
      </c>
      <c r="F130" s="3" t="s">
        <v>539</v>
      </c>
      <c r="G130" s="3">
        <v>11.7</v>
      </c>
      <c r="H130" s="3">
        <v>4.6</v>
      </c>
    </row>
    <row r="131" spans="1:8" s="3" customFormat="1" x14ac:dyDescent="0.25">
      <c r="A131" s="3" t="s">
        <v>113</v>
      </c>
      <c r="B131" s="3" t="s">
        <v>114</v>
      </c>
      <c r="F131" s="3" t="s">
        <v>540</v>
      </c>
      <c r="G131" s="3">
        <v>9.4</v>
      </c>
      <c r="H131" s="3">
        <v>3.68</v>
      </c>
    </row>
    <row r="132" spans="1:8" s="3" customFormat="1" x14ac:dyDescent="0.25">
      <c r="A132" s="3" t="s">
        <v>113</v>
      </c>
      <c r="B132" s="3" t="s">
        <v>114</v>
      </c>
      <c r="F132" s="3" t="s">
        <v>541</v>
      </c>
      <c r="G132" s="3">
        <v>6.9</v>
      </c>
      <c r="H132" s="3">
        <v>2.72</v>
      </c>
    </row>
    <row r="133" spans="1:8" s="3" customFormat="1" x14ac:dyDescent="0.25">
      <c r="A133" s="3" t="s">
        <v>113</v>
      </c>
      <c r="B133" s="3" t="s">
        <v>114</v>
      </c>
      <c r="F133" s="3" t="s">
        <v>543</v>
      </c>
      <c r="G133" s="3">
        <v>4.2</v>
      </c>
      <c r="H133" s="3">
        <v>1.64</v>
      </c>
    </row>
    <row r="134" spans="1:8" s="3" customFormat="1" x14ac:dyDescent="0.25">
      <c r="A134" s="3" t="s">
        <v>113</v>
      </c>
      <c r="B134" s="3" t="s">
        <v>114</v>
      </c>
      <c r="F134" s="3" t="s">
        <v>546</v>
      </c>
      <c r="G134" s="3">
        <v>2.6</v>
      </c>
      <c r="H134" s="3">
        <v>1.03</v>
      </c>
    </row>
    <row r="135" spans="1:8" s="3" customFormat="1" x14ac:dyDescent="0.25">
      <c r="A135" s="3" t="s">
        <v>113</v>
      </c>
      <c r="B135" s="3" t="s">
        <v>114</v>
      </c>
      <c r="F135" s="3" t="s">
        <v>542</v>
      </c>
      <c r="G135" s="3">
        <v>2.4</v>
      </c>
      <c r="H135" s="3">
        <v>0.96</v>
      </c>
    </row>
    <row r="136" spans="1:8" s="3" customFormat="1" x14ac:dyDescent="0.25">
      <c r="A136" s="3" t="s">
        <v>113</v>
      </c>
      <c r="B136" s="3" t="s">
        <v>114</v>
      </c>
      <c r="F136" s="3" t="s">
        <v>545</v>
      </c>
      <c r="G136" s="3">
        <v>2.3</v>
      </c>
      <c r="H136" s="3">
        <v>0.92</v>
      </c>
    </row>
    <row r="137" spans="1:8" s="3" customFormat="1" x14ac:dyDescent="0.25">
      <c r="A137" s="3" t="s">
        <v>113</v>
      </c>
      <c r="B137" s="3" t="s">
        <v>114</v>
      </c>
      <c r="F137" s="3" t="s">
        <v>544</v>
      </c>
      <c r="G137" s="3">
        <v>1.5</v>
      </c>
      <c r="H137" s="3">
        <v>0.6</v>
      </c>
    </row>
    <row r="138" spans="1:8" s="3" customFormat="1" x14ac:dyDescent="0.25">
      <c r="A138" s="3" t="s">
        <v>115</v>
      </c>
      <c r="B138" s="3" t="s">
        <v>116</v>
      </c>
      <c r="C138" s="3">
        <v>103.5</v>
      </c>
      <c r="D138" s="3">
        <v>27</v>
      </c>
      <c r="E138" s="3">
        <v>26.1</v>
      </c>
      <c r="F138" s="3" t="s">
        <v>541</v>
      </c>
      <c r="G138" s="3">
        <v>5.8</v>
      </c>
      <c r="H138" s="3">
        <v>5.59</v>
      </c>
    </row>
    <row r="139" spans="1:8" s="3" customFormat="1" x14ac:dyDescent="0.25">
      <c r="A139" s="3" t="s">
        <v>115</v>
      </c>
      <c r="B139" s="3" t="s">
        <v>116</v>
      </c>
      <c r="F139" s="3" t="s">
        <v>539</v>
      </c>
      <c r="G139" s="3">
        <v>5.5</v>
      </c>
      <c r="H139" s="3">
        <v>5.34</v>
      </c>
    </row>
    <row r="140" spans="1:8" s="3" customFormat="1" x14ac:dyDescent="0.25">
      <c r="A140" s="3" t="s">
        <v>115</v>
      </c>
      <c r="B140" s="3" t="s">
        <v>116</v>
      </c>
      <c r="F140" s="3" t="s">
        <v>540</v>
      </c>
      <c r="G140" s="3">
        <v>4.7</v>
      </c>
      <c r="H140" s="3">
        <v>4.59</v>
      </c>
    </row>
    <row r="141" spans="1:8" s="3" customFormat="1" x14ac:dyDescent="0.25">
      <c r="A141" s="3" t="s">
        <v>115</v>
      </c>
      <c r="B141" s="3" t="s">
        <v>116</v>
      </c>
      <c r="F141" s="3" t="s">
        <v>543</v>
      </c>
      <c r="G141" s="3">
        <v>2.6</v>
      </c>
      <c r="H141" s="3">
        <v>2.47</v>
      </c>
    </row>
    <row r="142" spans="1:8" s="3" customFormat="1" x14ac:dyDescent="0.25">
      <c r="A142" s="3" t="s">
        <v>115</v>
      </c>
      <c r="B142" s="3" t="s">
        <v>116</v>
      </c>
      <c r="F142" s="3" t="s">
        <v>545</v>
      </c>
      <c r="G142" s="3">
        <v>1.6</v>
      </c>
      <c r="H142" s="3">
        <v>1.53</v>
      </c>
    </row>
    <row r="143" spans="1:8" s="3" customFormat="1" x14ac:dyDescent="0.25">
      <c r="A143" s="3" t="s">
        <v>115</v>
      </c>
      <c r="B143" s="3" t="s">
        <v>116</v>
      </c>
      <c r="F143" s="3" t="s">
        <v>546</v>
      </c>
      <c r="G143" s="3">
        <v>1.2</v>
      </c>
      <c r="H143" s="3">
        <v>1.12</v>
      </c>
    </row>
    <row r="144" spans="1:8" s="3" customFormat="1" x14ac:dyDescent="0.25">
      <c r="A144" s="3" t="s">
        <v>115</v>
      </c>
      <c r="B144" s="3" t="s">
        <v>116</v>
      </c>
      <c r="F144" s="3" t="s">
        <v>542</v>
      </c>
      <c r="G144" s="3">
        <v>1.1</v>
      </c>
      <c r="H144" s="3">
        <v>1.1</v>
      </c>
    </row>
    <row r="145" spans="1:8" s="3" customFormat="1" x14ac:dyDescent="0.25">
      <c r="A145" s="3" t="s">
        <v>115</v>
      </c>
      <c r="B145" s="3" t="s">
        <v>116</v>
      </c>
      <c r="F145" s="3" t="s">
        <v>547</v>
      </c>
      <c r="G145" s="3">
        <v>0.7</v>
      </c>
      <c r="H145" s="3">
        <v>0.7</v>
      </c>
    </row>
    <row r="146" spans="1:8" s="3" customFormat="1" x14ac:dyDescent="0.25">
      <c r="A146" s="3" t="s">
        <v>566</v>
      </c>
      <c r="B146" s="3" t="s">
        <v>567</v>
      </c>
      <c r="C146" s="3">
        <v>79.1</v>
      </c>
      <c r="D146" s="3">
        <v>14.1</v>
      </c>
      <c r="E146" s="3">
        <v>17.8</v>
      </c>
      <c r="F146" s="3" t="s">
        <v>539</v>
      </c>
      <c r="G146" s="3">
        <v>3.5</v>
      </c>
      <c r="H146" s="3">
        <v>4.41</v>
      </c>
    </row>
    <row r="147" spans="1:8" s="3" customFormat="1" x14ac:dyDescent="0.25">
      <c r="A147" s="3" t="s">
        <v>566</v>
      </c>
      <c r="B147" s="3" t="s">
        <v>567</v>
      </c>
      <c r="F147" s="3" t="s">
        <v>541</v>
      </c>
      <c r="G147" s="3">
        <v>3.4</v>
      </c>
      <c r="H147" s="3">
        <v>4.32</v>
      </c>
    </row>
    <row r="148" spans="1:8" s="3" customFormat="1" x14ac:dyDescent="0.25">
      <c r="A148" s="3" t="s">
        <v>566</v>
      </c>
      <c r="B148" s="3" t="s">
        <v>567</v>
      </c>
      <c r="F148" s="3" t="s">
        <v>540</v>
      </c>
      <c r="G148" s="3">
        <v>2.1</v>
      </c>
      <c r="H148" s="3">
        <v>2.59</v>
      </c>
    </row>
    <row r="149" spans="1:8" s="3" customFormat="1" x14ac:dyDescent="0.25">
      <c r="A149" s="3" t="s">
        <v>566</v>
      </c>
      <c r="B149" s="3" t="s">
        <v>567</v>
      </c>
      <c r="F149" s="3" t="s">
        <v>543</v>
      </c>
      <c r="G149" s="3">
        <v>1.2</v>
      </c>
      <c r="H149" s="3">
        <v>1.51</v>
      </c>
    </row>
    <row r="150" spans="1:8" s="3" customFormat="1" x14ac:dyDescent="0.25">
      <c r="A150" s="3" t="s">
        <v>566</v>
      </c>
      <c r="B150" s="3" t="s">
        <v>567</v>
      </c>
      <c r="F150" s="3" t="s">
        <v>542</v>
      </c>
      <c r="G150" s="3">
        <v>0.7</v>
      </c>
      <c r="H150" s="3">
        <v>0.87</v>
      </c>
    </row>
    <row r="151" spans="1:8" s="3" customFormat="1" x14ac:dyDescent="0.25">
      <c r="A151" s="3" t="s">
        <v>566</v>
      </c>
      <c r="B151" s="3" t="s">
        <v>567</v>
      </c>
      <c r="F151" s="3" t="s">
        <v>546</v>
      </c>
      <c r="G151" s="3">
        <v>0.5</v>
      </c>
      <c r="H151" s="3">
        <v>0.58</v>
      </c>
    </row>
    <row r="152" spans="1:8" s="3" customFormat="1" x14ac:dyDescent="0.25">
      <c r="A152" s="3" t="s">
        <v>566</v>
      </c>
      <c r="B152" s="3" t="s">
        <v>567</v>
      </c>
      <c r="F152" s="3" t="s">
        <v>549</v>
      </c>
      <c r="G152" s="3">
        <v>0.4</v>
      </c>
      <c r="H152" s="3">
        <v>0.52</v>
      </c>
    </row>
    <row r="153" spans="1:8" s="3" customFormat="1" x14ac:dyDescent="0.25">
      <c r="A153" s="3" t="s">
        <v>566</v>
      </c>
      <c r="B153" s="3" t="s">
        <v>567</v>
      </c>
      <c r="F153" s="3" t="s">
        <v>547</v>
      </c>
      <c r="G153" s="3">
        <v>0.4</v>
      </c>
      <c r="H153" s="3">
        <v>0.48</v>
      </c>
    </row>
    <row r="154" spans="1:8" s="3" customFormat="1" x14ac:dyDescent="0.25">
      <c r="A154" s="3" t="s">
        <v>121</v>
      </c>
      <c r="B154" s="3" t="s">
        <v>122</v>
      </c>
      <c r="C154" s="3">
        <v>21.4</v>
      </c>
      <c r="D154" s="3">
        <v>3.1</v>
      </c>
      <c r="E154" s="3">
        <v>14.5</v>
      </c>
      <c r="F154" s="3" t="s">
        <v>539</v>
      </c>
      <c r="G154" s="3">
        <v>0.8</v>
      </c>
      <c r="H154" s="3">
        <v>3.75</v>
      </c>
    </row>
    <row r="155" spans="1:8" s="3" customFormat="1" x14ac:dyDescent="0.25">
      <c r="A155" s="3" t="s">
        <v>121</v>
      </c>
      <c r="B155" s="3" t="s">
        <v>122</v>
      </c>
      <c r="F155" s="3" t="s">
        <v>540</v>
      </c>
      <c r="G155" s="3">
        <v>0.6</v>
      </c>
      <c r="H155" s="3">
        <v>2.59</v>
      </c>
    </row>
    <row r="156" spans="1:8" s="3" customFormat="1" x14ac:dyDescent="0.25">
      <c r="A156" s="3" t="s">
        <v>121</v>
      </c>
      <c r="B156" s="3" t="s">
        <v>122</v>
      </c>
      <c r="F156" s="3" t="s">
        <v>541</v>
      </c>
      <c r="G156" s="3">
        <v>0.5</v>
      </c>
      <c r="H156" s="3">
        <v>2.34</v>
      </c>
    </row>
    <row r="157" spans="1:8" s="3" customFormat="1" x14ac:dyDescent="0.25">
      <c r="A157" s="3" t="s">
        <v>121</v>
      </c>
      <c r="B157" s="3" t="s">
        <v>122</v>
      </c>
      <c r="F157" s="3" t="s">
        <v>543</v>
      </c>
      <c r="G157" s="3">
        <v>0.3</v>
      </c>
      <c r="H157" s="3">
        <v>1.19</v>
      </c>
    </row>
    <row r="158" spans="1:8" s="3" customFormat="1" x14ac:dyDescent="0.25">
      <c r="A158" s="3" t="s">
        <v>121</v>
      </c>
      <c r="B158" s="3" t="s">
        <v>122</v>
      </c>
      <c r="F158" s="3" t="s">
        <v>542</v>
      </c>
      <c r="G158" s="3">
        <v>0.2</v>
      </c>
      <c r="H158" s="3">
        <v>0.84</v>
      </c>
    </row>
    <row r="159" spans="1:8" s="3" customFormat="1" x14ac:dyDescent="0.25">
      <c r="A159" s="3" t="s">
        <v>121</v>
      </c>
      <c r="B159" s="3" t="s">
        <v>122</v>
      </c>
      <c r="F159" s="3" t="s">
        <v>546</v>
      </c>
      <c r="G159" s="3">
        <v>0.1</v>
      </c>
      <c r="H159" s="3">
        <v>0.62</v>
      </c>
    </row>
    <row r="160" spans="1:8" s="3" customFormat="1" x14ac:dyDescent="0.25">
      <c r="A160" s="3" t="s">
        <v>121</v>
      </c>
      <c r="B160" s="3" t="s">
        <v>122</v>
      </c>
      <c r="F160" s="3" t="s">
        <v>549</v>
      </c>
      <c r="G160" s="3">
        <v>0.1</v>
      </c>
      <c r="H160" s="3">
        <v>0.44</v>
      </c>
    </row>
    <row r="161" spans="1:8" s="3" customFormat="1" x14ac:dyDescent="0.25">
      <c r="A161" s="3" t="s">
        <v>121</v>
      </c>
      <c r="B161" s="3" t="s">
        <v>122</v>
      </c>
      <c r="F161" s="3" t="s">
        <v>547</v>
      </c>
      <c r="G161" s="3">
        <v>0.1</v>
      </c>
      <c r="H161" s="3">
        <v>0.41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7AB"/>
  </sheetPr>
  <dimension ref="A1:I13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2" customWidth="1"/>
    <col min="3" max="3" width="13" customWidth="1"/>
    <col min="4" max="4" width="12" customWidth="1"/>
    <col min="5" max="5" width="11" customWidth="1"/>
    <col min="6" max="6" width="14" customWidth="1"/>
    <col min="7" max="7" width="55" customWidth="1"/>
    <col min="8" max="8" width="11" customWidth="1"/>
    <col min="9" max="9" width="13" customWidth="1"/>
  </cols>
  <sheetData>
    <row r="1" ht="30" customHeight="1" spans="1:9" s="21" customFormat="1" x14ac:dyDescent="0.25">
      <c r="A1" s="46" t="s">
        <v>131</v>
      </c>
      <c r="B1" s="46" t="s">
        <v>530</v>
      </c>
      <c r="C1" s="46" t="s">
        <v>575</v>
      </c>
      <c r="D1" s="46" t="s">
        <v>576</v>
      </c>
      <c r="E1" s="46" t="s">
        <v>577</v>
      </c>
      <c r="F1" s="46" t="s">
        <v>578</v>
      </c>
      <c r="G1" s="46" t="s">
        <v>579</v>
      </c>
      <c r="H1" s="46" t="s">
        <v>580</v>
      </c>
      <c r="I1" s="46" t="s">
        <v>581</v>
      </c>
    </row>
    <row r="2" spans="1:7" s="42" customFormat="1" x14ac:dyDescent="0.25">
      <c r="A2" s="42" t="s">
        <v>442</v>
      </c>
      <c r="B2" s="42" t="s">
        <v>538</v>
      </c>
      <c r="C2" s="42">
        <v>6233.9</v>
      </c>
      <c r="D2" s="42">
        <v>1196.3</v>
      </c>
      <c r="E2" s="42">
        <v>19.2</v>
      </c>
      <c r="G2" s="42" t="s">
        <v>582</v>
      </c>
    </row>
    <row r="3" spans="1:9" s="3" customFormat="1" x14ac:dyDescent="0.25">
      <c r="A3" s="3" t="s">
        <v>269</v>
      </c>
      <c r="B3" s="3" t="s">
        <v>563</v>
      </c>
      <c r="C3" s="3">
        <v>1055.5</v>
      </c>
      <c r="D3" s="3">
        <v>110.2</v>
      </c>
      <c r="E3" s="3">
        <v>10.4</v>
      </c>
      <c r="F3" s="3" t="s">
        <v>583</v>
      </c>
      <c r="G3" s="3" t="s">
        <v>584</v>
      </c>
      <c r="H3" s="3">
        <v>24.6</v>
      </c>
      <c r="I3" s="3">
        <v>22.3</v>
      </c>
    </row>
    <row r="4" spans="1:9" s="3" customFormat="1" x14ac:dyDescent="0.25">
      <c r="A4" s="3" t="s">
        <v>269</v>
      </c>
      <c r="B4" s="3" t="s">
        <v>563</v>
      </c>
      <c r="F4" s="3" t="s">
        <v>585</v>
      </c>
      <c r="G4" s="3" t="s">
        <v>586</v>
      </c>
      <c r="H4" s="3">
        <v>24</v>
      </c>
      <c r="I4" s="3">
        <v>21.8</v>
      </c>
    </row>
    <row r="5" spans="1:9" s="3" customFormat="1" x14ac:dyDescent="0.25">
      <c r="A5" s="3" t="s">
        <v>269</v>
      </c>
      <c r="B5" s="3" t="s">
        <v>563</v>
      </c>
      <c r="F5" s="3" t="s">
        <v>587</v>
      </c>
      <c r="G5" s="3" t="s">
        <v>588</v>
      </c>
      <c r="H5" s="3">
        <v>20.4</v>
      </c>
      <c r="I5" s="3">
        <v>18.5</v>
      </c>
    </row>
    <row r="6" spans="1:9" s="3" customFormat="1" x14ac:dyDescent="0.25">
      <c r="A6" s="3" t="s">
        <v>269</v>
      </c>
      <c r="B6" s="3" t="s">
        <v>563</v>
      </c>
      <c r="F6" s="3" t="s">
        <v>589</v>
      </c>
      <c r="G6" s="3" t="s">
        <v>590</v>
      </c>
      <c r="H6" s="3">
        <v>5.2</v>
      </c>
      <c r="I6" s="3">
        <v>4.7</v>
      </c>
    </row>
    <row r="7" spans="1:9" s="3" customFormat="1" x14ac:dyDescent="0.25">
      <c r="A7" s="3" t="s">
        <v>269</v>
      </c>
      <c r="B7" s="3" t="s">
        <v>563</v>
      </c>
      <c r="F7" s="3" t="s">
        <v>591</v>
      </c>
      <c r="G7" s="3" t="s">
        <v>592</v>
      </c>
      <c r="H7" s="3">
        <v>3.6</v>
      </c>
      <c r="I7" s="3">
        <v>3.2</v>
      </c>
    </row>
    <row r="8" spans="1:9" s="3" customFormat="1" x14ac:dyDescent="0.25">
      <c r="A8" s="3" t="s">
        <v>269</v>
      </c>
      <c r="B8" s="3" t="s">
        <v>563</v>
      </c>
      <c r="F8" s="3" t="s">
        <v>593</v>
      </c>
      <c r="G8" s="3" t="s">
        <v>594</v>
      </c>
      <c r="H8" s="3">
        <v>3.4</v>
      </c>
      <c r="I8" s="3">
        <v>3.1</v>
      </c>
    </row>
    <row r="9" spans="1:9" s="3" customFormat="1" x14ac:dyDescent="0.25">
      <c r="A9" s="3" t="s">
        <v>269</v>
      </c>
      <c r="B9" s="3" t="s">
        <v>563</v>
      </c>
      <c r="F9" s="3" t="s">
        <v>595</v>
      </c>
      <c r="G9" s="3" t="s">
        <v>596</v>
      </c>
      <c r="H9" s="3">
        <v>3.1</v>
      </c>
      <c r="I9" s="3">
        <v>2.8</v>
      </c>
    </row>
    <row r="10" spans="1:9" s="3" customFormat="1" x14ac:dyDescent="0.25">
      <c r="A10" s="3" t="s">
        <v>147</v>
      </c>
      <c r="B10" s="3" t="s">
        <v>565</v>
      </c>
      <c r="C10" s="3">
        <v>149.2</v>
      </c>
      <c r="D10" s="3">
        <v>26.6</v>
      </c>
      <c r="E10" s="3">
        <v>17.8</v>
      </c>
      <c r="F10" s="3" t="s">
        <v>597</v>
      </c>
      <c r="G10" s="3" t="s">
        <v>598</v>
      </c>
      <c r="H10" s="3">
        <v>14</v>
      </c>
      <c r="I10" s="3">
        <v>52.4</v>
      </c>
    </row>
    <row r="11" spans="1:9" s="3" customFormat="1" x14ac:dyDescent="0.25">
      <c r="A11" s="3" t="s">
        <v>147</v>
      </c>
      <c r="B11" s="3" t="s">
        <v>565</v>
      </c>
      <c r="F11" s="3" t="s">
        <v>583</v>
      </c>
      <c r="G11" s="3" t="s">
        <v>584</v>
      </c>
      <c r="H11" s="3">
        <v>4.4</v>
      </c>
      <c r="I11" s="3">
        <v>16.7</v>
      </c>
    </row>
    <row r="12" spans="1:9" s="3" customFormat="1" x14ac:dyDescent="0.25">
      <c r="A12" s="3" t="s">
        <v>147</v>
      </c>
      <c r="B12" s="3" t="s">
        <v>565</v>
      </c>
      <c r="F12" s="3" t="s">
        <v>599</v>
      </c>
      <c r="G12" s="3" t="s">
        <v>600</v>
      </c>
      <c r="H12" s="3">
        <v>1.7</v>
      </c>
      <c r="I12" s="3">
        <v>6.5</v>
      </c>
    </row>
    <row r="13" spans="1:9" s="3" customFormat="1" x14ac:dyDescent="0.25">
      <c r="A13" s="3" t="s">
        <v>147</v>
      </c>
      <c r="B13" s="3" t="s">
        <v>565</v>
      </c>
      <c r="F13" s="3" t="s">
        <v>589</v>
      </c>
      <c r="G13" s="3" t="s">
        <v>590</v>
      </c>
      <c r="H13" s="3">
        <v>1.1</v>
      </c>
      <c r="I13" s="3">
        <v>4</v>
      </c>
    </row>
    <row r="14" spans="1:9" s="3" customFormat="1" x14ac:dyDescent="0.25">
      <c r="A14" s="3" t="s">
        <v>147</v>
      </c>
      <c r="B14" s="3" t="s">
        <v>565</v>
      </c>
      <c r="F14" s="3" t="s">
        <v>601</v>
      </c>
      <c r="G14" s="3" t="s">
        <v>602</v>
      </c>
      <c r="H14" s="3">
        <v>1</v>
      </c>
      <c r="I14" s="3">
        <v>3.7</v>
      </c>
    </row>
    <row r="15" spans="1:9" s="3" customFormat="1" x14ac:dyDescent="0.25">
      <c r="A15" s="3" t="s">
        <v>147</v>
      </c>
      <c r="B15" s="3" t="s">
        <v>565</v>
      </c>
      <c r="F15" s="3" t="s">
        <v>595</v>
      </c>
      <c r="G15" s="3" t="s">
        <v>596</v>
      </c>
      <c r="H15" s="3">
        <v>0.6</v>
      </c>
      <c r="I15" s="3">
        <v>2.3</v>
      </c>
    </row>
    <row r="16" spans="1:9" s="3" customFormat="1" x14ac:dyDescent="0.25">
      <c r="A16" s="3" t="s">
        <v>147</v>
      </c>
      <c r="B16" s="3" t="s">
        <v>565</v>
      </c>
      <c r="F16" s="3" t="s">
        <v>603</v>
      </c>
      <c r="G16" s="3" t="s">
        <v>604</v>
      </c>
      <c r="H16" s="3">
        <v>0.4</v>
      </c>
      <c r="I16" s="3">
        <v>1.6</v>
      </c>
    </row>
    <row r="17" spans="1:9" s="3" customFormat="1" x14ac:dyDescent="0.25">
      <c r="A17" s="3" t="s">
        <v>87</v>
      </c>
      <c r="B17" s="3" t="s">
        <v>88</v>
      </c>
      <c r="C17" s="3">
        <v>122.3</v>
      </c>
      <c r="D17" s="3">
        <v>11.7</v>
      </c>
      <c r="E17" s="3">
        <v>9.6</v>
      </c>
      <c r="F17" s="3" t="s">
        <v>605</v>
      </c>
      <c r="G17" s="3" t="s">
        <v>606</v>
      </c>
      <c r="H17" s="3">
        <v>4</v>
      </c>
      <c r="I17" s="3">
        <v>34.6</v>
      </c>
    </row>
    <row r="18" spans="1:9" s="3" customFormat="1" x14ac:dyDescent="0.25">
      <c r="A18" s="3" t="s">
        <v>87</v>
      </c>
      <c r="B18" s="3" t="s">
        <v>88</v>
      </c>
      <c r="F18" s="3" t="s">
        <v>583</v>
      </c>
      <c r="G18" s="3" t="s">
        <v>584</v>
      </c>
      <c r="H18" s="3">
        <v>2</v>
      </c>
      <c r="I18" s="3">
        <v>16.9</v>
      </c>
    </row>
    <row r="19" spans="1:9" s="3" customFormat="1" x14ac:dyDescent="0.25">
      <c r="A19" s="3" t="s">
        <v>87</v>
      </c>
      <c r="B19" s="3" t="s">
        <v>88</v>
      </c>
      <c r="F19" s="3" t="s">
        <v>601</v>
      </c>
      <c r="G19" s="3" t="s">
        <v>602</v>
      </c>
      <c r="H19" s="3">
        <v>1</v>
      </c>
      <c r="I19" s="3">
        <v>8.2</v>
      </c>
    </row>
    <row r="20" spans="1:9" s="3" customFormat="1" x14ac:dyDescent="0.25">
      <c r="A20" s="3" t="s">
        <v>87</v>
      </c>
      <c r="B20" s="3" t="s">
        <v>88</v>
      </c>
      <c r="F20" s="3" t="s">
        <v>599</v>
      </c>
      <c r="G20" s="3" t="s">
        <v>600</v>
      </c>
      <c r="H20" s="3">
        <v>0.7</v>
      </c>
      <c r="I20" s="3">
        <v>6.1</v>
      </c>
    </row>
    <row r="21" spans="1:9" s="3" customFormat="1" x14ac:dyDescent="0.25">
      <c r="A21" s="3" t="s">
        <v>87</v>
      </c>
      <c r="B21" s="3" t="s">
        <v>88</v>
      </c>
      <c r="F21" s="3" t="s">
        <v>589</v>
      </c>
      <c r="G21" s="3" t="s">
        <v>590</v>
      </c>
      <c r="H21" s="3">
        <v>0.6</v>
      </c>
      <c r="I21" s="3">
        <v>4.9</v>
      </c>
    </row>
    <row r="22" spans="1:9" s="3" customFormat="1" x14ac:dyDescent="0.25">
      <c r="A22" s="3" t="s">
        <v>87</v>
      </c>
      <c r="B22" s="3" t="s">
        <v>88</v>
      </c>
      <c r="F22" s="3" t="s">
        <v>607</v>
      </c>
      <c r="G22" s="3" t="s">
        <v>608</v>
      </c>
      <c r="H22" s="3">
        <v>0.6</v>
      </c>
      <c r="I22" s="3">
        <v>4.8</v>
      </c>
    </row>
    <row r="23" spans="1:9" s="3" customFormat="1" x14ac:dyDescent="0.25">
      <c r="A23" s="3" t="s">
        <v>87</v>
      </c>
      <c r="B23" s="3" t="s">
        <v>88</v>
      </c>
      <c r="F23" s="3" t="s">
        <v>609</v>
      </c>
      <c r="G23" s="3" t="s">
        <v>610</v>
      </c>
      <c r="H23" s="3">
        <v>0.4</v>
      </c>
      <c r="I23" s="3">
        <v>3.2</v>
      </c>
    </row>
    <row r="24" spans="1:9" s="3" customFormat="1" x14ac:dyDescent="0.25">
      <c r="A24" s="3" t="s">
        <v>89</v>
      </c>
      <c r="B24" s="3" t="s">
        <v>90</v>
      </c>
      <c r="C24" s="3">
        <v>166.7</v>
      </c>
      <c r="D24" s="3">
        <v>19.4</v>
      </c>
      <c r="E24" s="3">
        <v>11.7</v>
      </c>
      <c r="F24" s="3" t="s">
        <v>611</v>
      </c>
      <c r="G24" s="3" t="s">
        <v>612</v>
      </c>
      <c r="H24" s="3">
        <v>6.1</v>
      </c>
      <c r="I24" s="3">
        <v>31.6</v>
      </c>
    </row>
    <row r="25" spans="1:9" s="3" customFormat="1" x14ac:dyDescent="0.25">
      <c r="A25" s="3" t="s">
        <v>89</v>
      </c>
      <c r="B25" s="3" t="s">
        <v>90</v>
      </c>
      <c r="F25" s="3" t="s">
        <v>583</v>
      </c>
      <c r="G25" s="3" t="s">
        <v>584</v>
      </c>
      <c r="H25" s="3">
        <v>2.3</v>
      </c>
      <c r="I25" s="3">
        <v>12</v>
      </c>
    </row>
    <row r="26" spans="1:9" s="3" customFormat="1" x14ac:dyDescent="0.25">
      <c r="A26" s="3" t="s">
        <v>89</v>
      </c>
      <c r="B26" s="3" t="s">
        <v>90</v>
      </c>
      <c r="F26" s="3" t="s">
        <v>599</v>
      </c>
      <c r="G26" s="3" t="s">
        <v>600</v>
      </c>
      <c r="H26" s="3">
        <v>1.9</v>
      </c>
      <c r="I26" s="3">
        <v>9.6</v>
      </c>
    </row>
    <row r="27" spans="1:9" s="3" customFormat="1" x14ac:dyDescent="0.25">
      <c r="A27" s="3" t="s">
        <v>89</v>
      </c>
      <c r="B27" s="3" t="s">
        <v>90</v>
      </c>
      <c r="F27" s="3" t="s">
        <v>613</v>
      </c>
      <c r="G27" s="3" t="s">
        <v>318</v>
      </c>
      <c r="H27" s="3">
        <v>1.6</v>
      </c>
      <c r="I27" s="3">
        <v>8.5</v>
      </c>
    </row>
    <row r="28" spans="1:9" s="3" customFormat="1" x14ac:dyDescent="0.25">
      <c r="A28" s="3" t="s">
        <v>89</v>
      </c>
      <c r="B28" s="3" t="s">
        <v>90</v>
      </c>
      <c r="F28" s="3" t="s">
        <v>601</v>
      </c>
      <c r="G28" s="3" t="s">
        <v>602</v>
      </c>
      <c r="H28" s="3">
        <v>1.1</v>
      </c>
      <c r="I28" s="3">
        <v>5.8</v>
      </c>
    </row>
    <row r="29" spans="1:9" s="3" customFormat="1" x14ac:dyDescent="0.25">
      <c r="A29" s="3" t="s">
        <v>89</v>
      </c>
      <c r="B29" s="3" t="s">
        <v>90</v>
      </c>
      <c r="F29" s="3" t="s">
        <v>589</v>
      </c>
      <c r="G29" s="3" t="s">
        <v>590</v>
      </c>
      <c r="H29" s="3">
        <v>1.1</v>
      </c>
      <c r="I29" s="3">
        <v>5.6</v>
      </c>
    </row>
    <row r="30" spans="1:9" s="3" customFormat="1" x14ac:dyDescent="0.25">
      <c r="A30" s="3" t="s">
        <v>89</v>
      </c>
      <c r="B30" s="3" t="s">
        <v>90</v>
      </c>
      <c r="F30" s="3" t="s">
        <v>591</v>
      </c>
      <c r="G30" s="3" t="s">
        <v>592</v>
      </c>
      <c r="H30" s="3">
        <v>0.6</v>
      </c>
      <c r="I30" s="3">
        <v>2.9</v>
      </c>
    </row>
    <row r="31" spans="1:9" s="3" customFormat="1" x14ac:dyDescent="0.25">
      <c r="A31" s="3" t="s">
        <v>91</v>
      </c>
      <c r="B31" s="3" t="s">
        <v>92</v>
      </c>
      <c r="C31" s="3">
        <v>43.6</v>
      </c>
      <c r="D31" s="3">
        <v>5.4</v>
      </c>
      <c r="E31" s="3">
        <v>12.4</v>
      </c>
      <c r="F31" s="3" t="s">
        <v>611</v>
      </c>
      <c r="G31" s="3" t="s">
        <v>612</v>
      </c>
      <c r="H31" s="3">
        <v>1.1</v>
      </c>
      <c r="I31" s="3">
        <v>19.8</v>
      </c>
    </row>
    <row r="32" spans="1:9" s="3" customFormat="1" x14ac:dyDescent="0.25">
      <c r="A32" s="3" t="s">
        <v>91</v>
      </c>
      <c r="B32" s="3" t="s">
        <v>92</v>
      </c>
      <c r="F32" s="3" t="s">
        <v>601</v>
      </c>
      <c r="G32" s="3" t="s">
        <v>602</v>
      </c>
      <c r="H32" s="3">
        <v>0.9</v>
      </c>
      <c r="I32" s="3">
        <v>17</v>
      </c>
    </row>
    <row r="33" spans="1:9" s="3" customFormat="1" x14ac:dyDescent="0.25">
      <c r="A33" s="3" t="s">
        <v>91</v>
      </c>
      <c r="B33" s="3" t="s">
        <v>92</v>
      </c>
      <c r="F33" s="3" t="s">
        <v>614</v>
      </c>
      <c r="G33" s="3" t="s">
        <v>615</v>
      </c>
      <c r="H33" s="3">
        <v>0.7</v>
      </c>
      <c r="I33" s="3">
        <v>12.1</v>
      </c>
    </row>
    <row r="34" spans="1:9" s="3" customFormat="1" x14ac:dyDescent="0.25">
      <c r="A34" s="3" t="s">
        <v>91</v>
      </c>
      <c r="B34" s="3" t="s">
        <v>92</v>
      </c>
      <c r="F34" s="3" t="s">
        <v>583</v>
      </c>
      <c r="G34" s="3" t="s">
        <v>584</v>
      </c>
      <c r="H34" s="3">
        <v>0.4</v>
      </c>
      <c r="I34" s="3">
        <v>7.9</v>
      </c>
    </row>
    <row r="35" spans="1:9" s="3" customFormat="1" x14ac:dyDescent="0.25">
      <c r="A35" s="3" t="s">
        <v>91</v>
      </c>
      <c r="B35" s="3" t="s">
        <v>92</v>
      </c>
      <c r="F35" s="3" t="s">
        <v>599</v>
      </c>
      <c r="G35" s="3" t="s">
        <v>600</v>
      </c>
      <c r="H35" s="3">
        <v>0.4</v>
      </c>
      <c r="I35" s="3">
        <v>7.5</v>
      </c>
    </row>
    <row r="36" spans="1:9" s="3" customFormat="1" x14ac:dyDescent="0.25">
      <c r="A36" s="3" t="s">
        <v>91</v>
      </c>
      <c r="B36" s="3" t="s">
        <v>92</v>
      </c>
      <c r="F36" s="3" t="s">
        <v>597</v>
      </c>
      <c r="G36" s="3" t="s">
        <v>598</v>
      </c>
      <c r="H36" s="3">
        <v>0.2</v>
      </c>
      <c r="I36" s="3">
        <v>4.1</v>
      </c>
    </row>
    <row r="37" spans="1:9" s="3" customFormat="1" x14ac:dyDescent="0.25">
      <c r="A37" s="3" t="s">
        <v>91</v>
      </c>
      <c r="B37" s="3" t="s">
        <v>92</v>
      </c>
      <c r="F37" s="3" t="s">
        <v>603</v>
      </c>
      <c r="G37" s="3" t="s">
        <v>604</v>
      </c>
      <c r="H37" s="3">
        <v>0.2</v>
      </c>
      <c r="I37" s="3">
        <v>3.2</v>
      </c>
    </row>
    <row r="38" spans="1:9" s="3" customFormat="1" x14ac:dyDescent="0.25">
      <c r="A38" s="3" t="s">
        <v>93</v>
      </c>
      <c r="B38" s="3" t="s">
        <v>94</v>
      </c>
      <c r="C38" s="3">
        <v>477.4</v>
      </c>
      <c r="D38" s="3">
        <v>302.7</v>
      </c>
      <c r="E38" s="3">
        <v>63.4</v>
      </c>
      <c r="F38" s="3" t="s">
        <v>613</v>
      </c>
      <c r="G38" s="3" t="s">
        <v>318</v>
      </c>
      <c r="H38" s="3">
        <v>266.3</v>
      </c>
      <c r="I38" s="3">
        <v>88</v>
      </c>
    </row>
    <row r="39" spans="1:9" s="3" customFormat="1" x14ac:dyDescent="0.25">
      <c r="A39" s="3" t="s">
        <v>93</v>
      </c>
      <c r="B39" s="3" t="s">
        <v>94</v>
      </c>
      <c r="F39" s="3" t="s">
        <v>589</v>
      </c>
      <c r="G39" s="3" t="s">
        <v>590</v>
      </c>
      <c r="H39" s="3">
        <v>12.7</v>
      </c>
      <c r="I39" s="3">
        <v>4.2</v>
      </c>
    </row>
    <row r="40" spans="1:9" s="3" customFormat="1" x14ac:dyDescent="0.25">
      <c r="A40" s="3" t="s">
        <v>93</v>
      </c>
      <c r="B40" s="3" t="s">
        <v>94</v>
      </c>
      <c r="F40" s="3" t="s">
        <v>616</v>
      </c>
      <c r="G40" s="3" t="s">
        <v>617</v>
      </c>
      <c r="H40" s="3">
        <v>6.3</v>
      </c>
      <c r="I40" s="3">
        <v>2.1</v>
      </c>
    </row>
    <row r="41" spans="1:9" s="3" customFormat="1" x14ac:dyDescent="0.25">
      <c r="A41" s="3" t="s">
        <v>93</v>
      </c>
      <c r="B41" s="3" t="s">
        <v>94</v>
      </c>
      <c r="F41" s="3" t="s">
        <v>618</v>
      </c>
      <c r="G41" s="3" t="s">
        <v>619</v>
      </c>
      <c r="H41" s="3">
        <v>3.8</v>
      </c>
      <c r="I41" s="3">
        <v>1.3</v>
      </c>
    </row>
    <row r="42" spans="1:9" s="3" customFormat="1" x14ac:dyDescent="0.25">
      <c r="A42" s="3" t="s">
        <v>93</v>
      </c>
      <c r="B42" s="3" t="s">
        <v>94</v>
      </c>
      <c r="F42" s="3" t="s">
        <v>599</v>
      </c>
      <c r="G42" s="3" t="s">
        <v>600</v>
      </c>
      <c r="H42" s="3">
        <v>3.2</v>
      </c>
      <c r="I42" s="3">
        <v>1</v>
      </c>
    </row>
    <row r="43" spans="1:9" s="3" customFormat="1" x14ac:dyDescent="0.25">
      <c r="A43" s="3" t="s">
        <v>93</v>
      </c>
      <c r="B43" s="3" t="s">
        <v>94</v>
      </c>
      <c r="F43" s="3" t="s">
        <v>583</v>
      </c>
      <c r="G43" s="3" t="s">
        <v>584</v>
      </c>
      <c r="H43" s="3">
        <v>3.1</v>
      </c>
      <c r="I43" s="3">
        <v>1</v>
      </c>
    </row>
    <row r="44" spans="1:9" s="3" customFormat="1" x14ac:dyDescent="0.25">
      <c r="A44" s="3" t="s">
        <v>93</v>
      </c>
      <c r="B44" s="3" t="s">
        <v>94</v>
      </c>
      <c r="F44" s="3" t="s">
        <v>601</v>
      </c>
      <c r="G44" s="3" t="s">
        <v>602</v>
      </c>
      <c r="H44" s="3">
        <v>1.4</v>
      </c>
      <c r="I44" s="3">
        <v>0.5</v>
      </c>
    </row>
    <row r="45" spans="1:9" s="3" customFormat="1" x14ac:dyDescent="0.25">
      <c r="A45" s="3" t="s">
        <v>95</v>
      </c>
      <c r="B45" s="3" t="s">
        <v>96</v>
      </c>
      <c r="C45" s="3">
        <v>479.9</v>
      </c>
      <c r="D45" s="3">
        <v>95.2</v>
      </c>
      <c r="E45" s="3">
        <v>19.8</v>
      </c>
      <c r="F45" s="3" t="s">
        <v>599</v>
      </c>
      <c r="G45" s="3" t="s">
        <v>600</v>
      </c>
      <c r="H45" s="3">
        <v>40.7</v>
      </c>
      <c r="I45" s="3">
        <v>42.8</v>
      </c>
    </row>
    <row r="46" spans="1:9" s="3" customFormat="1" x14ac:dyDescent="0.25">
      <c r="A46" s="3" t="s">
        <v>95</v>
      </c>
      <c r="B46" s="3" t="s">
        <v>96</v>
      </c>
      <c r="F46" s="3" t="s">
        <v>613</v>
      </c>
      <c r="G46" s="3" t="s">
        <v>318</v>
      </c>
      <c r="H46" s="3">
        <v>13.3</v>
      </c>
      <c r="I46" s="3">
        <v>14</v>
      </c>
    </row>
    <row r="47" spans="1:9" s="3" customFormat="1" x14ac:dyDescent="0.25">
      <c r="A47" s="3" t="s">
        <v>95</v>
      </c>
      <c r="B47" s="3" t="s">
        <v>96</v>
      </c>
      <c r="F47" s="3" t="s">
        <v>583</v>
      </c>
      <c r="G47" s="3" t="s">
        <v>584</v>
      </c>
      <c r="H47" s="3">
        <v>9.2</v>
      </c>
      <c r="I47" s="3">
        <v>9.7</v>
      </c>
    </row>
    <row r="48" spans="1:9" s="3" customFormat="1" x14ac:dyDescent="0.25">
      <c r="A48" s="3" t="s">
        <v>95</v>
      </c>
      <c r="B48" s="3" t="s">
        <v>96</v>
      </c>
      <c r="F48" s="3" t="s">
        <v>616</v>
      </c>
      <c r="G48" s="3" t="s">
        <v>617</v>
      </c>
      <c r="H48" s="3">
        <v>6.5</v>
      </c>
      <c r="I48" s="3">
        <v>6.8</v>
      </c>
    </row>
    <row r="49" spans="1:9" s="3" customFormat="1" x14ac:dyDescent="0.25">
      <c r="A49" s="3" t="s">
        <v>95</v>
      </c>
      <c r="B49" s="3" t="s">
        <v>96</v>
      </c>
      <c r="F49" s="3" t="s">
        <v>589</v>
      </c>
      <c r="G49" s="3" t="s">
        <v>590</v>
      </c>
      <c r="H49" s="3">
        <v>4.3</v>
      </c>
      <c r="I49" s="3">
        <v>4.5</v>
      </c>
    </row>
    <row r="50" spans="1:9" s="3" customFormat="1" x14ac:dyDescent="0.25">
      <c r="A50" s="3" t="s">
        <v>95</v>
      </c>
      <c r="B50" s="3" t="s">
        <v>96</v>
      </c>
      <c r="F50" s="3" t="s">
        <v>603</v>
      </c>
      <c r="G50" s="3" t="s">
        <v>604</v>
      </c>
      <c r="H50" s="3">
        <v>1.9</v>
      </c>
      <c r="I50" s="3">
        <v>2</v>
      </c>
    </row>
    <row r="51" spans="1:9" s="3" customFormat="1" x14ac:dyDescent="0.25">
      <c r="A51" s="3" t="s">
        <v>95</v>
      </c>
      <c r="B51" s="3" t="s">
        <v>96</v>
      </c>
      <c r="F51" s="3" t="s">
        <v>595</v>
      </c>
      <c r="G51" s="3" t="s">
        <v>596</v>
      </c>
      <c r="H51" s="3">
        <v>1.8</v>
      </c>
      <c r="I51" s="3">
        <v>1.9</v>
      </c>
    </row>
    <row r="52" spans="1:9" s="3" customFormat="1" x14ac:dyDescent="0.25">
      <c r="A52" s="3" t="s">
        <v>97</v>
      </c>
      <c r="B52" s="3" t="s">
        <v>98</v>
      </c>
      <c r="C52" s="3">
        <v>198.1</v>
      </c>
      <c r="D52" s="3">
        <v>58.1</v>
      </c>
      <c r="E52" s="3">
        <v>29.3</v>
      </c>
      <c r="F52" s="3" t="s">
        <v>620</v>
      </c>
      <c r="G52" s="3" t="s">
        <v>621</v>
      </c>
      <c r="H52" s="3">
        <v>17.5</v>
      </c>
      <c r="I52" s="3">
        <v>30.2</v>
      </c>
    </row>
    <row r="53" spans="1:9" s="3" customFormat="1" x14ac:dyDescent="0.25">
      <c r="A53" s="3" t="s">
        <v>97</v>
      </c>
      <c r="B53" s="3" t="s">
        <v>98</v>
      </c>
      <c r="F53" s="3" t="s">
        <v>583</v>
      </c>
      <c r="G53" s="3" t="s">
        <v>584</v>
      </c>
      <c r="H53" s="3">
        <v>10.4</v>
      </c>
      <c r="I53" s="3">
        <v>17.9</v>
      </c>
    </row>
    <row r="54" spans="1:9" s="3" customFormat="1" x14ac:dyDescent="0.25">
      <c r="A54" s="3" t="s">
        <v>97</v>
      </c>
      <c r="B54" s="3" t="s">
        <v>98</v>
      </c>
      <c r="F54" s="3" t="s">
        <v>599</v>
      </c>
      <c r="G54" s="3" t="s">
        <v>600</v>
      </c>
      <c r="H54" s="3">
        <v>7.8</v>
      </c>
      <c r="I54" s="3">
        <v>13.5</v>
      </c>
    </row>
    <row r="55" spans="1:9" s="3" customFormat="1" x14ac:dyDescent="0.25">
      <c r="A55" s="3" t="s">
        <v>97</v>
      </c>
      <c r="B55" s="3" t="s">
        <v>98</v>
      </c>
      <c r="F55" s="3" t="s">
        <v>622</v>
      </c>
      <c r="G55" s="3" t="s">
        <v>623</v>
      </c>
      <c r="H55" s="3">
        <v>4.4</v>
      </c>
      <c r="I55" s="3">
        <v>7.6</v>
      </c>
    </row>
    <row r="56" spans="1:9" s="3" customFormat="1" x14ac:dyDescent="0.25">
      <c r="A56" s="3" t="s">
        <v>97</v>
      </c>
      <c r="B56" s="3" t="s">
        <v>98</v>
      </c>
      <c r="F56" s="3" t="s">
        <v>591</v>
      </c>
      <c r="G56" s="3" t="s">
        <v>592</v>
      </c>
      <c r="H56" s="3">
        <v>1.8</v>
      </c>
      <c r="I56" s="3">
        <v>3</v>
      </c>
    </row>
    <row r="57" spans="1:9" s="3" customFormat="1" x14ac:dyDescent="0.25">
      <c r="A57" s="3" t="s">
        <v>97</v>
      </c>
      <c r="B57" s="3" t="s">
        <v>98</v>
      </c>
      <c r="F57" s="3" t="s">
        <v>603</v>
      </c>
      <c r="G57" s="3" t="s">
        <v>604</v>
      </c>
      <c r="H57" s="3">
        <v>1.7</v>
      </c>
      <c r="I57" s="3">
        <v>2.9</v>
      </c>
    </row>
    <row r="58" spans="1:9" s="3" customFormat="1" x14ac:dyDescent="0.25">
      <c r="A58" s="3" t="s">
        <v>97</v>
      </c>
      <c r="B58" s="3" t="s">
        <v>98</v>
      </c>
      <c r="F58" s="3" t="s">
        <v>624</v>
      </c>
      <c r="G58" s="3" t="s">
        <v>625</v>
      </c>
      <c r="H58" s="3">
        <v>1.5</v>
      </c>
      <c r="I58" s="3">
        <v>2.6</v>
      </c>
    </row>
    <row r="59" spans="1:9" s="3" customFormat="1" x14ac:dyDescent="0.25">
      <c r="A59" s="3" t="s">
        <v>99</v>
      </c>
      <c r="B59" s="3" t="s">
        <v>100</v>
      </c>
      <c r="C59" s="3">
        <v>244.2</v>
      </c>
      <c r="D59" s="3">
        <v>40.9</v>
      </c>
      <c r="E59" s="3">
        <v>16.7</v>
      </c>
      <c r="F59" s="3" t="s">
        <v>599</v>
      </c>
      <c r="G59" s="3" t="s">
        <v>600</v>
      </c>
      <c r="H59" s="3">
        <v>14.6</v>
      </c>
      <c r="I59" s="3">
        <v>35.8</v>
      </c>
    </row>
    <row r="60" spans="1:9" s="3" customFormat="1" x14ac:dyDescent="0.25">
      <c r="A60" s="3" t="s">
        <v>99</v>
      </c>
      <c r="B60" s="3" t="s">
        <v>100</v>
      </c>
      <c r="F60" s="3" t="s">
        <v>591</v>
      </c>
      <c r="G60" s="3" t="s">
        <v>592</v>
      </c>
      <c r="H60" s="3">
        <v>7</v>
      </c>
      <c r="I60" s="3">
        <v>17.2</v>
      </c>
    </row>
    <row r="61" spans="1:9" s="3" customFormat="1" x14ac:dyDescent="0.25">
      <c r="A61" s="3" t="s">
        <v>99</v>
      </c>
      <c r="B61" s="3" t="s">
        <v>100</v>
      </c>
      <c r="F61" s="3" t="s">
        <v>583</v>
      </c>
      <c r="G61" s="3" t="s">
        <v>584</v>
      </c>
      <c r="H61" s="3">
        <v>5</v>
      </c>
      <c r="I61" s="3">
        <v>12.3</v>
      </c>
    </row>
    <row r="62" spans="1:9" s="3" customFormat="1" x14ac:dyDescent="0.25">
      <c r="A62" s="3" t="s">
        <v>99</v>
      </c>
      <c r="B62" s="3" t="s">
        <v>100</v>
      </c>
      <c r="F62" s="3" t="s">
        <v>589</v>
      </c>
      <c r="G62" s="3" t="s">
        <v>590</v>
      </c>
      <c r="H62" s="3">
        <v>2.1</v>
      </c>
      <c r="I62" s="3">
        <v>5</v>
      </c>
    </row>
    <row r="63" spans="1:9" s="3" customFormat="1" x14ac:dyDescent="0.25">
      <c r="A63" s="3" t="s">
        <v>99</v>
      </c>
      <c r="B63" s="3" t="s">
        <v>100</v>
      </c>
      <c r="F63" s="3" t="s">
        <v>601</v>
      </c>
      <c r="G63" s="3" t="s">
        <v>602</v>
      </c>
      <c r="H63" s="3">
        <v>1.4</v>
      </c>
      <c r="I63" s="3">
        <v>3.3</v>
      </c>
    </row>
    <row r="64" spans="1:9" s="3" customFormat="1" x14ac:dyDescent="0.25">
      <c r="A64" s="3" t="s">
        <v>99</v>
      </c>
      <c r="B64" s="3" t="s">
        <v>100</v>
      </c>
      <c r="F64" s="3" t="s">
        <v>597</v>
      </c>
      <c r="G64" s="3" t="s">
        <v>598</v>
      </c>
      <c r="H64" s="3">
        <v>1.3</v>
      </c>
      <c r="I64" s="3">
        <v>3.2</v>
      </c>
    </row>
    <row r="65" spans="1:9" s="3" customFormat="1" x14ac:dyDescent="0.25">
      <c r="A65" s="3" t="s">
        <v>99</v>
      </c>
      <c r="B65" s="3" t="s">
        <v>100</v>
      </c>
      <c r="F65" s="3" t="s">
        <v>595</v>
      </c>
      <c r="G65" s="3" t="s">
        <v>596</v>
      </c>
      <c r="H65" s="3">
        <v>1.2</v>
      </c>
      <c r="I65" s="3">
        <v>2.8</v>
      </c>
    </row>
    <row r="66" spans="1:9" s="3" customFormat="1" x14ac:dyDescent="0.25">
      <c r="A66" s="3" t="s">
        <v>101</v>
      </c>
      <c r="B66" s="3" t="s">
        <v>102</v>
      </c>
      <c r="C66" s="3">
        <v>177.5</v>
      </c>
      <c r="D66" s="3">
        <v>22.7</v>
      </c>
      <c r="E66" s="3">
        <v>12.8</v>
      </c>
      <c r="F66" s="3" t="s">
        <v>613</v>
      </c>
      <c r="G66" s="3" t="s">
        <v>318</v>
      </c>
      <c r="H66" s="3">
        <v>5.8</v>
      </c>
      <c r="I66" s="3">
        <v>25.7</v>
      </c>
    </row>
    <row r="67" spans="1:9" s="3" customFormat="1" x14ac:dyDescent="0.25">
      <c r="A67" s="3" t="s">
        <v>101</v>
      </c>
      <c r="B67" s="3" t="s">
        <v>102</v>
      </c>
      <c r="F67" s="3" t="s">
        <v>626</v>
      </c>
      <c r="G67" s="3" t="s">
        <v>627</v>
      </c>
      <c r="H67" s="3">
        <v>3.7</v>
      </c>
      <c r="I67" s="3">
        <v>16.5</v>
      </c>
    </row>
    <row r="68" spans="1:9" s="3" customFormat="1" x14ac:dyDescent="0.25">
      <c r="A68" s="3" t="s">
        <v>101</v>
      </c>
      <c r="B68" s="3" t="s">
        <v>102</v>
      </c>
      <c r="F68" s="3" t="s">
        <v>583</v>
      </c>
      <c r="G68" s="3" t="s">
        <v>584</v>
      </c>
      <c r="H68" s="3">
        <v>2.7</v>
      </c>
      <c r="I68" s="3">
        <v>11.8</v>
      </c>
    </row>
    <row r="69" spans="1:9" s="3" customFormat="1" x14ac:dyDescent="0.25">
      <c r="A69" s="3" t="s">
        <v>101</v>
      </c>
      <c r="B69" s="3" t="s">
        <v>102</v>
      </c>
      <c r="F69" s="3" t="s">
        <v>599</v>
      </c>
      <c r="G69" s="3" t="s">
        <v>600</v>
      </c>
      <c r="H69" s="3">
        <v>1.5</v>
      </c>
      <c r="I69" s="3">
        <v>6.5</v>
      </c>
    </row>
    <row r="70" spans="1:9" s="3" customFormat="1" x14ac:dyDescent="0.25">
      <c r="A70" s="3" t="s">
        <v>101</v>
      </c>
      <c r="B70" s="3" t="s">
        <v>102</v>
      </c>
      <c r="F70" s="3" t="s">
        <v>589</v>
      </c>
      <c r="G70" s="3" t="s">
        <v>590</v>
      </c>
      <c r="H70" s="3">
        <v>1.4</v>
      </c>
      <c r="I70" s="3">
        <v>6</v>
      </c>
    </row>
    <row r="71" spans="1:9" s="3" customFormat="1" x14ac:dyDescent="0.25">
      <c r="A71" s="3" t="s">
        <v>101</v>
      </c>
      <c r="B71" s="3" t="s">
        <v>102</v>
      </c>
      <c r="F71" s="3" t="s">
        <v>601</v>
      </c>
      <c r="G71" s="3" t="s">
        <v>602</v>
      </c>
      <c r="H71" s="3">
        <v>1.1</v>
      </c>
      <c r="I71" s="3">
        <v>5</v>
      </c>
    </row>
    <row r="72" spans="1:9" s="3" customFormat="1" x14ac:dyDescent="0.25">
      <c r="A72" s="3" t="s">
        <v>101</v>
      </c>
      <c r="B72" s="3" t="s">
        <v>102</v>
      </c>
      <c r="F72" s="3" t="s">
        <v>616</v>
      </c>
      <c r="G72" s="3" t="s">
        <v>617</v>
      </c>
      <c r="H72" s="3">
        <v>0.7</v>
      </c>
      <c r="I72" s="3">
        <v>3.3</v>
      </c>
    </row>
    <row r="73" spans="1:9" s="3" customFormat="1" x14ac:dyDescent="0.25">
      <c r="A73" s="3" t="s">
        <v>103</v>
      </c>
      <c r="B73" s="3" t="s">
        <v>104</v>
      </c>
      <c r="C73" s="3">
        <v>414.2</v>
      </c>
      <c r="D73" s="3">
        <v>87.6</v>
      </c>
      <c r="E73" s="3">
        <v>21.2</v>
      </c>
      <c r="F73" s="3" t="s">
        <v>613</v>
      </c>
      <c r="G73" s="3" t="s">
        <v>318</v>
      </c>
      <c r="H73" s="3">
        <v>35.7</v>
      </c>
      <c r="I73" s="3">
        <v>40.7</v>
      </c>
    </row>
    <row r="74" spans="1:9" s="3" customFormat="1" x14ac:dyDescent="0.25">
      <c r="A74" s="3" t="s">
        <v>103</v>
      </c>
      <c r="B74" s="3" t="s">
        <v>104</v>
      </c>
      <c r="F74" s="3" t="s">
        <v>628</v>
      </c>
      <c r="G74" s="3" t="s">
        <v>104</v>
      </c>
      <c r="H74" s="3">
        <v>27.9</v>
      </c>
      <c r="I74" s="3">
        <v>31.8</v>
      </c>
    </row>
    <row r="75" spans="1:9" s="3" customFormat="1" x14ac:dyDescent="0.25">
      <c r="A75" s="3" t="s">
        <v>103</v>
      </c>
      <c r="B75" s="3" t="s">
        <v>104</v>
      </c>
      <c r="F75" s="3" t="s">
        <v>589</v>
      </c>
      <c r="G75" s="3" t="s">
        <v>590</v>
      </c>
      <c r="H75" s="3">
        <v>5.1</v>
      </c>
      <c r="I75" s="3">
        <v>5.8</v>
      </c>
    </row>
    <row r="76" spans="1:9" s="3" customFormat="1" x14ac:dyDescent="0.25">
      <c r="A76" s="3" t="s">
        <v>103</v>
      </c>
      <c r="B76" s="3" t="s">
        <v>104</v>
      </c>
      <c r="F76" s="3" t="s">
        <v>583</v>
      </c>
      <c r="G76" s="3" t="s">
        <v>584</v>
      </c>
      <c r="H76" s="3">
        <v>3.7</v>
      </c>
      <c r="I76" s="3">
        <v>4.3</v>
      </c>
    </row>
    <row r="77" spans="1:9" s="3" customFormat="1" x14ac:dyDescent="0.25">
      <c r="A77" s="3" t="s">
        <v>103</v>
      </c>
      <c r="B77" s="3" t="s">
        <v>104</v>
      </c>
      <c r="F77" s="3" t="s">
        <v>601</v>
      </c>
      <c r="G77" s="3" t="s">
        <v>602</v>
      </c>
      <c r="H77" s="3">
        <v>1.5</v>
      </c>
      <c r="I77" s="3">
        <v>1.7</v>
      </c>
    </row>
    <row r="78" spans="1:9" s="3" customFormat="1" x14ac:dyDescent="0.25">
      <c r="A78" s="3" t="s">
        <v>103</v>
      </c>
      <c r="B78" s="3" t="s">
        <v>104</v>
      </c>
      <c r="F78" s="3" t="s">
        <v>629</v>
      </c>
      <c r="G78" s="3" t="s">
        <v>630</v>
      </c>
      <c r="H78" s="3">
        <v>1.4</v>
      </c>
      <c r="I78" s="3">
        <v>1.6</v>
      </c>
    </row>
    <row r="79" spans="1:9" s="3" customFormat="1" x14ac:dyDescent="0.25">
      <c r="A79" s="3" t="s">
        <v>103</v>
      </c>
      <c r="B79" s="3" t="s">
        <v>104</v>
      </c>
      <c r="F79" s="3" t="s">
        <v>595</v>
      </c>
      <c r="G79" s="3" t="s">
        <v>596</v>
      </c>
      <c r="H79" s="3">
        <v>1.4</v>
      </c>
      <c r="I79" s="3">
        <v>1.6</v>
      </c>
    </row>
    <row r="80" spans="1:9" s="3" customFormat="1" x14ac:dyDescent="0.25">
      <c r="A80" s="3" t="s">
        <v>105</v>
      </c>
      <c r="B80" s="3" t="s">
        <v>106</v>
      </c>
      <c r="C80" s="3">
        <v>403.8</v>
      </c>
      <c r="D80" s="3">
        <v>44.9</v>
      </c>
      <c r="E80" s="3">
        <v>11.1</v>
      </c>
      <c r="F80" s="3" t="s">
        <v>628</v>
      </c>
      <c r="G80" s="3" t="s">
        <v>104</v>
      </c>
      <c r="H80" s="3">
        <v>12.5</v>
      </c>
      <c r="I80" s="3">
        <v>27.9</v>
      </c>
    </row>
    <row r="81" spans="1:9" s="3" customFormat="1" x14ac:dyDescent="0.25">
      <c r="A81" s="3" t="s">
        <v>105</v>
      </c>
      <c r="B81" s="3" t="s">
        <v>106</v>
      </c>
      <c r="F81" s="3" t="s">
        <v>609</v>
      </c>
      <c r="G81" s="3" t="s">
        <v>610</v>
      </c>
      <c r="H81" s="3">
        <v>8.2</v>
      </c>
      <c r="I81" s="3">
        <v>18.3</v>
      </c>
    </row>
    <row r="82" spans="1:9" s="3" customFormat="1" x14ac:dyDescent="0.25">
      <c r="A82" s="3" t="s">
        <v>105</v>
      </c>
      <c r="B82" s="3" t="s">
        <v>106</v>
      </c>
      <c r="F82" s="3" t="s">
        <v>583</v>
      </c>
      <c r="G82" s="3" t="s">
        <v>584</v>
      </c>
      <c r="H82" s="3">
        <v>5.4</v>
      </c>
      <c r="I82" s="3">
        <v>12</v>
      </c>
    </row>
    <row r="83" spans="1:9" s="3" customFormat="1" x14ac:dyDescent="0.25">
      <c r="A83" s="3" t="s">
        <v>105</v>
      </c>
      <c r="B83" s="3" t="s">
        <v>106</v>
      </c>
      <c r="F83" s="3" t="s">
        <v>599</v>
      </c>
      <c r="G83" s="3" t="s">
        <v>600</v>
      </c>
      <c r="H83" s="3">
        <v>1.8</v>
      </c>
      <c r="I83" s="3">
        <v>4.1</v>
      </c>
    </row>
    <row r="84" spans="1:9" s="3" customFormat="1" x14ac:dyDescent="0.25">
      <c r="A84" s="3" t="s">
        <v>105</v>
      </c>
      <c r="B84" s="3" t="s">
        <v>106</v>
      </c>
      <c r="F84" s="3" t="s">
        <v>631</v>
      </c>
      <c r="G84" s="3" t="s">
        <v>632</v>
      </c>
      <c r="H84" s="3">
        <v>1.8</v>
      </c>
      <c r="I84" s="3">
        <v>4</v>
      </c>
    </row>
    <row r="85" spans="1:9" s="3" customFormat="1" x14ac:dyDescent="0.25">
      <c r="A85" s="3" t="s">
        <v>105</v>
      </c>
      <c r="B85" s="3" t="s">
        <v>106</v>
      </c>
      <c r="F85" s="3" t="s">
        <v>589</v>
      </c>
      <c r="G85" s="3" t="s">
        <v>590</v>
      </c>
      <c r="H85" s="3">
        <v>1.6</v>
      </c>
      <c r="I85" s="3">
        <v>3.7</v>
      </c>
    </row>
    <row r="86" spans="1:9" s="3" customFormat="1" x14ac:dyDescent="0.25">
      <c r="A86" s="3" t="s">
        <v>105</v>
      </c>
      <c r="B86" s="3" t="s">
        <v>106</v>
      </c>
      <c r="F86" s="3" t="s">
        <v>633</v>
      </c>
      <c r="G86" s="3" t="s">
        <v>110</v>
      </c>
      <c r="H86" s="3">
        <v>1.4</v>
      </c>
      <c r="I86" s="3">
        <v>3.1</v>
      </c>
    </row>
    <row r="87" spans="1:9" s="3" customFormat="1" x14ac:dyDescent="0.25">
      <c r="A87" s="3" t="s">
        <v>107</v>
      </c>
      <c r="B87" s="3" t="s">
        <v>108</v>
      </c>
      <c r="C87" s="3">
        <v>206.4</v>
      </c>
      <c r="D87" s="3">
        <v>58.2</v>
      </c>
      <c r="E87" s="3">
        <v>28.2</v>
      </c>
      <c r="F87" s="3" t="s">
        <v>634</v>
      </c>
      <c r="G87" s="3" t="s">
        <v>635</v>
      </c>
      <c r="H87" s="3">
        <v>26.8</v>
      </c>
      <c r="I87" s="3">
        <v>45.9</v>
      </c>
    </row>
    <row r="88" spans="1:9" s="3" customFormat="1" x14ac:dyDescent="0.25">
      <c r="A88" s="3" t="s">
        <v>107</v>
      </c>
      <c r="B88" s="3" t="s">
        <v>108</v>
      </c>
      <c r="F88" s="3" t="s">
        <v>583</v>
      </c>
      <c r="G88" s="3" t="s">
        <v>584</v>
      </c>
      <c r="H88" s="3">
        <v>11.6</v>
      </c>
      <c r="I88" s="3">
        <v>19.9</v>
      </c>
    </row>
    <row r="89" spans="1:9" s="3" customFormat="1" x14ac:dyDescent="0.25">
      <c r="A89" s="3" t="s">
        <v>107</v>
      </c>
      <c r="B89" s="3" t="s">
        <v>108</v>
      </c>
      <c r="F89" s="3" t="s">
        <v>622</v>
      </c>
      <c r="G89" s="3" t="s">
        <v>623</v>
      </c>
      <c r="H89" s="3">
        <v>4</v>
      </c>
      <c r="I89" s="3">
        <v>6.8</v>
      </c>
    </row>
    <row r="90" spans="1:9" s="3" customFormat="1" x14ac:dyDescent="0.25">
      <c r="A90" s="3" t="s">
        <v>107</v>
      </c>
      <c r="B90" s="3" t="s">
        <v>108</v>
      </c>
      <c r="F90" s="3" t="s">
        <v>633</v>
      </c>
      <c r="G90" s="3" t="s">
        <v>110</v>
      </c>
      <c r="H90" s="3">
        <v>3.8</v>
      </c>
      <c r="I90" s="3">
        <v>6.5</v>
      </c>
    </row>
    <row r="91" spans="1:9" s="3" customFormat="1" x14ac:dyDescent="0.25">
      <c r="A91" s="3" t="s">
        <v>107</v>
      </c>
      <c r="B91" s="3" t="s">
        <v>108</v>
      </c>
      <c r="F91" s="3" t="s">
        <v>589</v>
      </c>
      <c r="G91" s="3" t="s">
        <v>590</v>
      </c>
      <c r="H91" s="3">
        <v>1.3</v>
      </c>
      <c r="I91" s="3">
        <v>2.3</v>
      </c>
    </row>
    <row r="92" spans="1:9" s="3" customFormat="1" x14ac:dyDescent="0.25">
      <c r="A92" s="3" t="s">
        <v>107</v>
      </c>
      <c r="B92" s="3" t="s">
        <v>108</v>
      </c>
      <c r="F92" s="3" t="s">
        <v>601</v>
      </c>
      <c r="G92" s="3" t="s">
        <v>602</v>
      </c>
      <c r="H92" s="3">
        <v>1.2</v>
      </c>
      <c r="I92" s="3">
        <v>2.1</v>
      </c>
    </row>
    <row r="93" spans="1:9" s="3" customFormat="1" x14ac:dyDescent="0.25">
      <c r="A93" s="3" t="s">
        <v>107</v>
      </c>
      <c r="B93" s="3" t="s">
        <v>108</v>
      </c>
      <c r="F93" s="3" t="s">
        <v>599</v>
      </c>
      <c r="G93" s="3" t="s">
        <v>600</v>
      </c>
      <c r="H93" s="3">
        <v>1.1</v>
      </c>
      <c r="I93" s="3">
        <v>1.8</v>
      </c>
    </row>
    <row r="94" spans="1:9" s="3" customFormat="1" x14ac:dyDescent="0.25">
      <c r="A94" s="3" t="s">
        <v>109</v>
      </c>
      <c r="B94" s="3" t="s">
        <v>110</v>
      </c>
      <c r="C94" s="3">
        <v>264.6</v>
      </c>
      <c r="D94" s="3">
        <v>49.5</v>
      </c>
      <c r="E94" s="3">
        <v>18.7</v>
      </c>
      <c r="F94" s="3" t="s">
        <v>633</v>
      </c>
      <c r="G94" s="3" t="s">
        <v>110</v>
      </c>
      <c r="H94" s="3">
        <v>18.4</v>
      </c>
      <c r="I94" s="3">
        <v>37.1</v>
      </c>
    </row>
    <row r="95" spans="1:9" s="3" customFormat="1" x14ac:dyDescent="0.25">
      <c r="A95" s="3" t="s">
        <v>109</v>
      </c>
      <c r="B95" s="3" t="s">
        <v>110</v>
      </c>
      <c r="F95" s="3" t="s">
        <v>634</v>
      </c>
      <c r="G95" s="3" t="s">
        <v>635</v>
      </c>
      <c r="H95" s="3">
        <v>5.5</v>
      </c>
      <c r="I95" s="3">
        <v>11</v>
      </c>
    </row>
    <row r="96" spans="1:9" s="3" customFormat="1" x14ac:dyDescent="0.25">
      <c r="A96" s="3" t="s">
        <v>109</v>
      </c>
      <c r="B96" s="3" t="s">
        <v>110</v>
      </c>
      <c r="F96" s="3" t="s">
        <v>583</v>
      </c>
      <c r="G96" s="3" t="s">
        <v>584</v>
      </c>
      <c r="H96" s="3">
        <v>5.3</v>
      </c>
      <c r="I96" s="3">
        <v>10.7</v>
      </c>
    </row>
    <row r="97" spans="1:9" s="3" customFormat="1" x14ac:dyDescent="0.25">
      <c r="A97" s="3" t="s">
        <v>109</v>
      </c>
      <c r="B97" s="3" t="s">
        <v>110</v>
      </c>
      <c r="F97" s="3" t="s">
        <v>628</v>
      </c>
      <c r="G97" s="3" t="s">
        <v>104</v>
      </c>
      <c r="H97" s="3">
        <v>4.2</v>
      </c>
      <c r="I97" s="3">
        <v>8.4</v>
      </c>
    </row>
    <row r="98" spans="1:9" s="3" customFormat="1" x14ac:dyDescent="0.25">
      <c r="A98" s="3" t="s">
        <v>109</v>
      </c>
      <c r="B98" s="3" t="s">
        <v>110</v>
      </c>
      <c r="F98" s="3" t="s">
        <v>599</v>
      </c>
      <c r="G98" s="3" t="s">
        <v>600</v>
      </c>
      <c r="H98" s="3">
        <v>2.1</v>
      </c>
      <c r="I98" s="3">
        <v>4.2</v>
      </c>
    </row>
    <row r="99" spans="1:9" s="3" customFormat="1" x14ac:dyDescent="0.25">
      <c r="A99" s="3" t="s">
        <v>109</v>
      </c>
      <c r="B99" s="3" t="s">
        <v>110</v>
      </c>
      <c r="F99" s="3" t="s">
        <v>589</v>
      </c>
      <c r="G99" s="3" t="s">
        <v>590</v>
      </c>
      <c r="H99" s="3">
        <v>1.8</v>
      </c>
      <c r="I99" s="3">
        <v>3.6</v>
      </c>
    </row>
    <row r="100" spans="1:9" s="3" customFormat="1" x14ac:dyDescent="0.25">
      <c r="A100" s="3" t="s">
        <v>109</v>
      </c>
      <c r="B100" s="3" t="s">
        <v>110</v>
      </c>
      <c r="F100" s="3" t="s">
        <v>609</v>
      </c>
      <c r="G100" s="3" t="s">
        <v>610</v>
      </c>
      <c r="H100" s="3">
        <v>1.7</v>
      </c>
      <c r="I100" s="3">
        <v>3.5</v>
      </c>
    </row>
    <row r="101" spans="1:9" s="3" customFormat="1" x14ac:dyDescent="0.25">
      <c r="A101" s="3" t="s">
        <v>111</v>
      </c>
      <c r="B101" s="3" t="s">
        <v>112</v>
      </c>
      <c r="C101" s="3">
        <v>513.7</v>
      </c>
      <c r="D101" s="3">
        <v>67.1</v>
      </c>
      <c r="E101" s="3">
        <v>13.1</v>
      </c>
      <c r="F101" s="3" t="s">
        <v>631</v>
      </c>
      <c r="G101" s="3" t="s">
        <v>632</v>
      </c>
      <c r="H101" s="3">
        <v>20.8</v>
      </c>
      <c r="I101" s="3">
        <v>31</v>
      </c>
    </row>
    <row r="102" spans="1:9" s="3" customFormat="1" x14ac:dyDescent="0.25">
      <c r="A102" s="3" t="s">
        <v>111</v>
      </c>
      <c r="B102" s="3" t="s">
        <v>112</v>
      </c>
      <c r="F102" s="3" t="s">
        <v>583</v>
      </c>
      <c r="G102" s="3" t="s">
        <v>584</v>
      </c>
      <c r="H102" s="3">
        <v>9.7</v>
      </c>
      <c r="I102" s="3">
        <v>14.5</v>
      </c>
    </row>
    <row r="103" spans="1:9" s="3" customFormat="1" x14ac:dyDescent="0.25">
      <c r="A103" s="3" t="s">
        <v>111</v>
      </c>
      <c r="B103" s="3" t="s">
        <v>112</v>
      </c>
      <c r="F103" s="3" t="s">
        <v>633</v>
      </c>
      <c r="G103" s="3" t="s">
        <v>110</v>
      </c>
      <c r="H103" s="3">
        <v>6.2</v>
      </c>
      <c r="I103" s="3">
        <v>9.2</v>
      </c>
    </row>
    <row r="104" spans="1:9" s="3" customFormat="1" x14ac:dyDescent="0.25">
      <c r="A104" s="3" t="s">
        <v>111</v>
      </c>
      <c r="B104" s="3" t="s">
        <v>112</v>
      </c>
      <c r="F104" s="3" t="s">
        <v>628</v>
      </c>
      <c r="G104" s="3" t="s">
        <v>104</v>
      </c>
      <c r="H104" s="3">
        <v>5.4</v>
      </c>
      <c r="I104" s="3">
        <v>8.1</v>
      </c>
    </row>
    <row r="105" spans="1:9" s="3" customFormat="1" x14ac:dyDescent="0.25">
      <c r="A105" s="3" t="s">
        <v>111</v>
      </c>
      <c r="B105" s="3" t="s">
        <v>112</v>
      </c>
      <c r="F105" s="3" t="s">
        <v>609</v>
      </c>
      <c r="G105" s="3" t="s">
        <v>610</v>
      </c>
      <c r="H105" s="3">
        <v>3.9</v>
      </c>
      <c r="I105" s="3">
        <v>5.9</v>
      </c>
    </row>
    <row r="106" spans="1:9" s="3" customFormat="1" x14ac:dyDescent="0.25">
      <c r="A106" s="3" t="s">
        <v>111</v>
      </c>
      <c r="B106" s="3" t="s">
        <v>112</v>
      </c>
      <c r="F106" s="3" t="s">
        <v>634</v>
      </c>
      <c r="G106" s="3" t="s">
        <v>635</v>
      </c>
      <c r="H106" s="3">
        <v>3.7</v>
      </c>
      <c r="I106" s="3">
        <v>5.5</v>
      </c>
    </row>
    <row r="107" spans="1:9" s="3" customFormat="1" x14ac:dyDescent="0.25">
      <c r="A107" s="3" t="s">
        <v>111</v>
      </c>
      <c r="B107" s="3" t="s">
        <v>112</v>
      </c>
      <c r="F107" s="3" t="s">
        <v>589</v>
      </c>
      <c r="G107" s="3" t="s">
        <v>590</v>
      </c>
      <c r="H107" s="3">
        <v>1.9</v>
      </c>
      <c r="I107" s="3">
        <v>2.9</v>
      </c>
    </row>
    <row r="108" spans="1:9" s="3" customFormat="1" x14ac:dyDescent="0.25">
      <c r="A108" s="3" t="s">
        <v>113</v>
      </c>
      <c r="B108" s="3" t="s">
        <v>114</v>
      </c>
      <c r="C108" s="3">
        <v>801.4</v>
      </c>
      <c r="D108" s="3">
        <v>105.3</v>
      </c>
      <c r="E108" s="3">
        <v>13.1</v>
      </c>
      <c r="F108" s="3" t="s">
        <v>636</v>
      </c>
      <c r="G108" s="3" t="s">
        <v>637</v>
      </c>
      <c r="H108" s="3">
        <v>36.6</v>
      </c>
      <c r="I108" s="3">
        <v>34.8</v>
      </c>
    </row>
    <row r="109" spans="1:9" s="3" customFormat="1" x14ac:dyDescent="0.25">
      <c r="A109" s="3" t="s">
        <v>113</v>
      </c>
      <c r="B109" s="3" t="s">
        <v>114</v>
      </c>
      <c r="F109" s="3" t="s">
        <v>583</v>
      </c>
      <c r="G109" s="3" t="s">
        <v>584</v>
      </c>
      <c r="H109" s="3">
        <v>10.3</v>
      </c>
      <c r="I109" s="3">
        <v>9.7</v>
      </c>
    </row>
    <row r="110" spans="1:9" s="3" customFormat="1" x14ac:dyDescent="0.25">
      <c r="A110" s="3" t="s">
        <v>113</v>
      </c>
      <c r="B110" s="3" t="s">
        <v>114</v>
      </c>
      <c r="F110" s="3" t="s">
        <v>633</v>
      </c>
      <c r="G110" s="3" t="s">
        <v>110</v>
      </c>
      <c r="H110" s="3">
        <v>9.1</v>
      </c>
      <c r="I110" s="3">
        <v>8.7</v>
      </c>
    </row>
    <row r="111" spans="1:9" s="3" customFormat="1" x14ac:dyDescent="0.25">
      <c r="A111" s="3" t="s">
        <v>113</v>
      </c>
      <c r="B111" s="3" t="s">
        <v>114</v>
      </c>
      <c r="F111" s="3" t="s">
        <v>631</v>
      </c>
      <c r="G111" s="3" t="s">
        <v>632</v>
      </c>
      <c r="H111" s="3">
        <v>8.8</v>
      </c>
      <c r="I111" s="3">
        <v>8.4</v>
      </c>
    </row>
    <row r="112" spans="1:9" s="3" customFormat="1" x14ac:dyDescent="0.25">
      <c r="A112" s="3" t="s">
        <v>113</v>
      </c>
      <c r="B112" s="3" t="s">
        <v>114</v>
      </c>
      <c r="F112" s="3" t="s">
        <v>609</v>
      </c>
      <c r="G112" s="3" t="s">
        <v>610</v>
      </c>
      <c r="H112" s="3">
        <v>5</v>
      </c>
      <c r="I112" s="3">
        <v>4.8</v>
      </c>
    </row>
    <row r="113" spans="1:9" s="3" customFormat="1" x14ac:dyDescent="0.25">
      <c r="A113" s="3" t="s">
        <v>113</v>
      </c>
      <c r="B113" s="3" t="s">
        <v>114</v>
      </c>
      <c r="F113" s="3" t="s">
        <v>589</v>
      </c>
      <c r="G113" s="3" t="s">
        <v>590</v>
      </c>
      <c r="H113" s="3">
        <v>4.4</v>
      </c>
      <c r="I113" s="3">
        <v>4.2</v>
      </c>
    </row>
    <row r="114" spans="1:9" s="3" customFormat="1" x14ac:dyDescent="0.25">
      <c r="A114" s="3" t="s">
        <v>113</v>
      </c>
      <c r="B114" s="3" t="s">
        <v>114</v>
      </c>
      <c r="F114" s="3" t="s">
        <v>591</v>
      </c>
      <c r="G114" s="3" t="s">
        <v>592</v>
      </c>
      <c r="H114" s="3">
        <v>4.4</v>
      </c>
      <c r="I114" s="3">
        <v>4.2</v>
      </c>
    </row>
    <row r="115" spans="1:9" s="3" customFormat="1" x14ac:dyDescent="0.25">
      <c r="A115" s="3" t="s">
        <v>115</v>
      </c>
      <c r="B115" s="3" t="s">
        <v>116</v>
      </c>
      <c r="C115" s="3">
        <v>202.6</v>
      </c>
      <c r="D115" s="3">
        <v>43.7</v>
      </c>
      <c r="E115" s="3">
        <v>21.6</v>
      </c>
      <c r="F115" s="3" t="s">
        <v>638</v>
      </c>
      <c r="G115" s="3" t="s">
        <v>639</v>
      </c>
      <c r="H115" s="3">
        <v>25.9</v>
      </c>
      <c r="I115" s="3">
        <v>59.4</v>
      </c>
    </row>
    <row r="116" spans="1:9" s="3" customFormat="1" x14ac:dyDescent="0.25">
      <c r="A116" s="3" t="s">
        <v>115</v>
      </c>
      <c r="B116" s="3" t="s">
        <v>116</v>
      </c>
      <c r="F116" s="3" t="s">
        <v>631</v>
      </c>
      <c r="G116" s="3" t="s">
        <v>632</v>
      </c>
      <c r="H116" s="3">
        <v>2.3</v>
      </c>
      <c r="I116" s="3">
        <v>5.4</v>
      </c>
    </row>
    <row r="117" spans="1:9" s="3" customFormat="1" x14ac:dyDescent="0.25">
      <c r="A117" s="3" t="s">
        <v>115</v>
      </c>
      <c r="B117" s="3" t="s">
        <v>116</v>
      </c>
      <c r="F117" s="3" t="s">
        <v>583</v>
      </c>
      <c r="G117" s="3" t="s">
        <v>584</v>
      </c>
      <c r="H117" s="3">
        <v>2.1</v>
      </c>
      <c r="I117" s="3">
        <v>4.7</v>
      </c>
    </row>
    <row r="118" spans="1:9" s="3" customFormat="1" x14ac:dyDescent="0.25">
      <c r="A118" s="3" t="s">
        <v>115</v>
      </c>
      <c r="B118" s="3" t="s">
        <v>116</v>
      </c>
      <c r="F118" s="3" t="s">
        <v>634</v>
      </c>
      <c r="G118" s="3" t="s">
        <v>635</v>
      </c>
      <c r="H118" s="3">
        <v>2</v>
      </c>
      <c r="I118" s="3">
        <v>4.5</v>
      </c>
    </row>
    <row r="119" spans="1:9" s="3" customFormat="1" x14ac:dyDescent="0.25">
      <c r="A119" s="3" t="s">
        <v>115</v>
      </c>
      <c r="B119" s="3" t="s">
        <v>116</v>
      </c>
      <c r="F119" s="3" t="s">
        <v>633</v>
      </c>
      <c r="G119" s="3" t="s">
        <v>110</v>
      </c>
      <c r="H119" s="3">
        <v>1.8</v>
      </c>
      <c r="I119" s="3">
        <v>4.2</v>
      </c>
    </row>
    <row r="120" spans="1:9" s="3" customFormat="1" x14ac:dyDescent="0.25">
      <c r="A120" s="3" t="s">
        <v>115</v>
      </c>
      <c r="B120" s="3" t="s">
        <v>116</v>
      </c>
      <c r="F120" s="3" t="s">
        <v>609</v>
      </c>
      <c r="G120" s="3" t="s">
        <v>610</v>
      </c>
      <c r="H120" s="3">
        <v>1.3</v>
      </c>
      <c r="I120" s="3">
        <v>2.9</v>
      </c>
    </row>
    <row r="121" spans="1:9" s="3" customFormat="1" x14ac:dyDescent="0.25">
      <c r="A121" s="3" t="s">
        <v>115</v>
      </c>
      <c r="B121" s="3" t="s">
        <v>116</v>
      </c>
      <c r="F121" s="3" t="s">
        <v>601</v>
      </c>
      <c r="G121" s="3" t="s">
        <v>602</v>
      </c>
      <c r="H121" s="3">
        <v>1.1</v>
      </c>
      <c r="I121" s="3">
        <v>2.5</v>
      </c>
    </row>
    <row r="122" spans="1:9" s="3" customFormat="1" x14ac:dyDescent="0.25">
      <c r="A122" s="3" t="s">
        <v>270</v>
      </c>
      <c r="B122" s="3" t="s">
        <v>567</v>
      </c>
      <c r="C122" s="3">
        <v>168.9</v>
      </c>
      <c r="D122" s="3">
        <v>27.7</v>
      </c>
      <c r="E122" s="3">
        <v>16.4</v>
      </c>
      <c r="F122" s="3" t="s">
        <v>583</v>
      </c>
      <c r="G122" s="3" t="s">
        <v>584</v>
      </c>
      <c r="H122" s="3">
        <v>6.8</v>
      </c>
      <c r="I122" s="3">
        <v>24.4</v>
      </c>
    </row>
    <row r="123" spans="1:9" s="3" customFormat="1" x14ac:dyDescent="0.25">
      <c r="A123" s="3" t="s">
        <v>270</v>
      </c>
      <c r="B123" s="3" t="s">
        <v>567</v>
      </c>
      <c r="F123" s="3" t="s">
        <v>640</v>
      </c>
      <c r="G123" s="3" t="s">
        <v>641</v>
      </c>
      <c r="H123" s="3">
        <v>3</v>
      </c>
      <c r="I123" s="3">
        <v>10.9</v>
      </c>
    </row>
    <row r="124" spans="1:9" s="3" customFormat="1" x14ac:dyDescent="0.25">
      <c r="A124" s="3" t="s">
        <v>270</v>
      </c>
      <c r="B124" s="3" t="s">
        <v>567</v>
      </c>
      <c r="F124" s="3" t="s">
        <v>605</v>
      </c>
      <c r="G124" s="3" t="s">
        <v>606</v>
      </c>
      <c r="H124" s="3">
        <v>1.9</v>
      </c>
      <c r="I124" s="3">
        <v>6.7</v>
      </c>
    </row>
    <row r="125" spans="1:9" s="3" customFormat="1" x14ac:dyDescent="0.25">
      <c r="A125" s="3" t="s">
        <v>270</v>
      </c>
      <c r="B125" s="3" t="s">
        <v>567</v>
      </c>
      <c r="F125" s="3" t="s">
        <v>597</v>
      </c>
      <c r="G125" s="3" t="s">
        <v>598</v>
      </c>
      <c r="H125" s="3">
        <v>1.8</v>
      </c>
      <c r="I125" s="3">
        <v>6.4</v>
      </c>
    </row>
    <row r="126" spans="1:9" s="3" customFormat="1" x14ac:dyDescent="0.25">
      <c r="A126" s="3" t="s">
        <v>270</v>
      </c>
      <c r="B126" s="3" t="s">
        <v>567</v>
      </c>
      <c r="F126" s="3" t="s">
        <v>628</v>
      </c>
      <c r="G126" s="3" t="s">
        <v>104</v>
      </c>
      <c r="H126" s="3">
        <v>1.8</v>
      </c>
      <c r="I126" s="3">
        <v>6.3</v>
      </c>
    </row>
    <row r="127" spans="1:9" s="3" customFormat="1" x14ac:dyDescent="0.25">
      <c r="A127" s="3" t="s">
        <v>270</v>
      </c>
      <c r="B127" s="3" t="s">
        <v>567</v>
      </c>
      <c r="F127" s="3" t="s">
        <v>609</v>
      </c>
      <c r="G127" s="3" t="s">
        <v>610</v>
      </c>
      <c r="H127" s="3">
        <v>1.2</v>
      </c>
      <c r="I127" s="3">
        <v>4.4</v>
      </c>
    </row>
    <row r="128" spans="1:9" s="3" customFormat="1" x14ac:dyDescent="0.25">
      <c r="A128" s="3" t="s">
        <v>270</v>
      </c>
      <c r="B128" s="3" t="s">
        <v>567</v>
      </c>
      <c r="F128" s="3" t="s">
        <v>599</v>
      </c>
      <c r="G128" s="3" t="s">
        <v>600</v>
      </c>
      <c r="H128" s="3">
        <v>1.2</v>
      </c>
      <c r="I128" s="3">
        <v>4.2</v>
      </c>
    </row>
    <row r="129" spans="1:9" s="3" customFormat="1" x14ac:dyDescent="0.25">
      <c r="A129" s="3" t="s">
        <v>121</v>
      </c>
      <c r="B129" s="3" t="s">
        <v>122</v>
      </c>
      <c r="C129" s="3">
        <v>143.9</v>
      </c>
      <c r="D129" s="3">
        <v>19.4</v>
      </c>
      <c r="E129" s="3">
        <v>13.5</v>
      </c>
      <c r="F129" s="3" t="s">
        <v>631</v>
      </c>
      <c r="G129" s="3" t="s">
        <v>632</v>
      </c>
      <c r="H129" s="3">
        <v>2.7</v>
      </c>
      <c r="I129" s="3">
        <v>14</v>
      </c>
    </row>
    <row r="130" spans="1:9" s="3" customFormat="1" x14ac:dyDescent="0.25">
      <c r="A130" s="3" t="s">
        <v>121</v>
      </c>
      <c r="B130" s="3" t="s">
        <v>122</v>
      </c>
      <c r="F130" s="3" t="s">
        <v>583</v>
      </c>
      <c r="G130" s="3" t="s">
        <v>584</v>
      </c>
      <c r="H130" s="3">
        <v>2.4</v>
      </c>
      <c r="I130" s="3">
        <v>12.2</v>
      </c>
    </row>
    <row r="131" spans="1:9" s="3" customFormat="1" x14ac:dyDescent="0.25">
      <c r="A131" s="3" t="s">
        <v>121</v>
      </c>
      <c r="B131" s="3" t="s">
        <v>122</v>
      </c>
      <c r="F131" s="3" t="s">
        <v>638</v>
      </c>
      <c r="G131" s="3" t="s">
        <v>639</v>
      </c>
      <c r="H131" s="3">
        <v>2.1</v>
      </c>
      <c r="I131" s="3">
        <v>10.7</v>
      </c>
    </row>
    <row r="132" spans="1:9" s="3" customFormat="1" x14ac:dyDescent="0.25">
      <c r="A132" s="3" t="s">
        <v>121</v>
      </c>
      <c r="B132" s="3" t="s">
        <v>122</v>
      </c>
      <c r="F132" s="3" t="s">
        <v>634</v>
      </c>
      <c r="G132" s="3" t="s">
        <v>635</v>
      </c>
      <c r="H132" s="3">
        <v>1.9</v>
      </c>
      <c r="I132" s="3">
        <v>10</v>
      </c>
    </row>
    <row r="133" spans="1:9" s="3" customFormat="1" x14ac:dyDescent="0.25">
      <c r="A133" s="3" t="s">
        <v>121</v>
      </c>
      <c r="B133" s="3" t="s">
        <v>122</v>
      </c>
      <c r="F133" s="3" t="s">
        <v>633</v>
      </c>
      <c r="G133" s="3" t="s">
        <v>110</v>
      </c>
      <c r="H133" s="3">
        <v>1.8</v>
      </c>
      <c r="I133" s="3">
        <v>9.4</v>
      </c>
    </row>
    <row r="134" spans="1:9" s="3" customFormat="1" x14ac:dyDescent="0.25">
      <c r="A134" s="3" t="s">
        <v>121</v>
      </c>
      <c r="B134" s="3" t="s">
        <v>122</v>
      </c>
      <c r="F134" s="3" t="s">
        <v>601</v>
      </c>
      <c r="G134" s="3" t="s">
        <v>602</v>
      </c>
      <c r="H134" s="3">
        <v>1.1</v>
      </c>
      <c r="I134" s="3">
        <v>5.8</v>
      </c>
    </row>
    <row r="135" spans="1:9" s="3" customFormat="1" x14ac:dyDescent="0.25">
      <c r="A135" s="3" t="s">
        <v>121</v>
      </c>
      <c r="B135" s="3" t="s">
        <v>122</v>
      </c>
      <c r="F135" s="3" t="s">
        <v>609</v>
      </c>
      <c r="G135" s="3" t="s">
        <v>610</v>
      </c>
      <c r="H135" s="3">
        <v>1.1</v>
      </c>
      <c r="I135" s="3">
        <v>5.7</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3230"/>
  </sheetPr>
  <dimension ref="A1:H1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3" customWidth="1"/>
    <col min="4" max="4" width="22" customWidth="1"/>
    <col min="5" max="5" width="15" customWidth="1"/>
    <col min="6" max="6" width="52" customWidth="1"/>
    <col min="7" max="7" width="65" customWidth="1"/>
    <col min="8" max="8" width="55" customWidth="1"/>
  </cols>
  <sheetData>
    <row r="1" ht="30" customHeight="1" spans="1:8" s="21" customFormat="1" x14ac:dyDescent="0.25">
      <c r="A1" s="47" t="s">
        <v>642</v>
      </c>
      <c r="B1" s="47" t="s">
        <v>643</v>
      </c>
      <c r="C1" s="47" t="s">
        <v>644</v>
      </c>
      <c r="D1" s="47" t="s">
        <v>645</v>
      </c>
      <c r="E1" s="47" t="s">
        <v>646</v>
      </c>
      <c r="F1" s="47" t="s">
        <v>647</v>
      </c>
      <c r="G1" s="47" t="s">
        <v>648</v>
      </c>
      <c r="H1" s="47" t="s">
        <v>649</v>
      </c>
    </row>
    <row r="2" spans="1:8" s="3" customFormat="1" x14ac:dyDescent="0.25">
      <c r="A2" s="3" t="s">
        <v>650</v>
      </c>
      <c r="B2" s="3" t="s">
        <v>651</v>
      </c>
      <c r="C2" s="3">
        <v>100</v>
      </c>
      <c r="D2" s="3" t="s">
        <v>62</v>
      </c>
      <c r="E2" s="3">
        <v>100</v>
      </c>
      <c r="F2" s="3" t="s">
        <v>652</v>
      </c>
      <c r="G2" s="3" t="s">
        <v>653</v>
      </c>
      <c r="H2" s="3" t="s">
        <v>654</v>
      </c>
    </row>
    <row r="3" spans="1:8" s="3" customFormat="1" x14ac:dyDescent="0.25">
      <c r="A3" s="3" t="s">
        <v>655</v>
      </c>
      <c r="B3" s="3" t="s">
        <v>651</v>
      </c>
      <c r="C3" s="3">
        <v>100</v>
      </c>
      <c r="D3" s="3" t="s">
        <v>62</v>
      </c>
      <c r="E3" s="3">
        <v>85</v>
      </c>
      <c r="F3" s="3" t="s">
        <v>656</v>
      </c>
      <c r="G3" s="3" t="s">
        <v>657</v>
      </c>
      <c r="H3" s="3" t="s">
        <v>654</v>
      </c>
    </row>
    <row r="4" spans="1:8" s="3" customFormat="1" x14ac:dyDescent="0.25">
      <c r="A4" s="3" t="s">
        <v>658</v>
      </c>
      <c r="B4" s="3" t="s">
        <v>651</v>
      </c>
      <c r="C4" s="3">
        <v>100</v>
      </c>
      <c r="D4" s="3" t="s">
        <v>62</v>
      </c>
      <c r="E4" s="3">
        <v>93</v>
      </c>
      <c r="F4" s="3" t="s">
        <v>659</v>
      </c>
      <c r="G4" s="3" t="s">
        <v>660</v>
      </c>
      <c r="H4" s="3" t="s">
        <v>661</v>
      </c>
    </row>
    <row r="5" spans="1:8" s="3" customFormat="1" x14ac:dyDescent="0.25">
      <c r="A5" s="3" t="s">
        <v>662</v>
      </c>
      <c r="B5" s="3" t="s">
        <v>651</v>
      </c>
      <c r="C5" s="3">
        <v>100</v>
      </c>
      <c r="D5" s="3" t="s">
        <v>68</v>
      </c>
      <c r="E5" s="3">
        <v>98</v>
      </c>
      <c r="F5" s="3" t="s">
        <v>663</v>
      </c>
      <c r="G5" s="3" t="s">
        <v>664</v>
      </c>
      <c r="H5" s="3" t="s">
        <v>654</v>
      </c>
    </row>
    <row r="6" spans="1:8" s="3" customFormat="1" x14ac:dyDescent="0.25">
      <c r="A6" s="3" t="s">
        <v>665</v>
      </c>
      <c r="B6" s="3" t="s">
        <v>651</v>
      </c>
      <c r="C6" s="3">
        <v>76</v>
      </c>
      <c r="D6" s="3" t="s">
        <v>64</v>
      </c>
      <c r="E6" s="3">
        <v>63</v>
      </c>
      <c r="F6" s="3" t="s">
        <v>666</v>
      </c>
      <c r="G6" s="3" t="s">
        <v>667</v>
      </c>
      <c r="H6" s="3" t="s">
        <v>654</v>
      </c>
    </row>
    <row r="7" spans="1:8" s="3" customFormat="1" x14ac:dyDescent="0.25">
      <c r="A7" s="3" t="s">
        <v>668</v>
      </c>
      <c r="B7" s="3" t="s">
        <v>651</v>
      </c>
      <c r="C7" s="3">
        <v>100</v>
      </c>
      <c r="D7" s="3" t="s">
        <v>62</v>
      </c>
      <c r="E7" s="3">
        <v>43</v>
      </c>
      <c r="F7" s="3" t="s">
        <v>669</v>
      </c>
      <c r="G7" s="3" t="s">
        <v>670</v>
      </c>
      <c r="H7" s="3" t="s">
        <v>671</v>
      </c>
    </row>
    <row r="8" spans="1:8" s="3" customFormat="1" x14ac:dyDescent="0.25">
      <c r="A8" s="3" t="s">
        <v>672</v>
      </c>
      <c r="B8" s="3" t="s">
        <v>651</v>
      </c>
      <c r="C8" s="3">
        <v>100</v>
      </c>
      <c r="D8" s="3" t="s">
        <v>62</v>
      </c>
      <c r="E8" s="3">
        <v>77</v>
      </c>
      <c r="F8" s="3" t="s">
        <v>673</v>
      </c>
      <c r="G8" s="3" t="s">
        <v>674</v>
      </c>
      <c r="H8" s="3" t="s">
        <v>671</v>
      </c>
    </row>
    <row r="9" spans="1:8" s="3" customFormat="1" x14ac:dyDescent="0.25">
      <c r="A9" s="3" t="s">
        <v>675</v>
      </c>
      <c r="B9" s="3" t="s">
        <v>651</v>
      </c>
      <c r="C9" s="3">
        <v>100</v>
      </c>
      <c r="D9" s="3" t="s">
        <v>62</v>
      </c>
      <c r="E9" s="3">
        <v>45</v>
      </c>
      <c r="F9" s="3" t="s">
        <v>676</v>
      </c>
      <c r="G9" s="3" t="s">
        <v>677</v>
      </c>
      <c r="H9" s="3" t="s">
        <v>654</v>
      </c>
    </row>
    <row r="10" spans="1:8" s="3" customFormat="1" x14ac:dyDescent="0.25">
      <c r="A10" s="3" t="s">
        <v>678</v>
      </c>
      <c r="B10" s="3" t="s">
        <v>651</v>
      </c>
      <c r="C10" s="3">
        <v>100</v>
      </c>
      <c r="D10" s="3" t="s">
        <v>61</v>
      </c>
      <c r="E10" s="3">
        <v>70</v>
      </c>
      <c r="F10" s="3" t="s">
        <v>679</v>
      </c>
      <c r="G10" s="3" t="s">
        <v>680</v>
      </c>
      <c r="H10" s="3" t="s">
        <v>681</v>
      </c>
    </row>
    <row r="11" spans="1:8" s="3" customFormat="1" x14ac:dyDescent="0.25">
      <c r="A11" s="3" t="s">
        <v>682</v>
      </c>
      <c r="B11" s="3" t="s">
        <v>651</v>
      </c>
      <c r="C11" s="3">
        <v>100</v>
      </c>
      <c r="D11" s="3" t="s">
        <v>65</v>
      </c>
      <c r="E11" s="3">
        <v>71</v>
      </c>
      <c r="F11" s="3" t="s">
        <v>683</v>
      </c>
      <c r="G11" s="3" t="s">
        <v>684</v>
      </c>
      <c r="H11" s="3" t="s">
        <v>654</v>
      </c>
    </row>
    <row r="12" spans="1:8" s="3" customFormat="1" x14ac:dyDescent="0.25">
      <c r="A12" s="3" t="s">
        <v>685</v>
      </c>
      <c r="B12" s="3" t="s">
        <v>651</v>
      </c>
      <c r="C12" s="3" t="s">
        <v>686</v>
      </c>
      <c r="D12" s="3" t="s">
        <v>62</v>
      </c>
      <c r="E12" s="3">
        <v>68</v>
      </c>
      <c r="F12" s="3" t="s">
        <v>687</v>
      </c>
      <c r="G12" s="3" t="s">
        <v>688</v>
      </c>
      <c r="H12" s="3" t="s">
        <v>681</v>
      </c>
    </row>
    <row r="13" spans="1:8" s="3" customFormat="1" x14ac:dyDescent="0.25">
      <c r="A13" s="3" t="s">
        <v>689</v>
      </c>
      <c r="B13" s="3" t="s">
        <v>690</v>
      </c>
      <c r="C13" s="3">
        <v>100</v>
      </c>
      <c r="D13" s="3" t="s">
        <v>60</v>
      </c>
      <c r="E13" s="3">
        <v>92</v>
      </c>
      <c r="F13" s="3" t="s">
        <v>691</v>
      </c>
      <c r="G13" s="3" t="s">
        <v>692</v>
      </c>
      <c r="H13" s="3" t="s">
        <v>654</v>
      </c>
    </row>
    <row r="14" spans="1:8" s="3" customFormat="1" x14ac:dyDescent="0.25">
      <c r="A14" s="3" t="s">
        <v>693</v>
      </c>
      <c r="B14" s="3" t="s">
        <v>651</v>
      </c>
      <c r="C14" s="3">
        <v>63</v>
      </c>
      <c r="D14" s="3" t="s">
        <v>62</v>
      </c>
      <c r="E14" s="3">
        <v>76</v>
      </c>
      <c r="F14" s="3" t="s">
        <v>694</v>
      </c>
      <c r="G14" s="3" t="s">
        <v>695</v>
      </c>
      <c r="H14" s="3" t="s">
        <v>654</v>
      </c>
    </row>
    <row r="15" spans="1:8" s="3" customFormat="1" x14ac:dyDescent="0.25">
      <c r="A15" s="3" t="s">
        <v>696</v>
      </c>
      <c r="B15" s="3" t="s">
        <v>690</v>
      </c>
      <c r="C15" s="3">
        <v>100</v>
      </c>
      <c r="D15" s="3" t="s">
        <v>62</v>
      </c>
      <c r="E15" s="3">
        <v>66</v>
      </c>
      <c r="F15" s="3" t="s">
        <v>697</v>
      </c>
      <c r="G15" s="3" t="s">
        <v>698</v>
      </c>
      <c r="H15" s="3" t="s">
        <v>654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3230"/>
  </sheetPr>
  <dimension ref="A1:I1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6" customWidth="1"/>
    <col min="3" max="3" width="15" customWidth="1"/>
    <col min="4" max="4" width="13" customWidth="1"/>
    <col min="5" max="5" width="20" customWidth="1"/>
    <col min="6" max="6" width="12" customWidth="1"/>
    <col min="7" max="7" width="34" customWidth="1"/>
    <col min="8" max="8" width="80" customWidth="1"/>
    <col min="9" max="9" width="50" customWidth="1"/>
  </cols>
  <sheetData>
    <row r="1" ht="30" customHeight="1" spans="1:9" s="21" customFormat="1" x14ac:dyDescent="0.25">
      <c r="A1" s="47" t="s">
        <v>699</v>
      </c>
      <c r="B1" s="47" t="s">
        <v>700</v>
      </c>
      <c r="C1" s="47" t="s">
        <v>701</v>
      </c>
      <c r="D1" s="47" t="s">
        <v>644</v>
      </c>
      <c r="E1" s="47" t="s">
        <v>702</v>
      </c>
      <c r="F1" s="47" t="s">
        <v>703</v>
      </c>
      <c r="G1" s="47" t="s">
        <v>704</v>
      </c>
      <c r="H1" s="47" t="s">
        <v>648</v>
      </c>
      <c r="I1" s="47" t="s">
        <v>649</v>
      </c>
    </row>
    <row r="2" spans="1:9" s="3" customFormat="1" x14ac:dyDescent="0.25">
      <c r="A2" s="3" t="s">
        <v>705</v>
      </c>
      <c r="B2" s="3" t="s">
        <v>706</v>
      </c>
      <c r="C2" s="3" t="s">
        <v>707</v>
      </c>
      <c r="D2" s="3" t="s">
        <v>686</v>
      </c>
      <c r="E2" s="3" t="s">
        <v>62</v>
      </c>
      <c r="F2" s="3">
        <v>98</v>
      </c>
      <c r="G2" s="3" t="s">
        <v>708</v>
      </c>
      <c r="H2" s="3" t="s">
        <v>709</v>
      </c>
      <c r="I2" s="3" t="s">
        <v>710</v>
      </c>
    </row>
    <row r="3" spans="1:9" s="3" customFormat="1" x14ac:dyDescent="0.25">
      <c r="A3" s="3" t="s">
        <v>711</v>
      </c>
      <c r="B3" s="3" t="s">
        <v>706</v>
      </c>
      <c r="C3" s="3" t="s">
        <v>712</v>
      </c>
      <c r="D3" s="3">
        <v>90</v>
      </c>
      <c r="E3" s="3" t="s">
        <v>62</v>
      </c>
      <c r="F3" s="3">
        <v>87</v>
      </c>
      <c r="G3" s="3" t="s">
        <v>713</v>
      </c>
      <c r="H3" s="3" t="s">
        <v>714</v>
      </c>
      <c r="I3" s="3" t="s">
        <v>715</v>
      </c>
    </row>
    <row r="4" spans="1:9" s="3" customFormat="1" x14ac:dyDescent="0.25">
      <c r="A4" s="3" t="s">
        <v>716</v>
      </c>
      <c r="B4" s="3" t="s">
        <v>717</v>
      </c>
      <c r="C4" s="3" t="s">
        <v>107</v>
      </c>
      <c r="D4" s="3" t="s">
        <v>686</v>
      </c>
      <c r="E4" s="3" t="s">
        <v>62</v>
      </c>
      <c r="F4" s="3">
        <v>90</v>
      </c>
      <c r="G4" s="3" t="s">
        <v>718</v>
      </c>
      <c r="H4" s="3" t="s">
        <v>719</v>
      </c>
      <c r="I4" s="3" t="s">
        <v>720</v>
      </c>
    </row>
    <row r="5" spans="1:9" s="3" customFormat="1" x14ac:dyDescent="0.25">
      <c r="A5" s="3" t="s">
        <v>721</v>
      </c>
      <c r="B5" s="3" t="s">
        <v>717</v>
      </c>
      <c r="C5" s="3" t="s">
        <v>107</v>
      </c>
      <c r="D5" s="3" t="s">
        <v>686</v>
      </c>
      <c r="E5" s="3" t="s">
        <v>62</v>
      </c>
      <c r="F5" s="3" t="s">
        <v>686</v>
      </c>
      <c r="G5" s="3" t="s">
        <v>722</v>
      </c>
      <c r="H5" s="3" t="s">
        <v>723</v>
      </c>
      <c r="I5" s="3" t="s">
        <v>724</v>
      </c>
    </row>
    <row r="6" spans="1:9" s="3" customFormat="1" x14ac:dyDescent="0.25">
      <c r="A6" s="3" t="s">
        <v>725</v>
      </c>
      <c r="B6" s="3" t="s">
        <v>717</v>
      </c>
      <c r="C6" s="3" t="s">
        <v>107</v>
      </c>
      <c r="D6" s="3" t="s">
        <v>686</v>
      </c>
      <c r="E6" s="3" t="s">
        <v>67</v>
      </c>
      <c r="F6" s="3">
        <v>92</v>
      </c>
      <c r="G6" s="3" t="s">
        <v>726</v>
      </c>
      <c r="H6" s="3" t="s">
        <v>727</v>
      </c>
      <c r="I6" s="3" t="s">
        <v>728</v>
      </c>
    </row>
    <row r="7" spans="1:9" s="3" customFormat="1" x14ac:dyDescent="0.25">
      <c r="A7" s="3" t="s">
        <v>729</v>
      </c>
      <c r="B7" s="3" t="s">
        <v>98</v>
      </c>
      <c r="C7" s="3" t="s">
        <v>97</v>
      </c>
      <c r="D7" s="3">
        <v>80</v>
      </c>
      <c r="E7" s="3" t="s">
        <v>63</v>
      </c>
      <c r="F7" s="3">
        <v>45</v>
      </c>
      <c r="G7" s="3" t="s">
        <v>730</v>
      </c>
      <c r="H7" s="3" t="s">
        <v>731</v>
      </c>
      <c r="I7" s="3" t="s">
        <v>732</v>
      </c>
    </row>
    <row r="8" spans="1:9" s="3" customFormat="1" x14ac:dyDescent="0.25">
      <c r="A8" s="3" t="s">
        <v>733</v>
      </c>
      <c r="B8" s="3" t="s">
        <v>734</v>
      </c>
      <c r="C8" s="3" t="s">
        <v>83</v>
      </c>
      <c r="D8" s="3" t="s">
        <v>686</v>
      </c>
      <c r="E8" s="3" t="s">
        <v>62</v>
      </c>
      <c r="F8" s="3">
        <v>29</v>
      </c>
      <c r="G8" s="3" t="s">
        <v>735</v>
      </c>
      <c r="H8" s="3" t="s">
        <v>736</v>
      </c>
      <c r="I8" s="3" t="s">
        <v>737</v>
      </c>
    </row>
    <row r="9" spans="1:9" s="3" customFormat="1" x14ac:dyDescent="0.25">
      <c r="A9" s="3" t="s">
        <v>738</v>
      </c>
      <c r="B9" s="3" t="s">
        <v>100</v>
      </c>
      <c r="C9" s="3" t="s">
        <v>99</v>
      </c>
      <c r="D9" s="3">
        <v>100</v>
      </c>
      <c r="E9" s="3" t="s">
        <v>66</v>
      </c>
      <c r="F9" s="3">
        <v>65</v>
      </c>
      <c r="G9" s="3" t="s">
        <v>739</v>
      </c>
      <c r="H9" s="3" t="s">
        <v>740</v>
      </c>
      <c r="I9" s="3" t="s">
        <v>741</v>
      </c>
    </row>
    <row r="10" spans="1:9" s="3" customFormat="1" x14ac:dyDescent="0.25">
      <c r="A10" s="3" t="s">
        <v>742</v>
      </c>
      <c r="B10" s="3" t="s">
        <v>706</v>
      </c>
      <c r="C10" s="3" t="s">
        <v>111</v>
      </c>
      <c r="D10" s="3" t="s">
        <v>686</v>
      </c>
      <c r="E10" s="3" t="s">
        <v>62</v>
      </c>
      <c r="F10" s="3">
        <v>60</v>
      </c>
      <c r="G10" s="3" t="s">
        <v>743</v>
      </c>
      <c r="H10" s="3" t="s">
        <v>744</v>
      </c>
      <c r="I10" s="3" t="s">
        <v>745</v>
      </c>
    </row>
    <row r="11" spans="1:9" s="3" customFormat="1" x14ac:dyDescent="0.25">
      <c r="A11" s="3" t="s">
        <v>519</v>
      </c>
      <c r="B11" s="3" t="s">
        <v>734</v>
      </c>
      <c r="C11" s="3" t="s">
        <v>117</v>
      </c>
      <c r="D11" s="3" t="s">
        <v>686</v>
      </c>
      <c r="E11" s="3" t="s">
        <v>62</v>
      </c>
      <c r="F11" s="3">
        <v>57</v>
      </c>
      <c r="G11" s="3" t="s">
        <v>746</v>
      </c>
      <c r="H11" s="3" t="s">
        <v>747</v>
      </c>
      <c r="I11" s="3" t="s">
        <v>748</v>
      </c>
    </row>
    <row r="12" spans="1:9" s="3" customFormat="1" x14ac:dyDescent="0.25">
      <c r="A12" s="3" t="s">
        <v>749</v>
      </c>
      <c r="B12" s="3" t="s">
        <v>750</v>
      </c>
      <c r="C12" s="3" t="s">
        <v>119</v>
      </c>
      <c r="D12" s="3" t="s">
        <v>686</v>
      </c>
      <c r="E12" s="3" t="s">
        <v>62</v>
      </c>
      <c r="F12" s="3">
        <v>50</v>
      </c>
      <c r="G12" s="3" t="s">
        <v>751</v>
      </c>
      <c r="H12" s="3" t="s">
        <v>752</v>
      </c>
      <c r="I12" s="3" t="s">
        <v>753</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B7F"/>
  </sheetPr>
  <dimension ref="A1:H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4" customWidth="1"/>
    <col min="3" max="3" width="28" customWidth="1"/>
    <col min="4" max="4" width="13" customWidth="1"/>
    <col min="5" max="5" width="20" customWidth="1"/>
    <col min="6" max="6" width="11" customWidth="1"/>
    <col min="7" max="7" width="90" customWidth="1"/>
    <col min="8" max="8" width="50" customWidth="1"/>
  </cols>
  <sheetData>
    <row r="1" ht="30" customHeight="1" spans="1:8" s="21" customFormat="1" x14ac:dyDescent="0.25">
      <c r="A1" s="22" t="s">
        <v>754</v>
      </c>
      <c r="B1" s="22" t="s">
        <v>701</v>
      </c>
      <c r="C1" s="22" t="s">
        <v>755</v>
      </c>
      <c r="D1" s="22" t="s">
        <v>644</v>
      </c>
      <c r="E1" s="22" t="s">
        <v>645</v>
      </c>
      <c r="F1" s="22" t="s">
        <v>703</v>
      </c>
      <c r="G1" s="22" t="s">
        <v>756</v>
      </c>
      <c r="H1" s="22" t="s">
        <v>649</v>
      </c>
    </row>
    <row r="2" spans="1:8" s="3" customFormat="1" x14ac:dyDescent="0.25">
      <c r="A2" s="3" t="s">
        <v>757</v>
      </c>
      <c r="B2" s="3" t="s">
        <v>712</v>
      </c>
      <c r="C2" s="3" t="s">
        <v>758</v>
      </c>
      <c r="D2" s="3">
        <v>100</v>
      </c>
      <c r="E2" s="3" t="s">
        <v>62</v>
      </c>
      <c r="F2" s="3">
        <v>98</v>
      </c>
      <c r="G2" s="3" t="s">
        <v>759</v>
      </c>
      <c r="H2" s="3" t="s">
        <v>728</v>
      </c>
    </row>
    <row r="3" spans="1:8" s="3" customFormat="1" x14ac:dyDescent="0.25">
      <c r="A3" s="3" t="s">
        <v>658</v>
      </c>
      <c r="B3" s="3" t="s">
        <v>103</v>
      </c>
      <c r="C3" s="3" t="s">
        <v>760</v>
      </c>
      <c r="D3" s="3">
        <v>100</v>
      </c>
      <c r="E3" s="3" t="s">
        <v>62</v>
      </c>
      <c r="F3" s="3">
        <v>93</v>
      </c>
      <c r="G3" s="3" t="s">
        <v>761</v>
      </c>
      <c r="H3" s="3" t="s">
        <v>728</v>
      </c>
    </row>
    <row r="4" spans="1:8" s="3" customFormat="1" x14ac:dyDescent="0.25">
      <c r="A4" s="3" t="s">
        <v>762</v>
      </c>
      <c r="B4" s="3" t="s">
        <v>97</v>
      </c>
      <c r="C4" s="3" t="s">
        <v>763</v>
      </c>
      <c r="D4" s="3" t="s">
        <v>686</v>
      </c>
      <c r="E4" s="3" t="s">
        <v>63</v>
      </c>
      <c r="F4" s="3" t="s">
        <v>686</v>
      </c>
      <c r="G4" s="3" t="s">
        <v>764</v>
      </c>
      <c r="H4" s="3" t="s">
        <v>728</v>
      </c>
    </row>
    <row r="5" spans="1:8" s="3" customFormat="1" x14ac:dyDescent="0.25">
      <c r="A5" s="3" t="s">
        <v>765</v>
      </c>
      <c r="B5" s="3" t="s">
        <v>107</v>
      </c>
      <c r="C5" s="3" t="s">
        <v>766</v>
      </c>
      <c r="D5" s="3" t="s">
        <v>686</v>
      </c>
      <c r="E5" s="3" t="s">
        <v>67</v>
      </c>
      <c r="F5" s="3" t="s">
        <v>686</v>
      </c>
      <c r="G5" s="3" t="s">
        <v>767</v>
      </c>
      <c r="H5" s="3" t="s">
        <v>728</v>
      </c>
    </row>
    <row r="6" spans="1:8" s="3" customFormat="1" x14ac:dyDescent="0.25">
      <c r="A6" s="3" t="s">
        <v>768</v>
      </c>
      <c r="B6" s="3" t="s">
        <v>769</v>
      </c>
      <c r="C6" s="3" t="s">
        <v>760</v>
      </c>
      <c r="D6" s="3">
        <v>100</v>
      </c>
      <c r="E6" s="3" t="s">
        <v>68</v>
      </c>
      <c r="F6" s="3">
        <v>98</v>
      </c>
      <c r="G6" s="3" t="s">
        <v>770</v>
      </c>
      <c r="H6" s="3" t="s">
        <v>654</v>
      </c>
    </row>
    <row r="7" spans="1:8" s="3" customFormat="1" x14ac:dyDescent="0.25">
      <c r="A7" s="3" t="s">
        <v>682</v>
      </c>
      <c r="B7" s="3" t="s">
        <v>771</v>
      </c>
      <c r="C7" s="3" t="s">
        <v>772</v>
      </c>
      <c r="D7" s="3">
        <v>100</v>
      </c>
      <c r="E7" s="3" t="s">
        <v>65</v>
      </c>
      <c r="F7" s="3">
        <v>71</v>
      </c>
      <c r="G7" s="3" t="s">
        <v>773</v>
      </c>
      <c r="H7" s="3" t="s">
        <v>654</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F18"/>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26" customWidth="1"/>
    <col min="3" max="3" width="13" customWidth="1"/>
    <col min="4" max="4" width="8" customWidth="1"/>
    <col min="5" max="5" width="85" customWidth="1"/>
    <col min="6" max="6" width="55" customWidth="1"/>
  </cols>
  <sheetData>
    <row r="1" ht="30" customHeight="1" spans="1:6" s="21" customFormat="1" x14ac:dyDescent="0.25">
      <c r="A1" s="40" t="s">
        <v>774</v>
      </c>
      <c r="B1" s="40" t="s">
        <v>775</v>
      </c>
      <c r="C1" s="40" t="s">
        <v>776</v>
      </c>
      <c r="D1" s="40" t="s">
        <v>777</v>
      </c>
      <c r="E1" s="40" t="s">
        <v>648</v>
      </c>
      <c r="F1" s="40" t="s">
        <v>649</v>
      </c>
    </row>
    <row r="2" spans="1:6" s="3" customFormat="1" x14ac:dyDescent="0.25">
      <c r="A2" s="3" t="s">
        <v>778</v>
      </c>
      <c r="B2" s="3" t="s">
        <v>779</v>
      </c>
      <c r="C2" s="3">
        <v>57.3</v>
      </c>
      <c r="D2" s="3" t="s">
        <v>780</v>
      </c>
      <c r="E2" s="3" t="s">
        <v>781</v>
      </c>
      <c r="F2" s="3" t="s">
        <v>782</v>
      </c>
    </row>
    <row r="3" spans="1:6" s="3" customFormat="1" x14ac:dyDescent="0.25">
      <c r="A3" s="3" t="s">
        <v>783</v>
      </c>
      <c r="B3" s="3" t="s">
        <v>784</v>
      </c>
      <c r="C3" s="3">
        <v>96.6</v>
      </c>
      <c r="D3" s="3" t="s">
        <v>780</v>
      </c>
      <c r="E3" s="3" t="s">
        <v>785</v>
      </c>
      <c r="F3" s="3" t="s">
        <v>782</v>
      </c>
    </row>
    <row r="4" spans="1:6" s="3" customFormat="1" x14ac:dyDescent="0.25">
      <c r="A4" s="3" t="s">
        <v>786</v>
      </c>
      <c r="B4" s="3" t="s">
        <v>787</v>
      </c>
      <c r="C4" s="3">
        <v>85</v>
      </c>
      <c r="D4" s="3" t="s">
        <v>780</v>
      </c>
      <c r="E4" s="3" t="s">
        <v>788</v>
      </c>
      <c r="F4" s="3" t="s">
        <v>782</v>
      </c>
    </row>
    <row r="5" spans="1:6" s="3" customFormat="1" x14ac:dyDescent="0.25">
      <c r="A5" s="3" t="s">
        <v>789</v>
      </c>
      <c r="B5" s="3" t="s">
        <v>790</v>
      </c>
      <c r="C5" s="3">
        <v>15</v>
      </c>
      <c r="D5" s="3" t="s">
        <v>791</v>
      </c>
      <c r="E5" s="3" t="s">
        <v>792</v>
      </c>
      <c r="F5" s="3" t="s">
        <v>793</v>
      </c>
    </row>
    <row r="7" spans="1:6" s="3" customFormat="1" x14ac:dyDescent="0.25">
      <c r="A7" s="3" t="s">
        <v>794</v>
      </c>
      <c r="B7" s="3" t="s">
        <v>795</v>
      </c>
      <c r="C7" s="3">
        <v>55.5</v>
      </c>
      <c r="D7" s="3" t="s">
        <v>796</v>
      </c>
      <c r="E7" s="3" t="s">
        <v>797</v>
      </c>
      <c r="F7" s="3" t="s">
        <v>782</v>
      </c>
    </row>
    <row r="8" spans="1:6" s="3" customFormat="1" x14ac:dyDescent="0.25">
      <c r="A8" s="3" t="s">
        <v>794</v>
      </c>
      <c r="B8" s="3" t="s">
        <v>795</v>
      </c>
      <c r="C8" s="3">
        <v>62.5</v>
      </c>
      <c r="D8" s="3" t="s">
        <v>798</v>
      </c>
      <c r="E8" s="3" t="s">
        <v>797</v>
      </c>
      <c r="F8" s="3" t="s">
        <v>782</v>
      </c>
    </row>
    <row r="9" spans="1:6" s="3" customFormat="1" x14ac:dyDescent="0.25">
      <c r="A9" s="3" t="s">
        <v>794</v>
      </c>
      <c r="B9" s="3" t="s">
        <v>795</v>
      </c>
      <c r="C9" s="3">
        <v>58.3</v>
      </c>
      <c r="D9" s="3" t="s">
        <v>791</v>
      </c>
      <c r="E9" s="3" t="s">
        <v>797</v>
      </c>
      <c r="F9" s="3" t="s">
        <v>782</v>
      </c>
    </row>
    <row r="10" spans="1:6" s="3" customFormat="1" x14ac:dyDescent="0.25">
      <c r="A10" s="3" t="s">
        <v>794</v>
      </c>
      <c r="B10" s="3" t="s">
        <v>795</v>
      </c>
      <c r="C10" s="3">
        <v>57.3</v>
      </c>
      <c r="D10" s="3" t="s">
        <v>780</v>
      </c>
      <c r="E10" s="3" t="s">
        <v>797</v>
      </c>
      <c r="F10" s="3" t="s">
        <v>782</v>
      </c>
    </row>
    <row r="11" spans="1:6" s="3" customFormat="1" x14ac:dyDescent="0.25">
      <c r="A11" s="3" t="s">
        <v>799</v>
      </c>
      <c r="B11" s="3" t="s">
        <v>795</v>
      </c>
      <c r="C11" s="3">
        <v>83.6</v>
      </c>
      <c r="D11" s="3" t="s">
        <v>796</v>
      </c>
      <c r="E11" s="3" t="s">
        <v>797</v>
      </c>
      <c r="F11" s="3" t="s">
        <v>782</v>
      </c>
    </row>
    <row r="12" spans="1:6" s="3" customFormat="1" x14ac:dyDescent="0.25">
      <c r="A12" s="3" t="s">
        <v>799</v>
      </c>
      <c r="B12" s="3" t="s">
        <v>795</v>
      </c>
      <c r="C12" s="3">
        <v>97.6</v>
      </c>
      <c r="D12" s="3" t="s">
        <v>798</v>
      </c>
      <c r="E12" s="3" t="s">
        <v>797</v>
      </c>
      <c r="F12" s="3" t="s">
        <v>782</v>
      </c>
    </row>
    <row r="13" spans="1:6" s="3" customFormat="1" x14ac:dyDescent="0.25">
      <c r="A13" s="3" t="s">
        <v>799</v>
      </c>
      <c r="B13" s="3" t="s">
        <v>795</v>
      </c>
      <c r="C13" s="3">
        <v>90</v>
      </c>
      <c r="D13" s="3" t="s">
        <v>791</v>
      </c>
      <c r="E13" s="3" t="s">
        <v>797</v>
      </c>
      <c r="F13" s="3" t="s">
        <v>782</v>
      </c>
    </row>
    <row r="14" spans="1:6" s="3" customFormat="1" x14ac:dyDescent="0.25">
      <c r="A14" s="3" t="s">
        <v>799</v>
      </c>
      <c r="B14" s="3" t="s">
        <v>795</v>
      </c>
      <c r="C14" s="3">
        <v>85</v>
      </c>
      <c r="D14" s="3" t="s">
        <v>780</v>
      </c>
      <c r="E14" s="3" t="s">
        <v>797</v>
      </c>
      <c r="F14" s="3" t="s">
        <v>782</v>
      </c>
    </row>
    <row r="15" spans="1:6" s="3" customFormat="1" x14ac:dyDescent="0.25">
      <c r="A15" s="3" t="s">
        <v>800</v>
      </c>
      <c r="B15" s="3" t="s">
        <v>795</v>
      </c>
      <c r="C15" s="3">
        <v>91.7</v>
      </c>
      <c r="D15" s="3" t="s">
        <v>796</v>
      </c>
      <c r="E15" s="3" t="s">
        <v>797</v>
      </c>
      <c r="F15" s="3" t="s">
        <v>782</v>
      </c>
    </row>
    <row r="16" spans="1:6" s="3" customFormat="1" x14ac:dyDescent="0.25">
      <c r="A16" s="3" t="s">
        <v>800</v>
      </c>
      <c r="B16" s="3" t="s">
        <v>795</v>
      </c>
      <c r="C16" s="3">
        <v>97.8</v>
      </c>
      <c r="D16" s="3" t="s">
        <v>798</v>
      </c>
      <c r="E16" s="3" t="s">
        <v>797</v>
      </c>
      <c r="F16" s="3" t="s">
        <v>782</v>
      </c>
    </row>
    <row r="17" spans="1:6" s="3" customFormat="1" x14ac:dyDescent="0.25">
      <c r="A17" s="3" t="s">
        <v>800</v>
      </c>
      <c r="B17" s="3" t="s">
        <v>795</v>
      </c>
      <c r="C17" s="3">
        <v>94.9</v>
      </c>
      <c r="D17" s="3" t="s">
        <v>791</v>
      </c>
      <c r="E17" s="3" t="s">
        <v>797</v>
      </c>
      <c r="F17" s="3" t="s">
        <v>782</v>
      </c>
    </row>
    <row r="18" spans="1:6" s="3" customFormat="1" x14ac:dyDescent="0.25">
      <c r="A18" s="3" t="s">
        <v>800</v>
      </c>
      <c r="B18" s="3" t="s">
        <v>795</v>
      </c>
      <c r="C18" s="3">
        <v>96.6</v>
      </c>
      <c r="D18" s="3" t="s">
        <v>780</v>
      </c>
      <c r="E18" s="3" t="s">
        <v>797</v>
      </c>
      <c r="F18" s="3" t="s">
        <v>782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3230"/>
  </sheetPr>
  <dimension ref="A1:G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6" customWidth="1"/>
    <col min="3" max="3" width="15" customWidth="1"/>
    <col min="4" max="4" width="12" customWidth="1"/>
    <col min="5" max="5" width="14" customWidth="1"/>
    <col min="6" max="6" width="24" customWidth="1"/>
    <col min="7" max="7" width="55" customWidth="1"/>
  </cols>
  <sheetData>
    <row r="1" ht="30" customHeight="1" spans="1:7" s="21" customFormat="1" x14ac:dyDescent="0.25">
      <c r="A1" s="47" t="s">
        <v>801</v>
      </c>
      <c r="B1" s="47" t="s">
        <v>802</v>
      </c>
      <c r="C1" s="47" t="s">
        <v>701</v>
      </c>
      <c r="D1" s="47" t="s">
        <v>803</v>
      </c>
      <c r="E1" s="47" t="s">
        <v>804</v>
      </c>
      <c r="F1" s="47" t="s">
        <v>805</v>
      </c>
      <c r="G1" s="47" t="s">
        <v>649</v>
      </c>
    </row>
    <row r="2" spans="1:7" s="3" customFormat="1" x14ac:dyDescent="0.25">
      <c r="A2" s="3" t="s">
        <v>806</v>
      </c>
      <c r="B2" s="3" t="s">
        <v>757</v>
      </c>
      <c r="C2" s="3" t="s">
        <v>712</v>
      </c>
      <c r="D2" s="3">
        <v>100</v>
      </c>
      <c r="E2" s="3">
        <v>100</v>
      </c>
      <c r="F2" s="3" t="s">
        <v>62</v>
      </c>
      <c r="G2" s="3" t="s">
        <v>654</v>
      </c>
    </row>
    <row r="3" spans="1:7" s="3" customFormat="1" x14ac:dyDescent="0.25">
      <c r="A3" s="3" t="s">
        <v>806</v>
      </c>
      <c r="B3" s="3" t="s">
        <v>807</v>
      </c>
      <c r="C3" s="3" t="s">
        <v>103</v>
      </c>
      <c r="D3" s="3">
        <v>100</v>
      </c>
      <c r="E3" s="3">
        <v>93</v>
      </c>
      <c r="F3" s="3" t="s">
        <v>62</v>
      </c>
      <c r="G3" s="3" t="s">
        <v>661</v>
      </c>
    </row>
    <row r="4" spans="1:7" s="3" customFormat="1" x14ac:dyDescent="0.25">
      <c r="A4" s="3" t="s">
        <v>806</v>
      </c>
      <c r="B4" s="3" t="s">
        <v>662</v>
      </c>
      <c r="C4" s="3" t="s">
        <v>769</v>
      </c>
      <c r="D4" s="3">
        <v>100</v>
      </c>
      <c r="E4" s="3">
        <v>98</v>
      </c>
      <c r="F4" s="3" t="s">
        <v>68</v>
      </c>
      <c r="G4" s="3" t="s">
        <v>654</v>
      </c>
    </row>
    <row r="5" spans="1:7" s="3" customFormat="1" x14ac:dyDescent="0.25">
      <c r="A5" s="3" t="s">
        <v>806</v>
      </c>
      <c r="B5" s="3" t="s">
        <v>808</v>
      </c>
      <c r="C5" s="3" t="s">
        <v>103</v>
      </c>
      <c r="D5" s="3">
        <v>100</v>
      </c>
      <c r="E5" s="3">
        <v>92</v>
      </c>
      <c r="F5" s="3" t="s">
        <v>60</v>
      </c>
      <c r="G5" s="3" t="s">
        <v>654</v>
      </c>
    </row>
    <row r="6" spans="1:7" s="3" customFormat="1" x14ac:dyDescent="0.25">
      <c r="A6" s="3" t="s">
        <v>806</v>
      </c>
      <c r="B6" s="3" t="s">
        <v>693</v>
      </c>
      <c r="C6" s="3" t="s">
        <v>809</v>
      </c>
      <c r="D6" s="3">
        <v>63</v>
      </c>
      <c r="E6" s="3">
        <v>76</v>
      </c>
      <c r="F6" s="3" t="s">
        <v>62</v>
      </c>
      <c r="G6" s="3" t="s">
        <v>654</v>
      </c>
    </row>
    <row r="7" spans="1:7" s="3" customFormat="1" x14ac:dyDescent="0.25">
      <c r="A7" s="3" t="s">
        <v>806</v>
      </c>
      <c r="B7" s="3" t="s">
        <v>810</v>
      </c>
      <c r="C7" s="3" t="s">
        <v>107</v>
      </c>
      <c r="D7" s="3">
        <v>100</v>
      </c>
      <c r="E7" s="3">
        <v>77</v>
      </c>
      <c r="F7" s="3" t="s">
        <v>62</v>
      </c>
      <c r="G7" s="3" t="s">
        <v>671</v>
      </c>
    </row>
    <row r="8" spans="1:7" s="3" customFormat="1" x14ac:dyDescent="0.25">
      <c r="A8" s="3" t="s">
        <v>806</v>
      </c>
      <c r="B8" s="3" t="s">
        <v>682</v>
      </c>
      <c r="C8" s="3" t="s">
        <v>771</v>
      </c>
      <c r="D8" s="3">
        <v>100</v>
      </c>
      <c r="E8" s="3">
        <v>71</v>
      </c>
      <c r="F8" s="3" t="s">
        <v>65</v>
      </c>
      <c r="G8" s="3" t="s">
        <v>654</v>
      </c>
    </row>
    <row r="9" spans="1:7" s="3" customFormat="1" x14ac:dyDescent="0.25">
      <c r="A9" s="3" t="s">
        <v>806</v>
      </c>
      <c r="B9" s="3" t="s">
        <v>811</v>
      </c>
      <c r="C9" s="3" t="s">
        <v>712</v>
      </c>
      <c r="D9" s="3">
        <v>100</v>
      </c>
      <c r="E9" s="3">
        <v>70</v>
      </c>
      <c r="F9" s="3" t="s">
        <v>61</v>
      </c>
      <c r="G9" s="3" t="s">
        <v>681</v>
      </c>
    </row>
    <row r="10" spans="1:7" s="3" customFormat="1" x14ac:dyDescent="0.25">
      <c r="A10" s="3" t="s">
        <v>806</v>
      </c>
      <c r="B10" s="3" t="s">
        <v>812</v>
      </c>
      <c r="C10" s="3" t="s">
        <v>712</v>
      </c>
      <c r="D10" s="3">
        <v>76</v>
      </c>
      <c r="E10" s="3">
        <v>63</v>
      </c>
      <c r="F10" s="3" t="s">
        <v>813</v>
      </c>
      <c r="G10" s="3" t="s">
        <v>654</v>
      </c>
    </row>
    <row r="11" spans="1:7" s="3" customFormat="1" x14ac:dyDescent="0.25">
      <c r="A11" s="3" t="s">
        <v>806</v>
      </c>
      <c r="B11" s="3" t="s">
        <v>814</v>
      </c>
      <c r="C11" s="3" t="s">
        <v>712</v>
      </c>
      <c r="D11" s="3">
        <v>100</v>
      </c>
      <c r="E11" s="3">
        <v>43</v>
      </c>
      <c r="F11" s="3" t="s">
        <v>62</v>
      </c>
      <c r="G11" s="3" t="s">
        <v>671</v>
      </c>
    </row>
    <row r="12" spans="1:7" s="3" customFormat="1" x14ac:dyDescent="0.25">
      <c r="A12" s="3" t="s">
        <v>806</v>
      </c>
      <c r="B12" s="3" t="s">
        <v>675</v>
      </c>
      <c r="C12" s="3" t="s">
        <v>707</v>
      </c>
      <c r="D12" s="3">
        <v>100</v>
      </c>
      <c r="E12" s="3">
        <v>45</v>
      </c>
      <c r="F12" s="3" t="s">
        <v>62</v>
      </c>
      <c r="G12" s="3" t="s">
        <v>654</v>
      </c>
    </row>
    <row r="13" spans="1:7" s="3" customFormat="1" x14ac:dyDescent="0.25">
      <c r="A13" s="3" t="s">
        <v>806</v>
      </c>
      <c r="B13" s="3" t="s">
        <v>815</v>
      </c>
      <c r="C13" s="3" t="s">
        <v>107</v>
      </c>
      <c r="D13" s="3">
        <v>90</v>
      </c>
      <c r="E13" s="3">
        <v>60</v>
      </c>
      <c r="F13" s="3" t="s">
        <v>816</v>
      </c>
      <c r="G13" s="3" t="s">
        <v>817</v>
      </c>
    </row>
    <row r="14" spans="1:7" s="3" customFormat="1" x14ac:dyDescent="0.25">
      <c r="A14" s="3" t="s">
        <v>806</v>
      </c>
      <c r="B14" s="3" t="s">
        <v>818</v>
      </c>
      <c r="C14" s="3" t="s">
        <v>819</v>
      </c>
      <c r="D14" s="3">
        <v>100</v>
      </c>
      <c r="E14" s="3">
        <v>50</v>
      </c>
      <c r="F14" s="3" t="s">
        <v>820</v>
      </c>
      <c r="G14" s="3" t="s">
        <v>821</v>
      </c>
    </row>
    <row r="15" spans="1:7" s="3" customFormat="1" x14ac:dyDescent="0.25">
      <c r="A15" s="3" t="s">
        <v>806</v>
      </c>
      <c r="B15" s="3" t="s">
        <v>822</v>
      </c>
      <c r="C15" s="3" t="s">
        <v>93</v>
      </c>
      <c r="D15" s="3">
        <v>97</v>
      </c>
      <c r="E15" s="3">
        <v>16</v>
      </c>
      <c r="F15" s="3" t="s">
        <v>823</v>
      </c>
      <c r="G15" s="3" t="s">
        <v>824</v>
      </c>
    </row>
    <row r="16" spans="1:7" s="3" customFormat="1" x14ac:dyDescent="0.25">
      <c r="A16" s="3" t="s">
        <v>806</v>
      </c>
      <c r="B16" s="3" t="s">
        <v>825</v>
      </c>
      <c r="C16" s="3" t="s">
        <v>95</v>
      </c>
      <c r="D16" s="3">
        <v>90</v>
      </c>
      <c r="E16" s="3">
        <v>30</v>
      </c>
      <c r="F16" s="3" t="s">
        <v>826</v>
      </c>
      <c r="G16" s="3" t="s">
        <v>824</v>
      </c>
    </row>
    <row r="17" spans="1:7" s="3" customFormat="1" x14ac:dyDescent="0.25">
      <c r="A17" s="3" t="s">
        <v>699</v>
      </c>
      <c r="B17" s="3" t="s">
        <v>705</v>
      </c>
      <c r="C17" s="3" t="s">
        <v>707</v>
      </c>
      <c r="D17" s="3">
        <v>95</v>
      </c>
      <c r="E17" s="3">
        <v>98</v>
      </c>
      <c r="F17" s="3" t="s">
        <v>62</v>
      </c>
      <c r="G17" s="3" t="s">
        <v>710</v>
      </c>
    </row>
    <row r="18" spans="1:7" s="3" customFormat="1" x14ac:dyDescent="0.25">
      <c r="A18" s="3" t="s">
        <v>699</v>
      </c>
      <c r="B18" s="3" t="s">
        <v>711</v>
      </c>
      <c r="C18" s="3" t="s">
        <v>712</v>
      </c>
      <c r="D18" s="3">
        <v>90</v>
      </c>
      <c r="E18" s="3">
        <v>87</v>
      </c>
      <c r="F18" s="3" t="s">
        <v>62</v>
      </c>
      <c r="G18" s="3" t="s">
        <v>715</v>
      </c>
    </row>
    <row r="19" spans="1:7" s="3" customFormat="1" x14ac:dyDescent="0.25">
      <c r="A19" s="3" t="s">
        <v>699</v>
      </c>
      <c r="B19" s="3" t="s">
        <v>716</v>
      </c>
      <c r="C19" s="3" t="s">
        <v>107</v>
      </c>
      <c r="D19" s="3">
        <v>95</v>
      </c>
      <c r="E19" s="3">
        <v>90</v>
      </c>
      <c r="F19" s="3" t="s">
        <v>62</v>
      </c>
      <c r="G19" s="3" t="s">
        <v>720</v>
      </c>
    </row>
    <row r="20" spans="1:7" s="3" customFormat="1" x14ac:dyDescent="0.25">
      <c r="A20" s="3" t="s">
        <v>699</v>
      </c>
      <c r="B20" s="3" t="s">
        <v>729</v>
      </c>
      <c r="C20" s="3" t="s">
        <v>97</v>
      </c>
      <c r="D20" s="3">
        <v>80</v>
      </c>
      <c r="E20" s="3">
        <v>45</v>
      </c>
      <c r="F20" s="3" t="s">
        <v>63</v>
      </c>
      <c r="G20" s="3" t="s">
        <v>732</v>
      </c>
    </row>
    <row r="22" spans="1:2" s="3" customFormat="1" x14ac:dyDescent="0.25">
      <c r="A22" s="3" t="s">
        <v>827</v>
      </c>
      <c r="B22" s="3" t="s">
        <v>828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7AB"/>
  </sheetPr>
  <dimension ref="A1:E32"/>
  <sheetViews>
    <sheetView workbookViewId="0">
      <pane ySplit="1" topLeftCell="A2" activePane="bottomLeft" state="frozen"/>
      <selection pane="bottomLeft"/>
    </sheetView>
  </sheetViews>
  <sheetFormatPr defaultRowHeight="15" outlineLevelRow="0" outlineLevelCol="0" x14ac:dyDescent="55"/>
  <cols>
    <col min="2" max="2" width="34" customWidth="1"/>
    <col min="3" max="3" width="44" customWidth="1"/>
    <col min="4" max="4" width="85" customWidth="1"/>
    <col min="5" max="5" width="55" customWidth="1"/>
  </cols>
  <sheetData>
    <row r="1" ht="30" customHeight="1" spans="1:5" s="21" customFormat="1" x14ac:dyDescent="0.25">
      <c r="A1" s="46" t="s">
        <v>70</v>
      </c>
      <c r="B1" s="46" t="s">
        <v>423</v>
      </c>
      <c r="C1" s="46" t="s">
        <v>829</v>
      </c>
      <c r="D1" s="46" t="s">
        <v>830</v>
      </c>
      <c r="E1" s="46" t="s">
        <v>649</v>
      </c>
    </row>
    <row r="2" spans="1:5" s="3" customFormat="1" x14ac:dyDescent="0.25">
      <c r="A2" s="3" t="s">
        <v>103</v>
      </c>
      <c r="B2" s="3" t="s">
        <v>104</v>
      </c>
      <c r="C2" s="3" t="s">
        <v>831</v>
      </c>
      <c r="D2" s="3" t="s">
        <v>832</v>
      </c>
      <c r="E2" s="3" t="s">
        <v>833</v>
      </c>
    </row>
    <row r="3" spans="1:5" s="3" customFormat="1" x14ac:dyDescent="0.25">
      <c r="A3" s="3" t="s">
        <v>103</v>
      </c>
      <c r="C3" s="3" t="s">
        <v>834</v>
      </c>
      <c r="D3" s="3" t="s">
        <v>835</v>
      </c>
      <c r="E3" s="3" t="s">
        <v>836</v>
      </c>
    </row>
    <row r="4" spans="1:5" s="3" customFormat="1" x14ac:dyDescent="0.25">
      <c r="A4" s="3" t="s">
        <v>103</v>
      </c>
      <c r="C4" s="3" t="s">
        <v>837</v>
      </c>
      <c r="D4" s="3" t="s">
        <v>838</v>
      </c>
      <c r="E4" s="3" t="s">
        <v>839</v>
      </c>
    </row>
    <row r="5" spans="1:5" s="3" customFormat="1" x14ac:dyDescent="0.25">
      <c r="A5" s="3" t="s">
        <v>103</v>
      </c>
      <c r="C5" s="3" t="s">
        <v>840</v>
      </c>
      <c r="D5" s="3" t="s">
        <v>841</v>
      </c>
      <c r="E5" s="3" t="s">
        <v>839</v>
      </c>
    </row>
    <row r="6" spans="1:5" s="3" customFormat="1" x14ac:dyDescent="0.25">
      <c r="A6" s="3" t="s">
        <v>103</v>
      </c>
      <c r="C6" s="3" t="s">
        <v>842</v>
      </c>
      <c r="D6" s="3" t="s">
        <v>843</v>
      </c>
      <c r="E6" s="3" t="s">
        <v>844</v>
      </c>
    </row>
    <row r="7" spans="1:5" s="3" customFormat="1" x14ac:dyDescent="0.25">
      <c r="A7" s="3" t="s">
        <v>103</v>
      </c>
      <c r="C7" s="3" t="s">
        <v>845</v>
      </c>
      <c r="D7" s="3" t="s">
        <v>846</v>
      </c>
      <c r="E7" s="3" t="s">
        <v>844</v>
      </c>
    </row>
    <row r="8" spans="1:5" s="3" customFormat="1" x14ac:dyDescent="0.25">
      <c r="A8" s="3" t="s">
        <v>95</v>
      </c>
      <c r="B8" s="3" t="s">
        <v>847</v>
      </c>
      <c r="C8" s="3" t="s">
        <v>848</v>
      </c>
      <c r="D8" s="3" t="s">
        <v>849</v>
      </c>
      <c r="E8" s="3" t="s">
        <v>850</v>
      </c>
    </row>
    <row r="9" spans="1:5" s="3" customFormat="1" x14ac:dyDescent="0.25">
      <c r="A9" s="3" t="s">
        <v>95</v>
      </c>
      <c r="C9" s="3" t="s">
        <v>851</v>
      </c>
      <c r="D9" s="3" t="s">
        <v>852</v>
      </c>
      <c r="E9" s="3" t="s">
        <v>850</v>
      </c>
    </row>
    <row r="10" spans="1:5" s="3" customFormat="1" x14ac:dyDescent="0.25">
      <c r="A10" s="3" t="s">
        <v>95</v>
      </c>
      <c r="C10" s="3" t="s">
        <v>853</v>
      </c>
      <c r="D10" s="3" t="s">
        <v>854</v>
      </c>
      <c r="E10" s="3" t="s">
        <v>855</v>
      </c>
    </row>
    <row r="11" spans="1:5" s="3" customFormat="1" x14ac:dyDescent="0.25">
      <c r="A11" s="3" t="s">
        <v>95</v>
      </c>
      <c r="C11" s="3" t="s">
        <v>856</v>
      </c>
      <c r="D11" s="3" t="s">
        <v>857</v>
      </c>
      <c r="E11" s="3" t="s">
        <v>855</v>
      </c>
    </row>
    <row r="12" spans="1:5" s="3" customFormat="1" x14ac:dyDescent="0.25">
      <c r="A12" s="3" t="s">
        <v>93</v>
      </c>
      <c r="B12" s="3" t="s">
        <v>94</v>
      </c>
      <c r="C12" s="3" t="s">
        <v>858</v>
      </c>
      <c r="D12" s="3" t="s">
        <v>859</v>
      </c>
      <c r="E12" s="3" t="s">
        <v>850</v>
      </c>
    </row>
    <row r="13" spans="1:5" s="3" customFormat="1" x14ac:dyDescent="0.25">
      <c r="A13" s="3" t="s">
        <v>101</v>
      </c>
      <c r="B13" s="3" t="s">
        <v>860</v>
      </c>
      <c r="C13" s="3" t="s">
        <v>668</v>
      </c>
      <c r="D13" s="3" t="s">
        <v>861</v>
      </c>
      <c r="E13" s="3" t="s">
        <v>839</v>
      </c>
    </row>
    <row r="14" spans="1:5" s="3" customFormat="1" x14ac:dyDescent="0.25">
      <c r="A14" s="3" t="s">
        <v>101</v>
      </c>
      <c r="C14" s="3" t="s">
        <v>862</v>
      </c>
      <c r="D14" s="3" t="s">
        <v>863</v>
      </c>
      <c r="E14" s="3" t="s">
        <v>839</v>
      </c>
    </row>
    <row r="15" spans="1:5" s="3" customFormat="1" x14ac:dyDescent="0.25">
      <c r="A15" s="3" t="s">
        <v>101</v>
      </c>
      <c r="C15" s="3" t="s">
        <v>864</v>
      </c>
      <c r="D15" s="3" t="s">
        <v>865</v>
      </c>
      <c r="E15" s="3" t="s">
        <v>839</v>
      </c>
    </row>
    <row r="16" spans="1:5" s="3" customFormat="1" x14ac:dyDescent="0.25">
      <c r="A16" s="3" t="s">
        <v>101</v>
      </c>
      <c r="C16" s="3" t="s">
        <v>866</v>
      </c>
      <c r="D16" s="3" t="s">
        <v>867</v>
      </c>
      <c r="E16" s="3" t="s">
        <v>839</v>
      </c>
    </row>
    <row r="17" spans="1:5" s="3" customFormat="1" x14ac:dyDescent="0.25">
      <c r="A17" s="3" t="s">
        <v>107</v>
      </c>
      <c r="B17" s="3" t="s">
        <v>108</v>
      </c>
      <c r="C17" s="3" t="s">
        <v>868</v>
      </c>
      <c r="D17" s="3" t="s">
        <v>869</v>
      </c>
      <c r="E17" s="3" t="s">
        <v>870</v>
      </c>
    </row>
    <row r="18" spans="1:5" s="3" customFormat="1" x14ac:dyDescent="0.25">
      <c r="A18" s="3" t="s">
        <v>107</v>
      </c>
      <c r="C18" s="3" t="s">
        <v>871</v>
      </c>
      <c r="D18" s="3" t="s">
        <v>872</v>
      </c>
      <c r="E18" s="3" t="s">
        <v>839</v>
      </c>
    </row>
    <row r="19" spans="1:5" s="3" customFormat="1" x14ac:dyDescent="0.25">
      <c r="A19" s="3" t="s">
        <v>107</v>
      </c>
      <c r="C19" s="3" t="s">
        <v>693</v>
      </c>
      <c r="D19" s="3" t="s">
        <v>873</v>
      </c>
      <c r="E19" s="3" t="s">
        <v>839</v>
      </c>
    </row>
    <row r="20" spans="1:5" s="3" customFormat="1" x14ac:dyDescent="0.25">
      <c r="A20" s="3" t="s">
        <v>109</v>
      </c>
      <c r="B20" s="3" t="s">
        <v>110</v>
      </c>
      <c r="C20" s="3" t="s">
        <v>874</v>
      </c>
      <c r="D20" s="3" t="s">
        <v>875</v>
      </c>
      <c r="E20" s="3" t="s">
        <v>876</v>
      </c>
    </row>
    <row r="21" spans="1:5" s="3" customFormat="1" x14ac:dyDescent="0.25">
      <c r="A21" s="3" t="s">
        <v>109</v>
      </c>
      <c r="C21" s="3" t="s">
        <v>877</v>
      </c>
      <c r="D21" s="3" t="s">
        <v>878</v>
      </c>
      <c r="E21" s="3" t="s">
        <v>870</v>
      </c>
    </row>
    <row r="22" spans="1:5" s="3" customFormat="1" x14ac:dyDescent="0.25">
      <c r="A22" s="3" t="s">
        <v>109</v>
      </c>
      <c r="C22" s="3" t="s">
        <v>879</v>
      </c>
      <c r="D22" s="3" t="s">
        <v>880</v>
      </c>
      <c r="E22" s="3" t="s">
        <v>839</v>
      </c>
    </row>
    <row r="23" spans="1:5" s="3" customFormat="1" x14ac:dyDescent="0.25">
      <c r="A23" s="3" t="s">
        <v>113</v>
      </c>
      <c r="B23" s="3" t="s">
        <v>881</v>
      </c>
      <c r="C23" s="3" t="s">
        <v>882</v>
      </c>
      <c r="D23" s="3" t="s">
        <v>883</v>
      </c>
      <c r="E23" s="3" t="s">
        <v>884</v>
      </c>
    </row>
    <row r="24" spans="1:5" s="3" customFormat="1" x14ac:dyDescent="0.25">
      <c r="A24" s="3" t="s">
        <v>113</v>
      </c>
      <c r="C24" s="3" t="s">
        <v>885</v>
      </c>
      <c r="D24" s="3" t="s">
        <v>886</v>
      </c>
      <c r="E24" s="3" t="s">
        <v>876</v>
      </c>
    </row>
    <row r="25" spans="1:5" s="3" customFormat="1" x14ac:dyDescent="0.25">
      <c r="A25" s="3" t="s">
        <v>113</v>
      </c>
      <c r="C25" s="3" t="s">
        <v>887</v>
      </c>
      <c r="D25" s="3" t="s">
        <v>888</v>
      </c>
      <c r="E25" s="3" t="s">
        <v>870</v>
      </c>
    </row>
    <row r="26" spans="1:5" s="3" customFormat="1" x14ac:dyDescent="0.25">
      <c r="A26" s="3" t="s">
        <v>111</v>
      </c>
      <c r="B26" s="3" t="s">
        <v>112</v>
      </c>
      <c r="C26" s="3" t="s">
        <v>889</v>
      </c>
      <c r="D26" s="3" t="s">
        <v>878</v>
      </c>
      <c r="E26" s="3" t="s">
        <v>870</v>
      </c>
    </row>
    <row r="27" spans="1:5" s="3" customFormat="1" x14ac:dyDescent="0.25">
      <c r="A27" s="3" t="s">
        <v>111</v>
      </c>
      <c r="C27" s="3" t="s">
        <v>890</v>
      </c>
      <c r="D27" s="3" t="s">
        <v>62</v>
      </c>
      <c r="E27" s="3" t="s">
        <v>876</v>
      </c>
    </row>
    <row r="28" spans="1:5" s="3" customFormat="1" x14ac:dyDescent="0.25">
      <c r="A28" s="3" t="s">
        <v>111</v>
      </c>
      <c r="C28" s="3" t="s">
        <v>891</v>
      </c>
      <c r="D28" s="3" t="s">
        <v>892</v>
      </c>
      <c r="E28" s="3" t="s">
        <v>844</v>
      </c>
    </row>
    <row r="29" spans="1:5" s="3" customFormat="1" x14ac:dyDescent="0.25">
      <c r="A29" s="3" t="s">
        <v>89</v>
      </c>
      <c r="B29" s="3" t="s">
        <v>90</v>
      </c>
      <c r="C29" s="3" t="s">
        <v>893</v>
      </c>
      <c r="D29" s="3" t="s">
        <v>894</v>
      </c>
      <c r="E29" s="3" t="s">
        <v>895</v>
      </c>
    </row>
    <row r="30" spans="1:5" s="3" customFormat="1" x14ac:dyDescent="0.25">
      <c r="A30" s="3" t="s">
        <v>89</v>
      </c>
      <c r="C30" s="3" t="s">
        <v>896</v>
      </c>
      <c r="D30" s="3" t="s">
        <v>897</v>
      </c>
      <c r="E30" s="3" t="s">
        <v>895</v>
      </c>
    </row>
    <row r="31" spans="1:5" s="3" customFormat="1" x14ac:dyDescent="0.25">
      <c r="A31" s="3" t="s">
        <v>75</v>
      </c>
      <c r="B31" s="3" t="s">
        <v>486</v>
      </c>
      <c r="C31" s="3" t="s">
        <v>898</v>
      </c>
      <c r="D31" s="3" t="s">
        <v>899</v>
      </c>
      <c r="E31" s="3" t="s">
        <v>900</v>
      </c>
    </row>
    <row r="32" spans="1:5" s="3" customFormat="1" x14ac:dyDescent="0.25">
      <c r="A32" s="3" t="s">
        <v>75</v>
      </c>
      <c r="C32" s="3" t="s">
        <v>901</v>
      </c>
      <c r="D32" s="3" t="s">
        <v>902</v>
      </c>
      <c r="E32" s="3" t="s">
        <v>900</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7AB"/>
  </sheetPr>
  <dimension ref="A1:E3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75" customWidth="1"/>
    <col min="3" max="3" width="8" customWidth="1"/>
    <col min="4" max="4" width="70" customWidth="1"/>
    <col min="5" max="5" width="80" customWidth="1"/>
  </cols>
  <sheetData>
    <row r="1" ht="30" customHeight="1" spans="1:5" s="21" customFormat="1" x14ac:dyDescent="0.25">
      <c r="A1" s="46" t="s">
        <v>903</v>
      </c>
      <c r="B1" s="46" t="s">
        <v>904</v>
      </c>
      <c r="C1" s="46" t="s">
        <v>777</v>
      </c>
      <c r="D1" s="46" t="s">
        <v>905</v>
      </c>
      <c r="E1" s="46" t="s">
        <v>906</v>
      </c>
    </row>
    <row r="2" spans="1:5" s="3" customFormat="1" x14ac:dyDescent="0.25">
      <c r="A2" s="3" t="s">
        <v>907</v>
      </c>
      <c r="B2" s="3" t="s">
        <v>908</v>
      </c>
      <c r="C2" s="3" t="s">
        <v>780</v>
      </c>
      <c r="D2" s="3" t="s">
        <v>909</v>
      </c>
      <c r="E2" s="48" t="s">
        <v>910</v>
      </c>
    </row>
    <row r="3" spans="1:5" s="3" customFormat="1" x14ac:dyDescent="0.25">
      <c r="A3" s="3" t="s">
        <v>907</v>
      </c>
      <c r="B3" s="3" t="s">
        <v>911</v>
      </c>
      <c r="C3" s="3" t="s">
        <v>780</v>
      </c>
      <c r="D3" s="3" t="s">
        <v>912</v>
      </c>
      <c r="E3" s="48" t="s">
        <v>913</v>
      </c>
    </row>
    <row r="4" spans="1:5" s="3" customFormat="1" x14ac:dyDescent="0.25">
      <c r="A4" s="3" t="s">
        <v>914</v>
      </c>
      <c r="B4" s="3" t="s">
        <v>915</v>
      </c>
      <c r="C4" s="3" t="s">
        <v>791</v>
      </c>
      <c r="D4" s="3" t="s">
        <v>916</v>
      </c>
      <c r="E4" s="48" t="s">
        <v>917</v>
      </c>
    </row>
    <row r="5" spans="1:5" s="3" customFormat="1" x14ac:dyDescent="0.25">
      <c r="A5" s="3" t="s">
        <v>918</v>
      </c>
      <c r="B5" s="3" t="s">
        <v>919</v>
      </c>
      <c r="C5" s="3" t="s">
        <v>920</v>
      </c>
      <c r="D5" s="3" t="s">
        <v>921</v>
      </c>
      <c r="E5" s="48" t="s">
        <v>922</v>
      </c>
    </row>
    <row r="6" spans="1:5" s="3" customFormat="1" x14ac:dyDescent="0.25">
      <c r="A6" s="3" t="s">
        <v>918</v>
      </c>
      <c r="B6" s="3" t="s">
        <v>923</v>
      </c>
      <c r="C6" s="3" t="s">
        <v>798</v>
      </c>
      <c r="D6" s="3" t="s">
        <v>924</v>
      </c>
      <c r="E6" s="48" t="s">
        <v>925</v>
      </c>
    </row>
    <row r="7" spans="1:5" s="3" customFormat="1" x14ac:dyDescent="0.25">
      <c r="A7" s="3" t="s">
        <v>918</v>
      </c>
      <c r="B7" s="3" t="s">
        <v>926</v>
      </c>
      <c r="C7" s="3" t="s">
        <v>796</v>
      </c>
      <c r="D7" s="3" t="s">
        <v>927</v>
      </c>
      <c r="E7" s="48" t="s">
        <v>928</v>
      </c>
    </row>
    <row r="8" spans="1:5" s="3" customFormat="1" x14ac:dyDescent="0.25">
      <c r="A8" s="3" t="s">
        <v>929</v>
      </c>
      <c r="B8" s="3" t="s">
        <v>930</v>
      </c>
      <c r="C8" s="3" t="s">
        <v>780</v>
      </c>
      <c r="D8" s="3" t="s">
        <v>931</v>
      </c>
      <c r="E8" s="48" t="s">
        <v>932</v>
      </c>
    </row>
    <row r="9" spans="1:5" s="3" customFormat="1" x14ac:dyDescent="0.25">
      <c r="A9" s="3" t="s">
        <v>933</v>
      </c>
      <c r="B9" s="3" t="s">
        <v>934</v>
      </c>
      <c r="C9" s="3" t="s">
        <v>780</v>
      </c>
      <c r="D9" s="3" t="s">
        <v>935</v>
      </c>
      <c r="E9" s="48" t="s">
        <v>936</v>
      </c>
    </row>
    <row r="10" spans="1:5" s="3" customFormat="1" x14ac:dyDescent="0.25">
      <c r="A10" s="3" t="s">
        <v>937</v>
      </c>
      <c r="B10" s="3" t="s">
        <v>938</v>
      </c>
      <c r="C10" s="3" t="s">
        <v>791</v>
      </c>
      <c r="D10" s="3" t="s">
        <v>939</v>
      </c>
      <c r="E10" s="48" t="s">
        <v>940</v>
      </c>
    </row>
    <row r="11" spans="1:5" s="3" customFormat="1" x14ac:dyDescent="0.25">
      <c r="A11" s="3" t="s">
        <v>941</v>
      </c>
      <c r="B11" s="3" t="s">
        <v>942</v>
      </c>
      <c r="C11" s="3" t="s">
        <v>791</v>
      </c>
      <c r="D11" s="3" t="s">
        <v>943</v>
      </c>
      <c r="E11" s="48" t="s">
        <v>944</v>
      </c>
    </row>
    <row r="12" spans="1:5" s="3" customFormat="1" x14ac:dyDescent="0.25">
      <c r="A12" s="3" t="s">
        <v>945</v>
      </c>
      <c r="B12" s="3" t="s">
        <v>946</v>
      </c>
      <c r="C12" s="3" t="s">
        <v>780</v>
      </c>
      <c r="D12" s="3" t="s">
        <v>947</v>
      </c>
      <c r="E12" s="48" t="s">
        <v>948</v>
      </c>
    </row>
    <row r="13" spans="1:5" s="3" customFormat="1" x14ac:dyDescent="0.25">
      <c r="A13" s="3" t="s">
        <v>949</v>
      </c>
      <c r="B13" s="3" t="s">
        <v>950</v>
      </c>
      <c r="C13" s="3" t="s">
        <v>780</v>
      </c>
      <c r="D13" s="3" t="s">
        <v>951</v>
      </c>
      <c r="E13" s="48" t="s">
        <v>952</v>
      </c>
    </row>
    <row r="14" spans="1:5" s="3" customFormat="1" x14ac:dyDescent="0.25">
      <c r="A14" s="3" t="s">
        <v>949</v>
      </c>
      <c r="B14" s="3" t="s">
        <v>953</v>
      </c>
      <c r="C14" s="3" t="s">
        <v>780</v>
      </c>
      <c r="D14" s="3" t="s">
        <v>954</v>
      </c>
      <c r="E14" s="48" t="s">
        <v>955</v>
      </c>
    </row>
    <row r="15" spans="1:5" s="3" customFormat="1" x14ac:dyDescent="0.25">
      <c r="A15" s="3" t="s">
        <v>949</v>
      </c>
      <c r="B15" s="3" t="s">
        <v>956</v>
      </c>
      <c r="C15" s="3" t="s">
        <v>957</v>
      </c>
      <c r="D15" s="3" t="s">
        <v>958</v>
      </c>
      <c r="E15" s="48" t="s">
        <v>959</v>
      </c>
    </row>
    <row r="16" spans="1:5" s="3" customFormat="1" x14ac:dyDescent="0.25">
      <c r="A16" s="3" t="s">
        <v>949</v>
      </c>
      <c r="B16" s="3" t="s">
        <v>960</v>
      </c>
      <c r="C16" s="3" t="s">
        <v>791</v>
      </c>
      <c r="D16" s="3" t="s">
        <v>961</v>
      </c>
      <c r="E16" s="48" t="s">
        <v>962</v>
      </c>
    </row>
    <row r="17" spans="1:5" s="3" customFormat="1" x14ac:dyDescent="0.25">
      <c r="A17" s="3" t="s">
        <v>949</v>
      </c>
      <c r="B17" s="3" t="s">
        <v>963</v>
      </c>
      <c r="C17" s="3" t="s">
        <v>920</v>
      </c>
      <c r="D17" s="3" t="s">
        <v>964</v>
      </c>
      <c r="E17" s="48" t="s">
        <v>965</v>
      </c>
    </row>
    <row r="18" spans="1:5" s="3" customFormat="1" x14ac:dyDescent="0.25">
      <c r="A18" s="3" t="s">
        <v>949</v>
      </c>
      <c r="B18" s="3" t="s">
        <v>966</v>
      </c>
      <c r="C18" s="3" t="s">
        <v>967</v>
      </c>
      <c r="D18" s="3" t="s">
        <v>968</v>
      </c>
      <c r="E18" s="48" t="s">
        <v>969</v>
      </c>
    </row>
    <row r="19" spans="1:5" s="3" customFormat="1" x14ac:dyDescent="0.25">
      <c r="A19" s="3" t="s">
        <v>949</v>
      </c>
      <c r="B19" s="3" t="s">
        <v>970</v>
      </c>
      <c r="C19" s="3" t="s">
        <v>780</v>
      </c>
      <c r="D19" s="3" t="s">
        <v>971</v>
      </c>
      <c r="E19" s="48" t="s">
        <v>972</v>
      </c>
    </row>
    <row r="20" spans="1:5" s="3" customFormat="1" x14ac:dyDescent="0.25">
      <c r="A20" s="3" t="s">
        <v>949</v>
      </c>
      <c r="B20" s="3" t="s">
        <v>973</v>
      </c>
      <c r="C20" s="3" t="s">
        <v>974</v>
      </c>
      <c r="D20" s="3" t="s">
        <v>975</v>
      </c>
      <c r="E20" s="48" t="s">
        <v>976</v>
      </c>
    </row>
    <row r="21" spans="1:5" s="3" customFormat="1" x14ac:dyDescent="0.25">
      <c r="A21" s="3" t="s">
        <v>977</v>
      </c>
      <c r="B21" s="3" t="s">
        <v>978</v>
      </c>
      <c r="C21" s="3" t="s">
        <v>791</v>
      </c>
      <c r="D21" s="3" t="s">
        <v>979</v>
      </c>
      <c r="E21" s="48" t="s">
        <v>980</v>
      </c>
    </row>
    <row r="22" spans="1:5" s="3" customFormat="1" x14ac:dyDescent="0.25">
      <c r="A22" s="3" t="s">
        <v>977</v>
      </c>
      <c r="B22" s="3" t="s">
        <v>981</v>
      </c>
      <c r="C22" s="3" t="s">
        <v>791</v>
      </c>
      <c r="D22" s="3" t="s">
        <v>982</v>
      </c>
      <c r="E22" s="48" t="s">
        <v>983</v>
      </c>
    </row>
    <row r="23" spans="1:5" s="3" customFormat="1" x14ac:dyDescent="0.25">
      <c r="A23" s="3" t="s">
        <v>977</v>
      </c>
      <c r="B23" s="3" t="s">
        <v>984</v>
      </c>
      <c r="C23" s="3" t="s">
        <v>791</v>
      </c>
      <c r="D23" s="3" t="s">
        <v>985</v>
      </c>
      <c r="E23" s="48" t="s">
        <v>986</v>
      </c>
    </row>
    <row r="24" spans="1:5" s="3" customFormat="1" x14ac:dyDescent="0.25">
      <c r="A24" s="3" t="s">
        <v>977</v>
      </c>
      <c r="B24" s="3" t="s">
        <v>987</v>
      </c>
      <c r="C24" s="3" t="s">
        <v>791</v>
      </c>
      <c r="D24" s="3" t="s">
        <v>988</v>
      </c>
      <c r="E24" s="48" t="s">
        <v>989</v>
      </c>
    </row>
    <row r="25" spans="1:5" s="3" customFormat="1" x14ac:dyDescent="0.25">
      <c r="A25" s="3" t="s">
        <v>990</v>
      </c>
      <c r="B25" s="3" t="s">
        <v>991</v>
      </c>
      <c r="C25" s="3" t="s">
        <v>780</v>
      </c>
      <c r="D25" s="3" t="s">
        <v>992</v>
      </c>
      <c r="E25" s="48" t="s">
        <v>993</v>
      </c>
    </row>
    <row r="26" spans="1:5" s="3" customFormat="1" x14ac:dyDescent="0.25">
      <c r="A26" s="3" t="s">
        <v>990</v>
      </c>
      <c r="B26" s="3" t="s">
        <v>994</v>
      </c>
      <c r="C26" s="3" t="s">
        <v>780</v>
      </c>
      <c r="D26" s="3" t="s">
        <v>995</v>
      </c>
      <c r="E26" s="48" t="s">
        <v>996</v>
      </c>
    </row>
    <row r="27" spans="1:5" s="3" customFormat="1" x14ac:dyDescent="0.25">
      <c r="A27" s="3" t="s">
        <v>990</v>
      </c>
      <c r="B27" s="3" t="s">
        <v>997</v>
      </c>
      <c r="C27" s="3" t="s">
        <v>780</v>
      </c>
      <c r="D27" s="3" t="s">
        <v>998</v>
      </c>
      <c r="E27" s="48" t="s">
        <v>999</v>
      </c>
    </row>
    <row r="28" spans="1:5" s="3" customFormat="1" x14ac:dyDescent="0.25">
      <c r="A28" s="3" t="s">
        <v>1000</v>
      </c>
      <c r="B28" s="3" t="s">
        <v>1001</v>
      </c>
      <c r="C28" s="3" t="s">
        <v>780</v>
      </c>
      <c r="D28" s="3" t="s">
        <v>1002</v>
      </c>
      <c r="E28" s="48" t="s">
        <v>1003</v>
      </c>
    </row>
    <row r="29" spans="1:5" s="3" customFormat="1" x14ac:dyDescent="0.25">
      <c r="A29" s="3" t="s">
        <v>1000</v>
      </c>
      <c r="B29" s="3" t="s">
        <v>1004</v>
      </c>
      <c r="C29" s="3" t="s">
        <v>780</v>
      </c>
      <c r="D29" s="3" t="s">
        <v>1005</v>
      </c>
      <c r="E29" s="48" t="s">
        <v>1006</v>
      </c>
    </row>
    <row r="30" spans="1:5" s="3" customFormat="1" x14ac:dyDescent="0.25">
      <c r="A30" s="3" t="s">
        <v>1007</v>
      </c>
      <c r="B30" s="3" t="s">
        <v>1008</v>
      </c>
      <c r="C30" s="3" t="s">
        <v>791</v>
      </c>
      <c r="D30" s="3" t="s">
        <v>1009</v>
      </c>
      <c r="E30" s="48" t="s">
        <v>1010</v>
      </c>
    </row>
    <row r="31" spans="1:5" s="3" customFormat="1" x14ac:dyDescent="0.25">
      <c r="A31" s="3" t="s">
        <v>1011</v>
      </c>
      <c r="B31" s="3" t="s">
        <v>1012</v>
      </c>
      <c r="C31" s="3" t="s">
        <v>798</v>
      </c>
      <c r="D31" s="3" t="s">
        <v>1013</v>
      </c>
      <c r="E31" s="48" t="s">
        <v>1014</v>
      </c>
    </row>
    <row r="32" spans="1:5" s="3" customFormat="1" x14ac:dyDescent="0.25">
      <c r="A32" s="3" t="s">
        <v>1015</v>
      </c>
      <c r="B32" s="3" t="s">
        <v>1016</v>
      </c>
      <c r="C32" s="3" t="s">
        <v>920</v>
      </c>
      <c r="D32" s="3" t="s">
        <v>1017</v>
      </c>
      <c r="E32" s="48" t="s">
        <v>1018</v>
      </c>
    </row>
    <row r="33" spans="1:5" s="3" customFormat="1" x14ac:dyDescent="0.25">
      <c r="A33" s="3" t="s">
        <v>1019</v>
      </c>
      <c r="B33" s="3" t="s">
        <v>1020</v>
      </c>
      <c r="C33" s="3" t="s">
        <v>1021</v>
      </c>
      <c r="D33" s="3" t="s">
        <v>1022</v>
      </c>
      <c r="E33" s="48" t="s">
        <v>1023</v>
      </c>
    </row>
    <row r="34" spans="1:5" s="3" customFormat="1" x14ac:dyDescent="0.25">
      <c r="A34" s="3" t="s">
        <v>1024</v>
      </c>
      <c r="B34" s="3" t="s">
        <v>1025</v>
      </c>
      <c r="C34" s="3" t="s">
        <v>920</v>
      </c>
      <c r="D34" s="3" t="s">
        <v>1026</v>
      </c>
      <c r="E34" s="48" t="s">
        <v>1027</v>
      </c>
    </row>
    <row r="35" spans="1:5" s="3" customFormat="1" x14ac:dyDescent="0.25">
      <c r="A35" s="3" t="s">
        <v>1028</v>
      </c>
      <c r="B35" s="3" t="s">
        <v>1029</v>
      </c>
      <c r="C35" s="3" t="s">
        <v>920</v>
      </c>
      <c r="D35" s="3" t="s">
        <v>1030</v>
      </c>
      <c r="E35" s="48" t="s">
        <v>1031</v>
      </c>
    </row>
    <row r="36" spans="1:5" s="3" customFormat="1" x14ac:dyDescent="0.25">
      <c r="A36" s="3" t="s">
        <v>1028</v>
      </c>
      <c r="B36" s="3" t="s">
        <v>1032</v>
      </c>
      <c r="C36" s="3" t="s">
        <v>920</v>
      </c>
      <c r="D36" s="3" t="s">
        <v>1033</v>
      </c>
      <c r="E36" s="48" t="s">
        <v>1034</v>
      </c>
    </row>
    <row r="37" spans="1:5" s="3" customFormat="1" x14ac:dyDescent="0.25">
      <c r="A37" s="3" t="s">
        <v>1035</v>
      </c>
      <c r="B37" s="3" t="s">
        <v>1036</v>
      </c>
      <c r="C37" s="3" t="s">
        <v>780</v>
      </c>
      <c r="D37" s="3" t="s">
        <v>1037</v>
      </c>
      <c r="E37" s="48" t="s">
        <v>1038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728C"/>
  </sheetPr>
  <dimension ref="A1:I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14" customWidth="1"/>
    <col min="4" max="4" width="26" customWidth="1"/>
    <col min="5" max="6" width="20" customWidth="1"/>
    <col min="7" max="8" width="60" customWidth="1"/>
    <col min="9" max="9" width="16" customWidth="1"/>
  </cols>
  <sheetData>
    <row r="1" ht="30" customHeight="1" spans="1:9" s="21" customFormat="1" x14ac:dyDescent="0.25">
      <c r="A1" s="49" t="s">
        <v>1039</v>
      </c>
      <c r="B1" s="49" t="s">
        <v>1040</v>
      </c>
      <c r="C1" s="49" t="s">
        <v>1041</v>
      </c>
      <c r="D1" s="49" t="s">
        <v>1042</v>
      </c>
      <c r="E1" s="49" t="s">
        <v>1043</v>
      </c>
      <c r="F1" s="49" t="s">
        <v>1044</v>
      </c>
      <c r="G1" s="49" t="s">
        <v>1045</v>
      </c>
      <c r="H1" s="49" t="s">
        <v>1046</v>
      </c>
      <c r="I1" s="49" t="s">
        <v>1047</v>
      </c>
    </row>
    <row r="2" spans="1:9" s="3" customFormat="1" x14ac:dyDescent="0.25">
      <c r="A2" s="3" t="s">
        <v>4</v>
      </c>
      <c r="B2" s="3" t="s">
        <v>1048</v>
      </c>
      <c r="C2" s="3" t="s">
        <v>1049</v>
      </c>
      <c r="D2" s="3" t="s">
        <v>1049</v>
      </c>
      <c r="E2" s="3" t="s">
        <v>1049</v>
      </c>
      <c r="F2" s="3" t="s">
        <v>1049</v>
      </c>
      <c r="G2" s="3" t="s">
        <v>1050</v>
      </c>
      <c r="H2" s="3" t="s">
        <v>1051</v>
      </c>
      <c r="I2" s="3" t="s">
        <v>1052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Read me</vt:lpstr>
      <vt:lpstr>Dashboard</vt:lpstr>
      <vt:lpstr>Figures</vt:lpstr>
      <vt:lpstr>Methodology</vt:lpstr>
      <vt:lpstr>Method figure</vt:lpstr>
      <vt:lpstr>Concepts</vt:lpstr>
      <vt:lpstr>FIGARO raw 2023</vt:lpstr>
      <vt:lpstr>FIGARO raw 2022</vt:lpstr>
      <vt:lpstr>FIGARO exports raw</vt:lpstr>
      <vt:lpstr>IO model</vt:lpstr>
      <vt:lpstr>Z total</vt:lpstr>
      <vt:lpstr>Z domestic</vt:lpstr>
      <vt:lpstr>Z imported</vt:lpstr>
      <vt:lpstr>A domestic</vt:lpstr>
      <vt:lpstr>A import</vt:lpstr>
      <vt:lpstr>I minus A</vt:lpstr>
      <vt:lpstr>Leontief inverse</vt:lpstr>
      <vt:lpstr>Import requirements</vt:lpstr>
      <vt:lpstr>Multipliers</vt:lpstr>
      <vt:lpstr>Trade backbone</vt:lpstr>
      <vt:lpstr>FIGARO partners</vt:lpstr>
      <vt:lpstr>Foreign value added</vt:lpstr>
      <vt:lpstr>Imported inputs</vt:lpstr>
      <vt:lpstr>Critical materials</vt:lpstr>
      <vt:lpstr>Product dependencies</vt:lpstr>
      <vt:lpstr>Strategic dependencies</vt:lpstr>
      <vt:lpstr>Energy dependency</vt:lpstr>
      <vt:lpstr>Risk map</vt:lpstr>
      <vt:lpstr>Critical inputs</vt:lpstr>
      <vt:lpstr>Sources</vt:lpstr>
      <vt:lpstr>Change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ESABCC MethodHub — Overview Industry / Trade flows</dc:creator>
  <dc:title/>
  <dc:subject/>
  <dc:description/>
  <cp:keywords/>
  <cp:category/>
  <cp:lastModifiedBy>Unknown</cp:lastModifiedBy>
  <dcterms:created xsi:type="dcterms:W3CDTF">2026-08-11T14:24:50Z</dcterms:created>
  <dcterms:modified xsi:type="dcterms:W3CDTF">2026-08-11T14:24:50Z</dcterms:modified>
</cp:coreProperties>
</file>